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ristin.dietz\Box Sync\Clients\California Clients\Magnolia\Financials\2016-2017\01-Monthly Updates\16.08\Files For Client\MSA-SA Cash Flow\"/>
    </mc:Choice>
  </mc:AlternateContent>
  <bookViews>
    <workbookView xWindow="0" yWindow="0" windowWidth="28800" windowHeight="12420" activeTab="1"/>
  </bookViews>
  <sheets>
    <sheet name="OUT SUM-MSA-SA" sheetId="1" r:id="rId1"/>
    <sheet name="CASH FLOW-MSA-SA" sheetId="2" r:id="rId2"/>
  </sheets>
  <externalReferences>
    <externalReference r:id="rId3"/>
    <externalReference r:id="rId4"/>
    <externalReference r:id="rId5"/>
  </externalReferences>
  <definedNames>
    <definedName name="__123Graph_A" hidden="1">'[1]addl fe adj'!#REF!</definedName>
    <definedName name="__123Graph_B" hidden="1">'[1]addl fe adj'!#REF!</definedName>
    <definedName name="__123Graph_X" hidden="1">'[1]addl fe adj'!#REF!</definedName>
    <definedName name="_xlnm._FilterDatabase" hidden="1">#N/A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ort" hidden="1">#REF!</definedName>
    <definedName name="COA">'[2]Chart of Accounts 16-17'!$A$5:$F$803</definedName>
    <definedName name="Expenses_1">'[2]IN Allocations'!$E$43:$E$62</definedName>
    <definedName name="Expenses_2">'[2]IN Allocations'!$X$43:$X$62</definedName>
    <definedName name="Expenses_3">'[2]IN Allocations'!$AP$43:$AP$62</definedName>
    <definedName name="Expenses_4">'[2]IN Allocations'!$BH$43:$BH$62</definedName>
    <definedName name="Expenses_5">'[2]IN Allocations'!$BZ$43:$BZ$62</definedName>
    <definedName name="Expenses_6">'[2]IN Allocations'!$CR$43:$CR$62</definedName>
    <definedName name="Expenses_B">'[2]IN Allocations'!$DJ$43:$DJ$62</definedName>
    <definedName name="HTML_CodePage" hidden="1">1252</definedName>
    <definedName name="HTML_Control" hidden="1">{"'Sheet1'!$A$1:$K$359"}</definedName>
    <definedName name="HTML_Description" hidden="1">""</definedName>
    <definedName name="HTML_Email" hidden="1">""</definedName>
    <definedName name="HTML_Header" hidden="1">"Master List of Resources"</definedName>
    <definedName name="HTML_LastUpdate" hidden="1">"7/12/99"</definedName>
    <definedName name="HTML_LineAfter" hidden="1">FALSE</definedName>
    <definedName name="HTML_LineBefore" hidden="1">FALSE</definedName>
    <definedName name="HTML_Name" hidden="1">"Mary Eve Peek"</definedName>
    <definedName name="HTML_OBDlg2" hidden="1">TRUE</definedName>
    <definedName name="HTML_OBDlg4" hidden="1">TRUE</definedName>
    <definedName name="HTML_OS" hidden="1">0</definedName>
    <definedName name="HTML_PathFile" hidden="1">"H:\ofsma\sacs\ResourceHistory.htm"</definedName>
    <definedName name="HTML_Title" hidden="1">"Master List of Resources"</definedName>
    <definedName name="Last_Row">IF(Values_Entered,Header_Row+Number_of_Payments,Header_Row)</definedName>
    <definedName name="Number_of_Payments">MATCH(0.01,End_Bal,-1)+1</definedName>
    <definedName name="Number_of_Payments_9">MATCH(0.01,End_Bal_9,-1)+1</definedName>
    <definedName name="_xlnm.Print_Area" localSheetId="1">'CASH FLOW-MSA-SA'!$A$1126:$BV$1371</definedName>
    <definedName name="_xlnm.Print_Area" localSheetId="0">'OUT SUM-MSA-SA'!$A$1:$DI$777</definedName>
    <definedName name="Print_Area_Reset">OFFSET(Full_Print,0,0,Last_Row)</definedName>
    <definedName name="_xlnm.Print_Titles" localSheetId="1">'CASH FLOW-MSA-SA'!$A:$B,'CASH FLOW-MSA-SA'!$5:$8</definedName>
    <definedName name="_xlnm.Print_Titles" localSheetId="0">'OUT SUM-MSA-SA'!$1:$6</definedName>
    <definedName name="Revenues_1">'[2]IN Allocations'!$E$8:$E$37</definedName>
    <definedName name="Revenues_2">'[2]IN Allocations'!$X$8:$X$37</definedName>
    <definedName name="Revenues_3">'[2]IN Allocations'!$AP$8:$AP$37</definedName>
    <definedName name="Revenues_4">'[2]IN Allocations'!$BH$8:$BH$37</definedName>
    <definedName name="Revenues_5">'[2]IN Allocations'!$BZ$8:$BZ$37</definedName>
    <definedName name="Revenues_6">'[2]IN Allocations'!$CR$8:$CR$37</definedName>
    <definedName name="Revenues_B">'[2]IN Allocations'!$DJ$8:$DJ$37</definedName>
    <definedName name="SAPBEXdnldView" hidden="1">"4GKQGA68BTJSRT8MI528THIA3"</definedName>
    <definedName name="SAPBEXsysID" hidden="1">"PB1"</definedName>
    <definedName name="schoolstatus">'[2]IN DETAIL'!$A$816:$A$818</definedName>
    <definedName name="TEST">'[3]4a. Rvsd LEA Ent -No DFCS'!$A$1:$G$1030</definedName>
    <definedName name="Values_Entered_9">IF(Loan_Amount_9*Interest_Rate_9*Loan_Years_9*Loan_Start_9&gt;0,1,0)</definedName>
    <definedName name="Z_35353A5B_B846_4956_9AFE_7DD6E79933D3_.wvu.Cols" localSheetId="1" hidden="1">'CASH FLOW-MSA-SA'!$BU:$BV,'CASH FLOW-MSA-SA'!$CM:$CN</definedName>
    <definedName name="Z_35353A5B_B846_4956_9AFE_7DD6E79933D3_.wvu.Cols" localSheetId="0" hidden="1">'OUT SUM-MSA-SA'!#REF!</definedName>
    <definedName name="Z_35353A5B_B846_4956_9AFE_7DD6E79933D3_.wvu.Rows" localSheetId="1" hidden="1">'CASH FLOW-MSA-SA'!$14:$102,'CASH FLOW-MSA-SA'!$104:$116,'CASH FLOW-MSA-SA'!$118:$154,'CASH FLOW-MSA-SA'!$156:$189,'CASH FLOW-MSA-SA'!$191:$250,'CASH FLOW-MSA-SA'!$252:$301,'CASH FLOW-MSA-SA'!$303:$303,'CASH FLOW-MSA-SA'!$305:$306,'CASH FLOW-MSA-SA'!$309:$309,'CASH FLOW-MSA-SA'!$315:$328,'CASH FLOW-MSA-SA'!$331:$349,'CASH FLOW-MSA-SA'!$522:$537,'CASH FLOW-MSA-SA'!$668:$726,'CASH FLOW-MSA-SA'!$751:$752,'CASH FLOW-MSA-SA'!$761:$761</definedName>
    <definedName name="Z_35353A5B_B846_4956_9AFE_7DD6E79933D3_.wvu.Rows" localSheetId="0" hidden="1">'OUT SUM-MSA-SA'!$3:$3,'OUT SUM-MSA-SA'!$29:$30,'OUT SUM-MSA-SA'!$60:$62,'OUT SUM-MSA-SA'!$66:$104,'OUT SUM-MSA-SA'!#REF!,'OUT SUM-MSA-SA'!$131:$152,'OUT SUM-MSA-SA'!$271:$300,'OUT SUM-MSA-SA'!$522:$537,'OUT SUM-MSA-SA'!$671:$726,'OUT SUM-MSA-SA'!$751:$753</definedName>
    <definedName name="Z_8A8066FA_1D8E_484F_9B37_D236A4418C02_.wvu.Cols" localSheetId="1" hidden="1">'CASH FLOW-MSA-SA'!$BU:$BV,'CASH FLOW-MSA-SA'!$CM:$CN</definedName>
    <definedName name="Z_8A8066FA_1D8E_484F_9B37_D236A4418C02_.wvu.Cols" localSheetId="0" hidden="1">'OUT SUM-MSA-SA'!#REF!</definedName>
    <definedName name="Z_8A8066FA_1D8E_484F_9B37_D236A4418C02_.wvu.Rows" localSheetId="1" hidden="1">'CASH FLOW-MSA-SA'!$14:$102,'CASH FLOW-MSA-SA'!$104:$116,'CASH FLOW-MSA-SA'!$118:$154,'CASH FLOW-MSA-SA'!$156:$189,'CASH FLOW-MSA-SA'!$191:$250,'CASH FLOW-MSA-SA'!$252:$301,'CASH FLOW-MSA-SA'!$303:$303,'CASH FLOW-MSA-SA'!$305:$306,'CASH FLOW-MSA-SA'!$309:$309,'CASH FLOW-MSA-SA'!$315:$328,'CASH FLOW-MSA-SA'!$331:$349,'CASH FLOW-MSA-SA'!$522:$537,'CASH FLOW-MSA-SA'!$668:$726,'CASH FLOW-MSA-SA'!$751:$752,'CASH FLOW-MSA-SA'!$761:$761</definedName>
    <definedName name="Z_8A8066FA_1D8E_484F_9B37_D236A4418C02_.wvu.Rows" localSheetId="0" hidden="1">'OUT SUM-MSA-SA'!$3:$3,'OUT SUM-MSA-SA'!$29:$30,'OUT SUM-MSA-SA'!$60:$62,'OUT SUM-MSA-SA'!$66:$104,'OUT SUM-MSA-SA'!#REF!,'OUT SUM-MSA-SA'!$131:$152,'OUT SUM-MSA-SA'!$271:$300,'OUT SUM-MSA-SA'!$522:$537,'OUT SUM-MSA-SA'!$671:$726,'OUT SUM-MSA-SA'!$751:$753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294" i="2" l="1"/>
  <c r="DE1366" i="2"/>
  <c r="CM1366" i="2"/>
  <c r="BU1366" i="2"/>
  <c r="BC1366" i="2"/>
  <c r="AK1366" i="2"/>
  <c r="S1366" i="2"/>
  <c r="DE1365" i="2"/>
  <c r="CM1365" i="2"/>
  <c r="BU1365" i="2"/>
  <c r="BC1365" i="2"/>
  <c r="AK1365" i="2"/>
  <c r="S1365" i="2"/>
  <c r="F1364" i="2"/>
  <c r="G1364" i="2" s="1"/>
  <c r="G1367" i="2" s="1"/>
  <c r="C1362" i="2"/>
  <c r="DE1357" i="2"/>
  <c r="CM1357" i="2"/>
  <c r="BU1357" i="2"/>
  <c r="BC1357" i="2"/>
  <c r="AK1357" i="2"/>
  <c r="S1357" i="2"/>
  <c r="DD1351" i="2"/>
  <c r="DC1351" i="2"/>
  <c r="DB1351" i="2"/>
  <c r="DA1351" i="2"/>
  <c r="CZ1351" i="2"/>
  <c r="CY1351" i="2"/>
  <c r="CX1351" i="2"/>
  <c r="CW1351" i="2"/>
  <c r="CV1351" i="2"/>
  <c r="CU1351" i="2"/>
  <c r="CT1351" i="2"/>
  <c r="CS1351" i="2"/>
  <c r="CL1351" i="2"/>
  <c r="CK1351" i="2"/>
  <c r="CJ1351" i="2"/>
  <c r="CI1351" i="2"/>
  <c r="CH1351" i="2"/>
  <c r="CG1351" i="2"/>
  <c r="CF1351" i="2"/>
  <c r="CE1351" i="2"/>
  <c r="CD1351" i="2"/>
  <c r="CC1351" i="2"/>
  <c r="CB1351" i="2"/>
  <c r="CA1351" i="2"/>
  <c r="BT1351" i="2"/>
  <c r="BS1351" i="2"/>
  <c r="BR1351" i="2"/>
  <c r="BQ1351" i="2"/>
  <c r="BP1351" i="2"/>
  <c r="BO1351" i="2"/>
  <c r="BN1351" i="2"/>
  <c r="BM1351" i="2"/>
  <c r="BL1351" i="2"/>
  <c r="BK1351" i="2"/>
  <c r="BJ1351" i="2"/>
  <c r="BI1351" i="2"/>
  <c r="BU1351" i="2" s="1"/>
  <c r="BB1351" i="2"/>
  <c r="BA1351" i="2"/>
  <c r="AZ1351" i="2"/>
  <c r="AY1351" i="2"/>
  <c r="AX1351" i="2"/>
  <c r="AW1351" i="2"/>
  <c r="AV1351" i="2"/>
  <c r="AU1351" i="2"/>
  <c r="AT1351" i="2"/>
  <c r="AS1351" i="2"/>
  <c r="AR1351" i="2"/>
  <c r="AQ1351" i="2"/>
  <c r="BC1351" i="2" s="1"/>
  <c r="AJ1351" i="2"/>
  <c r="AI1351" i="2"/>
  <c r="AH1351" i="2"/>
  <c r="AG1351" i="2"/>
  <c r="AF1351" i="2"/>
  <c r="AE1351" i="2"/>
  <c r="AD1351" i="2"/>
  <c r="AC1351" i="2"/>
  <c r="AB1351" i="2"/>
  <c r="AA1351" i="2"/>
  <c r="Z1351" i="2"/>
  <c r="Y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S1351" i="2" s="1"/>
  <c r="DD1349" i="2"/>
  <c r="DC1349" i="2"/>
  <c r="CZ1349" i="2"/>
  <c r="CT1349" i="2"/>
  <c r="CS1349" i="2"/>
  <c r="CL1349" i="2"/>
  <c r="CK1349" i="2"/>
  <c r="CH1349" i="2"/>
  <c r="CB1349" i="2"/>
  <c r="CA1349" i="2"/>
  <c r="BT1349" i="2"/>
  <c r="BS1349" i="2"/>
  <c r="BP1349" i="2"/>
  <c r="BJ1349" i="2"/>
  <c r="BI1349" i="2"/>
  <c r="BB1349" i="2"/>
  <c r="BA1349" i="2"/>
  <c r="AR1349" i="2"/>
  <c r="AQ1349" i="2"/>
  <c r="AJ1349" i="2"/>
  <c r="AI1349" i="2"/>
  <c r="Z1349" i="2"/>
  <c r="Y1349" i="2"/>
  <c r="Q1349" i="2"/>
  <c r="P1349" i="2"/>
  <c r="O1349" i="2"/>
  <c r="G1349" i="2"/>
  <c r="F1349" i="2"/>
  <c r="DD1348" i="2"/>
  <c r="DC1348" i="2"/>
  <c r="DB1348" i="2"/>
  <c r="DA1348" i="2"/>
  <c r="CZ1348" i="2"/>
  <c r="CY1348" i="2"/>
  <c r="CX1348" i="2"/>
  <c r="CW1348" i="2"/>
  <c r="CV1348" i="2"/>
  <c r="CU1348" i="2"/>
  <c r="CT1348" i="2"/>
  <c r="CS1348" i="2"/>
  <c r="DE1348" i="2" s="1"/>
  <c r="CL1348" i="2"/>
  <c r="CK1348" i="2"/>
  <c r="CJ1348" i="2"/>
  <c r="CI1348" i="2"/>
  <c r="CH1348" i="2"/>
  <c r="CG1348" i="2"/>
  <c r="CF1348" i="2"/>
  <c r="CE1348" i="2"/>
  <c r="CD1348" i="2"/>
  <c r="CC1348" i="2"/>
  <c r="CB1348" i="2"/>
  <c r="CA1348" i="2"/>
  <c r="BT1348" i="2"/>
  <c r="BS1348" i="2"/>
  <c r="BR1348" i="2"/>
  <c r="BQ1348" i="2"/>
  <c r="BP1348" i="2"/>
  <c r="BO1348" i="2"/>
  <c r="BN1348" i="2"/>
  <c r="BM1348" i="2"/>
  <c r="BL1348" i="2"/>
  <c r="BK1348" i="2"/>
  <c r="BJ1348" i="2"/>
  <c r="BI1348" i="2"/>
  <c r="BU1348" i="2" s="1"/>
  <c r="BB1348" i="2"/>
  <c r="BA1348" i="2"/>
  <c r="AZ1348" i="2"/>
  <c r="AY1348" i="2"/>
  <c r="AX1348" i="2"/>
  <c r="AW1348" i="2"/>
  <c r="AV1348" i="2"/>
  <c r="AU1348" i="2"/>
  <c r="AT1348" i="2"/>
  <c r="AS1348" i="2"/>
  <c r="AR1348" i="2"/>
  <c r="AQ1348" i="2"/>
  <c r="BC1348" i="2" s="1"/>
  <c r="AJ1348" i="2"/>
  <c r="AI1348" i="2"/>
  <c r="AH1348" i="2"/>
  <c r="AG1348" i="2"/>
  <c r="AF1348" i="2"/>
  <c r="AE1348" i="2"/>
  <c r="AD1348" i="2"/>
  <c r="AC1348" i="2"/>
  <c r="AB1348" i="2"/>
  <c r="AA1348" i="2"/>
  <c r="Z1348" i="2"/>
  <c r="Y1348" i="2"/>
  <c r="AK1348" i="2" s="1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S1348" i="2" s="1"/>
  <c r="DE1344" i="2"/>
  <c r="CM1344" i="2"/>
  <c r="BU1344" i="2"/>
  <c r="BC1344" i="2"/>
  <c r="AK1344" i="2"/>
  <c r="S1344" i="2"/>
  <c r="DE1343" i="2"/>
  <c r="CM1343" i="2"/>
  <c r="BU1343" i="2"/>
  <c r="BC1343" i="2"/>
  <c r="AK1343" i="2"/>
  <c r="S1343" i="2"/>
  <c r="F1342" i="2"/>
  <c r="C1340" i="2"/>
  <c r="DE1334" i="2"/>
  <c r="CM1334" i="2"/>
  <c r="BU1334" i="2"/>
  <c r="BC1334" i="2"/>
  <c r="AK1334" i="2"/>
  <c r="S1334" i="2"/>
  <c r="DE1333" i="2"/>
  <c r="CM1333" i="2"/>
  <c r="BU1333" i="2"/>
  <c r="BC1333" i="2"/>
  <c r="AK1333" i="2"/>
  <c r="S1333" i="2"/>
  <c r="F1332" i="2"/>
  <c r="C1330" i="2"/>
  <c r="DE1324" i="2"/>
  <c r="CM1324" i="2"/>
  <c r="BU1324" i="2"/>
  <c r="BC1324" i="2"/>
  <c r="AK1324" i="2"/>
  <c r="S1324" i="2"/>
  <c r="DE1323" i="2"/>
  <c r="CM1323" i="2"/>
  <c r="BU1323" i="2"/>
  <c r="BC1323" i="2"/>
  <c r="AK1323" i="2"/>
  <c r="S1323" i="2"/>
  <c r="F1322" i="2"/>
  <c r="F1325" i="2" s="1"/>
  <c r="C1320" i="2"/>
  <c r="DE1314" i="2"/>
  <c r="CM1314" i="2"/>
  <c r="BU1314" i="2"/>
  <c r="BC1314" i="2"/>
  <c r="AK1314" i="2"/>
  <c r="S1314" i="2"/>
  <c r="DE1313" i="2"/>
  <c r="CM1313" i="2"/>
  <c r="BU1313" i="2"/>
  <c r="BC1313" i="2"/>
  <c r="AK1313" i="2"/>
  <c r="S1313" i="2"/>
  <c r="G1312" i="2"/>
  <c r="H1312" i="2" s="1"/>
  <c r="F1312" i="2"/>
  <c r="F1315" i="2" s="1"/>
  <c r="C1310" i="2"/>
  <c r="DE1304" i="2"/>
  <c r="CM1304" i="2"/>
  <c r="BU1304" i="2"/>
  <c r="BC1304" i="2"/>
  <c r="AK1304" i="2"/>
  <c r="S1304" i="2"/>
  <c r="DE1303" i="2"/>
  <c r="CM1303" i="2"/>
  <c r="BU1303" i="2"/>
  <c r="BC1303" i="2"/>
  <c r="AK1303" i="2"/>
  <c r="S1303" i="2"/>
  <c r="F1302" i="2"/>
  <c r="G1302" i="2" s="1"/>
  <c r="C1300" i="2"/>
  <c r="CD1295" i="2"/>
  <c r="CE1295" i="2" s="1"/>
  <c r="CF1295" i="2" s="1"/>
  <c r="CG1295" i="2" s="1"/>
  <c r="H1295" i="2"/>
  <c r="I1295" i="2" s="1"/>
  <c r="J1295" i="2" s="1"/>
  <c r="K1295" i="2" s="1"/>
  <c r="L1295" i="2" s="1"/>
  <c r="DA1349" i="2"/>
  <c r="CI1349" i="2"/>
  <c r="BQ1349" i="2"/>
  <c r="AG1349" i="2"/>
  <c r="N1349" i="2"/>
  <c r="H1294" i="2"/>
  <c r="H1349" i="2" s="1"/>
  <c r="DE1293" i="2"/>
  <c r="CM1293" i="2"/>
  <c r="BU1293" i="2"/>
  <c r="BC1293" i="2"/>
  <c r="AK1293" i="2"/>
  <c r="S1293" i="2"/>
  <c r="F1292" i="2"/>
  <c r="G1292" i="2" s="1"/>
  <c r="H1292" i="2" s="1"/>
  <c r="I1292" i="2" s="1"/>
  <c r="CP1289" i="2"/>
  <c r="BX1289" i="2"/>
  <c r="BF1289" i="2"/>
  <c r="AN1289" i="2"/>
  <c r="V1289" i="2"/>
  <c r="CP1288" i="2"/>
  <c r="CU1295" i="2" s="1"/>
  <c r="BX1288" i="2"/>
  <c r="CC1295" i="2" s="1"/>
  <c r="BF1288" i="2"/>
  <c r="BK1295" i="2" s="1"/>
  <c r="V1288" i="2"/>
  <c r="AN1288" i="2" s="1"/>
  <c r="AS1295" i="2" s="1"/>
  <c r="V1287" i="2"/>
  <c r="AN1287" i="2" s="1"/>
  <c r="V1285" i="2"/>
  <c r="DE1278" i="2"/>
  <c r="CM1278" i="2"/>
  <c r="BU1278" i="2"/>
  <c r="BC1278" i="2"/>
  <c r="AK1278" i="2"/>
  <c r="S1278" i="2"/>
  <c r="DD1276" i="2"/>
  <c r="DC1276" i="2"/>
  <c r="DB1276" i="2"/>
  <c r="DA1276" i="2"/>
  <c r="CZ1276" i="2"/>
  <c r="CY1276" i="2"/>
  <c r="CX1276" i="2"/>
  <c r="CW1276" i="2"/>
  <c r="CV1276" i="2"/>
  <c r="CU1276" i="2"/>
  <c r="CT1276" i="2"/>
  <c r="CS1276" i="2"/>
  <c r="CL1276" i="2"/>
  <c r="CK1276" i="2"/>
  <c r="CJ1276" i="2"/>
  <c r="CI1276" i="2"/>
  <c r="CH1276" i="2"/>
  <c r="CG1276" i="2"/>
  <c r="CF1276" i="2"/>
  <c r="CE1276" i="2"/>
  <c r="CD1276" i="2"/>
  <c r="CC1276" i="2"/>
  <c r="CB1276" i="2"/>
  <c r="CA1276" i="2"/>
  <c r="BT1276" i="2"/>
  <c r="BS1276" i="2"/>
  <c r="BR1276" i="2"/>
  <c r="BQ1276" i="2"/>
  <c r="BP1276" i="2"/>
  <c r="BO1276" i="2"/>
  <c r="BN1276" i="2"/>
  <c r="BM1276" i="2"/>
  <c r="BL1276" i="2"/>
  <c r="BK1276" i="2"/>
  <c r="BJ1276" i="2"/>
  <c r="BI1276" i="2"/>
  <c r="BB1276" i="2"/>
  <c r="BA1276" i="2"/>
  <c r="AZ1276" i="2"/>
  <c r="AY1276" i="2"/>
  <c r="AX1276" i="2"/>
  <c r="AW1276" i="2"/>
  <c r="AV1276" i="2"/>
  <c r="AU1276" i="2"/>
  <c r="AT1276" i="2"/>
  <c r="AS1276" i="2"/>
  <c r="AR1276" i="2"/>
  <c r="AQ1276" i="2"/>
  <c r="Y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DD1275" i="2"/>
  <c r="DC1275" i="2"/>
  <c r="DB1275" i="2"/>
  <c r="DA1275" i="2"/>
  <c r="CZ1275" i="2"/>
  <c r="CY1275" i="2"/>
  <c r="CX1275" i="2"/>
  <c r="CW1275" i="2"/>
  <c r="CV1275" i="2"/>
  <c r="CU1275" i="2"/>
  <c r="CT1275" i="2"/>
  <c r="CS1275" i="2"/>
  <c r="CL1275" i="2"/>
  <c r="CK1275" i="2"/>
  <c r="CJ1275" i="2"/>
  <c r="CI1275" i="2"/>
  <c r="CH1275" i="2"/>
  <c r="CG1275" i="2"/>
  <c r="CF1275" i="2"/>
  <c r="CE1275" i="2"/>
  <c r="CD1275" i="2"/>
  <c r="CC1275" i="2"/>
  <c r="CB1275" i="2"/>
  <c r="CA1275" i="2"/>
  <c r="BT1275" i="2"/>
  <c r="BS1275" i="2"/>
  <c r="BR1275" i="2"/>
  <c r="BQ1275" i="2"/>
  <c r="BP1275" i="2"/>
  <c r="BO1275" i="2"/>
  <c r="BN1275" i="2"/>
  <c r="BM1275" i="2"/>
  <c r="BL1275" i="2"/>
  <c r="BK1275" i="2"/>
  <c r="BJ1275" i="2"/>
  <c r="BI1275" i="2"/>
  <c r="BB1275" i="2"/>
  <c r="BA1275" i="2"/>
  <c r="AZ1275" i="2"/>
  <c r="AY1275" i="2"/>
  <c r="AX1275" i="2"/>
  <c r="AW1275" i="2"/>
  <c r="AV1275" i="2"/>
  <c r="AU1275" i="2"/>
  <c r="AT1275" i="2"/>
  <c r="AS1275" i="2"/>
  <c r="AR1275" i="2"/>
  <c r="AQ1275" i="2"/>
  <c r="AJ1275" i="2"/>
  <c r="AI1275" i="2"/>
  <c r="AH1275" i="2"/>
  <c r="AG1275" i="2"/>
  <c r="AF1275" i="2"/>
  <c r="AE1275" i="2"/>
  <c r="AD1275" i="2"/>
  <c r="AC1275" i="2"/>
  <c r="AB1275" i="2"/>
  <c r="AA1275" i="2"/>
  <c r="Z1275" i="2"/>
  <c r="Y1275" i="2"/>
  <c r="Q1275" i="2"/>
  <c r="P1275" i="2"/>
  <c r="O1275" i="2"/>
  <c r="N1275" i="2"/>
  <c r="M1275" i="2"/>
  <c r="L1275" i="2"/>
  <c r="K1275" i="2"/>
  <c r="J1275" i="2"/>
  <c r="I1275" i="2"/>
  <c r="H1275" i="2"/>
  <c r="F1275" i="2"/>
  <c r="DE1271" i="2"/>
  <c r="CM1271" i="2"/>
  <c r="BU1271" i="2"/>
  <c r="BC1271" i="2"/>
  <c r="AK1271" i="2"/>
  <c r="S1271" i="2"/>
  <c r="DE1270" i="2"/>
  <c r="CM1270" i="2"/>
  <c r="BU1270" i="2"/>
  <c r="BC1270" i="2"/>
  <c r="AK1270" i="2"/>
  <c r="S1270" i="2"/>
  <c r="F1269" i="2"/>
  <c r="G1269" i="2" s="1"/>
  <c r="C1267" i="2"/>
  <c r="DE1261" i="2"/>
  <c r="CM1261" i="2"/>
  <c r="BU1261" i="2"/>
  <c r="BC1261" i="2"/>
  <c r="AK1261" i="2"/>
  <c r="S1261" i="2"/>
  <c r="DE1260" i="2"/>
  <c r="CM1260" i="2"/>
  <c r="BU1260" i="2"/>
  <c r="BC1260" i="2"/>
  <c r="AK1260" i="2"/>
  <c r="S1260" i="2"/>
  <c r="F1259" i="2"/>
  <c r="G1259" i="2" s="1"/>
  <c r="G1262" i="2" s="1"/>
  <c r="C1257" i="2"/>
  <c r="DE1251" i="2"/>
  <c r="CM1251" i="2"/>
  <c r="BU1251" i="2"/>
  <c r="BC1251" i="2"/>
  <c r="AK1251" i="2"/>
  <c r="S1251" i="2"/>
  <c r="DE1250" i="2"/>
  <c r="CM1250" i="2"/>
  <c r="BU1250" i="2"/>
  <c r="BC1250" i="2"/>
  <c r="AK1250" i="2"/>
  <c r="S1250" i="2"/>
  <c r="F1249" i="2"/>
  <c r="G1249" i="2" s="1"/>
  <c r="C1247" i="2"/>
  <c r="DE1241" i="2"/>
  <c r="CM1241" i="2"/>
  <c r="BU1241" i="2"/>
  <c r="BC1241" i="2"/>
  <c r="AK1241" i="2"/>
  <c r="S1241" i="2"/>
  <c r="DE1240" i="2"/>
  <c r="CM1240" i="2"/>
  <c r="BU1240" i="2"/>
  <c r="BC1240" i="2"/>
  <c r="AK1240" i="2"/>
  <c r="S1240" i="2"/>
  <c r="H1239" i="2"/>
  <c r="I1239" i="2" s="1"/>
  <c r="F1239" i="2"/>
  <c r="G1239" i="2" s="1"/>
  <c r="G1242" i="2" s="1"/>
  <c r="C1237" i="2"/>
  <c r="DE1231" i="2"/>
  <c r="CM1231" i="2"/>
  <c r="BU1231" i="2"/>
  <c r="BC1231" i="2"/>
  <c r="AA1231" i="2"/>
  <c r="Z1231" i="2"/>
  <c r="Z1276" i="2" s="1"/>
  <c r="S1231" i="2"/>
  <c r="DE1230" i="2"/>
  <c r="CM1230" i="2"/>
  <c r="BU1230" i="2"/>
  <c r="BC1230" i="2"/>
  <c r="AK1230" i="2"/>
  <c r="S1230" i="2"/>
  <c r="F1229" i="2"/>
  <c r="F1232" i="2" s="1"/>
  <c r="C1227" i="2"/>
  <c r="Y1222" i="2"/>
  <c r="F1222" i="2"/>
  <c r="DE1221" i="2"/>
  <c r="CM1221" i="2"/>
  <c r="BU1221" i="2"/>
  <c r="BC1221" i="2"/>
  <c r="AK1221" i="2"/>
  <c r="S1221" i="2"/>
  <c r="DE1220" i="2"/>
  <c r="CM1220" i="2"/>
  <c r="BU1220" i="2"/>
  <c r="BC1220" i="2"/>
  <c r="AK1220" i="2"/>
  <c r="S1220" i="2"/>
  <c r="Z1219" i="2"/>
  <c r="Z1222" i="2" s="1"/>
  <c r="H1219" i="2"/>
  <c r="F1219" i="2"/>
  <c r="G1219" i="2" s="1"/>
  <c r="G1222" i="2" s="1"/>
  <c r="C1217" i="2"/>
  <c r="DE1211" i="2"/>
  <c r="CM1211" i="2"/>
  <c r="BU1211" i="2"/>
  <c r="BC1211" i="2"/>
  <c r="AK1211" i="2"/>
  <c r="S1211" i="2"/>
  <c r="DE1210" i="2"/>
  <c r="CM1210" i="2"/>
  <c r="BU1210" i="2"/>
  <c r="BC1210" i="2"/>
  <c r="AK1210" i="2"/>
  <c r="S1210" i="2"/>
  <c r="F1209" i="2"/>
  <c r="F1212" i="2" s="1"/>
  <c r="C1207" i="2"/>
  <c r="DD1202" i="2"/>
  <c r="DD773" i="2" s="1"/>
  <c r="DD772" i="2" s="1"/>
  <c r="DC1202" i="2"/>
  <c r="DC773" i="2" s="1"/>
  <c r="DB1202" i="2"/>
  <c r="DA1202" i="2"/>
  <c r="CZ1202" i="2"/>
  <c r="CZ773" i="2" s="1"/>
  <c r="CZ772" i="2" s="1"/>
  <c r="CY1202" i="2"/>
  <c r="CY773" i="2" s="1"/>
  <c r="CX1202" i="2"/>
  <c r="CW1202" i="2"/>
  <c r="CV1202" i="2"/>
  <c r="CV773" i="2" s="1"/>
  <c r="CV772" i="2" s="1"/>
  <c r="CU1202" i="2"/>
  <c r="CU773" i="2" s="1"/>
  <c r="CT1202" i="2"/>
  <c r="CS1202" i="2"/>
  <c r="CL1202" i="2"/>
  <c r="CL773" i="2" s="1"/>
  <c r="CL772" i="2" s="1"/>
  <c r="CK1202" i="2"/>
  <c r="CK773" i="2" s="1"/>
  <c r="CJ1202" i="2"/>
  <c r="CI1202" i="2"/>
  <c r="CH1202" i="2"/>
  <c r="CH773" i="2" s="1"/>
  <c r="CH772" i="2" s="1"/>
  <c r="CG1202" i="2"/>
  <c r="CG773" i="2" s="1"/>
  <c r="CF1202" i="2"/>
  <c r="CE1202" i="2"/>
  <c r="CD1202" i="2"/>
  <c r="CD773" i="2" s="1"/>
  <c r="CD772" i="2" s="1"/>
  <c r="CC1202" i="2"/>
  <c r="CC773" i="2" s="1"/>
  <c r="CB1202" i="2"/>
  <c r="CA1202" i="2"/>
  <c r="BT1202" i="2"/>
  <c r="BT773" i="2" s="1"/>
  <c r="BT772" i="2" s="1"/>
  <c r="BS1202" i="2"/>
  <c r="BS773" i="2" s="1"/>
  <c r="BR1202" i="2"/>
  <c r="BQ1202" i="2"/>
  <c r="BP1202" i="2"/>
  <c r="BP773" i="2" s="1"/>
  <c r="BP772" i="2" s="1"/>
  <c r="BO1202" i="2"/>
  <c r="BO773" i="2" s="1"/>
  <c r="BN1202" i="2"/>
  <c r="BM1202" i="2"/>
  <c r="BL1202" i="2"/>
  <c r="BL773" i="2" s="1"/>
  <c r="BL772" i="2" s="1"/>
  <c r="BK1202" i="2"/>
  <c r="BK773" i="2" s="1"/>
  <c r="BJ1202" i="2"/>
  <c r="BI1202" i="2"/>
  <c r="BB1202" i="2"/>
  <c r="BB773" i="2" s="1"/>
  <c r="BB772" i="2" s="1"/>
  <c r="BA1202" i="2"/>
  <c r="BA773" i="2" s="1"/>
  <c r="AZ1202" i="2"/>
  <c r="AY1202" i="2"/>
  <c r="AX1202" i="2"/>
  <c r="AX773" i="2" s="1"/>
  <c r="AX772" i="2" s="1"/>
  <c r="AW1202" i="2"/>
  <c r="AW773" i="2" s="1"/>
  <c r="AV1202" i="2"/>
  <c r="AU1202" i="2"/>
  <c r="AT1202" i="2"/>
  <c r="AT773" i="2" s="1"/>
  <c r="AT772" i="2" s="1"/>
  <c r="AS1202" i="2"/>
  <c r="AS773" i="2" s="1"/>
  <c r="AR1202" i="2"/>
  <c r="AQ1202" i="2"/>
  <c r="AJ1202" i="2"/>
  <c r="AJ773" i="2" s="1"/>
  <c r="AI1202" i="2"/>
  <c r="AI773" i="2" s="1"/>
  <c r="AH1202" i="2"/>
  <c r="AG1202" i="2"/>
  <c r="AF1202" i="2"/>
  <c r="AF773" i="2" s="1"/>
  <c r="AE1202" i="2"/>
  <c r="AE773" i="2" s="1"/>
  <c r="AD1202" i="2"/>
  <c r="AC1202" i="2"/>
  <c r="AB1202" i="2"/>
  <c r="AB773" i="2" s="1"/>
  <c r="AA1202" i="2"/>
  <c r="AA773" i="2" s="1"/>
  <c r="Z1202" i="2"/>
  <c r="Y1202" i="2"/>
  <c r="Q1202" i="2"/>
  <c r="P1202" i="2"/>
  <c r="O1202" i="2"/>
  <c r="N1202" i="2"/>
  <c r="M1202" i="2"/>
  <c r="L1202" i="2"/>
  <c r="K1202" i="2"/>
  <c r="J1202" i="2"/>
  <c r="I1202" i="2"/>
  <c r="H1202" i="2"/>
  <c r="F1202" i="2"/>
  <c r="DE1199" i="2"/>
  <c r="CM1199" i="2"/>
  <c r="BU1199" i="2"/>
  <c r="BC1199" i="2"/>
  <c r="AK1199" i="2"/>
  <c r="S1199" i="2"/>
  <c r="DE1198" i="2"/>
  <c r="CM1198" i="2"/>
  <c r="BU1198" i="2"/>
  <c r="BC1198" i="2"/>
  <c r="AK1198" i="2"/>
  <c r="S1198" i="2"/>
  <c r="F1197" i="2"/>
  <c r="G1197" i="2" s="1"/>
  <c r="H1197" i="2" s="1"/>
  <c r="DE1190" i="2"/>
  <c r="CM1190" i="2"/>
  <c r="BU1190" i="2"/>
  <c r="BC1190" i="2"/>
  <c r="AK1190" i="2"/>
  <c r="S1190" i="2"/>
  <c r="DE1189" i="2"/>
  <c r="CM1189" i="2"/>
  <c r="BU1189" i="2"/>
  <c r="BC1189" i="2"/>
  <c r="AK1189" i="2"/>
  <c r="S1189" i="2"/>
  <c r="G1188" i="2"/>
  <c r="F1188" i="2"/>
  <c r="F1191" i="2" s="1"/>
  <c r="DE1181" i="2"/>
  <c r="CM1181" i="2"/>
  <c r="BU1181" i="2"/>
  <c r="BC1181" i="2"/>
  <c r="AK1181" i="2"/>
  <c r="S1181" i="2"/>
  <c r="DE1180" i="2"/>
  <c r="CM1180" i="2"/>
  <c r="BU1180" i="2"/>
  <c r="BC1180" i="2"/>
  <c r="AK1180" i="2"/>
  <c r="S1180" i="2"/>
  <c r="H1179" i="2"/>
  <c r="F1179" i="2"/>
  <c r="G1179" i="2" s="1"/>
  <c r="G1182" i="2" s="1"/>
  <c r="G1173" i="2"/>
  <c r="F1173" i="2"/>
  <c r="DE1172" i="2"/>
  <c r="CM1172" i="2"/>
  <c r="BU1172" i="2"/>
  <c r="BC1172" i="2"/>
  <c r="AK1172" i="2"/>
  <c r="S1172" i="2"/>
  <c r="DE1171" i="2"/>
  <c r="CM1171" i="2"/>
  <c r="BU1171" i="2"/>
  <c r="BC1171" i="2"/>
  <c r="AK1171" i="2"/>
  <c r="S1171" i="2"/>
  <c r="H1170" i="2"/>
  <c r="G1170" i="2"/>
  <c r="F1170" i="2"/>
  <c r="DE1163" i="2"/>
  <c r="CM1163" i="2"/>
  <c r="BU1163" i="2"/>
  <c r="BC1163" i="2"/>
  <c r="AK1163" i="2"/>
  <c r="S1163" i="2"/>
  <c r="DE1162" i="2"/>
  <c r="CM1162" i="2"/>
  <c r="BU1162" i="2"/>
  <c r="BC1162" i="2"/>
  <c r="AK1162" i="2"/>
  <c r="S1162" i="2"/>
  <c r="G1162" i="2"/>
  <c r="C1158" i="2"/>
  <c r="F1161" i="2" s="1"/>
  <c r="DE1154" i="2"/>
  <c r="CM1154" i="2"/>
  <c r="BU1154" i="2"/>
  <c r="BC1154" i="2"/>
  <c r="AK1154" i="2"/>
  <c r="S1154" i="2"/>
  <c r="DE1153" i="2"/>
  <c r="CM1153" i="2"/>
  <c r="BU1153" i="2"/>
  <c r="BC1153" i="2"/>
  <c r="AK1153" i="2"/>
  <c r="S1153" i="2"/>
  <c r="G1152" i="2"/>
  <c r="F1152" i="2"/>
  <c r="F1155" i="2" s="1"/>
  <c r="G1146" i="2"/>
  <c r="G1143" i="2"/>
  <c r="H1143" i="2" s="1"/>
  <c r="F1143" i="2"/>
  <c r="F1146" i="2" s="1"/>
  <c r="C1141" i="2"/>
  <c r="F1136" i="2"/>
  <c r="DE1135" i="2"/>
  <c r="CM1135" i="2"/>
  <c r="BU1135" i="2"/>
  <c r="BC1135" i="2"/>
  <c r="AK1135" i="2"/>
  <c r="S1135" i="2"/>
  <c r="DE1134" i="2"/>
  <c r="CM1134" i="2"/>
  <c r="BU1134" i="2"/>
  <c r="BC1134" i="2"/>
  <c r="AK1134" i="2"/>
  <c r="S1134" i="2"/>
  <c r="F1133" i="2"/>
  <c r="G1133" i="2" s="1"/>
  <c r="C1131" i="2"/>
  <c r="DD1124" i="2"/>
  <c r="DC1124" i="2"/>
  <c r="DB1124" i="2"/>
  <c r="DA1124" i="2"/>
  <c r="CZ1124" i="2"/>
  <c r="CY1124" i="2"/>
  <c r="CX1124" i="2"/>
  <c r="CW1124" i="2"/>
  <c r="CV1124" i="2"/>
  <c r="CU1124" i="2"/>
  <c r="CT1124" i="2"/>
  <c r="CS1124" i="2"/>
  <c r="CR1124" i="2"/>
  <c r="CQ1124" i="2"/>
  <c r="CP1124" i="2"/>
  <c r="CL1124" i="2"/>
  <c r="CK1124" i="2"/>
  <c r="CJ1124" i="2"/>
  <c r="CI1124" i="2"/>
  <c r="CH1124" i="2"/>
  <c r="CG1124" i="2"/>
  <c r="CF1124" i="2"/>
  <c r="CE1124" i="2"/>
  <c r="CD1124" i="2"/>
  <c r="CC1124" i="2"/>
  <c r="CB1124" i="2"/>
  <c r="CA1124" i="2"/>
  <c r="CM1124" i="2" s="1"/>
  <c r="CN1124" i="2" s="1"/>
  <c r="BY1124" i="2"/>
  <c r="BX1124" i="2"/>
  <c r="BT1124" i="2"/>
  <c r="BS1124" i="2"/>
  <c r="BR1124" i="2"/>
  <c r="BQ1124" i="2"/>
  <c r="BP1124" i="2"/>
  <c r="BO1124" i="2"/>
  <c r="BN1124" i="2"/>
  <c r="BM1124" i="2"/>
  <c r="BL1124" i="2"/>
  <c r="BK1124" i="2"/>
  <c r="BJ1124" i="2"/>
  <c r="BI1124" i="2"/>
  <c r="BG1124" i="2"/>
  <c r="BF1124" i="2"/>
  <c r="BB1124" i="2"/>
  <c r="BA1124" i="2"/>
  <c r="AZ1124" i="2"/>
  <c r="AY1124" i="2"/>
  <c r="AX1124" i="2"/>
  <c r="AW1124" i="2"/>
  <c r="AV1124" i="2"/>
  <c r="AU1124" i="2"/>
  <c r="AT1124" i="2"/>
  <c r="AS1124" i="2"/>
  <c r="AR1124" i="2"/>
  <c r="AQ1124" i="2"/>
  <c r="AO1124" i="2"/>
  <c r="AN1124" i="2"/>
  <c r="AJ1124" i="2"/>
  <c r="AI1124" i="2"/>
  <c r="AH1124" i="2"/>
  <c r="AG1124" i="2"/>
  <c r="AF1124" i="2"/>
  <c r="AE1124" i="2"/>
  <c r="AD1124" i="2"/>
  <c r="AC1124" i="2"/>
  <c r="AB1124" i="2"/>
  <c r="AA1124" i="2"/>
  <c r="Z1124" i="2"/>
  <c r="Y1124" i="2"/>
  <c r="W1124" i="2"/>
  <c r="V1124" i="2"/>
  <c r="Q1124" i="2"/>
  <c r="P1124" i="2"/>
  <c r="O1124" i="2"/>
  <c r="N1124" i="2"/>
  <c r="M1124" i="2"/>
  <c r="L1124" i="2"/>
  <c r="K1124" i="2"/>
  <c r="J1124" i="2"/>
  <c r="I1124" i="2"/>
  <c r="H1124" i="2"/>
  <c r="G1124" i="2"/>
  <c r="F1124" i="2"/>
  <c r="R1124" i="2" s="1"/>
  <c r="D1124" i="2"/>
  <c r="C1124" i="2"/>
  <c r="DF1123" i="2"/>
  <c r="DE1123" i="2"/>
  <c r="CR1123" i="2"/>
  <c r="CM1123" i="2"/>
  <c r="CN1123" i="2" s="1"/>
  <c r="BZ1123" i="2"/>
  <c r="BV1123" i="2"/>
  <c r="BU1123" i="2"/>
  <c r="BH1123" i="2"/>
  <c r="BC1123" i="2"/>
  <c r="BD1123" i="2" s="1"/>
  <c r="AP1123" i="2"/>
  <c r="AK1123" i="2"/>
  <c r="X1123" i="2"/>
  <c r="AL1123" i="2" s="1"/>
  <c r="R1123" i="2"/>
  <c r="S1123" i="2" s="1"/>
  <c r="E1123" i="2"/>
  <c r="DE1122" i="2"/>
  <c r="CR1122" i="2"/>
  <c r="DF1122" i="2" s="1"/>
  <c r="CM1122" i="2"/>
  <c r="CN1122" i="2" s="1"/>
  <c r="BZ1122" i="2"/>
  <c r="BV1122" i="2"/>
  <c r="BU1122" i="2"/>
  <c r="BH1122" i="2"/>
  <c r="BC1122" i="2"/>
  <c r="BD1122" i="2" s="1"/>
  <c r="AP1122" i="2"/>
  <c r="AL1122" i="2"/>
  <c r="AK1122" i="2"/>
  <c r="X1122" i="2"/>
  <c r="R1122" i="2"/>
  <c r="E1122" i="2"/>
  <c r="S1122" i="2" s="1"/>
  <c r="DE1121" i="2"/>
  <c r="CR1121" i="2"/>
  <c r="DF1121" i="2" s="1"/>
  <c r="CM1121" i="2"/>
  <c r="CN1121" i="2" s="1"/>
  <c r="BZ1121" i="2"/>
  <c r="BU1121" i="2"/>
  <c r="BH1121" i="2"/>
  <c r="BV1121" i="2" s="1"/>
  <c r="BC1121" i="2"/>
  <c r="BD1121" i="2" s="1"/>
  <c r="AP1121" i="2"/>
  <c r="AL1121" i="2"/>
  <c r="AK1121" i="2"/>
  <c r="X1121" i="2"/>
  <c r="R1121" i="2"/>
  <c r="S1121" i="2" s="1"/>
  <c r="E1121" i="2"/>
  <c r="DF1120" i="2"/>
  <c r="DE1120" i="2"/>
  <c r="CR1120" i="2"/>
  <c r="CM1120" i="2"/>
  <c r="CN1120" i="2" s="1"/>
  <c r="BZ1120" i="2"/>
  <c r="BU1120" i="2"/>
  <c r="BH1120" i="2"/>
  <c r="BV1120" i="2" s="1"/>
  <c r="BC1120" i="2"/>
  <c r="BD1120" i="2" s="1"/>
  <c r="AP1120" i="2"/>
  <c r="AK1120" i="2"/>
  <c r="X1120" i="2"/>
  <c r="AL1120" i="2" s="1"/>
  <c r="R1120" i="2"/>
  <c r="E1120" i="2"/>
  <c r="DF1119" i="2"/>
  <c r="DE1119" i="2"/>
  <c r="CR1119" i="2"/>
  <c r="CM1119" i="2"/>
  <c r="CN1119" i="2" s="1"/>
  <c r="BZ1119" i="2"/>
  <c r="BV1119" i="2"/>
  <c r="BU1119" i="2"/>
  <c r="BH1119" i="2"/>
  <c r="BC1119" i="2"/>
  <c r="BD1119" i="2" s="1"/>
  <c r="AP1119" i="2"/>
  <c r="AK1119" i="2"/>
  <c r="X1119" i="2"/>
  <c r="AL1119" i="2" s="1"/>
  <c r="R1119" i="2"/>
  <c r="S1119" i="2" s="1"/>
  <c r="E1119" i="2"/>
  <c r="DE1118" i="2"/>
  <c r="CR1118" i="2"/>
  <c r="DF1118" i="2" s="1"/>
  <c r="CM1118" i="2"/>
  <c r="CN1118" i="2" s="1"/>
  <c r="BZ1118" i="2"/>
  <c r="BV1118" i="2"/>
  <c r="BU1118" i="2"/>
  <c r="BH1118" i="2"/>
  <c r="BC1118" i="2"/>
  <c r="BD1118" i="2" s="1"/>
  <c r="AP1118" i="2"/>
  <c r="AL1118" i="2"/>
  <c r="AK1118" i="2"/>
  <c r="X1118" i="2"/>
  <c r="R1118" i="2"/>
  <c r="E1118" i="2"/>
  <c r="S1118" i="2" s="1"/>
  <c r="DE1117" i="2"/>
  <c r="CR1117" i="2"/>
  <c r="DF1117" i="2" s="1"/>
  <c r="CM1117" i="2"/>
  <c r="CN1117" i="2" s="1"/>
  <c r="BZ1117" i="2"/>
  <c r="BZ1124" i="2" s="1"/>
  <c r="BU1117" i="2"/>
  <c r="BH1117" i="2"/>
  <c r="BC1117" i="2"/>
  <c r="BD1117" i="2" s="1"/>
  <c r="AP1117" i="2"/>
  <c r="AP1124" i="2" s="1"/>
  <c r="AL1117" i="2"/>
  <c r="AK1117" i="2"/>
  <c r="X1117" i="2"/>
  <c r="R1117" i="2"/>
  <c r="S1117" i="2" s="1"/>
  <c r="E1117" i="2"/>
  <c r="E1124" i="2" s="1"/>
  <c r="DD1114" i="2"/>
  <c r="DC1114" i="2"/>
  <c r="DB1114" i="2"/>
  <c r="DA1114" i="2"/>
  <c r="CZ1114" i="2"/>
  <c r="CY1114" i="2"/>
  <c r="CX1114" i="2"/>
  <c r="CW1114" i="2"/>
  <c r="CV1114" i="2"/>
  <c r="CU1114" i="2"/>
  <c r="CT1114" i="2"/>
  <c r="CS1114" i="2"/>
  <c r="DE1114" i="2" s="1"/>
  <c r="CQ1114" i="2"/>
  <c r="CP1114" i="2"/>
  <c r="CL1114" i="2"/>
  <c r="CK1114" i="2"/>
  <c r="CJ1114" i="2"/>
  <c r="CI1114" i="2"/>
  <c r="CH1114" i="2"/>
  <c r="CG1114" i="2"/>
  <c r="CF1114" i="2"/>
  <c r="CE1114" i="2"/>
  <c r="CD1114" i="2"/>
  <c r="CC1114" i="2"/>
  <c r="CB1114" i="2"/>
  <c r="CA1114" i="2"/>
  <c r="CM1114" i="2" s="1"/>
  <c r="BY1114" i="2"/>
  <c r="BX1114" i="2"/>
  <c r="BT1114" i="2"/>
  <c r="BS1114" i="2"/>
  <c r="BR1114" i="2"/>
  <c r="BQ1114" i="2"/>
  <c r="BP1114" i="2"/>
  <c r="BO1114" i="2"/>
  <c r="BN1114" i="2"/>
  <c r="BM1114" i="2"/>
  <c r="BL1114" i="2"/>
  <c r="BK1114" i="2"/>
  <c r="BJ1114" i="2"/>
  <c r="BI1114" i="2"/>
  <c r="BU1114" i="2" s="1"/>
  <c r="BG1114" i="2"/>
  <c r="BF1114" i="2"/>
  <c r="BB1114" i="2"/>
  <c r="BA1114" i="2"/>
  <c r="AZ1114" i="2"/>
  <c r="AY1114" i="2"/>
  <c r="AX1114" i="2"/>
  <c r="AW1114" i="2"/>
  <c r="AV1114" i="2"/>
  <c r="AU1114" i="2"/>
  <c r="AT1114" i="2"/>
  <c r="AS1114" i="2"/>
  <c r="AR1114" i="2"/>
  <c r="AQ1114" i="2"/>
  <c r="BC1114" i="2" s="1"/>
  <c r="BD1114" i="2" s="1"/>
  <c r="AO1114" i="2"/>
  <c r="AN1114" i="2"/>
  <c r="AJ1114" i="2"/>
  <c r="AI1114" i="2"/>
  <c r="AH1114" i="2"/>
  <c r="AG1114" i="2"/>
  <c r="AF1114" i="2"/>
  <c r="AE1114" i="2"/>
  <c r="AD1114" i="2"/>
  <c r="AC1114" i="2"/>
  <c r="AB1114" i="2"/>
  <c r="AA1114" i="2"/>
  <c r="Z1114" i="2"/>
  <c r="Y1114" i="2"/>
  <c r="W1114" i="2"/>
  <c r="V1114" i="2"/>
  <c r="Q1114" i="2"/>
  <c r="P1114" i="2"/>
  <c r="O1114" i="2"/>
  <c r="N1114" i="2"/>
  <c r="M1114" i="2"/>
  <c r="L1114" i="2"/>
  <c r="K1114" i="2"/>
  <c r="J1114" i="2"/>
  <c r="I1114" i="2"/>
  <c r="H1114" i="2"/>
  <c r="G1114" i="2"/>
  <c r="F1114" i="2"/>
  <c r="D1114" i="2"/>
  <c r="C1114" i="2"/>
  <c r="DE1113" i="2"/>
  <c r="CR1113" i="2"/>
  <c r="DF1113" i="2" s="1"/>
  <c r="CM1113" i="2"/>
  <c r="CN1113" i="2" s="1"/>
  <c r="BZ1113" i="2"/>
  <c r="BU1113" i="2"/>
  <c r="BH1113" i="2"/>
  <c r="BV1113" i="2" s="1"/>
  <c r="BC1113" i="2"/>
  <c r="BD1113" i="2" s="1"/>
  <c r="AP1113" i="2"/>
  <c r="AL1113" i="2"/>
  <c r="AK1113" i="2"/>
  <c r="X1113" i="2"/>
  <c r="R1113" i="2"/>
  <c r="S1113" i="2" s="1"/>
  <c r="E1113" i="2"/>
  <c r="DF1112" i="2"/>
  <c r="DE1112" i="2"/>
  <c r="CR1112" i="2"/>
  <c r="CM1112" i="2"/>
  <c r="CN1112" i="2" s="1"/>
  <c r="BZ1112" i="2"/>
  <c r="BU1112" i="2"/>
  <c r="BH1112" i="2"/>
  <c r="BV1112" i="2" s="1"/>
  <c r="BC1112" i="2"/>
  <c r="BD1112" i="2" s="1"/>
  <c r="AP1112" i="2"/>
  <c r="AK1112" i="2"/>
  <c r="X1112" i="2"/>
  <c r="AL1112" i="2" s="1"/>
  <c r="R1112" i="2"/>
  <c r="E1112" i="2"/>
  <c r="DF1111" i="2"/>
  <c r="DE1111" i="2"/>
  <c r="CR1111" i="2"/>
  <c r="CM1111" i="2"/>
  <c r="CN1111" i="2" s="1"/>
  <c r="BZ1111" i="2"/>
  <c r="BV1111" i="2"/>
  <c r="BU1111" i="2"/>
  <c r="BH1111" i="2"/>
  <c r="BC1111" i="2"/>
  <c r="BD1111" i="2" s="1"/>
  <c r="AP1111" i="2"/>
  <c r="AK1111" i="2"/>
  <c r="X1111" i="2"/>
  <c r="AL1111" i="2" s="1"/>
  <c r="R1111" i="2"/>
  <c r="S1111" i="2" s="1"/>
  <c r="E1111" i="2"/>
  <c r="DE1110" i="2"/>
  <c r="CR1110" i="2"/>
  <c r="DF1110" i="2" s="1"/>
  <c r="CM1110" i="2"/>
  <c r="CN1110" i="2" s="1"/>
  <c r="BZ1110" i="2"/>
  <c r="BV1110" i="2"/>
  <c r="BU1110" i="2"/>
  <c r="BH1110" i="2"/>
  <c r="BC1110" i="2"/>
  <c r="BD1110" i="2" s="1"/>
  <c r="AP1110" i="2"/>
  <c r="AL1110" i="2"/>
  <c r="AK1110" i="2"/>
  <c r="X1110" i="2"/>
  <c r="R1110" i="2"/>
  <c r="E1110" i="2"/>
  <c r="DE1109" i="2"/>
  <c r="CR1109" i="2"/>
  <c r="DF1109" i="2" s="1"/>
  <c r="CM1109" i="2"/>
  <c r="CN1109" i="2" s="1"/>
  <c r="BZ1109" i="2"/>
  <c r="BU1109" i="2"/>
  <c r="BH1109" i="2"/>
  <c r="BV1109" i="2" s="1"/>
  <c r="BC1109" i="2"/>
  <c r="BD1109" i="2" s="1"/>
  <c r="AP1109" i="2"/>
  <c r="AL1109" i="2"/>
  <c r="AK1109" i="2"/>
  <c r="X1109" i="2"/>
  <c r="R1109" i="2"/>
  <c r="S1109" i="2" s="1"/>
  <c r="E1109" i="2"/>
  <c r="DF1108" i="2"/>
  <c r="DE1108" i="2"/>
  <c r="CR1108" i="2"/>
  <c r="CM1108" i="2"/>
  <c r="CN1108" i="2" s="1"/>
  <c r="BZ1108" i="2"/>
  <c r="BU1108" i="2"/>
  <c r="BH1108" i="2"/>
  <c r="BV1108" i="2" s="1"/>
  <c r="BC1108" i="2"/>
  <c r="BD1108" i="2" s="1"/>
  <c r="AP1108" i="2"/>
  <c r="AK1108" i="2"/>
  <c r="X1108" i="2"/>
  <c r="AL1108" i="2" s="1"/>
  <c r="R1108" i="2"/>
  <c r="E1108" i="2"/>
  <c r="DF1107" i="2"/>
  <c r="DE1107" i="2"/>
  <c r="CR1107" i="2"/>
  <c r="CM1107" i="2"/>
  <c r="CN1107" i="2" s="1"/>
  <c r="BZ1107" i="2"/>
  <c r="BZ1114" i="2" s="1"/>
  <c r="BV1107" i="2"/>
  <c r="BU1107" i="2"/>
  <c r="BH1107" i="2"/>
  <c r="BC1107" i="2"/>
  <c r="BD1107" i="2" s="1"/>
  <c r="AP1107" i="2"/>
  <c r="AP1114" i="2" s="1"/>
  <c r="AK1107" i="2"/>
  <c r="X1107" i="2"/>
  <c r="AL1107" i="2" s="1"/>
  <c r="R1107" i="2"/>
  <c r="S1107" i="2" s="1"/>
  <c r="E1107" i="2"/>
  <c r="E1114" i="2" s="1"/>
  <c r="CR1101" i="2"/>
  <c r="BZ1101" i="2"/>
  <c r="BH1101" i="2"/>
  <c r="AP1101" i="2"/>
  <c r="X1101" i="2"/>
  <c r="R1101" i="2"/>
  <c r="S1101" i="2" s="1"/>
  <c r="CR1100" i="2"/>
  <c r="BZ1100" i="2"/>
  <c r="BH1100" i="2"/>
  <c r="AP1100" i="2"/>
  <c r="X1100" i="2"/>
  <c r="CR1099" i="2"/>
  <c r="BZ1099" i="2"/>
  <c r="BH1099" i="2"/>
  <c r="AP1099" i="2"/>
  <c r="X1099" i="2"/>
  <c r="R1099" i="2"/>
  <c r="S1099" i="2" s="1"/>
  <c r="CR1098" i="2"/>
  <c r="BZ1098" i="2"/>
  <c r="BH1098" i="2"/>
  <c r="AP1098" i="2"/>
  <c r="X1098" i="2"/>
  <c r="R1098" i="2"/>
  <c r="S1098" i="2" s="1"/>
  <c r="CR1097" i="2"/>
  <c r="BZ1097" i="2"/>
  <c r="BH1097" i="2"/>
  <c r="AP1097" i="2"/>
  <c r="X1097" i="2"/>
  <c r="CR1096" i="2"/>
  <c r="BZ1096" i="2"/>
  <c r="BH1096" i="2"/>
  <c r="AP1096" i="2"/>
  <c r="X1096" i="2"/>
  <c r="CR1095" i="2"/>
  <c r="BZ1095" i="2"/>
  <c r="BH1095" i="2"/>
  <c r="AP1095" i="2"/>
  <c r="X1095" i="2"/>
  <c r="CR1094" i="2"/>
  <c r="BZ1094" i="2"/>
  <c r="BH1094" i="2"/>
  <c r="AP1094" i="2"/>
  <c r="X1094" i="2"/>
  <c r="CR1093" i="2"/>
  <c r="BZ1093" i="2"/>
  <c r="BH1093" i="2"/>
  <c r="AP1093" i="2"/>
  <c r="X1093" i="2"/>
  <c r="CR1092" i="2"/>
  <c r="BZ1092" i="2"/>
  <c r="BH1092" i="2"/>
  <c r="AP1092" i="2"/>
  <c r="X1092" i="2"/>
  <c r="CR1091" i="2"/>
  <c r="BZ1091" i="2"/>
  <c r="BH1091" i="2"/>
  <c r="AP1091" i="2"/>
  <c r="X1091" i="2"/>
  <c r="R1091" i="2"/>
  <c r="S1091" i="2" s="1"/>
  <c r="CR1090" i="2"/>
  <c r="BZ1090" i="2"/>
  <c r="BH1090" i="2"/>
  <c r="AP1090" i="2"/>
  <c r="X1090" i="2"/>
  <c r="CR1089" i="2"/>
  <c r="BZ1089" i="2"/>
  <c r="BH1089" i="2"/>
  <c r="AP1089" i="2"/>
  <c r="X1089" i="2"/>
  <c r="R1089" i="2"/>
  <c r="S1089" i="2" s="1"/>
  <c r="CR1088" i="2"/>
  <c r="BZ1088" i="2"/>
  <c r="BH1088" i="2"/>
  <c r="AP1088" i="2"/>
  <c r="X1088" i="2"/>
  <c r="CR1087" i="2"/>
  <c r="BZ1087" i="2"/>
  <c r="BH1087" i="2"/>
  <c r="AP1087" i="2"/>
  <c r="X1087" i="2"/>
  <c r="CR1086" i="2"/>
  <c r="BZ1086" i="2"/>
  <c r="BH1086" i="2"/>
  <c r="AP1086" i="2"/>
  <c r="X1086" i="2"/>
  <c r="R1086" i="2"/>
  <c r="S1086" i="2" s="1"/>
  <c r="CQ1104" i="2"/>
  <c r="BG1104" i="2"/>
  <c r="AO1104" i="2"/>
  <c r="R1084" i="2"/>
  <c r="S1084" i="2" s="1"/>
  <c r="C1104" i="2"/>
  <c r="W1102" i="2" s="1"/>
  <c r="R1077" i="2"/>
  <c r="S1077" i="2" s="1"/>
  <c r="CR1075" i="2"/>
  <c r="BZ1075" i="2"/>
  <c r="BH1075" i="2"/>
  <c r="AP1075" i="2"/>
  <c r="X1075" i="2"/>
  <c r="R1075" i="2"/>
  <c r="S1075" i="2" s="1"/>
  <c r="CR1074" i="2"/>
  <c r="BZ1074" i="2"/>
  <c r="BH1074" i="2"/>
  <c r="AP1074" i="2"/>
  <c r="X1074" i="2"/>
  <c r="R1074" i="2"/>
  <c r="S1074" i="2" s="1"/>
  <c r="CR1073" i="2"/>
  <c r="BZ1073" i="2"/>
  <c r="BH1073" i="2"/>
  <c r="AP1073" i="2"/>
  <c r="X1073" i="2"/>
  <c r="CR1072" i="2"/>
  <c r="BZ1072" i="2"/>
  <c r="BH1072" i="2"/>
  <c r="AP1072" i="2"/>
  <c r="X1072" i="2"/>
  <c r="CR1071" i="2"/>
  <c r="BZ1071" i="2"/>
  <c r="BH1071" i="2"/>
  <c r="AP1071" i="2"/>
  <c r="X1071" i="2"/>
  <c r="CR1070" i="2"/>
  <c r="BZ1070" i="2"/>
  <c r="BH1070" i="2"/>
  <c r="AP1070" i="2"/>
  <c r="X1070" i="2"/>
  <c r="CR1069" i="2"/>
  <c r="BZ1069" i="2"/>
  <c r="BH1069" i="2"/>
  <c r="AP1069" i="2"/>
  <c r="X1069" i="2"/>
  <c r="CR1068" i="2"/>
  <c r="BZ1068" i="2"/>
  <c r="BH1068" i="2"/>
  <c r="AP1068" i="2"/>
  <c r="X1068" i="2"/>
  <c r="CR1067" i="2"/>
  <c r="BZ1067" i="2"/>
  <c r="BH1067" i="2"/>
  <c r="AP1067" i="2"/>
  <c r="X1067" i="2"/>
  <c r="CR1066" i="2"/>
  <c r="BZ1066" i="2"/>
  <c r="BH1066" i="2"/>
  <c r="AP1066" i="2"/>
  <c r="X1066" i="2"/>
  <c r="CR1065" i="2"/>
  <c r="BZ1065" i="2"/>
  <c r="BH1065" i="2"/>
  <c r="AP1065" i="2"/>
  <c r="X1065" i="2"/>
  <c r="CR1064" i="2"/>
  <c r="BZ1064" i="2"/>
  <c r="BH1064" i="2"/>
  <c r="AP1064" i="2"/>
  <c r="X1064" i="2"/>
  <c r="R1064" i="2"/>
  <c r="S1064" i="2" s="1"/>
  <c r="CR1063" i="2"/>
  <c r="BZ1063" i="2"/>
  <c r="BH1063" i="2"/>
  <c r="AP1063" i="2"/>
  <c r="X1063" i="2"/>
  <c r="CR1062" i="2"/>
  <c r="BZ1062" i="2"/>
  <c r="BH1062" i="2"/>
  <c r="AP1062" i="2"/>
  <c r="X1062" i="2"/>
  <c r="R1061" i="2"/>
  <c r="S1061" i="2" s="1"/>
  <c r="CR1059" i="2"/>
  <c r="BZ1059" i="2"/>
  <c r="BH1059" i="2"/>
  <c r="AP1059" i="2"/>
  <c r="X1059" i="2"/>
  <c r="R1054" i="2"/>
  <c r="S1054" i="2" s="1"/>
  <c r="M1078" i="2"/>
  <c r="Q1041" i="2"/>
  <c r="O1041" i="2"/>
  <c r="N1041" i="2"/>
  <c r="M1041" i="2"/>
  <c r="K1041" i="2"/>
  <c r="J1041" i="2"/>
  <c r="I1041" i="2"/>
  <c r="G1041" i="2"/>
  <c r="Q1037" i="2"/>
  <c r="P1037" i="2"/>
  <c r="O1037" i="2"/>
  <c r="N1037" i="2"/>
  <c r="M1037" i="2"/>
  <c r="L1037" i="2"/>
  <c r="K1037" i="2"/>
  <c r="J1037" i="2"/>
  <c r="I1037" i="2"/>
  <c r="H1037" i="2"/>
  <c r="G1037" i="2"/>
  <c r="F1037" i="2"/>
  <c r="Q1028" i="2"/>
  <c r="P1028" i="2"/>
  <c r="O1028" i="2"/>
  <c r="N1028" i="2"/>
  <c r="M1028" i="2"/>
  <c r="L1028" i="2"/>
  <c r="K1028" i="2"/>
  <c r="J1028" i="2"/>
  <c r="I1028" i="2"/>
  <c r="H1028" i="2"/>
  <c r="G1028" i="2"/>
  <c r="F1028" i="2"/>
  <c r="Q1029" i="2"/>
  <c r="P1027" i="2"/>
  <c r="O1029" i="2"/>
  <c r="N1029" i="2"/>
  <c r="M1029" i="2"/>
  <c r="L1027" i="2"/>
  <c r="K1029" i="2"/>
  <c r="J1029" i="2"/>
  <c r="I1029" i="2"/>
  <c r="H1029" i="2"/>
  <c r="G1029" i="2"/>
  <c r="F1029" i="2"/>
  <c r="Q1014" i="2"/>
  <c r="P1014" i="2"/>
  <c r="O1014" i="2"/>
  <c r="N1014" i="2"/>
  <c r="M1014" i="2"/>
  <c r="L1014" i="2"/>
  <c r="K1014" i="2"/>
  <c r="J1014" i="2"/>
  <c r="I1014" i="2"/>
  <c r="H1014" i="2"/>
  <c r="G1014" i="2"/>
  <c r="F1014" i="2"/>
  <c r="Q1013" i="2"/>
  <c r="P1013" i="2"/>
  <c r="O1013" i="2"/>
  <c r="N1013" i="2"/>
  <c r="M1013" i="2"/>
  <c r="L1013" i="2"/>
  <c r="K1013" i="2"/>
  <c r="J1013" i="2"/>
  <c r="I1013" i="2"/>
  <c r="H1013" i="2"/>
  <c r="G1013" i="2"/>
  <c r="F1013" i="2"/>
  <c r="Q1012" i="2"/>
  <c r="P1011" i="2"/>
  <c r="O1012" i="2"/>
  <c r="N1012" i="2"/>
  <c r="M1012" i="2"/>
  <c r="L1011" i="2"/>
  <c r="K1012" i="2"/>
  <c r="J1012" i="2"/>
  <c r="I1012" i="2"/>
  <c r="H1011" i="2"/>
  <c r="G1012" i="2"/>
  <c r="F1012" i="2"/>
  <c r="Q954" i="2"/>
  <c r="P954" i="2"/>
  <c r="O954" i="2"/>
  <c r="N954" i="2"/>
  <c r="M954" i="2"/>
  <c r="L954" i="2"/>
  <c r="K954" i="2"/>
  <c r="J954" i="2"/>
  <c r="I954" i="2"/>
  <c r="H954" i="2"/>
  <c r="G954" i="2"/>
  <c r="F954" i="2"/>
  <c r="Q953" i="2"/>
  <c r="P953" i="2"/>
  <c r="O953" i="2"/>
  <c r="N953" i="2"/>
  <c r="M953" i="2"/>
  <c r="L953" i="2"/>
  <c r="K953" i="2"/>
  <c r="J953" i="2"/>
  <c r="I953" i="2"/>
  <c r="H953" i="2"/>
  <c r="G953" i="2"/>
  <c r="F953" i="2"/>
  <c r="H928" i="2"/>
  <c r="Q928" i="2"/>
  <c r="P928" i="2"/>
  <c r="O928" i="2"/>
  <c r="N928" i="2"/>
  <c r="M928" i="2"/>
  <c r="L928" i="2"/>
  <c r="K928" i="2"/>
  <c r="J928" i="2"/>
  <c r="I928" i="2"/>
  <c r="G928" i="2"/>
  <c r="F928" i="2"/>
  <c r="Q921" i="2"/>
  <c r="P921" i="2"/>
  <c r="O921" i="2"/>
  <c r="N921" i="2"/>
  <c r="M921" i="2"/>
  <c r="L921" i="2"/>
  <c r="K921" i="2"/>
  <c r="J921" i="2"/>
  <c r="I921" i="2"/>
  <c r="H921" i="2"/>
  <c r="G921" i="2"/>
  <c r="F921" i="2"/>
  <c r="Q907" i="2"/>
  <c r="P907" i="2"/>
  <c r="O907" i="2"/>
  <c r="N907" i="2"/>
  <c r="M907" i="2"/>
  <c r="L907" i="2"/>
  <c r="K907" i="2"/>
  <c r="J907" i="2"/>
  <c r="I907" i="2"/>
  <c r="H907" i="2"/>
  <c r="G907" i="2"/>
  <c r="F907" i="2"/>
  <c r="Q863" i="2"/>
  <c r="P863" i="2"/>
  <c r="O863" i="2"/>
  <c r="N863" i="2"/>
  <c r="M863" i="2"/>
  <c r="L863" i="2"/>
  <c r="K863" i="2"/>
  <c r="J863" i="2"/>
  <c r="I863" i="2"/>
  <c r="H863" i="2"/>
  <c r="G863" i="2"/>
  <c r="F863" i="2"/>
  <c r="R821" i="2"/>
  <c r="DD791" i="2"/>
  <c r="DC791" i="2"/>
  <c r="DB791" i="2"/>
  <c r="DA791" i="2"/>
  <c r="CZ791" i="2"/>
  <c r="CY791" i="2"/>
  <c r="CX791" i="2"/>
  <c r="CW791" i="2"/>
  <c r="CV791" i="2"/>
  <c r="CU791" i="2"/>
  <c r="CT791" i="2"/>
  <c r="CS791" i="2"/>
  <c r="CL791" i="2"/>
  <c r="CK791" i="2"/>
  <c r="CJ791" i="2"/>
  <c r="CI791" i="2"/>
  <c r="CH791" i="2"/>
  <c r="CG791" i="2"/>
  <c r="CF791" i="2"/>
  <c r="CE791" i="2"/>
  <c r="CD791" i="2"/>
  <c r="CC791" i="2"/>
  <c r="CB791" i="2"/>
  <c r="CA791" i="2"/>
  <c r="BT791" i="2"/>
  <c r="BS791" i="2"/>
  <c r="BR791" i="2"/>
  <c r="BQ791" i="2"/>
  <c r="BP791" i="2"/>
  <c r="BO791" i="2"/>
  <c r="BN791" i="2"/>
  <c r="BM791" i="2"/>
  <c r="BL791" i="2"/>
  <c r="BK791" i="2"/>
  <c r="BJ791" i="2"/>
  <c r="BI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DD789" i="2"/>
  <c r="DC789" i="2"/>
  <c r="DB789" i="2"/>
  <c r="DA789" i="2"/>
  <c r="CZ789" i="2"/>
  <c r="CY789" i="2"/>
  <c r="CX789" i="2"/>
  <c r="CW789" i="2"/>
  <c r="CV789" i="2"/>
  <c r="CU789" i="2"/>
  <c r="CT789" i="2"/>
  <c r="CS789" i="2"/>
  <c r="CL789" i="2"/>
  <c r="CK789" i="2"/>
  <c r="CJ789" i="2"/>
  <c r="CI789" i="2"/>
  <c r="CH789" i="2"/>
  <c r="CG789" i="2"/>
  <c r="CF789" i="2"/>
  <c r="CE789" i="2"/>
  <c r="CD789" i="2"/>
  <c r="CC789" i="2"/>
  <c r="CB789" i="2"/>
  <c r="CA789" i="2"/>
  <c r="BT789" i="2"/>
  <c r="BS789" i="2"/>
  <c r="BR789" i="2"/>
  <c r="BQ789" i="2"/>
  <c r="BP789" i="2"/>
  <c r="BO789" i="2"/>
  <c r="BN789" i="2"/>
  <c r="BM789" i="2"/>
  <c r="BL789" i="2"/>
  <c r="BK789" i="2"/>
  <c r="BJ789" i="2"/>
  <c r="BI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DD788" i="2"/>
  <c r="DC788" i="2"/>
  <c r="DB788" i="2"/>
  <c r="DA788" i="2"/>
  <c r="CZ788" i="2"/>
  <c r="CY788" i="2"/>
  <c r="CX788" i="2"/>
  <c r="CW788" i="2"/>
  <c r="CV788" i="2"/>
  <c r="CU788" i="2"/>
  <c r="CT788" i="2"/>
  <c r="CS788" i="2"/>
  <c r="CL788" i="2"/>
  <c r="CK788" i="2"/>
  <c r="CJ788" i="2"/>
  <c r="CI788" i="2"/>
  <c r="CH788" i="2"/>
  <c r="CG788" i="2"/>
  <c r="CF788" i="2"/>
  <c r="CE788" i="2"/>
  <c r="CD788" i="2"/>
  <c r="CC788" i="2"/>
  <c r="CB788" i="2"/>
  <c r="CA788" i="2"/>
  <c r="BT788" i="2"/>
  <c r="BS788" i="2"/>
  <c r="BR788" i="2"/>
  <c r="BQ788" i="2"/>
  <c r="BP788" i="2"/>
  <c r="BO788" i="2"/>
  <c r="BN788" i="2"/>
  <c r="BM788" i="2"/>
  <c r="BL788" i="2"/>
  <c r="BK788" i="2"/>
  <c r="BJ788" i="2"/>
  <c r="BI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DD787" i="2"/>
  <c r="DC787" i="2"/>
  <c r="DB787" i="2"/>
  <c r="DA787" i="2"/>
  <c r="CZ787" i="2"/>
  <c r="CY787" i="2"/>
  <c r="CX787" i="2"/>
  <c r="CW787" i="2"/>
  <c r="CV787" i="2"/>
  <c r="CU787" i="2"/>
  <c r="CT787" i="2"/>
  <c r="CS787" i="2"/>
  <c r="CL787" i="2"/>
  <c r="CK787" i="2"/>
  <c r="CJ787" i="2"/>
  <c r="CI787" i="2"/>
  <c r="CH787" i="2"/>
  <c r="CG787" i="2"/>
  <c r="CF787" i="2"/>
  <c r="CE787" i="2"/>
  <c r="CD787" i="2"/>
  <c r="CC787" i="2"/>
  <c r="CB787" i="2"/>
  <c r="CA787" i="2"/>
  <c r="BT787" i="2"/>
  <c r="BS787" i="2"/>
  <c r="BR787" i="2"/>
  <c r="BQ787" i="2"/>
  <c r="BP787" i="2"/>
  <c r="BO787" i="2"/>
  <c r="BN787" i="2"/>
  <c r="BM787" i="2"/>
  <c r="BL787" i="2"/>
  <c r="BK787" i="2"/>
  <c r="BJ787" i="2"/>
  <c r="BI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DD786" i="2"/>
  <c r="DC786" i="2"/>
  <c r="DB786" i="2"/>
  <c r="DA786" i="2"/>
  <c r="CZ786" i="2"/>
  <c r="CY786" i="2"/>
  <c r="CX786" i="2"/>
  <c r="CW786" i="2"/>
  <c r="CV786" i="2"/>
  <c r="CU786" i="2"/>
  <c r="CT786" i="2"/>
  <c r="CS786" i="2"/>
  <c r="CL786" i="2"/>
  <c r="CK786" i="2"/>
  <c r="CJ786" i="2"/>
  <c r="CI786" i="2"/>
  <c r="CH786" i="2"/>
  <c r="CG786" i="2"/>
  <c r="CF786" i="2"/>
  <c r="CE786" i="2"/>
  <c r="CD786" i="2"/>
  <c r="CC786" i="2"/>
  <c r="CB786" i="2"/>
  <c r="CA786" i="2"/>
  <c r="BT786" i="2"/>
  <c r="BS786" i="2"/>
  <c r="BR786" i="2"/>
  <c r="BQ786" i="2"/>
  <c r="BP786" i="2"/>
  <c r="BO786" i="2"/>
  <c r="BN786" i="2"/>
  <c r="BM786" i="2"/>
  <c r="BL786" i="2"/>
  <c r="BK786" i="2"/>
  <c r="BJ786" i="2"/>
  <c r="BI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DD785" i="2"/>
  <c r="DC785" i="2"/>
  <c r="DB785" i="2"/>
  <c r="DA785" i="2"/>
  <c r="CZ785" i="2"/>
  <c r="CY785" i="2"/>
  <c r="CX785" i="2"/>
  <c r="CW785" i="2"/>
  <c r="CV785" i="2"/>
  <c r="CU785" i="2"/>
  <c r="CT785" i="2"/>
  <c r="CS785" i="2"/>
  <c r="CL785" i="2"/>
  <c r="CK785" i="2"/>
  <c r="CJ785" i="2"/>
  <c r="CI785" i="2"/>
  <c r="CH785" i="2"/>
  <c r="CG785" i="2"/>
  <c r="CF785" i="2"/>
  <c r="CE785" i="2"/>
  <c r="CD785" i="2"/>
  <c r="CC785" i="2"/>
  <c r="CB785" i="2"/>
  <c r="CA785" i="2"/>
  <c r="BT785" i="2"/>
  <c r="BS785" i="2"/>
  <c r="BR785" i="2"/>
  <c r="BQ785" i="2"/>
  <c r="BP785" i="2"/>
  <c r="BO785" i="2"/>
  <c r="BN785" i="2"/>
  <c r="BM785" i="2"/>
  <c r="BL785" i="2"/>
  <c r="BK785" i="2"/>
  <c r="BJ785" i="2"/>
  <c r="BI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DD784" i="2"/>
  <c r="DC784" i="2"/>
  <c r="DB784" i="2"/>
  <c r="DA784" i="2"/>
  <c r="CZ784" i="2"/>
  <c r="CY784" i="2"/>
  <c r="CX784" i="2"/>
  <c r="CW784" i="2"/>
  <c r="CV784" i="2"/>
  <c r="CU784" i="2"/>
  <c r="CT784" i="2"/>
  <c r="CS784" i="2"/>
  <c r="CL784" i="2"/>
  <c r="CK784" i="2"/>
  <c r="CJ784" i="2"/>
  <c r="CI784" i="2"/>
  <c r="CH784" i="2"/>
  <c r="CG784" i="2"/>
  <c r="CF784" i="2"/>
  <c r="CE784" i="2"/>
  <c r="CD784" i="2"/>
  <c r="CC784" i="2"/>
  <c r="CB784" i="2"/>
  <c r="CA784" i="2"/>
  <c r="BT784" i="2"/>
  <c r="BS784" i="2"/>
  <c r="BR784" i="2"/>
  <c r="BQ784" i="2"/>
  <c r="BP784" i="2"/>
  <c r="BO784" i="2"/>
  <c r="BN784" i="2"/>
  <c r="BM784" i="2"/>
  <c r="BL784" i="2"/>
  <c r="BK784" i="2"/>
  <c r="BJ784" i="2"/>
  <c r="BI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DD783" i="2"/>
  <c r="DC783" i="2"/>
  <c r="DB783" i="2"/>
  <c r="DA783" i="2"/>
  <c r="CZ783" i="2"/>
  <c r="CY783" i="2"/>
  <c r="CX783" i="2"/>
  <c r="CW783" i="2"/>
  <c r="CV783" i="2"/>
  <c r="CU783" i="2"/>
  <c r="CT783" i="2"/>
  <c r="CT781" i="2" s="1"/>
  <c r="CS783" i="2"/>
  <c r="CL783" i="2"/>
  <c r="CK783" i="2"/>
  <c r="CJ783" i="2"/>
  <c r="CI783" i="2"/>
  <c r="CH783" i="2"/>
  <c r="CG783" i="2"/>
  <c r="CF783" i="2"/>
  <c r="CE783" i="2"/>
  <c r="CD783" i="2"/>
  <c r="CC783" i="2"/>
  <c r="CB783" i="2"/>
  <c r="CA783" i="2"/>
  <c r="BT783" i="2"/>
  <c r="BS783" i="2"/>
  <c r="BR783" i="2"/>
  <c r="BQ783" i="2"/>
  <c r="BP783" i="2"/>
  <c r="BO783" i="2"/>
  <c r="BN783" i="2"/>
  <c r="BM783" i="2"/>
  <c r="BL783" i="2"/>
  <c r="BK783" i="2"/>
  <c r="BJ783" i="2"/>
  <c r="BJ781" i="2" s="1"/>
  <c r="BI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DD782" i="2"/>
  <c r="DD781" i="2" s="1"/>
  <c r="DC782" i="2"/>
  <c r="CZ782" i="2"/>
  <c r="CZ781" i="2" s="1"/>
  <c r="CT782" i="2"/>
  <c r="CS782" i="2"/>
  <c r="CL782" i="2"/>
  <c r="CL781" i="2" s="1"/>
  <c r="CK782" i="2"/>
  <c r="CI782" i="2"/>
  <c r="CH782" i="2"/>
  <c r="CH781" i="2" s="1"/>
  <c r="CB782" i="2"/>
  <c r="CA782" i="2"/>
  <c r="BT782" i="2"/>
  <c r="BT781" i="2" s="1"/>
  <c r="BS782" i="2"/>
  <c r="BP782" i="2"/>
  <c r="BP781" i="2" s="1"/>
  <c r="BJ782" i="2"/>
  <c r="BI782" i="2"/>
  <c r="BB782" i="2"/>
  <c r="BB781" i="2" s="1"/>
  <c r="BA782" i="2"/>
  <c r="AR782" i="2"/>
  <c r="AQ782" i="2"/>
  <c r="AJ782" i="2"/>
  <c r="AJ781" i="2" s="1"/>
  <c r="AI782" i="2"/>
  <c r="AG782" i="2"/>
  <c r="Z782" i="2"/>
  <c r="Y782" i="2"/>
  <c r="DC781" i="2"/>
  <c r="CK781" i="2"/>
  <c r="CB781" i="2"/>
  <c r="BS781" i="2"/>
  <c r="BA781" i="2"/>
  <c r="AR781" i="2"/>
  <c r="AI781" i="2"/>
  <c r="DD780" i="2"/>
  <c r="DC780" i="2"/>
  <c r="DB780" i="2"/>
  <c r="DA780" i="2"/>
  <c r="CZ780" i="2"/>
  <c r="CY780" i="2"/>
  <c r="CX780" i="2"/>
  <c r="CW780" i="2"/>
  <c r="CV780" i="2"/>
  <c r="CU780" i="2"/>
  <c r="CT780" i="2"/>
  <c r="CS780" i="2"/>
  <c r="CL780" i="2"/>
  <c r="CK780" i="2"/>
  <c r="CJ780" i="2"/>
  <c r="CI780" i="2"/>
  <c r="CH780" i="2"/>
  <c r="CG780" i="2"/>
  <c r="CF780" i="2"/>
  <c r="CE780" i="2"/>
  <c r="CD780" i="2"/>
  <c r="CC780" i="2"/>
  <c r="CB780" i="2"/>
  <c r="CA780" i="2"/>
  <c r="BT780" i="2"/>
  <c r="BS780" i="2"/>
  <c r="BR780" i="2"/>
  <c r="BQ780" i="2"/>
  <c r="BP780" i="2"/>
  <c r="BO780" i="2"/>
  <c r="BN780" i="2"/>
  <c r="BM780" i="2"/>
  <c r="BL780" i="2"/>
  <c r="BK780" i="2"/>
  <c r="BJ780" i="2"/>
  <c r="BI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DD779" i="2"/>
  <c r="DC779" i="2"/>
  <c r="DB779" i="2"/>
  <c r="DA779" i="2"/>
  <c r="CZ779" i="2"/>
  <c r="CY779" i="2"/>
  <c r="CX779" i="2"/>
  <c r="CW779" i="2"/>
  <c r="CV779" i="2"/>
  <c r="CU779" i="2"/>
  <c r="CT779" i="2"/>
  <c r="CS779" i="2"/>
  <c r="CL779" i="2"/>
  <c r="CK779" i="2"/>
  <c r="CJ779" i="2"/>
  <c r="CI779" i="2"/>
  <c r="CH779" i="2"/>
  <c r="CG779" i="2"/>
  <c r="CF779" i="2"/>
  <c r="CE779" i="2"/>
  <c r="CD779" i="2"/>
  <c r="CC779" i="2"/>
  <c r="CB779" i="2"/>
  <c r="CA779" i="2"/>
  <c r="BT779" i="2"/>
  <c r="BS779" i="2"/>
  <c r="BR779" i="2"/>
  <c r="BQ779" i="2"/>
  <c r="BP779" i="2"/>
  <c r="BO779" i="2"/>
  <c r="BN779" i="2"/>
  <c r="BM779" i="2"/>
  <c r="BL779" i="2"/>
  <c r="BK779" i="2"/>
  <c r="BJ779" i="2"/>
  <c r="BI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DD778" i="2"/>
  <c r="DC778" i="2"/>
  <c r="DB778" i="2"/>
  <c r="DA778" i="2"/>
  <c r="CZ778" i="2"/>
  <c r="CY778" i="2"/>
  <c r="CX778" i="2"/>
  <c r="CW778" i="2"/>
  <c r="CV778" i="2"/>
  <c r="CU778" i="2"/>
  <c r="CT778" i="2"/>
  <c r="CS778" i="2"/>
  <c r="CL778" i="2"/>
  <c r="CK778" i="2"/>
  <c r="CJ778" i="2"/>
  <c r="CI778" i="2"/>
  <c r="CH778" i="2"/>
  <c r="CG778" i="2"/>
  <c r="CF778" i="2"/>
  <c r="CE778" i="2"/>
  <c r="CD778" i="2"/>
  <c r="CC778" i="2"/>
  <c r="CB778" i="2"/>
  <c r="CA778" i="2"/>
  <c r="BT778" i="2"/>
  <c r="BS778" i="2"/>
  <c r="BR778" i="2"/>
  <c r="BQ778" i="2"/>
  <c r="BP778" i="2"/>
  <c r="BO778" i="2"/>
  <c r="BN778" i="2"/>
  <c r="BM778" i="2"/>
  <c r="BL778" i="2"/>
  <c r="BK778" i="2"/>
  <c r="BJ778" i="2"/>
  <c r="BI778" i="2"/>
  <c r="BB778" i="2"/>
  <c r="BA778" i="2"/>
  <c r="AZ778" i="2"/>
  <c r="AY778" i="2"/>
  <c r="AX778" i="2"/>
  <c r="AW778" i="2"/>
  <c r="AV778" i="2"/>
  <c r="AU778" i="2"/>
  <c r="AT778" i="2"/>
  <c r="AS778" i="2"/>
  <c r="AR778" i="2"/>
  <c r="AQ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DD777" i="2"/>
  <c r="DC777" i="2"/>
  <c r="DB777" i="2"/>
  <c r="DA777" i="2"/>
  <c r="CZ777" i="2"/>
  <c r="CY777" i="2"/>
  <c r="CX777" i="2"/>
  <c r="CW777" i="2"/>
  <c r="CV777" i="2"/>
  <c r="CU777" i="2"/>
  <c r="CT777" i="2"/>
  <c r="CS777" i="2"/>
  <c r="CL777" i="2"/>
  <c r="CK777" i="2"/>
  <c r="CJ777" i="2"/>
  <c r="CI777" i="2"/>
  <c r="CH777" i="2"/>
  <c r="CG777" i="2"/>
  <c r="CF777" i="2"/>
  <c r="CE777" i="2"/>
  <c r="CD777" i="2"/>
  <c r="CC777" i="2"/>
  <c r="CB777" i="2"/>
  <c r="CA777" i="2"/>
  <c r="BT777" i="2"/>
  <c r="BS777" i="2"/>
  <c r="BR777" i="2"/>
  <c r="BQ777" i="2"/>
  <c r="BP777" i="2"/>
  <c r="BO777" i="2"/>
  <c r="BN777" i="2"/>
  <c r="BM777" i="2"/>
  <c r="BL777" i="2"/>
  <c r="BK777" i="2"/>
  <c r="BJ777" i="2"/>
  <c r="BI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DD776" i="2"/>
  <c r="DC776" i="2"/>
  <c r="DB776" i="2"/>
  <c r="DA776" i="2"/>
  <c r="CZ776" i="2"/>
  <c r="CY776" i="2"/>
  <c r="CX776" i="2"/>
  <c r="CW776" i="2"/>
  <c r="CV776" i="2"/>
  <c r="CU776" i="2"/>
  <c r="CT776" i="2"/>
  <c r="CS776" i="2"/>
  <c r="CL776" i="2"/>
  <c r="CK776" i="2"/>
  <c r="CJ776" i="2"/>
  <c r="CI776" i="2"/>
  <c r="CH776" i="2"/>
  <c r="CG776" i="2"/>
  <c r="CF776" i="2"/>
  <c r="CE776" i="2"/>
  <c r="CD776" i="2"/>
  <c r="CC776" i="2"/>
  <c r="CB776" i="2"/>
  <c r="CA776" i="2"/>
  <c r="BT776" i="2"/>
  <c r="BS776" i="2"/>
  <c r="BR776" i="2"/>
  <c r="BQ776" i="2"/>
  <c r="BP776" i="2"/>
  <c r="BO776" i="2"/>
  <c r="BN776" i="2"/>
  <c r="BM776" i="2"/>
  <c r="BL776" i="2"/>
  <c r="BK776" i="2"/>
  <c r="BJ776" i="2"/>
  <c r="BI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AA776" i="2"/>
  <c r="Z776" i="2"/>
  <c r="Y776" i="2"/>
  <c r="DD775" i="2"/>
  <c r="DC775" i="2"/>
  <c r="DB775" i="2"/>
  <c r="DA775" i="2"/>
  <c r="CZ775" i="2"/>
  <c r="CY775" i="2"/>
  <c r="CX775" i="2"/>
  <c r="CW775" i="2"/>
  <c r="CV775" i="2"/>
  <c r="CU775" i="2"/>
  <c r="CT775" i="2"/>
  <c r="CS775" i="2"/>
  <c r="CL775" i="2"/>
  <c r="CK775" i="2"/>
  <c r="CJ775" i="2"/>
  <c r="CI775" i="2"/>
  <c r="CH775" i="2"/>
  <c r="CG775" i="2"/>
  <c r="CF775" i="2"/>
  <c r="CE775" i="2"/>
  <c r="CD775" i="2"/>
  <c r="CC775" i="2"/>
  <c r="CB775" i="2"/>
  <c r="CA775" i="2"/>
  <c r="BT775" i="2"/>
  <c r="BS775" i="2"/>
  <c r="BR775" i="2"/>
  <c r="BQ775" i="2"/>
  <c r="BP775" i="2"/>
  <c r="BO775" i="2"/>
  <c r="BN775" i="2"/>
  <c r="BM775" i="2"/>
  <c r="BL775" i="2"/>
  <c r="BK775" i="2"/>
  <c r="BJ775" i="2"/>
  <c r="BI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DD774" i="2"/>
  <c r="DC774" i="2"/>
  <c r="DB774" i="2"/>
  <c r="DA774" i="2"/>
  <c r="CZ774" i="2"/>
  <c r="CY774" i="2"/>
  <c r="CX774" i="2"/>
  <c r="CW774" i="2"/>
  <c r="CV774" i="2"/>
  <c r="CU774" i="2"/>
  <c r="CT774" i="2"/>
  <c r="CS774" i="2"/>
  <c r="CL774" i="2"/>
  <c r="CK774" i="2"/>
  <c r="CJ774" i="2"/>
  <c r="CI774" i="2"/>
  <c r="CH774" i="2"/>
  <c r="CG774" i="2"/>
  <c r="CF774" i="2"/>
  <c r="CE774" i="2"/>
  <c r="CD774" i="2"/>
  <c r="CC774" i="2"/>
  <c r="CB774" i="2"/>
  <c r="CA774" i="2"/>
  <c r="BT774" i="2"/>
  <c r="BS774" i="2"/>
  <c r="BR774" i="2"/>
  <c r="BQ774" i="2"/>
  <c r="BP774" i="2"/>
  <c r="BO774" i="2"/>
  <c r="BN774" i="2"/>
  <c r="BM774" i="2"/>
  <c r="BL774" i="2"/>
  <c r="BK774" i="2"/>
  <c r="BJ774" i="2"/>
  <c r="BI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DB773" i="2"/>
  <c r="DA773" i="2"/>
  <c r="CX773" i="2"/>
  <c r="CW773" i="2"/>
  <c r="CT773" i="2"/>
  <c r="CS773" i="2"/>
  <c r="CJ773" i="2"/>
  <c r="CI773" i="2"/>
  <c r="CF773" i="2"/>
  <c r="CE773" i="2"/>
  <c r="CB773" i="2"/>
  <c r="CA773" i="2"/>
  <c r="BR773" i="2"/>
  <c r="BQ773" i="2"/>
  <c r="BN773" i="2"/>
  <c r="BM773" i="2"/>
  <c r="BJ773" i="2"/>
  <c r="BI773" i="2"/>
  <c r="AZ773" i="2"/>
  <c r="AY773" i="2"/>
  <c r="AV773" i="2"/>
  <c r="AU773" i="2"/>
  <c r="AR773" i="2"/>
  <c r="AQ773" i="2"/>
  <c r="AH773" i="2"/>
  <c r="AG773" i="2"/>
  <c r="AD773" i="2"/>
  <c r="AC773" i="2"/>
  <c r="Z773" i="2"/>
  <c r="Y773" i="2"/>
  <c r="DB772" i="2"/>
  <c r="CX772" i="2"/>
  <c r="CT772" i="2"/>
  <c r="CJ772" i="2"/>
  <c r="CF772" i="2"/>
  <c r="CB772" i="2"/>
  <c r="BR772" i="2"/>
  <c r="BN772" i="2"/>
  <c r="BJ772" i="2"/>
  <c r="AZ772" i="2"/>
  <c r="AV772" i="2"/>
  <c r="AR772" i="2"/>
  <c r="Z772" i="2"/>
  <c r="DF754" i="2"/>
  <c r="DF760" i="2" s="1"/>
  <c r="DB754" i="2"/>
  <c r="DB760" i="2" s="1"/>
  <c r="CZ754" i="2"/>
  <c r="CZ760" i="2" s="1"/>
  <c r="CY754" i="2"/>
  <c r="CY760" i="2" s="1"/>
  <c r="CX754" i="2"/>
  <c r="CX760" i="2" s="1"/>
  <c r="CV754" i="2"/>
  <c r="CV760" i="2" s="1"/>
  <c r="CN754" i="2"/>
  <c r="CN760" i="2" s="1"/>
  <c r="CL754" i="2"/>
  <c r="CL760" i="2" s="1"/>
  <c r="CH754" i="2"/>
  <c r="CH760" i="2" s="1"/>
  <c r="CF754" i="2"/>
  <c r="CF760" i="2" s="1"/>
  <c r="CE754" i="2"/>
  <c r="CE760" i="2" s="1"/>
  <c r="CD754" i="2"/>
  <c r="CD760" i="2" s="1"/>
  <c r="CB754" i="2"/>
  <c r="CB760" i="2" s="1"/>
  <c r="BT754" i="2"/>
  <c r="BT760" i="2" s="1"/>
  <c r="BR754" i="2"/>
  <c r="BR760" i="2" s="1"/>
  <c r="BN754" i="2"/>
  <c r="BN760" i="2" s="1"/>
  <c r="BL754" i="2"/>
  <c r="BL760" i="2" s="1"/>
  <c r="BK754" i="2"/>
  <c r="BK760" i="2" s="1"/>
  <c r="BJ754" i="2"/>
  <c r="BJ760" i="2" s="1"/>
  <c r="BD754" i="2"/>
  <c r="BD760" i="2" s="1"/>
  <c r="AZ754" i="2"/>
  <c r="AZ760" i="2" s="1"/>
  <c r="AX754" i="2"/>
  <c r="AX760" i="2" s="1"/>
  <c r="AT754" i="2"/>
  <c r="AT760" i="2" s="1"/>
  <c r="AR754" i="2"/>
  <c r="AR760" i="2" s="1"/>
  <c r="AQ754" i="2"/>
  <c r="AQ760" i="2" s="1"/>
  <c r="AL754" i="2"/>
  <c r="AL760" i="2" s="1"/>
  <c r="AJ754" i="2"/>
  <c r="AJ760" i="2" s="1"/>
  <c r="AF754" i="2"/>
  <c r="AF760" i="2" s="1"/>
  <c r="AD754" i="2"/>
  <c r="AD760" i="2" s="1"/>
  <c r="Z754" i="2"/>
  <c r="Z760" i="2" s="1"/>
  <c r="T754" i="2"/>
  <c r="T760" i="2" s="1"/>
  <c r="S754" i="2"/>
  <c r="S760" i="2" s="1"/>
  <c r="DF728" i="2"/>
  <c r="DF759" i="2" s="1"/>
  <c r="DE728" i="2"/>
  <c r="DE759" i="2" s="1"/>
  <c r="DC728" i="2"/>
  <c r="DC759" i="2" s="1"/>
  <c r="DB728" i="2"/>
  <c r="DB759" i="2" s="1"/>
  <c r="DA728" i="2"/>
  <c r="DA759" i="2" s="1"/>
  <c r="CY728" i="2"/>
  <c r="CY759" i="2" s="1"/>
  <c r="CX728" i="2"/>
  <c r="CX759" i="2" s="1"/>
  <c r="CW728" i="2"/>
  <c r="CW759" i="2" s="1"/>
  <c r="CU728" i="2"/>
  <c r="CU759" i="2" s="1"/>
  <c r="CT728" i="2"/>
  <c r="CT759" i="2" s="1"/>
  <c r="CS728" i="2"/>
  <c r="CS759" i="2" s="1"/>
  <c r="CM728" i="2"/>
  <c r="CM759" i="2" s="1"/>
  <c r="CL728" i="2"/>
  <c r="CL759" i="2" s="1"/>
  <c r="CK728" i="2"/>
  <c r="CK759" i="2" s="1"/>
  <c r="CI728" i="2"/>
  <c r="CI759" i="2" s="1"/>
  <c r="CH728" i="2"/>
  <c r="CH759" i="2" s="1"/>
  <c r="CG728" i="2"/>
  <c r="CG759" i="2" s="1"/>
  <c r="CE728" i="2"/>
  <c r="CE759" i="2" s="1"/>
  <c r="CD728" i="2"/>
  <c r="CD759" i="2" s="1"/>
  <c r="CC728" i="2"/>
  <c r="CC759" i="2" s="1"/>
  <c r="CA728" i="2"/>
  <c r="CA759" i="2" s="1"/>
  <c r="BV728" i="2"/>
  <c r="BV759" i="2" s="1"/>
  <c r="BU728" i="2"/>
  <c r="BU759" i="2" s="1"/>
  <c r="BS728" i="2"/>
  <c r="BS759" i="2" s="1"/>
  <c r="BR728" i="2"/>
  <c r="BR759" i="2" s="1"/>
  <c r="BQ728" i="2"/>
  <c r="BQ759" i="2" s="1"/>
  <c r="BO728" i="2"/>
  <c r="BO759" i="2" s="1"/>
  <c r="BN728" i="2"/>
  <c r="BN759" i="2" s="1"/>
  <c r="BM728" i="2"/>
  <c r="BM759" i="2" s="1"/>
  <c r="BK728" i="2"/>
  <c r="BK759" i="2" s="1"/>
  <c r="BJ728" i="2"/>
  <c r="BJ759" i="2" s="1"/>
  <c r="BI728" i="2"/>
  <c r="BI759" i="2" s="1"/>
  <c r="BC728" i="2"/>
  <c r="BC759" i="2" s="1"/>
  <c r="BB728" i="2"/>
  <c r="BB759" i="2" s="1"/>
  <c r="BA728" i="2"/>
  <c r="BA759" i="2" s="1"/>
  <c r="AY728" i="2"/>
  <c r="AY759" i="2" s="1"/>
  <c r="AX728" i="2"/>
  <c r="AX759" i="2" s="1"/>
  <c r="AW728" i="2"/>
  <c r="AW759" i="2" s="1"/>
  <c r="AU728" i="2"/>
  <c r="AU759" i="2" s="1"/>
  <c r="AT728" i="2"/>
  <c r="AT759" i="2" s="1"/>
  <c r="AS728" i="2"/>
  <c r="AS759" i="2" s="1"/>
  <c r="AQ728" i="2"/>
  <c r="AQ759" i="2" s="1"/>
  <c r="AL728" i="2"/>
  <c r="AL759" i="2" s="1"/>
  <c r="AK728" i="2"/>
  <c r="AK759" i="2" s="1"/>
  <c r="AI728" i="2"/>
  <c r="AI759" i="2" s="1"/>
  <c r="AH728" i="2"/>
  <c r="AH759" i="2" s="1"/>
  <c r="AG728" i="2"/>
  <c r="AG759" i="2" s="1"/>
  <c r="AE728" i="2"/>
  <c r="AE759" i="2" s="1"/>
  <c r="AD728" i="2"/>
  <c r="AD759" i="2" s="1"/>
  <c r="AC728" i="2"/>
  <c r="AC759" i="2" s="1"/>
  <c r="AA728" i="2"/>
  <c r="AA759" i="2" s="1"/>
  <c r="Z728" i="2"/>
  <c r="Z759" i="2" s="1"/>
  <c r="Y728" i="2"/>
  <c r="Y759" i="2" s="1"/>
  <c r="S728" i="2"/>
  <c r="S759" i="2" s="1"/>
  <c r="DF539" i="2"/>
  <c r="DF758" i="2" s="1"/>
  <c r="DE539" i="2"/>
  <c r="DE758" i="2" s="1"/>
  <c r="DB539" i="2"/>
  <c r="DB758" i="2" s="1"/>
  <c r="DA539" i="2"/>
  <c r="DA758" i="2" s="1"/>
  <c r="CX539" i="2"/>
  <c r="CX758" i="2" s="1"/>
  <c r="CW539" i="2"/>
  <c r="CW758" i="2" s="1"/>
  <c r="CT539" i="2"/>
  <c r="CT758" i="2" s="1"/>
  <c r="CS539" i="2"/>
  <c r="CS758" i="2" s="1"/>
  <c r="CL539" i="2"/>
  <c r="CL758" i="2" s="1"/>
  <c r="CK539" i="2"/>
  <c r="CK758" i="2" s="1"/>
  <c r="CH539" i="2"/>
  <c r="CH758" i="2" s="1"/>
  <c r="CG539" i="2"/>
  <c r="CG758" i="2" s="1"/>
  <c r="CD539" i="2"/>
  <c r="CD758" i="2" s="1"/>
  <c r="CC539" i="2"/>
  <c r="CC758" i="2" s="1"/>
  <c r="BV539" i="2"/>
  <c r="BV758" i="2" s="1"/>
  <c r="BU539" i="2"/>
  <c r="BU758" i="2" s="1"/>
  <c r="BR539" i="2"/>
  <c r="BR758" i="2" s="1"/>
  <c r="BQ539" i="2"/>
  <c r="BQ758" i="2" s="1"/>
  <c r="BN539" i="2"/>
  <c r="BN758" i="2" s="1"/>
  <c r="BM539" i="2"/>
  <c r="BM758" i="2" s="1"/>
  <c r="BJ539" i="2"/>
  <c r="BJ758" i="2" s="1"/>
  <c r="BI539" i="2"/>
  <c r="BI758" i="2" s="1"/>
  <c r="BB539" i="2"/>
  <c r="BB758" i="2" s="1"/>
  <c r="BA539" i="2"/>
  <c r="BA758" i="2" s="1"/>
  <c r="AX539" i="2"/>
  <c r="AX758" i="2" s="1"/>
  <c r="AW539" i="2"/>
  <c r="AW758" i="2" s="1"/>
  <c r="AT539" i="2"/>
  <c r="AT758" i="2" s="1"/>
  <c r="AS539" i="2"/>
  <c r="AS758" i="2" s="1"/>
  <c r="AL539" i="2"/>
  <c r="AL758" i="2" s="1"/>
  <c r="AK539" i="2"/>
  <c r="AK758" i="2" s="1"/>
  <c r="AH539" i="2"/>
  <c r="AH758" i="2" s="1"/>
  <c r="AG539" i="2"/>
  <c r="AG758" i="2" s="1"/>
  <c r="AD539" i="2"/>
  <c r="AD758" i="2" s="1"/>
  <c r="AC539" i="2"/>
  <c r="AC758" i="2" s="1"/>
  <c r="Z539" i="2"/>
  <c r="Z758" i="2" s="1"/>
  <c r="Y539" i="2"/>
  <c r="Y758" i="2" s="1"/>
  <c r="DF455" i="2"/>
  <c r="DE455" i="2"/>
  <c r="DA455" i="2"/>
  <c r="CX455" i="2"/>
  <c r="CW455" i="2"/>
  <c r="CS455" i="2"/>
  <c r="CL455" i="2"/>
  <c r="CK455" i="2"/>
  <c r="CG455" i="2"/>
  <c r="CD455" i="2"/>
  <c r="CC455" i="2"/>
  <c r="BU455" i="2"/>
  <c r="BR455" i="2"/>
  <c r="BQ455" i="2"/>
  <c r="BM455" i="2"/>
  <c r="BJ455" i="2"/>
  <c r="BI455" i="2"/>
  <c r="BA455" i="2"/>
  <c r="AX455" i="2"/>
  <c r="AW455" i="2"/>
  <c r="AS455" i="2"/>
  <c r="AL455" i="2"/>
  <c r="AK455" i="2"/>
  <c r="AG455" i="2"/>
  <c r="AD455" i="2"/>
  <c r="AC455" i="2"/>
  <c r="Y455" i="2"/>
  <c r="DD410" i="2"/>
  <c r="CZ410" i="2"/>
  <c r="CV410" i="2"/>
  <c r="CN410" i="2"/>
  <c r="CJ410" i="2"/>
  <c r="CF410" i="2"/>
  <c r="CB410" i="2"/>
  <c r="BT410" i="2"/>
  <c r="BP410" i="2"/>
  <c r="BL410" i="2"/>
  <c r="BD410" i="2"/>
  <c r="AZ410" i="2"/>
  <c r="AV410" i="2"/>
  <c r="AR410" i="2"/>
  <c r="AJ410" i="2"/>
  <c r="AF410" i="2"/>
  <c r="AB410" i="2"/>
  <c r="T410" i="2"/>
  <c r="DE351" i="2"/>
  <c r="DA351" i="2"/>
  <c r="CW351" i="2"/>
  <c r="CV351" i="2"/>
  <c r="CS351" i="2"/>
  <c r="CN351" i="2"/>
  <c r="CK351" i="2"/>
  <c r="CG351" i="2"/>
  <c r="CC351" i="2"/>
  <c r="CB351" i="2"/>
  <c r="BU351" i="2"/>
  <c r="BT351" i="2"/>
  <c r="BQ351" i="2"/>
  <c r="BM351" i="2"/>
  <c r="BI351" i="2"/>
  <c r="BD351" i="2"/>
  <c r="BA351" i="2"/>
  <c r="AZ351" i="2"/>
  <c r="AW351" i="2"/>
  <c r="AS351" i="2"/>
  <c r="AK351" i="2"/>
  <c r="AJ351" i="2"/>
  <c r="AG351" i="2"/>
  <c r="AF351" i="2"/>
  <c r="AC351" i="2"/>
  <c r="Y351" i="2"/>
  <c r="CX302" i="2"/>
  <c r="CT302" i="2"/>
  <c r="CF302" i="2"/>
  <c r="CD302" i="2"/>
  <c r="CB302" i="2"/>
  <c r="BV302" i="2"/>
  <c r="BT302" i="2"/>
  <c r="BP302" i="2"/>
  <c r="BL302" i="2"/>
  <c r="BJ302" i="2"/>
  <c r="BD302" i="2"/>
  <c r="BB302" i="2"/>
  <c r="AZ302" i="2"/>
  <c r="AV302" i="2"/>
  <c r="AR302" i="2"/>
  <c r="AL302" i="2"/>
  <c r="AJ302" i="2"/>
  <c r="AH302" i="2"/>
  <c r="AF302" i="2"/>
  <c r="AD302" i="2"/>
  <c r="AB302" i="2"/>
  <c r="T302" i="2"/>
  <c r="DE251" i="2"/>
  <c r="DD251" i="2"/>
  <c r="DC251" i="2"/>
  <c r="DA251" i="2"/>
  <c r="CZ251" i="2"/>
  <c r="CY251" i="2"/>
  <c r="CW251" i="2"/>
  <c r="CV251" i="2"/>
  <c r="CU251" i="2"/>
  <c r="CS251" i="2"/>
  <c r="CN251" i="2"/>
  <c r="CM251" i="2"/>
  <c r="CK251" i="2"/>
  <c r="CJ251" i="2"/>
  <c r="CI251" i="2"/>
  <c r="CG251" i="2"/>
  <c r="CF251" i="2"/>
  <c r="CE251" i="2"/>
  <c r="CC251" i="2"/>
  <c r="CB251" i="2"/>
  <c r="CA251" i="2"/>
  <c r="BU251" i="2"/>
  <c r="BT251" i="2"/>
  <c r="BS251" i="2"/>
  <c r="BQ251" i="2"/>
  <c r="BP251" i="2"/>
  <c r="BO251" i="2"/>
  <c r="BM251" i="2"/>
  <c r="BL251" i="2"/>
  <c r="BK251" i="2"/>
  <c r="BI251" i="2"/>
  <c r="BD251" i="2"/>
  <c r="BC251" i="2"/>
  <c r="BA251" i="2"/>
  <c r="AZ251" i="2"/>
  <c r="AY251" i="2"/>
  <c r="AW251" i="2"/>
  <c r="AV251" i="2"/>
  <c r="AU251" i="2"/>
  <c r="AS251" i="2"/>
  <c r="AR251" i="2"/>
  <c r="AQ251" i="2"/>
  <c r="AK251" i="2"/>
  <c r="AJ251" i="2"/>
  <c r="AI251" i="2"/>
  <c r="AG251" i="2"/>
  <c r="AF251" i="2"/>
  <c r="AE251" i="2"/>
  <c r="AC251" i="2"/>
  <c r="AB251" i="2"/>
  <c r="AA251" i="2"/>
  <c r="Y251" i="2"/>
  <c r="T251" i="2"/>
  <c r="S251" i="2"/>
  <c r="DF190" i="2"/>
  <c r="DE190" i="2"/>
  <c r="DD190" i="2"/>
  <c r="DB190" i="2"/>
  <c r="DA190" i="2"/>
  <c r="CZ190" i="2"/>
  <c r="CX190" i="2"/>
  <c r="CW190" i="2"/>
  <c r="CV190" i="2"/>
  <c r="CT190" i="2"/>
  <c r="CS190" i="2"/>
  <c r="CN190" i="2"/>
  <c r="CL190" i="2"/>
  <c r="CK190" i="2"/>
  <c r="CJ190" i="2"/>
  <c r="CH190" i="2"/>
  <c r="CG190" i="2"/>
  <c r="CF190" i="2"/>
  <c r="CD190" i="2"/>
  <c r="CC190" i="2"/>
  <c r="CB190" i="2"/>
  <c r="BV190" i="2"/>
  <c r="BU190" i="2"/>
  <c r="BT190" i="2"/>
  <c r="BR190" i="2"/>
  <c r="BQ190" i="2"/>
  <c r="BP190" i="2"/>
  <c r="BN190" i="2"/>
  <c r="BM190" i="2"/>
  <c r="BL190" i="2"/>
  <c r="BJ190" i="2"/>
  <c r="BI190" i="2"/>
  <c r="BD190" i="2"/>
  <c r="BB190" i="2"/>
  <c r="BA190" i="2"/>
  <c r="AZ190" i="2"/>
  <c r="AX190" i="2"/>
  <c r="AW190" i="2"/>
  <c r="AV190" i="2"/>
  <c r="AT190" i="2"/>
  <c r="AS190" i="2"/>
  <c r="AR190" i="2"/>
  <c r="AL190" i="2"/>
  <c r="AK190" i="2"/>
  <c r="AJ190" i="2"/>
  <c r="AH190" i="2"/>
  <c r="AG190" i="2"/>
  <c r="AF190" i="2"/>
  <c r="AD190" i="2"/>
  <c r="AC190" i="2"/>
  <c r="AB190" i="2"/>
  <c r="Z190" i="2"/>
  <c r="Y190" i="2"/>
  <c r="T190" i="2"/>
  <c r="DE155" i="2"/>
  <c r="DA155" i="2"/>
  <c r="CW155" i="2"/>
  <c r="CS155" i="2"/>
  <c r="CK155" i="2"/>
  <c r="CG155" i="2"/>
  <c r="CC155" i="2"/>
  <c r="BU155" i="2"/>
  <c r="BQ155" i="2"/>
  <c r="BM155" i="2"/>
  <c r="BI155" i="2"/>
  <c r="BA155" i="2"/>
  <c r="AW155" i="2"/>
  <c r="AS155" i="2"/>
  <c r="AK155" i="2"/>
  <c r="AG155" i="2"/>
  <c r="AC155" i="2"/>
  <c r="Y155" i="2"/>
  <c r="CY117" i="2"/>
  <c r="CR117" i="2"/>
  <c r="CQ117" i="2"/>
  <c r="CP117" i="2"/>
  <c r="CO117" i="2"/>
  <c r="BZ117" i="2"/>
  <c r="BY117" i="2"/>
  <c r="BX117" i="2"/>
  <c r="BW117" i="2"/>
  <c r="BH117" i="2"/>
  <c r="BG117" i="2"/>
  <c r="BF117" i="2"/>
  <c r="BE117" i="2"/>
  <c r="AP117" i="2"/>
  <c r="AO117" i="2"/>
  <c r="AN117" i="2"/>
  <c r="AM117" i="2"/>
  <c r="AE117" i="2"/>
  <c r="X117" i="2"/>
  <c r="W117" i="2"/>
  <c r="V117" i="2"/>
  <c r="U117" i="2"/>
  <c r="R117" i="2"/>
  <c r="DD117" i="2"/>
  <c r="CJ117" i="2"/>
  <c r="CF117" i="2"/>
  <c r="CE117" i="2"/>
  <c r="BS117" i="2"/>
  <c r="BP117" i="2"/>
  <c r="BK117" i="2"/>
  <c r="AZ117" i="2"/>
  <c r="AV117" i="2"/>
  <c r="AF117" i="2"/>
  <c r="DF117" i="2"/>
  <c r="DE117" i="2"/>
  <c r="DB117" i="2"/>
  <c r="DA117" i="2"/>
  <c r="CX117" i="2"/>
  <c r="CW117" i="2"/>
  <c r="CV117" i="2"/>
  <c r="CT117" i="2"/>
  <c r="CS117" i="2"/>
  <c r="CN117" i="2"/>
  <c r="CL117" i="2"/>
  <c r="CK117" i="2"/>
  <c r="CH117" i="2"/>
  <c r="CG117" i="2"/>
  <c r="CD117" i="2"/>
  <c r="CC117" i="2"/>
  <c r="BV117" i="2"/>
  <c r="BU117" i="2"/>
  <c r="BT117" i="2"/>
  <c r="BR117" i="2"/>
  <c r="BQ117" i="2"/>
  <c r="BN117" i="2"/>
  <c r="BM117" i="2"/>
  <c r="BJ117" i="2"/>
  <c r="BI117" i="2"/>
  <c r="BD117" i="2"/>
  <c r="BB117" i="2"/>
  <c r="BA117" i="2"/>
  <c r="AX117" i="2"/>
  <c r="AW117" i="2"/>
  <c r="AT117" i="2"/>
  <c r="AS117" i="2"/>
  <c r="AR117" i="2"/>
  <c r="AQ117" i="2"/>
  <c r="AL117" i="2"/>
  <c r="AK117" i="2"/>
  <c r="AH117" i="2"/>
  <c r="AG117" i="2"/>
  <c r="AD117" i="2"/>
  <c r="AC117" i="2"/>
  <c r="AB117" i="2"/>
  <c r="Z117" i="2"/>
  <c r="Y117" i="2"/>
  <c r="S117" i="2"/>
  <c r="CO4" i="2"/>
  <c r="BW4" i="2"/>
  <c r="BE4" i="2"/>
  <c r="U4" i="2"/>
  <c r="AM4" i="2"/>
  <c r="AD775" i="1"/>
  <c r="AE775" i="1"/>
  <c r="AC775" i="1"/>
  <c r="AB775" i="1"/>
  <c r="AA775" i="1"/>
  <c r="Z775" i="1"/>
  <c r="Y775" i="1"/>
  <c r="X775" i="1"/>
  <c r="AC773" i="1"/>
  <c r="Z773" i="1"/>
  <c r="Y773" i="1"/>
  <c r="AE773" i="1"/>
  <c r="AA773" i="1"/>
  <c r="AB771" i="1"/>
  <c r="AE771" i="1"/>
  <c r="AA771" i="1"/>
  <c r="AC770" i="1"/>
  <c r="AD770" i="1"/>
  <c r="Z770" i="1"/>
  <c r="AE770" i="1"/>
  <c r="AB770" i="1"/>
  <c r="AA770" i="1"/>
  <c r="Y770" i="1"/>
  <c r="X770" i="1"/>
  <c r="AE769" i="1"/>
  <c r="AA769" i="1"/>
  <c r="X769" i="1"/>
  <c r="AD769" i="1"/>
  <c r="AC769" i="1"/>
  <c r="Z769" i="1"/>
  <c r="Y769" i="1"/>
  <c r="AC768" i="1"/>
  <c r="Z768" i="1"/>
  <c r="AE768" i="1"/>
  <c r="AA768" i="1"/>
  <c r="Y768" i="1"/>
  <c r="AE767" i="1"/>
  <c r="AA767" i="1"/>
  <c r="AD767" i="1"/>
  <c r="AB767" i="1"/>
  <c r="Z767" i="1"/>
  <c r="AC766" i="1"/>
  <c r="AD766" i="1"/>
  <c r="Z766" i="1"/>
  <c r="AB766" i="1"/>
  <c r="Y766" i="1"/>
  <c r="X766" i="1"/>
  <c r="AE765" i="1"/>
  <c r="AA765" i="1"/>
  <c r="AD765" i="1"/>
  <c r="AB765" i="1"/>
  <c r="Z765" i="1"/>
  <c r="Y764" i="1"/>
  <c r="AE764" i="1"/>
  <c r="AD764" i="1"/>
  <c r="AC764" i="1"/>
  <c r="AA764" i="1"/>
  <c r="AB763" i="1"/>
  <c r="AE763" i="1"/>
  <c r="AA763" i="1"/>
  <c r="AD762" i="1"/>
  <c r="Z762" i="1"/>
  <c r="AE762" i="1"/>
  <c r="AC762" i="1"/>
  <c r="AA762" i="1"/>
  <c r="Y762" i="1"/>
  <c r="X760" i="1"/>
  <c r="AB760" i="1"/>
  <c r="Y760" i="1"/>
  <c r="AE760" i="1"/>
  <c r="AD760" i="1"/>
  <c r="AA760" i="1"/>
  <c r="Z760" i="1"/>
  <c r="C754" i="1"/>
  <c r="AB752" i="1"/>
  <c r="AE752" i="1"/>
  <c r="AA752" i="1"/>
  <c r="X752" i="1"/>
  <c r="AE751" i="1"/>
  <c r="AD751" i="1"/>
  <c r="AA751" i="1"/>
  <c r="Z751" i="1"/>
  <c r="Y750" i="1"/>
  <c r="AD750" i="1"/>
  <c r="AB750" i="1"/>
  <c r="X750" i="1"/>
  <c r="AC749" i="1"/>
  <c r="Y749" i="1"/>
  <c r="AB749" i="1"/>
  <c r="X749" i="1"/>
  <c r="X748" i="1"/>
  <c r="AE748" i="1"/>
  <c r="AD748" i="1"/>
  <c r="AB748" i="1"/>
  <c r="AA748" i="1"/>
  <c r="Z748" i="1"/>
  <c r="AE747" i="1"/>
  <c r="AD747" i="1"/>
  <c r="AC747" i="1"/>
  <c r="AA747" i="1"/>
  <c r="Z747" i="1"/>
  <c r="Y747" i="1"/>
  <c r="AD746" i="1"/>
  <c r="Z746" i="1"/>
  <c r="AC746" i="1"/>
  <c r="Y746" i="1"/>
  <c r="Y745" i="1"/>
  <c r="X745" i="1"/>
  <c r="U754" i="1"/>
  <c r="Q754" i="1"/>
  <c r="AE745" i="1"/>
  <c r="AB745" i="1"/>
  <c r="AA745" i="1"/>
  <c r="E754" i="1"/>
  <c r="DH754" i="1"/>
  <c r="DD754" i="1"/>
  <c r="CZ754" i="1"/>
  <c r="CV754" i="1"/>
  <c r="CR754" i="1"/>
  <c r="CN754" i="1"/>
  <c r="CJ754" i="1"/>
  <c r="CF754" i="1"/>
  <c r="CB754" i="1"/>
  <c r="BX754" i="1"/>
  <c r="BT754" i="1"/>
  <c r="BP754" i="1"/>
  <c r="BL754" i="1"/>
  <c r="BH754" i="1"/>
  <c r="BD754" i="1"/>
  <c r="AZ754" i="1"/>
  <c r="AV754" i="1"/>
  <c r="AR754" i="1"/>
  <c r="AN754" i="1"/>
  <c r="AJ754" i="1"/>
  <c r="AF754" i="1"/>
  <c r="AE744" i="1"/>
  <c r="AD744" i="1"/>
  <c r="Z744" i="1"/>
  <c r="X744" i="1"/>
  <c r="AE743" i="1"/>
  <c r="AA743" i="1"/>
  <c r="AD743" i="1"/>
  <c r="Z743" i="1"/>
  <c r="C740" i="1"/>
  <c r="C728" i="1"/>
  <c r="AC726" i="1"/>
  <c r="AD726" i="1"/>
  <c r="Z726" i="1"/>
  <c r="AB726" i="1"/>
  <c r="Y726" i="1"/>
  <c r="X726" i="1"/>
  <c r="X725" i="1"/>
  <c r="Y725" i="1"/>
  <c r="AE725" i="1"/>
  <c r="AC725" i="1"/>
  <c r="AB725" i="1"/>
  <c r="AA725" i="1"/>
  <c r="X724" i="1"/>
  <c r="AE724" i="1"/>
  <c r="AB724" i="1"/>
  <c r="AA724" i="1"/>
  <c r="Z723" i="1"/>
  <c r="AE723" i="1"/>
  <c r="AD723" i="1"/>
  <c r="AC723" i="1"/>
  <c r="Y723" i="1"/>
  <c r="AC722" i="1"/>
  <c r="Y722" i="1"/>
  <c r="AD722" i="1"/>
  <c r="AB722" i="1"/>
  <c r="Z722" i="1"/>
  <c r="X722" i="1"/>
  <c r="AC721" i="1"/>
  <c r="Y721" i="1"/>
  <c r="AD721" i="1"/>
  <c r="Z721" i="1"/>
  <c r="X721" i="1"/>
  <c r="AE720" i="1"/>
  <c r="AA720" i="1"/>
  <c r="AC720" i="1"/>
  <c r="AB720" i="1"/>
  <c r="Z720" i="1"/>
  <c r="Y720" i="1"/>
  <c r="X720" i="1"/>
  <c r="Z719" i="1"/>
  <c r="AE719" i="1"/>
  <c r="AC719" i="1"/>
  <c r="Y719" i="1"/>
  <c r="X718" i="1"/>
  <c r="AD718" i="1"/>
  <c r="Z718" i="1"/>
  <c r="AB717" i="1"/>
  <c r="X717" i="1"/>
  <c r="AE717" i="1"/>
  <c r="AA717" i="1"/>
  <c r="AA716" i="1"/>
  <c r="AD716" i="1"/>
  <c r="AB716" i="1"/>
  <c r="Z716" i="1"/>
  <c r="X716" i="1"/>
  <c r="AA715" i="1"/>
  <c r="AD715" i="1"/>
  <c r="AB715" i="1"/>
  <c r="X715" i="1"/>
  <c r="AB714" i="1"/>
  <c r="AE714" i="1"/>
  <c r="AA714" i="1"/>
  <c r="AB713" i="1"/>
  <c r="AE713" i="1"/>
  <c r="AA713" i="1"/>
  <c r="AA712" i="1"/>
  <c r="AE712" i="1"/>
  <c r="AD712" i="1"/>
  <c r="AB712" i="1"/>
  <c r="Z712" i="1"/>
  <c r="X712" i="1"/>
  <c r="AA711" i="1"/>
  <c r="AD711" i="1"/>
  <c r="AB711" i="1"/>
  <c r="X711" i="1"/>
  <c r="AB710" i="1"/>
  <c r="X710" i="1"/>
  <c r="AE710" i="1"/>
  <c r="AA710" i="1"/>
  <c r="AB709" i="1"/>
  <c r="X709" i="1"/>
  <c r="AE709" i="1"/>
  <c r="AA709" i="1"/>
  <c r="AD708" i="1"/>
  <c r="AB708" i="1"/>
  <c r="X708" i="1"/>
  <c r="AB707" i="1"/>
  <c r="X707" i="1"/>
  <c r="AE707" i="1"/>
  <c r="AA707" i="1"/>
  <c r="AA706" i="1"/>
  <c r="AE706" i="1"/>
  <c r="AD706" i="1"/>
  <c r="Z706" i="1"/>
  <c r="AD705" i="1"/>
  <c r="AC705" i="1"/>
  <c r="Z705" i="1"/>
  <c r="Y705" i="1"/>
  <c r="Y704" i="1"/>
  <c r="AC704" i="1"/>
  <c r="AB704" i="1"/>
  <c r="X704" i="1"/>
  <c r="AB703" i="1"/>
  <c r="AE703" i="1"/>
  <c r="AA703" i="1"/>
  <c r="X703" i="1"/>
  <c r="AA702" i="1"/>
  <c r="AD702" i="1"/>
  <c r="Z702" i="1"/>
  <c r="AD701" i="1"/>
  <c r="AC701" i="1"/>
  <c r="Z701" i="1"/>
  <c r="Y701" i="1"/>
  <c r="Y700" i="1"/>
  <c r="AB700" i="1"/>
  <c r="X700" i="1"/>
  <c r="AB699" i="1"/>
  <c r="AE699" i="1"/>
  <c r="AA699" i="1"/>
  <c r="X699" i="1"/>
  <c r="AA698" i="1"/>
  <c r="AD698" i="1"/>
  <c r="Z698" i="1"/>
  <c r="AD697" i="1"/>
  <c r="AC697" i="1"/>
  <c r="Z697" i="1"/>
  <c r="Y697" i="1"/>
  <c r="Y696" i="1"/>
  <c r="AC696" i="1"/>
  <c r="AB696" i="1"/>
  <c r="X696" i="1"/>
  <c r="AB695" i="1"/>
  <c r="AE695" i="1"/>
  <c r="AA695" i="1"/>
  <c r="X695" i="1"/>
  <c r="AA694" i="1"/>
  <c r="AD694" i="1"/>
  <c r="Z694" i="1"/>
  <c r="AD693" i="1"/>
  <c r="AC693" i="1"/>
  <c r="Z693" i="1"/>
  <c r="Y693" i="1"/>
  <c r="Y692" i="1"/>
  <c r="AB692" i="1"/>
  <c r="X692" i="1"/>
  <c r="AB691" i="1"/>
  <c r="AE691" i="1"/>
  <c r="AA691" i="1"/>
  <c r="X691" i="1"/>
  <c r="AA690" i="1"/>
  <c r="AD690" i="1"/>
  <c r="Z690" i="1"/>
  <c r="AD689" i="1"/>
  <c r="AC689" i="1"/>
  <c r="Z689" i="1"/>
  <c r="Y689" i="1"/>
  <c r="Y688" i="1"/>
  <c r="AC688" i="1"/>
  <c r="AB688" i="1"/>
  <c r="X688" i="1"/>
  <c r="AB687" i="1"/>
  <c r="AE687" i="1"/>
  <c r="AA687" i="1"/>
  <c r="X687" i="1"/>
  <c r="AA686" i="1"/>
  <c r="AD686" i="1"/>
  <c r="Z686" i="1"/>
  <c r="AD685" i="1"/>
  <c r="AC685" i="1"/>
  <c r="Z685" i="1"/>
  <c r="Y685" i="1"/>
  <c r="Y684" i="1"/>
  <c r="AC684" i="1"/>
  <c r="AB684" i="1"/>
  <c r="X684" i="1"/>
  <c r="AB683" i="1"/>
  <c r="AE683" i="1"/>
  <c r="AA683" i="1"/>
  <c r="X683" i="1"/>
  <c r="AA682" i="1"/>
  <c r="AD682" i="1"/>
  <c r="Z682" i="1"/>
  <c r="AD681" i="1"/>
  <c r="AC681" i="1"/>
  <c r="Z681" i="1"/>
  <c r="Y681" i="1"/>
  <c r="Y680" i="1"/>
  <c r="AC680" i="1"/>
  <c r="AB680" i="1"/>
  <c r="X680" i="1"/>
  <c r="AB679" i="1"/>
  <c r="AE679" i="1"/>
  <c r="AA679" i="1"/>
  <c r="X679" i="1"/>
  <c r="AA678" i="1"/>
  <c r="AE678" i="1"/>
  <c r="AD678" i="1"/>
  <c r="Z678" i="1"/>
  <c r="AA677" i="1"/>
  <c r="AD677" i="1"/>
  <c r="AB677" i="1"/>
  <c r="Z677" i="1"/>
  <c r="X677" i="1"/>
  <c r="AC676" i="1"/>
  <c r="AD676" i="1"/>
  <c r="Z676" i="1"/>
  <c r="AE676" i="1"/>
  <c r="AA676" i="1"/>
  <c r="Y676" i="1"/>
  <c r="AC675" i="1"/>
  <c r="Y675" i="1"/>
  <c r="AD675" i="1"/>
  <c r="AB675" i="1"/>
  <c r="Z675" i="1"/>
  <c r="X675" i="1"/>
  <c r="AB674" i="1"/>
  <c r="X674" i="1"/>
  <c r="AE674" i="1"/>
  <c r="AC674" i="1"/>
  <c r="AA674" i="1"/>
  <c r="Y674" i="1"/>
  <c r="AE673" i="1"/>
  <c r="AA673" i="1"/>
  <c r="AD673" i="1"/>
  <c r="Z673" i="1"/>
  <c r="AC672" i="1"/>
  <c r="AD672" i="1"/>
  <c r="Z672" i="1"/>
  <c r="Y672" i="1"/>
  <c r="AE672" i="1"/>
  <c r="AA672" i="1"/>
  <c r="AC671" i="1"/>
  <c r="Y671" i="1"/>
  <c r="AB671" i="1"/>
  <c r="X671" i="1"/>
  <c r="AB670" i="1"/>
  <c r="X670" i="1"/>
  <c r="AE670" i="1"/>
  <c r="AC670" i="1"/>
  <c r="AA670" i="1"/>
  <c r="Y670" i="1"/>
  <c r="AE669" i="1"/>
  <c r="AA669" i="1"/>
  <c r="AD669" i="1"/>
  <c r="Z669" i="1"/>
  <c r="AC668" i="1"/>
  <c r="AD668" i="1"/>
  <c r="Z668" i="1"/>
  <c r="Y668" i="1"/>
  <c r="AE668" i="1"/>
  <c r="AA668" i="1"/>
  <c r="AC667" i="1"/>
  <c r="Y667" i="1"/>
  <c r="AB667" i="1"/>
  <c r="X667" i="1"/>
  <c r="AB666" i="1"/>
  <c r="X666" i="1"/>
  <c r="AE666" i="1"/>
  <c r="AC666" i="1"/>
  <c r="AA666" i="1"/>
  <c r="Y666" i="1"/>
  <c r="AE665" i="1"/>
  <c r="AA665" i="1"/>
  <c r="AD665" i="1"/>
  <c r="Z665" i="1"/>
  <c r="AC664" i="1"/>
  <c r="AD664" i="1"/>
  <c r="Z664" i="1"/>
  <c r="Y664" i="1"/>
  <c r="AE664" i="1"/>
  <c r="AA664" i="1"/>
  <c r="DD738" i="1"/>
  <c r="CV738" i="1"/>
  <c r="CN738" i="1"/>
  <c r="CF738" i="1"/>
  <c r="BX738" i="1"/>
  <c r="BP738" i="1"/>
  <c r="BH738" i="1"/>
  <c r="AZ738" i="1"/>
  <c r="AR738" i="1"/>
  <c r="AJ738" i="1"/>
  <c r="Y663" i="1"/>
  <c r="AB663" i="1"/>
  <c r="X663" i="1"/>
  <c r="DE738" i="1"/>
  <c r="DA738" i="1"/>
  <c r="CW738" i="1"/>
  <c r="CS738" i="1"/>
  <c r="CO738" i="1"/>
  <c r="CK738" i="1"/>
  <c r="CG738" i="1"/>
  <c r="CC738" i="1"/>
  <c r="BY738" i="1"/>
  <c r="BU738" i="1"/>
  <c r="BQ738" i="1"/>
  <c r="BM738" i="1"/>
  <c r="BI738" i="1"/>
  <c r="BE738" i="1"/>
  <c r="BA738" i="1"/>
  <c r="AW738" i="1"/>
  <c r="AS738" i="1"/>
  <c r="AO738" i="1"/>
  <c r="AK738" i="1"/>
  <c r="AG738" i="1"/>
  <c r="W738" i="1"/>
  <c r="AA662" i="1"/>
  <c r="AE661" i="1"/>
  <c r="AA661" i="1"/>
  <c r="AD661" i="1"/>
  <c r="Z661" i="1"/>
  <c r="AC660" i="1"/>
  <c r="AD660" i="1"/>
  <c r="Z660" i="1"/>
  <c r="Y660" i="1"/>
  <c r="AE660" i="1"/>
  <c r="AA660" i="1"/>
  <c r="AB659" i="1"/>
  <c r="X659" i="1"/>
  <c r="AB658" i="1"/>
  <c r="X658" i="1"/>
  <c r="AE658" i="1"/>
  <c r="AD658" i="1"/>
  <c r="AC658" i="1"/>
  <c r="AA658" i="1"/>
  <c r="Z658" i="1"/>
  <c r="Y658" i="1"/>
  <c r="AD657" i="1"/>
  <c r="Z657" i="1"/>
  <c r="AC656" i="1"/>
  <c r="AD656" i="1"/>
  <c r="Z656" i="1"/>
  <c r="Y656" i="1"/>
  <c r="AE656" i="1"/>
  <c r="AB656" i="1"/>
  <c r="AA656" i="1"/>
  <c r="X656" i="1"/>
  <c r="AB655" i="1"/>
  <c r="X655" i="1"/>
  <c r="AB654" i="1"/>
  <c r="AA654" i="1"/>
  <c r="X654" i="1"/>
  <c r="AE654" i="1"/>
  <c r="AD654" i="1"/>
  <c r="AC654" i="1"/>
  <c r="Z654" i="1"/>
  <c r="Y654" i="1"/>
  <c r="AD653" i="1"/>
  <c r="Z653" i="1"/>
  <c r="AC652" i="1"/>
  <c r="AD652" i="1"/>
  <c r="Z652" i="1"/>
  <c r="Y652" i="1"/>
  <c r="AE652" i="1"/>
  <c r="AB652" i="1"/>
  <c r="AA652" i="1"/>
  <c r="X652" i="1"/>
  <c r="AB651" i="1"/>
  <c r="X651" i="1"/>
  <c r="AB650" i="1"/>
  <c r="AA650" i="1"/>
  <c r="X650" i="1"/>
  <c r="AE650" i="1"/>
  <c r="AD650" i="1"/>
  <c r="AC650" i="1"/>
  <c r="Z650" i="1"/>
  <c r="Y650" i="1"/>
  <c r="AD649" i="1"/>
  <c r="Z649" i="1"/>
  <c r="AC648" i="1"/>
  <c r="Y648" i="1"/>
  <c r="AE648" i="1"/>
  <c r="AB648" i="1"/>
  <c r="AA648" i="1"/>
  <c r="X648" i="1"/>
  <c r="AB647" i="1"/>
  <c r="AE647" i="1"/>
  <c r="AA647" i="1"/>
  <c r="X647" i="1"/>
  <c r="AA646" i="1"/>
  <c r="AE646" i="1"/>
  <c r="AD646" i="1"/>
  <c r="AC646" i="1"/>
  <c r="Z646" i="1"/>
  <c r="Y646" i="1"/>
  <c r="AD645" i="1"/>
  <c r="AC645" i="1"/>
  <c r="Z645" i="1"/>
  <c r="Y645" i="1"/>
  <c r="AC644" i="1"/>
  <c r="Y644" i="1"/>
  <c r="AE644" i="1"/>
  <c r="AB644" i="1"/>
  <c r="AA644" i="1"/>
  <c r="X644" i="1"/>
  <c r="AB643" i="1"/>
  <c r="AE643" i="1"/>
  <c r="AA643" i="1"/>
  <c r="X643" i="1"/>
  <c r="AA642" i="1"/>
  <c r="AE642" i="1"/>
  <c r="AD642" i="1"/>
  <c r="AC642" i="1"/>
  <c r="Z642" i="1"/>
  <c r="Y642" i="1"/>
  <c r="AD641" i="1"/>
  <c r="AC641" i="1"/>
  <c r="Z641" i="1"/>
  <c r="Y641" i="1"/>
  <c r="AC640" i="1"/>
  <c r="Y640" i="1"/>
  <c r="AE640" i="1"/>
  <c r="AB640" i="1"/>
  <c r="AA640" i="1"/>
  <c r="X640" i="1"/>
  <c r="AB639" i="1"/>
  <c r="AE639" i="1"/>
  <c r="AA639" i="1"/>
  <c r="X639" i="1"/>
  <c r="AA638" i="1"/>
  <c r="AE638" i="1"/>
  <c r="AD638" i="1"/>
  <c r="AC638" i="1"/>
  <c r="Z638" i="1"/>
  <c r="Y638" i="1"/>
  <c r="AD637" i="1"/>
  <c r="AC637" i="1"/>
  <c r="Z637" i="1"/>
  <c r="Y637" i="1"/>
  <c r="AC636" i="1"/>
  <c r="Y636" i="1"/>
  <c r="AE636" i="1"/>
  <c r="AB636" i="1"/>
  <c r="AA636" i="1"/>
  <c r="X636" i="1"/>
  <c r="AB635" i="1"/>
  <c r="AE635" i="1"/>
  <c r="AA635" i="1"/>
  <c r="X635" i="1"/>
  <c r="AA634" i="1"/>
  <c r="AE634" i="1"/>
  <c r="AD634" i="1"/>
  <c r="AC634" i="1"/>
  <c r="Z634" i="1"/>
  <c r="Y634" i="1"/>
  <c r="AD633" i="1"/>
  <c r="AC633" i="1"/>
  <c r="Z633" i="1"/>
  <c r="Y633" i="1"/>
  <c r="AC632" i="1"/>
  <c r="Y632" i="1"/>
  <c r="AE632" i="1"/>
  <c r="AB632" i="1"/>
  <c r="AA632" i="1"/>
  <c r="X632" i="1"/>
  <c r="AB631" i="1"/>
  <c r="AE631" i="1"/>
  <c r="AA631" i="1"/>
  <c r="X631" i="1"/>
  <c r="AA630" i="1"/>
  <c r="AE630" i="1"/>
  <c r="AD630" i="1"/>
  <c r="AC630" i="1"/>
  <c r="Z630" i="1"/>
  <c r="Y630" i="1"/>
  <c r="AD629" i="1"/>
  <c r="AC629" i="1"/>
  <c r="Z629" i="1"/>
  <c r="Y629" i="1"/>
  <c r="AC628" i="1"/>
  <c r="Y628" i="1"/>
  <c r="AE628" i="1"/>
  <c r="AB628" i="1"/>
  <c r="AA628" i="1"/>
  <c r="X628" i="1"/>
  <c r="AB627" i="1"/>
  <c r="AE627" i="1"/>
  <c r="AA627" i="1"/>
  <c r="X627" i="1"/>
  <c r="AA626" i="1"/>
  <c r="AE626" i="1"/>
  <c r="AD626" i="1"/>
  <c r="AC626" i="1"/>
  <c r="Z626" i="1"/>
  <c r="Y626" i="1"/>
  <c r="AD625" i="1"/>
  <c r="AC625" i="1"/>
  <c r="Z625" i="1"/>
  <c r="Y625" i="1"/>
  <c r="AC624" i="1"/>
  <c r="Y624" i="1"/>
  <c r="AE624" i="1"/>
  <c r="AB624" i="1"/>
  <c r="AA624" i="1"/>
  <c r="X624" i="1"/>
  <c r="AB623" i="1"/>
  <c r="AE623" i="1"/>
  <c r="AA623" i="1"/>
  <c r="X623" i="1"/>
  <c r="AA622" i="1"/>
  <c r="AE622" i="1"/>
  <c r="AD622" i="1"/>
  <c r="Z622" i="1"/>
  <c r="AD621" i="1"/>
  <c r="AC621" i="1"/>
  <c r="Z621" i="1"/>
  <c r="Y621" i="1"/>
  <c r="AC620" i="1"/>
  <c r="Y620" i="1"/>
  <c r="AB620" i="1"/>
  <c r="X620" i="1"/>
  <c r="AB619" i="1"/>
  <c r="AE619" i="1"/>
  <c r="AA619" i="1"/>
  <c r="X619" i="1"/>
  <c r="AA618" i="1"/>
  <c r="AE618" i="1"/>
  <c r="AD618" i="1"/>
  <c r="Z618" i="1"/>
  <c r="AD617" i="1"/>
  <c r="AC617" i="1"/>
  <c r="Z617" i="1"/>
  <c r="Y617" i="1"/>
  <c r="AC616" i="1"/>
  <c r="Y616" i="1"/>
  <c r="AB616" i="1"/>
  <c r="X616" i="1"/>
  <c r="AB615" i="1"/>
  <c r="AE615" i="1"/>
  <c r="AA615" i="1"/>
  <c r="X615" i="1"/>
  <c r="AA614" i="1"/>
  <c r="AE614" i="1"/>
  <c r="AD614" i="1"/>
  <c r="Z614" i="1"/>
  <c r="AD613" i="1"/>
  <c r="AC613" i="1"/>
  <c r="Z613" i="1"/>
  <c r="Y613" i="1"/>
  <c r="AC612" i="1"/>
  <c r="Y612" i="1"/>
  <c r="AB612" i="1"/>
  <c r="X612" i="1"/>
  <c r="AB611" i="1"/>
  <c r="AE611" i="1"/>
  <c r="AA611" i="1"/>
  <c r="X611" i="1"/>
  <c r="AA610" i="1"/>
  <c r="AE610" i="1"/>
  <c r="AD610" i="1"/>
  <c r="Z610" i="1"/>
  <c r="AD609" i="1"/>
  <c r="AC609" i="1"/>
  <c r="Z609" i="1"/>
  <c r="Y609" i="1"/>
  <c r="AC608" i="1"/>
  <c r="Y608" i="1"/>
  <c r="AB608" i="1"/>
  <c r="X608" i="1"/>
  <c r="AB607" i="1"/>
  <c r="AE607" i="1"/>
  <c r="AA607" i="1"/>
  <c r="X607" i="1"/>
  <c r="AA606" i="1"/>
  <c r="AE606" i="1"/>
  <c r="AD606" i="1"/>
  <c r="Z606" i="1"/>
  <c r="AD605" i="1"/>
  <c r="AC605" i="1"/>
  <c r="Z605" i="1"/>
  <c r="Y605" i="1"/>
  <c r="AC604" i="1"/>
  <c r="Y604" i="1"/>
  <c r="AB604" i="1"/>
  <c r="X604" i="1"/>
  <c r="AB603" i="1"/>
  <c r="AE603" i="1"/>
  <c r="AA603" i="1"/>
  <c r="X603" i="1"/>
  <c r="AA602" i="1"/>
  <c r="AE602" i="1"/>
  <c r="AD602" i="1"/>
  <c r="Z602" i="1"/>
  <c r="AD601" i="1"/>
  <c r="AC601" i="1"/>
  <c r="Z601" i="1"/>
  <c r="Y601" i="1"/>
  <c r="AC600" i="1"/>
  <c r="Y600" i="1"/>
  <c r="AB600" i="1"/>
  <c r="X600" i="1"/>
  <c r="AB599" i="1"/>
  <c r="AE599" i="1"/>
  <c r="AA599" i="1"/>
  <c r="X599" i="1"/>
  <c r="AA598" i="1"/>
  <c r="AE598" i="1"/>
  <c r="AD598" i="1"/>
  <c r="Z598" i="1"/>
  <c r="AD597" i="1"/>
  <c r="AC597" i="1"/>
  <c r="Z597" i="1"/>
  <c r="Y597" i="1"/>
  <c r="AC596" i="1"/>
  <c r="Y596" i="1"/>
  <c r="AB595" i="1"/>
  <c r="AE595" i="1"/>
  <c r="AA595" i="1"/>
  <c r="X595" i="1"/>
  <c r="AA594" i="1"/>
  <c r="AE594" i="1"/>
  <c r="AD594" i="1"/>
  <c r="Z594" i="1"/>
  <c r="AD593" i="1"/>
  <c r="AC593" i="1"/>
  <c r="Z593" i="1"/>
  <c r="Y593" i="1"/>
  <c r="AC592" i="1"/>
  <c r="Y592" i="1"/>
  <c r="AB592" i="1"/>
  <c r="X592" i="1"/>
  <c r="AB591" i="1"/>
  <c r="AE591" i="1"/>
  <c r="AA591" i="1"/>
  <c r="X591" i="1"/>
  <c r="AA590" i="1"/>
  <c r="AE590" i="1"/>
  <c r="AD590" i="1"/>
  <c r="Z590" i="1"/>
  <c r="AD589" i="1"/>
  <c r="AC589" i="1"/>
  <c r="Z589" i="1"/>
  <c r="Y589" i="1"/>
  <c r="AC588" i="1"/>
  <c r="Y588" i="1"/>
  <c r="AB588" i="1"/>
  <c r="X588" i="1"/>
  <c r="AB587" i="1"/>
  <c r="AE587" i="1"/>
  <c r="AA587" i="1"/>
  <c r="X587" i="1"/>
  <c r="AA586" i="1"/>
  <c r="AE586" i="1"/>
  <c r="AD586" i="1"/>
  <c r="Z586" i="1"/>
  <c r="AD585" i="1"/>
  <c r="AC585" i="1"/>
  <c r="Z585" i="1"/>
  <c r="Y585" i="1"/>
  <c r="Y584" i="1"/>
  <c r="AC584" i="1"/>
  <c r="AB584" i="1"/>
  <c r="X584" i="1"/>
  <c r="AB583" i="1"/>
  <c r="AE583" i="1"/>
  <c r="AA583" i="1"/>
  <c r="AA582" i="1"/>
  <c r="AE582" i="1"/>
  <c r="AD582" i="1"/>
  <c r="Z582" i="1"/>
  <c r="BR736" i="1"/>
  <c r="BN736" i="1"/>
  <c r="BJ736" i="1"/>
  <c r="BF736" i="1"/>
  <c r="BB736" i="1"/>
  <c r="AX736" i="1"/>
  <c r="AT736" i="1"/>
  <c r="AP736" i="1"/>
  <c r="AL736" i="1"/>
  <c r="AH736" i="1"/>
  <c r="AD581" i="1"/>
  <c r="Z581" i="1"/>
  <c r="AC580" i="1"/>
  <c r="AD580" i="1"/>
  <c r="Z580" i="1"/>
  <c r="Y580" i="1"/>
  <c r="AE580" i="1"/>
  <c r="AB580" i="1"/>
  <c r="AA580" i="1"/>
  <c r="X580" i="1"/>
  <c r="AB579" i="1"/>
  <c r="X579" i="1"/>
  <c r="AA578" i="1"/>
  <c r="AB578" i="1"/>
  <c r="X578" i="1"/>
  <c r="AE578" i="1"/>
  <c r="AD578" i="1"/>
  <c r="AC578" i="1"/>
  <c r="Z578" i="1"/>
  <c r="Y578" i="1"/>
  <c r="AD577" i="1"/>
  <c r="Z577" i="1"/>
  <c r="AC576" i="1"/>
  <c r="AD576" i="1"/>
  <c r="Z576" i="1"/>
  <c r="AE576" i="1"/>
  <c r="AB576" i="1"/>
  <c r="AA576" i="1"/>
  <c r="Y576" i="1"/>
  <c r="X576" i="1"/>
  <c r="AC575" i="1"/>
  <c r="Y575" i="1"/>
  <c r="AD575" i="1"/>
  <c r="AB575" i="1"/>
  <c r="Z575" i="1"/>
  <c r="X575" i="1"/>
  <c r="DG735" i="1"/>
  <c r="DC735" i="1"/>
  <c r="CY735" i="1"/>
  <c r="CU735" i="1"/>
  <c r="CQ735" i="1"/>
  <c r="CM735" i="1"/>
  <c r="CI735" i="1"/>
  <c r="CE735" i="1"/>
  <c r="CA735" i="1"/>
  <c r="BW735" i="1"/>
  <c r="BS735" i="1"/>
  <c r="BO735" i="1"/>
  <c r="BK735" i="1"/>
  <c r="BG735" i="1"/>
  <c r="BC735" i="1"/>
  <c r="AY735" i="1"/>
  <c r="AU735" i="1"/>
  <c r="AQ735" i="1"/>
  <c r="AM735" i="1"/>
  <c r="AI735" i="1"/>
  <c r="W735" i="1"/>
  <c r="U735" i="1"/>
  <c r="Q735" i="1"/>
  <c r="M735" i="1"/>
  <c r="I735" i="1"/>
  <c r="E735" i="1"/>
  <c r="AE573" i="1"/>
  <c r="AA573" i="1"/>
  <c r="AD573" i="1"/>
  <c r="AB573" i="1"/>
  <c r="Z573" i="1"/>
  <c r="X573" i="1"/>
  <c r="DE734" i="1"/>
  <c r="DA734" i="1"/>
  <c r="CW734" i="1"/>
  <c r="CS734" i="1"/>
  <c r="CO734" i="1"/>
  <c r="CK734" i="1"/>
  <c r="CG734" i="1"/>
  <c r="CC734" i="1"/>
  <c r="BY734" i="1"/>
  <c r="BU734" i="1"/>
  <c r="BQ734" i="1"/>
  <c r="BM734" i="1"/>
  <c r="BI734" i="1"/>
  <c r="BE734" i="1"/>
  <c r="BD734" i="1"/>
  <c r="BA734" i="1"/>
  <c r="AZ734" i="1"/>
  <c r="AW734" i="1"/>
  <c r="AV734" i="1"/>
  <c r="AS734" i="1"/>
  <c r="AR734" i="1"/>
  <c r="AO734" i="1"/>
  <c r="AN734" i="1"/>
  <c r="AK734" i="1"/>
  <c r="AJ734" i="1"/>
  <c r="AG734" i="1"/>
  <c r="AF734" i="1"/>
  <c r="AC572" i="1"/>
  <c r="Y572" i="1"/>
  <c r="E734" i="1"/>
  <c r="X571" i="1"/>
  <c r="AC571" i="1"/>
  <c r="Y571" i="1"/>
  <c r="AD571" i="1"/>
  <c r="AB571" i="1"/>
  <c r="Z571" i="1"/>
  <c r="AB570" i="1"/>
  <c r="X570" i="1"/>
  <c r="AE570" i="1"/>
  <c r="AC570" i="1"/>
  <c r="AA570" i="1"/>
  <c r="Y570" i="1"/>
  <c r="DH733" i="1"/>
  <c r="DF733" i="1"/>
  <c r="DD733" i="1"/>
  <c r="DB733" i="1"/>
  <c r="CZ733" i="1"/>
  <c r="CX733" i="1"/>
  <c r="CV733" i="1"/>
  <c r="CT733" i="1"/>
  <c r="CR733" i="1"/>
  <c r="CP733" i="1"/>
  <c r="CN733" i="1"/>
  <c r="CL733" i="1"/>
  <c r="CJ733" i="1"/>
  <c r="CH733" i="1"/>
  <c r="CF733" i="1"/>
  <c r="CD733" i="1"/>
  <c r="CB733" i="1"/>
  <c r="BZ733" i="1"/>
  <c r="BX733" i="1"/>
  <c r="BV733" i="1"/>
  <c r="BT733" i="1"/>
  <c r="BR733" i="1"/>
  <c r="BP733" i="1"/>
  <c r="BN733" i="1"/>
  <c r="BL733" i="1"/>
  <c r="BJ733" i="1"/>
  <c r="BH733" i="1"/>
  <c r="BF733" i="1"/>
  <c r="BD733" i="1"/>
  <c r="BB733" i="1"/>
  <c r="AZ733" i="1"/>
  <c r="AX733" i="1"/>
  <c r="AV733" i="1"/>
  <c r="AT733" i="1"/>
  <c r="AR733" i="1"/>
  <c r="AP733" i="1"/>
  <c r="AN733" i="1"/>
  <c r="AL733" i="1"/>
  <c r="AJ733" i="1"/>
  <c r="AH733" i="1"/>
  <c r="AF733" i="1"/>
  <c r="T733" i="1"/>
  <c r="P733" i="1"/>
  <c r="N733" i="1"/>
  <c r="L733" i="1"/>
  <c r="H733" i="1"/>
  <c r="D733" i="1"/>
  <c r="AD568" i="1"/>
  <c r="Z568" i="1"/>
  <c r="AE568" i="1"/>
  <c r="AC568" i="1"/>
  <c r="AA568" i="1"/>
  <c r="Y568" i="1"/>
  <c r="AC567" i="1"/>
  <c r="Y567" i="1"/>
  <c r="AD567" i="1"/>
  <c r="AB567" i="1"/>
  <c r="Z567" i="1"/>
  <c r="X567" i="1"/>
  <c r="AB566" i="1"/>
  <c r="X566" i="1"/>
  <c r="AE566" i="1"/>
  <c r="AC566" i="1"/>
  <c r="AA566" i="1"/>
  <c r="Y566" i="1"/>
  <c r="AE565" i="1"/>
  <c r="AA565" i="1"/>
  <c r="AD565" i="1"/>
  <c r="AB565" i="1"/>
  <c r="Z565" i="1"/>
  <c r="X565" i="1"/>
  <c r="AD564" i="1"/>
  <c r="Z564" i="1"/>
  <c r="AE564" i="1"/>
  <c r="AC564" i="1"/>
  <c r="AA564" i="1"/>
  <c r="Y564" i="1"/>
  <c r="AC563" i="1"/>
  <c r="Y563" i="1"/>
  <c r="AD563" i="1"/>
  <c r="AB563" i="1"/>
  <c r="Z563" i="1"/>
  <c r="X563" i="1"/>
  <c r="DG732" i="1"/>
  <c r="DC732" i="1"/>
  <c r="CY732" i="1"/>
  <c r="CU732" i="1"/>
  <c r="CQ732" i="1"/>
  <c r="CM732" i="1"/>
  <c r="CI732" i="1"/>
  <c r="CE732" i="1"/>
  <c r="CA732" i="1"/>
  <c r="BW732" i="1"/>
  <c r="BS732" i="1"/>
  <c r="BO732" i="1"/>
  <c r="BK732" i="1"/>
  <c r="BG732" i="1"/>
  <c r="BC732" i="1"/>
  <c r="AY732" i="1"/>
  <c r="AU732" i="1"/>
  <c r="AQ732" i="1"/>
  <c r="AM732" i="1"/>
  <c r="AI732" i="1"/>
  <c r="W732" i="1"/>
  <c r="AE562" i="1"/>
  <c r="AA562" i="1"/>
  <c r="AE561" i="1"/>
  <c r="AA561" i="1"/>
  <c r="AD561" i="1"/>
  <c r="AB561" i="1"/>
  <c r="Z561" i="1"/>
  <c r="X561" i="1"/>
  <c r="AD560" i="1"/>
  <c r="Z560" i="1"/>
  <c r="AE560" i="1"/>
  <c r="AC560" i="1"/>
  <c r="AA560" i="1"/>
  <c r="Y560" i="1"/>
  <c r="X559" i="1"/>
  <c r="AC559" i="1"/>
  <c r="Y559" i="1"/>
  <c r="AD559" i="1"/>
  <c r="AB559" i="1"/>
  <c r="Z559" i="1"/>
  <c r="AB558" i="1"/>
  <c r="X558" i="1"/>
  <c r="AE558" i="1"/>
  <c r="AC558" i="1"/>
  <c r="AA558" i="1"/>
  <c r="Y558" i="1"/>
  <c r="AE557" i="1"/>
  <c r="AA557" i="1"/>
  <c r="AD557" i="1"/>
  <c r="AB557" i="1"/>
  <c r="Z557" i="1"/>
  <c r="X557" i="1"/>
  <c r="AD556" i="1"/>
  <c r="Z556" i="1"/>
  <c r="AE556" i="1"/>
  <c r="AC556" i="1"/>
  <c r="AA556" i="1"/>
  <c r="Y556" i="1"/>
  <c r="X555" i="1"/>
  <c r="AC555" i="1"/>
  <c r="Y555" i="1"/>
  <c r="AD555" i="1"/>
  <c r="AB555" i="1"/>
  <c r="Z555" i="1"/>
  <c r="AB554" i="1"/>
  <c r="X554" i="1"/>
  <c r="AE554" i="1"/>
  <c r="AC554" i="1"/>
  <c r="AA554" i="1"/>
  <c r="Y554" i="1"/>
  <c r="AE553" i="1"/>
  <c r="AA553" i="1"/>
  <c r="AD553" i="1"/>
  <c r="AB553" i="1"/>
  <c r="Z553" i="1"/>
  <c r="X553" i="1"/>
  <c r="AD552" i="1"/>
  <c r="Z552" i="1"/>
  <c r="AE552" i="1"/>
  <c r="AC552" i="1"/>
  <c r="AA552" i="1"/>
  <c r="Y552" i="1"/>
  <c r="V731" i="1"/>
  <c r="R728" i="1"/>
  <c r="R729" i="1" s="1"/>
  <c r="N731" i="1"/>
  <c r="J728" i="1"/>
  <c r="J729" i="1" s="1"/>
  <c r="F731" i="1"/>
  <c r="C548" i="1"/>
  <c r="C539" i="1"/>
  <c r="AD537" i="1"/>
  <c r="AE537" i="1"/>
  <c r="AA537" i="1"/>
  <c r="Z537" i="1"/>
  <c r="AD536" i="1"/>
  <c r="Z536" i="1"/>
  <c r="AC536" i="1"/>
  <c r="Y536" i="1"/>
  <c r="Y535" i="1"/>
  <c r="AC535" i="1"/>
  <c r="AB535" i="1"/>
  <c r="X535" i="1"/>
  <c r="AE534" i="1"/>
  <c r="AB534" i="1"/>
  <c r="AA534" i="1"/>
  <c r="X534" i="1"/>
  <c r="AE533" i="1"/>
  <c r="AD533" i="1"/>
  <c r="AA533" i="1"/>
  <c r="Z533" i="1"/>
  <c r="AC532" i="1"/>
  <c r="AD532" i="1"/>
  <c r="Z532" i="1"/>
  <c r="Y532" i="1"/>
  <c r="X531" i="1"/>
  <c r="Y531" i="1"/>
  <c r="AC531" i="1"/>
  <c r="AB531" i="1"/>
  <c r="AE530" i="1"/>
  <c r="X530" i="1"/>
  <c r="AB530" i="1"/>
  <c r="AA530" i="1"/>
  <c r="AD529" i="1"/>
  <c r="AE529" i="1"/>
  <c r="AA529" i="1"/>
  <c r="Z529" i="1"/>
  <c r="AD528" i="1"/>
  <c r="Z528" i="1"/>
  <c r="AC528" i="1"/>
  <c r="Y528" i="1"/>
  <c r="AC527" i="1"/>
  <c r="AB527" i="1"/>
  <c r="Y527" i="1"/>
  <c r="X527" i="1"/>
  <c r="AE526" i="1"/>
  <c r="AB526" i="1"/>
  <c r="AA526" i="1"/>
  <c r="X526" i="1"/>
  <c r="AE525" i="1"/>
  <c r="AD525" i="1"/>
  <c r="AA525" i="1"/>
  <c r="Z525" i="1"/>
  <c r="AC524" i="1"/>
  <c r="AD524" i="1"/>
  <c r="Z524" i="1"/>
  <c r="Y524" i="1"/>
  <c r="X523" i="1"/>
  <c r="AC523" i="1"/>
  <c r="AB523" i="1"/>
  <c r="Y523" i="1"/>
  <c r="AE522" i="1"/>
  <c r="AB522" i="1"/>
  <c r="AA522" i="1"/>
  <c r="X522" i="1"/>
  <c r="AD521" i="1"/>
  <c r="AE521" i="1"/>
  <c r="AA521" i="1"/>
  <c r="Z521" i="1"/>
  <c r="AD520" i="1"/>
  <c r="Z520" i="1"/>
  <c r="AC520" i="1"/>
  <c r="Y520" i="1"/>
  <c r="AC519" i="1"/>
  <c r="AB519" i="1"/>
  <c r="Y519" i="1"/>
  <c r="X519" i="1"/>
  <c r="DG546" i="1"/>
  <c r="DC546" i="1"/>
  <c r="CY546" i="1"/>
  <c r="CU546" i="1"/>
  <c r="CQ546" i="1"/>
  <c r="CM546" i="1"/>
  <c r="CI546" i="1"/>
  <c r="CE546" i="1"/>
  <c r="CA546" i="1"/>
  <c r="BW546" i="1"/>
  <c r="BS546" i="1"/>
  <c r="BO546" i="1"/>
  <c r="BK546" i="1"/>
  <c r="BG546" i="1"/>
  <c r="BC546" i="1"/>
  <c r="AY546" i="1"/>
  <c r="AU546" i="1"/>
  <c r="AQ546" i="1"/>
  <c r="AM546" i="1"/>
  <c r="AI546" i="1"/>
  <c r="W546" i="1"/>
  <c r="S546" i="1"/>
  <c r="O546" i="1"/>
  <c r="AE518" i="1"/>
  <c r="K546" i="1"/>
  <c r="AB518" i="1"/>
  <c r="AA518" i="1"/>
  <c r="G546" i="1"/>
  <c r="X518" i="1"/>
  <c r="AE517" i="1"/>
  <c r="AD517" i="1"/>
  <c r="AA517" i="1"/>
  <c r="Z517" i="1"/>
  <c r="AC516" i="1"/>
  <c r="AD516" i="1"/>
  <c r="Z516" i="1"/>
  <c r="Y516" i="1"/>
  <c r="X515" i="1"/>
  <c r="AC515" i="1"/>
  <c r="AB515" i="1"/>
  <c r="Y515" i="1"/>
  <c r="AE514" i="1"/>
  <c r="AB514" i="1"/>
  <c r="AA514" i="1"/>
  <c r="X514" i="1"/>
  <c r="AD513" i="1"/>
  <c r="AE513" i="1"/>
  <c r="AA513" i="1"/>
  <c r="Z513" i="1"/>
  <c r="AD512" i="1"/>
  <c r="Z512" i="1"/>
  <c r="AC512" i="1"/>
  <c r="Y512" i="1"/>
  <c r="AC511" i="1"/>
  <c r="AB511" i="1"/>
  <c r="Y511" i="1"/>
  <c r="X511" i="1"/>
  <c r="DB545" i="1"/>
  <c r="CL545" i="1"/>
  <c r="BV545" i="1"/>
  <c r="BF545" i="1"/>
  <c r="AP545" i="1"/>
  <c r="AE510" i="1"/>
  <c r="J545" i="1"/>
  <c r="AA510" i="1"/>
  <c r="X510" i="1"/>
  <c r="AE509" i="1"/>
  <c r="AD509" i="1"/>
  <c r="AA509" i="1"/>
  <c r="Z509" i="1"/>
  <c r="AC508" i="1"/>
  <c r="AD508" i="1"/>
  <c r="Z508" i="1"/>
  <c r="Y508" i="1"/>
  <c r="X507" i="1"/>
  <c r="Y507" i="1"/>
  <c r="AC507" i="1"/>
  <c r="AB507" i="1"/>
  <c r="AE506" i="1"/>
  <c r="X506" i="1"/>
  <c r="AB506" i="1"/>
  <c r="AA506" i="1"/>
  <c r="AD505" i="1"/>
  <c r="AE505" i="1"/>
  <c r="AA505" i="1"/>
  <c r="Z505" i="1"/>
  <c r="AD504" i="1"/>
  <c r="Z504" i="1"/>
  <c r="AC504" i="1"/>
  <c r="Y504" i="1"/>
  <c r="AC503" i="1"/>
  <c r="AB503" i="1"/>
  <c r="Y503" i="1"/>
  <c r="X503" i="1"/>
  <c r="AE502" i="1"/>
  <c r="AB502" i="1"/>
  <c r="AA502" i="1"/>
  <c r="X502" i="1"/>
  <c r="AE501" i="1"/>
  <c r="AD501" i="1"/>
  <c r="AA501" i="1"/>
  <c r="Z501" i="1"/>
  <c r="AC500" i="1"/>
  <c r="AD500" i="1"/>
  <c r="Z500" i="1"/>
  <c r="Y500" i="1"/>
  <c r="X499" i="1"/>
  <c r="AC499" i="1"/>
  <c r="AB499" i="1"/>
  <c r="Y499" i="1"/>
  <c r="AE498" i="1"/>
  <c r="AB498" i="1"/>
  <c r="AA498" i="1"/>
  <c r="X498" i="1"/>
  <c r="AD497" i="1"/>
  <c r="AE497" i="1"/>
  <c r="AA497" i="1"/>
  <c r="Z497" i="1"/>
  <c r="AD496" i="1"/>
  <c r="Z496" i="1"/>
  <c r="AC496" i="1"/>
  <c r="Y496" i="1"/>
  <c r="AC495" i="1"/>
  <c r="AB495" i="1"/>
  <c r="Y495" i="1"/>
  <c r="X495" i="1"/>
  <c r="AE494" i="1"/>
  <c r="AB494" i="1"/>
  <c r="AA494" i="1"/>
  <c r="X494" i="1"/>
  <c r="AE493" i="1"/>
  <c r="AD493" i="1"/>
  <c r="AA493" i="1"/>
  <c r="Z493" i="1"/>
  <c r="AC492" i="1"/>
  <c r="AD492" i="1"/>
  <c r="Z492" i="1"/>
  <c r="Y492" i="1"/>
  <c r="X491" i="1"/>
  <c r="AC491" i="1"/>
  <c r="AB491" i="1"/>
  <c r="Y491" i="1"/>
  <c r="AE490" i="1"/>
  <c r="X490" i="1"/>
  <c r="AB490" i="1"/>
  <c r="AA490" i="1"/>
  <c r="AD489" i="1"/>
  <c r="AE489" i="1"/>
  <c r="AA489" i="1"/>
  <c r="Z489" i="1"/>
  <c r="AD488" i="1"/>
  <c r="Z488" i="1"/>
  <c r="AC488" i="1"/>
  <c r="Y488" i="1"/>
  <c r="AC487" i="1"/>
  <c r="AB487" i="1"/>
  <c r="Y487" i="1"/>
  <c r="X487" i="1"/>
  <c r="AE486" i="1"/>
  <c r="AB486" i="1"/>
  <c r="AA486" i="1"/>
  <c r="X486" i="1"/>
  <c r="AE485" i="1"/>
  <c r="AD485" i="1"/>
  <c r="AA485" i="1"/>
  <c r="Z485" i="1"/>
  <c r="AC484" i="1"/>
  <c r="AD484" i="1"/>
  <c r="Z484" i="1"/>
  <c r="Y484" i="1"/>
  <c r="DH544" i="1"/>
  <c r="CR544" i="1"/>
  <c r="CB544" i="1"/>
  <c r="BL544" i="1"/>
  <c r="AV544" i="1"/>
  <c r="AF544" i="1"/>
  <c r="X483" i="1"/>
  <c r="P544" i="1"/>
  <c r="AC483" i="1"/>
  <c r="AB483" i="1"/>
  <c r="AE482" i="1"/>
  <c r="X482" i="1"/>
  <c r="AD482" i="1"/>
  <c r="AB482" i="1"/>
  <c r="AA482" i="1"/>
  <c r="Z482" i="1"/>
  <c r="AD481" i="1"/>
  <c r="AE481" i="1"/>
  <c r="AC481" i="1"/>
  <c r="AA481" i="1"/>
  <c r="Z481" i="1"/>
  <c r="Y481" i="1"/>
  <c r="AD480" i="1"/>
  <c r="Z480" i="1"/>
  <c r="AC480" i="1"/>
  <c r="Y480" i="1"/>
  <c r="AC479" i="1"/>
  <c r="AB479" i="1"/>
  <c r="Y479" i="1"/>
  <c r="X479" i="1"/>
  <c r="AE478" i="1"/>
  <c r="AB478" i="1"/>
  <c r="AA478" i="1"/>
  <c r="X478" i="1"/>
  <c r="CY543" i="1"/>
  <c r="CI543" i="1"/>
  <c r="BS543" i="1"/>
  <c r="BC543" i="1"/>
  <c r="AM543" i="1"/>
  <c r="W543" i="1"/>
  <c r="AD477" i="1"/>
  <c r="Z477" i="1"/>
  <c r="G543" i="1"/>
  <c r="AC476" i="1"/>
  <c r="AD476" i="1"/>
  <c r="Z476" i="1"/>
  <c r="Y476" i="1"/>
  <c r="AB476" i="1"/>
  <c r="X476" i="1"/>
  <c r="X475" i="1"/>
  <c r="AE475" i="1"/>
  <c r="AC475" i="1"/>
  <c r="AB475" i="1"/>
  <c r="AA475" i="1"/>
  <c r="Y475" i="1"/>
  <c r="AE474" i="1"/>
  <c r="X474" i="1"/>
  <c r="AD474" i="1"/>
  <c r="AB474" i="1"/>
  <c r="AA474" i="1"/>
  <c r="Z474" i="1"/>
  <c r="AD473" i="1"/>
  <c r="AE473" i="1"/>
  <c r="AA473" i="1"/>
  <c r="Z473" i="1"/>
  <c r="AC472" i="1"/>
  <c r="Y472" i="1"/>
  <c r="AB471" i="1"/>
  <c r="AC471" i="1"/>
  <c r="Y471" i="1"/>
  <c r="X471" i="1"/>
  <c r="C468" i="1"/>
  <c r="C455" i="1"/>
  <c r="X453" i="1"/>
  <c r="AD453" i="1"/>
  <c r="AB453" i="1"/>
  <c r="Z453" i="1"/>
  <c r="AE452" i="1"/>
  <c r="AA452" i="1"/>
  <c r="AC451" i="1"/>
  <c r="Y451" i="1"/>
  <c r="AD451" i="1"/>
  <c r="AB451" i="1"/>
  <c r="Z451" i="1"/>
  <c r="DE466" i="1"/>
  <c r="DA466" i="1"/>
  <c r="CW466" i="1"/>
  <c r="CS466" i="1"/>
  <c r="CO466" i="1"/>
  <c r="CK466" i="1"/>
  <c r="CG466" i="1"/>
  <c r="CC466" i="1"/>
  <c r="BY466" i="1"/>
  <c r="BU466" i="1"/>
  <c r="BQ466" i="1"/>
  <c r="BM466" i="1"/>
  <c r="BI466" i="1"/>
  <c r="BE466" i="1"/>
  <c r="BA466" i="1"/>
  <c r="AW466" i="1"/>
  <c r="AS466" i="1"/>
  <c r="AO466" i="1"/>
  <c r="AK466" i="1"/>
  <c r="AG466" i="1"/>
  <c r="U466" i="1"/>
  <c r="AC450" i="1"/>
  <c r="Q466" i="1"/>
  <c r="M466" i="1"/>
  <c r="I466" i="1"/>
  <c r="E466" i="1"/>
  <c r="AE449" i="1"/>
  <c r="AA449" i="1"/>
  <c r="AD449" i="1"/>
  <c r="AB449" i="1"/>
  <c r="Z449" i="1"/>
  <c r="X449" i="1"/>
  <c r="AE448" i="1"/>
  <c r="DF465" i="1"/>
  <c r="DB465" i="1"/>
  <c r="CX465" i="1"/>
  <c r="CW465" i="1"/>
  <c r="CT465" i="1"/>
  <c r="CS465" i="1"/>
  <c r="CP465" i="1"/>
  <c r="CL465" i="1"/>
  <c r="CH465" i="1"/>
  <c r="CG465" i="1"/>
  <c r="CD465" i="1"/>
  <c r="CC465" i="1"/>
  <c r="BZ465" i="1"/>
  <c r="BV465" i="1"/>
  <c r="BR465" i="1"/>
  <c r="BQ465" i="1"/>
  <c r="BN465" i="1"/>
  <c r="BM465" i="1"/>
  <c r="BJ465" i="1"/>
  <c r="BF465" i="1"/>
  <c r="BB465" i="1"/>
  <c r="BA465" i="1"/>
  <c r="AX465" i="1"/>
  <c r="AT465" i="1"/>
  <c r="AS465" i="1"/>
  <c r="AP465" i="1"/>
  <c r="AL465" i="1"/>
  <c r="AK465" i="1"/>
  <c r="AH465" i="1"/>
  <c r="V465" i="1"/>
  <c r="U465" i="1"/>
  <c r="R465" i="1"/>
  <c r="N465" i="1"/>
  <c r="M465" i="1"/>
  <c r="AD447" i="1"/>
  <c r="J465" i="1"/>
  <c r="F465" i="1"/>
  <c r="E465" i="1"/>
  <c r="AC446" i="1"/>
  <c r="AE445" i="1"/>
  <c r="AA445" i="1"/>
  <c r="X445" i="1"/>
  <c r="DG464" i="1"/>
  <c r="DF464" i="1"/>
  <c r="DC464" i="1"/>
  <c r="CY464" i="1"/>
  <c r="CX464" i="1"/>
  <c r="CU464" i="1"/>
  <c r="CQ464" i="1"/>
  <c r="CP464" i="1"/>
  <c r="CM464" i="1"/>
  <c r="CI464" i="1"/>
  <c r="CH464" i="1"/>
  <c r="CE464" i="1"/>
  <c r="CA464" i="1"/>
  <c r="BZ464" i="1"/>
  <c r="BW464" i="1"/>
  <c r="BS464" i="1"/>
  <c r="BR464" i="1"/>
  <c r="BO464" i="1"/>
  <c r="BK464" i="1"/>
  <c r="BJ464" i="1"/>
  <c r="BG464" i="1"/>
  <c r="BC464" i="1"/>
  <c r="BB464" i="1"/>
  <c r="AY464" i="1"/>
  <c r="AU464" i="1"/>
  <c r="AT464" i="1"/>
  <c r="AQ464" i="1"/>
  <c r="AM464" i="1"/>
  <c r="AL464" i="1"/>
  <c r="AI464" i="1"/>
  <c r="AE444" i="1"/>
  <c r="W464" i="1"/>
  <c r="V464" i="1"/>
  <c r="S464" i="1"/>
  <c r="O464" i="1"/>
  <c r="N464" i="1"/>
  <c r="K464" i="1"/>
  <c r="G464" i="1"/>
  <c r="F464" i="1"/>
  <c r="AC443" i="1"/>
  <c r="Y443" i="1"/>
  <c r="AD443" i="1"/>
  <c r="AB443" i="1"/>
  <c r="Z443" i="1"/>
  <c r="X443" i="1"/>
  <c r="AC442" i="1"/>
  <c r="DH463" i="1"/>
  <c r="DG463" i="1"/>
  <c r="DD463" i="1"/>
  <c r="CZ463" i="1"/>
  <c r="CY463" i="1"/>
  <c r="CV463" i="1"/>
  <c r="CR463" i="1"/>
  <c r="CQ463" i="1"/>
  <c r="CN463" i="1"/>
  <c r="CJ463" i="1"/>
  <c r="CI463" i="1"/>
  <c r="CF463" i="1"/>
  <c r="CB463" i="1"/>
  <c r="CA463" i="1"/>
  <c r="BX463" i="1"/>
  <c r="BT463" i="1"/>
  <c r="BS463" i="1"/>
  <c r="BP463" i="1"/>
  <c r="BL463" i="1"/>
  <c r="BK463" i="1"/>
  <c r="BH463" i="1"/>
  <c r="BD463" i="1"/>
  <c r="BC463" i="1"/>
  <c r="AZ463" i="1"/>
  <c r="AV463" i="1"/>
  <c r="AU463" i="1"/>
  <c r="AR463" i="1"/>
  <c r="AN463" i="1"/>
  <c r="AM463" i="1"/>
  <c r="AJ463" i="1"/>
  <c r="AF463" i="1"/>
  <c r="X441" i="1"/>
  <c r="W463" i="1"/>
  <c r="T463" i="1"/>
  <c r="P463" i="1"/>
  <c r="O463" i="1"/>
  <c r="L463" i="1"/>
  <c r="H463" i="1"/>
  <c r="G463" i="1"/>
  <c r="D463" i="1"/>
  <c r="AE440" i="1"/>
  <c r="AC439" i="1"/>
  <c r="Y439" i="1"/>
  <c r="AD439" i="1"/>
  <c r="AB439" i="1"/>
  <c r="Z439" i="1"/>
  <c r="X439" i="1"/>
  <c r="AC438" i="1"/>
  <c r="X437" i="1"/>
  <c r="AE437" i="1"/>
  <c r="AA437" i="1"/>
  <c r="AD437" i="1"/>
  <c r="AB437" i="1"/>
  <c r="DG462" i="1"/>
  <c r="DC462" i="1"/>
  <c r="CY462" i="1"/>
  <c r="CU462" i="1"/>
  <c r="CQ462" i="1"/>
  <c r="CM462" i="1"/>
  <c r="CI462" i="1"/>
  <c r="CE462" i="1"/>
  <c r="CA462" i="1"/>
  <c r="BW462" i="1"/>
  <c r="BS462" i="1"/>
  <c r="BO462" i="1"/>
  <c r="BK462" i="1"/>
  <c r="BG462" i="1"/>
  <c r="BC462" i="1"/>
  <c r="AY462" i="1"/>
  <c r="AU462" i="1"/>
  <c r="AQ462" i="1"/>
  <c r="AM462" i="1"/>
  <c r="AI462" i="1"/>
  <c r="AE436" i="1"/>
  <c r="W462" i="1"/>
  <c r="S462" i="1"/>
  <c r="O462" i="1"/>
  <c r="K462" i="1"/>
  <c r="G462" i="1"/>
  <c r="DH461" i="1"/>
  <c r="DD461" i="1"/>
  <c r="CZ461" i="1"/>
  <c r="CV461" i="1"/>
  <c r="CR461" i="1"/>
  <c r="CN461" i="1"/>
  <c r="CJ461" i="1"/>
  <c r="CF461" i="1"/>
  <c r="CB461" i="1"/>
  <c r="BX461" i="1"/>
  <c r="BT461" i="1"/>
  <c r="BP461" i="1"/>
  <c r="BL461" i="1"/>
  <c r="BH461" i="1"/>
  <c r="BD461" i="1"/>
  <c r="AZ461" i="1"/>
  <c r="AV461" i="1"/>
  <c r="AR461" i="1"/>
  <c r="AN461" i="1"/>
  <c r="AJ461" i="1"/>
  <c r="AF461" i="1"/>
  <c r="T461" i="1"/>
  <c r="P461" i="1"/>
  <c r="L461" i="1"/>
  <c r="H461" i="1"/>
  <c r="X433" i="1"/>
  <c r="D461" i="1"/>
  <c r="AD432" i="1"/>
  <c r="Z432" i="1"/>
  <c r="AE432" i="1"/>
  <c r="AC431" i="1"/>
  <c r="Y431" i="1"/>
  <c r="X429" i="1"/>
  <c r="AD429" i="1"/>
  <c r="DG460" i="1"/>
  <c r="DC460" i="1"/>
  <c r="CY460" i="1"/>
  <c r="CU460" i="1"/>
  <c r="CQ460" i="1"/>
  <c r="CM460" i="1"/>
  <c r="CI460" i="1"/>
  <c r="CE460" i="1"/>
  <c r="CA460" i="1"/>
  <c r="BW460" i="1"/>
  <c r="BS460" i="1"/>
  <c r="BO460" i="1"/>
  <c r="BK460" i="1"/>
  <c r="BG460" i="1"/>
  <c r="BC460" i="1"/>
  <c r="AY460" i="1"/>
  <c r="AU460" i="1"/>
  <c r="AQ460" i="1"/>
  <c r="AM460" i="1"/>
  <c r="AI460" i="1"/>
  <c r="AE428" i="1"/>
  <c r="W460" i="1"/>
  <c r="S460" i="1"/>
  <c r="O460" i="1"/>
  <c r="K460" i="1"/>
  <c r="G460" i="1"/>
  <c r="Y426" i="1"/>
  <c r="DH459" i="1"/>
  <c r="DD459" i="1"/>
  <c r="CZ459" i="1"/>
  <c r="CV459" i="1"/>
  <c r="CR459" i="1"/>
  <c r="CN459" i="1"/>
  <c r="CJ459" i="1"/>
  <c r="CF459" i="1"/>
  <c r="CB459" i="1"/>
  <c r="BX459" i="1"/>
  <c r="BT459" i="1"/>
  <c r="BP459" i="1"/>
  <c r="BL459" i="1"/>
  <c r="BH459" i="1"/>
  <c r="BD459" i="1"/>
  <c r="AZ459" i="1"/>
  <c r="AV459" i="1"/>
  <c r="AR459" i="1"/>
  <c r="AN459" i="1"/>
  <c r="AJ459" i="1"/>
  <c r="AF459" i="1"/>
  <c r="T459" i="1"/>
  <c r="P459" i="1"/>
  <c r="L459" i="1"/>
  <c r="H459" i="1"/>
  <c r="X425" i="1"/>
  <c r="D459" i="1"/>
  <c r="AD424" i="1"/>
  <c r="Z424" i="1"/>
  <c r="AE424" i="1"/>
  <c r="AC424" i="1"/>
  <c r="AA424" i="1"/>
  <c r="Y424" i="1"/>
  <c r="AC423" i="1"/>
  <c r="Y423" i="1"/>
  <c r="AB423" i="1"/>
  <c r="Z423" i="1"/>
  <c r="X423" i="1"/>
  <c r="DE458" i="1"/>
  <c r="DA458" i="1"/>
  <c r="CW458" i="1"/>
  <c r="CS458" i="1"/>
  <c r="CO458" i="1"/>
  <c r="CK458" i="1"/>
  <c r="CG458" i="1"/>
  <c r="CC458" i="1"/>
  <c r="BY458" i="1"/>
  <c r="BU458" i="1"/>
  <c r="BQ458" i="1"/>
  <c r="BM458" i="1"/>
  <c r="BI458" i="1"/>
  <c r="BE458" i="1"/>
  <c r="BA458" i="1"/>
  <c r="AW458" i="1"/>
  <c r="AS458" i="1"/>
  <c r="AO458" i="1"/>
  <c r="AK458" i="1"/>
  <c r="AG458" i="1"/>
  <c r="U458" i="1"/>
  <c r="Q458" i="1"/>
  <c r="M458" i="1"/>
  <c r="AC422" i="1"/>
  <c r="I458" i="1"/>
  <c r="E458" i="1"/>
  <c r="C417" i="1"/>
  <c r="C416" i="1"/>
  <c r="C415" i="1"/>
  <c r="C414" i="1"/>
  <c r="C413" i="1"/>
  <c r="C410" i="1"/>
  <c r="AA408" i="1"/>
  <c r="AE408" i="1"/>
  <c r="AD408" i="1"/>
  <c r="Z408" i="1"/>
  <c r="X408" i="1"/>
  <c r="AD407" i="1"/>
  <c r="Z407" i="1"/>
  <c r="AE407" i="1"/>
  <c r="AC407" i="1"/>
  <c r="Y407" i="1"/>
  <c r="Y406" i="1"/>
  <c r="X406" i="1"/>
  <c r="AD406" i="1"/>
  <c r="AC406" i="1"/>
  <c r="AE406" i="1"/>
  <c r="AB406" i="1"/>
  <c r="AA406" i="1"/>
  <c r="AE405" i="1"/>
  <c r="AA405" i="1"/>
  <c r="X405" i="1"/>
  <c r="AA404" i="1"/>
  <c r="AE404" i="1"/>
  <c r="AD404" i="1"/>
  <c r="AC404" i="1"/>
  <c r="Z404" i="1"/>
  <c r="Y404" i="1"/>
  <c r="X404" i="1"/>
  <c r="AE403" i="1"/>
  <c r="AD403" i="1"/>
  <c r="AC403" i="1"/>
  <c r="Y403" i="1"/>
  <c r="Y402" i="1"/>
  <c r="AD402" i="1"/>
  <c r="AE402" i="1"/>
  <c r="AB402" i="1"/>
  <c r="AA402" i="1"/>
  <c r="X402" i="1"/>
  <c r="AD401" i="1"/>
  <c r="AA401" i="1"/>
  <c r="Z401" i="1"/>
  <c r="X401" i="1"/>
  <c r="AB400" i="1"/>
  <c r="AE400" i="1"/>
  <c r="AC400" i="1"/>
  <c r="Z400" i="1"/>
  <c r="Y400" i="1"/>
  <c r="Z399" i="1"/>
  <c r="AE399" i="1"/>
  <c r="AD399" i="1"/>
  <c r="AC399" i="1"/>
  <c r="Y399" i="1"/>
  <c r="X398" i="1"/>
  <c r="AC398" i="1"/>
  <c r="Y398" i="1"/>
  <c r="AD398" i="1"/>
  <c r="AB398" i="1"/>
  <c r="Z398" i="1"/>
  <c r="Y397" i="1"/>
  <c r="AB397" i="1"/>
  <c r="AE397" i="1"/>
  <c r="AA397" i="1"/>
  <c r="X397" i="1"/>
  <c r="AC396" i="1"/>
  <c r="Z396" i="1"/>
  <c r="Y396" i="1"/>
  <c r="DE417" i="1"/>
  <c r="DC417" i="1"/>
  <c r="DA417" i="1"/>
  <c r="CW417" i="1"/>
  <c r="CU417" i="1"/>
  <c r="CS417" i="1"/>
  <c r="CO417" i="1"/>
  <c r="CM417" i="1"/>
  <c r="CK417" i="1"/>
  <c r="CG417" i="1"/>
  <c r="CE417" i="1"/>
  <c r="CC417" i="1"/>
  <c r="BY417" i="1"/>
  <c r="BW417" i="1"/>
  <c r="BU417" i="1"/>
  <c r="BQ417" i="1"/>
  <c r="BO417" i="1"/>
  <c r="BM417" i="1"/>
  <c r="BI417" i="1"/>
  <c r="BG417" i="1"/>
  <c r="BE417" i="1"/>
  <c r="BA417" i="1"/>
  <c r="AY417" i="1"/>
  <c r="AW417" i="1"/>
  <c r="AS417" i="1"/>
  <c r="Z395" i="1"/>
  <c r="AE395" i="1"/>
  <c r="AD395" i="1"/>
  <c r="AC395" i="1"/>
  <c r="Y395" i="1"/>
  <c r="AD394" i="1"/>
  <c r="AB394" i="1"/>
  <c r="Z394" i="1"/>
  <c r="X394" i="1"/>
  <c r="AB393" i="1"/>
  <c r="X393" i="1"/>
  <c r="AE393" i="1"/>
  <c r="AA393" i="1"/>
  <c r="Y393" i="1"/>
  <c r="AC392" i="1"/>
  <c r="Z392" i="1"/>
  <c r="Y392" i="1"/>
  <c r="Z391" i="1"/>
  <c r="AE391" i="1"/>
  <c r="AD391" i="1"/>
  <c r="AC391" i="1"/>
  <c r="Y391" i="1"/>
  <c r="X390" i="1"/>
  <c r="AC390" i="1"/>
  <c r="Y390" i="1"/>
  <c r="AD390" i="1"/>
  <c r="AB390" i="1"/>
  <c r="Z390" i="1"/>
  <c r="AQ417" i="1"/>
  <c r="AM417" i="1"/>
  <c r="AI417" i="1"/>
  <c r="Y389" i="1"/>
  <c r="U417" i="1"/>
  <c r="S417" i="1"/>
  <c r="Q417" i="1"/>
  <c r="M417" i="1"/>
  <c r="K417" i="1"/>
  <c r="I417" i="1"/>
  <c r="X389" i="1"/>
  <c r="E417" i="1"/>
  <c r="AC388" i="1"/>
  <c r="Z388" i="1"/>
  <c r="Y388" i="1"/>
  <c r="Z387" i="1"/>
  <c r="AE387" i="1"/>
  <c r="AD387" i="1"/>
  <c r="AC387" i="1"/>
  <c r="Y387" i="1"/>
  <c r="AC386" i="1"/>
  <c r="Y386" i="1"/>
  <c r="AD386" i="1"/>
  <c r="AB386" i="1"/>
  <c r="Z386" i="1"/>
  <c r="X386" i="1"/>
  <c r="AB385" i="1"/>
  <c r="AE385" i="1"/>
  <c r="AA385" i="1"/>
  <c r="Y385" i="1"/>
  <c r="X385" i="1"/>
  <c r="AC384" i="1"/>
  <c r="Z384" i="1"/>
  <c r="Y384" i="1"/>
  <c r="DE416" i="1"/>
  <c r="DA416" i="1"/>
  <c r="CW416" i="1"/>
  <c r="CS416" i="1"/>
  <c r="CO416" i="1"/>
  <c r="CK416" i="1"/>
  <c r="CG416" i="1"/>
  <c r="CC416" i="1"/>
  <c r="BY416" i="1"/>
  <c r="BU416" i="1"/>
  <c r="BQ416" i="1"/>
  <c r="BM416" i="1"/>
  <c r="BI416" i="1"/>
  <c r="BE416" i="1"/>
  <c r="BA416" i="1"/>
  <c r="AW416" i="1"/>
  <c r="AS416" i="1"/>
  <c r="AO416" i="1"/>
  <c r="AK416" i="1"/>
  <c r="AG416" i="1"/>
  <c r="W416" i="1"/>
  <c r="U416" i="1"/>
  <c r="S416" i="1"/>
  <c r="Z383" i="1"/>
  <c r="O416" i="1"/>
  <c r="M416" i="1"/>
  <c r="AD383" i="1"/>
  <c r="K416" i="1"/>
  <c r="I416" i="1"/>
  <c r="G416" i="1"/>
  <c r="E416" i="1"/>
  <c r="X382" i="1"/>
  <c r="AC382" i="1"/>
  <c r="Y382" i="1"/>
  <c r="AD382" i="1"/>
  <c r="AB382" i="1"/>
  <c r="Z382" i="1"/>
  <c r="Y381" i="1"/>
  <c r="AB381" i="1"/>
  <c r="X381" i="1"/>
  <c r="AE381" i="1"/>
  <c r="AA381" i="1"/>
  <c r="AC380" i="1"/>
  <c r="Z380" i="1"/>
  <c r="Y380" i="1"/>
  <c r="Z379" i="1"/>
  <c r="AE379" i="1"/>
  <c r="AD379" i="1"/>
  <c r="AC379" i="1"/>
  <c r="Y379" i="1"/>
  <c r="AC378" i="1"/>
  <c r="AD378" i="1"/>
  <c r="AB378" i="1"/>
  <c r="Z378" i="1"/>
  <c r="X378" i="1"/>
  <c r="DG415" i="1"/>
  <c r="DC415" i="1"/>
  <c r="CY415" i="1"/>
  <c r="CU415" i="1"/>
  <c r="CQ415" i="1"/>
  <c r="CM415" i="1"/>
  <c r="CI415" i="1"/>
  <c r="CE415" i="1"/>
  <c r="CA415" i="1"/>
  <c r="BW415" i="1"/>
  <c r="BS415" i="1"/>
  <c r="BO415" i="1"/>
  <c r="BK415" i="1"/>
  <c r="BG415" i="1"/>
  <c r="BC415" i="1"/>
  <c r="AY415" i="1"/>
  <c r="AU415" i="1"/>
  <c r="AQ415" i="1"/>
  <c r="AM415" i="1"/>
  <c r="AI415" i="1"/>
  <c r="Y377" i="1"/>
  <c r="W415" i="1"/>
  <c r="U415" i="1"/>
  <c r="AB377" i="1"/>
  <c r="Q415" i="1"/>
  <c r="O415" i="1"/>
  <c r="M415" i="1"/>
  <c r="K415" i="1"/>
  <c r="I415" i="1"/>
  <c r="G415" i="1"/>
  <c r="E415" i="1"/>
  <c r="AC376" i="1"/>
  <c r="Z376" i="1"/>
  <c r="Y376" i="1"/>
  <c r="Z375" i="1"/>
  <c r="AE375" i="1"/>
  <c r="AD375" i="1"/>
  <c r="AC375" i="1"/>
  <c r="Y375" i="1"/>
  <c r="AC374" i="1"/>
  <c r="Y374" i="1"/>
  <c r="AD374" i="1"/>
  <c r="AB374" i="1"/>
  <c r="Z374" i="1"/>
  <c r="X374" i="1"/>
  <c r="AB373" i="1"/>
  <c r="AE373" i="1"/>
  <c r="AA373" i="1"/>
  <c r="Y373" i="1"/>
  <c r="X373" i="1"/>
  <c r="AC372" i="1"/>
  <c r="Z372" i="1"/>
  <c r="Y372" i="1"/>
  <c r="DE414" i="1"/>
  <c r="DA414" i="1"/>
  <c r="CW414" i="1"/>
  <c r="CS414" i="1"/>
  <c r="CO414" i="1"/>
  <c r="CK414" i="1"/>
  <c r="CG414" i="1"/>
  <c r="CC414" i="1"/>
  <c r="BY414" i="1"/>
  <c r="BU414" i="1"/>
  <c r="BQ414" i="1"/>
  <c r="BM414" i="1"/>
  <c r="BI414" i="1"/>
  <c r="BE414" i="1"/>
  <c r="BA414" i="1"/>
  <c r="AW414" i="1"/>
  <c r="AS414" i="1"/>
  <c r="AO414" i="1"/>
  <c r="AK414" i="1"/>
  <c r="AG414" i="1"/>
  <c r="W414" i="1"/>
  <c r="U414" i="1"/>
  <c r="S414" i="1"/>
  <c r="Q414" i="1"/>
  <c r="O414" i="1"/>
  <c r="AE371" i="1"/>
  <c r="AD371" i="1"/>
  <c r="K414" i="1"/>
  <c r="I414" i="1"/>
  <c r="G414" i="1"/>
  <c r="E414" i="1"/>
  <c r="AC370" i="1"/>
  <c r="Y370" i="1"/>
  <c r="AD370" i="1"/>
  <c r="AB370" i="1"/>
  <c r="Z370" i="1"/>
  <c r="X370" i="1"/>
  <c r="AB369" i="1"/>
  <c r="X369" i="1"/>
  <c r="AE369" i="1"/>
  <c r="AA369" i="1"/>
  <c r="Y369" i="1"/>
  <c r="AC368" i="1"/>
  <c r="Z368" i="1"/>
  <c r="Y368" i="1"/>
  <c r="Z367" i="1"/>
  <c r="AE367" i="1"/>
  <c r="AD367" i="1"/>
  <c r="AC367" i="1"/>
  <c r="Y367" i="1"/>
  <c r="AC366" i="1"/>
  <c r="Y366" i="1"/>
  <c r="AD366" i="1"/>
  <c r="AB366" i="1"/>
  <c r="Z366" i="1"/>
  <c r="X366" i="1"/>
  <c r="AB365" i="1"/>
  <c r="AE365" i="1"/>
  <c r="Y365" i="1"/>
  <c r="X365" i="1"/>
  <c r="AC364" i="1"/>
  <c r="Z364" i="1"/>
  <c r="Y364" i="1"/>
  <c r="Z363" i="1"/>
  <c r="AE363" i="1"/>
  <c r="AD363" i="1"/>
  <c r="DE413" i="1"/>
  <c r="DA410" i="1"/>
  <c r="DA411" i="1" s="1"/>
  <c r="CW413" i="1"/>
  <c r="CS413" i="1"/>
  <c r="CR410" i="1"/>
  <c r="CR411" i="1" s="1"/>
  <c r="CO413" i="1"/>
  <c r="CK410" i="1"/>
  <c r="CK411" i="1" s="1"/>
  <c r="CG413" i="1"/>
  <c r="CC413" i="1"/>
  <c r="CB410" i="1"/>
  <c r="CB411" i="1" s="1"/>
  <c r="BY413" i="1"/>
  <c r="BU410" i="1"/>
  <c r="BU411" i="1" s="1"/>
  <c r="BQ413" i="1"/>
  <c r="BM413" i="1"/>
  <c r="BL410" i="1"/>
  <c r="BL411" i="1" s="1"/>
  <c r="BI413" i="1"/>
  <c r="BE410" i="1"/>
  <c r="BE411" i="1" s="1"/>
  <c r="BA413" i="1"/>
  <c r="AW413" i="1"/>
  <c r="AV410" i="1"/>
  <c r="AV411" i="1" s="1"/>
  <c r="AS413" i="1"/>
  <c r="AO410" i="1"/>
  <c r="AO411" i="1" s="1"/>
  <c r="AK413" i="1"/>
  <c r="AG413" i="1"/>
  <c r="AF410" i="1"/>
  <c r="AF411" i="1" s="1"/>
  <c r="U413" i="1"/>
  <c r="T413" i="1"/>
  <c r="Q413" i="1"/>
  <c r="P413" i="1"/>
  <c r="L413" i="1"/>
  <c r="AB362" i="1"/>
  <c r="H413" i="1"/>
  <c r="X362" i="1"/>
  <c r="E413" i="1"/>
  <c r="D413" i="1"/>
  <c r="C357" i="1"/>
  <c r="C356" i="1"/>
  <c r="C355" i="1"/>
  <c r="C354" i="1"/>
  <c r="C359" i="1" s="1"/>
  <c r="C351" i="1"/>
  <c r="AC349" i="1"/>
  <c r="AA349" i="1"/>
  <c r="Y349" i="1"/>
  <c r="X348" i="1"/>
  <c r="AD347" i="1"/>
  <c r="Z347" i="1"/>
  <c r="AC347" i="1"/>
  <c r="Y347" i="1"/>
  <c r="Z346" i="1"/>
  <c r="Y346" i="1"/>
  <c r="X346" i="1"/>
  <c r="AB345" i="1"/>
  <c r="Y345" i="1"/>
  <c r="X345" i="1"/>
  <c r="AE345" i="1"/>
  <c r="AA345" i="1"/>
  <c r="AE344" i="1"/>
  <c r="AB344" i="1"/>
  <c r="AA344" i="1"/>
  <c r="AD344" i="1"/>
  <c r="AC344" i="1"/>
  <c r="Z344" i="1"/>
  <c r="Y344" i="1"/>
  <c r="Y343" i="1"/>
  <c r="AE343" i="1"/>
  <c r="AD343" i="1"/>
  <c r="AA343" i="1"/>
  <c r="Y342" i="1"/>
  <c r="X342" i="1"/>
  <c r="AD342" i="1"/>
  <c r="AC342" i="1"/>
  <c r="AE342" i="1"/>
  <c r="AB342" i="1"/>
  <c r="AA342" i="1"/>
  <c r="DG357" i="1"/>
  <c r="CY357" i="1"/>
  <c r="CQ357" i="1"/>
  <c r="CI357" i="1"/>
  <c r="CA357" i="1"/>
  <c r="BS357" i="1"/>
  <c r="BK357" i="1"/>
  <c r="BC357" i="1"/>
  <c r="AU357" i="1"/>
  <c r="AC341" i="1"/>
  <c r="AA341" i="1"/>
  <c r="Y341" i="1"/>
  <c r="DF357" i="1"/>
  <c r="DE357" i="1"/>
  <c r="DD357" i="1"/>
  <c r="DC357" i="1"/>
  <c r="DA357" i="1"/>
  <c r="CZ357" i="1"/>
  <c r="CW357" i="1"/>
  <c r="CV357" i="1"/>
  <c r="CT357" i="1"/>
  <c r="CS357" i="1"/>
  <c r="CP357" i="1"/>
  <c r="CO357" i="1"/>
  <c r="CN357" i="1"/>
  <c r="CM357" i="1"/>
  <c r="CK357" i="1"/>
  <c r="CJ357" i="1"/>
  <c r="CG357" i="1"/>
  <c r="CF357" i="1"/>
  <c r="CD357" i="1"/>
  <c r="CC357" i="1"/>
  <c r="BZ357" i="1"/>
  <c r="BY357" i="1"/>
  <c r="BX357" i="1"/>
  <c r="BW357" i="1"/>
  <c r="BU357" i="1"/>
  <c r="BT357" i="1"/>
  <c r="BQ357" i="1"/>
  <c r="BP357" i="1"/>
  <c r="BN357" i="1"/>
  <c r="BM357" i="1"/>
  <c r="BJ357" i="1"/>
  <c r="BI357" i="1"/>
  <c r="BH357" i="1"/>
  <c r="BG357" i="1"/>
  <c r="BE357" i="1"/>
  <c r="BD357" i="1"/>
  <c r="BA357" i="1"/>
  <c r="AZ357" i="1"/>
  <c r="AX357" i="1"/>
  <c r="AW357" i="1"/>
  <c r="AT357" i="1"/>
  <c r="AS357" i="1"/>
  <c r="AR357" i="1"/>
  <c r="X340" i="1"/>
  <c r="AD339" i="1"/>
  <c r="Z339" i="1"/>
  <c r="AC339" i="1"/>
  <c r="Y339" i="1"/>
  <c r="Z338" i="1"/>
  <c r="Y338" i="1"/>
  <c r="X338" i="1"/>
  <c r="AB337" i="1"/>
  <c r="Y337" i="1"/>
  <c r="X337" i="1"/>
  <c r="AE337" i="1"/>
  <c r="AA337" i="1"/>
  <c r="AE336" i="1"/>
  <c r="AB336" i="1"/>
  <c r="AA336" i="1"/>
  <c r="AD336" i="1"/>
  <c r="AC336" i="1"/>
  <c r="Z336" i="1"/>
  <c r="Y336" i="1"/>
  <c r="W357" i="1"/>
  <c r="S357" i="1"/>
  <c r="Y335" i="1"/>
  <c r="O357" i="1"/>
  <c r="AE335" i="1"/>
  <c r="AD335" i="1"/>
  <c r="AA335" i="1"/>
  <c r="G357" i="1"/>
  <c r="AQ357" i="1"/>
  <c r="AP357" i="1"/>
  <c r="AN357" i="1"/>
  <c r="AH357" i="1"/>
  <c r="X334" i="1"/>
  <c r="U357" i="1"/>
  <c r="T357" i="1"/>
  <c r="Q357" i="1"/>
  <c r="Y334" i="1"/>
  <c r="N357" i="1"/>
  <c r="L357" i="1"/>
  <c r="AB334" i="1"/>
  <c r="H357" i="1"/>
  <c r="F357" i="1"/>
  <c r="E357" i="1"/>
  <c r="AC333" i="1"/>
  <c r="AA333" i="1"/>
  <c r="Y333" i="1"/>
  <c r="AD332" i="1"/>
  <c r="Z332" i="1"/>
  <c r="X332" i="1"/>
  <c r="AD331" i="1"/>
  <c r="Z331" i="1"/>
  <c r="AE331" i="1"/>
  <c r="AC331" i="1"/>
  <c r="AA331" i="1"/>
  <c r="Y331" i="1"/>
  <c r="AB330" i="1"/>
  <c r="Z330" i="1"/>
  <c r="Y330" i="1"/>
  <c r="X330" i="1"/>
  <c r="AB329" i="1"/>
  <c r="X329" i="1"/>
  <c r="AE329" i="1"/>
  <c r="AC329" i="1"/>
  <c r="AA329" i="1"/>
  <c r="Y329" i="1"/>
  <c r="DH356" i="1"/>
  <c r="DG356" i="1"/>
  <c r="DF356" i="1"/>
  <c r="DB356" i="1"/>
  <c r="CZ356" i="1"/>
  <c r="CY356" i="1"/>
  <c r="CV356" i="1"/>
  <c r="CR356" i="1"/>
  <c r="CQ356" i="1"/>
  <c r="CP356" i="1"/>
  <c r="CL356" i="1"/>
  <c r="CJ356" i="1"/>
  <c r="CI356" i="1"/>
  <c r="CG356" i="1"/>
  <c r="CF356" i="1"/>
  <c r="CC356" i="1"/>
  <c r="CB356" i="1"/>
  <c r="CA356" i="1"/>
  <c r="BZ356" i="1"/>
  <c r="BY356" i="1"/>
  <c r="BV356" i="1"/>
  <c r="BU356" i="1"/>
  <c r="BT356" i="1"/>
  <c r="BS356" i="1"/>
  <c r="BQ356" i="1"/>
  <c r="BP356" i="1"/>
  <c r="BM356" i="1"/>
  <c r="BL356" i="1"/>
  <c r="BK356" i="1"/>
  <c r="BJ356" i="1"/>
  <c r="BI356" i="1"/>
  <c r="BF356" i="1"/>
  <c r="BE356" i="1"/>
  <c r="BD356" i="1"/>
  <c r="BC356" i="1"/>
  <c r="BA356" i="1"/>
  <c r="AZ356" i="1"/>
  <c r="AW356" i="1"/>
  <c r="AV356" i="1"/>
  <c r="AU356" i="1"/>
  <c r="AT356" i="1"/>
  <c r="AS356" i="1"/>
  <c r="AP356" i="1"/>
  <c r="AO356" i="1"/>
  <c r="AN356" i="1"/>
  <c r="AM356" i="1"/>
  <c r="AK356" i="1"/>
  <c r="AJ356" i="1"/>
  <c r="AG356" i="1"/>
  <c r="AF356" i="1"/>
  <c r="W356" i="1"/>
  <c r="V356" i="1"/>
  <c r="T356" i="1"/>
  <c r="AA328" i="1"/>
  <c r="O356" i="1"/>
  <c r="N356" i="1"/>
  <c r="AD328" i="1"/>
  <c r="J356" i="1"/>
  <c r="Z328" i="1"/>
  <c r="F356" i="1"/>
  <c r="D356" i="1"/>
  <c r="AD327" i="1"/>
  <c r="Z327" i="1"/>
  <c r="AE327" i="1"/>
  <c r="AC327" i="1"/>
  <c r="AA327" i="1"/>
  <c r="Y327" i="1"/>
  <c r="AC326" i="1"/>
  <c r="AB326" i="1"/>
  <c r="Z326" i="1"/>
  <c r="Y326" i="1"/>
  <c r="X326" i="1"/>
  <c r="AB325" i="1"/>
  <c r="X325" i="1"/>
  <c r="AE325" i="1"/>
  <c r="AC325" i="1"/>
  <c r="AA325" i="1"/>
  <c r="Y325" i="1"/>
  <c r="AE324" i="1"/>
  <c r="AD324" i="1"/>
  <c r="Z324" i="1"/>
  <c r="X324" i="1"/>
  <c r="AD323" i="1"/>
  <c r="Z323" i="1"/>
  <c r="AE323" i="1"/>
  <c r="AC323" i="1"/>
  <c r="AA323" i="1"/>
  <c r="DH355" i="1"/>
  <c r="DB355" i="1"/>
  <c r="CX355" i="1"/>
  <c r="CV355" i="1"/>
  <c r="CU355" i="1"/>
  <c r="CT355" i="1"/>
  <c r="CR355" i="1"/>
  <c r="CL355" i="1"/>
  <c r="CH355" i="1"/>
  <c r="CF355" i="1"/>
  <c r="CE355" i="1"/>
  <c r="CD355" i="1"/>
  <c r="CB355" i="1"/>
  <c r="BV355" i="1"/>
  <c r="BR355" i="1"/>
  <c r="BP355" i="1"/>
  <c r="BO355" i="1"/>
  <c r="BN355" i="1"/>
  <c r="BL355" i="1"/>
  <c r="BF355" i="1"/>
  <c r="BB355" i="1"/>
  <c r="AZ355" i="1"/>
  <c r="AY355" i="1"/>
  <c r="AX355" i="1"/>
  <c r="AV355" i="1"/>
  <c r="AP355" i="1"/>
  <c r="AL355" i="1"/>
  <c r="AJ355" i="1"/>
  <c r="AI355" i="1"/>
  <c r="AH355" i="1"/>
  <c r="AF355" i="1"/>
  <c r="V355" i="1"/>
  <c r="U355" i="1"/>
  <c r="AC322" i="1"/>
  <c r="Q355" i="1"/>
  <c r="P355" i="1"/>
  <c r="N355" i="1"/>
  <c r="L355" i="1"/>
  <c r="AB322" i="1"/>
  <c r="Z322" i="1"/>
  <c r="Y322" i="1"/>
  <c r="F355" i="1"/>
  <c r="E355" i="1"/>
  <c r="D355" i="1"/>
  <c r="AB321" i="1"/>
  <c r="X321" i="1"/>
  <c r="AE321" i="1"/>
  <c r="AC321" i="1"/>
  <c r="AA321" i="1"/>
  <c r="Y321" i="1"/>
  <c r="AE320" i="1"/>
  <c r="AA320" i="1"/>
  <c r="AD320" i="1"/>
  <c r="Z320" i="1"/>
  <c r="X320" i="1"/>
  <c r="AD319" i="1"/>
  <c r="Z319" i="1"/>
  <c r="AE319" i="1"/>
  <c r="AC319" i="1"/>
  <c r="AA319" i="1"/>
  <c r="Y319" i="1"/>
  <c r="AC318" i="1"/>
  <c r="AB318" i="1"/>
  <c r="Z318" i="1"/>
  <c r="Y318" i="1"/>
  <c r="X318" i="1"/>
  <c r="AB317" i="1"/>
  <c r="X317" i="1"/>
  <c r="AE317" i="1"/>
  <c r="AC317" i="1"/>
  <c r="AA317" i="1"/>
  <c r="Y317" i="1"/>
  <c r="AE316" i="1"/>
  <c r="AA316" i="1"/>
  <c r="AD316" i="1"/>
  <c r="Z316" i="1"/>
  <c r="X316" i="1"/>
  <c r="AD315" i="1"/>
  <c r="Z315" i="1"/>
  <c r="AE315" i="1"/>
  <c r="AC315" i="1"/>
  <c r="AA315" i="1"/>
  <c r="Y315" i="1"/>
  <c r="AC314" i="1"/>
  <c r="AB314" i="1"/>
  <c r="Z314" i="1"/>
  <c r="Y314" i="1"/>
  <c r="X314" i="1"/>
  <c r="AB313" i="1"/>
  <c r="X313" i="1"/>
  <c r="AE313" i="1"/>
  <c r="AC313" i="1"/>
  <c r="AA313" i="1"/>
  <c r="Y313" i="1"/>
  <c r="DH354" i="1"/>
  <c r="DD354" i="1"/>
  <c r="CZ354" i="1"/>
  <c r="CV351" i="1"/>
  <c r="CR354" i="1"/>
  <c r="CN354" i="1"/>
  <c r="CJ354" i="1"/>
  <c r="CF351" i="1"/>
  <c r="CB354" i="1"/>
  <c r="BX354" i="1"/>
  <c r="BT354" i="1"/>
  <c r="BP351" i="1"/>
  <c r="BL354" i="1"/>
  <c r="BH354" i="1"/>
  <c r="BD354" i="1"/>
  <c r="AZ351" i="1"/>
  <c r="AV354" i="1"/>
  <c r="AR354" i="1"/>
  <c r="AN354" i="1"/>
  <c r="AJ351" i="1"/>
  <c r="AF354" i="1"/>
  <c r="AE312" i="1"/>
  <c r="T351" i="1"/>
  <c r="AA312" i="1"/>
  <c r="P354" i="1"/>
  <c r="N354" i="1"/>
  <c r="L354" i="1"/>
  <c r="H354" i="1"/>
  <c r="F354" i="1"/>
  <c r="D351" i="1"/>
  <c r="DG354" i="1"/>
  <c r="DE354" i="1"/>
  <c r="DA354" i="1"/>
  <c r="CW354" i="1"/>
  <c r="CS354" i="1"/>
  <c r="CQ354" i="1"/>
  <c r="CO354" i="1"/>
  <c r="CK354" i="1"/>
  <c r="CG354" i="1"/>
  <c r="CC354" i="1"/>
  <c r="CA354" i="1"/>
  <c r="BY354" i="1"/>
  <c r="BU354" i="1"/>
  <c r="BQ354" i="1"/>
  <c r="BM354" i="1"/>
  <c r="BK354" i="1"/>
  <c r="BI354" i="1"/>
  <c r="BF354" i="1"/>
  <c r="BE354" i="1"/>
  <c r="BB354" i="1"/>
  <c r="BA354" i="1"/>
  <c r="AX354" i="1"/>
  <c r="AW354" i="1"/>
  <c r="AU354" i="1"/>
  <c r="AT354" i="1"/>
  <c r="AS354" i="1"/>
  <c r="AP354" i="1"/>
  <c r="AO354" i="1"/>
  <c r="AL354" i="1"/>
  <c r="AK354" i="1"/>
  <c r="AH354" i="1"/>
  <c r="AG354" i="1"/>
  <c r="W354" i="1"/>
  <c r="AD311" i="1"/>
  <c r="T354" i="1"/>
  <c r="P351" i="1"/>
  <c r="P352" i="1" s="1"/>
  <c r="K354" i="1"/>
  <c r="J351" i="1"/>
  <c r="J352" i="1" s="1"/>
  <c r="G354" i="1"/>
  <c r="D354" i="1"/>
  <c r="C302" i="1"/>
  <c r="AD300" i="1"/>
  <c r="AB300" i="1"/>
  <c r="Z300" i="1"/>
  <c r="X300" i="1"/>
  <c r="AE300" i="1"/>
  <c r="AA300" i="1"/>
  <c r="AE299" i="1"/>
  <c r="AC299" i="1"/>
  <c r="AA299" i="1"/>
  <c r="Y299" i="1"/>
  <c r="AD299" i="1"/>
  <c r="Z299" i="1"/>
  <c r="AD298" i="1"/>
  <c r="AB298" i="1"/>
  <c r="Z298" i="1"/>
  <c r="Y298" i="1"/>
  <c r="X298" i="1"/>
  <c r="AC298" i="1"/>
  <c r="AE297" i="1"/>
  <c r="AC297" i="1"/>
  <c r="AA297" i="1"/>
  <c r="Y297" i="1"/>
  <c r="AB297" i="1"/>
  <c r="X297" i="1"/>
  <c r="AD296" i="1"/>
  <c r="AB296" i="1"/>
  <c r="Z296" i="1"/>
  <c r="X296" i="1"/>
  <c r="AE296" i="1"/>
  <c r="AA296" i="1"/>
  <c r="AE295" i="1"/>
  <c r="AC295" i="1"/>
  <c r="AA295" i="1"/>
  <c r="Y295" i="1"/>
  <c r="AD295" i="1"/>
  <c r="Z295" i="1"/>
  <c r="AD294" i="1"/>
  <c r="AB294" i="1"/>
  <c r="Z294" i="1"/>
  <c r="Y294" i="1"/>
  <c r="X294" i="1"/>
  <c r="AC294" i="1"/>
  <c r="AE293" i="1"/>
  <c r="AC293" i="1"/>
  <c r="AA293" i="1"/>
  <c r="Y293" i="1"/>
  <c r="AB293" i="1"/>
  <c r="X293" i="1"/>
  <c r="AD292" i="1"/>
  <c r="AB292" i="1"/>
  <c r="Z292" i="1"/>
  <c r="X292" i="1"/>
  <c r="AE292" i="1"/>
  <c r="AA292" i="1"/>
  <c r="AE291" i="1"/>
  <c r="AC291" i="1"/>
  <c r="AA291" i="1"/>
  <c r="Y291" i="1"/>
  <c r="AD291" i="1"/>
  <c r="Z291" i="1"/>
  <c r="AD290" i="1"/>
  <c r="AB290" i="1"/>
  <c r="Z290" i="1"/>
  <c r="Y290" i="1"/>
  <c r="X290" i="1"/>
  <c r="AC290" i="1"/>
  <c r="AE289" i="1"/>
  <c r="AC289" i="1"/>
  <c r="AA289" i="1"/>
  <c r="Y289" i="1"/>
  <c r="AB289" i="1"/>
  <c r="X289" i="1"/>
  <c r="AD288" i="1"/>
  <c r="AB288" i="1"/>
  <c r="Z288" i="1"/>
  <c r="X288" i="1"/>
  <c r="AE288" i="1"/>
  <c r="AA288" i="1"/>
  <c r="AE287" i="1"/>
  <c r="AC287" i="1"/>
  <c r="AA287" i="1"/>
  <c r="Y287" i="1"/>
  <c r="AD287" i="1"/>
  <c r="Z287" i="1"/>
  <c r="AD286" i="1"/>
  <c r="AC286" i="1"/>
  <c r="AB286" i="1"/>
  <c r="Z286" i="1"/>
  <c r="Y286" i="1"/>
  <c r="X286" i="1"/>
  <c r="AE285" i="1"/>
  <c r="AC285" i="1"/>
  <c r="AA285" i="1"/>
  <c r="Y285" i="1"/>
  <c r="AB285" i="1"/>
  <c r="X285" i="1"/>
  <c r="AD284" i="1"/>
  <c r="AB284" i="1"/>
  <c r="Z284" i="1"/>
  <c r="X284" i="1"/>
  <c r="AE284" i="1"/>
  <c r="AA284" i="1"/>
  <c r="AE283" i="1"/>
  <c r="AC283" i="1"/>
  <c r="AA283" i="1"/>
  <c r="Y283" i="1"/>
  <c r="AD283" i="1"/>
  <c r="Z283" i="1"/>
  <c r="AD282" i="1"/>
  <c r="AB282" i="1"/>
  <c r="Z282" i="1"/>
  <c r="Y282" i="1"/>
  <c r="X282" i="1"/>
  <c r="AC282" i="1"/>
  <c r="AE281" i="1"/>
  <c r="AC281" i="1"/>
  <c r="AA281" i="1"/>
  <c r="Y281" i="1"/>
  <c r="AB281" i="1"/>
  <c r="X281" i="1"/>
  <c r="AD280" i="1"/>
  <c r="AB280" i="1"/>
  <c r="Z280" i="1"/>
  <c r="X280" i="1"/>
  <c r="AE280" i="1"/>
  <c r="AA280" i="1"/>
  <c r="AE279" i="1"/>
  <c r="AC279" i="1"/>
  <c r="AA279" i="1"/>
  <c r="Y279" i="1"/>
  <c r="AD279" i="1"/>
  <c r="Z279" i="1"/>
  <c r="AD278" i="1"/>
  <c r="AB278" i="1"/>
  <c r="Z278" i="1"/>
  <c r="Y278" i="1"/>
  <c r="X278" i="1"/>
  <c r="AC278" i="1"/>
  <c r="AE277" i="1"/>
  <c r="AC277" i="1"/>
  <c r="AA277" i="1"/>
  <c r="Y277" i="1"/>
  <c r="AB277" i="1"/>
  <c r="X277" i="1"/>
  <c r="AD276" i="1"/>
  <c r="AB276" i="1"/>
  <c r="Z276" i="1"/>
  <c r="X276" i="1"/>
  <c r="AE276" i="1"/>
  <c r="AA276" i="1"/>
  <c r="AE275" i="1"/>
  <c r="AC275" i="1"/>
  <c r="AA275" i="1"/>
  <c r="Y275" i="1"/>
  <c r="AD275" i="1"/>
  <c r="Z275" i="1"/>
  <c r="AD274" i="1"/>
  <c r="AC274" i="1"/>
  <c r="AB274" i="1"/>
  <c r="Z274" i="1"/>
  <c r="Y274" i="1"/>
  <c r="X274" i="1"/>
  <c r="AE273" i="1"/>
  <c r="AC273" i="1"/>
  <c r="AA273" i="1"/>
  <c r="Y273" i="1"/>
  <c r="AB273" i="1"/>
  <c r="X273" i="1"/>
  <c r="AD272" i="1"/>
  <c r="AB272" i="1"/>
  <c r="Z272" i="1"/>
  <c r="X272" i="1"/>
  <c r="AE272" i="1"/>
  <c r="AA272" i="1"/>
  <c r="AE271" i="1"/>
  <c r="AC271" i="1"/>
  <c r="AA271" i="1"/>
  <c r="Y271" i="1"/>
  <c r="AD271" i="1"/>
  <c r="Z271" i="1"/>
  <c r="AD270" i="1"/>
  <c r="AB270" i="1"/>
  <c r="Z270" i="1"/>
  <c r="Y270" i="1"/>
  <c r="X270" i="1"/>
  <c r="AC270" i="1"/>
  <c r="AE269" i="1"/>
  <c r="AC269" i="1"/>
  <c r="AA269" i="1"/>
  <c r="Y269" i="1"/>
  <c r="AB269" i="1"/>
  <c r="X269" i="1"/>
  <c r="AD268" i="1"/>
  <c r="AB268" i="1"/>
  <c r="Z268" i="1"/>
  <c r="X268" i="1"/>
  <c r="AE268" i="1"/>
  <c r="AA268" i="1"/>
  <c r="AE267" i="1"/>
  <c r="AC267" i="1"/>
  <c r="AA267" i="1"/>
  <c r="Y267" i="1"/>
  <c r="AD267" i="1"/>
  <c r="Z267" i="1"/>
  <c r="AD266" i="1"/>
  <c r="AB266" i="1"/>
  <c r="Z266" i="1"/>
  <c r="Y266" i="1"/>
  <c r="X266" i="1"/>
  <c r="AC266" i="1"/>
  <c r="AE265" i="1"/>
  <c r="AC265" i="1"/>
  <c r="AA265" i="1"/>
  <c r="Y265" i="1"/>
  <c r="AB265" i="1"/>
  <c r="X265" i="1"/>
  <c r="AD264" i="1"/>
  <c r="AB264" i="1"/>
  <c r="Z264" i="1"/>
  <c r="X264" i="1"/>
  <c r="AE264" i="1"/>
  <c r="AA264" i="1"/>
  <c r="AE263" i="1"/>
  <c r="AC263" i="1"/>
  <c r="AA263" i="1"/>
  <c r="Y263" i="1"/>
  <c r="AD263" i="1"/>
  <c r="Z263" i="1"/>
  <c r="AD262" i="1"/>
  <c r="AB262" i="1"/>
  <c r="Z262" i="1"/>
  <c r="Y262" i="1"/>
  <c r="X262" i="1"/>
  <c r="AC262" i="1"/>
  <c r="AE261" i="1"/>
  <c r="AC261" i="1"/>
  <c r="AA261" i="1"/>
  <c r="Y261" i="1"/>
  <c r="AB261" i="1"/>
  <c r="X261" i="1"/>
  <c r="AD260" i="1"/>
  <c r="AB260" i="1"/>
  <c r="Z260" i="1"/>
  <c r="X260" i="1"/>
  <c r="AE260" i="1"/>
  <c r="AA260" i="1"/>
  <c r="AE259" i="1"/>
  <c r="AC259" i="1"/>
  <c r="AA259" i="1"/>
  <c r="Y259" i="1"/>
  <c r="AD259" i="1"/>
  <c r="Z259" i="1"/>
  <c r="AD258" i="1"/>
  <c r="AB258" i="1"/>
  <c r="Z258" i="1"/>
  <c r="Y258" i="1"/>
  <c r="X258" i="1"/>
  <c r="AC258" i="1"/>
  <c r="AE257" i="1"/>
  <c r="AC257" i="1"/>
  <c r="AA257" i="1"/>
  <c r="Y257" i="1"/>
  <c r="AB257" i="1"/>
  <c r="X257" i="1"/>
  <c r="AD256" i="1"/>
  <c r="AB256" i="1"/>
  <c r="Z256" i="1"/>
  <c r="X256" i="1"/>
  <c r="AE256" i="1"/>
  <c r="AA256" i="1"/>
  <c r="AE255" i="1"/>
  <c r="AC255" i="1"/>
  <c r="AB255" i="1"/>
  <c r="AA255" i="1"/>
  <c r="Y255" i="1"/>
  <c r="X255" i="1"/>
  <c r="AD255" i="1"/>
  <c r="Z255" i="1"/>
  <c r="DG302" i="1"/>
  <c r="DF302" i="1"/>
  <c r="DC302" i="1"/>
  <c r="DB302" i="1"/>
  <c r="CY302" i="1"/>
  <c r="CX302" i="1"/>
  <c r="CU302" i="1"/>
  <c r="CT302" i="1"/>
  <c r="CQ302" i="1"/>
  <c r="CP302" i="1"/>
  <c r="CM302" i="1"/>
  <c r="CL302" i="1"/>
  <c r="CI302" i="1"/>
  <c r="CH302" i="1"/>
  <c r="CE302" i="1"/>
  <c r="CD302" i="1"/>
  <c r="CA302" i="1"/>
  <c r="BZ302" i="1"/>
  <c r="BW302" i="1"/>
  <c r="BV302" i="1"/>
  <c r="BS302" i="1"/>
  <c r="BR302" i="1"/>
  <c r="BO302" i="1"/>
  <c r="BN302" i="1"/>
  <c r="BK302" i="1"/>
  <c r="BJ302" i="1"/>
  <c r="BG302" i="1"/>
  <c r="BF302" i="1"/>
  <c r="BC302" i="1"/>
  <c r="BB302" i="1"/>
  <c r="AY302" i="1"/>
  <c r="AX302" i="1"/>
  <c r="AU302" i="1"/>
  <c r="AT302" i="1"/>
  <c r="AQ302" i="1"/>
  <c r="AP302" i="1"/>
  <c r="AM302" i="1"/>
  <c r="AL302" i="1"/>
  <c r="AI302" i="1"/>
  <c r="AH302" i="1"/>
  <c r="AD254" i="1"/>
  <c r="W302" i="1"/>
  <c r="V302" i="1"/>
  <c r="S302" i="1"/>
  <c r="R302" i="1"/>
  <c r="Z254" i="1"/>
  <c r="Y254" i="1"/>
  <c r="O302" i="1"/>
  <c r="N302" i="1"/>
  <c r="K302" i="1"/>
  <c r="J302" i="1"/>
  <c r="G302" i="1"/>
  <c r="F302" i="1"/>
  <c r="C251" i="1"/>
  <c r="AE249" i="1"/>
  <c r="AD249" i="1"/>
  <c r="AC249" i="1"/>
  <c r="AA249" i="1"/>
  <c r="Z249" i="1"/>
  <c r="Y249" i="1"/>
  <c r="AB249" i="1"/>
  <c r="X249" i="1"/>
  <c r="AD248" i="1"/>
  <c r="AC248" i="1"/>
  <c r="AB248" i="1"/>
  <c r="Z248" i="1"/>
  <c r="Y248" i="1"/>
  <c r="X248" i="1"/>
  <c r="AE248" i="1"/>
  <c r="AA248" i="1"/>
  <c r="AE247" i="1"/>
  <c r="AC247" i="1"/>
  <c r="AB247" i="1"/>
  <c r="AA247" i="1"/>
  <c r="Z247" i="1"/>
  <c r="Y247" i="1"/>
  <c r="X247" i="1"/>
  <c r="AD247" i="1"/>
  <c r="AE246" i="1"/>
  <c r="AD246" i="1"/>
  <c r="AA246" i="1"/>
  <c r="Z246" i="1"/>
  <c r="X246" i="1"/>
  <c r="AC246" i="1"/>
  <c r="AB246" i="1"/>
  <c r="Y246" i="1"/>
  <c r="AE245" i="1"/>
  <c r="AD245" i="1"/>
  <c r="AC245" i="1"/>
  <c r="Z245" i="1"/>
  <c r="Y245" i="1"/>
  <c r="AB245" i="1"/>
  <c r="AA245" i="1"/>
  <c r="X245" i="1"/>
  <c r="AD244" i="1"/>
  <c r="AC244" i="1"/>
  <c r="AB244" i="1"/>
  <c r="Y244" i="1"/>
  <c r="X244" i="1"/>
  <c r="AE244" i="1"/>
  <c r="AA244" i="1"/>
  <c r="Z244" i="1"/>
  <c r="AD243" i="1"/>
  <c r="AE243" i="1"/>
  <c r="AC243" i="1"/>
  <c r="AB243" i="1"/>
  <c r="AA243" i="1"/>
  <c r="Z243" i="1"/>
  <c r="Y243" i="1"/>
  <c r="X243" i="1"/>
  <c r="AE242" i="1"/>
  <c r="AD242" i="1"/>
  <c r="AA242" i="1"/>
  <c r="Z242" i="1"/>
  <c r="X242" i="1"/>
  <c r="AC242" i="1"/>
  <c r="AB242" i="1"/>
  <c r="Y242" i="1"/>
  <c r="AE241" i="1"/>
  <c r="AD241" i="1"/>
  <c r="AC241" i="1"/>
  <c r="Z241" i="1"/>
  <c r="Y241" i="1"/>
  <c r="AB241" i="1"/>
  <c r="AA241" i="1"/>
  <c r="X241" i="1"/>
  <c r="AD240" i="1"/>
  <c r="AC240" i="1"/>
  <c r="AB240" i="1"/>
  <c r="Y240" i="1"/>
  <c r="X240" i="1"/>
  <c r="AE240" i="1"/>
  <c r="AA240" i="1"/>
  <c r="Z240" i="1"/>
  <c r="AD239" i="1"/>
  <c r="AE239" i="1"/>
  <c r="AC239" i="1"/>
  <c r="AB239" i="1"/>
  <c r="AA239" i="1"/>
  <c r="Z239" i="1"/>
  <c r="Y239" i="1"/>
  <c r="X239" i="1"/>
  <c r="AE238" i="1"/>
  <c r="AD238" i="1"/>
  <c r="AA238" i="1"/>
  <c r="Z238" i="1"/>
  <c r="X238" i="1"/>
  <c r="AC238" i="1"/>
  <c r="AB238" i="1"/>
  <c r="Y238" i="1"/>
  <c r="AE237" i="1"/>
  <c r="AD237" i="1"/>
  <c r="AC237" i="1"/>
  <c r="Z237" i="1"/>
  <c r="Y237" i="1"/>
  <c r="AB237" i="1"/>
  <c r="AA237" i="1"/>
  <c r="X237" i="1"/>
  <c r="AD236" i="1"/>
  <c r="AC236" i="1"/>
  <c r="AB236" i="1"/>
  <c r="Y236" i="1"/>
  <c r="X236" i="1"/>
  <c r="AE236" i="1"/>
  <c r="AA236" i="1"/>
  <c r="Z236" i="1"/>
  <c r="AD235" i="1"/>
  <c r="AE235" i="1"/>
  <c r="AC235" i="1"/>
  <c r="AB235" i="1"/>
  <c r="AA235" i="1"/>
  <c r="Z235" i="1"/>
  <c r="Y235" i="1"/>
  <c r="X235" i="1"/>
  <c r="AE234" i="1"/>
  <c r="AD234" i="1"/>
  <c r="AA234" i="1"/>
  <c r="Z234" i="1"/>
  <c r="X234" i="1"/>
  <c r="AC234" i="1"/>
  <c r="AB234" i="1"/>
  <c r="Y234" i="1"/>
  <c r="AE233" i="1"/>
  <c r="AD233" i="1"/>
  <c r="AC233" i="1"/>
  <c r="Z233" i="1"/>
  <c r="Y233" i="1"/>
  <c r="AB233" i="1"/>
  <c r="AA233" i="1"/>
  <c r="X233" i="1"/>
  <c r="AD232" i="1"/>
  <c r="AC232" i="1"/>
  <c r="AB232" i="1"/>
  <c r="Y232" i="1"/>
  <c r="X232" i="1"/>
  <c r="AE232" i="1"/>
  <c r="AA232" i="1"/>
  <c r="Z232" i="1"/>
  <c r="AD231" i="1"/>
  <c r="AE231" i="1"/>
  <c r="AC231" i="1"/>
  <c r="AB231" i="1"/>
  <c r="AA231" i="1"/>
  <c r="Z231" i="1"/>
  <c r="Y231" i="1"/>
  <c r="X231" i="1"/>
  <c r="AE230" i="1"/>
  <c r="AD230" i="1"/>
  <c r="AA230" i="1"/>
  <c r="Z230" i="1"/>
  <c r="X230" i="1"/>
  <c r="AC230" i="1"/>
  <c r="AB230" i="1"/>
  <c r="Y230" i="1"/>
  <c r="AE229" i="1"/>
  <c r="AD229" i="1"/>
  <c r="AC229" i="1"/>
  <c r="Z229" i="1"/>
  <c r="Y229" i="1"/>
  <c r="AB229" i="1"/>
  <c r="AA229" i="1"/>
  <c r="X229" i="1"/>
  <c r="AD228" i="1"/>
  <c r="AC228" i="1"/>
  <c r="AB228" i="1"/>
  <c r="Y228" i="1"/>
  <c r="X228" i="1"/>
  <c r="AE228" i="1"/>
  <c r="AA228" i="1"/>
  <c r="Z228" i="1"/>
  <c r="AD227" i="1"/>
  <c r="AE227" i="1"/>
  <c r="AC227" i="1"/>
  <c r="AB227" i="1"/>
  <c r="AA227" i="1"/>
  <c r="Z227" i="1"/>
  <c r="Y227" i="1"/>
  <c r="X227" i="1"/>
  <c r="AE226" i="1"/>
  <c r="AD226" i="1"/>
  <c r="AA226" i="1"/>
  <c r="Z226" i="1"/>
  <c r="X226" i="1"/>
  <c r="AC226" i="1"/>
  <c r="AB226" i="1"/>
  <c r="Y226" i="1"/>
  <c r="AE225" i="1"/>
  <c r="AD225" i="1"/>
  <c r="AC225" i="1"/>
  <c r="Z225" i="1"/>
  <c r="Y225" i="1"/>
  <c r="AB225" i="1"/>
  <c r="AA225" i="1"/>
  <c r="X225" i="1"/>
  <c r="AD224" i="1"/>
  <c r="AC224" i="1"/>
  <c r="AB224" i="1"/>
  <c r="Y224" i="1"/>
  <c r="X224" i="1"/>
  <c r="AE224" i="1"/>
  <c r="AA224" i="1"/>
  <c r="Z224" i="1"/>
  <c r="AD223" i="1"/>
  <c r="AE223" i="1"/>
  <c r="AC223" i="1"/>
  <c r="AB223" i="1"/>
  <c r="AA223" i="1"/>
  <c r="Z223" i="1"/>
  <c r="Y223" i="1"/>
  <c r="X223" i="1"/>
  <c r="AC222" i="1"/>
  <c r="Y222" i="1"/>
  <c r="AB221" i="1"/>
  <c r="AD221" i="1"/>
  <c r="AC221" i="1"/>
  <c r="Z221" i="1"/>
  <c r="Y221" i="1"/>
  <c r="AE221" i="1"/>
  <c r="AA221" i="1"/>
  <c r="X221" i="1"/>
  <c r="AE220" i="1"/>
  <c r="AA220" i="1"/>
  <c r="AE219" i="1"/>
  <c r="AD219" i="1"/>
  <c r="AB219" i="1"/>
  <c r="AA219" i="1"/>
  <c r="X219" i="1"/>
  <c r="AC219" i="1"/>
  <c r="Z219" i="1"/>
  <c r="Y219" i="1"/>
  <c r="AC218" i="1"/>
  <c r="Y218" i="1"/>
  <c r="AB217" i="1"/>
  <c r="AD217" i="1"/>
  <c r="AC217" i="1"/>
  <c r="Z217" i="1"/>
  <c r="Y217" i="1"/>
  <c r="AE217" i="1"/>
  <c r="AA217" i="1"/>
  <c r="X217" i="1"/>
  <c r="AE216" i="1"/>
  <c r="AA216" i="1"/>
  <c r="AE215" i="1"/>
  <c r="AD215" i="1"/>
  <c r="AB215" i="1"/>
  <c r="AA215" i="1"/>
  <c r="X215" i="1"/>
  <c r="AC215" i="1"/>
  <c r="Z215" i="1"/>
  <c r="Y215" i="1"/>
  <c r="AC214" i="1"/>
  <c r="Y214" i="1"/>
  <c r="AB213" i="1"/>
  <c r="AD213" i="1"/>
  <c r="AC213" i="1"/>
  <c r="Z213" i="1"/>
  <c r="Y213" i="1"/>
  <c r="AE213" i="1"/>
  <c r="AA213" i="1"/>
  <c r="X213" i="1"/>
  <c r="AE212" i="1"/>
  <c r="AA212" i="1"/>
  <c r="AD212" i="1"/>
  <c r="Z212" i="1"/>
  <c r="AD211" i="1"/>
  <c r="AB211" i="1"/>
  <c r="X211" i="1"/>
  <c r="AC211" i="1"/>
  <c r="Z211" i="1"/>
  <c r="Y211" i="1"/>
  <c r="AC210" i="1"/>
  <c r="Z210" i="1"/>
  <c r="Y210" i="1"/>
  <c r="AB210" i="1"/>
  <c r="X210" i="1"/>
  <c r="X209" i="1"/>
  <c r="AC209" i="1"/>
  <c r="AB209" i="1"/>
  <c r="Y209" i="1"/>
  <c r="AB208" i="1"/>
  <c r="X208" i="1"/>
  <c r="AE208" i="1"/>
  <c r="AA208" i="1"/>
  <c r="AE207" i="1"/>
  <c r="AD207" i="1"/>
  <c r="AA207" i="1"/>
  <c r="Z207" i="1"/>
  <c r="AD206" i="1"/>
  <c r="Z206" i="1"/>
  <c r="Y206" i="1"/>
  <c r="AC206" i="1"/>
  <c r="AC205" i="1"/>
  <c r="AB205" i="1"/>
  <c r="Y205" i="1"/>
  <c r="X205" i="1"/>
  <c r="AB204" i="1"/>
  <c r="X204" i="1"/>
  <c r="AE204" i="1"/>
  <c r="AA204" i="1"/>
  <c r="AE203" i="1"/>
  <c r="AD203" i="1"/>
  <c r="AA203" i="1"/>
  <c r="Z203" i="1"/>
  <c r="AD202" i="1"/>
  <c r="Z202" i="1"/>
  <c r="Y202" i="1"/>
  <c r="AC202" i="1"/>
  <c r="AC201" i="1"/>
  <c r="AB201" i="1"/>
  <c r="Y201" i="1"/>
  <c r="X201" i="1"/>
  <c r="AB200" i="1"/>
  <c r="AA200" i="1"/>
  <c r="X200" i="1"/>
  <c r="AE200" i="1"/>
  <c r="AD200" i="1"/>
  <c r="Z200" i="1"/>
  <c r="AE199" i="1"/>
  <c r="AD199" i="1"/>
  <c r="AA199" i="1"/>
  <c r="Z199" i="1"/>
  <c r="AD198" i="1"/>
  <c r="Z198" i="1"/>
  <c r="Y198" i="1"/>
  <c r="AC198" i="1"/>
  <c r="AB198" i="1"/>
  <c r="X198" i="1"/>
  <c r="AC197" i="1"/>
  <c r="AB197" i="1"/>
  <c r="Y197" i="1"/>
  <c r="X197" i="1"/>
  <c r="AB196" i="1"/>
  <c r="AA196" i="1"/>
  <c r="X196" i="1"/>
  <c r="AE196" i="1"/>
  <c r="AD196" i="1"/>
  <c r="Z196" i="1"/>
  <c r="AD195" i="1"/>
  <c r="Z195" i="1"/>
  <c r="AC194" i="1"/>
  <c r="Z194" i="1"/>
  <c r="Y194" i="1"/>
  <c r="DH251" i="1"/>
  <c r="DG251" i="1"/>
  <c r="DF251" i="1"/>
  <c r="DD251" i="1"/>
  <c r="DC251" i="1"/>
  <c r="DB251" i="1"/>
  <c r="CZ251" i="1"/>
  <c r="CY251" i="1"/>
  <c r="CX251" i="1"/>
  <c r="CV251" i="1"/>
  <c r="CU251" i="1"/>
  <c r="CT251" i="1"/>
  <c r="CR251" i="1"/>
  <c r="CQ251" i="1"/>
  <c r="CP251" i="1"/>
  <c r="CN251" i="1"/>
  <c r="CM251" i="1"/>
  <c r="CL251" i="1"/>
  <c r="CJ251" i="1"/>
  <c r="CI251" i="1"/>
  <c r="CH251" i="1"/>
  <c r="CF251" i="1"/>
  <c r="CE251" i="1"/>
  <c r="CD251" i="1"/>
  <c r="CB251" i="1"/>
  <c r="CA251" i="1"/>
  <c r="BZ251" i="1"/>
  <c r="BX251" i="1"/>
  <c r="BW251" i="1"/>
  <c r="BV251" i="1"/>
  <c r="BT251" i="1"/>
  <c r="BS251" i="1"/>
  <c r="BR251" i="1"/>
  <c r="BP251" i="1"/>
  <c r="BO251" i="1"/>
  <c r="BN251" i="1"/>
  <c r="BL251" i="1"/>
  <c r="BK251" i="1"/>
  <c r="BJ251" i="1"/>
  <c r="BH251" i="1"/>
  <c r="BG251" i="1"/>
  <c r="BF251" i="1"/>
  <c r="BD251" i="1"/>
  <c r="BC251" i="1"/>
  <c r="BB251" i="1"/>
  <c r="AZ251" i="1"/>
  <c r="AY251" i="1"/>
  <c r="AX251" i="1"/>
  <c r="AV251" i="1"/>
  <c r="AU251" i="1"/>
  <c r="AT251" i="1"/>
  <c r="AR251" i="1"/>
  <c r="AQ251" i="1"/>
  <c r="AP251" i="1"/>
  <c r="AN251" i="1"/>
  <c r="AM251" i="1"/>
  <c r="AL251" i="1"/>
  <c r="AJ251" i="1"/>
  <c r="AI251" i="1"/>
  <c r="AH251" i="1"/>
  <c r="AF251" i="1"/>
  <c r="W251" i="1"/>
  <c r="V251" i="1"/>
  <c r="T251" i="1"/>
  <c r="S251" i="1"/>
  <c r="R251" i="1"/>
  <c r="P251" i="1"/>
  <c r="O251" i="1"/>
  <c r="N251" i="1"/>
  <c r="AE193" i="1"/>
  <c r="L251" i="1"/>
  <c r="K251" i="1"/>
  <c r="J251" i="1"/>
  <c r="AA193" i="1"/>
  <c r="H251" i="1"/>
  <c r="G251" i="1"/>
  <c r="F251" i="1"/>
  <c r="D251" i="1"/>
  <c r="C190" i="1"/>
  <c r="C11" i="1" s="1"/>
  <c r="AD188" i="1"/>
  <c r="AB188" i="1"/>
  <c r="Z188" i="1"/>
  <c r="X188" i="1"/>
  <c r="AC188" i="1"/>
  <c r="Y188" i="1"/>
  <c r="AE187" i="1"/>
  <c r="AC187" i="1"/>
  <c r="AA187" i="1"/>
  <c r="Y187" i="1"/>
  <c r="AB187" i="1"/>
  <c r="X187" i="1"/>
  <c r="AD186" i="1"/>
  <c r="AB186" i="1"/>
  <c r="Z186" i="1"/>
  <c r="X186" i="1"/>
  <c r="AE186" i="1"/>
  <c r="AA186" i="1"/>
  <c r="AE185" i="1"/>
  <c r="AC185" i="1"/>
  <c r="AA185" i="1"/>
  <c r="Y185" i="1"/>
  <c r="AD185" i="1"/>
  <c r="Z185" i="1"/>
  <c r="AD184" i="1"/>
  <c r="AB184" i="1"/>
  <c r="Z184" i="1"/>
  <c r="X184" i="1"/>
  <c r="AC184" i="1"/>
  <c r="Y184" i="1"/>
  <c r="AE183" i="1"/>
  <c r="AC183" i="1"/>
  <c r="AA183" i="1"/>
  <c r="Y183" i="1"/>
  <c r="AB183" i="1"/>
  <c r="X183" i="1"/>
  <c r="AD182" i="1"/>
  <c r="AB182" i="1"/>
  <c r="Z182" i="1"/>
  <c r="X182" i="1"/>
  <c r="AE182" i="1"/>
  <c r="AA182" i="1"/>
  <c r="AE181" i="1"/>
  <c r="AC181" i="1"/>
  <c r="AA181" i="1"/>
  <c r="Y181" i="1"/>
  <c r="AD181" i="1"/>
  <c r="Z181" i="1"/>
  <c r="AD180" i="1"/>
  <c r="AB180" i="1"/>
  <c r="Z180" i="1"/>
  <c r="X180" i="1"/>
  <c r="AC180" i="1"/>
  <c r="Y180" i="1"/>
  <c r="AE179" i="1"/>
  <c r="AC179" i="1"/>
  <c r="AA179" i="1"/>
  <c r="Y179" i="1"/>
  <c r="AB179" i="1"/>
  <c r="X179" i="1"/>
  <c r="AD178" i="1"/>
  <c r="AB178" i="1"/>
  <c r="Z178" i="1"/>
  <c r="X178" i="1"/>
  <c r="AE178" i="1"/>
  <c r="AA178" i="1"/>
  <c r="AE177" i="1"/>
  <c r="AC177" i="1"/>
  <c r="AA177" i="1"/>
  <c r="Y177" i="1"/>
  <c r="AD177" i="1"/>
  <c r="Z177" i="1"/>
  <c r="AD176" i="1"/>
  <c r="AB176" i="1"/>
  <c r="Z176" i="1"/>
  <c r="X176" i="1"/>
  <c r="AC176" i="1"/>
  <c r="Y176" i="1"/>
  <c r="AE175" i="1"/>
  <c r="AC175" i="1"/>
  <c r="AA175" i="1"/>
  <c r="Y175" i="1"/>
  <c r="AB175" i="1"/>
  <c r="X175" i="1"/>
  <c r="AD174" i="1"/>
  <c r="AB174" i="1"/>
  <c r="Z174" i="1"/>
  <c r="X174" i="1"/>
  <c r="AE174" i="1"/>
  <c r="AA174" i="1"/>
  <c r="AE173" i="1"/>
  <c r="AC173" i="1"/>
  <c r="AA173" i="1"/>
  <c r="Y173" i="1"/>
  <c r="AD173" i="1"/>
  <c r="Z173" i="1"/>
  <c r="AD172" i="1"/>
  <c r="AB172" i="1"/>
  <c r="Z172" i="1"/>
  <c r="X172" i="1"/>
  <c r="AC172" i="1"/>
  <c r="Y172" i="1"/>
  <c r="AE171" i="1"/>
  <c r="AC171" i="1"/>
  <c r="AA171" i="1"/>
  <c r="Y171" i="1"/>
  <c r="AB171" i="1"/>
  <c r="X171" i="1"/>
  <c r="AD170" i="1"/>
  <c r="AB170" i="1"/>
  <c r="Z170" i="1"/>
  <c r="X170" i="1"/>
  <c r="AE170" i="1"/>
  <c r="AA170" i="1"/>
  <c r="AE169" i="1"/>
  <c r="AC169" i="1"/>
  <c r="AA169" i="1"/>
  <c r="Y169" i="1"/>
  <c r="AD169" i="1"/>
  <c r="Z169" i="1"/>
  <c r="AD168" i="1"/>
  <c r="AB168" i="1"/>
  <c r="Z168" i="1"/>
  <c r="X168" i="1"/>
  <c r="AC168" i="1"/>
  <c r="Y168" i="1"/>
  <c r="AE167" i="1"/>
  <c r="AC167" i="1"/>
  <c r="AA167" i="1"/>
  <c r="Y167" i="1"/>
  <c r="AB167" i="1"/>
  <c r="X167" i="1"/>
  <c r="AD166" i="1"/>
  <c r="AB166" i="1"/>
  <c r="Z166" i="1"/>
  <c r="X166" i="1"/>
  <c r="AE166" i="1"/>
  <c r="AA166" i="1"/>
  <c r="AE165" i="1"/>
  <c r="AC165" i="1"/>
  <c r="AA165" i="1"/>
  <c r="Y165" i="1"/>
  <c r="AD165" i="1"/>
  <c r="Z165" i="1"/>
  <c r="AD164" i="1"/>
  <c r="AB164" i="1"/>
  <c r="Z164" i="1"/>
  <c r="X164" i="1"/>
  <c r="AC164" i="1"/>
  <c r="Y164" i="1"/>
  <c r="AE163" i="1"/>
  <c r="AC163" i="1"/>
  <c r="AA163" i="1"/>
  <c r="Y163" i="1"/>
  <c r="AB163" i="1"/>
  <c r="X163" i="1"/>
  <c r="AD162" i="1"/>
  <c r="AB162" i="1"/>
  <c r="Z162" i="1"/>
  <c r="X162" i="1"/>
  <c r="AE162" i="1"/>
  <c r="AA162" i="1"/>
  <c r="AE161" i="1"/>
  <c r="AC161" i="1"/>
  <c r="AA161" i="1"/>
  <c r="Y161" i="1"/>
  <c r="AD161" i="1"/>
  <c r="Z161" i="1"/>
  <c r="AD160" i="1"/>
  <c r="AB160" i="1"/>
  <c r="Z160" i="1"/>
  <c r="X160" i="1"/>
  <c r="AC160" i="1"/>
  <c r="Y160" i="1"/>
  <c r="DF190" i="1"/>
  <c r="DB190" i="1"/>
  <c r="CX190" i="1"/>
  <c r="CT190" i="1"/>
  <c r="CP190" i="1"/>
  <c r="CL190" i="1"/>
  <c r="CH190" i="1"/>
  <c r="CD190" i="1"/>
  <c r="BZ190" i="1"/>
  <c r="BV190" i="1"/>
  <c r="BR190" i="1"/>
  <c r="BN190" i="1"/>
  <c r="BJ190" i="1"/>
  <c r="BF190" i="1"/>
  <c r="BB190" i="1"/>
  <c r="AX190" i="1"/>
  <c r="AT190" i="1"/>
  <c r="AP190" i="1"/>
  <c r="AL190" i="1"/>
  <c r="AH190" i="1"/>
  <c r="AC159" i="1"/>
  <c r="Y159" i="1"/>
  <c r="DH190" i="1"/>
  <c r="DE190" i="1"/>
  <c r="DD190" i="1"/>
  <c r="DA190" i="1"/>
  <c r="CZ190" i="1"/>
  <c r="CW190" i="1"/>
  <c r="CV190" i="1"/>
  <c r="CS190" i="1"/>
  <c r="CR190" i="1"/>
  <c r="CO190" i="1"/>
  <c r="CN190" i="1"/>
  <c r="CK190" i="1"/>
  <c r="CJ190" i="1"/>
  <c r="CG190" i="1"/>
  <c r="CF190" i="1"/>
  <c r="CC190" i="1"/>
  <c r="CB190" i="1"/>
  <c r="BY190" i="1"/>
  <c r="BX190" i="1"/>
  <c r="BU190" i="1"/>
  <c r="BT190" i="1"/>
  <c r="BQ190" i="1"/>
  <c r="BP190" i="1"/>
  <c r="BM190" i="1"/>
  <c r="BL190" i="1"/>
  <c r="BI190" i="1"/>
  <c r="BH190" i="1"/>
  <c r="BE190" i="1"/>
  <c r="BD190" i="1"/>
  <c r="BA190" i="1"/>
  <c r="AZ190" i="1"/>
  <c r="AW190" i="1"/>
  <c r="AV190" i="1"/>
  <c r="AS190" i="1"/>
  <c r="AR190" i="1"/>
  <c r="AO190" i="1"/>
  <c r="AN190" i="1"/>
  <c r="AK190" i="1"/>
  <c r="AJ190" i="1"/>
  <c r="AG190" i="1"/>
  <c r="AF190" i="1"/>
  <c r="AB158" i="1"/>
  <c r="U190" i="1"/>
  <c r="Q190" i="1"/>
  <c r="X158" i="1"/>
  <c r="AE158" i="1"/>
  <c r="AA158" i="1"/>
  <c r="E190" i="1"/>
  <c r="C155" i="1"/>
  <c r="AE153" i="1"/>
  <c r="AD153" i="1"/>
  <c r="AA153" i="1"/>
  <c r="AC153" i="1"/>
  <c r="Z153" i="1"/>
  <c r="Y153" i="1"/>
  <c r="AC152" i="1"/>
  <c r="Y152" i="1"/>
  <c r="AB151" i="1"/>
  <c r="X151" i="1"/>
  <c r="AC151" i="1"/>
  <c r="Y151" i="1"/>
  <c r="AE151" i="1"/>
  <c r="AA151" i="1"/>
  <c r="AA150" i="1"/>
  <c r="AE150" i="1"/>
  <c r="AE149" i="1"/>
  <c r="AD149" i="1"/>
  <c r="AA149" i="1"/>
  <c r="AC149" i="1"/>
  <c r="Z149" i="1"/>
  <c r="Y149" i="1"/>
  <c r="AC148" i="1"/>
  <c r="Y148" i="1"/>
  <c r="AB147" i="1"/>
  <c r="X147" i="1"/>
  <c r="AC147" i="1"/>
  <c r="Y147" i="1"/>
  <c r="AE147" i="1"/>
  <c r="AA147" i="1"/>
  <c r="AA146" i="1"/>
  <c r="AE146" i="1"/>
  <c r="AE145" i="1"/>
  <c r="AD145" i="1"/>
  <c r="AA145" i="1"/>
  <c r="AC145" i="1"/>
  <c r="Z145" i="1"/>
  <c r="Y145" i="1"/>
  <c r="AC144" i="1"/>
  <c r="Y144" i="1"/>
  <c r="AB143" i="1"/>
  <c r="X143" i="1"/>
  <c r="AC143" i="1"/>
  <c r="Y143" i="1"/>
  <c r="AE143" i="1"/>
  <c r="AA143" i="1"/>
  <c r="AA142" i="1"/>
  <c r="AE142" i="1"/>
  <c r="AE141" i="1"/>
  <c r="AD141" i="1"/>
  <c r="AA141" i="1"/>
  <c r="AC141" i="1"/>
  <c r="Z141" i="1"/>
  <c r="Y141" i="1"/>
  <c r="AC140" i="1"/>
  <c r="Y140" i="1"/>
  <c r="AB139" i="1"/>
  <c r="X139" i="1"/>
  <c r="AC139" i="1"/>
  <c r="Y139" i="1"/>
  <c r="AE139" i="1"/>
  <c r="AA139" i="1"/>
  <c r="AA138" i="1"/>
  <c r="AE138" i="1"/>
  <c r="AE137" i="1"/>
  <c r="AD137" i="1"/>
  <c r="AA137" i="1"/>
  <c r="AC137" i="1"/>
  <c r="Z137" i="1"/>
  <c r="Y137" i="1"/>
  <c r="AC136" i="1"/>
  <c r="Y136" i="1"/>
  <c r="AB135" i="1"/>
  <c r="X135" i="1"/>
  <c r="AC135" i="1"/>
  <c r="Y135" i="1"/>
  <c r="AE135" i="1"/>
  <c r="AA135" i="1"/>
  <c r="AE134" i="1"/>
  <c r="AE133" i="1"/>
  <c r="AD133" i="1"/>
  <c r="AA133" i="1"/>
  <c r="AC133" i="1"/>
  <c r="Z133" i="1"/>
  <c r="AC132" i="1"/>
  <c r="AD132" i="1"/>
  <c r="Z132" i="1"/>
  <c r="Y132" i="1"/>
  <c r="X131" i="1"/>
  <c r="AC131" i="1"/>
  <c r="Y131" i="1"/>
  <c r="AB131" i="1"/>
  <c r="AB130" i="1"/>
  <c r="AA130" i="1"/>
  <c r="X130" i="1"/>
  <c r="AE130" i="1"/>
  <c r="AE129" i="1"/>
  <c r="AD129" i="1"/>
  <c r="AA129" i="1"/>
  <c r="Z129" i="1"/>
  <c r="AD128" i="1"/>
  <c r="Z128" i="1"/>
  <c r="Y128" i="1"/>
  <c r="AC128" i="1"/>
  <c r="X127" i="1"/>
  <c r="AC127" i="1"/>
  <c r="AB127" i="1"/>
  <c r="Y127" i="1"/>
  <c r="AB126" i="1"/>
  <c r="AA126" i="1"/>
  <c r="X126" i="1"/>
  <c r="AE126" i="1"/>
  <c r="AE125" i="1"/>
  <c r="AD125" i="1"/>
  <c r="AA125" i="1"/>
  <c r="AC125" i="1"/>
  <c r="Z125" i="1"/>
  <c r="Y125" i="1"/>
  <c r="AC124" i="1"/>
  <c r="Y124" i="1"/>
  <c r="AC123" i="1"/>
  <c r="Y123" i="1"/>
  <c r="AE123" i="1"/>
  <c r="AB123" i="1"/>
  <c r="AA123" i="1"/>
  <c r="X123" i="1"/>
  <c r="AA122" i="1"/>
  <c r="AE122" i="1"/>
  <c r="AE121" i="1"/>
  <c r="AD121" i="1"/>
  <c r="AA121" i="1"/>
  <c r="AC121" i="1"/>
  <c r="Z121" i="1"/>
  <c r="Y121" i="1"/>
  <c r="DF155" i="1"/>
  <c r="DE155" i="1"/>
  <c r="DB155" i="1"/>
  <c r="DA155" i="1"/>
  <c r="CX155" i="1"/>
  <c r="CW155" i="1"/>
  <c r="CT155" i="1"/>
  <c r="CS155" i="1"/>
  <c r="CP155" i="1"/>
  <c r="CO155" i="1"/>
  <c r="CL155" i="1"/>
  <c r="CK155" i="1"/>
  <c r="CH155" i="1"/>
  <c r="CG155" i="1"/>
  <c r="CD155" i="1"/>
  <c r="CC155" i="1"/>
  <c r="BZ155" i="1"/>
  <c r="BY155" i="1"/>
  <c r="BV155" i="1"/>
  <c r="BU155" i="1"/>
  <c r="BR155" i="1"/>
  <c r="BQ155" i="1"/>
  <c r="BN155" i="1"/>
  <c r="BM155" i="1"/>
  <c r="BJ155" i="1"/>
  <c r="BI155" i="1"/>
  <c r="BF155" i="1"/>
  <c r="BE155" i="1"/>
  <c r="BB155" i="1"/>
  <c r="BA155" i="1"/>
  <c r="AX155" i="1"/>
  <c r="AW155" i="1"/>
  <c r="AT155" i="1"/>
  <c r="AS155" i="1"/>
  <c r="AP155" i="1"/>
  <c r="AO155" i="1"/>
  <c r="AL155" i="1"/>
  <c r="AK155" i="1"/>
  <c r="AH155" i="1"/>
  <c r="AG155" i="1"/>
  <c r="V155" i="1"/>
  <c r="U155" i="1"/>
  <c r="AC120" i="1"/>
  <c r="R155" i="1"/>
  <c r="Q155" i="1"/>
  <c r="Y120" i="1"/>
  <c r="N155" i="1"/>
  <c r="M155" i="1"/>
  <c r="J155" i="1"/>
  <c r="I155" i="1"/>
  <c r="F155" i="1"/>
  <c r="E155" i="1"/>
  <c r="C117" i="1"/>
  <c r="AC114" i="1"/>
  <c r="Y114" i="1"/>
  <c r="AE114" i="1"/>
  <c r="AD114" i="1"/>
  <c r="AA114" i="1"/>
  <c r="Z114" i="1"/>
  <c r="AD113" i="1"/>
  <c r="Z113" i="1"/>
  <c r="AC113" i="1"/>
  <c r="Y113" i="1"/>
  <c r="AE112" i="1"/>
  <c r="AC112" i="1"/>
  <c r="AA112" i="1"/>
  <c r="Y112" i="1"/>
  <c r="AB112" i="1"/>
  <c r="X112" i="1"/>
  <c r="DF117" i="1"/>
  <c r="DE117" i="1"/>
  <c r="DB117" i="1"/>
  <c r="DA117" i="1"/>
  <c r="CY117" i="1"/>
  <c r="CX117" i="1"/>
  <c r="CW117" i="1"/>
  <c r="CU117" i="1"/>
  <c r="CT117" i="1"/>
  <c r="CS117" i="1"/>
  <c r="CQ117" i="1"/>
  <c r="CP117" i="1"/>
  <c r="CO117" i="1"/>
  <c r="CM117" i="1"/>
  <c r="CL117" i="1"/>
  <c r="CK117" i="1"/>
  <c r="CI117" i="1"/>
  <c r="CH117" i="1"/>
  <c r="CG117" i="1"/>
  <c r="CE117" i="1"/>
  <c r="CD117" i="1"/>
  <c r="CC117" i="1"/>
  <c r="CA117" i="1"/>
  <c r="BZ117" i="1"/>
  <c r="BY117" i="1"/>
  <c r="BW117" i="1"/>
  <c r="BV117" i="1"/>
  <c r="BU117" i="1"/>
  <c r="BS117" i="1"/>
  <c r="BR117" i="1"/>
  <c r="BQ117" i="1"/>
  <c r="BO117" i="1"/>
  <c r="BN117" i="1"/>
  <c r="BM117" i="1"/>
  <c r="BK117" i="1"/>
  <c r="BJ117" i="1"/>
  <c r="BI117" i="1"/>
  <c r="BG117" i="1"/>
  <c r="BF117" i="1"/>
  <c r="BE117" i="1"/>
  <c r="BC117" i="1"/>
  <c r="BB117" i="1"/>
  <c r="BA117" i="1"/>
  <c r="AY117" i="1"/>
  <c r="AX117" i="1"/>
  <c r="AW117" i="1"/>
  <c r="AU117" i="1"/>
  <c r="AT117" i="1"/>
  <c r="AS117" i="1"/>
  <c r="AQ117" i="1"/>
  <c r="AP117" i="1"/>
  <c r="AO117" i="1"/>
  <c r="AM117" i="1"/>
  <c r="AL117" i="1"/>
  <c r="AK117" i="1"/>
  <c r="AI117" i="1"/>
  <c r="AH117" i="1"/>
  <c r="AG117" i="1"/>
  <c r="W117" i="1"/>
  <c r="T117" i="1"/>
  <c r="S117" i="1"/>
  <c r="O117" i="1"/>
  <c r="AE111" i="1"/>
  <c r="L117" i="1"/>
  <c r="K117" i="1"/>
  <c r="AA111" i="1"/>
  <c r="H117" i="1"/>
  <c r="G117" i="1"/>
  <c r="E117" i="1"/>
  <c r="D117" i="1"/>
  <c r="AB106" i="1"/>
  <c r="AD106" i="1"/>
  <c r="Z106" i="1"/>
  <c r="X106" i="1"/>
  <c r="AE106" i="1"/>
  <c r="AA106" i="1"/>
  <c r="AD102" i="1"/>
  <c r="Z102" i="1"/>
  <c r="AC102" i="1"/>
  <c r="Y102" i="1"/>
  <c r="AB97" i="1"/>
  <c r="AD97" i="1"/>
  <c r="Z97" i="1"/>
  <c r="X97" i="1"/>
  <c r="AE97" i="1"/>
  <c r="AA97" i="1"/>
  <c r="AB95" i="1"/>
  <c r="X95" i="1"/>
  <c r="AE95" i="1"/>
  <c r="AA95" i="1"/>
  <c r="AD94" i="1"/>
  <c r="AB94" i="1"/>
  <c r="X94" i="1"/>
  <c r="AC94" i="1"/>
  <c r="Z94" i="1"/>
  <c r="Y94" i="1"/>
  <c r="AB93" i="1"/>
  <c r="X93" i="1"/>
  <c r="AE93" i="1"/>
  <c r="AA93" i="1"/>
  <c r="AD92" i="1"/>
  <c r="AB92" i="1"/>
  <c r="X92" i="1"/>
  <c r="AC92" i="1"/>
  <c r="Z92" i="1"/>
  <c r="Y92" i="1"/>
  <c r="AB91" i="1"/>
  <c r="X91" i="1"/>
  <c r="AE91" i="1"/>
  <c r="AA91" i="1"/>
  <c r="AD90" i="1"/>
  <c r="AB90" i="1"/>
  <c r="X90" i="1"/>
  <c r="AC90" i="1"/>
  <c r="Z90" i="1"/>
  <c r="Y90" i="1"/>
  <c r="AE88" i="1"/>
  <c r="AD88" i="1"/>
  <c r="AC88" i="1"/>
  <c r="AB88" i="1"/>
  <c r="AA88" i="1"/>
  <c r="Z88" i="1"/>
  <c r="Y88" i="1"/>
  <c r="X88" i="1"/>
  <c r="AC87" i="1"/>
  <c r="Y87" i="1"/>
  <c r="AB87" i="1"/>
  <c r="X87" i="1"/>
  <c r="AA86" i="1"/>
  <c r="AC86" i="1"/>
  <c r="Y86" i="1"/>
  <c r="AE86" i="1"/>
  <c r="AD86" i="1"/>
  <c r="Z86" i="1"/>
  <c r="AC85" i="1"/>
  <c r="Y85" i="1"/>
  <c r="AB85" i="1"/>
  <c r="X85" i="1"/>
  <c r="AA84" i="1"/>
  <c r="AC84" i="1"/>
  <c r="Y84" i="1"/>
  <c r="AE84" i="1"/>
  <c r="AD84" i="1"/>
  <c r="Z84" i="1"/>
  <c r="AC83" i="1"/>
  <c r="AA83" i="1"/>
  <c r="Y83" i="1"/>
  <c r="AB83" i="1"/>
  <c r="X83" i="1"/>
  <c r="AA82" i="1"/>
  <c r="AE82" i="1"/>
  <c r="AC82" i="1"/>
  <c r="Y82" i="1"/>
  <c r="AD82" i="1"/>
  <c r="Z82" i="1"/>
  <c r="AE81" i="1"/>
  <c r="AC81" i="1"/>
  <c r="AA81" i="1"/>
  <c r="Y81" i="1"/>
  <c r="AB81" i="1"/>
  <c r="X81" i="1"/>
  <c r="AA80" i="1"/>
  <c r="AE80" i="1"/>
  <c r="AC80" i="1"/>
  <c r="Y80" i="1"/>
  <c r="AD80" i="1"/>
  <c r="Z80" i="1"/>
  <c r="AE79" i="1"/>
  <c r="AC79" i="1"/>
  <c r="AA79" i="1"/>
  <c r="Y79" i="1"/>
  <c r="AB79" i="1"/>
  <c r="X79" i="1"/>
  <c r="AA78" i="1"/>
  <c r="AE78" i="1"/>
  <c r="AC78" i="1"/>
  <c r="Y78" i="1"/>
  <c r="AD78" i="1"/>
  <c r="Z78" i="1"/>
  <c r="AE77" i="1"/>
  <c r="AC77" i="1"/>
  <c r="AA77" i="1"/>
  <c r="Y77" i="1"/>
  <c r="AB77" i="1"/>
  <c r="X77" i="1"/>
  <c r="AE74" i="1"/>
  <c r="AC74" i="1"/>
  <c r="AA74" i="1"/>
  <c r="Y74" i="1"/>
  <c r="AB74" i="1"/>
  <c r="X74" i="1"/>
  <c r="AE73" i="1"/>
  <c r="AC73" i="1"/>
  <c r="AA73" i="1"/>
  <c r="Y73" i="1"/>
  <c r="AD73" i="1"/>
  <c r="Z73" i="1"/>
  <c r="AE72" i="1"/>
  <c r="AC72" i="1"/>
  <c r="AA72" i="1"/>
  <c r="Y72" i="1"/>
  <c r="AB72" i="1"/>
  <c r="X72" i="1"/>
  <c r="AE71" i="1"/>
  <c r="AC71" i="1"/>
  <c r="AA71" i="1"/>
  <c r="Y71" i="1"/>
  <c r="AD71" i="1"/>
  <c r="Z71" i="1"/>
  <c r="AE70" i="1"/>
  <c r="AC70" i="1"/>
  <c r="AA70" i="1"/>
  <c r="Y70" i="1"/>
  <c r="AB70" i="1"/>
  <c r="X70" i="1"/>
  <c r="AD67" i="1"/>
  <c r="AB67" i="1"/>
  <c r="Z67" i="1"/>
  <c r="X67" i="1"/>
  <c r="AE67" i="1"/>
  <c r="AA67" i="1"/>
  <c r="AD66" i="1"/>
  <c r="AB66" i="1"/>
  <c r="Z66" i="1"/>
  <c r="X66" i="1"/>
  <c r="AC66" i="1"/>
  <c r="Y66" i="1"/>
  <c r="AD65" i="1"/>
  <c r="AB65" i="1"/>
  <c r="Z65" i="1"/>
  <c r="X65" i="1"/>
  <c r="AE65" i="1"/>
  <c r="AA65" i="1"/>
  <c r="AD64" i="1"/>
  <c r="AB64" i="1"/>
  <c r="Z64" i="1"/>
  <c r="X64" i="1"/>
  <c r="AC64" i="1"/>
  <c r="Y64" i="1"/>
  <c r="AD63" i="1"/>
  <c r="AB63" i="1"/>
  <c r="Z63" i="1"/>
  <c r="X63" i="1"/>
  <c r="AE63" i="1"/>
  <c r="AA63" i="1"/>
  <c r="AA59" i="1"/>
  <c r="AE59" i="1"/>
  <c r="AC59" i="1"/>
  <c r="Y59" i="1"/>
  <c r="AD59" i="1"/>
  <c r="Z59" i="1"/>
  <c r="AE58" i="1"/>
  <c r="AC58" i="1"/>
  <c r="AA58" i="1"/>
  <c r="Y58" i="1"/>
  <c r="AB58" i="1"/>
  <c r="X58" i="1"/>
  <c r="AA57" i="1"/>
  <c r="AE57" i="1"/>
  <c r="AC57" i="1"/>
  <c r="Y57" i="1"/>
  <c r="AD57" i="1"/>
  <c r="Z57" i="1"/>
  <c r="AE56" i="1"/>
  <c r="AC56" i="1"/>
  <c r="AA56" i="1"/>
  <c r="Y56" i="1"/>
  <c r="AB56" i="1"/>
  <c r="X56" i="1"/>
  <c r="AA55" i="1"/>
  <c r="AE55" i="1"/>
  <c r="AC55" i="1"/>
  <c r="Y55" i="1"/>
  <c r="AD55" i="1"/>
  <c r="Z55" i="1"/>
  <c r="AE54" i="1"/>
  <c r="AC54" i="1"/>
  <c r="AA54" i="1"/>
  <c r="Y54" i="1"/>
  <c r="AB54" i="1"/>
  <c r="X54" i="1"/>
  <c r="AA53" i="1"/>
  <c r="AE53" i="1"/>
  <c r="AC53" i="1"/>
  <c r="Y53" i="1"/>
  <c r="AD53" i="1"/>
  <c r="Z53" i="1"/>
  <c r="AE52" i="1"/>
  <c r="AC52" i="1"/>
  <c r="AA52" i="1"/>
  <c r="Y52" i="1"/>
  <c r="AB52" i="1"/>
  <c r="X52" i="1"/>
  <c r="AA51" i="1"/>
  <c r="AE51" i="1"/>
  <c r="AC51" i="1"/>
  <c r="Y51" i="1"/>
  <c r="AD51" i="1"/>
  <c r="Z51" i="1"/>
  <c r="AE50" i="1"/>
  <c r="AC50" i="1"/>
  <c r="AA50" i="1"/>
  <c r="Y50" i="1"/>
  <c r="AB50" i="1"/>
  <c r="X50" i="1"/>
  <c r="AA49" i="1"/>
  <c r="AE49" i="1"/>
  <c r="AC49" i="1"/>
  <c r="Y49" i="1"/>
  <c r="AD49" i="1"/>
  <c r="Z49" i="1"/>
  <c r="AE48" i="1"/>
  <c r="AC48" i="1"/>
  <c r="AA48" i="1"/>
  <c r="Y48" i="1"/>
  <c r="AB48" i="1"/>
  <c r="X48" i="1"/>
  <c r="AA47" i="1"/>
  <c r="AE47" i="1"/>
  <c r="AC47" i="1"/>
  <c r="Y47" i="1"/>
  <c r="AD47" i="1"/>
  <c r="Z47" i="1"/>
  <c r="AE46" i="1"/>
  <c r="AC46" i="1"/>
  <c r="AA46" i="1"/>
  <c r="Y46" i="1"/>
  <c r="AB46" i="1"/>
  <c r="X46" i="1"/>
  <c r="AA45" i="1"/>
  <c r="AE45" i="1"/>
  <c r="AC45" i="1"/>
  <c r="Y45" i="1"/>
  <c r="AD45" i="1"/>
  <c r="Z45" i="1"/>
  <c r="AE44" i="1"/>
  <c r="AC44" i="1"/>
  <c r="AA44" i="1"/>
  <c r="Y44" i="1"/>
  <c r="AB44" i="1"/>
  <c r="X44" i="1"/>
  <c r="AA43" i="1"/>
  <c r="AE43" i="1"/>
  <c r="AC43" i="1"/>
  <c r="Y43" i="1"/>
  <c r="AD43" i="1"/>
  <c r="Z43" i="1"/>
  <c r="AE42" i="1"/>
  <c r="AC42" i="1"/>
  <c r="AA42" i="1"/>
  <c r="Y42" i="1"/>
  <c r="AB42" i="1"/>
  <c r="X42" i="1"/>
  <c r="AA41" i="1"/>
  <c r="AE41" i="1"/>
  <c r="AC41" i="1"/>
  <c r="Y41" i="1"/>
  <c r="AD41" i="1"/>
  <c r="Z41" i="1"/>
  <c r="BT34" i="1"/>
  <c r="BP34" i="1"/>
  <c r="BL34" i="1"/>
  <c r="BH34" i="1"/>
  <c r="BD34" i="1"/>
  <c r="AZ34" i="1"/>
  <c r="AV34" i="1"/>
  <c r="AR34" i="1"/>
  <c r="AJ34" i="1"/>
  <c r="AF34" i="1"/>
  <c r="U34" i="1"/>
  <c r="Q34" i="1"/>
  <c r="E34" i="1"/>
  <c r="C34" i="1"/>
  <c r="CY32" i="1"/>
  <c r="CP32" i="1"/>
  <c r="CG32" i="1"/>
  <c r="BX32" i="1"/>
  <c r="BO32" i="1"/>
  <c r="BF32" i="1"/>
  <c r="AW32" i="1"/>
  <c r="AN32" i="1"/>
  <c r="W32" i="1"/>
  <c r="N32" i="1"/>
  <c r="DD28" i="1"/>
  <c r="CZ28" i="1"/>
  <c r="CU28" i="1"/>
  <c r="CQ28" i="1"/>
  <c r="CL28" i="1"/>
  <c r="CH28" i="1"/>
  <c r="CC28" i="1"/>
  <c r="BY28" i="1"/>
  <c r="BT28" i="1"/>
  <c r="BP28" i="1"/>
  <c r="BK28" i="1"/>
  <c r="BG28" i="1"/>
  <c r="BB28" i="1"/>
  <c r="AX28" i="1"/>
  <c r="AS28" i="1"/>
  <c r="DG28" i="1"/>
  <c r="DE28" i="1"/>
  <c r="DC28" i="1"/>
  <c r="DA28" i="1"/>
  <c r="CX28" i="1"/>
  <c r="CV28" i="1"/>
  <c r="CT28" i="1"/>
  <c r="CR28" i="1"/>
  <c r="CO28" i="1"/>
  <c r="CM28" i="1"/>
  <c r="CK28" i="1"/>
  <c r="CI28" i="1"/>
  <c r="CF28" i="1"/>
  <c r="CD28" i="1"/>
  <c r="CB28" i="1"/>
  <c r="BZ28" i="1"/>
  <c r="BW28" i="1"/>
  <c r="BU28" i="1"/>
  <c r="BS28" i="1"/>
  <c r="BQ28" i="1"/>
  <c r="BN28" i="1"/>
  <c r="BL28" i="1"/>
  <c r="BJ28" i="1"/>
  <c r="BH28" i="1"/>
  <c r="BE28" i="1"/>
  <c r="BC28" i="1"/>
  <c r="BA28" i="1"/>
  <c r="AY28" i="1"/>
  <c r="AV28" i="1"/>
  <c r="AT28" i="1"/>
  <c r="AR28" i="1"/>
  <c r="AP28" i="1"/>
  <c r="AM28" i="1"/>
  <c r="AK28" i="1"/>
  <c r="AI28" i="1"/>
  <c r="AG28" i="1"/>
  <c r="T28" i="1"/>
  <c r="P28" i="1"/>
  <c r="M28" i="1"/>
  <c r="K28" i="1"/>
  <c r="I28" i="1"/>
  <c r="G28" i="1"/>
  <c r="E28" i="1"/>
  <c r="BF24" i="1"/>
  <c r="AW24" i="1"/>
  <c r="AN24" i="1"/>
  <c r="DG20" i="1"/>
  <c r="DF20" i="1"/>
  <c r="DE20" i="1"/>
  <c r="DD20" i="1"/>
  <c r="DC20" i="1"/>
  <c r="DB20" i="1"/>
  <c r="DA20" i="1"/>
  <c r="CZ20" i="1"/>
  <c r="CX20" i="1"/>
  <c r="CW20" i="1"/>
  <c r="CV20" i="1"/>
  <c r="CU20" i="1"/>
  <c r="CT20" i="1"/>
  <c r="CS20" i="1"/>
  <c r="CR20" i="1"/>
  <c r="CQ20" i="1"/>
  <c r="CO20" i="1"/>
  <c r="CN20" i="1"/>
  <c r="CM20" i="1"/>
  <c r="CL20" i="1"/>
  <c r="CK20" i="1"/>
  <c r="CJ20" i="1"/>
  <c r="CI20" i="1"/>
  <c r="CH20" i="1"/>
  <c r="CF20" i="1"/>
  <c r="CE20" i="1"/>
  <c r="CD20" i="1"/>
  <c r="CC20" i="1"/>
  <c r="CB20" i="1"/>
  <c r="CA20" i="1"/>
  <c r="BZ20" i="1"/>
  <c r="BY20" i="1"/>
  <c r="BW20" i="1"/>
  <c r="BV20" i="1"/>
  <c r="BU20" i="1"/>
  <c r="BT20" i="1"/>
  <c r="BS20" i="1"/>
  <c r="BR20" i="1"/>
  <c r="BQ20" i="1"/>
  <c r="BP20" i="1"/>
  <c r="BN20" i="1"/>
  <c r="BM20" i="1"/>
  <c r="BL20" i="1"/>
  <c r="BK20" i="1"/>
  <c r="BJ20" i="1"/>
  <c r="BI20" i="1"/>
  <c r="BH20" i="1"/>
  <c r="BG20" i="1"/>
  <c r="BE20" i="1"/>
  <c r="BD20" i="1"/>
  <c r="BC20" i="1"/>
  <c r="BB20" i="1"/>
  <c r="BA20" i="1"/>
  <c r="AZ20" i="1"/>
  <c r="AY20" i="1"/>
  <c r="AX20" i="1"/>
  <c r="AV20" i="1"/>
  <c r="AU20" i="1"/>
  <c r="AT20" i="1"/>
  <c r="AS20" i="1"/>
  <c r="AR20" i="1"/>
  <c r="AQ20" i="1"/>
  <c r="AP20" i="1"/>
  <c r="AO20" i="1"/>
  <c r="AM20" i="1"/>
  <c r="AL20" i="1"/>
  <c r="AK20" i="1"/>
  <c r="AJ20" i="1"/>
  <c r="AI20" i="1"/>
  <c r="AH20" i="1"/>
  <c r="AG20" i="1"/>
  <c r="AF20" i="1"/>
  <c r="V20" i="1"/>
  <c r="U20" i="1"/>
  <c r="T20" i="1"/>
  <c r="S20" i="1"/>
  <c r="R20" i="1"/>
  <c r="Q20" i="1"/>
  <c r="P20" i="1"/>
  <c r="O20" i="1"/>
  <c r="M20" i="1"/>
  <c r="AE20" i="1" s="1"/>
  <c r="L20" i="1"/>
  <c r="AD20" i="1" s="1"/>
  <c r="K20" i="1"/>
  <c r="AC20" i="1" s="1"/>
  <c r="J20" i="1"/>
  <c r="AB20" i="1" s="1"/>
  <c r="I20" i="1"/>
  <c r="AA20" i="1" s="1"/>
  <c r="H20" i="1"/>
  <c r="Z20" i="1" s="1"/>
  <c r="G20" i="1"/>
  <c r="Y20" i="1" s="1"/>
  <c r="F20" i="1"/>
  <c r="X20" i="1" s="1"/>
  <c r="E20" i="1"/>
  <c r="D20" i="1"/>
  <c r="C20" i="1"/>
  <c r="R19" i="1"/>
  <c r="J19" i="1"/>
  <c r="C19" i="1"/>
  <c r="C18" i="1"/>
  <c r="C17" i="1"/>
  <c r="C21" i="1" s="1"/>
  <c r="C13" i="1"/>
  <c r="C12" i="1"/>
  <c r="C10" i="1"/>
  <c r="C9" i="1"/>
  <c r="BB6" i="1"/>
  <c r="BK6" i="1" s="1"/>
  <c r="BT6" i="1" s="1"/>
  <c r="CC6" i="1" s="1"/>
  <c r="CL6" i="1" s="1"/>
  <c r="CU6" i="1" s="1"/>
  <c r="DD6" i="1" s="1"/>
  <c r="AS6" i="1"/>
  <c r="AO6" i="1"/>
  <c r="AX6" i="1" s="1"/>
  <c r="BG6" i="1" s="1"/>
  <c r="BP6" i="1" s="1"/>
  <c r="BY6" i="1" s="1"/>
  <c r="CH6" i="1" s="1"/>
  <c r="CQ6" i="1" s="1"/>
  <c r="CZ6" i="1" s="1"/>
  <c r="AU6" i="1"/>
  <c r="BD6" i="1" s="1"/>
  <c r="BM6" i="1" s="1"/>
  <c r="BV6" i="1" s="1"/>
  <c r="CE6" i="1" s="1"/>
  <c r="CN6" i="1" s="1"/>
  <c r="CW6" i="1" s="1"/>
  <c r="DF6" i="1" s="1"/>
  <c r="AT6" i="1"/>
  <c r="BC6" i="1" s="1"/>
  <c r="BL6" i="1" s="1"/>
  <c r="BU6" i="1" s="1"/>
  <c r="CD6" i="1" s="1"/>
  <c r="CM6" i="1" s="1"/>
  <c r="CV6" i="1" s="1"/>
  <c r="DE6" i="1" s="1"/>
  <c r="AR6" i="1"/>
  <c r="BA6" i="1" s="1"/>
  <c r="BJ6" i="1" s="1"/>
  <c r="BS6" i="1" s="1"/>
  <c r="CB6" i="1" s="1"/>
  <c r="CK6" i="1" s="1"/>
  <c r="CT6" i="1" s="1"/>
  <c r="DC6" i="1" s="1"/>
  <c r="AQ6" i="1"/>
  <c r="AZ6" i="1" s="1"/>
  <c r="BI6" i="1" s="1"/>
  <c r="BR6" i="1" s="1"/>
  <c r="CA6" i="1" s="1"/>
  <c r="CJ6" i="1" s="1"/>
  <c r="CS6" i="1" s="1"/>
  <c r="DB6" i="1" s="1"/>
  <c r="AP6" i="1"/>
  <c r="AY6" i="1" s="1"/>
  <c r="BH6" i="1" s="1"/>
  <c r="BQ6" i="1" s="1"/>
  <c r="BZ6" i="1" s="1"/>
  <c r="CI6" i="1" s="1"/>
  <c r="CR6" i="1" s="1"/>
  <c r="DA6" i="1" s="1"/>
  <c r="DA5" i="1"/>
  <c r="DB5" i="1" s="1"/>
  <c r="DC5" i="1" s="1"/>
  <c r="DD5" i="1" s="1"/>
  <c r="CR5" i="1"/>
  <c r="CS5" i="1" s="1"/>
  <c r="CT5" i="1" s="1"/>
  <c r="CU5" i="1" s="1"/>
  <c r="CI5" i="1"/>
  <c r="CJ5" i="1" s="1"/>
  <c r="CK5" i="1" s="1"/>
  <c r="CL5" i="1" s="1"/>
  <c r="BZ5" i="1"/>
  <c r="CA5" i="1" s="1"/>
  <c r="CB5" i="1" s="1"/>
  <c r="CC5" i="1" s="1"/>
  <c r="BQ5" i="1"/>
  <c r="BR5" i="1" s="1"/>
  <c r="BS5" i="1" s="1"/>
  <c r="BT5" i="1" s="1"/>
  <c r="BH5" i="1"/>
  <c r="BI5" i="1" s="1"/>
  <c r="BJ5" i="1" s="1"/>
  <c r="BK5" i="1" s="1"/>
  <c r="AY5" i="1"/>
  <c r="AZ5" i="1" s="1"/>
  <c r="BA5" i="1" s="1"/>
  <c r="BB5" i="1" s="1"/>
  <c r="AP5" i="1"/>
  <c r="AQ5" i="1" s="1"/>
  <c r="AR5" i="1" s="1"/>
  <c r="AS5" i="1" s="1"/>
  <c r="AG5" i="1"/>
  <c r="AH5" i="1" s="1"/>
  <c r="AI5" i="1" s="1"/>
  <c r="AJ5" i="1" s="1"/>
  <c r="F5" i="1"/>
  <c r="G5" i="1" s="1"/>
  <c r="H5" i="1" s="1"/>
  <c r="I5" i="1" s="1"/>
  <c r="J5" i="1" s="1"/>
  <c r="AA26" i="1" l="1"/>
  <c r="AE26" i="1"/>
  <c r="Z27" i="1"/>
  <c r="AD27" i="1"/>
  <c r="AI155" i="1"/>
  <c r="AM155" i="1"/>
  <c r="AQ155" i="1"/>
  <c r="AU155" i="1"/>
  <c r="AY155" i="1"/>
  <c r="BC155" i="1"/>
  <c r="BG155" i="1"/>
  <c r="BK155" i="1"/>
  <c r="BO155" i="1"/>
  <c r="BS155" i="1"/>
  <c r="BW155" i="1"/>
  <c r="CA155" i="1"/>
  <c r="CE155" i="1"/>
  <c r="CI155" i="1"/>
  <c r="CM155" i="1"/>
  <c r="CQ155" i="1"/>
  <c r="CU155" i="1"/>
  <c r="CY155" i="1"/>
  <c r="DC155" i="1"/>
  <c r="DG155" i="1"/>
  <c r="F28" i="1"/>
  <c r="J28" i="1"/>
  <c r="X26" i="1"/>
  <c r="AB26" i="1"/>
  <c r="AF28" i="1"/>
  <c r="AJ28" i="1"/>
  <c r="AO28" i="1"/>
  <c r="AA27" i="1"/>
  <c r="AE27" i="1"/>
  <c r="R28" i="1"/>
  <c r="AA28" i="1" s="1"/>
  <c r="Z42" i="1"/>
  <c r="AD42" i="1"/>
  <c r="Z44" i="1"/>
  <c r="AD44" i="1"/>
  <c r="Z46" i="1"/>
  <c r="AD46" i="1"/>
  <c r="Z48" i="1"/>
  <c r="AD48" i="1"/>
  <c r="Z50" i="1"/>
  <c r="AD50" i="1"/>
  <c r="Z52" i="1"/>
  <c r="AD52" i="1"/>
  <c r="Z54" i="1"/>
  <c r="AD54" i="1"/>
  <c r="Z56" i="1"/>
  <c r="AD56" i="1"/>
  <c r="Z58" i="1"/>
  <c r="AD58" i="1"/>
  <c r="Y63" i="1"/>
  <c r="AC63" i="1"/>
  <c r="Y65" i="1"/>
  <c r="AC65" i="1"/>
  <c r="Y67" i="1"/>
  <c r="AC67" i="1"/>
  <c r="X71" i="1"/>
  <c r="AB71" i="1"/>
  <c r="X73" i="1"/>
  <c r="AB73" i="1"/>
  <c r="Z77" i="1"/>
  <c r="AD77" i="1"/>
  <c r="Z79" i="1"/>
  <c r="AD79" i="1"/>
  <c r="Z81" i="1"/>
  <c r="AD81" i="1"/>
  <c r="Z83" i="1"/>
  <c r="AD83" i="1"/>
  <c r="Z85" i="1"/>
  <c r="AD85" i="1"/>
  <c r="Z87" i="1"/>
  <c r="AD87" i="1"/>
  <c r="Y91" i="1"/>
  <c r="AC91" i="1"/>
  <c r="Y93" i="1"/>
  <c r="AC93" i="1"/>
  <c r="Y95" i="1"/>
  <c r="AC95" i="1"/>
  <c r="AA102" i="1"/>
  <c r="AE102" i="1"/>
  <c r="Y111" i="1"/>
  <c r="X111" i="1"/>
  <c r="AA113" i="1"/>
  <c r="AE113" i="1"/>
  <c r="X121" i="1"/>
  <c r="AB121" i="1"/>
  <c r="AF155" i="1"/>
  <c r="AJ155" i="1"/>
  <c r="AN155" i="1"/>
  <c r="AR155" i="1"/>
  <c r="AV155" i="1"/>
  <c r="AZ155" i="1"/>
  <c r="BD155" i="1"/>
  <c r="BH155" i="1"/>
  <c r="BL155" i="1"/>
  <c r="BP155" i="1"/>
  <c r="BT155" i="1"/>
  <c r="BX155" i="1"/>
  <c r="CB155" i="1"/>
  <c r="CF155" i="1"/>
  <c r="CJ155" i="1"/>
  <c r="CN155" i="1"/>
  <c r="CR155" i="1"/>
  <c r="CV155" i="1"/>
  <c r="CZ155" i="1"/>
  <c r="DD155" i="1"/>
  <c r="DH155" i="1"/>
  <c r="Z123" i="1"/>
  <c r="AD123" i="1"/>
  <c r="X125" i="1"/>
  <c r="AB125" i="1"/>
  <c r="AA127" i="1"/>
  <c r="AE127" i="1"/>
  <c r="Z127" i="1"/>
  <c r="AD127" i="1"/>
  <c r="Y129" i="1"/>
  <c r="AC129" i="1"/>
  <c r="X129" i="1"/>
  <c r="AB129" i="1"/>
  <c r="AA131" i="1"/>
  <c r="AE131" i="1"/>
  <c r="Z131" i="1"/>
  <c r="AD131" i="1"/>
  <c r="Y133" i="1"/>
  <c r="X133" i="1"/>
  <c r="AB133" i="1"/>
  <c r="X27" i="1"/>
  <c r="AB27" i="1"/>
  <c r="V28" i="1"/>
  <c r="AE83" i="1"/>
  <c r="AA85" i="1"/>
  <c r="AE85" i="1"/>
  <c r="AA87" i="1"/>
  <c r="AE87" i="1"/>
  <c r="Z91" i="1"/>
  <c r="AD91" i="1"/>
  <c r="Z93" i="1"/>
  <c r="AD93" i="1"/>
  <c r="Z95" i="1"/>
  <c r="AD95" i="1"/>
  <c r="X102" i="1"/>
  <c r="AB102" i="1"/>
  <c r="Z111" i="1"/>
  <c r="AD111" i="1"/>
  <c r="AB111" i="1"/>
  <c r="DC117" i="1"/>
  <c r="DG117" i="1"/>
  <c r="X113" i="1"/>
  <c r="AB113" i="1"/>
  <c r="G155" i="1"/>
  <c r="K155" i="1"/>
  <c r="O155" i="1"/>
  <c r="AB122" i="1"/>
  <c r="W155" i="1"/>
  <c r="Z124" i="1"/>
  <c r="AD124" i="1"/>
  <c r="H28" i="1"/>
  <c r="L28" i="1"/>
  <c r="Q28" i="1"/>
  <c r="U28" i="1"/>
  <c r="AH28" i="1"/>
  <c r="AL28" i="1"/>
  <c r="AQ28" i="1"/>
  <c r="AU28" i="1"/>
  <c r="AZ28" i="1"/>
  <c r="BD28" i="1"/>
  <c r="BI28" i="1"/>
  <c r="BM28" i="1"/>
  <c r="BR28" i="1"/>
  <c r="BV28" i="1"/>
  <c r="CA28" i="1"/>
  <c r="CE28" i="1"/>
  <c r="CJ28" i="1"/>
  <c r="CN28" i="1"/>
  <c r="CS28" i="1"/>
  <c r="CW28" i="1"/>
  <c r="DB28" i="1"/>
  <c r="DF28" i="1"/>
  <c r="Y27" i="1"/>
  <c r="AC27" i="1"/>
  <c r="X41" i="1"/>
  <c r="AB41" i="1"/>
  <c r="X43" i="1"/>
  <c r="AB43" i="1"/>
  <c r="X45" i="1"/>
  <c r="AB45" i="1"/>
  <c r="X47" i="1"/>
  <c r="AB47" i="1"/>
  <c r="X49" i="1"/>
  <c r="AB49" i="1"/>
  <c r="X51" i="1"/>
  <c r="AB51" i="1"/>
  <c r="X53" i="1"/>
  <c r="AB53" i="1"/>
  <c r="X55" i="1"/>
  <c r="AB55" i="1"/>
  <c r="X57" i="1"/>
  <c r="AB57" i="1"/>
  <c r="X59" i="1"/>
  <c r="AB59" i="1"/>
  <c r="AA64" i="1"/>
  <c r="AE64" i="1"/>
  <c r="AA66" i="1"/>
  <c r="AE66" i="1"/>
  <c r="Z70" i="1"/>
  <c r="AD70" i="1"/>
  <c r="Z72" i="1"/>
  <c r="AD72" i="1"/>
  <c r="Z74" i="1"/>
  <c r="AD74" i="1"/>
  <c r="X78" i="1"/>
  <c r="AB78" i="1"/>
  <c r="X80" i="1"/>
  <c r="AB80" i="1"/>
  <c r="X82" i="1"/>
  <c r="AB82" i="1"/>
  <c r="X84" i="1"/>
  <c r="AB84" i="1"/>
  <c r="X86" i="1"/>
  <c r="AB86" i="1"/>
  <c r="AA90" i="1"/>
  <c r="AE90" i="1"/>
  <c r="AA92" i="1"/>
  <c r="AE92" i="1"/>
  <c r="AA94" i="1"/>
  <c r="AE94" i="1"/>
  <c r="Y97" i="1"/>
  <c r="AC97" i="1"/>
  <c r="Y106" i="1"/>
  <c r="AC106" i="1"/>
  <c r="F117" i="1"/>
  <c r="J117" i="1"/>
  <c r="N117" i="1"/>
  <c r="R117" i="1"/>
  <c r="V117" i="1"/>
  <c r="AF117" i="1"/>
  <c r="AJ117" i="1"/>
  <c r="AN117" i="1"/>
  <c r="AR117" i="1"/>
  <c r="AV117" i="1"/>
  <c r="AZ117" i="1"/>
  <c r="BD117" i="1"/>
  <c r="BH117" i="1"/>
  <c r="BL117" i="1"/>
  <c r="BP117" i="1"/>
  <c r="BT117" i="1"/>
  <c r="BX117" i="1"/>
  <c r="CB117" i="1"/>
  <c r="CF117" i="1"/>
  <c r="CJ117" i="1"/>
  <c r="CN117" i="1"/>
  <c r="CR117" i="1"/>
  <c r="CV117" i="1"/>
  <c r="CZ117" i="1"/>
  <c r="DD117" i="1"/>
  <c r="DH117" i="1"/>
  <c r="Z112" i="1"/>
  <c r="AD112" i="1"/>
  <c r="X114" i="1"/>
  <c r="AB114" i="1"/>
  <c r="D155" i="1"/>
  <c r="Z122" i="1"/>
  <c r="AD122" i="1"/>
  <c r="Y122" i="1"/>
  <c r="AC122" i="1"/>
  <c r="X124" i="1"/>
  <c r="AB124" i="1"/>
  <c r="AA124" i="1"/>
  <c r="AE124" i="1"/>
  <c r="Z126" i="1"/>
  <c r="AD126" i="1"/>
  <c r="Y126" i="1"/>
  <c r="AC126" i="1"/>
  <c r="X128" i="1"/>
  <c r="AB128" i="1"/>
  <c r="AA128" i="1"/>
  <c r="AE128" i="1"/>
  <c r="Z130" i="1"/>
  <c r="AD130" i="1"/>
  <c r="Y130" i="1"/>
  <c r="AC130" i="1"/>
  <c r="AA134" i="1"/>
  <c r="X132" i="1"/>
  <c r="AB132" i="1"/>
  <c r="AA132" i="1"/>
  <c r="AE132" i="1"/>
  <c r="Z134" i="1"/>
  <c r="AD134" i="1"/>
  <c r="Y134" i="1"/>
  <c r="AC134" i="1"/>
  <c r="X136" i="1"/>
  <c r="AB136" i="1"/>
  <c r="AA136" i="1"/>
  <c r="AE136" i="1"/>
  <c r="Z138" i="1"/>
  <c r="AD138" i="1"/>
  <c r="Y138" i="1"/>
  <c r="AC138" i="1"/>
  <c r="X140" i="1"/>
  <c r="AB140" i="1"/>
  <c r="AA140" i="1"/>
  <c r="AE140" i="1"/>
  <c r="Z142" i="1"/>
  <c r="AD142" i="1"/>
  <c r="Y142" i="1"/>
  <c r="AC142" i="1"/>
  <c r="X144" i="1"/>
  <c r="AB144" i="1"/>
  <c r="AA144" i="1"/>
  <c r="AE144" i="1"/>
  <c r="Z146" i="1"/>
  <c r="AD146" i="1"/>
  <c r="Y146" i="1"/>
  <c r="AC146" i="1"/>
  <c r="X148" i="1"/>
  <c r="AB148" i="1"/>
  <c r="AA148" i="1"/>
  <c r="AE148" i="1"/>
  <c r="Z150" i="1"/>
  <c r="AD150" i="1"/>
  <c r="Y150" i="1"/>
  <c r="AC150" i="1"/>
  <c r="X152" i="1"/>
  <c r="AB152" i="1"/>
  <c r="AA152" i="1"/>
  <c r="AE152" i="1"/>
  <c r="D190" i="1"/>
  <c r="H190" i="1"/>
  <c r="L190" i="1"/>
  <c r="P190" i="1"/>
  <c r="T190" i="1"/>
  <c r="AA160" i="1"/>
  <c r="AE160" i="1"/>
  <c r="AI190" i="1"/>
  <c r="AM190" i="1"/>
  <c r="AQ190" i="1"/>
  <c r="AU190" i="1"/>
  <c r="AY190" i="1"/>
  <c r="BC190" i="1"/>
  <c r="BG190" i="1"/>
  <c r="BK190" i="1"/>
  <c r="BO190" i="1"/>
  <c r="BS190" i="1"/>
  <c r="BW190" i="1"/>
  <c r="CA190" i="1"/>
  <c r="CE190" i="1"/>
  <c r="CI190" i="1"/>
  <c r="CM190" i="1"/>
  <c r="CQ190" i="1"/>
  <c r="CU190" i="1"/>
  <c r="CY190" i="1"/>
  <c r="DC190" i="1"/>
  <c r="DG190" i="1"/>
  <c r="Y162" i="1"/>
  <c r="AC162" i="1"/>
  <c r="AA164" i="1"/>
  <c r="AE164" i="1"/>
  <c r="Y166" i="1"/>
  <c r="AC166" i="1"/>
  <c r="AA168" i="1"/>
  <c r="AE168" i="1"/>
  <c r="Y170" i="1"/>
  <c r="AC170" i="1"/>
  <c r="AA172" i="1"/>
  <c r="AE172" i="1"/>
  <c r="Y174" i="1"/>
  <c r="AC174" i="1"/>
  <c r="AA176" i="1"/>
  <c r="AE176" i="1"/>
  <c r="Y178" i="1"/>
  <c r="AC178" i="1"/>
  <c r="AA180" i="1"/>
  <c r="AE180" i="1"/>
  <c r="Y182" i="1"/>
  <c r="AC182" i="1"/>
  <c r="AA184" i="1"/>
  <c r="AE184" i="1"/>
  <c r="Y186" i="1"/>
  <c r="AC186" i="1"/>
  <c r="AA188" i="1"/>
  <c r="AE188" i="1"/>
  <c r="Z193" i="1"/>
  <c r="AD193" i="1"/>
  <c r="AB193" i="1"/>
  <c r="Y195" i="1"/>
  <c r="AC195" i="1"/>
  <c r="X195" i="1"/>
  <c r="AB195" i="1"/>
  <c r="AA197" i="1"/>
  <c r="AE197" i="1"/>
  <c r="Z197" i="1"/>
  <c r="AD197" i="1"/>
  <c r="Y199" i="1"/>
  <c r="AC199" i="1"/>
  <c r="X199" i="1"/>
  <c r="AB199" i="1"/>
  <c r="AA201" i="1"/>
  <c r="AE201" i="1"/>
  <c r="Z201" i="1"/>
  <c r="AD201" i="1"/>
  <c r="Y203" i="1"/>
  <c r="AC203" i="1"/>
  <c r="X203" i="1"/>
  <c r="AB203" i="1"/>
  <c r="AA205" i="1"/>
  <c r="AE205" i="1"/>
  <c r="Z205" i="1"/>
  <c r="AD205" i="1"/>
  <c r="Y207" i="1"/>
  <c r="AC207" i="1"/>
  <c r="X207" i="1"/>
  <c r="AB207" i="1"/>
  <c r="AA209" i="1"/>
  <c r="AE209" i="1"/>
  <c r="Z209" i="1"/>
  <c r="AD209" i="1"/>
  <c r="E251" i="1"/>
  <c r="I251" i="1"/>
  <c r="M251" i="1"/>
  <c r="U251" i="1"/>
  <c r="Z135" i="1"/>
  <c r="AD135" i="1"/>
  <c r="X137" i="1"/>
  <c r="AB137" i="1"/>
  <c r="Z139" i="1"/>
  <c r="AD139" i="1"/>
  <c r="X141" i="1"/>
  <c r="AB141" i="1"/>
  <c r="Z143" i="1"/>
  <c r="AD143" i="1"/>
  <c r="X145" i="1"/>
  <c r="AB145" i="1"/>
  <c r="Z147" i="1"/>
  <c r="AD147" i="1"/>
  <c r="X149" i="1"/>
  <c r="AB149" i="1"/>
  <c r="Z151" i="1"/>
  <c r="AD151" i="1"/>
  <c r="X153" i="1"/>
  <c r="AB153" i="1"/>
  <c r="Z159" i="1"/>
  <c r="AD159" i="1"/>
  <c r="G190" i="1"/>
  <c r="K190" i="1"/>
  <c r="O190" i="1"/>
  <c r="S190" i="1"/>
  <c r="W190" i="1"/>
  <c r="Z163" i="1"/>
  <c r="AD163" i="1"/>
  <c r="X165" i="1"/>
  <c r="AB165" i="1"/>
  <c r="Z167" i="1"/>
  <c r="AD167" i="1"/>
  <c r="X169" i="1"/>
  <c r="AB169" i="1"/>
  <c r="Z171" i="1"/>
  <c r="AD171" i="1"/>
  <c r="X173" i="1"/>
  <c r="AB173" i="1"/>
  <c r="Z175" i="1"/>
  <c r="AD175" i="1"/>
  <c r="X177" i="1"/>
  <c r="AB177" i="1"/>
  <c r="Z179" i="1"/>
  <c r="AD179" i="1"/>
  <c r="X181" i="1"/>
  <c r="AB181" i="1"/>
  <c r="Z183" i="1"/>
  <c r="AD183" i="1"/>
  <c r="X185" i="1"/>
  <c r="AB185" i="1"/>
  <c r="Z187" i="1"/>
  <c r="AD187" i="1"/>
  <c r="X194" i="1"/>
  <c r="AB194" i="1"/>
  <c r="AA194" i="1"/>
  <c r="AE194" i="1"/>
  <c r="Y196" i="1"/>
  <c r="AC196" i="1"/>
  <c r="AA198" i="1"/>
  <c r="AE198" i="1"/>
  <c r="Y200" i="1"/>
  <c r="AC200" i="1"/>
  <c r="X202" i="1"/>
  <c r="AB202" i="1"/>
  <c r="AA202" i="1"/>
  <c r="AE202" i="1"/>
  <c r="Z204" i="1"/>
  <c r="AD204" i="1"/>
  <c r="Y204" i="1"/>
  <c r="AC204" i="1"/>
  <c r="X206" i="1"/>
  <c r="AB206" i="1"/>
  <c r="AA206" i="1"/>
  <c r="AE206" i="1"/>
  <c r="Z208" i="1"/>
  <c r="AD208" i="1"/>
  <c r="Y208" i="1"/>
  <c r="AC208" i="1"/>
  <c r="X134" i="1"/>
  <c r="AB134" i="1"/>
  <c r="Z136" i="1"/>
  <c r="AD136" i="1"/>
  <c r="X138" i="1"/>
  <c r="AB138" i="1"/>
  <c r="Z140" i="1"/>
  <c r="AD140" i="1"/>
  <c r="X142" i="1"/>
  <c r="AB142" i="1"/>
  <c r="Z144" i="1"/>
  <c r="AD144" i="1"/>
  <c r="X146" i="1"/>
  <c r="AB146" i="1"/>
  <c r="Z148" i="1"/>
  <c r="AD148" i="1"/>
  <c r="X150" i="1"/>
  <c r="AB150" i="1"/>
  <c r="Z152" i="1"/>
  <c r="AD152" i="1"/>
  <c r="F190" i="1"/>
  <c r="J190" i="1"/>
  <c r="N190" i="1"/>
  <c r="R190" i="1"/>
  <c r="V190" i="1"/>
  <c r="X193" i="1"/>
  <c r="AG251" i="1"/>
  <c r="AK251" i="1"/>
  <c r="AO251" i="1"/>
  <c r="AS251" i="1"/>
  <c r="AW251" i="1"/>
  <c r="BA251" i="1"/>
  <c r="BE251" i="1"/>
  <c r="BI251" i="1"/>
  <c r="BM251" i="1"/>
  <c r="BQ251" i="1"/>
  <c r="BU251" i="1"/>
  <c r="BY251" i="1"/>
  <c r="CC251" i="1"/>
  <c r="CG251" i="1"/>
  <c r="CK251" i="1"/>
  <c r="CO251" i="1"/>
  <c r="CS251" i="1"/>
  <c r="CW251" i="1"/>
  <c r="DA251" i="1"/>
  <c r="DE251" i="1"/>
  <c r="AA195" i="1"/>
  <c r="AE195" i="1"/>
  <c r="AA211" i="1"/>
  <c r="AE211" i="1"/>
  <c r="X322" i="1"/>
  <c r="G355" i="1"/>
  <c r="O355" i="1"/>
  <c r="W355" i="1"/>
  <c r="R355" i="1"/>
  <c r="AI356" i="1"/>
  <c r="AQ356" i="1"/>
  <c r="AY356" i="1"/>
  <c r="BG356" i="1"/>
  <c r="BO356" i="1"/>
  <c r="BW356" i="1"/>
  <c r="CE356" i="1"/>
  <c r="CM356" i="1"/>
  <c r="CU356" i="1"/>
  <c r="DC356" i="1"/>
  <c r="P356" i="1"/>
  <c r="P359" i="1" s="1"/>
  <c r="P360" i="1" s="1"/>
  <c r="AC330" i="1"/>
  <c r="AL356" i="1"/>
  <c r="BB356" i="1"/>
  <c r="BR356" i="1"/>
  <c r="CH356" i="1"/>
  <c r="CX356" i="1"/>
  <c r="AA332" i="1"/>
  <c r="AE332" i="1"/>
  <c r="X333" i="1"/>
  <c r="AB333" i="1"/>
  <c r="Z335" i="1"/>
  <c r="AI357" i="1"/>
  <c r="AM357" i="1"/>
  <c r="AJ357" i="1"/>
  <c r="AC338" i="1"/>
  <c r="AA340" i="1"/>
  <c r="AE340" i="1"/>
  <c r="X341" i="1"/>
  <c r="AB341" i="1"/>
  <c r="Z343" i="1"/>
  <c r="AC346" i="1"/>
  <c r="AA348" i="1"/>
  <c r="AE348" i="1"/>
  <c r="X349" i="1"/>
  <c r="AB349" i="1"/>
  <c r="AK351" i="1"/>
  <c r="AK352" i="1" s="1"/>
  <c r="CW351" i="1"/>
  <c r="CW352" i="1" s="1"/>
  <c r="P357" i="1"/>
  <c r="G410" i="1"/>
  <c r="G411" i="1" s="1"/>
  <c r="K413" i="1"/>
  <c r="O410" i="1"/>
  <c r="O411" i="1" s="1"/>
  <c r="S413" i="1"/>
  <c r="W410" i="1"/>
  <c r="Y378" i="1"/>
  <c r="AC254" i="1"/>
  <c r="D302" i="1"/>
  <c r="H302" i="1"/>
  <c r="L302" i="1"/>
  <c r="P302" i="1"/>
  <c r="T302" i="1"/>
  <c r="AF302" i="1"/>
  <c r="AJ302" i="1"/>
  <c r="AN302" i="1"/>
  <c r="AR302" i="1"/>
  <c r="AV302" i="1"/>
  <c r="AZ302" i="1"/>
  <c r="BD302" i="1"/>
  <c r="BH302" i="1"/>
  <c r="BL302" i="1"/>
  <c r="BP302" i="1"/>
  <c r="BT302" i="1"/>
  <c r="BX302" i="1"/>
  <c r="CB302" i="1"/>
  <c r="CF302" i="1"/>
  <c r="CJ302" i="1"/>
  <c r="CN302" i="1"/>
  <c r="CR302" i="1"/>
  <c r="CV302" i="1"/>
  <c r="CZ302" i="1"/>
  <c r="DD302" i="1"/>
  <c r="DH302" i="1"/>
  <c r="E302" i="1"/>
  <c r="I302" i="1"/>
  <c r="M302" i="1"/>
  <c r="Q302" i="1"/>
  <c r="AD257" i="1"/>
  <c r="AG302" i="1"/>
  <c r="AK302" i="1"/>
  <c r="AO302" i="1"/>
  <c r="AS302" i="1"/>
  <c r="AW302" i="1"/>
  <c r="BA302" i="1"/>
  <c r="BE302" i="1"/>
  <c r="BI302" i="1"/>
  <c r="BM302" i="1"/>
  <c r="BQ302" i="1"/>
  <c r="BU302" i="1"/>
  <c r="BY302" i="1"/>
  <c r="CC302" i="1"/>
  <c r="CG302" i="1"/>
  <c r="CK302" i="1"/>
  <c r="CO302" i="1"/>
  <c r="CS302" i="1"/>
  <c r="CW302" i="1"/>
  <c r="DA302" i="1"/>
  <c r="DE302" i="1"/>
  <c r="AA258" i="1"/>
  <c r="AE258" i="1"/>
  <c r="X259" i="1"/>
  <c r="AB259" i="1"/>
  <c r="Y260" i="1"/>
  <c r="AC260" i="1"/>
  <c r="Z261" i="1"/>
  <c r="AD261" i="1"/>
  <c r="AA262" i="1"/>
  <c r="AE262" i="1"/>
  <c r="X263" i="1"/>
  <c r="AB263" i="1"/>
  <c r="Y264" i="1"/>
  <c r="AC264" i="1"/>
  <c r="Z265" i="1"/>
  <c r="AD265" i="1"/>
  <c r="AA266" i="1"/>
  <c r="AE266" i="1"/>
  <c r="X267" i="1"/>
  <c r="AB267" i="1"/>
  <c r="Y268" i="1"/>
  <c r="AC268" i="1"/>
  <c r="Z269" i="1"/>
  <c r="AD269" i="1"/>
  <c r="AA270" i="1"/>
  <c r="AE270" i="1"/>
  <c r="X271" i="1"/>
  <c r="AB271" i="1"/>
  <c r="Y272" i="1"/>
  <c r="AC272" i="1"/>
  <c r="Z273" i="1"/>
  <c r="AD273" i="1"/>
  <c r="AA274" i="1"/>
  <c r="AE274" i="1"/>
  <c r="X275" i="1"/>
  <c r="AB275" i="1"/>
  <c r="Y276" i="1"/>
  <c r="AC276" i="1"/>
  <c r="Z277" i="1"/>
  <c r="AD277" i="1"/>
  <c r="AA278" i="1"/>
  <c r="AE278" i="1"/>
  <c r="X279" i="1"/>
  <c r="AB279" i="1"/>
  <c r="Y280" i="1"/>
  <c r="AC280" i="1"/>
  <c r="Z281" i="1"/>
  <c r="AD281" i="1"/>
  <c r="AA282" i="1"/>
  <c r="AE282" i="1"/>
  <c r="X283" i="1"/>
  <c r="AB283" i="1"/>
  <c r="Y284" i="1"/>
  <c r="AC284" i="1"/>
  <c r="Z285" i="1"/>
  <c r="AD285" i="1"/>
  <c r="AA286" i="1"/>
  <c r="AE286" i="1"/>
  <c r="X287" i="1"/>
  <c r="AB287" i="1"/>
  <c r="Y288" i="1"/>
  <c r="AC288" i="1"/>
  <c r="Z289" i="1"/>
  <c r="AD289" i="1"/>
  <c r="AA290" i="1"/>
  <c r="AE290" i="1"/>
  <c r="X291" i="1"/>
  <c r="AB291" i="1"/>
  <c r="Y292" i="1"/>
  <c r="AC292" i="1"/>
  <c r="Z293" i="1"/>
  <c r="AD293" i="1"/>
  <c r="AA294" i="1"/>
  <c r="AE294" i="1"/>
  <c r="X295" i="1"/>
  <c r="AB295" i="1"/>
  <c r="Y296" i="1"/>
  <c r="AC296" i="1"/>
  <c r="Z297" i="1"/>
  <c r="AD297" i="1"/>
  <c r="AA298" i="1"/>
  <c r="AE298" i="1"/>
  <c r="X299" i="1"/>
  <c r="AB299" i="1"/>
  <c r="Y300" i="1"/>
  <c r="AC300" i="1"/>
  <c r="R354" i="1"/>
  <c r="AF351" i="1"/>
  <c r="AJ354" i="1"/>
  <c r="AV351" i="1"/>
  <c r="AZ354" i="1"/>
  <c r="BL351" i="1"/>
  <c r="BP354" i="1"/>
  <c r="CB351" i="1"/>
  <c r="CF354" i="1"/>
  <c r="CR351" i="1"/>
  <c r="CV354" i="1"/>
  <c r="DH351" i="1"/>
  <c r="E351" i="1"/>
  <c r="AA314" i="1"/>
  <c r="AE314" i="1"/>
  <c r="AD314" i="1"/>
  <c r="Y316" i="1"/>
  <c r="AC316" i="1"/>
  <c r="AB316" i="1"/>
  <c r="Y323" i="1"/>
  <c r="Y355" i="1" s="1"/>
  <c r="AT355" i="1"/>
  <c r="BJ355" i="1"/>
  <c r="BZ355" i="1"/>
  <c r="CP355" i="1"/>
  <c r="DF355" i="1"/>
  <c r="Y324" i="1"/>
  <c r="AC324" i="1"/>
  <c r="AB324" i="1"/>
  <c r="CK356" i="1"/>
  <c r="CO356" i="1"/>
  <c r="CS356" i="1"/>
  <c r="CW356" i="1"/>
  <c r="DA356" i="1"/>
  <c r="DE356" i="1"/>
  <c r="AR356" i="1"/>
  <c r="BH356" i="1"/>
  <c r="BX356" i="1"/>
  <c r="CN356" i="1"/>
  <c r="DD356" i="1"/>
  <c r="AA330" i="1"/>
  <c r="AE330" i="1"/>
  <c r="AD330" i="1"/>
  <c r="AH356" i="1"/>
  <c r="AX356" i="1"/>
  <c r="BN356" i="1"/>
  <c r="CD356" i="1"/>
  <c r="CT356" i="1"/>
  <c r="Y332" i="1"/>
  <c r="AC332" i="1"/>
  <c r="AB332" i="1"/>
  <c r="AF357" i="1"/>
  <c r="AA338" i="1"/>
  <c r="AE338" i="1"/>
  <c r="AD338" i="1"/>
  <c r="Y340" i="1"/>
  <c r="Y357" i="1" s="1"/>
  <c r="AC340" i="1"/>
  <c r="AB340" i="1"/>
  <c r="AY357" i="1"/>
  <c r="BO357" i="1"/>
  <c r="CE357" i="1"/>
  <c r="CU357" i="1"/>
  <c r="AA346" i="1"/>
  <c r="AE346" i="1"/>
  <c r="AD346" i="1"/>
  <c r="Y348" i="1"/>
  <c r="AC348" i="1"/>
  <c r="AB348" i="1"/>
  <c r="BA351" i="1"/>
  <c r="BA352" i="1" s="1"/>
  <c r="J354" i="1"/>
  <c r="L356" i="1"/>
  <c r="V357" i="1"/>
  <c r="AA362" i="1"/>
  <c r="AE362" i="1"/>
  <c r="AI413" i="1"/>
  <c r="AM413" i="1"/>
  <c r="AQ413" i="1"/>
  <c r="AU413" i="1"/>
  <c r="AY413" i="1"/>
  <c r="BC413" i="1"/>
  <c r="BG413" i="1"/>
  <c r="BK413" i="1"/>
  <c r="BO413" i="1"/>
  <c r="BS413" i="1"/>
  <c r="BW413" i="1"/>
  <c r="CA413" i="1"/>
  <c r="CE413" i="1"/>
  <c r="CI413" i="1"/>
  <c r="CM413" i="1"/>
  <c r="CQ413" i="1"/>
  <c r="CU413" i="1"/>
  <c r="CY413" i="1"/>
  <c r="DC413" i="1"/>
  <c r="DG410" i="1"/>
  <c r="DG411" i="1" s="1"/>
  <c r="AD364" i="1"/>
  <c r="AM410" i="1"/>
  <c r="AM411" i="1" s="1"/>
  <c r="AU410" i="1"/>
  <c r="AU411" i="1" s="1"/>
  <c r="BC410" i="1"/>
  <c r="BC411" i="1" s="1"/>
  <c r="BK410" i="1"/>
  <c r="BK411" i="1" s="1"/>
  <c r="BS410" i="1"/>
  <c r="BS411" i="1" s="1"/>
  <c r="CA410" i="1"/>
  <c r="CA411" i="1" s="1"/>
  <c r="CI410" i="1"/>
  <c r="CI411" i="1" s="1"/>
  <c r="CQ410" i="1"/>
  <c r="CQ411" i="1" s="1"/>
  <c r="CY410" i="1"/>
  <c r="AC365" i="1"/>
  <c r="AA367" i="1"/>
  <c r="X368" i="1"/>
  <c r="AB368" i="1"/>
  <c r="AA368" i="1"/>
  <c r="AE368" i="1"/>
  <c r="AA370" i="1"/>
  <c r="AE370" i="1"/>
  <c r="AD372" i="1"/>
  <c r="AI414" i="1"/>
  <c r="AM414" i="1"/>
  <c r="AQ414" i="1"/>
  <c r="AU414" i="1"/>
  <c r="AY414" i="1"/>
  <c r="BC414" i="1"/>
  <c r="BG414" i="1"/>
  <c r="BK414" i="1"/>
  <c r="BO414" i="1"/>
  <c r="BS414" i="1"/>
  <c r="BW414" i="1"/>
  <c r="CA414" i="1"/>
  <c r="CE414" i="1"/>
  <c r="CI414" i="1"/>
  <c r="CM414" i="1"/>
  <c r="CQ414" i="1"/>
  <c r="CU414" i="1"/>
  <c r="CY414" i="1"/>
  <c r="DC414" i="1"/>
  <c r="DG414" i="1"/>
  <c r="AC373" i="1"/>
  <c r="AA375" i="1"/>
  <c r="X376" i="1"/>
  <c r="AB376" i="1"/>
  <c r="AA376" i="1"/>
  <c r="AE376" i="1"/>
  <c r="AD210" i="1"/>
  <c r="X212" i="1"/>
  <c r="AB212" i="1"/>
  <c r="Z214" i="1"/>
  <c r="AD214" i="1"/>
  <c r="X216" i="1"/>
  <c r="AB216" i="1"/>
  <c r="Z218" i="1"/>
  <c r="AD218" i="1"/>
  <c r="X220" i="1"/>
  <c r="AB220" i="1"/>
  <c r="Z222" i="1"/>
  <c r="AD222" i="1"/>
  <c r="AD302" i="1"/>
  <c r="W359" i="1"/>
  <c r="F359" i="1"/>
  <c r="F360" i="1" s="1"/>
  <c r="N359" i="1"/>
  <c r="AQ355" i="1"/>
  <c r="AU355" i="1"/>
  <c r="BG355" i="1"/>
  <c r="BK355" i="1"/>
  <c r="BW355" i="1"/>
  <c r="CA355" i="1"/>
  <c r="CM355" i="1"/>
  <c r="CQ355" i="1"/>
  <c r="DC355" i="1"/>
  <c r="DG355" i="1"/>
  <c r="AR355" i="1"/>
  <c r="BH355" i="1"/>
  <c r="BX355" i="1"/>
  <c r="CN355" i="1"/>
  <c r="DD355" i="1"/>
  <c r="AM355" i="1"/>
  <c r="BC355" i="1"/>
  <c r="BS355" i="1"/>
  <c r="CI355" i="1"/>
  <c r="CY355" i="1"/>
  <c r="AA356" i="1"/>
  <c r="AE333" i="1"/>
  <c r="AC335" i="1"/>
  <c r="X336" i="1"/>
  <c r="J357" i="1"/>
  <c r="AC337" i="1"/>
  <c r="AB338" i="1"/>
  <c r="AA339" i="1"/>
  <c r="AE339" i="1"/>
  <c r="Z340" i="1"/>
  <c r="AD340" i="1"/>
  <c r="AE341" i="1"/>
  <c r="D357" i="1"/>
  <c r="Z342" i="1"/>
  <c r="BF357" i="1"/>
  <c r="BV357" i="1"/>
  <c r="CL357" i="1"/>
  <c r="DB357" i="1"/>
  <c r="AC343" i="1"/>
  <c r="X344" i="1"/>
  <c r="AC345" i="1"/>
  <c r="AB346" i="1"/>
  <c r="AA347" i="1"/>
  <c r="AE347" i="1"/>
  <c r="Z348" i="1"/>
  <c r="AD348" i="1"/>
  <c r="AE349" i="1"/>
  <c r="BQ351" i="1"/>
  <c r="BQ352" i="1" s="1"/>
  <c r="R356" i="1"/>
  <c r="AJ410" i="1"/>
  <c r="AJ411" i="1" s="1"/>
  <c r="AR410" i="1"/>
  <c r="AR411" i="1" s="1"/>
  <c r="AZ410" i="1"/>
  <c r="AZ411" i="1" s="1"/>
  <c r="BH410" i="1"/>
  <c r="BH411" i="1" s="1"/>
  <c r="BP410" i="1"/>
  <c r="BP411" i="1" s="1"/>
  <c r="BX410" i="1"/>
  <c r="CF410" i="1"/>
  <c r="CF411" i="1" s="1"/>
  <c r="CN410" i="1"/>
  <c r="CN411" i="1" s="1"/>
  <c r="CV410" i="1"/>
  <c r="CV411" i="1" s="1"/>
  <c r="I410" i="1"/>
  <c r="I411" i="1" s="1"/>
  <c r="AA210" i="1"/>
  <c r="AE210" i="1"/>
  <c r="Y212" i="1"/>
  <c r="AC212" i="1"/>
  <c r="X214" i="1"/>
  <c r="AB214" i="1"/>
  <c r="AA214" i="1"/>
  <c r="AE214" i="1"/>
  <c r="Z216" i="1"/>
  <c r="AD216" i="1"/>
  <c r="Y216" i="1"/>
  <c r="AC216" i="1"/>
  <c r="X218" i="1"/>
  <c r="AB218" i="1"/>
  <c r="AA218" i="1"/>
  <c r="AE218" i="1"/>
  <c r="Z220" i="1"/>
  <c r="AD220" i="1"/>
  <c r="Y220" i="1"/>
  <c r="AC220" i="1"/>
  <c r="X222" i="1"/>
  <c r="AB222" i="1"/>
  <c r="AA222" i="1"/>
  <c r="AE222" i="1"/>
  <c r="Y311" i="1"/>
  <c r="AX359" i="1"/>
  <c r="AX360" i="1" s="1"/>
  <c r="BJ354" i="1"/>
  <c r="BN354" i="1"/>
  <c r="BN359" i="1" s="1"/>
  <c r="BN360" i="1" s="1"/>
  <c r="BR354" i="1"/>
  <c r="BV354" i="1"/>
  <c r="BZ354" i="1"/>
  <c r="CD354" i="1"/>
  <c r="CD359" i="1" s="1"/>
  <c r="CD360" i="1" s="1"/>
  <c r="CH354" i="1"/>
  <c r="CL354" i="1"/>
  <c r="CP354" i="1"/>
  <c r="CT354" i="1"/>
  <c r="CT359" i="1" s="1"/>
  <c r="CT360" i="1" s="1"/>
  <c r="CX354" i="1"/>
  <c r="CX359" i="1" s="1"/>
  <c r="CX360" i="1" s="1"/>
  <c r="DB354" i="1"/>
  <c r="DF354" i="1"/>
  <c r="Y312" i="1"/>
  <c r="AC312" i="1"/>
  <c r="O354" i="1"/>
  <c r="AB312" i="1"/>
  <c r="AA318" i="1"/>
  <c r="AE318" i="1"/>
  <c r="AD318" i="1"/>
  <c r="Y320" i="1"/>
  <c r="AC320" i="1"/>
  <c r="AB320" i="1"/>
  <c r="AN355" i="1"/>
  <c r="BD355" i="1"/>
  <c r="BT355" i="1"/>
  <c r="CJ355" i="1"/>
  <c r="CZ355" i="1"/>
  <c r="AA326" i="1"/>
  <c r="AE326" i="1"/>
  <c r="AD326" i="1"/>
  <c r="Y328" i="1"/>
  <c r="Y356" i="1" s="1"/>
  <c r="AC328" i="1"/>
  <c r="AB328" i="1"/>
  <c r="AL357" i="1"/>
  <c r="AL359" i="1" s="1"/>
  <c r="AL360" i="1" s="1"/>
  <c r="AV357" i="1"/>
  <c r="BL357" i="1"/>
  <c r="CB357" i="1"/>
  <c r="CR357" i="1"/>
  <c r="DH357" i="1"/>
  <c r="BB357" i="1"/>
  <c r="BB359" i="1" s="1"/>
  <c r="BB360" i="1" s="1"/>
  <c r="BR357" i="1"/>
  <c r="CH357" i="1"/>
  <c r="CX357" i="1"/>
  <c r="CG351" i="1"/>
  <c r="H355" i="1"/>
  <c r="AA363" i="1"/>
  <c r="X364" i="1"/>
  <c r="AB364" i="1"/>
  <c r="AA364" i="1"/>
  <c r="AE364" i="1"/>
  <c r="AA366" i="1"/>
  <c r="AE366" i="1"/>
  <c r="AD368" i="1"/>
  <c r="AC369" i="1"/>
  <c r="X372" i="1"/>
  <c r="AB372" i="1"/>
  <c r="AA372" i="1"/>
  <c r="AE372" i="1"/>
  <c r="AE414" i="1" s="1"/>
  <c r="AA374" i="1"/>
  <c r="AE374" i="1"/>
  <c r="AD376" i="1"/>
  <c r="X377" i="1"/>
  <c r="AH415" i="1"/>
  <c r="AL415" i="1"/>
  <c r="AP415" i="1"/>
  <c r="AT415" i="1"/>
  <c r="AX415" i="1"/>
  <c r="BB415" i="1"/>
  <c r="BF415" i="1"/>
  <c r="BJ415" i="1"/>
  <c r="BN415" i="1"/>
  <c r="BR415" i="1"/>
  <c r="BV415" i="1"/>
  <c r="BZ415" i="1"/>
  <c r="CD415" i="1"/>
  <c r="CH415" i="1"/>
  <c r="CL415" i="1"/>
  <c r="CP415" i="1"/>
  <c r="CT415" i="1"/>
  <c r="CX415" i="1"/>
  <c r="DB415" i="1"/>
  <c r="DF415" i="1"/>
  <c r="Y394" i="1"/>
  <c r="AC394" i="1"/>
  <c r="Y401" i="1"/>
  <c r="AC401" i="1"/>
  <c r="Z403" i="1"/>
  <c r="AB405" i="1"/>
  <c r="Y408" i="1"/>
  <c r="AC408" i="1"/>
  <c r="AB408" i="1"/>
  <c r="F460" i="1"/>
  <c r="J460" i="1"/>
  <c r="N460" i="1"/>
  <c r="AA429" i="1"/>
  <c r="AE429" i="1"/>
  <c r="F462" i="1"/>
  <c r="N462" i="1"/>
  <c r="R462" i="1"/>
  <c r="AG463" i="1"/>
  <c r="AK463" i="1"/>
  <c r="AO463" i="1"/>
  <c r="AS463" i="1"/>
  <c r="AW463" i="1"/>
  <c r="BA463" i="1"/>
  <c r="BE463" i="1"/>
  <c r="BI463" i="1"/>
  <c r="BM463" i="1"/>
  <c r="BQ463" i="1"/>
  <c r="BU463" i="1"/>
  <c r="BY463" i="1"/>
  <c r="CC463" i="1"/>
  <c r="CG463" i="1"/>
  <c r="CK463" i="1"/>
  <c r="CO463" i="1"/>
  <c r="CS463" i="1"/>
  <c r="CW463" i="1"/>
  <c r="DA463" i="1"/>
  <c r="DE463" i="1"/>
  <c r="J464" i="1"/>
  <c r="AG465" i="1"/>
  <c r="AO465" i="1"/>
  <c r="AW465" i="1"/>
  <c r="BE465" i="1"/>
  <c r="BI465" i="1"/>
  <c r="BU465" i="1"/>
  <c r="BY465" i="1"/>
  <c r="CK465" i="1"/>
  <c r="CO465" i="1"/>
  <c r="DA465" i="1"/>
  <c r="DE465" i="1"/>
  <c r="F466" i="1"/>
  <c r="N466" i="1"/>
  <c r="R466" i="1"/>
  <c r="V466" i="1"/>
  <c r="AA378" i="1"/>
  <c r="AE378" i="1"/>
  <c r="AD380" i="1"/>
  <c r="AC381" i="1"/>
  <c r="X384" i="1"/>
  <c r="AB384" i="1"/>
  <c r="AA384" i="1"/>
  <c r="AE384" i="1"/>
  <c r="AA386" i="1"/>
  <c r="AE386" i="1"/>
  <c r="AD388" i="1"/>
  <c r="AG417" i="1"/>
  <c r="AK417" i="1"/>
  <c r="AO417" i="1"/>
  <c r="AA391" i="1"/>
  <c r="X392" i="1"/>
  <c r="AB392" i="1"/>
  <c r="AA392" i="1"/>
  <c r="AE392" i="1"/>
  <c r="AA394" i="1"/>
  <c r="AE394" i="1"/>
  <c r="AD396" i="1"/>
  <c r="AU417" i="1"/>
  <c r="BC417" i="1"/>
  <c r="BK417" i="1"/>
  <c r="BS417" i="1"/>
  <c r="CA417" i="1"/>
  <c r="CI417" i="1"/>
  <c r="CQ417" i="1"/>
  <c r="CY417" i="1"/>
  <c r="DG417" i="1"/>
  <c r="AC397" i="1"/>
  <c r="AA399" i="1"/>
  <c r="X400" i="1"/>
  <c r="AA400" i="1"/>
  <c r="AE401" i="1"/>
  <c r="Z402" i="1"/>
  <c r="AC402" i="1"/>
  <c r="X403" i="1"/>
  <c r="AB403" i="1"/>
  <c r="AA403" i="1"/>
  <c r="Z405" i="1"/>
  <c r="AD405" i="1"/>
  <c r="Y405" i="1"/>
  <c r="AC405" i="1"/>
  <c r="D458" i="1"/>
  <c r="L458" i="1"/>
  <c r="AF458" i="1"/>
  <c r="AJ458" i="1"/>
  <c r="AN458" i="1"/>
  <c r="AR458" i="1"/>
  <c r="AV458" i="1"/>
  <c r="AZ458" i="1"/>
  <c r="BD458" i="1"/>
  <c r="BH458" i="1"/>
  <c r="BL458" i="1"/>
  <c r="BP458" i="1"/>
  <c r="BT458" i="1"/>
  <c r="BX458" i="1"/>
  <c r="CB458" i="1"/>
  <c r="CF458" i="1"/>
  <c r="CJ458" i="1"/>
  <c r="CN458" i="1"/>
  <c r="CR458" i="1"/>
  <c r="CV458" i="1"/>
  <c r="CZ458" i="1"/>
  <c r="DD458" i="1"/>
  <c r="DH458" i="1"/>
  <c r="E459" i="1"/>
  <c r="AA426" i="1"/>
  <c r="AE426" i="1"/>
  <c r="Q459" i="1"/>
  <c r="U459" i="1"/>
  <c r="AG459" i="1"/>
  <c r="AK459" i="1"/>
  <c r="AO459" i="1"/>
  <c r="AS459" i="1"/>
  <c r="AW459" i="1"/>
  <c r="BA459" i="1"/>
  <c r="BE459" i="1"/>
  <c r="BI459" i="1"/>
  <c r="BM459" i="1"/>
  <c r="BQ459" i="1"/>
  <c r="BU459" i="1"/>
  <c r="BY459" i="1"/>
  <c r="CC459" i="1"/>
  <c r="CG459" i="1"/>
  <c r="CK459" i="1"/>
  <c r="CO459" i="1"/>
  <c r="CS459" i="1"/>
  <c r="CW459" i="1"/>
  <c r="DA459" i="1"/>
  <c r="DE459" i="1"/>
  <c r="X427" i="1"/>
  <c r="AB427" i="1"/>
  <c r="AH460" i="1"/>
  <c r="AL460" i="1"/>
  <c r="AP460" i="1"/>
  <c r="AT460" i="1"/>
  <c r="AX460" i="1"/>
  <c r="BB460" i="1"/>
  <c r="BF460" i="1"/>
  <c r="BJ460" i="1"/>
  <c r="BN460" i="1"/>
  <c r="BR460" i="1"/>
  <c r="BV460" i="1"/>
  <c r="BZ460" i="1"/>
  <c r="CD460" i="1"/>
  <c r="CH460" i="1"/>
  <c r="CL460" i="1"/>
  <c r="CP460" i="1"/>
  <c r="CT460" i="1"/>
  <c r="CX460" i="1"/>
  <c r="DB460" i="1"/>
  <c r="DF460" i="1"/>
  <c r="Y430" i="1"/>
  <c r="AC430" i="1"/>
  <c r="X430" i="1"/>
  <c r="AB430" i="1"/>
  <c r="Z431" i="1"/>
  <c r="AD431" i="1"/>
  <c r="AA432" i="1"/>
  <c r="E461" i="1"/>
  <c r="I461" i="1"/>
  <c r="M461" i="1"/>
  <c r="Q461" i="1"/>
  <c r="U461" i="1"/>
  <c r="AG461" i="1"/>
  <c r="AK461" i="1"/>
  <c r="AO461" i="1"/>
  <c r="AS461" i="1"/>
  <c r="AW461" i="1"/>
  <c r="BA461" i="1"/>
  <c r="BE461" i="1"/>
  <c r="BI461" i="1"/>
  <c r="BM461" i="1"/>
  <c r="BQ461" i="1"/>
  <c r="BU461" i="1"/>
  <c r="BY461" i="1"/>
  <c r="CC461" i="1"/>
  <c r="CG461" i="1"/>
  <c r="CK461" i="1"/>
  <c r="CO461" i="1"/>
  <c r="CS461" i="1"/>
  <c r="CW461" i="1"/>
  <c r="DA461" i="1"/>
  <c r="DE461" i="1"/>
  <c r="X435" i="1"/>
  <c r="AB435" i="1"/>
  <c r="AL462" i="1"/>
  <c r="AT462" i="1"/>
  <c r="BB462" i="1"/>
  <c r="BJ462" i="1"/>
  <c r="BR462" i="1"/>
  <c r="BZ462" i="1"/>
  <c r="CH462" i="1"/>
  <c r="CP462" i="1"/>
  <c r="CX462" i="1"/>
  <c r="DF462" i="1"/>
  <c r="Y438" i="1"/>
  <c r="X438" i="1"/>
  <c r="AB438" i="1"/>
  <c r="AH462" i="1"/>
  <c r="AP462" i="1"/>
  <c r="AX462" i="1"/>
  <c r="BF462" i="1"/>
  <c r="BN462" i="1"/>
  <c r="BV462" i="1"/>
  <c r="CD462" i="1"/>
  <c r="CL462" i="1"/>
  <c r="CT462" i="1"/>
  <c r="DB462" i="1"/>
  <c r="Y440" i="1"/>
  <c r="AC440" i="1"/>
  <c r="Y442" i="1"/>
  <c r="K463" i="1"/>
  <c r="X442" i="1"/>
  <c r="AB442" i="1"/>
  <c r="AH464" i="1"/>
  <c r="AP464" i="1"/>
  <c r="AX464" i="1"/>
  <c r="BF464" i="1"/>
  <c r="BN464" i="1"/>
  <c r="BV464" i="1"/>
  <c r="CD464" i="1"/>
  <c r="CL464" i="1"/>
  <c r="CT464" i="1"/>
  <c r="DB464" i="1"/>
  <c r="Y446" i="1"/>
  <c r="X446" i="1"/>
  <c r="AB446" i="1"/>
  <c r="G465" i="1"/>
  <c r="K465" i="1"/>
  <c r="O465" i="1"/>
  <c r="S465" i="1"/>
  <c r="W465" i="1"/>
  <c r="AH466" i="1"/>
  <c r="AL466" i="1"/>
  <c r="AP466" i="1"/>
  <c r="AT466" i="1"/>
  <c r="AX466" i="1"/>
  <c r="BB466" i="1"/>
  <c r="BF466" i="1"/>
  <c r="BJ466" i="1"/>
  <c r="BN466" i="1"/>
  <c r="BR466" i="1"/>
  <c r="BV466" i="1"/>
  <c r="BZ466" i="1"/>
  <c r="CD466" i="1"/>
  <c r="CH466" i="1"/>
  <c r="CL466" i="1"/>
  <c r="CP466" i="1"/>
  <c r="CT466" i="1"/>
  <c r="CX466" i="1"/>
  <c r="DB466" i="1"/>
  <c r="DF466" i="1"/>
  <c r="Y452" i="1"/>
  <c r="Y417" i="1"/>
  <c r="AH417" i="1"/>
  <c r="AL417" i="1"/>
  <c r="AP417" i="1"/>
  <c r="O417" i="1"/>
  <c r="W417" i="1"/>
  <c r="Z406" i="1"/>
  <c r="X407" i="1"/>
  <c r="AB407" i="1"/>
  <c r="AA407" i="1"/>
  <c r="D460" i="1"/>
  <c r="H460" i="1"/>
  <c r="P460" i="1"/>
  <c r="T460" i="1"/>
  <c r="D462" i="1"/>
  <c r="H462" i="1"/>
  <c r="P462" i="1"/>
  <c r="T462" i="1"/>
  <c r="AI463" i="1"/>
  <c r="AQ463" i="1"/>
  <c r="AY463" i="1"/>
  <c r="BG463" i="1"/>
  <c r="BO463" i="1"/>
  <c r="BW463" i="1"/>
  <c r="CE463" i="1"/>
  <c r="CM463" i="1"/>
  <c r="CU463" i="1"/>
  <c r="DC463" i="1"/>
  <c r="D464" i="1"/>
  <c r="H464" i="1"/>
  <c r="L464" i="1"/>
  <c r="P464" i="1"/>
  <c r="T464" i="1"/>
  <c r="AI465" i="1"/>
  <c r="AM465" i="1"/>
  <c r="AQ465" i="1"/>
  <c r="AU465" i="1"/>
  <c r="AY465" i="1"/>
  <c r="BC465" i="1"/>
  <c r="AG415" i="1"/>
  <c r="AG419" i="1" s="1"/>
  <c r="AG420" i="1" s="1"/>
  <c r="AK415" i="1"/>
  <c r="AK419" i="1" s="1"/>
  <c r="AK420" i="1" s="1"/>
  <c r="AO415" i="1"/>
  <c r="AS415" i="1"/>
  <c r="AS419" i="1" s="1"/>
  <c r="AS420" i="1" s="1"/>
  <c r="AW415" i="1"/>
  <c r="AW419" i="1" s="1"/>
  <c r="BA415" i="1"/>
  <c r="BA419" i="1" s="1"/>
  <c r="BA420" i="1" s="1"/>
  <c r="BE415" i="1"/>
  <c r="BI415" i="1"/>
  <c r="BI419" i="1" s="1"/>
  <c r="BI420" i="1" s="1"/>
  <c r="BM415" i="1"/>
  <c r="BM419" i="1" s="1"/>
  <c r="BM420" i="1" s="1"/>
  <c r="BQ415" i="1"/>
  <c r="BQ419" i="1" s="1"/>
  <c r="BQ420" i="1" s="1"/>
  <c r="BU415" i="1"/>
  <c r="BY415" i="1"/>
  <c r="BY419" i="1" s="1"/>
  <c r="BY420" i="1" s="1"/>
  <c r="CC415" i="1"/>
  <c r="CC419" i="1" s="1"/>
  <c r="CC420" i="1" s="1"/>
  <c r="CG415" i="1"/>
  <c r="CG419" i="1" s="1"/>
  <c r="CK415" i="1"/>
  <c r="CO415" i="1"/>
  <c r="CO419" i="1" s="1"/>
  <c r="CO420" i="1" s="1"/>
  <c r="CS415" i="1"/>
  <c r="CS419" i="1" s="1"/>
  <c r="CS420" i="1" s="1"/>
  <c r="CW415" i="1"/>
  <c r="CW419" i="1" s="1"/>
  <c r="CW420" i="1" s="1"/>
  <c r="DA415" i="1"/>
  <c r="DE415" i="1"/>
  <c r="DE419" i="1" s="1"/>
  <c r="DE420" i="1" s="1"/>
  <c r="AA379" i="1"/>
  <c r="X380" i="1"/>
  <c r="AB380" i="1"/>
  <c r="AA380" i="1"/>
  <c r="AE380" i="1"/>
  <c r="AA382" i="1"/>
  <c r="AE382" i="1"/>
  <c r="AD384" i="1"/>
  <c r="AI416" i="1"/>
  <c r="AM416" i="1"/>
  <c r="AQ416" i="1"/>
  <c r="AU416" i="1"/>
  <c r="AY416" i="1"/>
  <c r="BC416" i="1"/>
  <c r="BG416" i="1"/>
  <c r="BK416" i="1"/>
  <c r="BO416" i="1"/>
  <c r="BS416" i="1"/>
  <c r="BW416" i="1"/>
  <c r="CA416" i="1"/>
  <c r="CE416" i="1"/>
  <c r="CI416" i="1"/>
  <c r="CM416" i="1"/>
  <c r="CQ416" i="1"/>
  <c r="CU416" i="1"/>
  <c r="CY416" i="1"/>
  <c r="DC416" i="1"/>
  <c r="DG416" i="1"/>
  <c r="AC385" i="1"/>
  <c r="AA387" i="1"/>
  <c r="X388" i="1"/>
  <c r="AB388" i="1"/>
  <c r="AA388" i="1"/>
  <c r="AE388" i="1"/>
  <c r="AA390" i="1"/>
  <c r="AE390" i="1"/>
  <c r="AD392" i="1"/>
  <c r="AC393" i="1"/>
  <c r="X396" i="1"/>
  <c r="AB396" i="1"/>
  <c r="AA396" i="1"/>
  <c r="AE396" i="1"/>
  <c r="AA398" i="1"/>
  <c r="AE398" i="1"/>
  <c r="AD400" i="1"/>
  <c r="AB401" i="1"/>
  <c r="AB404" i="1"/>
  <c r="N458" i="1"/>
  <c r="R458" i="1"/>
  <c r="V458" i="1"/>
  <c r="AH458" i="1"/>
  <c r="AL458" i="1"/>
  <c r="AP458" i="1"/>
  <c r="AT458" i="1"/>
  <c r="AX458" i="1"/>
  <c r="BB458" i="1"/>
  <c r="BF458" i="1"/>
  <c r="BJ458" i="1"/>
  <c r="BN458" i="1"/>
  <c r="BR458" i="1"/>
  <c r="BV458" i="1"/>
  <c r="BZ458" i="1"/>
  <c r="CD458" i="1"/>
  <c r="CH458" i="1"/>
  <c r="CL458" i="1"/>
  <c r="CP458" i="1"/>
  <c r="CT458" i="1"/>
  <c r="CX458" i="1"/>
  <c r="DB458" i="1"/>
  <c r="DF458" i="1"/>
  <c r="K459" i="1"/>
  <c r="X426" i="1"/>
  <c r="AB426" i="1"/>
  <c r="W459" i="1"/>
  <c r="AI459" i="1"/>
  <c r="AM459" i="1"/>
  <c r="AQ459" i="1"/>
  <c r="AU459" i="1"/>
  <c r="AY459" i="1"/>
  <c r="BC459" i="1"/>
  <c r="BG459" i="1"/>
  <c r="BK459" i="1"/>
  <c r="BO459" i="1"/>
  <c r="BS459" i="1"/>
  <c r="BW459" i="1"/>
  <c r="CA459" i="1"/>
  <c r="CE459" i="1"/>
  <c r="CI459" i="1"/>
  <c r="CM459" i="1"/>
  <c r="CQ459" i="1"/>
  <c r="CU459" i="1"/>
  <c r="CY459" i="1"/>
  <c r="DC459" i="1"/>
  <c r="DG459" i="1"/>
  <c r="Z427" i="1"/>
  <c r="AD427" i="1"/>
  <c r="Y427" i="1"/>
  <c r="AC427" i="1"/>
  <c r="AF460" i="1"/>
  <c r="AJ460" i="1"/>
  <c r="AN460" i="1"/>
  <c r="AR460" i="1"/>
  <c r="AV460" i="1"/>
  <c r="AZ460" i="1"/>
  <c r="BD460" i="1"/>
  <c r="BH460" i="1"/>
  <c r="BL460" i="1"/>
  <c r="BP460" i="1"/>
  <c r="BT460" i="1"/>
  <c r="BX460" i="1"/>
  <c r="CB460" i="1"/>
  <c r="CF460" i="1"/>
  <c r="CJ460" i="1"/>
  <c r="CN460" i="1"/>
  <c r="CR460" i="1"/>
  <c r="CV460" i="1"/>
  <c r="CZ460" i="1"/>
  <c r="DD460" i="1"/>
  <c r="DH460" i="1"/>
  <c r="AA430" i="1"/>
  <c r="AE430" i="1"/>
  <c r="X431" i="1"/>
  <c r="AB431" i="1"/>
  <c r="Y432" i="1"/>
  <c r="AC432" i="1"/>
  <c r="G461" i="1"/>
  <c r="K461" i="1"/>
  <c r="X434" i="1"/>
  <c r="AB434" i="1"/>
  <c r="W461" i="1"/>
  <c r="AI461" i="1"/>
  <c r="AM461" i="1"/>
  <c r="AQ461" i="1"/>
  <c r="AU461" i="1"/>
  <c r="AY461" i="1"/>
  <c r="BC461" i="1"/>
  <c r="BG461" i="1"/>
  <c r="BK461" i="1"/>
  <c r="BO461" i="1"/>
  <c r="BS461" i="1"/>
  <c r="BW461" i="1"/>
  <c r="CA461" i="1"/>
  <c r="CE461" i="1"/>
  <c r="CI461" i="1"/>
  <c r="CM461" i="1"/>
  <c r="CQ461" i="1"/>
  <c r="CU461" i="1"/>
  <c r="CY461" i="1"/>
  <c r="DC461" i="1"/>
  <c r="DG461" i="1"/>
  <c r="Z435" i="1"/>
  <c r="AD435" i="1"/>
  <c r="Y435" i="1"/>
  <c r="AC435" i="1"/>
  <c r="AF462" i="1"/>
  <c r="AJ462" i="1"/>
  <c r="AN462" i="1"/>
  <c r="AR462" i="1"/>
  <c r="AV462" i="1"/>
  <c r="AZ462" i="1"/>
  <c r="BD462" i="1"/>
  <c r="BH462" i="1"/>
  <c r="BL462" i="1"/>
  <c r="BP462" i="1"/>
  <c r="BT462" i="1"/>
  <c r="BX462" i="1"/>
  <c r="CB462" i="1"/>
  <c r="CF462" i="1"/>
  <c r="CJ462" i="1"/>
  <c r="CN462" i="1"/>
  <c r="CR462" i="1"/>
  <c r="CV462" i="1"/>
  <c r="CZ462" i="1"/>
  <c r="DD462" i="1"/>
  <c r="DH462" i="1"/>
  <c r="AA438" i="1"/>
  <c r="AE438" i="1"/>
  <c r="AA440" i="1"/>
  <c r="Z440" i="1"/>
  <c r="AD440" i="1"/>
  <c r="E463" i="1"/>
  <c r="AA442" i="1"/>
  <c r="M463" i="1"/>
  <c r="Q463" i="1"/>
  <c r="U463" i="1"/>
  <c r="AF464" i="1"/>
  <c r="AJ464" i="1"/>
  <c r="AN464" i="1"/>
  <c r="AR464" i="1"/>
  <c r="AV464" i="1"/>
  <c r="AZ464" i="1"/>
  <c r="BD464" i="1"/>
  <c r="BH464" i="1"/>
  <c r="BL464" i="1"/>
  <c r="BP464" i="1"/>
  <c r="BT464" i="1"/>
  <c r="BX464" i="1"/>
  <c r="CB464" i="1"/>
  <c r="CF464" i="1"/>
  <c r="CJ464" i="1"/>
  <c r="CN464" i="1"/>
  <c r="CR464" i="1"/>
  <c r="CV464" i="1"/>
  <c r="CZ464" i="1"/>
  <c r="DD464" i="1"/>
  <c r="DH464" i="1"/>
  <c r="AA446" i="1"/>
  <c r="AE446" i="1"/>
  <c r="I465" i="1"/>
  <c r="Z448" i="1"/>
  <c r="AD448" i="1"/>
  <c r="Z452" i="1"/>
  <c r="Z569" i="1"/>
  <c r="AD452" i="1"/>
  <c r="AH542" i="1"/>
  <c r="AL542" i="1"/>
  <c r="AP542" i="1"/>
  <c r="AT542" i="1"/>
  <c r="AX542" i="1"/>
  <c r="BB542" i="1"/>
  <c r="BF542" i="1"/>
  <c r="BJ542" i="1"/>
  <c r="BN542" i="1"/>
  <c r="BR542" i="1"/>
  <c r="BV542" i="1"/>
  <c r="BZ542" i="1"/>
  <c r="CD542" i="1"/>
  <c r="CH542" i="1"/>
  <c r="CL542" i="1"/>
  <c r="CP542" i="1"/>
  <c r="CT542" i="1"/>
  <c r="CX542" i="1"/>
  <c r="DB542" i="1"/>
  <c r="DF542" i="1"/>
  <c r="K542" i="1"/>
  <c r="O539" i="1"/>
  <c r="S539" i="1"/>
  <c r="W539" i="1"/>
  <c r="AI539" i="1"/>
  <c r="AM539" i="1"/>
  <c r="AQ539" i="1"/>
  <c r="AU539" i="1"/>
  <c r="AY539" i="1"/>
  <c r="BC539" i="1"/>
  <c r="BG539" i="1"/>
  <c r="BK539" i="1"/>
  <c r="BO539" i="1"/>
  <c r="BS539" i="1"/>
  <c r="BW539" i="1"/>
  <c r="CA539" i="1"/>
  <c r="CE539" i="1"/>
  <c r="CI539" i="1"/>
  <c r="CM539" i="1"/>
  <c r="CQ539" i="1"/>
  <c r="CU539" i="1"/>
  <c r="CY539" i="1"/>
  <c r="DC539" i="1"/>
  <c r="DG539" i="1"/>
  <c r="D539" i="1"/>
  <c r="P539" i="1"/>
  <c r="T539" i="1"/>
  <c r="AF539" i="1"/>
  <c r="AJ539" i="1"/>
  <c r="AN539" i="1"/>
  <c r="AR539" i="1"/>
  <c r="AV539" i="1"/>
  <c r="AZ539" i="1"/>
  <c r="BD539" i="1"/>
  <c r="BH539" i="1"/>
  <c r="BL539" i="1"/>
  <c r="BP539" i="1"/>
  <c r="BT539" i="1"/>
  <c r="BX539" i="1"/>
  <c r="CB539" i="1"/>
  <c r="CF539" i="1"/>
  <c r="CJ539" i="1"/>
  <c r="CN539" i="1"/>
  <c r="CR539" i="1"/>
  <c r="CV539" i="1"/>
  <c r="CZ539" i="1"/>
  <c r="DD539" i="1"/>
  <c r="DH539" i="1"/>
  <c r="E543" i="1"/>
  <c r="I543" i="1"/>
  <c r="M543" i="1"/>
  <c r="Q543" i="1"/>
  <c r="U543" i="1"/>
  <c r="AA477" i="1"/>
  <c r="AG543" i="1"/>
  <c r="AK543" i="1"/>
  <c r="AO543" i="1"/>
  <c r="AS543" i="1"/>
  <c r="AW543" i="1"/>
  <c r="BA543" i="1"/>
  <c r="BE543" i="1"/>
  <c r="BI543" i="1"/>
  <c r="BM543" i="1"/>
  <c r="BQ543" i="1"/>
  <c r="BU543" i="1"/>
  <c r="BY543" i="1"/>
  <c r="CC543" i="1"/>
  <c r="CG543" i="1"/>
  <c r="CK543" i="1"/>
  <c r="CO543" i="1"/>
  <c r="CS543" i="1"/>
  <c r="CW543" i="1"/>
  <c r="DA543" i="1"/>
  <c r="DE543" i="1"/>
  <c r="E544" i="1"/>
  <c r="Q544" i="1"/>
  <c r="U544" i="1"/>
  <c r="Y483" i="1"/>
  <c r="AG544" i="1"/>
  <c r="AK544" i="1"/>
  <c r="AO544" i="1"/>
  <c r="AS544" i="1"/>
  <c r="AW544" i="1"/>
  <c r="BA544" i="1"/>
  <c r="BE544" i="1"/>
  <c r="BI544" i="1"/>
  <c r="BM544" i="1"/>
  <c r="BQ544" i="1"/>
  <c r="BU544" i="1"/>
  <c r="BY544" i="1"/>
  <c r="CC544" i="1"/>
  <c r="CG544" i="1"/>
  <c r="CK544" i="1"/>
  <c r="CO544" i="1"/>
  <c r="CS544" i="1"/>
  <c r="CW544" i="1"/>
  <c r="DA544" i="1"/>
  <c r="DE544" i="1"/>
  <c r="X484" i="1"/>
  <c r="AB484" i="1"/>
  <c r="Y489" i="1"/>
  <c r="AC489" i="1"/>
  <c r="Z490" i="1"/>
  <c r="AD490" i="1"/>
  <c r="AN544" i="1"/>
  <c r="AR544" i="1"/>
  <c r="BD544" i="1"/>
  <c r="BH544" i="1"/>
  <c r="BT544" i="1"/>
  <c r="BX544" i="1"/>
  <c r="CJ544" i="1"/>
  <c r="CN544" i="1"/>
  <c r="CZ544" i="1"/>
  <c r="DD544" i="1"/>
  <c r="AA491" i="1"/>
  <c r="AE491" i="1"/>
  <c r="X492" i="1"/>
  <c r="AB492" i="1"/>
  <c r="Y497" i="1"/>
  <c r="AC497" i="1"/>
  <c r="Z498" i="1"/>
  <c r="AD498" i="1"/>
  <c r="AA499" i="1"/>
  <c r="AE499" i="1"/>
  <c r="X500" i="1"/>
  <c r="AB500" i="1"/>
  <c r="Y505" i="1"/>
  <c r="AC505" i="1"/>
  <c r="Z506" i="1"/>
  <c r="AD506" i="1"/>
  <c r="AA507" i="1"/>
  <c r="AE507" i="1"/>
  <c r="X508" i="1"/>
  <c r="AB508" i="1"/>
  <c r="AB510" i="1"/>
  <c r="AH545" i="1"/>
  <c r="AL545" i="1"/>
  <c r="AT545" i="1"/>
  <c r="AX545" i="1"/>
  <c r="BB545" i="1"/>
  <c r="BJ545" i="1"/>
  <c r="BN545" i="1"/>
  <c r="BR545" i="1"/>
  <c r="BZ545" i="1"/>
  <c r="CD545" i="1"/>
  <c r="CH545" i="1"/>
  <c r="CP545" i="1"/>
  <c r="CT545" i="1"/>
  <c r="CX545" i="1"/>
  <c r="DF545" i="1"/>
  <c r="Y513" i="1"/>
  <c r="AC513" i="1"/>
  <c r="Z514" i="1"/>
  <c r="AD514" i="1"/>
  <c r="AA515" i="1"/>
  <c r="AE515" i="1"/>
  <c r="X516" i="1"/>
  <c r="AB516" i="1"/>
  <c r="R545" i="1"/>
  <c r="V545" i="1"/>
  <c r="AH546" i="1"/>
  <c r="AL546" i="1"/>
  <c r="AP546" i="1"/>
  <c r="AT546" i="1"/>
  <c r="AX546" i="1"/>
  <c r="BB546" i="1"/>
  <c r="BF546" i="1"/>
  <c r="BJ546" i="1"/>
  <c r="BN546" i="1"/>
  <c r="BR546" i="1"/>
  <c r="BV546" i="1"/>
  <c r="BZ546" i="1"/>
  <c r="CD546" i="1"/>
  <c r="CH546" i="1"/>
  <c r="CL546" i="1"/>
  <c r="CP546" i="1"/>
  <c r="CT546" i="1"/>
  <c r="CX546" i="1"/>
  <c r="DB546" i="1"/>
  <c r="DF546" i="1"/>
  <c r="Y521" i="1"/>
  <c r="AC521" i="1"/>
  <c r="Z522" i="1"/>
  <c r="AD522" i="1"/>
  <c r="AA523" i="1"/>
  <c r="AE523" i="1"/>
  <c r="X524" i="1"/>
  <c r="AB524" i="1"/>
  <c r="Y529" i="1"/>
  <c r="AC529" i="1"/>
  <c r="Z530" i="1"/>
  <c r="AD530" i="1"/>
  <c r="AA531" i="1"/>
  <c r="AE531" i="1"/>
  <c r="X532" i="1"/>
  <c r="AB532" i="1"/>
  <c r="Y537" i="1"/>
  <c r="AC537" i="1"/>
  <c r="X552" i="1"/>
  <c r="AB552" i="1"/>
  <c r="Z554" i="1"/>
  <c r="AD554" i="1"/>
  <c r="X556" i="1"/>
  <c r="AB556" i="1"/>
  <c r="Z558" i="1"/>
  <c r="AD558" i="1"/>
  <c r="X560" i="1"/>
  <c r="AB560" i="1"/>
  <c r="X564" i="1"/>
  <c r="AB564" i="1"/>
  <c r="Z566" i="1"/>
  <c r="AD566" i="1"/>
  <c r="X568" i="1"/>
  <c r="AB568" i="1"/>
  <c r="AD569" i="1"/>
  <c r="Z570" i="1"/>
  <c r="AD570" i="1"/>
  <c r="BH734" i="1"/>
  <c r="BL734" i="1"/>
  <c r="BP734" i="1"/>
  <c r="BT734" i="1"/>
  <c r="BX734" i="1"/>
  <c r="CB734" i="1"/>
  <c r="CF734" i="1"/>
  <c r="CJ734" i="1"/>
  <c r="CN734" i="1"/>
  <c r="CR734" i="1"/>
  <c r="CV734" i="1"/>
  <c r="CZ734" i="1"/>
  <c r="DD734" i="1"/>
  <c r="DH734" i="1"/>
  <c r="AA574" i="1"/>
  <c r="AA453" i="1"/>
  <c r="AE453" i="1"/>
  <c r="Z472" i="1"/>
  <c r="AD472" i="1"/>
  <c r="X551" i="1"/>
  <c r="AE574" i="1"/>
  <c r="X577" i="1"/>
  <c r="AB577" i="1"/>
  <c r="AA577" i="1"/>
  <c r="AE577" i="1"/>
  <c r="Z579" i="1"/>
  <c r="AD579" i="1"/>
  <c r="Y579" i="1"/>
  <c r="AC579" i="1"/>
  <c r="AC452" i="1"/>
  <c r="Y477" i="1"/>
  <c r="AC477" i="1"/>
  <c r="O543" i="1"/>
  <c r="S543" i="1"/>
  <c r="AE477" i="1"/>
  <c r="AI543" i="1"/>
  <c r="AQ543" i="1"/>
  <c r="AU543" i="1"/>
  <c r="AY543" i="1"/>
  <c r="BG543" i="1"/>
  <c r="BK543" i="1"/>
  <c r="BO543" i="1"/>
  <c r="BW543" i="1"/>
  <c r="CA543" i="1"/>
  <c r="CE543" i="1"/>
  <c r="CM543" i="1"/>
  <c r="CQ543" i="1"/>
  <c r="CU543" i="1"/>
  <c r="DC543" i="1"/>
  <c r="DG543" i="1"/>
  <c r="AA479" i="1"/>
  <c r="AE479" i="1"/>
  <c r="X480" i="1"/>
  <c r="AB480" i="1"/>
  <c r="Y485" i="1"/>
  <c r="AC485" i="1"/>
  <c r="D544" i="1"/>
  <c r="Z486" i="1"/>
  <c r="AD486" i="1"/>
  <c r="T544" i="1"/>
  <c r="AJ544" i="1"/>
  <c r="AZ544" i="1"/>
  <c r="BP544" i="1"/>
  <c r="CF544" i="1"/>
  <c r="CV544" i="1"/>
  <c r="AA487" i="1"/>
  <c r="AE487" i="1"/>
  <c r="X488" i="1"/>
  <c r="AB488" i="1"/>
  <c r="Y493" i="1"/>
  <c r="AC493" i="1"/>
  <c r="Z494" i="1"/>
  <c r="AD494" i="1"/>
  <c r="AA495" i="1"/>
  <c r="AE495" i="1"/>
  <c r="X496" i="1"/>
  <c r="AB496" i="1"/>
  <c r="Y501" i="1"/>
  <c r="AC501" i="1"/>
  <c r="Z502" i="1"/>
  <c r="AD502" i="1"/>
  <c r="AA503" i="1"/>
  <c r="AE503" i="1"/>
  <c r="X504" i="1"/>
  <c r="AB504" i="1"/>
  <c r="Y509" i="1"/>
  <c r="AC509" i="1"/>
  <c r="X512" i="1"/>
  <c r="AB512" i="1"/>
  <c r="N545" i="1"/>
  <c r="Y517" i="1"/>
  <c r="AC517" i="1"/>
  <c r="D546" i="1"/>
  <c r="P546" i="1"/>
  <c r="T546" i="1"/>
  <c r="AF546" i="1"/>
  <c r="AJ546" i="1"/>
  <c r="AN546" i="1"/>
  <c r="AR546" i="1"/>
  <c r="AV546" i="1"/>
  <c r="AZ546" i="1"/>
  <c r="BD546" i="1"/>
  <c r="BH546" i="1"/>
  <c r="BL546" i="1"/>
  <c r="BP546" i="1"/>
  <c r="BT546" i="1"/>
  <c r="BX546" i="1"/>
  <c r="CB546" i="1"/>
  <c r="CF546" i="1"/>
  <c r="CJ546" i="1"/>
  <c r="CN546" i="1"/>
  <c r="CR546" i="1"/>
  <c r="CV546" i="1"/>
  <c r="CZ546" i="1"/>
  <c r="DD546" i="1"/>
  <c r="DH546" i="1"/>
  <c r="AA519" i="1"/>
  <c r="AE519" i="1"/>
  <c r="N546" i="1"/>
  <c r="R546" i="1"/>
  <c r="V546" i="1"/>
  <c r="Y525" i="1"/>
  <c r="AC525" i="1"/>
  <c r="Z526" i="1"/>
  <c r="AD526" i="1"/>
  <c r="AA527" i="1"/>
  <c r="AE527" i="1"/>
  <c r="X528" i="1"/>
  <c r="AB528" i="1"/>
  <c r="Y533" i="1"/>
  <c r="AC533" i="1"/>
  <c r="Z534" i="1"/>
  <c r="AD534" i="1"/>
  <c r="AA535" i="1"/>
  <c r="AE535" i="1"/>
  <c r="X536" i="1"/>
  <c r="AB536" i="1"/>
  <c r="AB551" i="1"/>
  <c r="Y553" i="1"/>
  <c r="AC553" i="1"/>
  <c r="AA555" i="1"/>
  <c r="AE555" i="1"/>
  <c r="Y557" i="1"/>
  <c r="AC557" i="1"/>
  <c r="AA559" i="1"/>
  <c r="AE559" i="1"/>
  <c r="Y561" i="1"/>
  <c r="AC561" i="1"/>
  <c r="AA563" i="1"/>
  <c r="AE563" i="1"/>
  <c r="Y565" i="1"/>
  <c r="AC565" i="1"/>
  <c r="AA567" i="1"/>
  <c r="AE567" i="1"/>
  <c r="Y569" i="1"/>
  <c r="AC569" i="1"/>
  <c r="AA571" i="1"/>
  <c r="AE571" i="1"/>
  <c r="D734" i="1"/>
  <c r="H734" i="1"/>
  <c r="L734" i="1"/>
  <c r="P734" i="1"/>
  <c r="T734" i="1"/>
  <c r="Y573" i="1"/>
  <c r="Y734" i="1" s="1"/>
  <c r="AC573" i="1"/>
  <c r="AC734" i="1" s="1"/>
  <c r="AA575" i="1"/>
  <c r="AE575" i="1"/>
  <c r="Y577" i="1"/>
  <c r="AC577" i="1"/>
  <c r="AA579" i="1"/>
  <c r="AE579" i="1"/>
  <c r="Y581" i="1"/>
  <c r="AC581" i="1"/>
  <c r="X583" i="1"/>
  <c r="Y649" i="1"/>
  <c r="AC649" i="1"/>
  <c r="AA651" i="1"/>
  <c r="AE651" i="1"/>
  <c r="Y653" i="1"/>
  <c r="AC653" i="1"/>
  <c r="AA655" i="1"/>
  <c r="AE655" i="1"/>
  <c r="Y657" i="1"/>
  <c r="AC657" i="1"/>
  <c r="AA659" i="1"/>
  <c r="AE659" i="1"/>
  <c r="Y661" i="1"/>
  <c r="AC661" i="1"/>
  <c r="AA663" i="1"/>
  <c r="AE663" i="1"/>
  <c r="Y665" i="1"/>
  <c r="AC665" i="1"/>
  <c r="AA667" i="1"/>
  <c r="AE667" i="1"/>
  <c r="Y669" i="1"/>
  <c r="AC669" i="1"/>
  <c r="AA671" i="1"/>
  <c r="AE671" i="1"/>
  <c r="Y673" i="1"/>
  <c r="AC673" i="1"/>
  <c r="AA675" i="1"/>
  <c r="AE675" i="1"/>
  <c r="Y677" i="1"/>
  <c r="AC677" i="1"/>
  <c r="AE686" i="1"/>
  <c r="AE694" i="1"/>
  <c r="AE702" i="1"/>
  <c r="X713" i="1"/>
  <c r="AE716" i="1"/>
  <c r="BV736" i="1"/>
  <c r="BZ736" i="1"/>
  <c r="CD736" i="1"/>
  <c r="CH736" i="1"/>
  <c r="CL736" i="1"/>
  <c r="CP736" i="1"/>
  <c r="CT736" i="1"/>
  <c r="CX736" i="1"/>
  <c r="DB736" i="1"/>
  <c r="DF736" i="1"/>
  <c r="Y582" i="1"/>
  <c r="AC582" i="1"/>
  <c r="X582" i="1"/>
  <c r="AB582" i="1"/>
  <c r="AA584" i="1"/>
  <c r="AE584" i="1"/>
  <c r="Z584" i="1"/>
  <c r="AD584" i="1"/>
  <c r="Y586" i="1"/>
  <c r="AC586" i="1"/>
  <c r="X586" i="1"/>
  <c r="AB586" i="1"/>
  <c r="AA588" i="1"/>
  <c r="AE588" i="1"/>
  <c r="Z588" i="1"/>
  <c r="AD588" i="1"/>
  <c r="Y590" i="1"/>
  <c r="AC590" i="1"/>
  <c r="X590" i="1"/>
  <c r="AB590" i="1"/>
  <c r="AA592" i="1"/>
  <c r="AE592" i="1"/>
  <c r="Z592" i="1"/>
  <c r="AD592" i="1"/>
  <c r="Y594" i="1"/>
  <c r="AC594" i="1"/>
  <c r="X594" i="1"/>
  <c r="AB594" i="1"/>
  <c r="E737" i="1"/>
  <c r="AI737" i="1"/>
  <c r="AQ737" i="1"/>
  <c r="AY737" i="1"/>
  <c r="BG737" i="1"/>
  <c r="BO737" i="1"/>
  <c r="BW737" i="1"/>
  <c r="CE737" i="1"/>
  <c r="CM737" i="1"/>
  <c r="CU737" i="1"/>
  <c r="DC737" i="1"/>
  <c r="AC598" i="1"/>
  <c r="AB598" i="1"/>
  <c r="W737" i="1"/>
  <c r="AA600" i="1"/>
  <c r="AE600" i="1"/>
  <c r="Z600" i="1"/>
  <c r="AD600" i="1"/>
  <c r="Y602" i="1"/>
  <c r="AC602" i="1"/>
  <c r="X602" i="1"/>
  <c r="AB602" i="1"/>
  <c r="AA604" i="1"/>
  <c r="AE604" i="1"/>
  <c r="Z604" i="1"/>
  <c r="AD604" i="1"/>
  <c r="Y606" i="1"/>
  <c r="AC606" i="1"/>
  <c r="X606" i="1"/>
  <c r="AB606" i="1"/>
  <c r="AA608" i="1"/>
  <c r="AE608" i="1"/>
  <c r="Z608" i="1"/>
  <c r="AD608" i="1"/>
  <c r="Y610" i="1"/>
  <c r="AC610" i="1"/>
  <c r="X610" i="1"/>
  <c r="AB610" i="1"/>
  <c r="AA612" i="1"/>
  <c r="AE612" i="1"/>
  <c r="Z612" i="1"/>
  <c r="AD612" i="1"/>
  <c r="Y614" i="1"/>
  <c r="AC614" i="1"/>
  <c r="X614" i="1"/>
  <c r="AB614" i="1"/>
  <c r="AA616" i="1"/>
  <c r="AE616" i="1"/>
  <c r="Z616" i="1"/>
  <c r="AD616" i="1"/>
  <c r="Y618" i="1"/>
  <c r="AC618" i="1"/>
  <c r="X618" i="1"/>
  <c r="AB618" i="1"/>
  <c r="AA620" i="1"/>
  <c r="AE620" i="1"/>
  <c r="Z620" i="1"/>
  <c r="AD620" i="1"/>
  <c r="Y622" i="1"/>
  <c r="AC622" i="1"/>
  <c r="X622" i="1"/>
  <c r="AB622" i="1"/>
  <c r="Z624" i="1"/>
  <c r="AD624" i="1"/>
  <c r="X626" i="1"/>
  <c r="AB626" i="1"/>
  <c r="Z628" i="1"/>
  <c r="AD628" i="1"/>
  <c r="X630" i="1"/>
  <c r="AB630" i="1"/>
  <c r="Z632" i="1"/>
  <c r="AD632" i="1"/>
  <c r="X634" i="1"/>
  <c r="AB634" i="1"/>
  <c r="Z636" i="1"/>
  <c r="AD636" i="1"/>
  <c r="X638" i="1"/>
  <c r="AB638" i="1"/>
  <c r="Z640" i="1"/>
  <c r="AD640" i="1"/>
  <c r="X642" i="1"/>
  <c r="AB642" i="1"/>
  <c r="Z644" i="1"/>
  <c r="AD644" i="1"/>
  <c r="X646" i="1"/>
  <c r="AB646" i="1"/>
  <c r="Z648" i="1"/>
  <c r="AD648" i="1"/>
  <c r="X660" i="1"/>
  <c r="AB660" i="1"/>
  <c r="Z662" i="1"/>
  <c r="AD662" i="1"/>
  <c r="X664" i="1"/>
  <c r="AB664" i="1"/>
  <c r="Z666" i="1"/>
  <c r="AD666" i="1"/>
  <c r="X668" i="1"/>
  <c r="AB668" i="1"/>
  <c r="Z670" i="1"/>
  <c r="AD670" i="1"/>
  <c r="X672" i="1"/>
  <c r="AB672" i="1"/>
  <c r="Z674" i="1"/>
  <c r="AD674" i="1"/>
  <c r="X676" i="1"/>
  <c r="AB676" i="1"/>
  <c r="AE682" i="1"/>
  <c r="AE690" i="1"/>
  <c r="AE698" i="1"/>
  <c r="N736" i="1"/>
  <c r="Z583" i="1"/>
  <c r="AD583" i="1"/>
  <c r="Y583" i="1"/>
  <c r="AC583" i="1"/>
  <c r="X585" i="1"/>
  <c r="AB585" i="1"/>
  <c r="AA585" i="1"/>
  <c r="AE585" i="1"/>
  <c r="Z587" i="1"/>
  <c r="AD587" i="1"/>
  <c r="Y587" i="1"/>
  <c r="AC587" i="1"/>
  <c r="X589" i="1"/>
  <c r="AB589" i="1"/>
  <c r="AA589" i="1"/>
  <c r="AE589" i="1"/>
  <c r="Z591" i="1"/>
  <c r="AD591" i="1"/>
  <c r="Y591" i="1"/>
  <c r="AC591" i="1"/>
  <c r="X593" i="1"/>
  <c r="AB593" i="1"/>
  <c r="AA593" i="1"/>
  <c r="AE593" i="1"/>
  <c r="Z595" i="1"/>
  <c r="AD595" i="1"/>
  <c r="Y595" i="1"/>
  <c r="AC595" i="1"/>
  <c r="K737" i="1"/>
  <c r="S737" i="1"/>
  <c r="AG737" i="1"/>
  <c r="AK737" i="1"/>
  <c r="AO737" i="1"/>
  <c r="AS737" i="1"/>
  <c r="AW737" i="1"/>
  <c r="BA737" i="1"/>
  <c r="BE737" i="1"/>
  <c r="BI737" i="1"/>
  <c r="BM737" i="1"/>
  <c r="BQ737" i="1"/>
  <c r="BU737" i="1"/>
  <c r="BY737" i="1"/>
  <c r="CC737" i="1"/>
  <c r="CG737" i="1"/>
  <c r="CK737" i="1"/>
  <c r="CO737" i="1"/>
  <c r="CS737" i="1"/>
  <c r="CW737" i="1"/>
  <c r="DA737" i="1"/>
  <c r="DE737" i="1"/>
  <c r="X597" i="1"/>
  <c r="AB597" i="1"/>
  <c r="AA597" i="1"/>
  <c r="AE597" i="1"/>
  <c r="AM737" i="1"/>
  <c r="AU737" i="1"/>
  <c r="BC737" i="1"/>
  <c r="BK737" i="1"/>
  <c r="BS737" i="1"/>
  <c r="CA737" i="1"/>
  <c r="CI737" i="1"/>
  <c r="CQ737" i="1"/>
  <c r="CY737" i="1"/>
  <c r="DG737" i="1"/>
  <c r="Z599" i="1"/>
  <c r="AD599" i="1"/>
  <c r="Y599" i="1"/>
  <c r="AC599" i="1"/>
  <c r="X601" i="1"/>
  <c r="AB601" i="1"/>
  <c r="AA601" i="1"/>
  <c r="AE601" i="1"/>
  <c r="Z603" i="1"/>
  <c r="AD603" i="1"/>
  <c r="Y603" i="1"/>
  <c r="AC603" i="1"/>
  <c r="X605" i="1"/>
  <c r="AB605" i="1"/>
  <c r="AA605" i="1"/>
  <c r="AE605" i="1"/>
  <c r="Z607" i="1"/>
  <c r="AD607" i="1"/>
  <c r="Y607" i="1"/>
  <c r="AC607" i="1"/>
  <c r="X609" i="1"/>
  <c r="AB609" i="1"/>
  <c r="AA609" i="1"/>
  <c r="AE609" i="1"/>
  <c r="Z611" i="1"/>
  <c r="AD611" i="1"/>
  <c r="Y611" i="1"/>
  <c r="AC611" i="1"/>
  <c r="X613" i="1"/>
  <c r="AB613" i="1"/>
  <c r="AA613" i="1"/>
  <c r="AE613" i="1"/>
  <c r="Z615" i="1"/>
  <c r="AD615" i="1"/>
  <c r="Y615" i="1"/>
  <c r="AC615" i="1"/>
  <c r="X617" i="1"/>
  <c r="AB617" i="1"/>
  <c r="AA617" i="1"/>
  <c r="AE617" i="1"/>
  <c r="Z619" i="1"/>
  <c r="AD619" i="1"/>
  <c r="Y619" i="1"/>
  <c r="AC619" i="1"/>
  <c r="X621" i="1"/>
  <c r="AB621" i="1"/>
  <c r="AA621" i="1"/>
  <c r="AE621" i="1"/>
  <c r="Z623" i="1"/>
  <c r="AD623" i="1"/>
  <c r="Y623" i="1"/>
  <c r="AC623" i="1"/>
  <c r="X625" i="1"/>
  <c r="AB625" i="1"/>
  <c r="AA625" i="1"/>
  <c r="AE625" i="1"/>
  <c r="Z627" i="1"/>
  <c r="AD627" i="1"/>
  <c r="Y627" i="1"/>
  <c r="AC627" i="1"/>
  <c r="X629" i="1"/>
  <c r="AB629" i="1"/>
  <c r="AA629" i="1"/>
  <c r="AE629" i="1"/>
  <c r="Z631" i="1"/>
  <c r="AD631" i="1"/>
  <c r="Y631" i="1"/>
  <c r="AC631" i="1"/>
  <c r="X633" i="1"/>
  <c r="AB633" i="1"/>
  <c r="AA633" i="1"/>
  <c r="AE633" i="1"/>
  <c r="Z635" i="1"/>
  <c r="AD635" i="1"/>
  <c r="Y635" i="1"/>
  <c r="AC635" i="1"/>
  <c r="X637" i="1"/>
  <c r="AB637" i="1"/>
  <c r="AA637" i="1"/>
  <c r="AE637" i="1"/>
  <c r="Z639" i="1"/>
  <c r="AD639" i="1"/>
  <c r="Y639" i="1"/>
  <c r="AC639" i="1"/>
  <c r="X641" i="1"/>
  <c r="AB641" i="1"/>
  <c r="AA641" i="1"/>
  <c r="AE641" i="1"/>
  <c r="Z643" i="1"/>
  <c r="AD643" i="1"/>
  <c r="Y643" i="1"/>
  <c r="AC643" i="1"/>
  <c r="X645" i="1"/>
  <c r="AB645" i="1"/>
  <c r="AA645" i="1"/>
  <c r="AE645" i="1"/>
  <c r="Z647" i="1"/>
  <c r="AD647" i="1"/>
  <c r="Y647" i="1"/>
  <c r="AC647" i="1"/>
  <c r="X649" i="1"/>
  <c r="AB649" i="1"/>
  <c r="AA649" i="1"/>
  <c r="AE649" i="1"/>
  <c r="Z651" i="1"/>
  <c r="AD651" i="1"/>
  <c r="Y651" i="1"/>
  <c r="AC651" i="1"/>
  <c r="X653" i="1"/>
  <c r="AB653" i="1"/>
  <c r="AA653" i="1"/>
  <c r="AE653" i="1"/>
  <c r="Z655" i="1"/>
  <c r="AD655" i="1"/>
  <c r="Y655" i="1"/>
  <c r="AC655" i="1"/>
  <c r="X657" i="1"/>
  <c r="AB657" i="1"/>
  <c r="AA657" i="1"/>
  <c r="AE657" i="1"/>
  <c r="Z659" i="1"/>
  <c r="AD659" i="1"/>
  <c r="Y659" i="1"/>
  <c r="AC659" i="1"/>
  <c r="X661" i="1"/>
  <c r="AB661" i="1"/>
  <c r="E738" i="1"/>
  <c r="I738" i="1"/>
  <c r="M738" i="1"/>
  <c r="Q738" i="1"/>
  <c r="U738" i="1"/>
  <c r="AE662" i="1"/>
  <c r="AE738" i="1" s="1"/>
  <c r="AI738" i="1"/>
  <c r="AM738" i="1"/>
  <c r="AQ738" i="1"/>
  <c r="AU738" i="1"/>
  <c r="AY738" i="1"/>
  <c r="BC738" i="1"/>
  <c r="BG738" i="1"/>
  <c r="BK738" i="1"/>
  <c r="BO738" i="1"/>
  <c r="BS738" i="1"/>
  <c r="BW738" i="1"/>
  <c r="CA738" i="1"/>
  <c r="CE738" i="1"/>
  <c r="CI738" i="1"/>
  <c r="CM738" i="1"/>
  <c r="CQ738" i="1"/>
  <c r="CU738" i="1"/>
  <c r="CY738" i="1"/>
  <c r="DC738" i="1"/>
  <c r="DG738" i="1"/>
  <c r="D738" i="1"/>
  <c r="Z663" i="1"/>
  <c r="X665" i="1"/>
  <c r="AB665" i="1"/>
  <c r="Z667" i="1"/>
  <c r="AD667" i="1"/>
  <c r="X669" i="1"/>
  <c r="AB669" i="1"/>
  <c r="Z671" i="1"/>
  <c r="AD671" i="1"/>
  <c r="X673" i="1"/>
  <c r="AB673" i="1"/>
  <c r="AC692" i="1"/>
  <c r="AC700" i="1"/>
  <c r="X714" i="1"/>
  <c r="Y678" i="1"/>
  <c r="AC678" i="1"/>
  <c r="X678" i="1"/>
  <c r="AB678" i="1"/>
  <c r="AA680" i="1"/>
  <c r="AE680" i="1"/>
  <c r="Z680" i="1"/>
  <c r="AD680" i="1"/>
  <c r="Y682" i="1"/>
  <c r="AC682" i="1"/>
  <c r="X682" i="1"/>
  <c r="AB682" i="1"/>
  <c r="AA684" i="1"/>
  <c r="AE684" i="1"/>
  <c r="Z684" i="1"/>
  <c r="AD684" i="1"/>
  <c r="Y686" i="1"/>
  <c r="AC686" i="1"/>
  <c r="X686" i="1"/>
  <c r="AB686" i="1"/>
  <c r="AA688" i="1"/>
  <c r="AE688" i="1"/>
  <c r="Z688" i="1"/>
  <c r="AD688" i="1"/>
  <c r="Y690" i="1"/>
  <c r="AC690" i="1"/>
  <c r="X690" i="1"/>
  <c r="AB690" i="1"/>
  <c r="AA692" i="1"/>
  <c r="AE692" i="1"/>
  <c r="Z692" i="1"/>
  <c r="AD692" i="1"/>
  <c r="Y694" i="1"/>
  <c r="AC694" i="1"/>
  <c r="X694" i="1"/>
  <c r="AB694" i="1"/>
  <c r="AA696" i="1"/>
  <c r="AE696" i="1"/>
  <c r="Z696" i="1"/>
  <c r="AD696" i="1"/>
  <c r="Y698" i="1"/>
  <c r="AC698" i="1"/>
  <c r="X698" i="1"/>
  <c r="AB698" i="1"/>
  <c r="AA700" i="1"/>
  <c r="AE700" i="1"/>
  <c r="Z700" i="1"/>
  <c r="AD700" i="1"/>
  <c r="Y702" i="1"/>
  <c r="AC702" i="1"/>
  <c r="X702" i="1"/>
  <c r="AB702" i="1"/>
  <c r="AA704" i="1"/>
  <c r="AE704" i="1"/>
  <c r="Z704" i="1"/>
  <c r="AD704" i="1"/>
  <c r="Y706" i="1"/>
  <c r="AC706" i="1"/>
  <c r="X706" i="1"/>
  <c r="AB706" i="1"/>
  <c r="AA708" i="1"/>
  <c r="AE708" i="1"/>
  <c r="Z708" i="1"/>
  <c r="AE711" i="1"/>
  <c r="Z711" i="1"/>
  <c r="Z713" i="1"/>
  <c r="AD713" i="1"/>
  <c r="Y713" i="1"/>
  <c r="AC713" i="1"/>
  <c r="Z714" i="1"/>
  <c r="AD714" i="1"/>
  <c r="Y714" i="1"/>
  <c r="AC714" i="1"/>
  <c r="Y715" i="1"/>
  <c r="AC715" i="1"/>
  <c r="Y716" i="1"/>
  <c r="AC716" i="1"/>
  <c r="AB718" i="1"/>
  <c r="X719" i="1"/>
  <c r="AB719" i="1"/>
  <c r="AA719" i="1"/>
  <c r="AB744" i="1"/>
  <c r="Z763" i="1"/>
  <c r="AD763" i="1"/>
  <c r="Y765" i="1"/>
  <c r="AC765" i="1"/>
  <c r="X765" i="1"/>
  <c r="AB769" i="1"/>
  <c r="AI754" i="1"/>
  <c r="AM754" i="1"/>
  <c r="AQ754" i="1"/>
  <c r="AQ34" i="1" s="1"/>
  <c r="AU754" i="1"/>
  <c r="AU34" i="1" s="1"/>
  <c r="AY754" i="1"/>
  <c r="BC754" i="1"/>
  <c r="BC34" i="1" s="1"/>
  <c r="BG754" i="1"/>
  <c r="BK754" i="1"/>
  <c r="BO754" i="1"/>
  <c r="BS754" i="1"/>
  <c r="BW754" i="1"/>
  <c r="CA754" i="1"/>
  <c r="CE754" i="1"/>
  <c r="CE755" i="1" s="1"/>
  <c r="CI754" i="1"/>
  <c r="CI755" i="1" s="1"/>
  <c r="CM754" i="1"/>
  <c r="CM755" i="1" s="1"/>
  <c r="CQ754" i="1"/>
  <c r="CQ755" i="1" s="1"/>
  <c r="CU754" i="1"/>
  <c r="CU755" i="1" s="1"/>
  <c r="CY754" i="1"/>
  <c r="DC754" i="1"/>
  <c r="DC755" i="1" s="1"/>
  <c r="DG754" i="1"/>
  <c r="DG755" i="1" s="1"/>
  <c r="D754" i="1"/>
  <c r="D34" i="1" s="1"/>
  <c r="P754" i="1"/>
  <c r="P34" i="1" s="1"/>
  <c r="T754" i="1"/>
  <c r="T34" i="1" s="1"/>
  <c r="AC745" i="1"/>
  <c r="AE677" i="1"/>
  <c r="Z679" i="1"/>
  <c r="AD679" i="1"/>
  <c r="Y679" i="1"/>
  <c r="AC679" i="1"/>
  <c r="X681" i="1"/>
  <c r="AB681" i="1"/>
  <c r="AA681" i="1"/>
  <c r="AE681" i="1"/>
  <c r="Z683" i="1"/>
  <c r="AD683" i="1"/>
  <c r="Y683" i="1"/>
  <c r="AC683" i="1"/>
  <c r="X685" i="1"/>
  <c r="AB685" i="1"/>
  <c r="AA685" i="1"/>
  <c r="AE685" i="1"/>
  <c r="Z687" i="1"/>
  <c r="AD687" i="1"/>
  <c r="Y687" i="1"/>
  <c r="AC687" i="1"/>
  <c r="X689" i="1"/>
  <c r="AB689" i="1"/>
  <c r="AA689" i="1"/>
  <c r="AE689" i="1"/>
  <c r="Z691" i="1"/>
  <c r="AD691" i="1"/>
  <c r="Y691" i="1"/>
  <c r="AC691" i="1"/>
  <c r="X693" i="1"/>
  <c r="AB693" i="1"/>
  <c r="AA693" i="1"/>
  <c r="AE693" i="1"/>
  <c r="Z695" i="1"/>
  <c r="AD695" i="1"/>
  <c r="Y695" i="1"/>
  <c r="AC695" i="1"/>
  <c r="X697" i="1"/>
  <c r="AB697" i="1"/>
  <c r="AA697" i="1"/>
  <c r="AE697" i="1"/>
  <c r="Z699" i="1"/>
  <c r="AD699" i="1"/>
  <c r="Y699" i="1"/>
  <c r="AC699" i="1"/>
  <c r="X701" i="1"/>
  <c r="AB701" i="1"/>
  <c r="AA701" i="1"/>
  <c r="AE701" i="1"/>
  <c r="Z703" i="1"/>
  <c r="AD703" i="1"/>
  <c r="Y703" i="1"/>
  <c r="AC703" i="1"/>
  <c r="X705" i="1"/>
  <c r="AB705" i="1"/>
  <c r="AA705" i="1"/>
  <c r="AE705" i="1"/>
  <c r="Z707" i="1"/>
  <c r="AD707" i="1"/>
  <c r="Y707" i="1"/>
  <c r="AC707" i="1"/>
  <c r="Y708" i="1"/>
  <c r="AC708" i="1"/>
  <c r="Z709" i="1"/>
  <c r="AD709" i="1"/>
  <c r="Y709" i="1"/>
  <c r="AC709" i="1"/>
  <c r="Z710" i="1"/>
  <c r="AD710" i="1"/>
  <c r="Y710" i="1"/>
  <c r="AC710" i="1"/>
  <c r="Y711" i="1"/>
  <c r="AC711" i="1"/>
  <c r="Y712" i="1"/>
  <c r="AC712" i="1"/>
  <c r="AE715" i="1"/>
  <c r="Z715" i="1"/>
  <c r="Z717" i="1"/>
  <c r="AD717" i="1"/>
  <c r="Y717" i="1"/>
  <c r="AC717" i="1"/>
  <c r="Y718" i="1"/>
  <c r="AC718" i="1"/>
  <c r="AD719" i="1"/>
  <c r="AA721" i="1"/>
  <c r="AE721" i="1"/>
  <c r="AA722" i="1"/>
  <c r="AE722" i="1"/>
  <c r="Z724" i="1"/>
  <c r="AD724" i="1"/>
  <c r="AA744" i="1"/>
  <c r="AG754" i="1"/>
  <c r="AG34" i="1" s="1"/>
  <c r="AK754" i="1"/>
  <c r="AK34" i="1" s="1"/>
  <c r="AO754" i="1"/>
  <c r="AO34" i="1" s="1"/>
  <c r="AS754" i="1"/>
  <c r="AS34" i="1" s="1"/>
  <c r="AW754" i="1"/>
  <c r="BA754" i="1"/>
  <c r="BA34" i="1" s="1"/>
  <c r="BE754" i="1"/>
  <c r="BE34" i="1" s="1"/>
  <c r="BI754" i="1"/>
  <c r="BI34" i="1" s="1"/>
  <c r="BM754" i="1"/>
  <c r="BM34" i="1" s="1"/>
  <c r="BQ754" i="1"/>
  <c r="BQ34" i="1" s="1"/>
  <c r="BU754" i="1"/>
  <c r="BU34" i="1" s="1"/>
  <c r="BY754" i="1"/>
  <c r="CC754" i="1"/>
  <c r="CG754" i="1"/>
  <c r="CK754" i="1"/>
  <c r="CO754" i="1"/>
  <c r="CS754" i="1"/>
  <c r="CW754" i="1"/>
  <c r="DA754" i="1"/>
  <c r="DE754" i="1"/>
  <c r="X746" i="1"/>
  <c r="AB746" i="1"/>
  <c r="AA749" i="1"/>
  <c r="AE749" i="1"/>
  <c r="AC750" i="1"/>
  <c r="AC760" i="1"/>
  <c r="X762" i="1"/>
  <c r="AB762" i="1"/>
  <c r="Z764" i="1"/>
  <c r="AA766" i="1"/>
  <c r="AE766" i="1"/>
  <c r="AD768" i="1"/>
  <c r="AD773" i="1"/>
  <c r="T155" i="2"/>
  <c r="AF155" i="2"/>
  <c r="AA718" i="1"/>
  <c r="AE718" i="1"/>
  <c r="AD720" i="1"/>
  <c r="AB721" i="1"/>
  <c r="X723" i="1"/>
  <c r="AB723" i="1"/>
  <c r="AA723" i="1"/>
  <c r="O754" i="1"/>
  <c r="S754" i="1"/>
  <c r="W754" i="1"/>
  <c r="Z750" i="1"/>
  <c r="Y751" i="1"/>
  <c r="AC751" i="1"/>
  <c r="Z752" i="1"/>
  <c r="AD752" i="1"/>
  <c r="Y763" i="1"/>
  <c r="AC763" i="1"/>
  <c r="X763" i="1"/>
  <c r="X764" i="1"/>
  <c r="AB764" i="1"/>
  <c r="Y767" i="1"/>
  <c r="AC767" i="1"/>
  <c r="X767" i="1"/>
  <c r="X768" i="1"/>
  <c r="AB768" i="1"/>
  <c r="Y771" i="1"/>
  <c r="AC771" i="1"/>
  <c r="X771" i="1"/>
  <c r="X773" i="1"/>
  <c r="AB773" i="1"/>
  <c r="AA117" i="2"/>
  <c r="AI117" i="2"/>
  <c r="AU117" i="2"/>
  <c r="AY117" i="2"/>
  <c r="BC117" i="2"/>
  <c r="BO117" i="2"/>
  <c r="CI117" i="2"/>
  <c r="CM117" i="2"/>
  <c r="CU117" i="2"/>
  <c r="DC117" i="2"/>
  <c r="AN1051" i="2"/>
  <c r="AP1051" i="2" s="1"/>
  <c r="BX1051" i="2"/>
  <c r="Z771" i="1"/>
  <c r="AD771" i="1"/>
  <c r="T117" i="2"/>
  <c r="AJ117" i="2"/>
  <c r="BL117" i="2"/>
  <c r="CB117" i="2"/>
  <c r="CZ117" i="2"/>
  <c r="AN1050" i="2"/>
  <c r="BX1050" i="2"/>
  <c r="BZ1050" i="2" s="1"/>
  <c r="AB155" i="2"/>
  <c r="AJ155" i="2"/>
  <c r="AV155" i="2"/>
  <c r="BD155" i="2"/>
  <c r="BP155" i="2"/>
  <c r="CB155" i="2"/>
  <c r="CJ155" i="2"/>
  <c r="CV155" i="2"/>
  <c r="DD155" i="2"/>
  <c r="BF1054" i="2"/>
  <c r="CP1054" i="2"/>
  <c r="CR1054" i="2" s="1"/>
  <c r="AR155" i="2"/>
  <c r="AZ155" i="2"/>
  <c r="BL155" i="2"/>
  <c r="BT155" i="2"/>
  <c r="CF155" i="2"/>
  <c r="CN155" i="2"/>
  <c r="CZ155" i="2"/>
  <c r="AN1052" i="2"/>
  <c r="BX1052" i="2"/>
  <c r="S302" i="2"/>
  <c r="AI302" i="2"/>
  <c r="AQ302" i="2"/>
  <c r="AU302" i="2"/>
  <c r="AN1055" i="2"/>
  <c r="BX1055" i="2"/>
  <c r="BZ1055" i="2" s="1"/>
  <c r="CJ302" i="2"/>
  <c r="CN302" i="2"/>
  <c r="CV302" i="2"/>
  <c r="CZ302" i="2"/>
  <c r="DD302" i="2"/>
  <c r="Z351" i="2"/>
  <c r="AD351" i="2"/>
  <c r="AH351" i="2"/>
  <c r="AL351" i="2"/>
  <c r="AT351" i="2"/>
  <c r="AX351" i="2"/>
  <c r="BB351" i="2"/>
  <c r="BJ351" i="2"/>
  <c r="BN351" i="2"/>
  <c r="BR351" i="2"/>
  <c r="BV351" i="2"/>
  <c r="CD351" i="2"/>
  <c r="CD757" i="2" s="1"/>
  <c r="CD762" i="2" s="1"/>
  <c r="CH351" i="2"/>
  <c r="CL351" i="2"/>
  <c r="CT351" i="2"/>
  <c r="CX351" i="2"/>
  <c r="CX757" i="2" s="1"/>
  <c r="CX762" i="2" s="1"/>
  <c r="DB351" i="2"/>
  <c r="DF351" i="2"/>
  <c r="CD410" i="2"/>
  <c r="CL410" i="2"/>
  <c r="CX410" i="2"/>
  <c r="DF410" i="2"/>
  <c r="Z455" i="2"/>
  <c r="AH455" i="2"/>
  <c r="AT455" i="2"/>
  <c r="BB455" i="2"/>
  <c r="BN455" i="2"/>
  <c r="BV455" i="2"/>
  <c r="CH455" i="2"/>
  <c r="CT455" i="2"/>
  <c r="DB455" i="2"/>
  <c r="S539" i="2"/>
  <c r="S758" i="2" s="1"/>
  <c r="AA539" i="2"/>
  <c r="AA758" i="2" s="1"/>
  <c r="AE539" i="2"/>
  <c r="AE758" i="2" s="1"/>
  <c r="AI539" i="2"/>
  <c r="AI758" i="2" s="1"/>
  <c r="AQ539" i="2"/>
  <c r="AQ758" i="2" s="1"/>
  <c r="AU539" i="2"/>
  <c r="AU758" i="2" s="1"/>
  <c r="AY539" i="2"/>
  <c r="AY758" i="2" s="1"/>
  <c r="BC539" i="2"/>
  <c r="BC758" i="2" s="1"/>
  <c r="BK539" i="2"/>
  <c r="BK758" i="2" s="1"/>
  <c r="BO539" i="2"/>
  <c r="BO758" i="2" s="1"/>
  <c r="BS539" i="2"/>
  <c r="BS758" i="2" s="1"/>
  <c r="CA539" i="2"/>
  <c r="CA758" i="2" s="1"/>
  <c r="CE539" i="2"/>
  <c r="CE758" i="2" s="1"/>
  <c r="CI539" i="2"/>
  <c r="CI758" i="2" s="1"/>
  <c r="CM539" i="2"/>
  <c r="CM758" i="2" s="1"/>
  <c r="CU539" i="2"/>
  <c r="CU758" i="2" s="1"/>
  <c r="CY539" i="2"/>
  <c r="CY758" i="2" s="1"/>
  <c r="DC539" i="2"/>
  <c r="DC758" i="2" s="1"/>
  <c r="AA754" i="2"/>
  <c r="AA760" i="2" s="1"/>
  <c r="AE754" i="2"/>
  <c r="AE760" i="2" s="1"/>
  <c r="AI754" i="2"/>
  <c r="AI760" i="2" s="1"/>
  <c r="AU754" i="2"/>
  <c r="AU760" i="2" s="1"/>
  <c r="AY754" i="2"/>
  <c r="AY760" i="2" s="1"/>
  <c r="BC754" i="2"/>
  <c r="BC760" i="2" s="1"/>
  <c r="BO754" i="2"/>
  <c r="BO760" i="2" s="1"/>
  <c r="BS754" i="2"/>
  <c r="BS760" i="2" s="1"/>
  <c r="CA754" i="2"/>
  <c r="CA760" i="2" s="1"/>
  <c r="CI754" i="2"/>
  <c r="CI760" i="2" s="1"/>
  <c r="CM754" i="2"/>
  <c r="CM760" i="2" s="1"/>
  <c r="CU754" i="2"/>
  <c r="CU760" i="2" s="1"/>
  <c r="DC754" i="2"/>
  <c r="DC760" i="2" s="1"/>
  <c r="N1104" i="2"/>
  <c r="R1090" i="2"/>
  <c r="S1090" i="2" s="1"/>
  <c r="BK302" i="2"/>
  <c r="BO302" i="2"/>
  <c r="CE302" i="2"/>
  <c r="CI302" i="2"/>
  <c r="CY302" i="2"/>
  <c r="DC302" i="2"/>
  <c r="AA302" i="2"/>
  <c r="AE302" i="2"/>
  <c r="AY302" i="2"/>
  <c r="BC302" i="2"/>
  <c r="BS302" i="2"/>
  <c r="CA302" i="2"/>
  <c r="CM302" i="2"/>
  <c r="CU302" i="2"/>
  <c r="Z302" i="2"/>
  <c r="AT302" i="2"/>
  <c r="AX302" i="2"/>
  <c r="BN302" i="2"/>
  <c r="BR302" i="2"/>
  <c r="CH302" i="2"/>
  <c r="CL302" i="2"/>
  <c r="DB302" i="2"/>
  <c r="DF302" i="2"/>
  <c r="S455" i="2"/>
  <c r="AA455" i="2"/>
  <c r="AE455" i="2"/>
  <c r="AI455" i="2"/>
  <c r="AQ455" i="2"/>
  <c r="AU455" i="2"/>
  <c r="AY455" i="2"/>
  <c r="BC455" i="2"/>
  <c r="BK455" i="2"/>
  <c r="BO455" i="2"/>
  <c r="BS455" i="2"/>
  <c r="CA455" i="2"/>
  <c r="CE455" i="2"/>
  <c r="CI455" i="2"/>
  <c r="CM455" i="2"/>
  <c r="CU455" i="2"/>
  <c r="CY455" i="2"/>
  <c r="DC455" i="2"/>
  <c r="T539" i="2"/>
  <c r="T758" i="2" s="1"/>
  <c r="AB539" i="2"/>
  <c r="AB758" i="2" s="1"/>
  <c r="AF539" i="2"/>
  <c r="AF758" i="2" s="1"/>
  <c r="AJ539" i="2"/>
  <c r="AJ758" i="2" s="1"/>
  <c r="AR539" i="2"/>
  <c r="AR758" i="2" s="1"/>
  <c r="AV539" i="2"/>
  <c r="AV758" i="2" s="1"/>
  <c r="AZ539" i="2"/>
  <c r="AZ758" i="2" s="1"/>
  <c r="BD539" i="2"/>
  <c r="BD758" i="2" s="1"/>
  <c r="BL539" i="2"/>
  <c r="BL758" i="2" s="1"/>
  <c r="BP539" i="2"/>
  <c r="BP758" i="2" s="1"/>
  <c r="BT539" i="2"/>
  <c r="BT758" i="2" s="1"/>
  <c r="CB539" i="2"/>
  <c r="CB758" i="2" s="1"/>
  <c r="CF539" i="2"/>
  <c r="CF758" i="2" s="1"/>
  <c r="CJ539" i="2"/>
  <c r="CJ758" i="2" s="1"/>
  <c r="CN539" i="2"/>
  <c r="CN758" i="2" s="1"/>
  <c r="CV539" i="2"/>
  <c r="CV758" i="2" s="1"/>
  <c r="CZ539" i="2"/>
  <c r="CZ758" i="2" s="1"/>
  <c r="DD539" i="2"/>
  <c r="DD758" i="2" s="1"/>
  <c r="AB754" i="2"/>
  <c r="AB760" i="2" s="1"/>
  <c r="AV754" i="2"/>
  <c r="AV760" i="2" s="1"/>
  <c r="BP754" i="2"/>
  <c r="BP760" i="2" s="1"/>
  <c r="CJ754" i="2"/>
  <c r="CJ760" i="2" s="1"/>
  <c r="DD754" i="2"/>
  <c r="DD760" i="2" s="1"/>
  <c r="H1041" i="2"/>
  <c r="L1041" i="2"/>
  <c r="P1041" i="2"/>
  <c r="R1060" i="2"/>
  <c r="S1060" i="2" s="1"/>
  <c r="R1073" i="2"/>
  <c r="S1073" i="2" s="1"/>
  <c r="R1096" i="2"/>
  <c r="S1096" i="2" s="1"/>
  <c r="T351" i="2"/>
  <c r="AB351" i="2"/>
  <c r="AR351" i="2"/>
  <c r="AV351" i="2"/>
  <c r="BL351" i="2"/>
  <c r="BP351" i="2"/>
  <c r="CF351" i="2"/>
  <c r="CJ351" i="2"/>
  <c r="CZ351" i="2"/>
  <c r="DD351" i="2"/>
  <c r="H1012" i="2"/>
  <c r="L1029" i="2"/>
  <c r="R1056" i="2"/>
  <c r="S1056" i="2" s="1"/>
  <c r="R1059" i="2"/>
  <c r="S1059" i="2" s="1"/>
  <c r="R1070" i="2"/>
  <c r="S1070" i="2" s="1"/>
  <c r="AH754" i="2"/>
  <c r="AH760" i="2" s="1"/>
  <c r="BB754" i="2"/>
  <c r="BB760" i="2" s="1"/>
  <c r="BV754" i="2"/>
  <c r="BV760" i="2" s="1"/>
  <c r="CT754" i="2"/>
  <c r="CT760" i="2" s="1"/>
  <c r="I1078" i="2"/>
  <c r="Q1078" i="2"/>
  <c r="R1051" i="2"/>
  <c r="S1051" i="2" s="1"/>
  <c r="R1055" i="2"/>
  <c r="S1055" i="2" s="1"/>
  <c r="R1058" i="2"/>
  <c r="S1058" i="2" s="1"/>
  <c r="R1062" i="2"/>
  <c r="S1062" i="2" s="1"/>
  <c r="R1065" i="2"/>
  <c r="S1065" i="2" s="1"/>
  <c r="R1066" i="2"/>
  <c r="S1066" i="2" s="1"/>
  <c r="R1067" i="2"/>
  <c r="S1067" i="2" s="1"/>
  <c r="R1068" i="2"/>
  <c r="S1068" i="2" s="1"/>
  <c r="R1072" i="2"/>
  <c r="S1072" i="2" s="1"/>
  <c r="R1093" i="2"/>
  <c r="S1093" i="2" s="1"/>
  <c r="R1095" i="2"/>
  <c r="S1095" i="2" s="1"/>
  <c r="R1097" i="2"/>
  <c r="S1097" i="2" s="1"/>
  <c r="BQ782" i="2"/>
  <c r="BQ781" i="2" s="1"/>
  <c r="Z781" i="2"/>
  <c r="DA782" i="2"/>
  <c r="AS772" i="2"/>
  <c r="BO772" i="2"/>
  <c r="CK772" i="2"/>
  <c r="G1209" i="2"/>
  <c r="AA772" i="2"/>
  <c r="AW772" i="2"/>
  <c r="BA772" i="2"/>
  <c r="BK772" i="2"/>
  <c r="BS772" i="2"/>
  <c r="CC772" i="2"/>
  <c r="CG772" i="2"/>
  <c r="CU772" i="2"/>
  <c r="CY772" i="2"/>
  <c r="DC772" i="2"/>
  <c r="F1182" i="2"/>
  <c r="F1200" i="2"/>
  <c r="Y772" i="2"/>
  <c r="AQ772" i="2"/>
  <c r="AU772" i="2"/>
  <c r="AY772" i="2"/>
  <c r="BI772" i="2"/>
  <c r="BM772" i="2"/>
  <c r="BQ772" i="2"/>
  <c r="CA772" i="2"/>
  <c r="CE772" i="2"/>
  <c r="CI772" i="2"/>
  <c r="CS772" i="2"/>
  <c r="CW772" i="2"/>
  <c r="DA772" i="2"/>
  <c r="AG781" i="2"/>
  <c r="CI781" i="2"/>
  <c r="Y781" i="2"/>
  <c r="DA781" i="2"/>
  <c r="G1322" i="2"/>
  <c r="G1325" i="2" s="1"/>
  <c r="BC1275" i="2"/>
  <c r="S1276" i="2"/>
  <c r="CM1276" i="2"/>
  <c r="F1272" i="2"/>
  <c r="S1275" i="2"/>
  <c r="CM1275" i="2"/>
  <c r="BC1276" i="2"/>
  <c r="G118" i="1"/>
  <c r="G9" i="1"/>
  <c r="AS118" i="1"/>
  <c r="AS9" i="1"/>
  <c r="BM9" i="1"/>
  <c r="BM118" i="1"/>
  <c r="CC118" i="1"/>
  <c r="CC9" i="1"/>
  <c r="CS9" i="1"/>
  <c r="CS118" i="1"/>
  <c r="AG10" i="1"/>
  <c r="AG156" i="1"/>
  <c r="BM156" i="1"/>
  <c r="BM10" i="1"/>
  <c r="CC10" i="1"/>
  <c r="CC156" i="1"/>
  <c r="CS156" i="1"/>
  <c r="CS10" i="1"/>
  <c r="AI156" i="1"/>
  <c r="AI10" i="1"/>
  <c r="AY10" i="1"/>
  <c r="AY156" i="1"/>
  <c r="CI10" i="1"/>
  <c r="CI156" i="1"/>
  <c r="DC156" i="1"/>
  <c r="DC10" i="1"/>
  <c r="E191" i="1"/>
  <c r="E11" i="1"/>
  <c r="AH11" i="1"/>
  <c r="AH191" i="1"/>
  <c r="AX11" i="1"/>
  <c r="AX191" i="1"/>
  <c r="BN191" i="1"/>
  <c r="BN11" i="1"/>
  <c r="CD11" i="1"/>
  <c r="CD191" i="1"/>
  <c r="CT191" i="1"/>
  <c r="CT11" i="1"/>
  <c r="J252" i="1"/>
  <c r="J12" i="1"/>
  <c r="V12" i="1"/>
  <c r="V252" i="1"/>
  <c r="AR12" i="1"/>
  <c r="AR252" i="1"/>
  <c r="BL252" i="1"/>
  <c r="BL12" i="1"/>
  <c r="CR252" i="1"/>
  <c r="CR12" i="1"/>
  <c r="U12" i="1"/>
  <c r="U252" i="1"/>
  <c r="G304" i="1"/>
  <c r="G303" i="1"/>
  <c r="G13" i="1"/>
  <c r="K304" i="1"/>
  <c r="K303" i="1"/>
  <c r="K13" i="1"/>
  <c r="O304" i="1"/>
  <c r="O303" i="1"/>
  <c r="O13" i="1"/>
  <c r="S13" i="1"/>
  <c r="S303" i="1"/>
  <c r="W304" i="1"/>
  <c r="AM304" i="1"/>
  <c r="AM13" i="1"/>
  <c r="AM303" i="1"/>
  <c r="AQ304" i="1"/>
  <c r="AQ13" i="1"/>
  <c r="AQ303" i="1"/>
  <c r="AU304" i="1"/>
  <c r="AU13" i="1"/>
  <c r="AU303" i="1"/>
  <c r="AY304" i="1"/>
  <c r="AY303" i="1"/>
  <c r="AY13" i="1"/>
  <c r="BC304" i="1"/>
  <c r="BC303" i="1"/>
  <c r="BC13" i="1"/>
  <c r="BG304" i="1"/>
  <c r="BG13" i="1"/>
  <c r="BG303" i="1"/>
  <c r="BK304" i="1"/>
  <c r="BK303" i="1"/>
  <c r="BK13" i="1"/>
  <c r="BO304" i="1"/>
  <c r="BS304" i="1"/>
  <c r="BS13" i="1"/>
  <c r="BS303" i="1"/>
  <c r="BW304" i="1"/>
  <c r="BW13" i="1"/>
  <c r="BW303" i="1"/>
  <c r="CA304" i="1"/>
  <c r="CA303" i="1"/>
  <c r="CA13" i="1"/>
  <c r="CE304" i="1"/>
  <c r="CE303" i="1"/>
  <c r="CE13" i="1"/>
  <c r="CI304" i="1"/>
  <c r="CI303" i="1"/>
  <c r="CI13" i="1"/>
  <c r="CM304" i="1"/>
  <c r="CM303" i="1"/>
  <c r="CM13" i="1"/>
  <c r="CQ304" i="1"/>
  <c r="CQ303" i="1"/>
  <c r="CQ13" i="1"/>
  <c r="CU304" i="1"/>
  <c r="CU13" i="1"/>
  <c r="CU303" i="1"/>
  <c r="CY304" i="1"/>
  <c r="DC304" i="1"/>
  <c r="DC303" i="1"/>
  <c r="DC13" i="1"/>
  <c r="DG304" i="1"/>
  <c r="DG13" i="1"/>
  <c r="DG303" i="1"/>
  <c r="CQ359" i="1"/>
  <c r="CQ360" i="1" s="1"/>
  <c r="K5" i="1"/>
  <c r="L5" i="1" s="1"/>
  <c r="M5" i="1"/>
  <c r="N5" i="1" s="1"/>
  <c r="O5" i="1" s="1"/>
  <c r="P5" i="1" s="1"/>
  <c r="Q5" i="1" s="1"/>
  <c r="R5" i="1" s="1"/>
  <c r="S5" i="1" s="1"/>
  <c r="BW5" i="1"/>
  <c r="BX5" i="1" s="1"/>
  <c r="BU5" i="1"/>
  <c r="BV5" i="1" s="1"/>
  <c r="CM5" i="1"/>
  <c r="CN5" i="1" s="1"/>
  <c r="CO5" i="1"/>
  <c r="CP5" i="1" s="1"/>
  <c r="S118" i="1"/>
  <c r="S9" i="1"/>
  <c r="AK118" i="1"/>
  <c r="AK9" i="1"/>
  <c r="BI9" i="1"/>
  <c r="BI118" i="1"/>
  <c r="BY118" i="1"/>
  <c r="BY9" i="1"/>
  <c r="CO9" i="1"/>
  <c r="CO118" i="1"/>
  <c r="CW9" i="1"/>
  <c r="CW118" i="1"/>
  <c r="AO10" i="1"/>
  <c r="AO156" i="1"/>
  <c r="BE156" i="1"/>
  <c r="BE10" i="1"/>
  <c r="BQ10" i="1"/>
  <c r="BQ156" i="1"/>
  <c r="CW156" i="1"/>
  <c r="CW10" i="1"/>
  <c r="AU156" i="1"/>
  <c r="AU10" i="1"/>
  <c r="BK10" i="1"/>
  <c r="BK156" i="1"/>
  <c r="CA156" i="1"/>
  <c r="CA10" i="1"/>
  <c r="CQ10" i="1"/>
  <c r="CQ156" i="1"/>
  <c r="AP11" i="1"/>
  <c r="AP191" i="1"/>
  <c r="BZ11" i="1"/>
  <c r="BZ191" i="1"/>
  <c r="CL11" i="1"/>
  <c r="CL191" i="1"/>
  <c r="DB191" i="1"/>
  <c r="DB11" i="1"/>
  <c r="R12" i="1"/>
  <c r="R252" i="1"/>
  <c r="BD12" i="1"/>
  <c r="BD252" i="1"/>
  <c r="BT252" i="1"/>
  <c r="BT12" i="1"/>
  <c r="CJ12" i="1"/>
  <c r="CJ252" i="1"/>
  <c r="CZ252" i="1"/>
  <c r="CZ12" i="1"/>
  <c r="I12" i="1"/>
  <c r="I252" i="1"/>
  <c r="AI304" i="1"/>
  <c r="AI13" i="1"/>
  <c r="AI303" i="1"/>
  <c r="AM5" i="1"/>
  <c r="AN5" i="1" s="1"/>
  <c r="AK5" i="1"/>
  <c r="AL5" i="1" s="1"/>
  <c r="BC5" i="1"/>
  <c r="BD5" i="1" s="1"/>
  <c r="BE5" i="1"/>
  <c r="BF5" i="1" s="1"/>
  <c r="H9" i="1"/>
  <c r="H118" i="1"/>
  <c r="X117" i="1"/>
  <c r="AP9" i="1"/>
  <c r="AP118" i="1"/>
  <c r="BB118" i="1"/>
  <c r="BB9" i="1"/>
  <c r="BN9" i="1"/>
  <c r="BN118" i="1"/>
  <c r="BZ118" i="1"/>
  <c r="BZ9" i="1"/>
  <c r="CL118" i="1"/>
  <c r="CL9" i="1"/>
  <c r="CX9" i="1"/>
  <c r="CX118" i="1"/>
  <c r="AL156" i="1"/>
  <c r="AL10" i="1"/>
  <c r="AX10" i="1"/>
  <c r="AX156" i="1"/>
  <c r="BJ156" i="1"/>
  <c r="BJ10" i="1"/>
  <c r="BN156" i="1"/>
  <c r="BN10" i="1"/>
  <c r="CD10" i="1"/>
  <c r="CD156" i="1"/>
  <c r="DF156" i="1"/>
  <c r="DF10" i="1"/>
  <c r="AJ10" i="1"/>
  <c r="AJ156" i="1"/>
  <c r="AV156" i="1"/>
  <c r="AV10" i="1"/>
  <c r="BL10" i="1"/>
  <c r="BL156" i="1"/>
  <c r="CF156" i="1"/>
  <c r="CF10" i="1"/>
  <c r="CR10" i="1"/>
  <c r="CR156" i="1"/>
  <c r="DD10" i="1"/>
  <c r="DD156" i="1"/>
  <c r="AZ11" i="1"/>
  <c r="AZ191" i="1"/>
  <c r="BH11" i="1"/>
  <c r="BH191" i="1"/>
  <c r="BT11" i="1"/>
  <c r="BT191" i="1"/>
  <c r="CF191" i="1"/>
  <c r="CF11" i="1"/>
  <c r="CR11" i="1"/>
  <c r="CR191" i="1"/>
  <c r="G11" i="1"/>
  <c r="G191" i="1"/>
  <c r="S252" i="1"/>
  <c r="S12" i="1"/>
  <c r="AB12" i="1" s="1"/>
  <c r="AH359" i="1"/>
  <c r="AH360" i="1" s="1"/>
  <c r="AP359" i="1"/>
  <c r="AP360" i="1" s="1"/>
  <c r="AT359" i="1"/>
  <c r="AT360" i="1" s="1"/>
  <c r="BF359" i="1"/>
  <c r="BJ359" i="1"/>
  <c r="BJ360" i="1" s="1"/>
  <c r="BV359" i="1"/>
  <c r="BV360" i="1" s="1"/>
  <c r="BZ359" i="1"/>
  <c r="BZ360" i="1" s="1"/>
  <c r="CL359" i="1"/>
  <c r="CL360" i="1" s="1"/>
  <c r="CP359" i="1"/>
  <c r="DB359" i="1"/>
  <c r="DB360" i="1" s="1"/>
  <c r="DF359" i="1"/>
  <c r="DF360" i="1" s="1"/>
  <c r="O359" i="1"/>
  <c r="O360" i="1" s="1"/>
  <c r="AU359" i="1"/>
  <c r="AU360" i="1" s="1"/>
  <c r="DG359" i="1"/>
  <c r="DG360" i="1" s="1"/>
  <c r="D540" i="1"/>
  <c r="D18" i="1"/>
  <c r="P18" i="1"/>
  <c r="P540" i="1"/>
  <c r="T540" i="1"/>
  <c r="T18" i="1"/>
  <c r="AF540" i="1"/>
  <c r="AF18" i="1"/>
  <c r="AJ540" i="1"/>
  <c r="AJ18" i="1"/>
  <c r="AR540" i="1"/>
  <c r="AR18" i="1"/>
  <c r="AV540" i="1"/>
  <c r="AV18" i="1"/>
  <c r="AZ540" i="1"/>
  <c r="AZ18" i="1"/>
  <c r="BD540" i="1"/>
  <c r="BD18" i="1"/>
  <c r="BH18" i="1"/>
  <c r="BH540" i="1"/>
  <c r="BL540" i="1"/>
  <c r="BL18" i="1"/>
  <c r="BP540" i="1"/>
  <c r="BP18" i="1"/>
  <c r="BT540" i="1"/>
  <c r="BT18" i="1"/>
  <c r="CB540" i="1"/>
  <c r="CB18" i="1"/>
  <c r="CF540" i="1"/>
  <c r="CF18" i="1"/>
  <c r="CJ540" i="1"/>
  <c r="CJ18" i="1"/>
  <c r="CN540" i="1"/>
  <c r="CN18" i="1"/>
  <c r="CR18" i="1"/>
  <c r="CR540" i="1"/>
  <c r="CV540" i="1"/>
  <c r="CV18" i="1"/>
  <c r="CZ540" i="1"/>
  <c r="CZ18" i="1"/>
  <c r="DD540" i="1"/>
  <c r="DD18" i="1"/>
  <c r="K9" i="1"/>
  <c r="K118" i="1"/>
  <c r="AG118" i="1"/>
  <c r="AG9" i="1"/>
  <c r="BA9" i="1"/>
  <c r="BA118" i="1"/>
  <c r="BQ118" i="1"/>
  <c r="BQ9" i="1"/>
  <c r="CK9" i="1"/>
  <c r="CK118" i="1"/>
  <c r="DE9" i="1"/>
  <c r="DE118" i="1"/>
  <c r="AK10" i="1"/>
  <c r="AK156" i="1"/>
  <c r="BA156" i="1"/>
  <c r="BA10" i="1"/>
  <c r="BU10" i="1"/>
  <c r="BU156" i="1"/>
  <c r="CK156" i="1"/>
  <c r="CK10" i="1"/>
  <c r="DA10" i="1"/>
  <c r="DA156" i="1"/>
  <c r="AQ156" i="1"/>
  <c r="AQ10" i="1"/>
  <c r="BG10" i="1"/>
  <c r="BG156" i="1"/>
  <c r="BW156" i="1"/>
  <c r="BW10" i="1"/>
  <c r="CM10" i="1"/>
  <c r="CM156" i="1"/>
  <c r="DG156" i="1"/>
  <c r="DG10" i="1"/>
  <c r="U11" i="1"/>
  <c r="U191" i="1"/>
  <c r="AT11" i="1"/>
  <c r="AT191" i="1"/>
  <c r="BJ191" i="1"/>
  <c r="BJ11" i="1"/>
  <c r="BV191" i="1"/>
  <c r="BV11" i="1"/>
  <c r="CH11" i="1"/>
  <c r="CH191" i="1"/>
  <c r="CX191" i="1"/>
  <c r="CX11" i="1"/>
  <c r="AJ252" i="1"/>
  <c r="AJ12" i="1"/>
  <c r="AZ12" i="1"/>
  <c r="AZ252" i="1"/>
  <c r="BP252" i="1"/>
  <c r="BP12" i="1"/>
  <c r="CF12" i="1"/>
  <c r="CF252" i="1"/>
  <c r="CV252" i="1"/>
  <c r="CV12" i="1"/>
  <c r="E12" i="1"/>
  <c r="E252" i="1"/>
  <c r="CD5" i="1"/>
  <c r="CE5" i="1" s="1"/>
  <c r="CF5" i="1"/>
  <c r="CG5" i="1" s="1"/>
  <c r="Y117" i="1"/>
  <c r="AH9" i="1"/>
  <c r="AH118" i="1"/>
  <c r="AT118" i="1"/>
  <c r="AT9" i="1"/>
  <c r="BR9" i="1"/>
  <c r="BR118" i="1"/>
  <c r="CD118" i="1"/>
  <c r="CD9" i="1"/>
  <c r="DB9" i="1"/>
  <c r="DB118" i="1"/>
  <c r="AH156" i="1"/>
  <c r="AH10" i="1"/>
  <c r="AT10" i="1"/>
  <c r="AT156" i="1"/>
  <c r="BR156" i="1"/>
  <c r="BR10" i="1"/>
  <c r="CH10" i="1"/>
  <c r="CH156" i="1"/>
  <c r="CT156" i="1"/>
  <c r="CT10" i="1"/>
  <c r="DB156" i="1"/>
  <c r="DB10" i="1"/>
  <c r="AZ156" i="1"/>
  <c r="AZ10" i="1"/>
  <c r="BD156" i="1"/>
  <c r="BD10" i="1"/>
  <c r="BT10" i="1"/>
  <c r="BT156" i="1"/>
  <c r="CB156" i="1"/>
  <c r="CB10" i="1"/>
  <c r="CN156" i="1"/>
  <c r="CN10" i="1"/>
  <c r="CZ10" i="1"/>
  <c r="CZ156" i="1"/>
  <c r="AF191" i="1"/>
  <c r="AF11" i="1"/>
  <c r="AR191" i="1"/>
  <c r="AR11" i="1"/>
  <c r="BD191" i="1"/>
  <c r="BD11" i="1"/>
  <c r="BP11" i="1"/>
  <c r="BP191" i="1"/>
  <c r="CB191" i="1"/>
  <c r="CB11" i="1"/>
  <c r="CN191" i="1"/>
  <c r="CN11" i="1"/>
  <c r="CZ11" i="1"/>
  <c r="CZ191" i="1"/>
  <c r="K11" i="1"/>
  <c r="K191" i="1"/>
  <c r="S11" i="1"/>
  <c r="S191" i="1"/>
  <c r="G252" i="1"/>
  <c r="G12" i="1"/>
  <c r="AV5" i="1"/>
  <c r="AW5" i="1" s="1"/>
  <c r="AT5" i="1"/>
  <c r="AU5" i="1" s="1"/>
  <c r="C14" i="1"/>
  <c r="C23" i="1" s="1"/>
  <c r="C29" i="1" s="1"/>
  <c r="C31" i="1" s="1"/>
  <c r="C32" i="1" s="1"/>
  <c r="Y28" i="1"/>
  <c r="AC28" i="1"/>
  <c r="E9" i="1"/>
  <c r="E118" i="1"/>
  <c r="AA117" i="1"/>
  <c r="AE117" i="1"/>
  <c r="Z117" i="1"/>
  <c r="AD117" i="1"/>
  <c r="AB117" i="1"/>
  <c r="AI9" i="1"/>
  <c r="AI118" i="1"/>
  <c r="AM9" i="1"/>
  <c r="AM118" i="1"/>
  <c r="AQ9" i="1"/>
  <c r="AQ118" i="1"/>
  <c r="AU9" i="1"/>
  <c r="AU118" i="1"/>
  <c r="AY9" i="1"/>
  <c r="AY118" i="1"/>
  <c r="BC9" i="1"/>
  <c r="BC118" i="1"/>
  <c r="BG118" i="1"/>
  <c r="BG9" i="1"/>
  <c r="BK118" i="1"/>
  <c r="BK9" i="1"/>
  <c r="BS9" i="1"/>
  <c r="BS118" i="1"/>
  <c r="BW9" i="1"/>
  <c r="BW118" i="1"/>
  <c r="CA9" i="1"/>
  <c r="CA118" i="1"/>
  <c r="CE9" i="1"/>
  <c r="CE118" i="1"/>
  <c r="CI9" i="1"/>
  <c r="CI118" i="1"/>
  <c r="CM118" i="1"/>
  <c r="CM9" i="1"/>
  <c r="CQ118" i="1"/>
  <c r="CQ9" i="1"/>
  <c r="CU118" i="1"/>
  <c r="CU9" i="1"/>
  <c r="DC9" i="1"/>
  <c r="DC118" i="1"/>
  <c r="DG9" i="1"/>
  <c r="DG118" i="1"/>
  <c r="E156" i="1"/>
  <c r="E10" i="1"/>
  <c r="I156" i="1"/>
  <c r="I10" i="1"/>
  <c r="M156" i="1"/>
  <c r="M10" i="1"/>
  <c r="Q156" i="1"/>
  <c r="Q10" i="1"/>
  <c r="U156" i="1"/>
  <c r="U10" i="1"/>
  <c r="AC155" i="1"/>
  <c r="G10" i="1"/>
  <c r="G156" i="1"/>
  <c r="K10" i="1"/>
  <c r="K156" i="1"/>
  <c r="O10" i="1"/>
  <c r="O156" i="1"/>
  <c r="AG11" i="1"/>
  <c r="AG191" i="1"/>
  <c r="AK11" i="1"/>
  <c r="AK191" i="1"/>
  <c r="AO11" i="1"/>
  <c r="AO191" i="1"/>
  <c r="AS191" i="1"/>
  <c r="AS11" i="1"/>
  <c r="BA191" i="1"/>
  <c r="BA11" i="1"/>
  <c r="BE191" i="1"/>
  <c r="BE11" i="1"/>
  <c r="BI11" i="1"/>
  <c r="BI191" i="1"/>
  <c r="BM191" i="1"/>
  <c r="BM11" i="1"/>
  <c r="BQ11" i="1"/>
  <c r="BQ191" i="1"/>
  <c r="BU11" i="1"/>
  <c r="BU191" i="1"/>
  <c r="BY11" i="1"/>
  <c r="BY191" i="1"/>
  <c r="CC191" i="1"/>
  <c r="CC11" i="1"/>
  <c r="CK191" i="1"/>
  <c r="CK11" i="1"/>
  <c r="CO191" i="1"/>
  <c r="CO11" i="1"/>
  <c r="CS11" i="1"/>
  <c r="CS191" i="1"/>
  <c r="CW191" i="1"/>
  <c r="CW11" i="1"/>
  <c r="DA11" i="1"/>
  <c r="DA191" i="1"/>
  <c r="DE11" i="1"/>
  <c r="DE191" i="1"/>
  <c r="F191" i="1"/>
  <c r="F11" i="1"/>
  <c r="J11" i="1"/>
  <c r="J191" i="1"/>
  <c r="R191" i="1"/>
  <c r="R11" i="1"/>
  <c r="V191" i="1"/>
  <c r="V11" i="1"/>
  <c r="D12" i="1"/>
  <c r="D252" i="1"/>
  <c r="H12" i="1"/>
  <c r="H252" i="1"/>
  <c r="L12" i="1"/>
  <c r="L252" i="1"/>
  <c r="P252" i="1"/>
  <c r="P12" i="1"/>
  <c r="Y12" i="1" s="1"/>
  <c r="T252" i="1"/>
  <c r="T12" i="1"/>
  <c r="X251" i="1"/>
  <c r="AH12" i="1"/>
  <c r="AH252" i="1"/>
  <c r="AL12" i="1"/>
  <c r="AL252" i="1"/>
  <c r="AP252" i="1"/>
  <c r="AP12" i="1"/>
  <c r="AT252" i="1"/>
  <c r="AT12" i="1"/>
  <c r="AX252" i="1"/>
  <c r="AX12" i="1"/>
  <c r="BB252" i="1"/>
  <c r="BB12" i="1"/>
  <c r="BJ12" i="1"/>
  <c r="BJ252" i="1"/>
  <c r="BN12" i="1"/>
  <c r="BN252" i="1"/>
  <c r="BR12" i="1"/>
  <c r="BR252" i="1"/>
  <c r="BV12" i="1"/>
  <c r="BV252" i="1"/>
  <c r="BZ252" i="1"/>
  <c r="BZ12" i="1"/>
  <c r="CD252" i="1"/>
  <c r="CD12" i="1"/>
  <c r="CH252" i="1"/>
  <c r="CH12" i="1"/>
  <c r="CL252" i="1"/>
  <c r="CL12" i="1"/>
  <c r="CT12" i="1"/>
  <c r="CT252" i="1"/>
  <c r="CX12" i="1"/>
  <c r="CX252" i="1"/>
  <c r="DB12" i="1"/>
  <c r="DB252" i="1"/>
  <c r="DF12" i="1"/>
  <c r="DF252" i="1"/>
  <c r="AG252" i="1"/>
  <c r="AG12" i="1"/>
  <c r="AK252" i="1"/>
  <c r="AK12" i="1"/>
  <c r="AO252" i="1"/>
  <c r="AO12" i="1"/>
  <c r="AS252" i="1"/>
  <c r="AS12" i="1"/>
  <c r="BA12" i="1"/>
  <c r="BA252" i="1"/>
  <c r="BE12" i="1"/>
  <c r="BE252" i="1"/>
  <c r="BI12" i="1"/>
  <c r="BI252" i="1"/>
  <c r="BM12" i="1"/>
  <c r="BM252" i="1"/>
  <c r="BQ252" i="1"/>
  <c r="BQ12" i="1"/>
  <c r="BU252" i="1"/>
  <c r="BU12" i="1"/>
  <c r="BY252" i="1"/>
  <c r="BY12" i="1"/>
  <c r="CC252" i="1"/>
  <c r="CC12" i="1"/>
  <c r="CK12" i="1"/>
  <c r="CK252" i="1"/>
  <c r="CO12" i="1"/>
  <c r="CO252" i="1"/>
  <c r="CS12" i="1"/>
  <c r="CS252" i="1"/>
  <c r="CW12" i="1"/>
  <c r="CW252" i="1"/>
  <c r="DA252" i="1"/>
  <c r="DA12" i="1"/>
  <c r="DE252" i="1"/>
  <c r="DE12" i="1"/>
  <c r="D352" i="1"/>
  <c r="L359" i="1"/>
  <c r="L360" i="1" s="1"/>
  <c r="T352" i="1"/>
  <c r="AF359" i="1"/>
  <c r="AF360" i="1" s="1"/>
  <c r="AJ352" i="1"/>
  <c r="AN359" i="1"/>
  <c r="AR359" i="1"/>
  <c r="AR360" i="1" s="1"/>
  <c r="AV359" i="1"/>
  <c r="AV360" i="1" s="1"/>
  <c r="AZ352" i="1"/>
  <c r="BD359" i="1"/>
  <c r="BD360" i="1" s="1"/>
  <c r="BH359" i="1"/>
  <c r="BH360" i="1" s="1"/>
  <c r="BL359" i="1"/>
  <c r="BL360" i="1" s="1"/>
  <c r="BP352" i="1"/>
  <c r="BT359" i="1"/>
  <c r="BT360" i="1" s="1"/>
  <c r="BX359" i="1"/>
  <c r="CB359" i="1"/>
  <c r="CB360" i="1" s="1"/>
  <c r="CF352" i="1"/>
  <c r="CJ359" i="1"/>
  <c r="CJ360" i="1" s="1"/>
  <c r="CN359" i="1"/>
  <c r="CN360" i="1" s="1"/>
  <c r="CR359" i="1"/>
  <c r="CR360" i="1" s="1"/>
  <c r="CV352" i="1"/>
  <c r="CZ359" i="1"/>
  <c r="CZ360" i="1" s="1"/>
  <c r="DD359" i="1"/>
  <c r="DD360" i="1" s="1"/>
  <c r="DH359" i="1"/>
  <c r="AC355" i="1"/>
  <c r="D359" i="1"/>
  <c r="D360" i="1" s="1"/>
  <c r="BK359" i="1"/>
  <c r="BK360" i="1" s="1"/>
  <c r="K419" i="1"/>
  <c r="K420" i="1" s="1"/>
  <c r="Y415" i="1"/>
  <c r="O118" i="1"/>
  <c r="O9" i="1"/>
  <c r="AO118" i="1"/>
  <c r="AO9" i="1"/>
  <c r="BE9" i="1"/>
  <c r="BE118" i="1"/>
  <c r="BU9" i="1"/>
  <c r="BU118" i="1"/>
  <c r="DA118" i="1"/>
  <c r="DA9" i="1"/>
  <c r="AS10" i="1"/>
  <c r="AS156" i="1"/>
  <c r="BI156" i="1"/>
  <c r="BI10" i="1"/>
  <c r="BY10" i="1"/>
  <c r="BY156" i="1"/>
  <c r="CO156" i="1"/>
  <c r="CO10" i="1"/>
  <c r="DE10" i="1"/>
  <c r="DE156" i="1"/>
  <c r="AM156" i="1"/>
  <c r="AM10" i="1"/>
  <c r="BC10" i="1"/>
  <c r="BC156" i="1"/>
  <c r="BS156" i="1"/>
  <c r="BS10" i="1"/>
  <c r="CE156" i="1"/>
  <c r="CE10" i="1"/>
  <c r="CU10" i="1"/>
  <c r="CU156" i="1"/>
  <c r="Q191" i="1"/>
  <c r="Q11" i="1"/>
  <c r="AL191" i="1"/>
  <c r="AL11" i="1"/>
  <c r="BB11" i="1"/>
  <c r="BB191" i="1"/>
  <c r="BR11" i="1"/>
  <c r="BR191" i="1"/>
  <c r="DF11" i="1"/>
  <c r="DF191" i="1"/>
  <c r="F252" i="1"/>
  <c r="F12" i="1"/>
  <c r="AF252" i="1"/>
  <c r="AF12" i="1"/>
  <c r="AV12" i="1"/>
  <c r="AV252" i="1"/>
  <c r="BH252" i="1"/>
  <c r="BH12" i="1"/>
  <c r="CB12" i="1"/>
  <c r="CB252" i="1"/>
  <c r="CN12" i="1"/>
  <c r="CN252" i="1"/>
  <c r="DD252" i="1"/>
  <c r="DD12" i="1"/>
  <c r="M12" i="1"/>
  <c r="M252" i="1"/>
  <c r="D9" i="1"/>
  <c r="D118" i="1"/>
  <c r="L9" i="1"/>
  <c r="L118" i="1"/>
  <c r="T9" i="1"/>
  <c r="T118" i="1"/>
  <c r="AL9" i="1"/>
  <c r="AL118" i="1"/>
  <c r="AX118" i="1"/>
  <c r="AX9" i="1"/>
  <c r="BJ9" i="1"/>
  <c r="BJ118" i="1"/>
  <c r="BV9" i="1"/>
  <c r="BV118" i="1"/>
  <c r="CH118" i="1"/>
  <c r="CH9" i="1"/>
  <c r="CT9" i="1"/>
  <c r="CT118" i="1"/>
  <c r="DF9" i="1"/>
  <c r="DF118" i="1"/>
  <c r="Y155" i="1"/>
  <c r="AP10" i="1"/>
  <c r="AP156" i="1"/>
  <c r="BB10" i="1"/>
  <c r="BB156" i="1"/>
  <c r="BV156" i="1"/>
  <c r="BV10" i="1"/>
  <c r="BZ10" i="1"/>
  <c r="BZ156" i="1"/>
  <c r="CL10" i="1"/>
  <c r="CL156" i="1"/>
  <c r="CX156" i="1"/>
  <c r="CX10" i="1"/>
  <c r="AF10" i="1"/>
  <c r="AF156" i="1"/>
  <c r="AR156" i="1"/>
  <c r="AR10" i="1"/>
  <c r="BH10" i="1"/>
  <c r="BH156" i="1"/>
  <c r="BP10" i="1"/>
  <c r="BP156" i="1"/>
  <c r="CJ156" i="1"/>
  <c r="CJ10" i="1"/>
  <c r="CV10" i="1"/>
  <c r="CV156" i="1"/>
  <c r="AJ11" i="1"/>
  <c r="AJ191" i="1"/>
  <c r="AV191" i="1"/>
  <c r="AV11" i="1"/>
  <c r="BL11" i="1"/>
  <c r="BL191" i="1"/>
  <c r="CJ191" i="1"/>
  <c r="CJ11" i="1"/>
  <c r="CV11" i="1"/>
  <c r="CV191" i="1"/>
  <c r="DD11" i="1"/>
  <c r="DD191" i="1"/>
  <c r="O11" i="1"/>
  <c r="X11" i="1" s="1"/>
  <c r="O191" i="1"/>
  <c r="K252" i="1"/>
  <c r="K12" i="1"/>
  <c r="O252" i="1"/>
  <c r="O12" i="1"/>
  <c r="X12" i="1" s="1"/>
  <c r="CV5" i="1"/>
  <c r="CW5" i="1" s="1"/>
  <c r="CX5" i="1"/>
  <c r="CY5" i="1" s="1"/>
  <c r="BL5" i="1"/>
  <c r="BM5" i="1" s="1"/>
  <c r="BN5" i="1"/>
  <c r="BO5" i="1" s="1"/>
  <c r="DG5" i="1"/>
  <c r="DH5" i="1" s="1"/>
  <c r="DE5" i="1"/>
  <c r="DF5" i="1" s="1"/>
  <c r="Z28" i="1"/>
  <c r="AD28" i="1"/>
  <c r="F118" i="1"/>
  <c r="F9" i="1"/>
  <c r="J118" i="1"/>
  <c r="J9" i="1"/>
  <c r="R9" i="1"/>
  <c r="R118" i="1"/>
  <c r="V9" i="1"/>
  <c r="V118" i="1"/>
  <c r="AF118" i="1"/>
  <c r="AF9" i="1"/>
  <c r="AJ118" i="1"/>
  <c r="AJ9" i="1"/>
  <c r="AR9" i="1"/>
  <c r="AR118" i="1"/>
  <c r="AV9" i="1"/>
  <c r="AV118" i="1"/>
  <c r="AZ9" i="1"/>
  <c r="AZ118" i="1"/>
  <c r="BD9" i="1"/>
  <c r="BD118" i="1"/>
  <c r="BH118" i="1"/>
  <c r="BH9" i="1"/>
  <c r="BL118" i="1"/>
  <c r="BL9" i="1"/>
  <c r="BP118" i="1"/>
  <c r="BP9" i="1"/>
  <c r="BT118" i="1"/>
  <c r="BT9" i="1"/>
  <c r="CB9" i="1"/>
  <c r="CB118" i="1"/>
  <c r="CF9" i="1"/>
  <c r="CF118" i="1"/>
  <c r="CJ9" i="1"/>
  <c r="CJ118" i="1"/>
  <c r="CN9" i="1"/>
  <c r="CN118" i="1"/>
  <c r="CR9" i="1"/>
  <c r="CR118" i="1"/>
  <c r="CV9" i="1"/>
  <c r="CV118" i="1"/>
  <c r="CZ118" i="1"/>
  <c r="CZ9" i="1"/>
  <c r="DD118" i="1"/>
  <c r="DD9" i="1"/>
  <c r="F10" i="1"/>
  <c r="F156" i="1"/>
  <c r="J10" i="1"/>
  <c r="J156" i="1"/>
  <c r="R156" i="1"/>
  <c r="R10" i="1"/>
  <c r="AA10" i="1" s="1"/>
  <c r="V156" i="1"/>
  <c r="V10" i="1"/>
  <c r="AE10" i="1" s="1"/>
  <c r="D156" i="1"/>
  <c r="D10" i="1"/>
  <c r="D191" i="1"/>
  <c r="D11" i="1"/>
  <c r="H191" i="1"/>
  <c r="H11" i="1"/>
  <c r="L11" i="1"/>
  <c r="L191" i="1"/>
  <c r="P11" i="1"/>
  <c r="Y11" i="1" s="1"/>
  <c r="P191" i="1"/>
  <c r="T11" i="1"/>
  <c r="AC11" i="1" s="1"/>
  <c r="T191" i="1"/>
  <c r="AI191" i="1"/>
  <c r="AI11" i="1"/>
  <c r="AM191" i="1"/>
  <c r="AM11" i="1"/>
  <c r="AQ11" i="1"/>
  <c r="AQ191" i="1"/>
  <c r="AU191" i="1"/>
  <c r="AU11" i="1"/>
  <c r="AY11" i="1"/>
  <c r="AY191" i="1"/>
  <c r="BC11" i="1"/>
  <c r="BC191" i="1"/>
  <c r="BG11" i="1"/>
  <c r="BG191" i="1"/>
  <c r="BK191" i="1"/>
  <c r="BK11" i="1"/>
  <c r="BS191" i="1"/>
  <c r="BS11" i="1"/>
  <c r="BW191" i="1"/>
  <c r="BW11" i="1"/>
  <c r="CA11" i="1"/>
  <c r="CA191" i="1"/>
  <c r="CE11" i="1"/>
  <c r="CE191" i="1"/>
  <c r="CI11" i="1"/>
  <c r="CI191" i="1"/>
  <c r="CM11" i="1"/>
  <c r="CM191" i="1"/>
  <c r="CQ11" i="1"/>
  <c r="CQ191" i="1"/>
  <c r="CU191" i="1"/>
  <c r="CU11" i="1"/>
  <c r="DC191" i="1"/>
  <c r="DC11" i="1"/>
  <c r="DG191" i="1"/>
  <c r="DG11" i="1"/>
  <c r="AA251" i="1"/>
  <c r="AE251" i="1"/>
  <c r="Z251" i="1"/>
  <c r="AB251" i="1"/>
  <c r="AI12" i="1"/>
  <c r="AI252" i="1"/>
  <c r="AM12" i="1"/>
  <c r="AM252" i="1"/>
  <c r="AQ12" i="1"/>
  <c r="AQ252" i="1"/>
  <c r="AU12" i="1"/>
  <c r="AU252" i="1"/>
  <c r="AY252" i="1"/>
  <c r="AY12" i="1"/>
  <c r="BC252" i="1"/>
  <c r="BC12" i="1"/>
  <c r="BG252" i="1"/>
  <c r="BG12" i="1"/>
  <c r="BK252" i="1"/>
  <c r="BK12" i="1"/>
  <c r="BS12" i="1"/>
  <c r="BS252" i="1"/>
  <c r="BW12" i="1"/>
  <c r="BW252" i="1"/>
  <c r="CA12" i="1"/>
  <c r="CA252" i="1"/>
  <c r="CE12" i="1"/>
  <c r="CE252" i="1"/>
  <c r="CI252" i="1"/>
  <c r="CI12" i="1"/>
  <c r="CM252" i="1"/>
  <c r="CM12" i="1"/>
  <c r="CQ252" i="1"/>
  <c r="CQ12" i="1"/>
  <c r="CU252" i="1"/>
  <c r="CU12" i="1"/>
  <c r="DC12" i="1"/>
  <c r="DC252" i="1"/>
  <c r="DG12" i="1"/>
  <c r="DG252" i="1"/>
  <c r="F13" i="1"/>
  <c r="F304" i="1"/>
  <c r="F303" i="1"/>
  <c r="J303" i="1"/>
  <c r="J13" i="1"/>
  <c r="J304" i="1"/>
  <c r="N304" i="1"/>
  <c r="R304" i="1"/>
  <c r="R13" i="1"/>
  <c r="R303" i="1"/>
  <c r="V13" i="1"/>
  <c r="V304" i="1"/>
  <c r="V303" i="1"/>
  <c r="AH304" i="1"/>
  <c r="AH303" i="1"/>
  <c r="AH13" i="1"/>
  <c r="AL304" i="1"/>
  <c r="AL13" i="1"/>
  <c r="AL303" i="1"/>
  <c r="AP303" i="1"/>
  <c r="AP13" i="1"/>
  <c r="AP304" i="1"/>
  <c r="AT303" i="1"/>
  <c r="AT13" i="1"/>
  <c r="AT304" i="1"/>
  <c r="AX304" i="1"/>
  <c r="AX13" i="1"/>
  <c r="AX303" i="1"/>
  <c r="BB304" i="1"/>
  <c r="BB303" i="1"/>
  <c r="BB13" i="1"/>
  <c r="BF304" i="1"/>
  <c r="BJ13" i="1"/>
  <c r="BJ304" i="1"/>
  <c r="BJ303" i="1"/>
  <c r="BN304" i="1"/>
  <c r="BN13" i="1"/>
  <c r="BN303" i="1"/>
  <c r="BR303" i="1"/>
  <c r="BR304" i="1"/>
  <c r="BR13" i="1"/>
  <c r="BV13" i="1"/>
  <c r="BV303" i="1"/>
  <c r="BV304" i="1"/>
  <c r="BZ303" i="1"/>
  <c r="BZ13" i="1"/>
  <c r="BZ304" i="1"/>
  <c r="CD303" i="1"/>
  <c r="CD304" i="1"/>
  <c r="CD13" i="1"/>
  <c r="CH13" i="1"/>
  <c r="CH304" i="1"/>
  <c r="CH303" i="1"/>
  <c r="CL303" i="1"/>
  <c r="CL13" i="1"/>
  <c r="CL304" i="1"/>
  <c r="CP304" i="1"/>
  <c r="CT304" i="1"/>
  <c r="CT13" i="1"/>
  <c r="CT303" i="1"/>
  <c r="CX13" i="1"/>
  <c r="CX304" i="1"/>
  <c r="CX303" i="1"/>
  <c r="DB303" i="1"/>
  <c r="DB13" i="1"/>
  <c r="DB304" i="1"/>
  <c r="DF304" i="1"/>
  <c r="DF13" i="1"/>
  <c r="DF303" i="1"/>
  <c r="D13" i="1"/>
  <c r="D304" i="1"/>
  <c r="D303" i="1"/>
  <c r="H303" i="1"/>
  <c r="H13" i="1"/>
  <c r="L13" i="1"/>
  <c r="L303" i="1"/>
  <c r="P303" i="1"/>
  <c r="P13" i="1"/>
  <c r="Y13" i="1" s="1"/>
  <c r="T303" i="1"/>
  <c r="T13" i="1"/>
  <c r="AC13" i="1" s="1"/>
  <c r="AF13" i="1"/>
  <c r="AF303" i="1"/>
  <c r="AF304" i="1"/>
  <c r="AJ303" i="1"/>
  <c r="AJ304" i="1"/>
  <c r="AJ13" i="1"/>
  <c r="AN304" i="1"/>
  <c r="AR13" i="1"/>
  <c r="AR304" i="1"/>
  <c r="AR303" i="1"/>
  <c r="AV13" i="1"/>
  <c r="AV304" i="1"/>
  <c r="AV303" i="1"/>
  <c r="AZ304" i="1"/>
  <c r="AZ303" i="1"/>
  <c r="AZ13" i="1"/>
  <c r="BD304" i="1"/>
  <c r="BD13" i="1"/>
  <c r="BD303" i="1"/>
  <c r="BH303" i="1"/>
  <c r="BH304" i="1"/>
  <c r="BH13" i="1"/>
  <c r="BL303" i="1"/>
  <c r="BL13" i="1"/>
  <c r="BL304" i="1"/>
  <c r="BP13" i="1"/>
  <c r="BP303" i="1"/>
  <c r="BP304" i="1"/>
  <c r="BT304" i="1"/>
  <c r="BT303" i="1"/>
  <c r="BT13" i="1"/>
  <c r="BX304" i="1"/>
  <c r="CB13" i="1"/>
  <c r="CB304" i="1"/>
  <c r="CB303" i="1"/>
  <c r="CF13" i="1"/>
  <c r="CF304" i="1"/>
  <c r="CF303" i="1"/>
  <c r="CJ304" i="1"/>
  <c r="CJ303" i="1"/>
  <c r="CJ13" i="1"/>
  <c r="CN304" i="1"/>
  <c r="CN13" i="1"/>
  <c r="CN303" i="1"/>
  <c r="CR303" i="1"/>
  <c r="CR13" i="1"/>
  <c r="CR304" i="1"/>
  <c r="CV303" i="1"/>
  <c r="CV304" i="1"/>
  <c r="CV13" i="1"/>
  <c r="CZ304" i="1"/>
  <c r="CZ13" i="1"/>
  <c r="CZ303" i="1"/>
  <c r="DD303" i="1"/>
  <c r="DD13" i="1"/>
  <c r="DD304" i="1"/>
  <c r="DH304" i="1"/>
  <c r="E13" i="1"/>
  <c r="E304" i="1"/>
  <c r="E303" i="1"/>
  <c r="I13" i="1"/>
  <c r="I303" i="1"/>
  <c r="M13" i="1"/>
  <c r="M303" i="1"/>
  <c r="Q303" i="1"/>
  <c r="Q13" i="1"/>
  <c r="Z13" i="1" s="1"/>
  <c r="AG303" i="1"/>
  <c r="AG304" i="1"/>
  <c r="AG13" i="1"/>
  <c r="AK303" i="1"/>
  <c r="AK13" i="1"/>
  <c r="AK304" i="1"/>
  <c r="AO304" i="1"/>
  <c r="AO13" i="1"/>
  <c r="AO303" i="1"/>
  <c r="AS304" i="1"/>
  <c r="AS303" i="1"/>
  <c r="AS13" i="1"/>
  <c r="AW304" i="1"/>
  <c r="BA13" i="1"/>
  <c r="BA304" i="1"/>
  <c r="BA303" i="1"/>
  <c r="BE13" i="1"/>
  <c r="BE304" i="1"/>
  <c r="BE303" i="1"/>
  <c r="BI304" i="1"/>
  <c r="BI303" i="1"/>
  <c r="BI13" i="1"/>
  <c r="BM304" i="1"/>
  <c r="BM13" i="1"/>
  <c r="BM303" i="1"/>
  <c r="BQ303" i="1"/>
  <c r="BQ13" i="1"/>
  <c r="BQ304" i="1"/>
  <c r="BU303" i="1"/>
  <c r="BU304" i="1"/>
  <c r="BU13" i="1"/>
  <c r="BY304" i="1"/>
  <c r="BY13" i="1"/>
  <c r="BY303" i="1"/>
  <c r="CC304" i="1"/>
  <c r="CC303" i="1"/>
  <c r="CC13" i="1"/>
  <c r="CG304" i="1"/>
  <c r="CK303" i="1"/>
  <c r="CK13" i="1"/>
  <c r="CK304" i="1"/>
  <c r="CO304" i="1"/>
  <c r="CO13" i="1"/>
  <c r="CO303" i="1"/>
  <c r="CS304" i="1"/>
  <c r="CS13" i="1"/>
  <c r="CS303" i="1"/>
  <c r="CW303" i="1"/>
  <c r="CW13" i="1"/>
  <c r="CW304" i="1"/>
  <c r="DA303" i="1"/>
  <c r="DA304" i="1"/>
  <c r="DA13" i="1"/>
  <c r="DE303" i="1"/>
  <c r="DE304" i="1"/>
  <c r="DE13" i="1"/>
  <c r="AF352" i="1"/>
  <c r="AJ359" i="1"/>
  <c r="AJ360" i="1" s="1"/>
  <c r="AV352" i="1"/>
  <c r="AZ359" i="1"/>
  <c r="AZ360" i="1" s="1"/>
  <c r="BL352" i="1"/>
  <c r="BP359" i="1"/>
  <c r="BP360" i="1" s="1"/>
  <c r="CB352" i="1"/>
  <c r="CF359" i="1"/>
  <c r="CF360" i="1" s="1"/>
  <c r="CR352" i="1"/>
  <c r="CV359" i="1"/>
  <c r="CV360" i="1" s="1"/>
  <c r="E352" i="1"/>
  <c r="CA359" i="1"/>
  <c r="CA360" i="1" s="1"/>
  <c r="E419" i="1"/>
  <c r="E420" i="1" s="1"/>
  <c r="AE413" i="1"/>
  <c r="U419" i="1"/>
  <c r="U420" i="1" s="1"/>
  <c r="AI419" i="1"/>
  <c r="AI420" i="1" s="1"/>
  <c r="AM419" i="1"/>
  <c r="AM420" i="1" s="1"/>
  <c r="AQ419" i="1"/>
  <c r="AQ420" i="1" s="1"/>
  <c r="AU419" i="1"/>
  <c r="AU420" i="1" s="1"/>
  <c r="AY419" i="1"/>
  <c r="AY420" i="1" s="1"/>
  <c r="BC419" i="1"/>
  <c r="BC420" i="1" s="1"/>
  <c r="BG419" i="1"/>
  <c r="BG420" i="1" s="1"/>
  <c r="BK419" i="1"/>
  <c r="BK420" i="1" s="1"/>
  <c r="BO419" i="1"/>
  <c r="BS419" i="1"/>
  <c r="BS420" i="1" s="1"/>
  <c r="BW419" i="1"/>
  <c r="BW420" i="1" s="1"/>
  <c r="CA419" i="1"/>
  <c r="CA420" i="1" s="1"/>
  <c r="CE419" i="1"/>
  <c r="CE420" i="1" s="1"/>
  <c r="CI419" i="1"/>
  <c r="CI420" i="1" s="1"/>
  <c r="CM419" i="1"/>
  <c r="CM420" i="1" s="1"/>
  <c r="CQ419" i="1"/>
  <c r="CQ420" i="1" s="1"/>
  <c r="CU419" i="1"/>
  <c r="CU420" i="1" s="1"/>
  <c r="CY419" i="1"/>
  <c r="DC419" i="1"/>
  <c r="DC420" i="1" s="1"/>
  <c r="AC458" i="1"/>
  <c r="Q251" i="1"/>
  <c r="U351" i="1"/>
  <c r="AP351" i="1"/>
  <c r="BF351" i="1"/>
  <c r="BV351" i="1"/>
  <c r="CL351" i="1"/>
  <c r="DB351" i="1"/>
  <c r="S355" i="1"/>
  <c r="G356" i="1"/>
  <c r="G359" i="1" s="1"/>
  <c r="G360" i="1" s="1"/>
  <c r="K357" i="1"/>
  <c r="AC362" i="1"/>
  <c r="AH413" i="1"/>
  <c r="AH410" i="1"/>
  <c r="AH411" i="1" s="1"/>
  <c r="AL413" i="1"/>
  <c r="AL410" i="1"/>
  <c r="AL411" i="1" s="1"/>
  <c r="AP413" i="1"/>
  <c r="AP410" i="1"/>
  <c r="AP411" i="1" s="1"/>
  <c r="AT413" i="1"/>
  <c r="AT410" i="1"/>
  <c r="AT411" i="1" s="1"/>
  <c r="AX413" i="1"/>
  <c r="AX410" i="1"/>
  <c r="AX411" i="1" s="1"/>
  <c r="BB413" i="1"/>
  <c r="BB410" i="1"/>
  <c r="BB411" i="1" s="1"/>
  <c r="BF413" i="1"/>
  <c r="BF410" i="1"/>
  <c r="BJ413" i="1"/>
  <c r="BJ410" i="1"/>
  <c r="BJ411" i="1" s="1"/>
  <c r="BN413" i="1"/>
  <c r="BN410" i="1"/>
  <c r="BN411" i="1" s="1"/>
  <c r="BR413" i="1"/>
  <c r="BR410" i="1"/>
  <c r="BR411" i="1" s="1"/>
  <c r="BV413" i="1"/>
  <c r="BV410" i="1"/>
  <c r="BV411" i="1" s="1"/>
  <c r="BZ413" i="1"/>
  <c r="BZ410" i="1"/>
  <c r="BZ411" i="1" s="1"/>
  <c r="CD413" i="1"/>
  <c r="CD410" i="1"/>
  <c r="CD411" i="1" s="1"/>
  <c r="CH413" i="1"/>
  <c r="CH410" i="1"/>
  <c r="CH411" i="1" s="1"/>
  <c r="CL413" i="1"/>
  <c r="CL410" i="1"/>
  <c r="CL411" i="1" s="1"/>
  <c r="CP413" i="1"/>
  <c r="CP410" i="1"/>
  <c r="CT413" i="1"/>
  <c r="CT410" i="1"/>
  <c r="CT411" i="1" s="1"/>
  <c r="CX413" i="1"/>
  <c r="CX410" i="1"/>
  <c r="CX411" i="1" s="1"/>
  <c r="DB413" i="1"/>
  <c r="DB410" i="1"/>
  <c r="DB411" i="1" s="1"/>
  <c r="DF413" i="1"/>
  <c r="DF410" i="1"/>
  <c r="DF411" i="1" s="1"/>
  <c r="AC363" i="1"/>
  <c r="AC371" i="1"/>
  <c r="AC414" i="1" s="1"/>
  <c r="AE377" i="1"/>
  <c r="AE415" i="1" s="1"/>
  <c r="AC383" i="1"/>
  <c r="AC416" i="1" s="1"/>
  <c r="AE389" i="1"/>
  <c r="AE417" i="1" s="1"/>
  <c r="E410" i="1"/>
  <c r="E411" i="1" s="1"/>
  <c r="K410" i="1"/>
  <c r="K411" i="1" s="1"/>
  <c r="P410" i="1"/>
  <c r="U410" i="1"/>
  <c r="U411" i="1" s="1"/>
  <c r="AK410" i="1"/>
  <c r="AQ410" i="1"/>
  <c r="AQ411" i="1" s="1"/>
  <c r="BA410" i="1"/>
  <c r="BG410" i="1"/>
  <c r="BG411" i="1" s="1"/>
  <c r="BQ410" i="1"/>
  <c r="BW410" i="1"/>
  <c r="BW411" i="1" s="1"/>
  <c r="CG410" i="1"/>
  <c r="CM410" i="1"/>
  <c r="CM411" i="1" s="1"/>
  <c r="CW410" i="1"/>
  <c r="DC410" i="1"/>
  <c r="DC411" i="1" s="1"/>
  <c r="G413" i="1"/>
  <c r="O413" i="1"/>
  <c r="O419" i="1" s="1"/>
  <c r="O420" i="1" s="1"/>
  <c r="W413" i="1"/>
  <c r="W419" i="1" s="1"/>
  <c r="DG413" i="1"/>
  <c r="DG419" i="1" s="1"/>
  <c r="DG420" i="1" s="1"/>
  <c r="M414" i="1"/>
  <c r="S415" i="1"/>
  <c r="S419" i="1" s="1"/>
  <c r="S420" i="1" s="1"/>
  <c r="Q416" i="1"/>
  <c r="Q419" i="1" s="1"/>
  <c r="Q420" i="1" s="1"/>
  <c r="G417" i="1"/>
  <c r="F455" i="1"/>
  <c r="F456" i="1" s="1"/>
  <c r="J455" i="1"/>
  <c r="J456" i="1" s="1"/>
  <c r="N455" i="1"/>
  <c r="R455" i="1"/>
  <c r="R456" i="1" s="1"/>
  <c r="V455" i="1"/>
  <c r="V456" i="1" s="1"/>
  <c r="AH455" i="1"/>
  <c r="AH456" i="1" s="1"/>
  <c r="AL455" i="1"/>
  <c r="AL456" i="1" s="1"/>
  <c r="AP455" i="1"/>
  <c r="AP456" i="1" s="1"/>
  <c r="AT455" i="1"/>
  <c r="AT456" i="1" s="1"/>
  <c r="AX455" i="1"/>
  <c r="AX456" i="1" s="1"/>
  <c r="BB455" i="1"/>
  <c r="BB456" i="1" s="1"/>
  <c r="BF455" i="1"/>
  <c r="BJ455" i="1"/>
  <c r="BJ456" i="1" s="1"/>
  <c r="BN455" i="1"/>
  <c r="BN456" i="1" s="1"/>
  <c r="BR455" i="1"/>
  <c r="BR456" i="1" s="1"/>
  <c r="BV455" i="1"/>
  <c r="BV456" i="1" s="1"/>
  <c r="BZ455" i="1"/>
  <c r="BZ456" i="1" s="1"/>
  <c r="CD455" i="1"/>
  <c r="CD456" i="1" s="1"/>
  <c r="CH455" i="1"/>
  <c r="CH456" i="1" s="1"/>
  <c r="CL455" i="1"/>
  <c r="CL456" i="1" s="1"/>
  <c r="CP455" i="1"/>
  <c r="CT455" i="1"/>
  <c r="CT456" i="1" s="1"/>
  <c r="CX455" i="1"/>
  <c r="CX456" i="1" s="1"/>
  <c r="DB455" i="1"/>
  <c r="DB456" i="1" s="1"/>
  <c r="DF455" i="1"/>
  <c r="DF456" i="1" s="1"/>
  <c r="AD423" i="1"/>
  <c r="Z425" i="1"/>
  <c r="AC426" i="1"/>
  <c r="Y428" i="1"/>
  <c r="Z429" i="1"/>
  <c r="Z433" i="1"/>
  <c r="AC434" i="1"/>
  <c r="Y436" i="1"/>
  <c r="Z437" i="1"/>
  <c r="Z441" i="1"/>
  <c r="Y444" i="1"/>
  <c r="Z445" i="1"/>
  <c r="AD465" i="1"/>
  <c r="Y448" i="1"/>
  <c r="I455" i="1"/>
  <c r="I456" i="1" s="1"/>
  <c r="Q455" i="1"/>
  <c r="Q456" i="1" s="1"/>
  <c r="AG455" i="1"/>
  <c r="AG456" i="1" s="1"/>
  <c r="AO455" i="1"/>
  <c r="AO456" i="1" s="1"/>
  <c r="AW455" i="1"/>
  <c r="BE455" i="1"/>
  <c r="BE456" i="1" s="1"/>
  <c r="BM455" i="1"/>
  <c r="BM456" i="1" s="1"/>
  <c r="BU455" i="1"/>
  <c r="BU456" i="1" s="1"/>
  <c r="CC455" i="1"/>
  <c r="CC456" i="1" s="1"/>
  <c r="CK455" i="1"/>
  <c r="CK456" i="1" s="1"/>
  <c r="CS455" i="1"/>
  <c r="CS456" i="1" s="1"/>
  <c r="DA455" i="1"/>
  <c r="DA456" i="1" s="1"/>
  <c r="F458" i="1"/>
  <c r="M459" i="1"/>
  <c r="L460" i="1"/>
  <c r="S461" i="1"/>
  <c r="J462" i="1"/>
  <c r="I463" i="1"/>
  <c r="H539" i="1"/>
  <c r="AQ542" i="1"/>
  <c r="BG542" i="1"/>
  <c r="BW542" i="1"/>
  <c r="CM542" i="1"/>
  <c r="DC542" i="1"/>
  <c r="AF731" i="1"/>
  <c r="AF728" i="1"/>
  <c r="AJ731" i="1"/>
  <c r="AJ728" i="1"/>
  <c r="AN731" i="1"/>
  <c r="AN728" i="1"/>
  <c r="AR731" i="1"/>
  <c r="AR728" i="1"/>
  <c r="AV731" i="1"/>
  <c r="AV728" i="1"/>
  <c r="AZ731" i="1"/>
  <c r="AZ728" i="1"/>
  <c r="BD731" i="1"/>
  <c r="BD728" i="1"/>
  <c r="BH731" i="1"/>
  <c r="BH728" i="1"/>
  <c r="BL731" i="1"/>
  <c r="BL728" i="1"/>
  <c r="BP731" i="1"/>
  <c r="BP728" i="1"/>
  <c r="BT731" i="1"/>
  <c r="BT728" i="1"/>
  <c r="BX731" i="1"/>
  <c r="BX728" i="1"/>
  <c r="CB731" i="1"/>
  <c r="CB728" i="1"/>
  <c r="CF731" i="1"/>
  <c r="CF728" i="1"/>
  <c r="CJ731" i="1"/>
  <c r="CJ728" i="1"/>
  <c r="CN731" i="1"/>
  <c r="CN728" i="1"/>
  <c r="CR731" i="1"/>
  <c r="CR728" i="1"/>
  <c r="CV731" i="1"/>
  <c r="CV728" i="1"/>
  <c r="CZ731" i="1"/>
  <c r="CZ728" i="1"/>
  <c r="DD731" i="1"/>
  <c r="DD728" i="1"/>
  <c r="DH731" i="1"/>
  <c r="DH728" i="1"/>
  <c r="G732" i="1"/>
  <c r="Y562" i="1"/>
  <c r="Y732" i="1" s="1"/>
  <c r="AC562" i="1"/>
  <c r="AC732" i="1" s="1"/>
  <c r="K732" i="1"/>
  <c r="O732" i="1"/>
  <c r="X562" i="1"/>
  <c r="X732" i="1" s="1"/>
  <c r="AB562" i="1"/>
  <c r="AB732" i="1" s="1"/>
  <c r="S732" i="1"/>
  <c r="P117" i="1"/>
  <c r="S155" i="1"/>
  <c r="U302" i="1"/>
  <c r="AC111" i="1"/>
  <c r="AC117" i="1" s="1"/>
  <c r="I117" i="1"/>
  <c r="Q117" i="1"/>
  <c r="Z120" i="1"/>
  <c r="Z155" i="1" s="1"/>
  <c r="AD120" i="1"/>
  <c r="AD155" i="1" s="1"/>
  <c r="X122" i="1"/>
  <c r="H155" i="1"/>
  <c r="H304" i="1" s="1"/>
  <c r="L155" i="1"/>
  <c r="P155" i="1"/>
  <c r="T155" i="1"/>
  <c r="Y158" i="1"/>
  <c r="Y190" i="1" s="1"/>
  <c r="AC158" i="1"/>
  <c r="AC190" i="1" s="1"/>
  <c r="X161" i="1"/>
  <c r="AB161" i="1"/>
  <c r="Y193" i="1"/>
  <c r="Y251" i="1" s="1"/>
  <c r="AC193" i="1"/>
  <c r="AC251" i="1" s="1"/>
  <c r="AD194" i="1"/>
  <c r="AD251" i="1" s="1"/>
  <c r="AA254" i="1"/>
  <c r="AA302" i="1" s="1"/>
  <c r="AE254" i="1"/>
  <c r="AE302" i="1" s="1"/>
  <c r="Y256" i="1"/>
  <c r="Y302" i="1" s="1"/>
  <c r="AC256" i="1"/>
  <c r="AC302" i="1" s="1"/>
  <c r="AC304" i="1" s="1"/>
  <c r="Z257" i="1"/>
  <c r="Z302" i="1" s="1"/>
  <c r="Z304" i="1" s="1"/>
  <c r="E354" i="1"/>
  <c r="I354" i="1"/>
  <c r="M354" i="1"/>
  <c r="Q354" i="1"/>
  <c r="U354" i="1"/>
  <c r="Z311" i="1"/>
  <c r="AE311" i="1"/>
  <c r="AI351" i="1"/>
  <c r="AM351" i="1"/>
  <c r="AQ351" i="1"/>
  <c r="AU351" i="1"/>
  <c r="AY351" i="1"/>
  <c r="BC351" i="1"/>
  <c r="BG351" i="1"/>
  <c r="BK351" i="1"/>
  <c r="BO351" i="1"/>
  <c r="BS351" i="1"/>
  <c r="BW351" i="1"/>
  <c r="CA351" i="1"/>
  <c r="CE351" i="1"/>
  <c r="CI351" i="1"/>
  <c r="CM351" i="1"/>
  <c r="CQ351" i="1"/>
  <c r="CU351" i="1"/>
  <c r="CY351" i="1"/>
  <c r="DC351" i="1"/>
  <c r="DG351" i="1"/>
  <c r="X312" i="1"/>
  <c r="AD312" i="1"/>
  <c r="X328" i="1"/>
  <c r="Z334" i="1"/>
  <c r="F351" i="1"/>
  <c r="L351" i="1"/>
  <c r="Q351" i="1"/>
  <c r="V351" i="1"/>
  <c r="AG351" i="1"/>
  <c r="AL351" i="1"/>
  <c r="AR351" i="1"/>
  <c r="AW351" i="1"/>
  <c r="BB351" i="1"/>
  <c r="BH351" i="1"/>
  <c r="BM351" i="1"/>
  <c r="BR351" i="1"/>
  <c r="BX351" i="1"/>
  <c r="BX756" i="1" s="1"/>
  <c r="BX777" i="1" s="1"/>
  <c r="CC351" i="1"/>
  <c r="CH351" i="1"/>
  <c r="CN351" i="1"/>
  <c r="CS351" i="1"/>
  <c r="CX351" i="1"/>
  <c r="DD351" i="1"/>
  <c r="V354" i="1"/>
  <c r="V359" i="1" s="1"/>
  <c r="V360" i="1" s="1"/>
  <c r="AQ354" i="1"/>
  <c r="AQ359" i="1" s="1"/>
  <c r="AQ360" i="1" s="1"/>
  <c r="BG354" i="1"/>
  <c r="BG359" i="1" s="1"/>
  <c r="BG360" i="1" s="1"/>
  <c r="BW354" i="1"/>
  <c r="BW359" i="1" s="1"/>
  <c r="BW360" i="1" s="1"/>
  <c r="CM354" i="1"/>
  <c r="CM359" i="1" s="1"/>
  <c r="CM360" i="1" s="1"/>
  <c r="DC354" i="1"/>
  <c r="DC359" i="1" s="1"/>
  <c r="DC360" i="1" s="1"/>
  <c r="J355" i="1"/>
  <c r="J359" i="1" s="1"/>
  <c r="J360" i="1" s="1"/>
  <c r="T355" i="1"/>
  <c r="T359" i="1" s="1"/>
  <c r="T360" i="1" s="1"/>
  <c r="H356" i="1"/>
  <c r="H359" i="1" s="1"/>
  <c r="H360" i="1" s="1"/>
  <c r="S356" i="1"/>
  <c r="R357" i="1"/>
  <c r="R359" i="1" s="1"/>
  <c r="R360" i="1" s="1"/>
  <c r="Y362" i="1"/>
  <c r="AD362" i="1"/>
  <c r="Y363" i="1"/>
  <c r="AA365" i="1"/>
  <c r="AA413" i="1" s="1"/>
  <c r="D414" i="1"/>
  <c r="H414" i="1"/>
  <c r="L414" i="1"/>
  <c r="P414" i="1"/>
  <c r="T414" i="1"/>
  <c r="Y371" i="1"/>
  <c r="Y414" i="1" s="1"/>
  <c r="AH414" i="1"/>
  <c r="AL414" i="1"/>
  <c r="AP414" i="1"/>
  <c r="AT414" i="1"/>
  <c r="AX414" i="1"/>
  <c r="BB414" i="1"/>
  <c r="BF414" i="1"/>
  <c r="BJ414" i="1"/>
  <c r="BN414" i="1"/>
  <c r="BR414" i="1"/>
  <c r="BV414" i="1"/>
  <c r="BZ414" i="1"/>
  <c r="CD414" i="1"/>
  <c r="CH414" i="1"/>
  <c r="CL414" i="1"/>
  <c r="CP414" i="1"/>
  <c r="CT414" i="1"/>
  <c r="CX414" i="1"/>
  <c r="DB414" i="1"/>
  <c r="DF414" i="1"/>
  <c r="AA377" i="1"/>
  <c r="AA415" i="1" s="1"/>
  <c r="AF415" i="1"/>
  <c r="AJ415" i="1"/>
  <c r="AN415" i="1"/>
  <c r="AR415" i="1"/>
  <c r="AV415" i="1"/>
  <c r="AZ415" i="1"/>
  <c r="BD415" i="1"/>
  <c r="BH415" i="1"/>
  <c r="BL415" i="1"/>
  <c r="BP415" i="1"/>
  <c r="BT415" i="1"/>
  <c r="BX415" i="1"/>
  <c r="CB415" i="1"/>
  <c r="CF415" i="1"/>
  <c r="CJ415" i="1"/>
  <c r="CN415" i="1"/>
  <c r="CR415" i="1"/>
  <c r="CV415" i="1"/>
  <c r="CZ415" i="1"/>
  <c r="DD415" i="1"/>
  <c r="DH415" i="1"/>
  <c r="D416" i="1"/>
  <c r="H416" i="1"/>
  <c r="L416" i="1"/>
  <c r="P416" i="1"/>
  <c r="T416" i="1"/>
  <c r="Y383" i="1"/>
  <c r="Y416" i="1" s="1"/>
  <c r="AH416" i="1"/>
  <c r="AL416" i="1"/>
  <c r="AP416" i="1"/>
  <c r="AT416" i="1"/>
  <c r="AX416" i="1"/>
  <c r="BB416" i="1"/>
  <c r="BF416" i="1"/>
  <c r="BJ416" i="1"/>
  <c r="BN416" i="1"/>
  <c r="BR416" i="1"/>
  <c r="BV416" i="1"/>
  <c r="BZ416" i="1"/>
  <c r="CD416" i="1"/>
  <c r="CH416" i="1"/>
  <c r="CL416" i="1"/>
  <c r="CP416" i="1"/>
  <c r="CT416" i="1"/>
  <c r="CX416" i="1"/>
  <c r="DB416" i="1"/>
  <c r="DF416" i="1"/>
  <c r="AA389" i="1"/>
  <c r="AF417" i="1"/>
  <c r="AJ417" i="1"/>
  <c r="AN417" i="1"/>
  <c r="D417" i="1"/>
  <c r="AT417" i="1"/>
  <c r="AX417" i="1"/>
  <c r="BB417" i="1"/>
  <c r="BF417" i="1"/>
  <c r="BJ417" i="1"/>
  <c r="BN417" i="1"/>
  <c r="BR417" i="1"/>
  <c r="BV417" i="1"/>
  <c r="BZ417" i="1"/>
  <c r="CD417" i="1"/>
  <c r="CH417" i="1"/>
  <c r="CL417" i="1"/>
  <c r="CP417" i="1"/>
  <c r="CT417" i="1"/>
  <c r="CX417" i="1"/>
  <c r="DB417" i="1"/>
  <c r="DF417" i="1"/>
  <c r="L410" i="1"/>
  <c r="L411" i="1" s="1"/>
  <c r="Q410" i="1"/>
  <c r="Q411" i="1" s="1"/>
  <c r="AG410" i="1"/>
  <c r="AG411" i="1" s="1"/>
  <c r="AW410" i="1"/>
  <c r="BM410" i="1"/>
  <c r="BM411" i="1" s="1"/>
  <c r="CC410" i="1"/>
  <c r="CC411" i="1" s="1"/>
  <c r="CS410" i="1"/>
  <c r="CS411" i="1" s="1"/>
  <c r="DE410" i="1"/>
  <c r="DE411" i="1" s="1"/>
  <c r="I413" i="1"/>
  <c r="I419" i="1" s="1"/>
  <c r="I420" i="1" s="1"/>
  <c r="AO413" i="1"/>
  <c r="AO419" i="1" s="1"/>
  <c r="AO420" i="1" s="1"/>
  <c r="BE413" i="1"/>
  <c r="BE419" i="1" s="1"/>
  <c r="BE420" i="1" s="1"/>
  <c r="BU413" i="1"/>
  <c r="BU419" i="1" s="1"/>
  <c r="BU420" i="1" s="1"/>
  <c r="CK413" i="1"/>
  <c r="CK419" i="1" s="1"/>
  <c r="CK420" i="1" s="1"/>
  <c r="DA413" i="1"/>
  <c r="DA419" i="1" s="1"/>
  <c r="DA420" i="1" s="1"/>
  <c r="G458" i="1"/>
  <c r="K458" i="1"/>
  <c r="O458" i="1"/>
  <c r="X422" i="1"/>
  <c r="S458" i="1"/>
  <c r="AB422" i="1"/>
  <c r="W458" i="1"/>
  <c r="AE422" i="1"/>
  <c r="AI458" i="1"/>
  <c r="AM458" i="1"/>
  <c r="AQ458" i="1"/>
  <c r="AU458" i="1"/>
  <c r="AY458" i="1"/>
  <c r="BC458" i="1"/>
  <c r="BG458" i="1"/>
  <c r="BK458" i="1"/>
  <c r="BO458" i="1"/>
  <c r="BS458" i="1"/>
  <c r="BW458" i="1"/>
  <c r="CA458" i="1"/>
  <c r="CE458" i="1"/>
  <c r="CI458" i="1"/>
  <c r="CM458" i="1"/>
  <c r="CQ458" i="1"/>
  <c r="CU458" i="1"/>
  <c r="CY458" i="1"/>
  <c r="DC458" i="1"/>
  <c r="DG458" i="1"/>
  <c r="F459" i="1"/>
  <c r="J459" i="1"/>
  <c r="N459" i="1"/>
  <c r="AA425" i="1"/>
  <c r="R459" i="1"/>
  <c r="AE425" i="1"/>
  <c r="V459" i="1"/>
  <c r="AB425" i="1"/>
  <c r="AB459" i="1" s="1"/>
  <c r="AH459" i="1"/>
  <c r="AH468" i="1" s="1"/>
  <c r="AH469" i="1" s="1"/>
  <c r="AL459" i="1"/>
  <c r="AP459" i="1"/>
  <c r="AT459" i="1"/>
  <c r="AX459" i="1"/>
  <c r="AX468" i="1" s="1"/>
  <c r="AX469" i="1" s="1"/>
  <c r="BB459" i="1"/>
  <c r="BF459" i="1"/>
  <c r="BJ459" i="1"/>
  <c r="BN459" i="1"/>
  <c r="BN468" i="1" s="1"/>
  <c r="BN469" i="1" s="1"/>
  <c r="BR459" i="1"/>
  <c r="BV459" i="1"/>
  <c r="BZ459" i="1"/>
  <c r="CD459" i="1"/>
  <c r="CD468" i="1" s="1"/>
  <c r="CD469" i="1" s="1"/>
  <c r="CH459" i="1"/>
  <c r="CL459" i="1"/>
  <c r="CP459" i="1"/>
  <c r="CT459" i="1"/>
  <c r="CT468" i="1" s="1"/>
  <c r="CT469" i="1" s="1"/>
  <c r="CX459" i="1"/>
  <c r="DB459" i="1"/>
  <c r="DF459" i="1"/>
  <c r="E460" i="1"/>
  <c r="E468" i="1" s="1"/>
  <c r="E469" i="1" s="1"/>
  <c r="I460" i="1"/>
  <c r="M460" i="1"/>
  <c r="Q460" i="1"/>
  <c r="Z428" i="1"/>
  <c r="U460" i="1"/>
  <c r="AD428" i="1"/>
  <c r="AA428" i="1"/>
  <c r="AG460" i="1"/>
  <c r="AG468" i="1" s="1"/>
  <c r="AG469" i="1" s="1"/>
  <c r="AK460" i="1"/>
  <c r="AO460" i="1"/>
  <c r="AS460" i="1"/>
  <c r="AW460" i="1"/>
  <c r="AW468" i="1" s="1"/>
  <c r="BA460" i="1"/>
  <c r="BE460" i="1"/>
  <c r="BI460" i="1"/>
  <c r="BM460" i="1"/>
  <c r="BM468" i="1" s="1"/>
  <c r="BM469" i="1" s="1"/>
  <c r="BQ460" i="1"/>
  <c r="BU460" i="1"/>
  <c r="BY460" i="1"/>
  <c r="CC460" i="1"/>
  <c r="CC468" i="1" s="1"/>
  <c r="CC469" i="1" s="1"/>
  <c r="CG460" i="1"/>
  <c r="CK460" i="1"/>
  <c r="CO460" i="1"/>
  <c r="CS460" i="1"/>
  <c r="CS468" i="1" s="1"/>
  <c r="CS469" i="1" s="1"/>
  <c r="CW460" i="1"/>
  <c r="DA460" i="1"/>
  <c r="DE460" i="1"/>
  <c r="AB429" i="1"/>
  <c r="F461" i="1"/>
  <c r="J461" i="1"/>
  <c r="N461" i="1"/>
  <c r="R461" i="1"/>
  <c r="AA433" i="1"/>
  <c r="V461" i="1"/>
  <c r="AE433" i="1"/>
  <c r="AB433" i="1"/>
  <c r="AB461" i="1" s="1"/>
  <c r="AH461" i="1"/>
  <c r="AL461" i="1"/>
  <c r="AP461" i="1"/>
  <c r="AT461" i="1"/>
  <c r="AX461" i="1"/>
  <c r="BB461" i="1"/>
  <c r="BF461" i="1"/>
  <c r="BJ461" i="1"/>
  <c r="BN461" i="1"/>
  <c r="BR461" i="1"/>
  <c r="BV461" i="1"/>
  <c r="BZ461" i="1"/>
  <c r="CD461" i="1"/>
  <c r="CH461" i="1"/>
  <c r="CL461" i="1"/>
  <c r="CP461" i="1"/>
  <c r="CT461" i="1"/>
  <c r="CX461" i="1"/>
  <c r="DB461" i="1"/>
  <c r="DF461" i="1"/>
  <c r="AE434" i="1"/>
  <c r="E462" i="1"/>
  <c r="I462" i="1"/>
  <c r="M462" i="1"/>
  <c r="M468" i="1" s="1"/>
  <c r="M469" i="1" s="1"/>
  <c r="Z436" i="1"/>
  <c r="Q462" i="1"/>
  <c r="AD436" i="1"/>
  <c r="U462" i="1"/>
  <c r="U468" i="1" s="1"/>
  <c r="U469" i="1" s="1"/>
  <c r="AA436" i="1"/>
  <c r="AG462" i="1"/>
  <c r="AK462" i="1"/>
  <c r="AO462" i="1"/>
  <c r="AO468" i="1" s="1"/>
  <c r="AO469" i="1" s="1"/>
  <c r="AS462" i="1"/>
  <c r="AW462" i="1"/>
  <c r="BA462" i="1"/>
  <c r="BE462" i="1"/>
  <c r="BE468" i="1" s="1"/>
  <c r="BE469" i="1" s="1"/>
  <c r="BI462" i="1"/>
  <c r="BM462" i="1"/>
  <c r="BQ462" i="1"/>
  <c r="BU462" i="1"/>
  <c r="BU468" i="1" s="1"/>
  <c r="BU469" i="1" s="1"/>
  <c r="BY462" i="1"/>
  <c r="CC462" i="1"/>
  <c r="CG462" i="1"/>
  <c r="CK462" i="1"/>
  <c r="CK468" i="1" s="1"/>
  <c r="CK469" i="1" s="1"/>
  <c r="CO462" i="1"/>
  <c r="CS462" i="1"/>
  <c r="CW462" i="1"/>
  <c r="DA462" i="1"/>
  <c r="DA468" i="1" s="1"/>
  <c r="DA469" i="1" s="1"/>
  <c r="DE462" i="1"/>
  <c r="F463" i="1"/>
  <c r="J463" i="1"/>
  <c r="N463" i="1"/>
  <c r="AA441" i="1"/>
  <c r="R463" i="1"/>
  <c r="AE441" i="1"/>
  <c r="V463" i="1"/>
  <c r="AB441" i="1"/>
  <c r="AB463" i="1" s="1"/>
  <c r="AH463" i="1"/>
  <c r="AL463" i="1"/>
  <c r="AP463" i="1"/>
  <c r="AT463" i="1"/>
  <c r="AX463" i="1"/>
  <c r="BB463" i="1"/>
  <c r="BF463" i="1"/>
  <c r="BJ463" i="1"/>
  <c r="BN463" i="1"/>
  <c r="BR463" i="1"/>
  <c r="BV463" i="1"/>
  <c r="BZ463" i="1"/>
  <c r="CD463" i="1"/>
  <c r="CH463" i="1"/>
  <c r="CL463" i="1"/>
  <c r="CP463" i="1"/>
  <c r="CT463" i="1"/>
  <c r="CX463" i="1"/>
  <c r="DB463" i="1"/>
  <c r="DF463" i="1"/>
  <c r="AE442" i="1"/>
  <c r="E464" i="1"/>
  <c r="I464" i="1"/>
  <c r="M464" i="1"/>
  <c r="Q464" i="1"/>
  <c r="Z444" i="1"/>
  <c r="U464" i="1"/>
  <c r="AD444" i="1"/>
  <c r="AA444" i="1"/>
  <c r="AA464" i="1" s="1"/>
  <c r="AG464" i="1"/>
  <c r="AK464" i="1"/>
  <c r="AK468" i="1" s="1"/>
  <c r="AK469" i="1" s="1"/>
  <c r="AO464" i="1"/>
  <c r="AS464" i="1"/>
  <c r="AW464" i="1"/>
  <c r="BA464" i="1"/>
  <c r="BA468" i="1" s="1"/>
  <c r="BA469" i="1" s="1"/>
  <c r="BE464" i="1"/>
  <c r="BI464" i="1"/>
  <c r="BM464" i="1"/>
  <c r="BQ464" i="1"/>
  <c r="BQ468" i="1" s="1"/>
  <c r="BQ469" i="1" s="1"/>
  <c r="BU464" i="1"/>
  <c r="BY464" i="1"/>
  <c r="CC464" i="1"/>
  <c r="CG464" i="1"/>
  <c r="CG468" i="1" s="1"/>
  <c r="CK464" i="1"/>
  <c r="CO464" i="1"/>
  <c r="CS464" i="1"/>
  <c r="CW464" i="1"/>
  <c r="CW468" i="1" s="1"/>
  <c r="CW469" i="1" s="1"/>
  <c r="DA464" i="1"/>
  <c r="DE464" i="1"/>
  <c r="AB445" i="1"/>
  <c r="D465" i="1"/>
  <c r="D468" i="1" s="1"/>
  <c r="D469" i="1" s="1"/>
  <c r="H465" i="1"/>
  <c r="L465" i="1"/>
  <c r="Y447" i="1"/>
  <c r="P465" i="1"/>
  <c r="AC447" i="1"/>
  <c r="T465" i="1"/>
  <c r="X447" i="1"/>
  <c r="AF465" i="1"/>
  <c r="AF468" i="1" s="1"/>
  <c r="AF469" i="1" s="1"/>
  <c r="AJ465" i="1"/>
  <c r="AN465" i="1"/>
  <c r="AR465" i="1"/>
  <c r="AV465" i="1"/>
  <c r="AV468" i="1" s="1"/>
  <c r="AV469" i="1" s="1"/>
  <c r="AZ465" i="1"/>
  <c r="BD465" i="1"/>
  <c r="BH465" i="1"/>
  <c r="BL465" i="1"/>
  <c r="BL468" i="1" s="1"/>
  <c r="BL469" i="1" s="1"/>
  <c r="BP465" i="1"/>
  <c r="BT465" i="1"/>
  <c r="BX465" i="1"/>
  <c r="CB465" i="1"/>
  <c r="CB468" i="1" s="1"/>
  <c r="CB469" i="1" s="1"/>
  <c r="CF465" i="1"/>
  <c r="CJ465" i="1"/>
  <c r="CN465" i="1"/>
  <c r="CR465" i="1"/>
  <c r="CR468" i="1" s="1"/>
  <c r="CR469" i="1" s="1"/>
  <c r="CV465" i="1"/>
  <c r="CZ465" i="1"/>
  <c r="DD465" i="1"/>
  <c r="DH465" i="1"/>
  <c r="DH468" i="1" s="1"/>
  <c r="AA448" i="1"/>
  <c r="G466" i="1"/>
  <c r="K466" i="1"/>
  <c r="X450" i="1"/>
  <c r="O466" i="1"/>
  <c r="S466" i="1"/>
  <c r="AB450" i="1"/>
  <c r="W466" i="1"/>
  <c r="AE450" i="1"/>
  <c r="AI466" i="1"/>
  <c r="AM466" i="1"/>
  <c r="AQ466" i="1"/>
  <c r="AU466" i="1"/>
  <c r="AY466" i="1"/>
  <c r="BC466" i="1"/>
  <c r="BG466" i="1"/>
  <c r="BK466" i="1"/>
  <c r="BO466" i="1"/>
  <c r="BS466" i="1"/>
  <c r="BW466" i="1"/>
  <c r="CA466" i="1"/>
  <c r="CE466" i="1"/>
  <c r="CI466" i="1"/>
  <c r="CM466" i="1"/>
  <c r="CQ466" i="1"/>
  <c r="CU466" i="1"/>
  <c r="CY466" i="1"/>
  <c r="DC466" i="1"/>
  <c r="DG466" i="1"/>
  <c r="X451" i="1"/>
  <c r="K455" i="1"/>
  <c r="K456" i="1" s="1"/>
  <c r="S455" i="1"/>
  <c r="S456" i="1" s="1"/>
  <c r="AI455" i="1"/>
  <c r="AI456" i="1" s="1"/>
  <c r="AQ455" i="1"/>
  <c r="AQ456" i="1" s="1"/>
  <c r="AY455" i="1"/>
  <c r="AY456" i="1" s="1"/>
  <c r="BG455" i="1"/>
  <c r="BG456" i="1" s="1"/>
  <c r="BO455" i="1"/>
  <c r="BW455" i="1"/>
  <c r="BW456" i="1" s="1"/>
  <c r="CE455" i="1"/>
  <c r="CE456" i="1" s="1"/>
  <c r="CM455" i="1"/>
  <c r="CM456" i="1" s="1"/>
  <c r="CU455" i="1"/>
  <c r="CU456" i="1" s="1"/>
  <c r="DC455" i="1"/>
  <c r="DC456" i="1" s="1"/>
  <c r="H458" i="1"/>
  <c r="P458" i="1"/>
  <c r="G459" i="1"/>
  <c r="O459" i="1"/>
  <c r="V460" i="1"/>
  <c r="L462" i="1"/>
  <c r="S463" i="1"/>
  <c r="R464" i="1"/>
  <c r="Q465" i="1"/>
  <c r="E542" i="1"/>
  <c r="E539" i="1"/>
  <c r="I542" i="1"/>
  <c r="AA471" i="1"/>
  <c r="I539" i="1"/>
  <c r="M542" i="1"/>
  <c r="AE471" i="1"/>
  <c r="M539" i="1"/>
  <c r="Q542" i="1"/>
  <c r="Q539" i="1"/>
  <c r="U542" i="1"/>
  <c r="U539" i="1"/>
  <c r="AG542" i="1"/>
  <c r="AG539" i="1"/>
  <c r="AK542" i="1"/>
  <c r="AK539" i="1"/>
  <c r="AO542" i="1"/>
  <c r="AO539" i="1"/>
  <c r="AS542" i="1"/>
  <c r="AS539" i="1"/>
  <c r="AW542" i="1"/>
  <c r="AW539" i="1"/>
  <c r="BA542" i="1"/>
  <c r="BA539" i="1"/>
  <c r="BE542" i="1"/>
  <c r="BE539" i="1"/>
  <c r="BI542" i="1"/>
  <c r="BI539" i="1"/>
  <c r="BM542" i="1"/>
  <c r="BM539" i="1"/>
  <c r="BQ542" i="1"/>
  <c r="BQ539" i="1"/>
  <c r="BU542" i="1"/>
  <c r="BU539" i="1"/>
  <c r="BY542" i="1"/>
  <c r="BY539" i="1"/>
  <c r="CC542" i="1"/>
  <c r="CC539" i="1"/>
  <c r="CG542" i="1"/>
  <c r="CG539" i="1"/>
  <c r="CK542" i="1"/>
  <c r="CK539" i="1"/>
  <c r="CO542" i="1"/>
  <c r="CO539" i="1"/>
  <c r="CS542" i="1"/>
  <c r="CS539" i="1"/>
  <c r="CW542" i="1"/>
  <c r="CW539" i="1"/>
  <c r="DA542" i="1"/>
  <c r="DA539" i="1"/>
  <c r="DE542" i="1"/>
  <c r="DE539" i="1"/>
  <c r="X472" i="1"/>
  <c r="F542" i="1"/>
  <c r="AB472" i="1"/>
  <c r="J542" i="1"/>
  <c r="N542" i="1"/>
  <c r="R542" i="1"/>
  <c r="V542" i="1"/>
  <c r="D543" i="1"/>
  <c r="Z478" i="1"/>
  <c r="H543" i="1"/>
  <c r="AD478" i="1"/>
  <c r="L543" i="1"/>
  <c r="P543" i="1"/>
  <c r="T543" i="1"/>
  <c r="AF543" i="1"/>
  <c r="AJ543" i="1"/>
  <c r="AN543" i="1"/>
  <c r="AR543" i="1"/>
  <c r="AV543" i="1"/>
  <c r="AZ543" i="1"/>
  <c r="BD543" i="1"/>
  <c r="BH543" i="1"/>
  <c r="BL543" i="1"/>
  <c r="BP543" i="1"/>
  <c r="BT543" i="1"/>
  <c r="BX543" i="1"/>
  <c r="CB543" i="1"/>
  <c r="CF543" i="1"/>
  <c r="CJ543" i="1"/>
  <c r="CN543" i="1"/>
  <c r="CR543" i="1"/>
  <c r="CV543" i="1"/>
  <c r="CZ543" i="1"/>
  <c r="DD543" i="1"/>
  <c r="DH543" i="1"/>
  <c r="G544" i="1"/>
  <c r="K544" i="1"/>
  <c r="O544" i="1"/>
  <c r="S544" i="1"/>
  <c r="W544" i="1"/>
  <c r="AI544" i="1"/>
  <c r="AM544" i="1"/>
  <c r="AQ544" i="1"/>
  <c r="AU544" i="1"/>
  <c r="AY544" i="1"/>
  <c r="BC544" i="1"/>
  <c r="BG544" i="1"/>
  <c r="BK544" i="1"/>
  <c r="BO544" i="1"/>
  <c r="BS544" i="1"/>
  <c r="BW544" i="1"/>
  <c r="CA544" i="1"/>
  <c r="CE544" i="1"/>
  <c r="CI544" i="1"/>
  <c r="CM544" i="1"/>
  <c r="CQ544" i="1"/>
  <c r="CU544" i="1"/>
  <c r="CY544" i="1"/>
  <c r="DC544" i="1"/>
  <c r="DG544" i="1"/>
  <c r="D545" i="1"/>
  <c r="H545" i="1"/>
  <c r="Z510" i="1"/>
  <c r="L545" i="1"/>
  <c r="AD510" i="1"/>
  <c r="P545" i="1"/>
  <c r="T545" i="1"/>
  <c r="AF545" i="1"/>
  <c r="AJ545" i="1"/>
  <c r="AN545" i="1"/>
  <c r="AR545" i="1"/>
  <c r="AV545" i="1"/>
  <c r="AZ545" i="1"/>
  <c r="BD545" i="1"/>
  <c r="BH545" i="1"/>
  <c r="BL545" i="1"/>
  <c r="BP545" i="1"/>
  <c r="BT545" i="1"/>
  <c r="BX545" i="1"/>
  <c r="CB545" i="1"/>
  <c r="CF545" i="1"/>
  <c r="CJ545" i="1"/>
  <c r="CN545" i="1"/>
  <c r="CR545" i="1"/>
  <c r="CV545" i="1"/>
  <c r="CZ545" i="1"/>
  <c r="DD545" i="1"/>
  <c r="DH545" i="1"/>
  <c r="E545" i="1"/>
  <c r="AA511" i="1"/>
  <c r="I545" i="1"/>
  <c r="AE511" i="1"/>
  <c r="M545" i="1"/>
  <c r="Q545" i="1"/>
  <c r="U545" i="1"/>
  <c r="AG545" i="1"/>
  <c r="AK545" i="1"/>
  <c r="AO545" i="1"/>
  <c r="AS545" i="1"/>
  <c r="AW545" i="1"/>
  <c r="BA545" i="1"/>
  <c r="BE545" i="1"/>
  <c r="BI545" i="1"/>
  <c r="BM545" i="1"/>
  <c r="BQ545" i="1"/>
  <c r="BU545" i="1"/>
  <c r="BY545" i="1"/>
  <c r="CC545" i="1"/>
  <c r="CG545" i="1"/>
  <c r="CK545" i="1"/>
  <c r="CO545" i="1"/>
  <c r="CS545" i="1"/>
  <c r="CW545" i="1"/>
  <c r="DA545" i="1"/>
  <c r="DE545" i="1"/>
  <c r="Z518" i="1"/>
  <c r="H546" i="1"/>
  <c r="AD518" i="1"/>
  <c r="L546" i="1"/>
  <c r="X520" i="1"/>
  <c r="X546" i="1" s="1"/>
  <c r="F546" i="1"/>
  <c r="AB520" i="1"/>
  <c r="J546" i="1"/>
  <c r="L539" i="1"/>
  <c r="O542" i="1"/>
  <c r="AU542" i="1"/>
  <c r="BK542" i="1"/>
  <c r="CA542" i="1"/>
  <c r="CQ542" i="1"/>
  <c r="DG542" i="1"/>
  <c r="K543" i="1"/>
  <c r="Y26" i="1"/>
  <c r="AC26" i="1"/>
  <c r="AE28" i="1"/>
  <c r="I355" i="1"/>
  <c r="AA322" i="1"/>
  <c r="AC356" i="1"/>
  <c r="I357" i="1"/>
  <c r="AA334" i="1"/>
  <c r="AA357" i="1" s="1"/>
  <c r="M357" i="1"/>
  <c r="AE334" i="1"/>
  <c r="AE357" i="1" s="1"/>
  <c r="AD334" i="1"/>
  <c r="Z26" i="1"/>
  <c r="AD26" i="1"/>
  <c r="O28" i="1"/>
  <c r="S28" i="1"/>
  <c r="M117" i="1"/>
  <c r="U117" i="1"/>
  <c r="AA120" i="1"/>
  <c r="AA155" i="1" s="1"/>
  <c r="AE120" i="1"/>
  <c r="AE155" i="1" s="1"/>
  <c r="Z158" i="1"/>
  <c r="Z190" i="1" s="1"/>
  <c r="AD158" i="1"/>
  <c r="AD190" i="1" s="1"/>
  <c r="AA159" i="1"/>
  <c r="AA190" i="1" s="1"/>
  <c r="AE159" i="1"/>
  <c r="AE190" i="1" s="1"/>
  <c r="I190" i="1"/>
  <c r="M190" i="1"/>
  <c r="X254" i="1"/>
  <c r="X302" i="1" s="1"/>
  <c r="AB254" i="1"/>
  <c r="AB302" i="1" s="1"/>
  <c r="C304" i="1"/>
  <c r="X311" i="1"/>
  <c r="AB311" i="1"/>
  <c r="AA311" i="1"/>
  <c r="Z312" i="1"/>
  <c r="Z313" i="1"/>
  <c r="AD313" i="1"/>
  <c r="X315" i="1"/>
  <c r="AB315" i="1"/>
  <c r="Z317" i="1"/>
  <c r="AD317" i="1"/>
  <c r="X319" i="1"/>
  <c r="AB319" i="1"/>
  <c r="Z321" i="1"/>
  <c r="AD321" i="1"/>
  <c r="AG355" i="1"/>
  <c r="AK355" i="1"/>
  <c r="AO355" i="1"/>
  <c r="AO359" i="1" s="1"/>
  <c r="AO360" i="1" s="1"/>
  <c r="AS355" i="1"/>
  <c r="AS359" i="1" s="1"/>
  <c r="AS360" i="1" s="1"/>
  <c r="AW355" i="1"/>
  <c r="AW359" i="1" s="1"/>
  <c r="BA355" i="1"/>
  <c r="BA359" i="1" s="1"/>
  <c r="BA360" i="1" s="1"/>
  <c r="BE355" i="1"/>
  <c r="BE359" i="1" s="1"/>
  <c r="BE360" i="1" s="1"/>
  <c r="BI355" i="1"/>
  <c r="BI359" i="1" s="1"/>
  <c r="BI360" i="1" s="1"/>
  <c r="BM355" i="1"/>
  <c r="BM359" i="1" s="1"/>
  <c r="BM360" i="1" s="1"/>
  <c r="BQ355" i="1"/>
  <c r="BQ359" i="1" s="1"/>
  <c r="BQ360" i="1" s="1"/>
  <c r="BU355" i="1"/>
  <c r="BU359" i="1" s="1"/>
  <c r="BU360" i="1" s="1"/>
  <c r="BY355" i="1"/>
  <c r="BY359" i="1" s="1"/>
  <c r="BY360" i="1" s="1"/>
  <c r="CC355" i="1"/>
  <c r="CC359" i="1" s="1"/>
  <c r="CC360" i="1" s="1"/>
  <c r="CG355" i="1"/>
  <c r="CG359" i="1" s="1"/>
  <c r="CK355" i="1"/>
  <c r="CK359" i="1" s="1"/>
  <c r="CK360" i="1" s="1"/>
  <c r="CO355" i="1"/>
  <c r="CO359" i="1" s="1"/>
  <c r="CO360" i="1" s="1"/>
  <c r="CS355" i="1"/>
  <c r="CS359" i="1" s="1"/>
  <c r="CS360" i="1" s="1"/>
  <c r="CW355" i="1"/>
  <c r="CW359" i="1" s="1"/>
  <c r="CW360" i="1" s="1"/>
  <c r="DA355" i="1"/>
  <c r="DA359" i="1" s="1"/>
  <c r="DA360" i="1" s="1"/>
  <c r="DE355" i="1"/>
  <c r="DE359" i="1" s="1"/>
  <c r="DE360" i="1" s="1"/>
  <c r="X323" i="1"/>
  <c r="AB323" i="1"/>
  <c r="Z325" i="1"/>
  <c r="Z355" i="1" s="1"/>
  <c r="AD325" i="1"/>
  <c r="X327" i="1"/>
  <c r="AB327" i="1"/>
  <c r="E356" i="1"/>
  <c r="I356" i="1"/>
  <c r="M356" i="1"/>
  <c r="Q356" i="1"/>
  <c r="U356" i="1"/>
  <c r="AE328" i="1"/>
  <c r="AE356" i="1" s="1"/>
  <c r="Z329" i="1"/>
  <c r="AD329" i="1"/>
  <c r="X331" i="1"/>
  <c r="AB331" i="1"/>
  <c r="AB356" i="1" s="1"/>
  <c r="Z333" i="1"/>
  <c r="AD333" i="1"/>
  <c r="AG357" i="1"/>
  <c r="AK357" i="1"/>
  <c r="AO357" i="1"/>
  <c r="X335" i="1"/>
  <c r="AB335" i="1"/>
  <c r="Z337" i="1"/>
  <c r="AD337" i="1"/>
  <c r="X339" i="1"/>
  <c r="AB339" i="1"/>
  <c r="Z341" i="1"/>
  <c r="AD341" i="1"/>
  <c r="X343" i="1"/>
  <c r="AB343" i="1"/>
  <c r="Z345" i="1"/>
  <c r="AD345" i="1"/>
  <c r="X347" i="1"/>
  <c r="AB347" i="1"/>
  <c r="Z349" i="1"/>
  <c r="AD349" i="1"/>
  <c r="H351" i="1"/>
  <c r="M351" i="1"/>
  <c r="R351" i="1"/>
  <c r="AH351" i="1"/>
  <c r="AN351" i="1"/>
  <c r="AS351" i="1"/>
  <c r="AX351" i="1"/>
  <c r="BD351" i="1"/>
  <c r="BI351" i="1"/>
  <c r="BN351" i="1"/>
  <c r="BT351" i="1"/>
  <c r="BY351" i="1"/>
  <c r="CD351" i="1"/>
  <c r="CJ351" i="1"/>
  <c r="CO351" i="1"/>
  <c r="CT351" i="1"/>
  <c r="CZ351" i="1"/>
  <c r="DE351" i="1"/>
  <c r="AM354" i="1"/>
  <c r="AM359" i="1" s="1"/>
  <c r="AM360" i="1" s="1"/>
  <c r="BC354" i="1"/>
  <c r="BC359" i="1" s="1"/>
  <c r="BC360" i="1" s="1"/>
  <c r="BS354" i="1"/>
  <c r="BS359" i="1" s="1"/>
  <c r="BS360" i="1" s="1"/>
  <c r="CI354" i="1"/>
  <c r="CI359" i="1" s="1"/>
  <c r="CI360" i="1" s="1"/>
  <c r="CY354" i="1"/>
  <c r="CY359" i="1" s="1"/>
  <c r="K355" i="1"/>
  <c r="F413" i="1"/>
  <c r="F410" i="1"/>
  <c r="F411" i="1" s="1"/>
  <c r="J413" i="1"/>
  <c r="J410" i="1"/>
  <c r="N413" i="1"/>
  <c r="N410" i="1"/>
  <c r="R413" i="1"/>
  <c r="R410" i="1"/>
  <c r="R411" i="1" s="1"/>
  <c r="V413" i="1"/>
  <c r="V410" i="1"/>
  <c r="V411" i="1" s="1"/>
  <c r="Z362" i="1"/>
  <c r="AF413" i="1"/>
  <c r="AJ413" i="1"/>
  <c r="AN413" i="1"/>
  <c r="AR413" i="1"/>
  <c r="AV413" i="1"/>
  <c r="AZ413" i="1"/>
  <c r="BD413" i="1"/>
  <c r="BH413" i="1"/>
  <c r="BL413" i="1"/>
  <c r="BP413" i="1"/>
  <c r="BT413" i="1"/>
  <c r="BX413" i="1"/>
  <c r="CB413" i="1"/>
  <c r="CF413" i="1"/>
  <c r="CJ413" i="1"/>
  <c r="CN413" i="1"/>
  <c r="CR413" i="1"/>
  <c r="CV413" i="1"/>
  <c r="CZ413" i="1"/>
  <c r="DD410" i="1"/>
  <c r="DD411" i="1" s="1"/>
  <c r="DD413" i="1"/>
  <c r="DH410" i="1"/>
  <c r="DH413" i="1"/>
  <c r="Z371" i="1"/>
  <c r="F415" i="1"/>
  <c r="J415" i="1"/>
  <c r="N415" i="1"/>
  <c r="R415" i="1"/>
  <c r="V415" i="1"/>
  <c r="AE383" i="1"/>
  <c r="AE416" i="1" s="1"/>
  <c r="AB389" i="1"/>
  <c r="F417" i="1"/>
  <c r="J417" i="1"/>
  <c r="N417" i="1"/>
  <c r="H410" i="1"/>
  <c r="H411" i="1" s="1"/>
  <c r="M410" i="1"/>
  <c r="M411" i="1" s="1"/>
  <c r="S410" i="1"/>
  <c r="S411" i="1" s="1"/>
  <c r="AI410" i="1"/>
  <c r="AI411" i="1" s="1"/>
  <c r="AN410" i="1"/>
  <c r="AN756" i="1" s="1"/>
  <c r="AN777" i="1" s="1"/>
  <c r="AS410" i="1"/>
  <c r="AS411" i="1" s="1"/>
  <c r="AY410" i="1"/>
  <c r="AY411" i="1" s="1"/>
  <c r="BD410" i="1"/>
  <c r="BD411" i="1" s="1"/>
  <c r="BI410" i="1"/>
  <c r="BI411" i="1" s="1"/>
  <c r="BO410" i="1"/>
  <c r="BT410" i="1"/>
  <c r="BT411" i="1" s="1"/>
  <c r="BY410" i="1"/>
  <c r="BY411" i="1" s="1"/>
  <c r="CE410" i="1"/>
  <c r="CE411" i="1" s="1"/>
  <c r="CJ410" i="1"/>
  <c r="CJ411" i="1" s="1"/>
  <c r="CO410" i="1"/>
  <c r="CO411" i="1" s="1"/>
  <c r="CU410" i="1"/>
  <c r="CU411" i="1" s="1"/>
  <c r="CZ410" i="1"/>
  <c r="CZ411" i="1" s="1"/>
  <c r="C419" i="1"/>
  <c r="D455" i="1"/>
  <c r="D456" i="1" s="1"/>
  <c r="H455" i="1"/>
  <c r="H456" i="1" s="1"/>
  <c r="L455" i="1"/>
  <c r="L456" i="1" s="1"/>
  <c r="P455" i="1"/>
  <c r="P456" i="1" s="1"/>
  <c r="T455" i="1"/>
  <c r="T456" i="1" s="1"/>
  <c r="Y422" i="1"/>
  <c r="AF455" i="1"/>
  <c r="AF456" i="1" s="1"/>
  <c r="AJ455" i="1"/>
  <c r="AJ456" i="1" s="1"/>
  <c r="AN455" i="1"/>
  <c r="AR455" i="1"/>
  <c r="AR456" i="1" s="1"/>
  <c r="AV455" i="1"/>
  <c r="AV456" i="1" s="1"/>
  <c r="AZ455" i="1"/>
  <c r="AZ456" i="1" s="1"/>
  <c r="BD455" i="1"/>
  <c r="BD456" i="1" s="1"/>
  <c r="BH455" i="1"/>
  <c r="BH456" i="1" s="1"/>
  <c r="BL455" i="1"/>
  <c r="BL456" i="1" s="1"/>
  <c r="BP455" i="1"/>
  <c r="BP456" i="1" s="1"/>
  <c r="BT455" i="1"/>
  <c r="BT456" i="1" s="1"/>
  <c r="BX455" i="1"/>
  <c r="CB455" i="1"/>
  <c r="CB456" i="1" s="1"/>
  <c r="CF455" i="1"/>
  <c r="CF456" i="1" s="1"/>
  <c r="CJ455" i="1"/>
  <c r="CJ456" i="1" s="1"/>
  <c r="CN455" i="1"/>
  <c r="CN456" i="1" s="1"/>
  <c r="CR455" i="1"/>
  <c r="CR456" i="1" s="1"/>
  <c r="CV455" i="1"/>
  <c r="CV456" i="1" s="1"/>
  <c r="CZ455" i="1"/>
  <c r="CZ456" i="1" s="1"/>
  <c r="DD455" i="1"/>
  <c r="DD456" i="1" s="1"/>
  <c r="DH455" i="1"/>
  <c r="AA423" i="1"/>
  <c r="AE423" i="1"/>
  <c r="X424" i="1"/>
  <c r="AB424" i="1"/>
  <c r="Y425" i="1"/>
  <c r="Y459" i="1" s="1"/>
  <c r="AC425" i="1"/>
  <c r="AC459" i="1" s="1"/>
  <c r="AD425" i="1"/>
  <c r="AD459" i="1" s="1"/>
  <c r="Z426" i="1"/>
  <c r="AD426" i="1"/>
  <c r="AA427" i="1"/>
  <c r="AE427" i="1"/>
  <c r="X428" i="1"/>
  <c r="AB428" i="1"/>
  <c r="AC428" i="1"/>
  <c r="Y429" i="1"/>
  <c r="AC429" i="1"/>
  <c r="Z430" i="1"/>
  <c r="AD430" i="1"/>
  <c r="AA431" i="1"/>
  <c r="AE431" i="1"/>
  <c r="AE460" i="1" s="1"/>
  <c r="X432" i="1"/>
  <c r="AB432" i="1"/>
  <c r="Y433" i="1"/>
  <c r="AC433" i="1"/>
  <c r="AC461" i="1" s="1"/>
  <c r="AD433" i="1"/>
  <c r="Z434" i="1"/>
  <c r="AD434" i="1"/>
  <c r="Y434" i="1"/>
  <c r="AA435" i="1"/>
  <c r="AE435" i="1"/>
  <c r="X436" i="1"/>
  <c r="AB436" i="1"/>
  <c r="AC436" i="1"/>
  <c r="Y437" i="1"/>
  <c r="AC437" i="1"/>
  <c r="Z438" i="1"/>
  <c r="AD438" i="1"/>
  <c r="AA439" i="1"/>
  <c r="AE439" i="1"/>
  <c r="X440" i="1"/>
  <c r="AB440" i="1"/>
  <c r="Y441" i="1"/>
  <c r="Y463" i="1" s="1"/>
  <c r="AC441" i="1"/>
  <c r="AC463" i="1" s="1"/>
  <c r="AD441" i="1"/>
  <c r="AD463" i="1" s="1"/>
  <c r="Z442" i="1"/>
  <c r="AD442" i="1"/>
  <c r="AA443" i="1"/>
  <c r="AE443" i="1"/>
  <c r="X444" i="1"/>
  <c r="X464" i="1" s="1"/>
  <c r="AB444" i="1"/>
  <c r="AB464" i="1" s="1"/>
  <c r="AC444" i="1"/>
  <c r="AC464" i="1" s="1"/>
  <c r="Y445" i="1"/>
  <c r="AC445" i="1"/>
  <c r="AD445" i="1"/>
  <c r="Z446" i="1"/>
  <c r="AD446" i="1"/>
  <c r="AA447" i="1"/>
  <c r="AA465" i="1" s="1"/>
  <c r="AE447" i="1"/>
  <c r="AE465" i="1" s="1"/>
  <c r="Z447" i="1"/>
  <c r="Z465" i="1" s="1"/>
  <c r="X448" i="1"/>
  <c r="AB448" i="1"/>
  <c r="AC448" i="1"/>
  <c r="Y449" i="1"/>
  <c r="AC449" i="1"/>
  <c r="Z450" i="1"/>
  <c r="Z466" i="1" s="1"/>
  <c r="AD450" i="1"/>
  <c r="AD466" i="1" s="1"/>
  <c r="Y450" i="1"/>
  <c r="AA451" i="1"/>
  <c r="AE451" i="1"/>
  <c r="X452" i="1"/>
  <c r="AB452" i="1"/>
  <c r="Y453" i="1"/>
  <c r="AC453" i="1"/>
  <c r="AC466" i="1" s="1"/>
  <c r="E455" i="1"/>
  <c r="E456" i="1" s="1"/>
  <c r="M455" i="1"/>
  <c r="M456" i="1" s="1"/>
  <c r="U455" i="1"/>
  <c r="U456" i="1" s="1"/>
  <c r="AK455" i="1"/>
  <c r="AK456" i="1" s="1"/>
  <c r="AS455" i="1"/>
  <c r="AS456" i="1" s="1"/>
  <c r="BA455" i="1"/>
  <c r="BA456" i="1" s="1"/>
  <c r="BI455" i="1"/>
  <c r="BI456" i="1" s="1"/>
  <c r="BQ455" i="1"/>
  <c r="BQ456" i="1" s="1"/>
  <c r="BY455" i="1"/>
  <c r="BY456" i="1" s="1"/>
  <c r="CG455" i="1"/>
  <c r="CO455" i="1"/>
  <c r="CO456" i="1" s="1"/>
  <c r="CW455" i="1"/>
  <c r="CW456" i="1" s="1"/>
  <c r="DE455" i="1"/>
  <c r="DE456" i="1" s="1"/>
  <c r="J458" i="1"/>
  <c r="I459" i="1"/>
  <c r="O461" i="1"/>
  <c r="V462" i="1"/>
  <c r="J466" i="1"/>
  <c r="S542" i="1"/>
  <c r="AI542" i="1"/>
  <c r="AY542" i="1"/>
  <c r="BO542" i="1"/>
  <c r="CE542" i="1"/>
  <c r="CU542" i="1"/>
  <c r="H544" i="1"/>
  <c r="D731" i="1"/>
  <c r="D728" i="1"/>
  <c r="H731" i="1"/>
  <c r="H728" i="1"/>
  <c r="Z551" i="1"/>
  <c r="L731" i="1"/>
  <c r="L728" i="1"/>
  <c r="AD551" i="1"/>
  <c r="P731" i="1"/>
  <c r="P728" i="1"/>
  <c r="P756" i="1" s="1"/>
  <c r="P777" i="1" s="1"/>
  <c r="Y551" i="1"/>
  <c r="T731" i="1"/>
  <c r="T728" i="1"/>
  <c r="AC551" i="1"/>
  <c r="X731" i="1"/>
  <c r="AH728" i="1"/>
  <c r="AL731" i="1"/>
  <c r="AP728" i="1"/>
  <c r="AT731" i="1"/>
  <c r="AX728" i="1"/>
  <c r="BB731" i="1"/>
  <c r="BF728" i="1"/>
  <c r="BJ731" i="1"/>
  <c r="BN728" i="1"/>
  <c r="BR731" i="1"/>
  <c r="BV728" i="1"/>
  <c r="BZ731" i="1"/>
  <c r="CD728" i="1"/>
  <c r="CH731" i="1"/>
  <c r="CL728" i="1"/>
  <c r="CP731" i="1"/>
  <c r="CT728" i="1"/>
  <c r="CX731" i="1"/>
  <c r="DB728" i="1"/>
  <c r="DF731" i="1"/>
  <c r="AE732" i="1"/>
  <c r="F733" i="1"/>
  <c r="X569" i="1"/>
  <c r="X733" i="1" s="1"/>
  <c r="J733" i="1"/>
  <c r="AB569" i="1"/>
  <c r="AB733" i="1" s="1"/>
  <c r="R733" i="1"/>
  <c r="AA569" i="1"/>
  <c r="AA733" i="1" s="1"/>
  <c r="V733" i="1"/>
  <c r="AE569" i="1"/>
  <c r="AE733" i="1" s="1"/>
  <c r="F736" i="1"/>
  <c r="X581" i="1"/>
  <c r="X736" i="1" s="1"/>
  <c r="AB581" i="1"/>
  <c r="AB736" i="1" s="1"/>
  <c r="J736" i="1"/>
  <c r="R736" i="1"/>
  <c r="AA581" i="1"/>
  <c r="AA736" i="1" s="1"/>
  <c r="V736" i="1"/>
  <c r="AE581" i="1"/>
  <c r="AE736" i="1" s="1"/>
  <c r="M355" i="1"/>
  <c r="AE322" i="1"/>
  <c r="AE355" i="1" s="1"/>
  <c r="AD322" i="1"/>
  <c r="AD355" i="1" s="1"/>
  <c r="X120" i="1"/>
  <c r="AB120" i="1"/>
  <c r="AB155" i="1" s="1"/>
  <c r="X159" i="1"/>
  <c r="X190" i="1" s="1"/>
  <c r="AB159" i="1"/>
  <c r="G351" i="1"/>
  <c r="K351" i="1"/>
  <c r="O351" i="1"/>
  <c r="O756" i="1" s="1"/>
  <c r="O777" i="1" s="1"/>
  <c r="S351" i="1"/>
  <c r="W351" i="1"/>
  <c r="AC311" i="1"/>
  <c r="AA324" i="1"/>
  <c r="AC334" i="1"/>
  <c r="AC357" i="1" s="1"/>
  <c r="I351" i="1"/>
  <c r="N351" i="1"/>
  <c r="Y351" i="1"/>
  <c r="AD351" i="1"/>
  <c r="AO351" i="1"/>
  <c r="AT351" i="1"/>
  <c r="BE351" i="1"/>
  <c r="BJ351" i="1"/>
  <c r="BU351" i="1"/>
  <c r="BZ351" i="1"/>
  <c r="CK351" i="1"/>
  <c r="CP351" i="1"/>
  <c r="DA351" i="1"/>
  <c r="DF351" i="1"/>
  <c r="S354" i="1"/>
  <c r="S359" i="1" s="1"/>
  <c r="S360" i="1" s="1"/>
  <c r="AI354" i="1"/>
  <c r="AI359" i="1" s="1"/>
  <c r="AI360" i="1" s="1"/>
  <c r="AY354" i="1"/>
  <c r="AY359" i="1" s="1"/>
  <c r="AY360" i="1" s="1"/>
  <c r="BO354" i="1"/>
  <c r="BO359" i="1" s="1"/>
  <c r="CE354" i="1"/>
  <c r="CE359" i="1" s="1"/>
  <c r="CE360" i="1" s="1"/>
  <c r="CU354" i="1"/>
  <c r="CU359" i="1" s="1"/>
  <c r="CU360" i="1" s="1"/>
  <c r="K356" i="1"/>
  <c r="X363" i="1"/>
  <c r="AB363" i="1"/>
  <c r="AB413" i="1" s="1"/>
  <c r="Z365" i="1"/>
  <c r="AD365" i="1"/>
  <c r="X367" i="1"/>
  <c r="AB367" i="1"/>
  <c r="Z369" i="1"/>
  <c r="AD369" i="1"/>
  <c r="F414" i="1"/>
  <c r="X371" i="1"/>
  <c r="J414" i="1"/>
  <c r="AB371" i="1"/>
  <c r="N414" i="1"/>
  <c r="R414" i="1"/>
  <c r="V414" i="1"/>
  <c r="AA371" i="1"/>
  <c r="AA414" i="1" s="1"/>
  <c r="AF414" i="1"/>
  <c r="AJ414" i="1"/>
  <c r="AN414" i="1"/>
  <c r="AR414" i="1"/>
  <c r="AV414" i="1"/>
  <c r="AZ414" i="1"/>
  <c r="BD414" i="1"/>
  <c r="BH414" i="1"/>
  <c r="BL414" i="1"/>
  <c r="BP414" i="1"/>
  <c r="BT414" i="1"/>
  <c r="BX414" i="1"/>
  <c r="CB414" i="1"/>
  <c r="CF414" i="1"/>
  <c r="CJ414" i="1"/>
  <c r="CN414" i="1"/>
  <c r="CR414" i="1"/>
  <c r="CV414" i="1"/>
  <c r="CZ414" i="1"/>
  <c r="DD414" i="1"/>
  <c r="DH414" i="1"/>
  <c r="Z373" i="1"/>
  <c r="AD373" i="1"/>
  <c r="AD414" i="1" s="1"/>
  <c r="X375" i="1"/>
  <c r="AB375" i="1"/>
  <c r="D415" i="1"/>
  <c r="H415" i="1"/>
  <c r="Z377" i="1"/>
  <c r="L415" i="1"/>
  <c r="AD377" i="1"/>
  <c r="P415" i="1"/>
  <c r="T415" i="1"/>
  <c r="AC377" i="1"/>
  <c r="AC415" i="1" s="1"/>
  <c r="X379" i="1"/>
  <c r="X415" i="1" s="1"/>
  <c r="AB379" i="1"/>
  <c r="AB415" i="1" s="1"/>
  <c r="Z381" i="1"/>
  <c r="AD381" i="1"/>
  <c r="F416" i="1"/>
  <c r="X383" i="1"/>
  <c r="J416" i="1"/>
  <c r="AB383" i="1"/>
  <c r="N416" i="1"/>
  <c r="R416" i="1"/>
  <c r="V416" i="1"/>
  <c r="AA383" i="1"/>
  <c r="AA416" i="1" s="1"/>
  <c r="AF416" i="1"/>
  <c r="AJ416" i="1"/>
  <c r="AN416" i="1"/>
  <c r="AR416" i="1"/>
  <c r="AV416" i="1"/>
  <c r="AZ416" i="1"/>
  <c r="BD416" i="1"/>
  <c r="BH416" i="1"/>
  <c r="BL416" i="1"/>
  <c r="BP416" i="1"/>
  <c r="BT416" i="1"/>
  <c r="BX416" i="1"/>
  <c r="CB416" i="1"/>
  <c r="CF416" i="1"/>
  <c r="CJ416" i="1"/>
  <c r="CN416" i="1"/>
  <c r="CR416" i="1"/>
  <c r="CV416" i="1"/>
  <c r="CZ416" i="1"/>
  <c r="DD416" i="1"/>
  <c r="DH416" i="1"/>
  <c r="Z385" i="1"/>
  <c r="Z416" i="1" s="1"/>
  <c r="AD385" i="1"/>
  <c r="AD416" i="1" s="1"/>
  <c r="X387" i="1"/>
  <c r="AB387" i="1"/>
  <c r="H417" i="1"/>
  <c r="Z389" i="1"/>
  <c r="L417" i="1"/>
  <c r="AD389" i="1"/>
  <c r="P417" i="1"/>
  <c r="T417" i="1"/>
  <c r="AC389" i="1"/>
  <c r="AC417" i="1" s="1"/>
  <c r="X391" i="1"/>
  <c r="AB391" i="1"/>
  <c r="Z393" i="1"/>
  <c r="AD393" i="1"/>
  <c r="X395" i="1"/>
  <c r="AB395" i="1"/>
  <c r="R417" i="1"/>
  <c r="V417" i="1"/>
  <c r="AA395" i="1"/>
  <c r="AR417" i="1"/>
  <c r="AV417" i="1"/>
  <c r="AZ417" i="1"/>
  <c r="BD417" i="1"/>
  <c r="BH417" i="1"/>
  <c r="BL417" i="1"/>
  <c r="BP417" i="1"/>
  <c r="BT417" i="1"/>
  <c r="BX417" i="1"/>
  <c r="CB417" i="1"/>
  <c r="CF417" i="1"/>
  <c r="CJ417" i="1"/>
  <c r="CN417" i="1"/>
  <c r="CR417" i="1"/>
  <c r="CV417" i="1"/>
  <c r="CZ417" i="1"/>
  <c r="DD417" i="1"/>
  <c r="DH417" i="1"/>
  <c r="Z397" i="1"/>
  <c r="AD397" i="1"/>
  <c r="X399" i="1"/>
  <c r="AB399" i="1"/>
  <c r="D410" i="1"/>
  <c r="D411" i="1" s="1"/>
  <c r="T410" i="1"/>
  <c r="T411" i="1" s="1"/>
  <c r="M413" i="1"/>
  <c r="M419" i="1" s="1"/>
  <c r="M420" i="1" s="1"/>
  <c r="I468" i="1"/>
  <c r="I469" i="1" s="1"/>
  <c r="Q468" i="1"/>
  <c r="Q469" i="1" s="1"/>
  <c r="AA422" i="1"/>
  <c r="AS468" i="1"/>
  <c r="AS469" i="1" s="1"/>
  <c r="BI468" i="1"/>
  <c r="BI469" i="1" s="1"/>
  <c r="BY468" i="1"/>
  <c r="BY469" i="1" s="1"/>
  <c r="CO468" i="1"/>
  <c r="CO469" i="1" s="1"/>
  <c r="DE468" i="1"/>
  <c r="DE469" i="1" s="1"/>
  <c r="X459" i="1"/>
  <c r="X461" i="1"/>
  <c r="AA434" i="1"/>
  <c r="AE462" i="1"/>
  <c r="X463" i="1"/>
  <c r="AE464" i="1"/>
  <c r="AB447" i="1"/>
  <c r="AB465" i="1" s="1"/>
  <c r="AA450" i="1"/>
  <c r="G455" i="1"/>
  <c r="G456" i="1" s="1"/>
  <c r="O455" i="1"/>
  <c r="O456" i="1" s="1"/>
  <c r="W455" i="1"/>
  <c r="AM455" i="1"/>
  <c r="AM456" i="1" s="1"/>
  <c r="AU455" i="1"/>
  <c r="AU456" i="1" s="1"/>
  <c r="BC455" i="1"/>
  <c r="BC456" i="1" s="1"/>
  <c r="BK455" i="1"/>
  <c r="BK456" i="1" s="1"/>
  <c r="BS455" i="1"/>
  <c r="BS456" i="1" s="1"/>
  <c r="CA455" i="1"/>
  <c r="CA456" i="1" s="1"/>
  <c r="CI455" i="1"/>
  <c r="CI456" i="1" s="1"/>
  <c r="CQ455" i="1"/>
  <c r="CQ456" i="1" s="1"/>
  <c r="CY455" i="1"/>
  <c r="DG455" i="1"/>
  <c r="DG456" i="1" s="1"/>
  <c r="T458" i="1"/>
  <c r="S459" i="1"/>
  <c r="R460" i="1"/>
  <c r="Y473" i="1"/>
  <c r="G539" i="1"/>
  <c r="AC473" i="1"/>
  <c r="K539" i="1"/>
  <c r="AA483" i="1"/>
  <c r="I544" i="1"/>
  <c r="AE483" i="1"/>
  <c r="M544" i="1"/>
  <c r="AB546" i="1"/>
  <c r="G542" i="1"/>
  <c r="W542" i="1"/>
  <c r="AM542" i="1"/>
  <c r="BC542" i="1"/>
  <c r="BS542" i="1"/>
  <c r="CI542" i="1"/>
  <c r="CY542" i="1"/>
  <c r="L544" i="1"/>
  <c r="F545" i="1"/>
  <c r="AA572" i="1"/>
  <c r="AA734" i="1" s="1"/>
  <c r="I734" i="1"/>
  <c r="M734" i="1"/>
  <c r="AE572" i="1"/>
  <c r="AE734" i="1" s="1"/>
  <c r="Q734" i="1"/>
  <c r="Z572" i="1"/>
  <c r="Z734" i="1" s="1"/>
  <c r="U734" i="1"/>
  <c r="AD572" i="1"/>
  <c r="AD734" i="1" s="1"/>
  <c r="G735" i="1"/>
  <c r="Y574" i="1"/>
  <c r="Y735" i="1" s="1"/>
  <c r="K735" i="1"/>
  <c r="AC574" i="1"/>
  <c r="AC735" i="1" s="1"/>
  <c r="O735" i="1"/>
  <c r="X574" i="1"/>
  <c r="X735" i="1" s="1"/>
  <c r="S735" i="1"/>
  <c r="AB574" i="1"/>
  <c r="AB735" i="1" s="1"/>
  <c r="AG735" i="1"/>
  <c r="AK735" i="1"/>
  <c r="AO735" i="1"/>
  <c r="AS735" i="1"/>
  <c r="AW735" i="1"/>
  <c r="BA735" i="1"/>
  <c r="BE735" i="1"/>
  <c r="BI735" i="1"/>
  <c r="BM735" i="1"/>
  <c r="BQ735" i="1"/>
  <c r="BU735" i="1"/>
  <c r="BY735" i="1"/>
  <c r="CC735" i="1"/>
  <c r="CG735" i="1"/>
  <c r="CK735" i="1"/>
  <c r="CO735" i="1"/>
  <c r="CS735" i="1"/>
  <c r="CW735" i="1"/>
  <c r="DA735" i="1"/>
  <c r="DE735" i="1"/>
  <c r="Z736" i="1"/>
  <c r="I737" i="1"/>
  <c r="AA596" i="1"/>
  <c r="M737" i="1"/>
  <c r="AE596" i="1"/>
  <c r="Q737" i="1"/>
  <c r="Z596" i="1"/>
  <c r="U737" i="1"/>
  <c r="AD596" i="1"/>
  <c r="Y598" i="1"/>
  <c r="G737" i="1"/>
  <c r="X598" i="1"/>
  <c r="O737" i="1"/>
  <c r="G738" i="1"/>
  <c r="Y662" i="1"/>
  <c r="Y738" i="1" s="1"/>
  <c r="K738" i="1"/>
  <c r="AC662" i="1"/>
  <c r="O738" i="1"/>
  <c r="X662" i="1"/>
  <c r="X738" i="1" s="1"/>
  <c r="S738" i="1"/>
  <c r="AB662" i="1"/>
  <c r="AB738" i="1" s="1"/>
  <c r="Z422" i="1"/>
  <c r="AD422" i="1"/>
  <c r="BG465" i="1"/>
  <c r="BK465" i="1"/>
  <c r="BO465" i="1"/>
  <c r="BS465" i="1"/>
  <c r="BW465" i="1"/>
  <c r="CA465" i="1"/>
  <c r="CE465" i="1"/>
  <c r="CI465" i="1"/>
  <c r="CM465" i="1"/>
  <c r="CQ465" i="1"/>
  <c r="CU465" i="1"/>
  <c r="CY465" i="1"/>
  <c r="DC465" i="1"/>
  <c r="DG465" i="1"/>
  <c r="F539" i="1"/>
  <c r="J539" i="1"/>
  <c r="N539" i="1"/>
  <c r="R539" i="1"/>
  <c r="V539" i="1"/>
  <c r="AH539" i="1"/>
  <c r="AL539" i="1"/>
  <c r="AP539" i="1"/>
  <c r="AT539" i="1"/>
  <c r="AX539" i="1"/>
  <c r="BB539" i="1"/>
  <c r="BF539" i="1"/>
  <c r="BJ539" i="1"/>
  <c r="BN539" i="1"/>
  <c r="BR539" i="1"/>
  <c r="BV539" i="1"/>
  <c r="BZ539" i="1"/>
  <c r="CD539" i="1"/>
  <c r="CH539" i="1"/>
  <c r="CL539" i="1"/>
  <c r="CP539" i="1"/>
  <c r="CT539" i="1"/>
  <c r="CX539" i="1"/>
  <c r="DB539" i="1"/>
  <c r="DF539" i="1"/>
  <c r="F544" i="1"/>
  <c r="J544" i="1"/>
  <c r="N544" i="1"/>
  <c r="R544" i="1"/>
  <c r="V544" i="1"/>
  <c r="AH544" i="1"/>
  <c r="AL544" i="1"/>
  <c r="AP544" i="1"/>
  <c r="AT544" i="1"/>
  <c r="AX544" i="1"/>
  <c r="BB544" i="1"/>
  <c r="BF544" i="1"/>
  <c r="BJ544" i="1"/>
  <c r="BN544" i="1"/>
  <c r="BR544" i="1"/>
  <c r="BV544" i="1"/>
  <c r="BZ544" i="1"/>
  <c r="CD544" i="1"/>
  <c r="CH544" i="1"/>
  <c r="CL544" i="1"/>
  <c r="CP544" i="1"/>
  <c r="CT544" i="1"/>
  <c r="CX544" i="1"/>
  <c r="DB544" i="1"/>
  <c r="DF544" i="1"/>
  <c r="E546" i="1"/>
  <c r="I546" i="1"/>
  <c r="M546" i="1"/>
  <c r="Q546" i="1"/>
  <c r="U546" i="1"/>
  <c r="AG546" i="1"/>
  <c r="AK546" i="1"/>
  <c r="AO546" i="1"/>
  <c r="AS546" i="1"/>
  <c r="AW546" i="1"/>
  <c r="BA546" i="1"/>
  <c r="BE546" i="1"/>
  <c r="BI546" i="1"/>
  <c r="BM546" i="1"/>
  <c r="BQ546" i="1"/>
  <c r="BU546" i="1"/>
  <c r="BY546" i="1"/>
  <c r="CC546" i="1"/>
  <c r="CG546" i="1"/>
  <c r="CK546" i="1"/>
  <c r="CO546" i="1"/>
  <c r="CS546" i="1"/>
  <c r="CW546" i="1"/>
  <c r="DA546" i="1"/>
  <c r="DE546" i="1"/>
  <c r="G728" i="1"/>
  <c r="O728" i="1"/>
  <c r="W728" i="1"/>
  <c r="N728" i="1"/>
  <c r="R731" i="1"/>
  <c r="V728" i="1"/>
  <c r="AA732" i="1"/>
  <c r="AH732" i="1"/>
  <c r="AL732" i="1"/>
  <c r="AP732" i="1"/>
  <c r="AT732" i="1"/>
  <c r="AX732" i="1"/>
  <c r="BB732" i="1"/>
  <c r="BF732" i="1"/>
  <c r="BJ732" i="1"/>
  <c r="BN732" i="1"/>
  <c r="BR732" i="1"/>
  <c r="BV732" i="1"/>
  <c r="BZ732" i="1"/>
  <c r="CD732" i="1"/>
  <c r="CH732" i="1"/>
  <c r="CL732" i="1"/>
  <c r="CP732" i="1"/>
  <c r="CT732" i="1"/>
  <c r="CX732" i="1"/>
  <c r="DB732" i="1"/>
  <c r="DF732" i="1"/>
  <c r="AD733" i="1"/>
  <c r="AI733" i="1"/>
  <c r="AM733" i="1"/>
  <c r="AQ733" i="1"/>
  <c r="AU733" i="1"/>
  <c r="AY733" i="1"/>
  <c r="BC733" i="1"/>
  <c r="BG733" i="1"/>
  <c r="BK733" i="1"/>
  <c r="BO733" i="1"/>
  <c r="BS733" i="1"/>
  <c r="BW733" i="1"/>
  <c r="CA733" i="1"/>
  <c r="CE733" i="1"/>
  <c r="CI733" i="1"/>
  <c r="CM733" i="1"/>
  <c r="CQ733" i="1"/>
  <c r="CU733" i="1"/>
  <c r="CY733" i="1"/>
  <c r="DC733" i="1"/>
  <c r="DG733" i="1"/>
  <c r="AA735" i="1"/>
  <c r="AH735" i="1"/>
  <c r="AP735" i="1"/>
  <c r="AX735" i="1"/>
  <c r="BF735" i="1"/>
  <c r="BN735" i="1"/>
  <c r="BV735" i="1"/>
  <c r="CD735" i="1"/>
  <c r="CL735" i="1"/>
  <c r="CT735" i="1"/>
  <c r="DB735" i="1"/>
  <c r="N735" i="1"/>
  <c r="V735" i="1"/>
  <c r="AD736" i="1"/>
  <c r="AI736" i="1"/>
  <c r="AM736" i="1"/>
  <c r="AQ736" i="1"/>
  <c r="AU736" i="1"/>
  <c r="AY736" i="1"/>
  <c r="BC736" i="1"/>
  <c r="BG736" i="1"/>
  <c r="BK736" i="1"/>
  <c r="BO736" i="1"/>
  <c r="BS736" i="1"/>
  <c r="BW736" i="1"/>
  <c r="CA736" i="1"/>
  <c r="CE736" i="1"/>
  <c r="CI736" i="1"/>
  <c r="CM736" i="1"/>
  <c r="CQ736" i="1"/>
  <c r="CU736" i="1"/>
  <c r="CY736" i="1"/>
  <c r="DC736" i="1"/>
  <c r="DG736" i="1"/>
  <c r="AF737" i="1"/>
  <c r="AJ737" i="1"/>
  <c r="AN737" i="1"/>
  <c r="AR737" i="1"/>
  <c r="AV737" i="1"/>
  <c r="AZ737" i="1"/>
  <c r="BD737" i="1"/>
  <c r="BH737" i="1"/>
  <c r="BL737" i="1"/>
  <c r="BP737" i="1"/>
  <c r="BT737" i="1"/>
  <c r="BX737" i="1"/>
  <c r="CB737" i="1"/>
  <c r="CF737" i="1"/>
  <c r="CJ737" i="1"/>
  <c r="CN737" i="1"/>
  <c r="CR737" i="1"/>
  <c r="CV737" i="1"/>
  <c r="CZ737" i="1"/>
  <c r="DD737" i="1"/>
  <c r="DH737" i="1"/>
  <c r="Z738" i="1"/>
  <c r="P738" i="1"/>
  <c r="AA738" i="1"/>
  <c r="AF755" i="1"/>
  <c r="AJ755" i="1"/>
  <c r="AJ756" i="1"/>
  <c r="AJ777" i="1" s="1"/>
  <c r="AR755" i="1"/>
  <c r="AR756" i="1"/>
  <c r="AR777" i="1" s="1"/>
  <c r="AV755" i="1"/>
  <c r="AZ756" i="1"/>
  <c r="AZ777" i="1" s="1"/>
  <c r="AZ755" i="1"/>
  <c r="BD756" i="1"/>
  <c r="BD777" i="1" s="1"/>
  <c r="BD755" i="1"/>
  <c r="BH755" i="1"/>
  <c r="BH756" i="1"/>
  <c r="BH777" i="1" s="1"/>
  <c r="BL755" i="1"/>
  <c r="BP755" i="1"/>
  <c r="BP756" i="1"/>
  <c r="BP777" i="1" s="1"/>
  <c r="BT755" i="1"/>
  <c r="BT756" i="1"/>
  <c r="BT777" i="1" s="1"/>
  <c r="CB755" i="1"/>
  <c r="CF755" i="1"/>
  <c r="CF756" i="1"/>
  <c r="CF777" i="1" s="1"/>
  <c r="CJ756" i="1"/>
  <c r="CJ777" i="1" s="1"/>
  <c r="CJ755" i="1"/>
  <c r="CN755" i="1"/>
  <c r="CN756" i="1"/>
  <c r="CN777" i="1" s="1"/>
  <c r="CR756" i="1"/>
  <c r="CR777" i="1" s="1"/>
  <c r="CR755" i="1"/>
  <c r="CV756" i="1"/>
  <c r="CV777" i="1" s="1"/>
  <c r="CV755" i="1"/>
  <c r="CZ755" i="1"/>
  <c r="DD755" i="1"/>
  <c r="DD756" i="1"/>
  <c r="DD777" i="1" s="1"/>
  <c r="DH756" i="1"/>
  <c r="DH777" i="1" s="1"/>
  <c r="E755" i="1"/>
  <c r="Q755" i="1"/>
  <c r="U755" i="1"/>
  <c r="AG755" i="1"/>
  <c r="AK755" i="1"/>
  <c r="AO755" i="1"/>
  <c r="AS755" i="1"/>
  <c r="BA755" i="1"/>
  <c r="BE755" i="1"/>
  <c r="BI755" i="1"/>
  <c r="BM755" i="1"/>
  <c r="BQ755" i="1"/>
  <c r="BU755" i="1"/>
  <c r="BY755" i="1"/>
  <c r="CC755" i="1"/>
  <c r="CK755" i="1"/>
  <c r="CO755" i="1"/>
  <c r="CS755" i="1"/>
  <c r="CW755" i="1"/>
  <c r="DA755" i="1"/>
  <c r="DE755" i="1"/>
  <c r="AD663" i="1"/>
  <c r="AD738" i="1" s="1"/>
  <c r="L738" i="1"/>
  <c r="AC663" i="1"/>
  <c r="T738" i="1"/>
  <c r="D755" i="1"/>
  <c r="D756" i="1"/>
  <c r="D777" i="1" s="1"/>
  <c r="P755" i="1"/>
  <c r="T756" i="1"/>
  <c r="T777" i="1" s="1"/>
  <c r="T755" i="1"/>
  <c r="D466" i="1"/>
  <c r="H466" i="1"/>
  <c r="L466" i="1"/>
  <c r="P466" i="1"/>
  <c r="T466" i="1"/>
  <c r="AF466" i="1"/>
  <c r="AJ466" i="1"/>
  <c r="AN466" i="1"/>
  <c r="AR466" i="1"/>
  <c r="AV466" i="1"/>
  <c r="AZ466" i="1"/>
  <c r="BD466" i="1"/>
  <c r="BH466" i="1"/>
  <c r="BL466" i="1"/>
  <c r="BP466" i="1"/>
  <c r="BT466" i="1"/>
  <c r="BX466" i="1"/>
  <c r="CB466" i="1"/>
  <c r="CF466" i="1"/>
  <c r="CJ466" i="1"/>
  <c r="CN466" i="1"/>
  <c r="CR466" i="1"/>
  <c r="CV466" i="1"/>
  <c r="CZ466" i="1"/>
  <c r="DD466" i="1"/>
  <c r="DH466" i="1"/>
  <c r="D542" i="1"/>
  <c r="H542" i="1"/>
  <c r="H548" i="1" s="1"/>
  <c r="H549" i="1" s="1"/>
  <c r="Z471" i="1"/>
  <c r="L542" i="1"/>
  <c r="L548" i="1" s="1"/>
  <c r="L549" i="1" s="1"/>
  <c r="AD471" i="1"/>
  <c r="P542" i="1"/>
  <c r="P548" i="1" s="1"/>
  <c r="P549" i="1" s="1"/>
  <c r="T542" i="1"/>
  <c r="T548" i="1" s="1"/>
  <c r="T549" i="1" s="1"/>
  <c r="AF542" i="1"/>
  <c r="AF548" i="1" s="1"/>
  <c r="AF549" i="1" s="1"/>
  <c r="AJ542" i="1"/>
  <c r="AN542" i="1"/>
  <c r="AN548" i="1" s="1"/>
  <c r="AR542" i="1"/>
  <c r="AR548" i="1" s="1"/>
  <c r="AR549" i="1" s="1"/>
  <c r="AV542" i="1"/>
  <c r="AV548" i="1" s="1"/>
  <c r="AV549" i="1" s="1"/>
  <c r="AZ542" i="1"/>
  <c r="BD542" i="1"/>
  <c r="BD548" i="1" s="1"/>
  <c r="BD549" i="1" s="1"/>
  <c r="BH542" i="1"/>
  <c r="BH548" i="1" s="1"/>
  <c r="BH549" i="1" s="1"/>
  <c r="BL542" i="1"/>
  <c r="BL548" i="1" s="1"/>
  <c r="BL549" i="1" s="1"/>
  <c r="BP542" i="1"/>
  <c r="BT542" i="1"/>
  <c r="BT548" i="1" s="1"/>
  <c r="BT549" i="1" s="1"/>
  <c r="BX542" i="1"/>
  <c r="BX548" i="1" s="1"/>
  <c r="CB542" i="1"/>
  <c r="CB548" i="1" s="1"/>
  <c r="CB549" i="1" s="1"/>
  <c r="CF542" i="1"/>
  <c r="CJ542" i="1"/>
  <c r="CJ548" i="1" s="1"/>
  <c r="CJ549" i="1" s="1"/>
  <c r="CN542" i="1"/>
  <c r="CN548" i="1" s="1"/>
  <c r="CN549" i="1" s="1"/>
  <c r="CR542" i="1"/>
  <c r="CR548" i="1" s="1"/>
  <c r="CR549" i="1" s="1"/>
  <c r="CV542" i="1"/>
  <c r="CZ542" i="1"/>
  <c r="CZ548" i="1" s="1"/>
  <c r="CZ549" i="1" s="1"/>
  <c r="DD542" i="1"/>
  <c r="DD548" i="1" s="1"/>
  <c r="DD549" i="1" s="1"/>
  <c r="DH542" i="1"/>
  <c r="DH548" i="1" s="1"/>
  <c r="AA472" i="1"/>
  <c r="AE472" i="1"/>
  <c r="X473" i="1"/>
  <c r="AB473" i="1"/>
  <c r="AB542" i="1" s="1"/>
  <c r="Y474" i="1"/>
  <c r="AC474" i="1"/>
  <c r="Z475" i="1"/>
  <c r="AD475" i="1"/>
  <c r="AA476" i="1"/>
  <c r="AE476" i="1"/>
  <c r="F543" i="1"/>
  <c r="X477" i="1"/>
  <c r="J543" i="1"/>
  <c r="AB477" i="1"/>
  <c r="N543" i="1"/>
  <c r="R543" i="1"/>
  <c r="V543" i="1"/>
  <c r="AH543" i="1"/>
  <c r="AH548" i="1" s="1"/>
  <c r="AH549" i="1" s="1"/>
  <c r="AL543" i="1"/>
  <c r="AP543" i="1"/>
  <c r="AP548" i="1" s="1"/>
  <c r="AP549" i="1" s="1"/>
  <c r="AT543" i="1"/>
  <c r="AT548" i="1" s="1"/>
  <c r="AT549" i="1" s="1"/>
  <c r="AX543" i="1"/>
  <c r="AX548" i="1" s="1"/>
  <c r="AX549" i="1" s="1"/>
  <c r="BB543" i="1"/>
  <c r="BF543" i="1"/>
  <c r="BF548" i="1" s="1"/>
  <c r="BJ543" i="1"/>
  <c r="BJ548" i="1" s="1"/>
  <c r="BJ549" i="1" s="1"/>
  <c r="BN543" i="1"/>
  <c r="BN548" i="1" s="1"/>
  <c r="BN549" i="1" s="1"/>
  <c r="BR543" i="1"/>
  <c r="BV543" i="1"/>
  <c r="BV548" i="1" s="1"/>
  <c r="BV549" i="1" s="1"/>
  <c r="BZ543" i="1"/>
  <c r="BZ548" i="1" s="1"/>
  <c r="BZ549" i="1" s="1"/>
  <c r="CD543" i="1"/>
  <c r="CD548" i="1" s="1"/>
  <c r="CD549" i="1" s="1"/>
  <c r="CH543" i="1"/>
  <c r="CL543" i="1"/>
  <c r="CL548" i="1" s="1"/>
  <c r="CL549" i="1" s="1"/>
  <c r="CP543" i="1"/>
  <c r="CP548" i="1" s="1"/>
  <c r="CT543" i="1"/>
  <c r="CT548" i="1" s="1"/>
  <c r="CT549" i="1" s="1"/>
  <c r="CX543" i="1"/>
  <c r="DB543" i="1"/>
  <c r="DB548" i="1" s="1"/>
  <c r="DB549" i="1" s="1"/>
  <c r="DF543" i="1"/>
  <c r="DF548" i="1" s="1"/>
  <c r="DF549" i="1" s="1"/>
  <c r="Y478" i="1"/>
  <c r="AC478" i="1"/>
  <c r="Z479" i="1"/>
  <c r="AD479" i="1"/>
  <c r="AD543" i="1" s="1"/>
  <c r="AA480" i="1"/>
  <c r="AA543" i="1" s="1"/>
  <c r="AE480" i="1"/>
  <c r="AE543" i="1" s="1"/>
  <c r="X481" i="1"/>
  <c r="AB481" i="1"/>
  <c r="Y482" i="1"/>
  <c r="AC482" i="1"/>
  <c r="Z483" i="1"/>
  <c r="AD483" i="1"/>
  <c r="AA484" i="1"/>
  <c r="AE484" i="1"/>
  <c r="X485" i="1"/>
  <c r="AB485" i="1"/>
  <c r="Y486" i="1"/>
  <c r="AC486" i="1"/>
  <c r="Z487" i="1"/>
  <c r="AD487" i="1"/>
  <c r="AA488" i="1"/>
  <c r="AE488" i="1"/>
  <c r="X489" i="1"/>
  <c r="AB489" i="1"/>
  <c r="Y490" i="1"/>
  <c r="AC490" i="1"/>
  <c r="Z491" i="1"/>
  <c r="AD491" i="1"/>
  <c r="AA492" i="1"/>
  <c r="AE492" i="1"/>
  <c r="X493" i="1"/>
  <c r="AB493" i="1"/>
  <c r="Y494" i="1"/>
  <c r="AC494" i="1"/>
  <c r="Z495" i="1"/>
  <c r="AD495" i="1"/>
  <c r="AA496" i="1"/>
  <c r="AE496" i="1"/>
  <c r="X497" i="1"/>
  <c r="AB497" i="1"/>
  <c r="Y498" i="1"/>
  <c r="AC498" i="1"/>
  <c r="Z499" i="1"/>
  <c r="AD499" i="1"/>
  <c r="AA500" i="1"/>
  <c r="AE500" i="1"/>
  <c r="X501" i="1"/>
  <c r="AB501" i="1"/>
  <c r="Y502" i="1"/>
  <c r="AC502" i="1"/>
  <c r="Z503" i="1"/>
  <c r="AD503" i="1"/>
  <c r="AA504" i="1"/>
  <c r="AE504" i="1"/>
  <c r="X505" i="1"/>
  <c r="AB505" i="1"/>
  <c r="Y506" i="1"/>
  <c r="AC506" i="1"/>
  <c r="Z507" i="1"/>
  <c r="AD507" i="1"/>
  <c r="AA508" i="1"/>
  <c r="AE508" i="1"/>
  <c r="X509" i="1"/>
  <c r="AB509" i="1"/>
  <c r="G545" i="1"/>
  <c r="Y510" i="1"/>
  <c r="K545" i="1"/>
  <c r="AC510" i="1"/>
  <c r="O545" i="1"/>
  <c r="S545" i="1"/>
  <c r="W545" i="1"/>
  <c r="AI545" i="1"/>
  <c r="AM545" i="1"/>
  <c r="AQ545" i="1"/>
  <c r="AU545" i="1"/>
  <c r="AY545" i="1"/>
  <c r="BC545" i="1"/>
  <c r="BG545" i="1"/>
  <c r="BK545" i="1"/>
  <c r="BO545" i="1"/>
  <c r="BS545" i="1"/>
  <c r="BW545" i="1"/>
  <c r="CA545" i="1"/>
  <c r="CE545" i="1"/>
  <c r="CI545" i="1"/>
  <c r="CM545" i="1"/>
  <c r="CQ545" i="1"/>
  <c r="CU545" i="1"/>
  <c r="CY545" i="1"/>
  <c r="DC545" i="1"/>
  <c r="DG545" i="1"/>
  <c r="Z511" i="1"/>
  <c r="AD511" i="1"/>
  <c r="AA512" i="1"/>
  <c r="AE512" i="1"/>
  <c r="X513" i="1"/>
  <c r="AB513" i="1"/>
  <c r="Y514" i="1"/>
  <c r="AC514" i="1"/>
  <c r="Z515" i="1"/>
  <c r="AD515" i="1"/>
  <c r="AA516" i="1"/>
  <c r="AE516" i="1"/>
  <c r="X517" i="1"/>
  <c r="AB517" i="1"/>
  <c r="Y518" i="1"/>
  <c r="Y546" i="1" s="1"/>
  <c r="AC518" i="1"/>
  <c r="AC546" i="1" s="1"/>
  <c r="Z519" i="1"/>
  <c r="AD519" i="1"/>
  <c r="AA520" i="1"/>
  <c r="AA546" i="1" s="1"/>
  <c r="AE520" i="1"/>
  <c r="AE546" i="1" s="1"/>
  <c r="X521" i="1"/>
  <c r="AB521" i="1"/>
  <c r="Y522" i="1"/>
  <c r="AC522" i="1"/>
  <c r="Z523" i="1"/>
  <c r="AD523" i="1"/>
  <c r="AA524" i="1"/>
  <c r="AE524" i="1"/>
  <c r="X525" i="1"/>
  <c r="AB525" i="1"/>
  <c r="Y526" i="1"/>
  <c r="AC526" i="1"/>
  <c r="Z527" i="1"/>
  <c r="AD527" i="1"/>
  <c r="AA528" i="1"/>
  <c r="AE528" i="1"/>
  <c r="X529" i="1"/>
  <c r="AB529" i="1"/>
  <c r="Y530" i="1"/>
  <c r="AC530" i="1"/>
  <c r="Z531" i="1"/>
  <c r="AD531" i="1"/>
  <c r="AA532" i="1"/>
  <c r="AE532" i="1"/>
  <c r="X533" i="1"/>
  <c r="AB533" i="1"/>
  <c r="Y534" i="1"/>
  <c r="AC534" i="1"/>
  <c r="Z535" i="1"/>
  <c r="AD535" i="1"/>
  <c r="AA536" i="1"/>
  <c r="AE536" i="1"/>
  <c r="X537" i="1"/>
  <c r="AB537" i="1"/>
  <c r="C756" i="1"/>
  <c r="C777" i="1" s="1"/>
  <c r="AB731" i="1"/>
  <c r="AM728" i="1"/>
  <c r="AU728" i="1"/>
  <c r="AU756" i="1" s="1"/>
  <c r="AU777" i="1" s="1"/>
  <c r="BC728" i="1"/>
  <c r="BC756" i="1" s="1"/>
  <c r="BC777" i="1" s="1"/>
  <c r="BK728" i="1"/>
  <c r="BS728" i="1"/>
  <c r="CA728" i="1"/>
  <c r="CI728" i="1"/>
  <c r="CQ728" i="1"/>
  <c r="CY728" i="1"/>
  <c r="CY756" i="1" s="1"/>
  <c r="CY777" i="1" s="1"/>
  <c r="DG728" i="1"/>
  <c r="DG756" i="1" s="1"/>
  <c r="DG777" i="1" s="1"/>
  <c r="AH731" i="1"/>
  <c r="AL728" i="1"/>
  <c r="AP731" i="1"/>
  <c r="AT728" i="1"/>
  <c r="AX731" i="1"/>
  <c r="BB728" i="1"/>
  <c r="BF731" i="1"/>
  <c r="BJ728" i="1"/>
  <c r="BN731" i="1"/>
  <c r="BR728" i="1"/>
  <c r="BV731" i="1"/>
  <c r="BZ728" i="1"/>
  <c r="CD731" i="1"/>
  <c r="CH728" i="1"/>
  <c r="CL731" i="1"/>
  <c r="CP728" i="1"/>
  <c r="CT731" i="1"/>
  <c r="CX728" i="1"/>
  <c r="DB731" i="1"/>
  <c r="DF728" i="1"/>
  <c r="F732" i="1"/>
  <c r="J732" i="1"/>
  <c r="N732" i="1"/>
  <c r="R732" i="1"/>
  <c r="V732" i="1"/>
  <c r="Y733" i="1"/>
  <c r="AC733" i="1"/>
  <c r="O733" i="1"/>
  <c r="S733" i="1"/>
  <c r="W733" i="1"/>
  <c r="J735" i="1"/>
  <c r="R735" i="1"/>
  <c r="AL735" i="1"/>
  <c r="AT735" i="1"/>
  <c r="BB735" i="1"/>
  <c r="BJ735" i="1"/>
  <c r="BR735" i="1"/>
  <c r="BZ735" i="1"/>
  <c r="CH735" i="1"/>
  <c r="CP735" i="1"/>
  <c r="CX735" i="1"/>
  <c r="DF735" i="1"/>
  <c r="Y736" i="1"/>
  <c r="AC736" i="1"/>
  <c r="O736" i="1"/>
  <c r="S736" i="1"/>
  <c r="W736" i="1"/>
  <c r="D737" i="1"/>
  <c r="H737" i="1"/>
  <c r="L737" i="1"/>
  <c r="P737" i="1"/>
  <c r="T737" i="1"/>
  <c r="AF738" i="1"/>
  <c r="AN738" i="1"/>
  <c r="AV738" i="1"/>
  <c r="BD738" i="1"/>
  <c r="BL738" i="1"/>
  <c r="BT738" i="1"/>
  <c r="CB738" i="1"/>
  <c r="CJ738" i="1"/>
  <c r="CR738" i="1"/>
  <c r="CZ738" i="1"/>
  <c r="DH738" i="1"/>
  <c r="W756" i="1"/>
  <c r="W777" i="1" s="1"/>
  <c r="F728" i="1"/>
  <c r="J731" i="1"/>
  <c r="K733" i="1"/>
  <c r="F735" i="1"/>
  <c r="G736" i="1"/>
  <c r="G754" i="1"/>
  <c r="Y743" i="1"/>
  <c r="K754" i="1"/>
  <c r="AC743" i="1"/>
  <c r="M754" i="1"/>
  <c r="AQ755" i="1"/>
  <c r="CA755" i="1"/>
  <c r="T304" i="2"/>
  <c r="AB304" i="2"/>
  <c r="AF304" i="2"/>
  <c r="AJ304" i="2"/>
  <c r="AR304" i="2"/>
  <c r="AV304" i="2"/>
  <c r="AZ304" i="2"/>
  <c r="BD304" i="2"/>
  <c r="BL304" i="2"/>
  <c r="BP304" i="2"/>
  <c r="BT304" i="2"/>
  <c r="CB304" i="2"/>
  <c r="CF304" i="2"/>
  <c r="CJ304" i="2"/>
  <c r="CN304" i="2"/>
  <c r="CV304" i="2"/>
  <c r="CZ304" i="2"/>
  <c r="DD304" i="2"/>
  <c r="E728" i="1"/>
  <c r="E756" i="1" s="1"/>
  <c r="E777" i="1" s="1"/>
  <c r="I728" i="1"/>
  <c r="M728" i="1"/>
  <c r="Q728" i="1"/>
  <c r="U728" i="1"/>
  <c r="AG728" i="1"/>
  <c r="AG756" i="1" s="1"/>
  <c r="AG777" i="1" s="1"/>
  <c r="AK728" i="1"/>
  <c r="AO728" i="1"/>
  <c r="AS728" i="1"/>
  <c r="AW728" i="1"/>
  <c r="AW756" i="1" s="1"/>
  <c r="AW777" i="1" s="1"/>
  <c r="BA728" i="1"/>
  <c r="BE728" i="1"/>
  <c r="BI728" i="1"/>
  <c r="BM728" i="1"/>
  <c r="BM756" i="1" s="1"/>
  <c r="BM777" i="1" s="1"/>
  <c r="BQ728" i="1"/>
  <c r="BU728" i="1"/>
  <c r="BY728" i="1"/>
  <c r="BY756" i="1" s="1"/>
  <c r="BY777" i="1" s="1"/>
  <c r="CC728" i="1"/>
  <c r="CC756" i="1" s="1"/>
  <c r="CC777" i="1" s="1"/>
  <c r="CG728" i="1"/>
  <c r="CG756" i="1" s="1"/>
  <c r="CG777" i="1" s="1"/>
  <c r="CK728" i="1"/>
  <c r="CO728" i="1"/>
  <c r="CS728" i="1"/>
  <c r="CW728" i="1"/>
  <c r="CW756" i="1" s="1"/>
  <c r="CW777" i="1" s="1"/>
  <c r="DA728" i="1"/>
  <c r="DE728" i="1"/>
  <c r="D732" i="1"/>
  <c r="H732" i="1"/>
  <c r="L732" i="1"/>
  <c r="P732" i="1"/>
  <c r="T732" i="1"/>
  <c r="AF732" i="1"/>
  <c r="AJ732" i="1"/>
  <c r="AN732" i="1"/>
  <c r="AR732" i="1"/>
  <c r="AV732" i="1"/>
  <c r="AZ732" i="1"/>
  <c r="BD732" i="1"/>
  <c r="BH732" i="1"/>
  <c r="BL732" i="1"/>
  <c r="BP732" i="1"/>
  <c r="BT732" i="1"/>
  <c r="BX732" i="1"/>
  <c r="CB732" i="1"/>
  <c r="CF732" i="1"/>
  <c r="CJ732" i="1"/>
  <c r="CN732" i="1"/>
  <c r="CR732" i="1"/>
  <c r="CV732" i="1"/>
  <c r="CZ732" i="1"/>
  <c r="DD732" i="1"/>
  <c r="DH732" i="1"/>
  <c r="F734" i="1"/>
  <c r="J734" i="1"/>
  <c r="N734" i="1"/>
  <c r="R734" i="1"/>
  <c r="V734" i="1"/>
  <c r="AH734" i="1"/>
  <c r="AL734" i="1"/>
  <c r="AP734" i="1"/>
  <c r="AT734" i="1"/>
  <c r="AX734" i="1"/>
  <c r="BB734" i="1"/>
  <c r="BF734" i="1"/>
  <c r="BJ734" i="1"/>
  <c r="BN734" i="1"/>
  <c r="BR734" i="1"/>
  <c r="BV734" i="1"/>
  <c r="BZ734" i="1"/>
  <c r="CD734" i="1"/>
  <c r="CH734" i="1"/>
  <c r="CL734" i="1"/>
  <c r="CP734" i="1"/>
  <c r="CT734" i="1"/>
  <c r="CX734" i="1"/>
  <c r="DB734" i="1"/>
  <c r="DF734" i="1"/>
  <c r="D735" i="1"/>
  <c r="H735" i="1"/>
  <c r="L735" i="1"/>
  <c r="P735" i="1"/>
  <c r="T735" i="1"/>
  <c r="AF735" i="1"/>
  <c r="AJ735" i="1"/>
  <c r="AN735" i="1"/>
  <c r="AR735" i="1"/>
  <c r="AV735" i="1"/>
  <c r="AZ735" i="1"/>
  <c r="BD735" i="1"/>
  <c r="BH735" i="1"/>
  <c r="BL735" i="1"/>
  <c r="BP735" i="1"/>
  <c r="BT735" i="1"/>
  <c r="BX735" i="1"/>
  <c r="CB735" i="1"/>
  <c r="CF735" i="1"/>
  <c r="CJ735" i="1"/>
  <c r="CN735" i="1"/>
  <c r="CR735" i="1"/>
  <c r="CV735" i="1"/>
  <c r="CZ735" i="1"/>
  <c r="DD735" i="1"/>
  <c r="DH735" i="1"/>
  <c r="F737" i="1"/>
  <c r="J737" i="1"/>
  <c r="N737" i="1"/>
  <c r="R737" i="1"/>
  <c r="V737" i="1"/>
  <c r="AH737" i="1"/>
  <c r="AL737" i="1"/>
  <c r="AP737" i="1"/>
  <c r="AT737" i="1"/>
  <c r="AX737" i="1"/>
  <c r="BB737" i="1"/>
  <c r="BF737" i="1"/>
  <c r="BJ737" i="1"/>
  <c r="BN737" i="1"/>
  <c r="BR737" i="1"/>
  <c r="BV737" i="1"/>
  <c r="BZ737" i="1"/>
  <c r="CD737" i="1"/>
  <c r="CH737" i="1"/>
  <c r="CL737" i="1"/>
  <c r="CP737" i="1"/>
  <c r="CT737" i="1"/>
  <c r="CX737" i="1"/>
  <c r="DB737" i="1"/>
  <c r="DF737" i="1"/>
  <c r="E731" i="1"/>
  <c r="M731" i="1"/>
  <c r="U731" i="1"/>
  <c r="AK731" i="1"/>
  <c r="AS731" i="1"/>
  <c r="BA731" i="1"/>
  <c r="BI731" i="1"/>
  <c r="BQ731" i="1"/>
  <c r="BY731" i="1"/>
  <c r="CG731" i="1"/>
  <c r="CO731" i="1"/>
  <c r="CW731" i="1"/>
  <c r="DE731" i="1"/>
  <c r="H754" i="1"/>
  <c r="BC755" i="1"/>
  <c r="Z155" i="2"/>
  <c r="AD155" i="2"/>
  <c r="AH155" i="2"/>
  <c r="AL155" i="2"/>
  <c r="AT155" i="2"/>
  <c r="AX155" i="2"/>
  <c r="BB155" i="2"/>
  <c r="BJ155" i="2"/>
  <c r="BN155" i="2"/>
  <c r="BR155" i="2"/>
  <c r="BV155" i="2"/>
  <c r="CD155" i="2"/>
  <c r="CH155" i="2"/>
  <c r="CL155" i="2"/>
  <c r="CT155" i="2"/>
  <c r="CX155" i="2"/>
  <c r="DB155" i="2"/>
  <c r="DF155" i="2"/>
  <c r="AP1052" i="2"/>
  <c r="E732" i="1"/>
  <c r="I732" i="1"/>
  <c r="M732" i="1"/>
  <c r="Q732" i="1"/>
  <c r="U732" i="1"/>
  <c r="AG732" i="1"/>
  <c r="AK732" i="1"/>
  <c r="AO732" i="1"/>
  <c r="AS732" i="1"/>
  <c r="AW732" i="1"/>
  <c r="BA732" i="1"/>
  <c r="BE732" i="1"/>
  <c r="BI732" i="1"/>
  <c r="BM732" i="1"/>
  <c r="BQ732" i="1"/>
  <c r="BU732" i="1"/>
  <c r="BY732" i="1"/>
  <c r="CC732" i="1"/>
  <c r="CG732" i="1"/>
  <c r="CK732" i="1"/>
  <c r="CO732" i="1"/>
  <c r="CS732" i="1"/>
  <c r="CW732" i="1"/>
  <c r="DA732" i="1"/>
  <c r="DE732" i="1"/>
  <c r="G734" i="1"/>
  <c r="K734" i="1"/>
  <c r="O734" i="1"/>
  <c r="S734" i="1"/>
  <c r="W734" i="1"/>
  <c r="AI734" i="1"/>
  <c r="AM734" i="1"/>
  <c r="AQ734" i="1"/>
  <c r="AU734" i="1"/>
  <c r="AY734" i="1"/>
  <c r="BC734" i="1"/>
  <c r="BG734" i="1"/>
  <c r="BK734" i="1"/>
  <c r="BO734" i="1"/>
  <c r="BS734" i="1"/>
  <c r="BW734" i="1"/>
  <c r="CA734" i="1"/>
  <c r="CE734" i="1"/>
  <c r="CI734" i="1"/>
  <c r="CM734" i="1"/>
  <c r="CQ734" i="1"/>
  <c r="CU734" i="1"/>
  <c r="CY734" i="1"/>
  <c r="DC734" i="1"/>
  <c r="DG734" i="1"/>
  <c r="D736" i="1"/>
  <c r="H736" i="1"/>
  <c r="L736" i="1"/>
  <c r="P736" i="1"/>
  <c r="T736" i="1"/>
  <c r="AF736" i="1"/>
  <c r="AJ736" i="1"/>
  <c r="AN736" i="1"/>
  <c r="AR736" i="1"/>
  <c r="AV736" i="1"/>
  <c r="AZ736" i="1"/>
  <c r="BD736" i="1"/>
  <c r="BH736" i="1"/>
  <c r="BL736" i="1"/>
  <c r="BP736" i="1"/>
  <c r="BT736" i="1"/>
  <c r="BX736" i="1"/>
  <c r="CB736" i="1"/>
  <c r="CF736" i="1"/>
  <c r="CJ736" i="1"/>
  <c r="CN736" i="1"/>
  <c r="CR736" i="1"/>
  <c r="CV736" i="1"/>
  <c r="CZ736" i="1"/>
  <c r="DD736" i="1"/>
  <c r="DH736" i="1"/>
  <c r="Y724" i="1"/>
  <c r="Y737" i="1" s="1"/>
  <c r="AC724" i="1"/>
  <c r="AC737" i="1" s="1"/>
  <c r="Z725" i="1"/>
  <c r="AD725" i="1"/>
  <c r="AA726" i="1"/>
  <c r="AE726" i="1"/>
  <c r="G733" i="1"/>
  <c r="K736" i="1"/>
  <c r="H738" i="1"/>
  <c r="I754" i="1"/>
  <c r="AU755" i="1"/>
  <c r="AM756" i="1"/>
  <c r="AM777" i="1" s="1"/>
  <c r="BS756" i="1"/>
  <c r="BS777" i="1" s="1"/>
  <c r="CI756" i="1"/>
  <c r="CI777" i="1" s="1"/>
  <c r="CQ756" i="1"/>
  <c r="CQ777" i="1" s="1"/>
  <c r="G1042" i="2"/>
  <c r="G820" i="2"/>
  <c r="G791" i="2"/>
  <c r="G789" i="2"/>
  <c r="G788" i="2"/>
  <c r="G787" i="2"/>
  <c r="G786" i="2"/>
  <c r="G785" i="2"/>
  <c r="G784" i="2"/>
  <c r="G783" i="2"/>
  <c r="G782" i="2"/>
  <c r="G780" i="2"/>
  <c r="G779" i="2"/>
  <c r="G778" i="2"/>
  <c r="G777" i="2"/>
  <c r="G776" i="2"/>
  <c r="G775" i="2"/>
  <c r="G774" i="2"/>
  <c r="G769" i="2"/>
  <c r="G770" i="2"/>
  <c r="G117" i="2"/>
  <c r="K1042" i="2"/>
  <c r="K820" i="2"/>
  <c r="K791" i="2"/>
  <c r="K789" i="2"/>
  <c r="K788" i="2"/>
  <c r="K787" i="2"/>
  <c r="K786" i="2"/>
  <c r="K785" i="2"/>
  <c r="K784" i="2"/>
  <c r="K783" i="2"/>
  <c r="K780" i="2"/>
  <c r="K779" i="2"/>
  <c r="K778" i="2"/>
  <c r="K777" i="2"/>
  <c r="K776" i="2"/>
  <c r="K775" i="2"/>
  <c r="K774" i="2"/>
  <c r="K773" i="2"/>
  <c r="K770" i="2"/>
  <c r="K769" i="2"/>
  <c r="K302" i="2"/>
  <c r="O1042" i="2"/>
  <c r="O820" i="2"/>
  <c r="O791" i="2"/>
  <c r="O789" i="2"/>
  <c r="O788" i="2"/>
  <c r="O787" i="2"/>
  <c r="O786" i="2"/>
  <c r="O785" i="2"/>
  <c r="O784" i="2"/>
  <c r="O783" i="2"/>
  <c r="O782" i="2"/>
  <c r="O780" i="2"/>
  <c r="O779" i="2"/>
  <c r="O778" i="2"/>
  <c r="O777" i="2"/>
  <c r="O776" i="2"/>
  <c r="O775" i="2"/>
  <c r="O774" i="2"/>
  <c r="O773" i="2"/>
  <c r="O769" i="2"/>
  <c r="O770" i="2"/>
  <c r="BF1049" i="2"/>
  <c r="CP1049" i="2"/>
  <c r="S155" i="2"/>
  <c r="AA155" i="2"/>
  <c r="AA304" i="2" s="1"/>
  <c r="AE155" i="2"/>
  <c r="AI155" i="2"/>
  <c r="AQ155" i="2"/>
  <c r="AU155" i="2"/>
  <c r="AY155" i="2"/>
  <c r="BC155" i="2"/>
  <c r="BK155" i="2"/>
  <c r="BO155" i="2"/>
  <c r="BO304" i="2" s="1"/>
  <c r="BS155" i="2"/>
  <c r="CA155" i="2"/>
  <c r="CE155" i="2"/>
  <c r="CI155" i="2"/>
  <c r="CM155" i="2"/>
  <c r="CU155" i="2"/>
  <c r="CY155" i="2"/>
  <c r="DC155" i="2"/>
  <c r="DC304" i="2" s="1"/>
  <c r="G731" i="1"/>
  <c r="K731" i="1"/>
  <c r="K740" i="1" s="1"/>
  <c r="K741" i="1" s="1"/>
  <c r="O731" i="1"/>
  <c r="O740" i="1" s="1"/>
  <c r="O741" i="1" s="1"/>
  <c r="S731" i="1"/>
  <c r="W731" i="1"/>
  <c r="W740" i="1" s="1"/>
  <c r="AA551" i="1"/>
  <c r="AE551" i="1"/>
  <c r="AI731" i="1"/>
  <c r="AM731" i="1"/>
  <c r="AM740" i="1" s="1"/>
  <c r="AM741" i="1" s="1"/>
  <c r="AQ731" i="1"/>
  <c r="AU731" i="1"/>
  <c r="AU740" i="1" s="1"/>
  <c r="AU741" i="1" s="1"/>
  <c r="AY731" i="1"/>
  <c r="BC731" i="1"/>
  <c r="BC740" i="1" s="1"/>
  <c r="BC741" i="1" s="1"/>
  <c r="BG731" i="1"/>
  <c r="BK731" i="1"/>
  <c r="BK740" i="1" s="1"/>
  <c r="BK741" i="1" s="1"/>
  <c r="BO731" i="1"/>
  <c r="BS731" i="1"/>
  <c r="BS740" i="1" s="1"/>
  <c r="BS741" i="1" s="1"/>
  <c r="BW731" i="1"/>
  <c r="CA731" i="1"/>
  <c r="CA740" i="1" s="1"/>
  <c r="CA741" i="1" s="1"/>
  <c r="CE731" i="1"/>
  <c r="CI731" i="1"/>
  <c r="CI740" i="1" s="1"/>
  <c r="CI741" i="1" s="1"/>
  <c r="CM731" i="1"/>
  <c r="CQ731" i="1"/>
  <c r="CQ740" i="1" s="1"/>
  <c r="CQ741" i="1" s="1"/>
  <c r="CU731" i="1"/>
  <c r="CY731" i="1"/>
  <c r="CY740" i="1" s="1"/>
  <c r="DC731" i="1"/>
  <c r="DG731" i="1"/>
  <c r="DG740" i="1" s="1"/>
  <c r="DG741" i="1" s="1"/>
  <c r="Z562" i="1"/>
  <c r="Z732" i="1" s="1"/>
  <c r="AD562" i="1"/>
  <c r="AD732" i="1" s="1"/>
  <c r="E733" i="1"/>
  <c r="I733" i="1"/>
  <c r="M733" i="1"/>
  <c r="Q733" i="1"/>
  <c r="U733" i="1"/>
  <c r="AG733" i="1"/>
  <c r="AK733" i="1"/>
  <c r="AO733" i="1"/>
  <c r="AS733" i="1"/>
  <c r="AW733" i="1"/>
  <c r="BA733" i="1"/>
  <c r="BE733" i="1"/>
  <c r="BI733" i="1"/>
  <c r="BM733" i="1"/>
  <c r="BQ733" i="1"/>
  <c r="BU733" i="1"/>
  <c r="BY733" i="1"/>
  <c r="CC733" i="1"/>
  <c r="CG733" i="1"/>
  <c r="CK733" i="1"/>
  <c r="CO733" i="1"/>
  <c r="CS733" i="1"/>
  <c r="CW733" i="1"/>
  <c r="DA733" i="1"/>
  <c r="DE733" i="1"/>
  <c r="X572" i="1"/>
  <c r="X734" i="1" s="1"/>
  <c r="AB572" i="1"/>
  <c r="AB734" i="1" s="1"/>
  <c r="Z574" i="1"/>
  <c r="Z735" i="1" s="1"/>
  <c r="AD574" i="1"/>
  <c r="AD735" i="1" s="1"/>
  <c r="E736" i="1"/>
  <c r="I736" i="1"/>
  <c r="M736" i="1"/>
  <c r="Q736" i="1"/>
  <c r="U736" i="1"/>
  <c r="AG736" i="1"/>
  <c r="AK736" i="1"/>
  <c r="AO736" i="1"/>
  <c r="AS736" i="1"/>
  <c r="AW736" i="1"/>
  <c r="BA736" i="1"/>
  <c r="BE736" i="1"/>
  <c r="BI736" i="1"/>
  <c r="BM736" i="1"/>
  <c r="BQ736" i="1"/>
  <c r="BU736" i="1"/>
  <c r="BY736" i="1"/>
  <c r="CC736" i="1"/>
  <c r="CG736" i="1"/>
  <c r="CK736" i="1"/>
  <c r="CO736" i="1"/>
  <c r="CS736" i="1"/>
  <c r="CW736" i="1"/>
  <c r="DA736" i="1"/>
  <c r="DE736" i="1"/>
  <c r="X596" i="1"/>
  <c r="X737" i="1" s="1"/>
  <c r="AB596" i="1"/>
  <c r="AB737" i="1" s="1"/>
  <c r="F738" i="1"/>
  <c r="J738" i="1"/>
  <c r="N738" i="1"/>
  <c r="R738" i="1"/>
  <c r="V738" i="1"/>
  <c r="AH738" i="1"/>
  <c r="AL738" i="1"/>
  <c r="AP738" i="1"/>
  <c r="AT738" i="1"/>
  <c r="AX738" i="1"/>
  <c r="BB738" i="1"/>
  <c r="BF738" i="1"/>
  <c r="BJ738" i="1"/>
  <c r="BN738" i="1"/>
  <c r="BR738" i="1"/>
  <c r="BV738" i="1"/>
  <c r="BZ738" i="1"/>
  <c r="CD738" i="1"/>
  <c r="CH738" i="1"/>
  <c r="CL738" i="1"/>
  <c r="CP738" i="1"/>
  <c r="CT738" i="1"/>
  <c r="CX738" i="1"/>
  <c r="DB738" i="1"/>
  <c r="DF738" i="1"/>
  <c r="K728" i="1"/>
  <c r="S728" i="1"/>
  <c r="AI728" i="1"/>
  <c r="AQ728" i="1"/>
  <c r="AY728" i="1"/>
  <c r="AY756" i="1" s="1"/>
  <c r="AY777" i="1" s="1"/>
  <c r="BG728" i="1"/>
  <c r="BO728" i="1"/>
  <c r="BW728" i="1"/>
  <c r="CE728" i="1"/>
  <c r="CM728" i="1"/>
  <c r="CU728" i="1"/>
  <c r="DC728" i="1"/>
  <c r="I731" i="1"/>
  <c r="I740" i="1" s="1"/>
  <c r="I741" i="1" s="1"/>
  <c r="Q731" i="1"/>
  <c r="AG731" i="1"/>
  <c r="AO731" i="1"/>
  <c r="AO740" i="1" s="1"/>
  <c r="AO741" i="1" s="1"/>
  <c r="AW731" i="1"/>
  <c r="AW740" i="1" s="1"/>
  <c r="BE731" i="1"/>
  <c r="BE740" i="1" s="1"/>
  <c r="BE741" i="1" s="1"/>
  <c r="BM731" i="1"/>
  <c r="BU731" i="1"/>
  <c r="BU740" i="1" s="1"/>
  <c r="BU741" i="1" s="1"/>
  <c r="CC731" i="1"/>
  <c r="CC740" i="1" s="1"/>
  <c r="CC741" i="1" s="1"/>
  <c r="CK731" i="1"/>
  <c r="CK740" i="1" s="1"/>
  <c r="CK741" i="1" s="1"/>
  <c r="CS731" i="1"/>
  <c r="DA731" i="1"/>
  <c r="DA740" i="1" s="1"/>
  <c r="DA741" i="1" s="1"/>
  <c r="F754" i="1"/>
  <c r="X743" i="1"/>
  <c r="J754" i="1"/>
  <c r="AB743" i="1"/>
  <c r="N754" i="1"/>
  <c r="N756" i="1" s="1"/>
  <c r="N777" i="1" s="1"/>
  <c r="R754" i="1"/>
  <c r="V754" i="1"/>
  <c r="AH754" i="1"/>
  <c r="AL754" i="1"/>
  <c r="AP754" i="1"/>
  <c r="AT754" i="1"/>
  <c r="AX754" i="1"/>
  <c r="BB754" i="1"/>
  <c r="BF754" i="1"/>
  <c r="BJ754" i="1"/>
  <c r="BN754" i="1"/>
  <c r="BR754" i="1"/>
  <c r="BV754" i="1"/>
  <c r="BZ754" i="1"/>
  <c r="CD754" i="1"/>
  <c r="CH754" i="1"/>
  <c r="CL754" i="1"/>
  <c r="CP754" i="1"/>
  <c r="CT754" i="1"/>
  <c r="CX754" i="1"/>
  <c r="DB754" i="1"/>
  <c r="DF754" i="1"/>
  <c r="Y744" i="1"/>
  <c r="AC744" i="1"/>
  <c r="Z745" i="1"/>
  <c r="AD745" i="1"/>
  <c r="AA746" i="1"/>
  <c r="AE746" i="1"/>
  <c r="X747" i="1"/>
  <c r="AB747" i="1"/>
  <c r="Y748" i="1"/>
  <c r="AC748" i="1"/>
  <c r="Z749" i="1"/>
  <c r="AD749" i="1"/>
  <c r="AA750" i="1"/>
  <c r="AE750" i="1"/>
  <c r="X751" i="1"/>
  <c r="AB751" i="1"/>
  <c r="Y752" i="1"/>
  <c r="AC752" i="1"/>
  <c r="L754" i="1"/>
  <c r="H820" i="2"/>
  <c r="H791" i="2"/>
  <c r="H789" i="2"/>
  <c r="H788" i="2"/>
  <c r="H787" i="2"/>
  <c r="H786" i="2"/>
  <c r="H785" i="2"/>
  <c r="H784" i="2"/>
  <c r="H783" i="2"/>
  <c r="H782" i="2"/>
  <c r="H780" i="2"/>
  <c r="H779" i="2"/>
  <c r="H778" i="2"/>
  <c r="H777" i="2"/>
  <c r="H776" i="2"/>
  <c r="H775" i="2"/>
  <c r="H774" i="2"/>
  <c r="H773" i="2"/>
  <c r="H769" i="2"/>
  <c r="H770" i="2"/>
  <c r="H1042" i="2"/>
  <c r="L820" i="2"/>
  <c r="L791" i="2"/>
  <c r="L789" i="2"/>
  <c r="L788" i="2"/>
  <c r="L787" i="2"/>
  <c r="L786" i="2"/>
  <c r="L785" i="2"/>
  <c r="L784" i="2"/>
  <c r="L783" i="2"/>
  <c r="L780" i="2"/>
  <c r="L779" i="2"/>
  <c r="L778" i="2"/>
  <c r="L777" i="2"/>
  <c r="L776" i="2"/>
  <c r="L775" i="2"/>
  <c r="L774" i="2"/>
  <c r="L773" i="2"/>
  <c r="L770" i="2"/>
  <c r="L1042" i="2"/>
  <c r="L769" i="2"/>
  <c r="P820" i="2"/>
  <c r="P791" i="2"/>
  <c r="P789" i="2"/>
  <c r="P788" i="2"/>
  <c r="P787" i="2"/>
  <c r="P786" i="2"/>
  <c r="P785" i="2"/>
  <c r="P784" i="2"/>
  <c r="P783" i="2"/>
  <c r="P782" i="2"/>
  <c r="P780" i="2"/>
  <c r="P779" i="2"/>
  <c r="P778" i="2"/>
  <c r="P777" i="2"/>
  <c r="P776" i="2"/>
  <c r="P775" i="2"/>
  <c r="P774" i="2"/>
  <c r="P773" i="2"/>
  <c r="P769" i="2"/>
  <c r="P1042" i="2"/>
  <c r="P770" i="2"/>
  <c r="P117" i="2"/>
  <c r="CA117" i="2"/>
  <c r="AN1053" i="2"/>
  <c r="BX1053" i="2"/>
  <c r="BZ1053" i="2" s="1"/>
  <c r="S190" i="2"/>
  <c r="AA190" i="2"/>
  <c r="AE190" i="2"/>
  <c r="AI190" i="2"/>
  <c r="AI304" i="2" s="1"/>
  <c r="AQ190" i="2"/>
  <c r="AQ304" i="2" s="1"/>
  <c r="AU190" i="2"/>
  <c r="AY190" i="2"/>
  <c r="BC190" i="2"/>
  <c r="BC304" i="2" s="1"/>
  <c r="BK190" i="2"/>
  <c r="BO190" i="2"/>
  <c r="BS190" i="2"/>
  <c r="CA190" i="2"/>
  <c r="CE190" i="2"/>
  <c r="CE304" i="2" s="1"/>
  <c r="CI190" i="2"/>
  <c r="CM190" i="2"/>
  <c r="CU190" i="2"/>
  <c r="CU304" i="2" s="1"/>
  <c r="CY190" i="2"/>
  <c r="DC190" i="2"/>
  <c r="BF1056" i="2"/>
  <c r="BH1056" i="2" s="1"/>
  <c r="CP1056" i="2"/>
  <c r="Z251" i="2"/>
  <c r="AD251" i="2"/>
  <c r="AD304" i="2" s="1"/>
  <c r="AH251" i="2"/>
  <c r="AH304" i="2" s="1"/>
  <c r="AL251" i="2"/>
  <c r="AT251" i="2"/>
  <c r="AX251" i="2"/>
  <c r="BB251" i="2"/>
  <c r="BB304" i="2" s="1"/>
  <c r="BJ251" i="2"/>
  <c r="BX1060" i="2" s="1"/>
  <c r="BZ1060" i="2" s="1"/>
  <c r="BN251" i="2"/>
  <c r="BR251" i="2"/>
  <c r="BV251" i="2"/>
  <c r="BV304" i="2" s="1"/>
  <c r="CD251" i="2"/>
  <c r="CH251" i="2"/>
  <c r="CL251" i="2"/>
  <c r="CT251" i="2"/>
  <c r="CT304" i="2" s="1"/>
  <c r="CX251" i="2"/>
  <c r="DB251" i="2"/>
  <c r="DF251" i="2"/>
  <c r="S304" i="2"/>
  <c r="AU304" i="2"/>
  <c r="BK304" i="2"/>
  <c r="CI304" i="2"/>
  <c r="CY304" i="2"/>
  <c r="AE304" i="2"/>
  <c r="AY304" i="2"/>
  <c r="BS304" i="2"/>
  <c r="CA304" i="2"/>
  <c r="CM304" i="2"/>
  <c r="Z304" i="2"/>
  <c r="AT304" i="2"/>
  <c r="AX304" i="2"/>
  <c r="BN304" i="2"/>
  <c r="BR304" i="2"/>
  <c r="CH304" i="2"/>
  <c r="CL304" i="2"/>
  <c r="DB304" i="2"/>
  <c r="DF304" i="2"/>
  <c r="S410" i="2"/>
  <c r="AA410" i="2"/>
  <c r="AE410" i="2"/>
  <c r="AI410" i="2"/>
  <c r="AQ410" i="2"/>
  <c r="AU410" i="2"/>
  <c r="AY410" i="2"/>
  <c r="BC410" i="2"/>
  <c r="BK410" i="2"/>
  <c r="BO410" i="2"/>
  <c r="BS410" i="2"/>
  <c r="T455" i="2"/>
  <c r="T757" i="2" s="1"/>
  <c r="AB455" i="2"/>
  <c r="AB757" i="2" s="1"/>
  <c r="AF455" i="2"/>
  <c r="AF757" i="2" s="1"/>
  <c r="AJ455" i="2"/>
  <c r="AJ757" i="2" s="1"/>
  <c r="AR455" i="2"/>
  <c r="AR757" i="2" s="1"/>
  <c r="AV455" i="2"/>
  <c r="AV757" i="2" s="1"/>
  <c r="AZ455" i="2"/>
  <c r="AZ757" i="2" s="1"/>
  <c r="BD455" i="2"/>
  <c r="BD757" i="2" s="1"/>
  <c r="BL455" i="2"/>
  <c r="BL757" i="2" s="1"/>
  <c r="BP455" i="2"/>
  <c r="BP757" i="2" s="1"/>
  <c r="BT455" i="2"/>
  <c r="BT757" i="2" s="1"/>
  <c r="CB455" i="2"/>
  <c r="CB757" i="2" s="1"/>
  <c r="CF455" i="2"/>
  <c r="CF757" i="2" s="1"/>
  <c r="CJ455" i="2"/>
  <c r="CJ757" i="2" s="1"/>
  <c r="CN455" i="2"/>
  <c r="CN757" i="2" s="1"/>
  <c r="CV455" i="2"/>
  <c r="CV757" i="2" s="1"/>
  <c r="CZ455" i="2"/>
  <c r="CZ757" i="2" s="1"/>
  <c r="DD455" i="2"/>
  <c r="DD757" i="2" s="1"/>
  <c r="Y302" i="2"/>
  <c r="AC302" i="2"/>
  <c r="AC304" i="2" s="1"/>
  <c r="AG302" i="2"/>
  <c r="AG304" i="2" s="1"/>
  <c r="AS302" i="2"/>
  <c r="AS304" i="2" s="1"/>
  <c r="AW302" i="2"/>
  <c r="AW304" i="2" s="1"/>
  <c r="BA302" i="2"/>
  <c r="BA304" i="2" s="1"/>
  <c r="BI302" i="2"/>
  <c r="BM302" i="2"/>
  <c r="BM304" i="2" s="1"/>
  <c r="BQ302" i="2"/>
  <c r="BQ304" i="2" s="1"/>
  <c r="BU302" i="2"/>
  <c r="BU304" i="2" s="1"/>
  <c r="CC302" i="2"/>
  <c r="CC304" i="2" s="1"/>
  <c r="CG302" i="2"/>
  <c r="CG304" i="2" s="1"/>
  <c r="CK302" i="2"/>
  <c r="CK304" i="2" s="1"/>
  <c r="CS302" i="2"/>
  <c r="CS304" i="2" s="1"/>
  <c r="CW302" i="2"/>
  <c r="CW304" i="2" s="1"/>
  <c r="DA302" i="2"/>
  <c r="DA304" i="2" s="1"/>
  <c r="DE302" i="2"/>
  <c r="DE304" i="2" s="1"/>
  <c r="AK304" i="2"/>
  <c r="I770" i="2"/>
  <c r="I769" i="2"/>
  <c r="I1042" i="2"/>
  <c r="I788" i="2"/>
  <c r="I786" i="2"/>
  <c r="I784" i="2"/>
  <c r="I780" i="2"/>
  <c r="I778" i="2"/>
  <c r="I776" i="2"/>
  <c r="I774" i="2"/>
  <c r="I820" i="2"/>
  <c r="I791" i="2"/>
  <c r="I789" i="2"/>
  <c r="I787" i="2"/>
  <c r="I785" i="2"/>
  <c r="I783" i="2"/>
  <c r="I779" i="2"/>
  <c r="I777" i="2"/>
  <c r="I775" i="2"/>
  <c r="I773" i="2"/>
  <c r="M770" i="2"/>
  <c r="M769" i="2"/>
  <c r="M1042" i="2"/>
  <c r="M820" i="2"/>
  <c r="M791" i="2"/>
  <c r="M789" i="2"/>
  <c r="M787" i="2"/>
  <c r="M785" i="2"/>
  <c r="M783" i="2"/>
  <c r="M779" i="2"/>
  <c r="M777" i="2"/>
  <c r="M775" i="2"/>
  <c r="M773" i="2"/>
  <c r="M788" i="2"/>
  <c r="M786" i="2"/>
  <c r="M784" i="2"/>
  <c r="M780" i="2"/>
  <c r="M778" i="2"/>
  <c r="M776" i="2"/>
  <c r="M774" i="2"/>
  <c r="Q770" i="2"/>
  <c r="Q769" i="2"/>
  <c r="Q1042" i="2"/>
  <c r="Q788" i="2"/>
  <c r="Q786" i="2"/>
  <c r="Q784" i="2"/>
  <c r="Q782" i="2"/>
  <c r="Q780" i="2"/>
  <c r="Q778" i="2"/>
  <c r="Q776" i="2"/>
  <c r="Q774" i="2"/>
  <c r="Q820" i="2"/>
  <c r="Q791" i="2"/>
  <c r="Q789" i="2"/>
  <c r="Q787" i="2"/>
  <c r="Q785" i="2"/>
  <c r="Q783" i="2"/>
  <c r="Q779" i="2"/>
  <c r="Q777" i="2"/>
  <c r="Q775" i="2"/>
  <c r="Q773" i="2"/>
  <c r="I117" i="2"/>
  <c r="BF1053" i="2"/>
  <c r="CP1053" i="2"/>
  <c r="CR1053" i="2" s="1"/>
  <c r="BX1054" i="2"/>
  <c r="AN1056" i="2"/>
  <c r="BX1056" i="2"/>
  <c r="BF1052" i="2"/>
  <c r="BF1058" i="2" s="1"/>
  <c r="CP1052" i="2"/>
  <c r="S351" i="2"/>
  <c r="AA351" i="2"/>
  <c r="AE351" i="2"/>
  <c r="AE757" i="2" s="1"/>
  <c r="AE762" i="2" s="1"/>
  <c r="AI351" i="2"/>
  <c r="AI757" i="2" s="1"/>
  <c r="AI762" i="2" s="1"/>
  <c r="AQ351" i="2"/>
  <c r="AU351" i="2"/>
  <c r="AY351" i="2"/>
  <c r="AY757" i="2" s="1"/>
  <c r="AY762" i="2" s="1"/>
  <c r="BC351" i="2"/>
  <c r="BC757" i="2" s="1"/>
  <c r="BC762" i="2" s="1"/>
  <c r="BK351" i="2"/>
  <c r="BO351" i="2"/>
  <c r="BS351" i="2"/>
  <c r="BS757" i="2" s="1"/>
  <c r="BS762" i="2" s="1"/>
  <c r="CA351" i="2"/>
  <c r="CE351" i="2"/>
  <c r="CI351" i="2"/>
  <c r="CM351" i="2"/>
  <c r="CU351" i="2"/>
  <c r="CY351" i="2"/>
  <c r="DC351" i="2"/>
  <c r="Y410" i="2"/>
  <c r="Y757" i="2" s="1"/>
  <c r="Y762" i="2" s="1"/>
  <c r="AC410" i="2"/>
  <c r="AC757" i="2" s="1"/>
  <c r="AG410" i="2"/>
  <c r="AG757" i="2" s="1"/>
  <c r="AK410" i="2"/>
  <c r="AK757" i="2" s="1"/>
  <c r="AS410" i="2"/>
  <c r="AS757" i="2" s="1"/>
  <c r="AS762" i="2" s="1"/>
  <c r="AW410" i="2"/>
  <c r="AW757" i="2" s="1"/>
  <c r="BA410" i="2"/>
  <c r="BA757" i="2" s="1"/>
  <c r="BI410" i="2"/>
  <c r="BI757" i="2" s="1"/>
  <c r="BM410" i="2"/>
  <c r="BM757" i="2" s="1"/>
  <c r="BM762" i="2" s="1"/>
  <c r="BQ410" i="2"/>
  <c r="BQ757" i="2" s="1"/>
  <c r="BQ762" i="2" s="1"/>
  <c r="BU410" i="2"/>
  <c r="BU757" i="2" s="1"/>
  <c r="CC410" i="2"/>
  <c r="CC757" i="2" s="1"/>
  <c r="CG410" i="2"/>
  <c r="CG757" i="2" s="1"/>
  <c r="CG762" i="2" s="1"/>
  <c r="CK410" i="2"/>
  <c r="CK757" i="2" s="1"/>
  <c r="CK762" i="2" s="1"/>
  <c r="CS410" i="2"/>
  <c r="CS757" i="2" s="1"/>
  <c r="CW410" i="2"/>
  <c r="CW757" i="2" s="1"/>
  <c r="DA410" i="2"/>
  <c r="DA757" i="2" s="1"/>
  <c r="DA762" i="2" s="1"/>
  <c r="DE410" i="2"/>
  <c r="DE757" i="2" s="1"/>
  <c r="DE762" i="2" s="1"/>
  <c r="E1104" i="2"/>
  <c r="F770" i="2"/>
  <c r="F769" i="2"/>
  <c r="F768" i="2"/>
  <c r="F767" i="2"/>
  <c r="F788" i="2"/>
  <c r="F786" i="2"/>
  <c r="F784" i="2"/>
  <c r="F782" i="2"/>
  <c r="F780" i="2"/>
  <c r="F778" i="2"/>
  <c r="F776" i="2"/>
  <c r="F774" i="2"/>
  <c r="F787" i="2"/>
  <c r="F779" i="2"/>
  <c r="F789" i="2"/>
  <c r="F773" i="2"/>
  <c r="F791" i="2"/>
  <c r="F783" i="2"/>
  <c r="F775" i="2"/>
  <c r="F785" i="2"/>
  <c r="F777" i="2"/>
  <c r="J770" i="2"/>
  <c r="J769" i="2"/>
  <c r="J1042" i="2"/>
  <c r="J820" i="2"/>
  <c r="J791" i="2"/>
  <c r="J789" i="2"/>
  <c r="J787" i="2"/>
  <c r="J785" i="2"/>
  <c r="J783" i="2"/>
  <c r="J779" i="2"/>
  <c r="J777" i="2"/>
  <c r="J775" i="2"/>
  <c r="J773" i="2"/>
  <c r="J784" i="2"/>
  <c r="J776" i="2"/>
  <c r="J786" i="2"/>
  <c r="J778" i="2"/>
  <c r="J788" i="2"/>
  <c r="J780" i="2"/>
  <c r="J774" i="2"/>
  <c r="N770" i="2"/>
  <c r="N769" i="2"/>
  <c r="N1042" i="2"/>
  <c r="N788" i="2"/>
  <c r="N786" i="2"/>
  <c r="N784" i="2"/>
  <c r="N782" i="2"/>
  <c r="N780" i="2"/>
  <c r="N778" i="2"/>
  <c r="N776" i="2"/>
  <c r="N774" i="2"/>
  <c r="N789" i="2"/>
  <c r="N773" i="2"/>
  <c r="N820" i="2"/>
  <c r="N791" i="2"/>
  <c r="N783" i="2"/>
  <c r="N775" i="2"/>
  <c r="N785" i="2"/>
  <c r="N777" i="2"/>
  <c r="N787" i="2"/>
  <c r="N779" i="2"/>
  <c r="AN1049" i="2"/>
  <c r="BX1049" i="2"/>
  <c r="J117" i="2"/>
  <c r="N117" i="2"/>
  <c r="BF1051" i="2"/>
  <c r="BH1051" i="2" s="1"/>
  <c r="CP1051" i="2"/>
  <c r="BF1050" i="2"/>
  <c r="BH1050" i="2" s="1"/>
  <c r="CP1050" i="2"/>
  <c r="V1055" i="2"/>
  <c r="X1055" i="2" s="1"/>
  <c r="BF1055" i="2"/>
  <c r="CP1055" i="2"/>
  <c r="CR1055" i="2" s="1"/>
  <c r="AN1054" i="2"/>
  <c r="AP1054" i="2" s="1"/>
  <c r="Z410" i="2"/>
  <c r="Z757" i="2" s="1"/>
  <c r="Z762" i="2" s="1"/>
  <c r="AD410" i="2"/>
  <c r="AD757" i="2" s="1"/>
  <c r="AD762" i="2" s="1"/>
  <c r="AH410" i="2"/>
  <c r="AH757" i="2" s="1"/>
  <c r="AH762" i="2" s="1"/>
  <c r="AL410" i="2"/>
  <c r="AL757" i="2" s="1"/>
  <c r="AL762" i="2" s="1"/>
  <c r="AT410" i="2"/>
  <c r="AT757" i="2" s="1"/>
  <c r="AT762" i="2" s="1"/>
  <c r="AX410" i="2"/>
  <c r="AX757" i="2" s="1"/>
  <c r="AX762" i="2" s="1"/>
  <c r="BB410" i="2"/>
  <c r="BB757" i="2" s="1"/>
  <c r="BB762" i="2" s="1"/>
  <c r="BJ410" i="2"/>
  <c r="BJ757" i="2" s="1"/>
  <c r="BJ762" i="2" s="1"/>
  <c r="BN410" i="2"/>
  <c r="BN757" i="2" s="1"/>
  <c r="BN762" i="2" s="1"/>
  <c r="BR410" i="2"/>
  <c r="BR757" i="2" s="1"/>
  <c r="BR762" i="2" s="1"/>
  <c r="BV410" i="2"/>
  <c r="BV757" i="2" s="1"/>
  <c r="BV762" i="2" s="1"/>
  <c r="CH410" i="2"/>
  <c r="CH757" i="2" s="1"/>
  <c r="CH762" i="2" s="1"/>
  <c r="CT410" i="2"/>
  <c r="CT757" i="2" s="1"/>
  <c r="CT762" i="2" s="1"/>
  <c r="DB410" i="2"/>
  <c r="DB757" i="2" s="1"/>
  <c r="DB762" i="2" s="1"/>
  <c r="CA410" i="2"/>
  <c r="CE410" i="2"/>
  <c r="CI410" i="2"/>
  <c r="CM410" i="2"/>
  <c r="CU410" i="2"/>
  <c r="CY410" i="2"/>
  <c r="DC410" i="2"/>
  <c r="T728" i="2"/>
  <c r="T759" i="2" s="1"/>
  <c r="AB728" i="2"/>
  <c r="AB759" i="2" s="1"/>
  <c r="AF728" i="2"/>
  <c r="AF759" i="2" s="1"/>
  <c r="AJ728" i="2"/>
  <c r="AJ759" i="2" s="1"/>
  <c r="AR728" i="2"/>
  <c r="AR759" i="2" s="1"/>
  <c r="AV728" i="2"/>
  <c r="AV759" i="2" s="1"/>
  <c r="AZ728" i="2"/>
  <c r="AZ759" i="2" s="1"/>
  <c r="BD728" i="2"/>
  <c r="BD759" i="2" s="1"/>
  <c r="BL728" i="2"/>
  <c r="BL759" i="2" s="1"/>
  <c r="BP728" i="2"/>
  <c r="BP759" i="2" s="1"/>
  <c r="BT728" i="2"/>
  <c r="BT759" i="2" s="1"/>
  <c r="CB728" i="2"/>
  <c r="CB759" i="2" s="1"/>
  <c r="CF728" i="2"/>
  <c r="CF759" i="2" s="1"/>
  <c r="CJ728" i="2"/>
  <c r="CJ759" i="2" s="1"/>
  <c r="CN728" i="2"/>
  <c r="CN759" i="2" s="1"/>
  <c r="CV728" i="2"/>
  <c r="CV759" i="2" s="1"/>
  <c r="CZ728" i="2"/>
  <c r="CZ759" i="2" s="1"/>
  <c r="DD728" i="2"/>
  <c r="DD759" i="2" s="1"/>
  <c r="AN1084" i="2"/>
  <c r="BX1084" i="2"/>
  <c r="BF1084" i="2"/>
  <c r="BH1084" i="2" s="1"/>
  <c r="CP1084" i="2"/>
  <c r="BF1085" i="2"/>
  <c r="BH1085" i="2" s="1"/>
  <c r="CP1085" i="2"/>
  <c r="CA781" i="2"/>
  <c r="Y754" i="2"/>
  <c r="Y760" i="2" s="1"/>
  <c r="AC754" i="2"/>
  <c r="AC760" i="2" s="1"/>
  <c r="AG754" i="2"/>
  <c r="AG760" i="2" s="1"/>
  <c r="AK754" i="2"/>
  <c r="AK760" i="2" s="1"/>
  <c r="AS754" i="2"/>
  <c r="AS760" i="2" s="1"/>
  <c r="AW754" i="2"/>
  <c r="AW760" i="2" s="1"/>
  <c r="BA754" i="2"/>
  <c r="BA760" i="2" s="1"/>
  <c r="BI754" i="2"/>
  <c r="BI760" i="2" s="1"/>
  <c r="BM754" i="2"/>
  <c r="BM760" i="2" s="1"/>
  <c r="BQ754" i="2"/>
  <c r="BQ760" i="2" s="1"/>
  <c r="BU754" i="2"/>
  <c r="BU760" i="2" s="1"/>
  <c r="CC754" i="2"/>
  <c r="CC760" i="2" s="1"/>
  <c r="CG754" i="2"/>
  <c r="CG760" i="2" s="1"/>
  <c r="CK754" i="2"/>
  <c r="CK760" i="2" s="1"/>
  <c r="CS754" i="2"/>
  <c r="CS760" i="2" s="1"/>
  <c r="CW754" i="2"/>
  <c r="CW760" i="2" s="1"/>
  <c r="DA754" i="2"/>
  <c r="DA760" i="2" s="1"/>
  <c r="DE754" i="2"/>
  <c r="DE760" i="2" s="1"/>
  <c r="AQ781" i="2"/>
  <c r="AN1085" i="2"/>
  <c r="AP1085" i="2" s="1"/>
  <c r="BX1085" i="2"/>
  <c r="BI781" i="2"/>
  <c r="CS781" i="2"/>
  <c r="CR1051" i="2"/>
  <c r="BH1058" i="2"/>
  <c r="L1012" i="2"/>
  <c r="H1027" i="2"/>
  <c r="P1029" i="2"/>
  <c r="F1078" i="2"/>
  <c r="J1078" i="2"/>
  <c r="N1078" i="2"/>
  <c r="R1049" i="2"/>
  <c r="S1049" i="2" s="1"/>
  <c r="R1050" i="2"/>
  <c r="S1050" i="2" s="1"/>
  <c r="CR1050" i="2"/>
  <c r="BH1054" i="2"/>
  <c r="BC1096" i="2"/>
  <c r="BD1096" i="2" s="1"/>
  <c r="P1012" i="2"/>
  <c r="AP1050" i="2"/>
  <c r="BH1052" i="2"/>
  <c r="BH1055" i="2"/>
  <c r="BU1086" i="2"/>
  <c r="BV1086" i="2" s="1"/>
  <c r="AP1049" i="2"/>
  <c r="BZ1051" i="2"/>
  <c r="R1052" i="2"/>
  <c r="S1052" i="2" s="1"/>
  <c r="BY1078" i="2"/>
  <c r="BZ1056" i="2"/>
  <c r="BC1065" i="2"/>
  <c r="BD1065" i="2" s="1"/>
  <c r="H1182" i="2"/>
  <c r="I1179" i="2"/>
  <c r="I1011" i="2"/>
  <c r="M1011" i="2"/>
  <c r="Q1011" i="2"/>
  <c r="I1027" i="2"/>
  <c r="M1027" i="2"/>
  <c r="Q1027" i="2"/>
  <c r="G1078" i="2"/>
  <c r="G767" i="2" s="1"/>
  <c r="K1078" i="2"/>
  <c r="O1078" i="2"/>
  <c r="BG1078" i="2"/>
  <c r="BZ1054" i="2"/>
  <c r="CR1056" i="2"/>
  <c r="BZ1085" i="2"/>
  <c r="X1114" i="2"/>
  <c r="F1011" i="2"/>
  <c r="J1011" i="2"/>
  <c r="N1011" i="2"/>
  <c r="F1027" i="2"/>
  <c r="J1027" i="2"/>
  <c r="N1027" i="2"/>
  <c r="H1078" i="2"/>
  <c r="L1078" i="2"/>
  <c r="P1078" i="2"/>
  <c r="BH1049" i="2"/>
  <c r="BZ1052" i="2"/>
  <c r="CR1052" i="2"/>
  <c r="AP1056" i="2"/>
  <c r="R1069" i="2"/>
  <c r="S1069" i="2" s="1"/>
  <c r="G1104" i="2"/>
  <c r="G768" i="2" s="1"/>
  <c r="K1104" i="2"/>
  <c r="O1104" i="2"/>
  <c r="BY1104" i="2"/>
  <c r="BZ1084" i="2"/>
  <c r="R1085" i="2"/>
  <c r="S1085" i="2" s="1"/>
  <c r="CN1114" i="2"/>
  <c r="X1124" i="2"/>
  <c r="G1011" i="2"/>
  <c r="K1011" i="2"/>
  <c r="O1011" i="2"/>
  <c r="G1027" i="2"/>
  <c r="K1027" i="2"/>
  <c r="O1027" i="2"/>
  <c r="C1078" i="2"/>
  <c r="W1076" i="2" s="1"/>
  <c r="R1053" i="2"/>
  <c r="S1053" i="2" s="1"/>
  <c r="AP1055" i="2"/>
  <c r="R1057" i="2"/>
  <c r="S1057" i="2" s="1"/>
  <c r="R1063" i="2"/>
  <c r="S1063" i="2" s="1"/>
  <c r="R1071" i="2"/>
  <c r="S1071" i="2" s="1"/>
  <c r="H1104" i="2"/>
  <c r="L1104" i="2"/>
  <c r="P1104" i="2"/>
  <c r="H1152" i="2"/>
  <c r="G1155" i="2"/>
  <c r="H1222" i="2"/>
  <c r="I1219" i="2"/>
  <c r="I1104" i="2"/>
  <c r="M1104" i="2"/>
  <c r="Q1104" i="2"/>
  <c r="W1104" i="2"/>
  <c r="CR1085" i="2"/>
  <c r="R1087" i="2"/>
  <c r="S1087" i="2" s="1"/>
  <c r="R1092" i="2"/>
  <c r="S1092" i="2" s="1"/>
  <c r="R1100" i="2"/>
  <c r="S1100" i="2" s="1"/>
  <c r="F1104" i="2"/>
  <c r="CR1114" i="2"/>
  <c r="DF1114" i="2" s="1"/>
  <c r="BH1124" i="2"/>
  <c r="BV1117" i="2"/>
  <c r="BC1124" i="2"/>
  <c r="BD1124" i="2" s="1"/>
  <c r="AK1062" i="2"/>
  <c r="AL1062" i="2" s="1"/>
  <c r="DE1062" i="2"/>
  <c r="DF1062" i="2" s="1"/>
  <c r="CM1063" i="2"/>
  <c r="CN1063" i="2" s="1"/>
  <c r="BU1065" i="2"/>
  <c r="BV1065" i="2" s="1"/>
  <c r="AK1066" i="2"/>
  <c r="AL1066" i="2" s="1"/>
  <c r="DE1066" i="2"/>
  <c r="DF1066" i="2" s="1"/>
  <c r="CM1067" i="2"/>
  <c r="CN1067" i="2" s="1"/>
  <c r="BU1069" i="2"/>
  <c r="BV1069" i="2" s="1"/>
  <c r="AK1070" i="2"/>
  <c r="AL1070" i="2" s="1"/>
  <c r="DE1070" i="2"/>
  <c r="DF1070" i="2" s="1"/>
  <c r="CM1071" i="2"/>
  <c r="CN1071" i="2" s="1"/>
  <c r="BU1073" i="2"/>
  <c r="BV1073" i="2" s="1"/>
  <c r="AK1074" i="2"/>
  <c r="AL1074" i="2" s="1"/>
  <c r="DE1074" i="2"/>
  <c r="DF1074" i="2" s="1"/>
  <c r="CM1075" i="2"/>
  <c r="CN1075" i="2" s="1"/>
  <c r="J1104" i="2"/>
  <c r="CR1084" i="2"/>
  <c r="R1088" i="2"/>
  <c r="S1088" i="2" s="1"/>
  <c r="CM1088" i="2"/>
  <c r="CN1088" i="2" s="1"/>
  <c r="BU1093" i="2"/>
  <c r="BV1093" i="2" s="1"/>
  <c r="R1094" i="2"/>
  <c r="S1094" i="2" s="1"/>
  <c r="CM1095" i="2"/>
  <c r="CN1095" i="2" s="1"/>
  <c r="CM1101" i="2"/>
  <c r="CN1101" i="2" s="1"/>
  <c r="S1110" i="2"/>
  <c r="R1114" i="2"/>
  <c r="BH1114" i="2"/>
  <c r="BV1114" i="2" s="1"/>
  <c r="AK1124" i="2"/>
  <c r="AL1124" i="2" s="1"/>
  <c r="BC1101" i="2"/>
  <c r="BD1101" i="2" s="1"/>
  <c r="R1103" i="2"/>
  <c r="S1103" i="2" s="1"/>
  <c r="S1108" i="2"/>
  <c r="S1114" i="2" s="1"/>
  <c r="S1112" i="2"/>
  <c r="AK1114" i="2"/>
  <c r="AL1114" i="2" s="1"/>
  <c r="S1120" i="2"/>
  <c r="S1124" i="2" s="1"/>
  <c r="DE1124" i="2"/>
  <c r="DF1124" i="2" s="1"/>
  <c r="F1164" i="2"/>
  <c r="G1161" i="2"/>
  <c r="CM1087" i="2"/>
  <c r="CN1087" i="2" s="1"/>
  <c r="BU1090" i="2"/>
  <c r="BV1090" i="2" s="1"/>
  <c r="AK1091" i="2"/>
  <c r="AL1091" i="2" s="1"/>
  <c r="DE1091" i="2"/>
  <c r="DF1091" i="2" s="1"/>
  <c r="BU1094" i="2"/>
  <c r="BV1094" i="2" s="1"/>
  <c r="AK1095" i="2"/>
  <c r="AL1095" i="2" s="1"/>
  <c r="DE1095" i="2"/>
  <c r="DF1095" i="2" s="1"/>
  <c r="BU1098" i="2"/>
  <c r="BV1098" i="2" s="1"/>
  <c r="AK1099" i="2"/>
  <c r="AL1099" i="2" s="1"/>
  <c r="DE1099" i="2"/>
  <c r="DF1099" i="2" s="1"/>
  <c r="BU1124" i="2"/>
  <c r="BV1124" i="2" s="1"/>
  <c r="H1133" i="2"/>
  <c r="G1136" i="2"/>
  <c r="I1143" i="2"/>
  <c r="H1146" i="2"/>
  <c r="I1170" i="2"/>
  <c r="H1173" i="2"/>
  <c r="AK1275" i="2"/>
  <c r="DE1275" i="2"/>
  <c r="BU1276" i="2"/>
  <c r="G1202" i="2"/>
  <c r="G773" i="2" s="1"/>
  <c r="G772" i="2" s="1"/>
  <c r="G1275" i="2"/>
  <c r="G1200" i="2"/>
  <c r="J1239" i="2"/>
  <c r="I1242" i="2"/>
  <c r="BU1275" i="2"/>
  <c r="DE1276" i="2"/>
  <c r="G1191" i="2"/>
  <c r="H1188" i="2"/>
  <c r="I1197" i="2"/>
  <c r="H1200" i="2"/>
  <c r="H1242" i="2"/>
  <c r="AA1276" i="2"/>
  <c r="H1249" i="2"/>
  <c r="G1252" i="2"/>
  <c r="M1295" i="2"/>
  <c r="S1295" i="2" s="1"/>
  <c r="G1229" i="2"/>
  <c r="AB1231" i="2"/>
  <c r="H1269" i="2"/>
  <c r="G1278" i="2"/>
  <c r="G1272" i="2"/>
  <c r="F1252" i="2"/>
  <c r="F1278" i="2"/>
  <c r="F1242" i="2"/>
  <c r="H1259" i="2"/>
  <c r="AA1219" i="2"/>
  <c r="F1262" i="2"/>
  <c r="BU1295" i="2"/>
  <c r="BL1295" i="2"/>
  <c r="BM1295" i="2" s="1"/>
  <c r="BN1295" i="2" s="1"/>
  <c r="BO1295" i="2" s="1"/>
  <c r="CM1295" i="2"/>
  <c r="H1302" i="2"/>
  <c r="G1305" i="2"/>
  <c r="I1312" i="2"/>
  <c r="H1315" i="2"/>
  <c r="CV1295" i="2"/>
  <c r="CW1295" i="2" s="1"/>
  <c r="CX1295" i="2" s="1"/>
  <c r="CY1295" i="2" s="1"/>
  <c r="DE1295" i="2" s="1"/>
  <c r="G1342" i="2"/>
  <c r="F1345" i="2"/>
  <c r="AT1295" i="2"/>
  <c r="AU1295" i="2" s="1"/>
  <c r="AV1295" i="2" s="1"/>
  <c r="AW1295" i="2" s="1"/>
  <c r="F1305" i="2"/>
  <c r="G1315" i="2"/>
  <c r="AA1295" i="2"/>
  <c r="AN1285" i="2"/>
  <c r="I1294" i="2"/>
  <c r="I782" i="2" s="1"/>
  <c r="H1322" i="2"/>
  <c r="G1332" i="2"/>
  <c r="F1335" i="2"/>
  <c r="CM1348" i="2"/>
  <c r="AK1351" i="2"/>
  <c r="CM1351" i="2"/>
  <c r="DE1351" i="2"/>
  <c r="H1364" i="2"/>
  <c r="F1367" i="2"/>
  <c r="AB545" i="1" l="1"/>
  <c r="Y544" i="1"/>
  <c r="Y543" i="1"/>
  <c r="AC542" i="1"/>
  <c r="X410" i="1"/>
  <c r="AB357" i="1"/>
  <c r="R468" i="1"/>
  <c r="R469" i="1" s="1"/>
  <c r="L419" i="1"/>
  <c r="L420" i="1" s="1"/>
  <c r="L468" i="1"/>
  <c r="L469" i="1" s="1"/>
  <c r="S755" i="1"/>
  <c r="S34" i="1"/>
  <c r="BK755" i="1"/>
  <c r="BK34" i="1"/>
  <c r="DG540" i="1"/>
  <c r="DG18" i="1"/>
  <c r="CQ540" i="1"/>
  <c r="CQ18" i="1"/>
  <c r="CA540" i="1"/>
  <c r="CA18" i="1"/>
  <c r="BK540" i="1"/>
  <c r="BK18" i="1"/>
  <c r="AU540" i="1"/>
  <c r="AU18" i="1"/>
  <c r="CH359" i="1"/>
  <c r="CH360" i="1" s="1"/>
  <c r="BR359" i="1"/>
  <c r="BR360" i="1" s="1"/>
  <c r="DE1101" i="2"/>
  <c r="DF1101" i="2" s="1"/>
  <c r="CZ762" i="2"/>
  <c r="AR762" i="2"/>
  <c r="BC1099" i="2"/>
  <c r="BD1099" i="2" s="1"/>
  <c r="DE1097" i="2"/>
  <c r="DF1097" i="2" s="1"/>
  <c r="BU1096" i="2"/>
  <c r="BV1096" i="2" s="1"/>
  <c r="CM1094" i="2"/>
  <c r="CN1094" i="2" s="1"/>
  <c r="BU1092" i="2"/>
  <c r="BV1092" i="2" s="1"/>
  <c r="CM1090" i="2"/>
  <c r="CN1090" i="2" s="1"/>
  <c r="DE1089" i="2"/>
  <c r="DF1089" i="2" s="1"/>
  <c r="BC1088" i="2"/>
  <c r="BD1088" i="2" s="1"/>
  <c r="CM1086" i="2"/>
  <c r="CN1086" i="2" s="1"/>
  <c r="CM1100" i="2"/>
  <c r="CN1100" i="2" s="1"/>
  <c r="BU1075" i="2"/>
  <c r="BV1075" i="2" s="1"/>
  <c r="CM1073" i="2"/>
  <c r="CN1073" i="2" s="1"/>
  <c r="AK1072" i="2"/>
  <c r="AL1072" i="2" s="1"/>
  <c r="BC1070" i="2"/>
  <c r="BD1070" i="2" s="1"/>
  <c r="DE1068" i="2"/>
  <c r="DF1068" i="2" s="1"/>
  <c r="BU1067" i="2"/>
  <c r="BV1067" i="2" s="1"/>
  <c r="CM1065" i="2"/>
  <c r="CN1065" i="2" s="1"/>
  <c r="AK1064" i="2"/>
  <c r="AL1064" i="2" s="1"/>
  <c r="BC1062" i="2"/>
  <c r="BD1062" i="2" s="1"/>
  <c r="AK1059" i="2"/>
  <c r="AL1059" i="2" s="1"/>
  <c r="BC1071" i="2"/>
  <c r="BD1071" i="2" s="1"/>
  <c r="CM1064" i="2"/>
  <c r="CN1064" i="2" s="1"/>
  <c r="BZ1103" i="2"/>
  <c r="N302" i="2"/>
  <c r="F251" i="2"/>
  <c r="M190" i="2"/>
  <c r="F117" i="2"/>
  <c r="CW762" i="2"/>
  <c r="CC762" i="2"/>
  <c r="BI762" i="2"/>
  <c r="AK762" i="2"/>
  <c r="CV762" i="2"/>
  <c r="CB762" i="2"/>
  <c r="BD762" i="2"/>
  <c r="BH1103" i="2" s="1"/>
  <c r="AJ762" i="2"/>
  <c r="DC740" i="1"/>
  <c r="DC741" i="1" s="1"/>
  <c r="CM740" i="1"/>
  <c r="CM741" i="1" s="1"/>
  <c r="BW740" i="1"/>
  <c r="BW741" i="1" s="1"/>
  <c r="BG740" i="1"/>
  <c r="BG741" i="1" s="1"/>
  <c r="AQ740" i="1"/>
  <c r="AQ741" i="1" s="1"/>
  <c r="O155" i="2"/>
  <c r="O455" i="2"/>
  <c r="DE756" i="1"/>
  <c r="DE777" i="1" s="1"/>
  <c r="CO756" i="1"/>
  <c r="CO777" i="1" s="1"/>
  <c r="AS756" i="1"/>
  <c r="AS777" i="1" s="1"/>
  <c r="U756" i="1"/>
  <c r="U777" i="1" s="1"/>
  <c r="N740" i="1"/>
  <c r="X545" i="1"/>
  <c r="AB544" i="1"/>
  <c r="CV548" i="1"/>
  <c r="CV549" i="1" s="1"/>
  <c r="CF548" i="1"/>
  <c r="CF549" i="1" s="1"/>
  <c r="BP548" i="1"/>
  <c r="BP549" i="1" s="1"/>
  <c r="AZ548" i="1"/>
  <c r="AZ549" i="1" s="1"/>
  <c r="AJ548" i="1"/>
  <c r="AJ549" i="1" s="1"/>
  <c r="D548" i="1"/>
  <c r="D549" i="1" s="1"/>
  <c r="AF756" i="1"/>
  <c r="AF777" i="1" s="1"/>
  <c r="Y466" i="1"/>
  <c r="X462" i="1"/>
  <c r="Y461" i="1"/>
  <c r="X357" i="1"/>
  <c r="AD356" i="1"/>
  <c r="AB355" i="1"/>
  <c r="AK359" i="1"/>
  <c r="AK360" i="1" s="1"/>
  <c r="K548" i="1"/>
  <c r="K549" i="1" s="1"/>
  <c r="DD468" i="1"/>
  <c r="DD469" i="1" s="1"/>
  <c r="CN468" i="1"/>
  <c r="CN469" i="1" s="1"/>
  <c r="BX468" i="1"/>
  <c r="BH468" i="1"/>
  <c r="BH469" i="1" s="1"/>
  <c r="AR468" i="1"/>
  <c r="AR469" i="1" s="1"/>
  <c r="DF468" i="1"/>
  <c r="DF469" i="1" s="1"/>
  <c r="CP468" i="1"/>
  <c r="BZ468" i="1"/>
  <c r="BZ469" i="1" s="1"/>
  <c r="BJ468" i="1"/>
  <c r="BJ469" i="1" s="1"/>
  <c r="AT468" i="1"/>
  <c r="AT469" i="1" s="1"/>
  <c r="H419" i="1"/>
  <c r="H420" i="1" s="1"/>
  <c r="AD304" i="1"/>
  <c r="P304" i="1"/>
  <c r="O755" i="1"/>
  <c r="O34" i="1"/>
  <c r="BW755" i="1"/>
  <c r="BW34" i="1"/>
  <c r="BG755" i="1"/>
  <c r="BG34" i="1"/>
  <c r="DC540" i="1"/>
  <c r="DC18" i="1"/>
  <c r="CM540" i="1"/>
  <c r="CM18" i="1"/>
  <c r="BW540" i="1"/>
  <c r="BW18" i="1"/>
  <c r="BG540" i="1"/>
  <c r="BG18" i="1"/>
  <c r="AQ540" i="1"/>
  <c r="AQ18" i="1"/>
  <c r="S540" i="1"/>
  <c r="S18" i="1"/>
  <c r="Z733" i="1"/>
  <c r="CF762" i="2"/>
  <c r="BL762" i="2"/>
  <c r="H155" i="2"/>
  <c r="CM1098" i="2"/>
  <c r="CN1098" i="2" s="1"/>
  <c r="AK1097" i="2"/>
  <c r="AL1097" i="2" s="1"/>
  <c r="BC1095" i="2"/>
  <c r="BD1095" i="2" s="1"/>
  <c r="DE1093" i="2"/>
  <c r="DF1093" i="2" s="1"/>
  <c r="AK1093" i="2"/>
  <c r="AL1093" i="2" s="1"/>
  <c r="BC1091" i="2"/>
  <c r="BD1091" i="2" s="1"/>
  <c r="AK1089" i="2"/>
  <c r="AL1089" i="2" s="1"/>
  <c r="BU1087" i="2"/>
  <c r="BV1087" i="2" s="1"/>
  <c r="BC1074" i="2"/>
  <c r="BD1074" i="2" s="1"/>
  <c r="DE1072" i="2"/>
  <c r="DF1072" i="2" s="1"/>
  <c r="BU1071" i="2"/>
  <c r="BV1071" i="2" s="1"/>
  <c r="CM1069" i="2"/>
  <c r="CN1069" i="2" s="1"/>
  <c r="AK1068" i="2"/>
  <c r="AL1068" i="2" s="1"/>
  <c r="BC1066" i="2"/>
  <c r="BD1066" i="2" s="1"/>
  <c r="DE1064" i="2"/>
  <c r="DF1064" i="2" s="1"/>
  <c r="BU1063" i="2"/>
  <c r="BV1063" i="2" s="1"/>
  <c r="DE1059" i="2"/>
  <c r="DF1059" i="2" s="1"/>
  <c r="BC1094" i="2"/>
  <c r="BD1094" i="2" s="1"/>
  <c r="CM1093" i="2"/>
  <c r="CN1093" i="2" s="1"/>
  <c r="DE1088" i="2"/>
  <c r="DF1088" i="2" s="1"/>
  <c r="CM1059" i="2"/>
  <c r="CN1059" i="2" s="1"/>
  <c r="BU1095" i="2"/>
  <c r="BV1095" i="2" s="1"/>
  <c r="CM1070" i="2"/>
  <c r="CN1070" i="2" s="1"/>
  <c r="BU1068" i="2"/>
  <c r="BV1068" i="2" s="1"/>
  <c r="CM1089" i="2"/>
  <c r="CN1089" i="2" s="1"/>
  <c r="CS762" i="2"/>
  <c r="BU762" i="2"/>
  <c r="BA762" i="2"/>
  <c r="AG762" i="2"/>
  <c r="BO757" i="2"/>
  <c r="BO762" i="2" s="1"/>
  <c r="AU757" i="2"/>
  <c r="AU762" i="2" s="1"/>
  <c r="AA757" i="2"/>
  <c r="AA762" i="2" s="1"/>
  <c r="CP1058" i="2"/>
  <c r="CR1058" i="2" s="1"/>
  <c r="V1052" i="2"/>
  <c r="BX1058" i="2"/>
  <c r="Q117" i="2"/>
  <c r="CN762" i="2"/>
  <c r="CR1103" i="2" s="1"/>
  <c r="BT762" i="2"/>
  <c r="AZ762" i="2"/>
  <c r="AF762" i="2"/>
  <c r="BF1060" i="2"/>
  <c r="BH1060" i="2" s="1"/>
  <c r="AN1060" i="2"/>
  <c r="AP1060" i="2" s="1"/>
  <c r="L455" i="2"/>
  <c r="H190" i="2"/>
  <c r="CP756" i="1"/>
  <c r="CP777" i="1" s="1"/>
  <c r="CS740" i="1"/>
  <c r="CS741" i="1" s="1"/>
  <c r="BM740" i="1"/>
  <c r="BM741" i="1" s="1"/>
  <c r="AG740" i="1"/>
  <c r="AG741" i="1" s="1"/>
  <c r="BO756" i="1"/>
  <c r="BO777" i="1" s="1"/>
  <c r="G740" i="1"/>
  <c r="G741" i="1" s="1"/>
  <c r="G155" i="2"/>
  <c r="G455" i="2"/>
  <c r="G539" i="2"/>
  <c r="G758" i="2" s="1"/>
  <c r="AE545" i="1"/>
  <c r="X544" i="1"/>
  <c r="Z543" i="1"/>
  <c r="X543" i="1"/>
  <c r="AV756" i="1"/>
  <c r="AV777" i="1" s="1"/>
  <c r="Y539" i="1"/>
  <c r="X416" i="1"/>
  <c r="X155" i="1"/>
  <c r="K359" i="1"/>
  <c r="K360" i="1" s="1"/>
  <c r="Z356" i="1"/>
  <c r="AG359" i="1"/>
  <c r="AG360" i="1" s="1"/>
  <c r="CZ468" i="1"/>
  <c r="CZ469" i="1" s="1"/>
  <c r="CJ468" i="1"/>
  <c r="CJ469" i="1" s="1"/>
  <c r="BT468" i="1"/>
  <c r="BT469" i="1" s="1"/>
  <c r="BD468" i="1"/>
  <c r="BD469" i="1" s="1"/>
  <c r="AN468" i="1"/>
  <c r="DB468" i="1"/>
  <c r="DB469" i="1" s="1"/>
  <c r="CL468" i="1"/>
  <c r="CL469" i="1" s="1"/>
  <c r="BV468" i="1"/>
  <c r="BV469" i="1" s="1"/>
  <c r="BF468" i="1"/>
  <c r="AP468" i="1"/>
  <c r="AP469" i="1" s="1"/>
  <c r="V468" i="1"/>
  <c r="V469" i="1" s="1"/>
  <c r="N468" i="1"/>
  <c r="T419" i="1"/>
  <c r="T420" i="1" s="1"/>
  <c r="D419" i="1"/>
  <c r="D420" i="1" s="1"/>
  <c r="Y304" i="1"/>
  <c r="DF757" i="2"/>
  <c r="DF762" i="2" s="1"/>
  <c r="DF765" i="2" s="1"/>
  <c r="CL757" i="2"/>
  <c r="CL762" i="2" s="1"/>
  <c r="CL765" i="2" s="1"/>
  <c r="BS755" i="1"/>
  <c r="BS34" i="1"/>
  <c r="AM755" i="1"/>
  <c r="AM34" i="1"/>
  <c r="AE735" i="1"/>
  <c r="CI540" i="1"/>
  <c r="CI18" i="1"/>
  <c r="BS540" i="1"/>
  <c r="BS18" i="1"/>
  <c r="BC540" i="1"/>
  <c r="BC18" i="1"/>
  <c r="AM540" i="1"/>
  <c r="AM18" i="1"/>
  <c r="O540" i="1"/>
  <c r="O18" i="1"/>
  <c r="Y354" i="1"/>
  <c r="Y359" i="1" s="1"/>
  <c r="V1050" i="2"/>
  <c r="X1050" i="2" s="1"/>
  <c r="T762" i="2"/>
  <c r="BC1097" i="2"/>
  <c r="BD1097" i="2" s="1"/>
  <c r="CM1096" i="2"/>
  <c r="CN1096" i="2" s="1"/>
  <c r="BC1093" i="2"/>
  <c r="BD1093" i="2" s="1"/>
  <c r="CM1092" i="2"/>
  <c r="CN1092" i="2" s="1"/>
  <c r="BC1089" i="2"/>
  <c r="BD1089" i="2" s="1"/>
  <c r="BU1088" i="2"/>
  <c r="BV1088" i="2" s="1"/>
  <c r="DE1086" i="2"/>
  <c r="DF1086" i="2" s="1"/>
  <c r="AK1088" i="2"/>
  <c r="AL1088" i="2" s="1"/>
  <c r="BC1072" i="2"/>
  <c r="BD1072" i="2" s="1"/>
  <c r="BC1068" i="2"/>
  <c r="BD1068" i="2" s="1"/>
  <c r="BC1064" i="2"/>
  <c r="BD1064" i="2" s="1"/>
  <c r="BC1059" i="2"/>
  <c r="BD1059" i="2" s="1"/>
  <c r="CM1072" i="2"/>
  <c r="CN1072" i="2" s="1"/>
  <c r="BC1063" i="2"/>
  <c r="BD1063" i="2" s="1"/>
  <c r="BU1062" i="2"/>
  <c r="BV1062" i="2" s="1"/>
  <c r="S1104" i="2"/>
  <c r="F302" i="2"/>
  <c r="AW762" i="2"/>
  <c r="AC762" i="2"/>
  <c r="BK757" i="2"/>
  <c r="BK762" i="2" s="1"/>
  <c r="BV763" i="2" s="1"/>
  <c r="AQ757" i="2"/>
  <c r="AQ762" i="2" s="1"/>
  <c r="S757" i="2"/>
  <c r="S762" i="2" s="1"/>
  <c r="AN1058" i="2"/>
  <c r="AP1058" i="2" s="1"/>
  <c r="DD762" i="2"/>
  <c r="CJ762" i="2"/>
  <c r="BP762" i="2"/>
  <c r="AV762" i="2"/>
  <c r="AB762" i="2"/>
  <c r="AL763" i="2" s="1"/>
  <c r="CX304" i="2"/>
  <c r="CX765" i="2" s="1"/>
  <c r="CD304" i="2"/>
  <c r="CD765" i="2" s="1"/>
  <c r="AL304" i="2"/>
  <c r="P190" i="2"/>
  <c r="P155" i="2"/>
  <c r="BF756" i="1"/>
  <c r="BF777" i="1" s="1"/>
  <c r="Q740" i="1"/>
  <c r="Q741" i="1" s="1"/>
  <c r="BG756" i="1"/>
  <c r="BG777" i="1" s="1"/>
  <c r="S756" i="1"/>
  <c r="S777" i="1" s="1"/>
  <c r="CU740" i="1"/>
  <c r="CU741" i="1" s="1"/>
  <c r="CE740" i="1"/>
  <c r="CE741" i="1" s="1"/>
  <c r="BO740" i="1"/>
  <c r="AY740" i="1"/>
  <c r="AY741" i="1" s="1"/>
  <c r="AI740" i="1"/>
  <c r="AI741" i="1" s="1"/>
  <c r="S740" i="1"/>
  <c r="S741" i="1" s="1"/>
  <c r="V1056" i="2"/>
  <c r="X1056" i="2" s="1"/>
  <c r="O754" i="2"/>
  <c r="O760" i="2" s="1"/>
  <c r="V1054" i="2"/>
  <c r="X1054" i="2" s="1"/>
  <c r="BK756" i="1"/>
  <c r="BK777" i="1" s="1"/>
  <c r="V740" i="1"/>
  <c r="V741" i="1" s="1"/>
  <c r="F740" i="1"/>
  <c r="F741" i="1" s="1"/>
  <c r="AA545" i="1"/>
  <c r="Y545" i="1"/>
  <c r="AC544" i="1"/>
  <c r="AC543" i="1"/>
  <c r="CX548" i="1"/>
  <c r="CX549" i="1" s="1"/>
  <c r="CH548" i="1"/>
  <c r="CH549" i="1" s="1"/>
  <c r="BR548" i="1"/>
  <c r="BR549" i="1" s="1"/>
  <c r="BB548" i="1"/>
  <c r="BB549" i="1" s="1"/>
  <c r="AL548" i="1"/>
  <c r="AL549" i="1" s="1"/>
  <c r="X542" i="1"/>
  <c r="X548" i="1" s="1"/>
  <c r="CZ756" i="1"/>
  <c r="CZ777" i="1" s="1"/>
  <c r="CB756" i="1"/>
  <c r="CB777" i="1" s="1"/>
  <c r="BL756" i="1"/>
  <c r="BL777" i="1" s="1"/>
  <c r="AA466" i="1"/>
  <c r="X417" i="1"/>
  <c r="AB410" i="1"/>
  <c r="AB190" i="1"/>
  <c r="AB460" i="1"/>
  <c r="CV468" i="1"/>
  <c r="CV469" i="1" s="1"/>
  <c r="CF468" i="1"/>
  <c r="CF469" i="1" s="1"/>
  <c r="BP468" i="1"/>
  <c r="BP469" i="1" s="1"/>
  <c r="AZ468" i="1"/>
  <c r="AZ469" i="1" s="1"/>
  <c r="AJ468" i="1"/>
  <c r="AJ469" i="1" s="1"/>
  <c r="CX468" i="1"/>
  <c r="CX469" i="1" s="1"/>
  <c r="CH468" i="1"/>
  <c r="CH469" i="1" s="1"/>
  <c r="BR468" i="1"/>
  <c r="BR469" i="1" s="1"/>
  <c r="BB468" i="1"/>
  <c r="BB469" i="1" s="1"/>
  <c r="AL468" i="1"/>
  <c r="AL469" i="1" s="1"/>
  <c r="P419" i="1"/>
  <c r="P420" i="1" s="1"/>
  <c r="AD354" i="1"/>
  <c r="AY755" i="1"/>
  <c r="AY34" i="1"/>
  <c r="AI755" i="1"/>
  <c r="AI34" i="1"/>
  <c r="CU540" i="1"/>
  <c r="CU18" i="1"/>
  <c r="CE540" i="1"/>
  <c r="CE18" i="1"/>
  <c r="AY540" i="1"/>
  <c r="AY18" i="1"/>
  <c r="AI540" i="1"/>
  <c r="AI18" i="1"/>
  <c r="G1212" i="2"/>
  <c r="H1209" i="2"/>
  <c r="P781" i="2"/>
  <c r="I781" i="2"/>
  <c r="H781" i="2"/>
  <c r="H772" i="2"/>
  <c r="Q772" i="2"/>
  <c r="P772" i="2"/>
  <c r="CT765" i="2"/>
  <c r="BV765" i="2"/>
  <c r="BB765" i="2"/>
  <c r="AH765" i="2"/>
  <c r="AD765" i="2"/>
  <c r="AL765" i="2"/>
  <c r="AK1054" i="2"/>
  <c r="AL1054" i="2" s="1"/>
  <c r="I1364" i="2"/>
  <c r="H1367" i="2"/>
  <c r="G1335" i="2"/>
  <c r="H1332" i="2"/>
  <c r="AB1295" i="2"/>
  <c r="AC1295" i="2" s="1"/>
  <c r="AD1295" i="2" s="1"/>
  <c r="AE1295" i="2" s="1"/>
  <c r="AX1295" i="2"/>
  <c r="AY1295" i="2" s="1"/>
  <c r="I1302" i="2"/>
  <c r="H1305" i="2"/>
  <c r="I1259" i="2"/>
  <c r="H1262" i="2"/>
  <c r="AB1276" i="2"/>
  <c r="AC1231" i="2"/>
  <c r="AB776" i="2"/>
  <c r="AB772" i="2" s="1"/>
  <c r="H1252" i="2"/>
  <c r="I1249" i="2"/>
  <c r="I1200" i="2"/>
  <c r="J1197" i="2"/>
  <c r="J1143" i="2"/>
  <c r="I1146" i="2"/>
  <c r="AK1101" i="2"/>
  <c r="AL1101" i="2" s="1"/>
  <c r="R1104" i="2"/>
  <c r="BU1097" i="2"/>
  <c r="BV1097" i="2" s="1"/>
  <c r="BC1098" i="2"/>
  <c r="BD1098" i="2" s="1"/>
  <c r="AK1073" i="2"/>
  <c r="AL1073" i="2" s="1"/>
  <c r="BU1066" i="2"/>
  <c r="BV1066" i="2" s="1"/>
  <c r="CM1091" i="2"/>
  <c r="CN1091" i="2" s="1"/>
  <c r="AO1078" i="2"/>
  <c r="BU1059" i="2"/>
  <c r="BV1059" i="2" s="1"/>
  <c r="BU1101" i="2"/>
  <c r="BV1101" i="2" s="1"/>
  <c r="AN1104" i="2"/>
  <c r="AP1104" i="2" s="1"/>
  <c r="AP1084" i="2"/>
  <c r="J155" i="2"/>
  <c r="BZ1049" i="2"/>
  <c r="N539" i="2"/>
  <c r="N758" i="2" s="1"/>
  <c r="N781" i="2"/>
  <c r="J754" i="2"/>
  <c r="J760" i="2" s="1"/>
  <c r="F728" i="2"/>
  <c r="F759" i="2" s="1"/>
  <c r="F455" i="2"/>
  <c r="F754" i="2"/>
  <c r="F760" i="2" s="1"/>
  <c r="DC757" i="2"/>
  <c r="DC762" i="2" s="1"/>
  <c r="CI757" i="2"/>
  <c r="CI762" i="2" s="1"/>
  <c r="Q302" i="2"/>
  <c r="X1052" i="2"/>
  <c r="N190" i="2"/>
  <c r="I155" i="2"/>
  <c r="Q754" i="2"/>
  <c r="Q760" i="2" s="1"/>
  <c r="DE765" i="2"/>
  <c r="DF305" i="2"/>
  <c r="CK765" i="2"/>
  <c r="BQ765" i="2"/>
  <c r="AW765" i="2"/>
  <c r="AN1061" i="2"/>
  <c r="AP1061" i="2" s="1"/>
  <c r="Y304" i="2"/>
  <c r="Y765" i="2" s="1"/>
  <c r="CH765" i="2"/>
  <c r="AT765" i="2"/>
  <c r="AY765" i="2"/>
  <c r="BK765" i="2"/>
  <c r="AI765" i="2"/>
  <c r="AN1057" i="2"/>
  <c r="AP1057" i="2" s="1"/>
  <c r="AP1053" i="2"/>
  <c r="L302" i="2"/>
  <c r="L117" i="2"/>
  <c r="H117" i="2"/>
  <c r="H539" i="2"/>
  <c r="H758" i="2" s="1"/>
  <c r="CT756" i="1"/>
  <c r="CT777" i="1" s="1"/>
  <c r="CT755" i="1"/>
  <c r="CD756" i="1"/>
  <c r="CD777" i="1" s="1"/>
  <c r="CD755" i="1"/>
  <c r="BN756" i="1"/>
  <c r="BN777" i="1" s="1"/>
  <c r="BN755" i="1"/>
  <c r="BN34" i="1"/>
  <c r="AX756" i="1"/>
  <c r="AX777" i="1" s="1"/>
  <c r="AX755" i="1"/>
  <c r="AX34" i="1"/>
  <c r="AH756" i="1"/>
  <c r="AH777" i="1" s="1"/>
  <c r="AH755" i="1"/>
  <c r="AH34" i="1"/>
  <c r="DC729" i="1"/>
  <c r="DC19" i="1"/>
  <c r="BW729" i="1"/>
  <c r="BW19" i="1"/>
  <c r="AQ729" i="1"/>
  <c r="AQ19" i="1"/>
  <c r="AA731" i="1"/>
  <c r="AA728" i="1"/>
  <c r="BJ304" i="2"/>
  <c r="BJ765" i="2" s="1"/>
  <c r="I190" i="2"/>
  <c r="CR1049" i="2"/>
  <c r="O772" i="2"/>
  <c r="O781" i="2"/>
  <c r="K117" i="2"/>
  <c r="K455" i="2"/>
  <c r="K539" i="2"/>
  <c r="K758" i="2" s="1"/>
  <c r="K754" i="2"/>
  <c r="K760" i="2" s="1"/>
  <c r="G251" i="2"/>
  <c r="G410" i="2"/>
  <c r="G781" i="2"/>
  <c r="DE740" i="1"/>
  <c r="DE741" i="1" s="1"/>
  <c r="BY740" i="1"/>
  <c r="BY741" i="1" s="1"/>
  <c r="AS740" i="1"/>
  <c r="AS741" i="1" s="1"/>
  <c r="E740" i="1"/>
  <c r="E741" i="1" s="1"/>
  <c r="DA729" i="1"/>
  <c r="DA19" i="1"/>
  <c r="CK729" i="1"/>
  <c r="CK19" i="1"/>
  <c r="BU729" i="1"/>
  <c r="BU19" i="1"/>
  <c r="BE729" i="1"/>
  <c r="BE19" i="1"/>
  <c r="AO729" i="1"/>
  <c r="AO19" i="1"/>
  <c r="Q729" i="1"/>
  <c r="Q19" i="1"/>
  <c r="CV765" i="2"/>
  <c r="CB765" i="2"/>
  <c r="BD765" i="2"/>
  <c r="AJ765" i="2"/>
  <c r="CP1060" i="2"/>
  <c r="CR1060" i="2" s="1"/>
  <c r="CM1050" i="2"/>
  <c r="CN1050" i="2" s="1"/>
  <c r="DC756" i="1"/>
  <c r="DC777" i="1" s="1"/>
  <c r="BW756" i="1"/>
  <c r="BW777" i="1" s="1"/>
  <c r="F729" i="1"/>
  <c r="F19" i="1"/>
  <c r="DF729" i="1"/>
  <c r="DF19" i="1"/>
  <c r="BZ729" i="1"/>
  <c r="BZ19" i="1"/>
  <c r="BJ729" i="1"/>
  <c r="BJ19" i="1"/>
  <c r="AT729" i="1"/>
  <c r="AT19" i="1"/>
  <c r="DG729" i="1"/>
  <c r="DG19" i="1"/>
  <c r="CA729" i="1"/>
  <c r="CA19" i="1"/>
  <c r="AU729" i="1"/>
  <c r="AU19" i="1"/>
  <c r="Z544" i="1"/>
  <c r="CA756" i="1"/>
  <c r="CA777" i="1" s="1"/>
  <c r="AQ756" i="1"/>
  <c r="AQ777" i="1" s="1"/>
  <c r="Q756" i="1"/>
  <c r="Q777" i="1" s="1"/>
  <c r="R740" i="1"/>
  <c r="R741" i="1" s="1"/>
  <c r="G729" i="1"/>
  <c r="G19" i="1"/>
  <c r="CT540" i="1"/>
  <c r="CT18" i="1"/>
  <c r="CD540" i="1"/>
  <c r="CD18" i="1"/>
  <c r="BN540" i="1"/>
  <c r="BN18" i="1"/>
  <c r="AX540" i="1"/>
  <c r="AX18" i="1"/>
  <c r="AH540" i="1"/>
  <c r="AH18" i="1"/>
  <c r="AC738" i="1"/>
  <c r="CY548" i="1"/>
  <c r="AM548" i="1"/>
  <c r="AM549" i="1" s="1"/>
  <c r="G540" i="1"/>
  <c r="G18" i="1"/>
  <c r="Y18" i="1" s="1"/>
  <c r="Z415" i="1"/>
  <c r="AB414" i="1"/>
  <c r="DF352" i="1"/>
  <c r="DF17" i="1"/>
  <c r="BZ17" i="1"/>
  <c r="BZ352" i="1"/>
  <c r="AT17" i="1"/>
  <c r="AT352" i="1"/>
  <c r="AC354" i="1"/>
  <c r="AC359" i="1" s="1"/>
  <c r="AC351" i="1"/>
  <c r="K17" i="1"/>
  <c r="K352" i="1"/>
  <c r="CX740" i="1"/>
  <c r="CX741" i="1" s="1"/>
  <c r="CH740" i="1"/>
  <c r="CH741" i="1" s="1"/>
  <c r="BR740" i="1"/>
  <c r="BR741" i="1" s="1"/>
  <c r="BB740" i="1"/>
  <c r="BB741" i="1" s="1"/>
  <c r="AL740" i="1"/>
  <c r="AL741" i="1" s="1"/>
  <c r="AC728" i="1"/>
  <c r="AC731" i="1"/>
  <c r="AC740" i="1" s="1"/>
  <c r="P729" i="1"/>
  <c r="P19" i="1"/>
  <c r="L740" i="1"/>
  <c r="L741" i="1" s="1"/>
  <c r="D729" i="1"/>
  <c r="D19" i="1"/>
  <c r="CE548" i="1"/>
  <c r="CE549" i="1" s="1"/>
  <c r="S548" i="1"/>
  <c r="S549" i="1" s="1"/>
  <c r="AB462" i="1"/>
  <c r="X460" i="1"/>
  <c r="Z414" i="1"/>
  <c r="CN419" i="1"/>
  <c r="CN420" i="1" s="1"/>
  <c r="BX419" i="1"/>
  <c r="BH419" i="1"/>
  <c r="BH420" i="1" s="1"/>
  <c r="AR419" i="1"/>
  <c r="AR420" i="1" s="1"/>
  <c r="Z413" i="1"/>
  <c r="Z410" i="1"/>
  <c r="R419" i="1"/>
  <c r="R420" i="1" s="1"/>
  <c r="J419" i="1"/>
  <c r="J420" i="1" s="1"/>
  <c r="CO17" i="1"/>
  <c r="CO352" i="1"/>
  <c r="BT352" i="1"/>
  <c r="BT17" i="1"/>
  <c r="AX352" i="1"/>
  <c r="AX17" i="1"/>
  <c r="R352" i="1"/>
  <c r="R17" i="1"/>
  <c r="AB354" i="1"/>
  <c r="AB359" i="1" s="1"/>
  <c r="AB351" i="1"/>
  <c r="X304" i="1"/>
  <c r="AB28" i="1"/>
  <c r="AD357" i="1"/>
  <c r="AD359" i="1" s="1"/>
  <c r="DG548" i="1"/>
  <c r="DG549" i="1" s="1"/>
  <c r="AU548" i="1"/>
  <c r="AU549" i="1" s="1"/>
  <c r="V548" i="1"/>
  <c r="V549" i="1" s="1"/>
  <c r="AB539" i="1"/>
  <c r="DE548" i="1"/>
  <c r="DE549" i="1" s="1"/>
  <c r="CW548" i="1"/>
  <c r="CW549" i="1" s="1"/>
  <c r="CO548" i="1"/>
  <c r="CO549" i="1" s="1"/>
  <c r="CG548" i="1"/>
  <c r="BY548" i="1"/>
  <c r="BY549" i="1" s="1"/>
  <c r="BQ548" i="1"/>
  <c r="BQ549" i="1" s="1"/>
  <c r="BI548" i="1"/>
  <c r="BI549" i="1" s="1"/>
  <c r="BA548" i="1"/>
  <c r="BA549" i="1" s="1"/>
  <c r="AS548" i="1"/>
  <c r="AS549" i="1" s="1"/>
  <c r="AK548" i="1"/>
  <c r="AK549" i="1" s="1"/>
  <c r="Y542" i="1"/>
  <c r="Y548" i="1" s="1"/>
  <c r="Q548" i="1"/>
  <c r="Q549" i="1" s="1"/>
  <c r="I540" i="1"/>
  <c r="I18" i="1"/>
  <c r="E548" i="1"/>
  <c r="E549" i="1" s="1"/>
  <c r="P468" i="1"/>
  <c r="P469" i="1" s="1"/>
  <c r="X466" i="1"/>
  <c r="Z460" i="1"/>
  <c r="CU468" i="1"/>
  <c r="CU469" i="1" s="1"/>
  <c r="CE468" i="1"/>
  <c r="CE469" i="1" s="1"/>
  <c r="BO468" i="1"/>
  <c r="AY468" i="1"/>
  <c r="AY469" i="1" s="1"/>
  <c r="AI468" i="1"/>
  <c r="AI469" i="1" s="1"/>
  <c r="S468" i="1"/>
  <c r="S469" i="1" s="1"/>
  <c r="G468" i="1"/>
  <c r="G469" i="1" s="1"/>
  <c r="AA417" i="1"/>
  <c r="AA419" i="1" s="1"/>
  <c r="Y410" i="1"/>
  <c r="Y413" i="1"/>
  <c r="Y419" i="1" s="1"/>
  <c r="DD352" i="1"/>
  <c r="DD17" i="1"/>
  <c r="CH352" i="1"/>
  <c r="CH17" i="1"/>
  <c r="BM17" i="1"/>
  <c r="BM352" i="1"/>
  <c r="AR352" i="1"/>
  <c r="AR17" i="1"/>
  <c r="Q17" i="1"/>
  <c r="Q352" i="1"/>
  <c r="X356" i="1"/>
  <c r="DC352" i="1"/>
  <c r="DC17" i="1"/>
  <c r="DC21" i="1" s="1"/>
  <c r="CM17" i="1"/>
  <c r="CM352" i="1"/>
  <c r="BW17" i="1"/>
  <c r="BW21" i="1" s="1"/>
  <c r="BW352" i="1"/>
  <c r="BG352" i="1"/>
  <c r="BG17" i="1"/>
  <c r="AQ17" i="1"/>
  <c r="AQ21" i="1" s="1"/>
  <c r="AQ352" i="1"/>
  <c r="Z354" i="1"/>
  <c r="Z351" i="1"/>
  <c r="I359" i="1"/>
  <c r="I360" i="1" s="1"/>
  <c r="L156" i="1"/>
  <c r="L10" i="1"/>
  <c r="U13" i="1"/>
  <c r="AD13" i="1" s="1"/>
  <c r="U303" i="1"/>
  <c r="U304" i="1"/>
  <c r="DH740" i="1"/>
  <c r="CZ740" i="1"/>
  <c r="CZ741" i="1" s="1"/>
  <c r="CR740" i="1"/>
  <c r="CR741" i="1" s="1"/>
  <c r="CJ740" i="1"/>
  <c r="CJ741" i="1" s="1"/>
  <c r="CB740" i="1"/>
  <c r="CB741" i="1" s="1"/>
  <c r="BT740" i="1"/>
  <c r="BT741" i="1" s="1"/>
  <c r="BL740" i="1"/>
  <c r="BL741" i="1" s="1"/>
  <c r="BD740" i="1"/>
  <c r="BD741" i="1" s="1"/>
  <c r="AV740" i="1"/>
  <c r="AV741" i="1" s="1"/>
  <c r="AN740" i="1"/>
  <c r="AF740" i="1"/>
  <c r="AF741" i="1" s="1"/>
  <c r="DC548" i="1"/>
  <c r="DC549" i="1" s="1"/>
  <c r="AQ548" i="1"/>
  <c r="AQ549" i="1" s="1"/>
  <c r="Y464" i="1"/>
  <c r="P411" i="1"/>
  <c r="P17" i="1"/>
  <c r="P21" i="1" s="1"/>
  <c r="AC413" i="1"/>
  <c r="AC419" i="1" s="1"/>
  <c r="AC410" i="1"/>
  <c r="BV352" i="1"/>
  <c r="BV17" i="1"/>
  <c r="Q12" i="1"/>
  <c r="Z12" i="1" s="1"/>
  <c r="Q252" i="1"/>
  <c r="CB17" i="1"/>
  <c r="BL17" i="1"/>
  <c r="AA13" i="1"/>
  <c r="CV14" i="1"/>
  <c r="CN14" i="1"/>
  <c r="CF14" i="1"/>
  <c r="BD14" i="1"/>
  <c r="AV14" i="1"/>
  <c r="V14" i="1"/>
  <c r="AX14" i="1"/>
  <c r="BE14" i="1"/>
  <c r="AZ17" i="1"/>
  <c r="AJ17" i="1"/>
  <c r="T17" i="1"/>
  <c r="D17" i="1"/>
  <c r="D21" i="1" s="1"/>
  <c r="AC12" i="1"/>
  <c r="DG14" i="1"/>
  <c r="CE14" i="1"/>
  <c r="BW14" i="1"/>
  <c r="BW23" i="1" s="1"/>
  <c r="BW29" i="1" s="1"/>
  <c r="BW31" i="1" s="1"/>
  <c r="BW32" i="1" s="1"/>
  <c r="BC14" i="1"/>
  <c r="AU14" i="1"/>
  <c r="AM14" i="1"/>
  <c r="CD14" i="1"/>
  <c r="AT14" i="1"/>
  <c r="DE14" i="1"/>
  <c r="BN14" i="1"/>
  <c r="AP14" i="1"/>
  <c r="BY14" i="1"/>
  <c r="AK14" i="1"/>
  <c r="X13" i="1"/>
  <c r="CC14" i="1"/>
  <c r="AS14" i="1"/>
  <c r="H1325" i="2"/>
  <c r="I1322" i="2"/>
  <c r="F1347" i="2"/>
  <c r="H1229" i="2"/>
  <c r="G1232" i="2"/>
  <c r="I1188" i="2"/>
  <c r="H1191" i="2"/>
  <c r="I1173" i="2"/>
  <c r="J1170" i="2"/>
  <c r="AK1100" i="2"/>
  <c r="AL1100" i="2" s="1"/>
  <c r="BC1092" i="2"/>
  <c r="BD1092" i="2" s="1"/>
  <c r="BC1087" i="2"/>
  <c r="BD1087" i="2" s="1"/>
  <c r="AK1098" i="2"/>
  <c r="AL1098" i="2" s="1"/>
  <c r="AK1090" i="2"/>
  <c r="AL1090" i="2" s="1"/>
  <c r="I1152" i="2"/>
  <c r="H1155" i="2"/>
  <c r="AK1069" i="2"/>
  <c r="AL1069" i="2" s="1"/>
  <c r="DE1063" i="2"/>
  <c r="DF1063" i="2" s="1"/>
  <c r="AK1094" i="2"/>
  <c r="AL1094" i="2" s="1"/>
  <c r="AK1075" i="2"/>
  <c r="AL1075" i="2" s="1"/>
  <c r="BC1067" i="2"/>
  <c r="BD1067" i="2" s="1"/>
  <c r="AK1096" i="2"/>
  <c r="AL1096" i="2" s="1"/>
  <c r="BU1074" i="2"/>
  <c r="BV1074" i="2" s="1"/>
  <c r="I1182" i="2"/>
  <c r="J1179" i="2"/>
  <c r="AK1071" i="2"/>
  <c r="AL1071" i="2" s="1"/>
  <c r="DE1065" i="2"/>
  <c r="DF1065" i="2" s="1"/>
  <c r="CP1104" i="2"/>
  <c r="CR1104" i="2" s="1"/>
  <c r="F155" i="2"/>
  <c r="AN1078" i="2"/>
  <c r="N754" i="2"/>
  <c r="N760" i="2" s="1"/>
  <c r="J455" i="2"/>
  <c r="V1085" i="2"/>
  <c r="X1085" i="2" s="1"/>
  <c r="V1084" i="2"/>
  <c r="CY757" i="2"/>
  <c r="CY762" i="2" s="1"/>
  <c r="CY765" i="2" s="1"/>
  <c r="CE757" i="2"/>
  <c r="CE762" i="2" s="1"/>
  <c r="M302" i="2"/>
  <c r="J190" i="2"/>
  <c r="Q781" i="2"/>
  <c r="I455" i="2"/>
  <c r="I539" i="2"/>
  <c r="I758" i="2" s="1"/>
  <c r="I754" i="2"/>
  <c r="I760" i="2" s="1"/>
  <c r="AK765" i="2"/>
  <c r="AL305" i="2"/>
  <c r="DA765" i="2"/>
  <c r="CG765" i="2"/>
  <c r="BM765" i="2"/>
  <c r="AS765" i="2"/>
  <c r="BR765" i="2"/>
  <c r="Z765" i="2"/>
  <c r="CP1061" i="2"/>
  <c r="CR1061" i="2" s="1"/>
  <c r="AE765" i="2"/>
  <c r="CI765" i="2"/>
  <c r="AU765" i="2"/>
  <c r="S765" i="2"/>
  <c r="L155" i="2"/>
  <c r="P455" i="2"/>
  <c r="L772" i="2"/>
  <c r="H754" i="2"/>
  <c r="H760" i="2" s="1"/>
  <c r="DF756" i="1"/>
  <c r="DF777" i="1" s="1"/>
  <c r="DF755" i="1"/>
  <c r="BZ756" i="1"/>
  <c r="BZ777" i="1" s="1"/>
  <c r="BZ755" i="1"/>
  <c r="BJ756" i="1"/>
  <c r="BJ777" i="1" s="1"/>
  <c r="BJ755" i="1"/>
  <c r="BJ34" i="1"/>
  <c r="AT756" i="1"/>
  <c r="AT777" i="1" s="1"/>
  <c r="AT755" i="1"/>
  <c r="AT34" i="1"/>
  <c r="V756" i="1"/>
  <c r="V777" i="1" s="1"/>
  <c r="V755" i="1"/>
  <c r="V34" i="1"/>
  <c r="J756" i="1"/>
  <c r="J777" i="1" s="1"/>
  <c r="J755" i="1"/>
  <c r="J34" i="1"/>
  <c r="CU729" i="1"/>
  <c r="CU19" i="1"/>
  <c r="AI729" i="1"/>
  <c r="AI19" i="1"/>
  <c r="K155" i="2"/>
  <c r="O302" i="2"/>
  <c r="O190" i="2"/>
  <c r="G302" i="2"/>
  <c r="I756" i="1"/>
  <c r="I777" i="1" s="1"/>
  <c r="I755" i="1"/>
  <c r="I34" i="1"/>
  <c r="CW740" i="1"/>
  <c r="CW741" i="1" s="1"/>
  <c r="BQ740" i="1"/>
  <c r="BQ741" i="1" s="1"/>
  <c r="AK740" i="1"/>
  <c r="AK741" i="1" s="1"/>
  <c r="CW729" i="1"/>
  <c r="CW19" i="1"/>
  <c r="BQ729" i="1"/>
  <c r="BQ19" i="1"/>
  <c r="BA729" i="1"/>
  <c r="BA19" i="1"/>
  <c r="AK729" i="1"/>
  <c r="AK19" i="1"/>
  <c r="M729" i="1"/>
  <c r="M19" i="1"/>
  <c r="CN765" i="2"/>
  <c r="BT765" i="2"/>
  <c r="AZ765" i="2"/>
  <c r="AF765" i="2"/>
  <c r="CM1055" i="2"/>
  <c r="CN1055" i="2" s="1"/>
  <c r="CU756" i="1"/>
  <c r="CU777" i="1" s="1"/>
  <c r="K755" i="1"/>
  <c r="K756" i="1"/>
  <c r="K777" i="1" s="1"/>
  <c r="K34" i="1"/>
  <c r="DB740" i="1"/>
  <c r="DB741" i="1" s="1"/>
  <c r="CL740" i="1"/>
  <c r="CL741" i="1" s="1"/>
  <c r="BV740" i="1"/>
  <c r="BV741" i="1" s="1"/>
  <c r="BF740" i="1"/>
  <c r="AP740" i="1"/>
  <c r="AP741" i="1" s="1"/>
  <c r="BS729" i="1"/>
  <c r="BS19" i="1"/>
  <c r="AM729" i="1"/>
  <c r="AM19" i="1"/>
  <c r="AD539" i="1"/>
  <c r="AD542" i="1"/>
  <c r="BU756" i="1"/>
  <c r="BU777" i="1" s="1"/>
  <c r="BE756" i="1"/>
  <c r="BE777" i="1" s="1"/>
  <c r="DF540" i="1"/>
  <c r="DF18" i="1"/>
  <c r="BZ18" i="1"/>
  <c r="BZ540" i="1"/>
  <c r="BJ540" i="1"/>
  <c r="BJ18" i="1"/>
  <c r="AT540" i="1"/>
  <c r="AT18" i="1"/>
  <c r="J540" i="1"/>
  <c r="J18" i="1"/>
  <c r="AB18" i="1" s="1"/>
  <c r="AD455" i="1"/>
  <c r="AD458" i="1"/>
  <c r="AD737" i="1"/>
  <c r="AE737" i="1"/>
  <c r="CI548" i="1"/>
  <c r="CI549" i="1" s="1"/>
  <c r="W548" i="1"/>
  <c r="AA544" i="1"/>
  <c r="AA458" i="1"/>
  <c r="AA455" i="1"/>
  <c r="AD417" i="1"/>
  <c r="DA352" i="1"/>
  <c r="DA17" i="1"/>
  <c r="BU17" i="1"/>
  <c r="BU352" i="1"/>
  <c r="AO352" i="1"/>
  <c r="AO17" i="1"/>
  <c r="I17" i="1"/>
  <c r="I352" i="1"/>
  <c r="G352" i="1"/>
  <c r="G17" i="1"/>
  <c r="CT729" i="1"/>
  <c r="CT19" i="1"/>
  <c r="CD729" i="1"/>
  <c r="CD19" i="1"/>
  <c r="BN729" i="1"/>
  <c r="BN19" i="1"/>
  <c r="AX729" i="1"/>
  <c r="AX19" i="1"/>
  <c r="AH729" i="1"/>
  <c r="AH19" i="1"/>
  <c r="T729" i="1"/>
  <c r="T19" i="1"/>
  <c r="P740" i="1"/>
  <c r="P741" i="1" s="1"/>
  <c r="Z728" i="1"/>
  <c r="Z731" i="1"/>
  <c r="D740" i="1"/>
  <c r="D741" i="1" s="1"/>
  <c r="BO548" i="1"/>
  <c r="J468" i="1"/>
  <c r="J469" i="1" s="1"/>
  <c r="Y458" i="1"/>
  <c r="Y455" i="1"/>
  <c r="AB417" i="1"/>
  <c r="DH419" i="1"/>
  <c r="CZ419" i="1"/>
  <c r="CZ420" i="1" s="1"/>
  <c r="CJ419" i="1"/>
  <c r="CJ420" i="1" s="1"/>
  <c r="BT419" i="1"/>
  <c r="BT420" i="1" s="1"/>
  <c r="BD419" i="1"/>
  <c r="BD420" i="1" s="1"/>
  <c r="AN419" i="1"/>
  <c r="DE17" i="1"/>
  <c r="DE352" i="1"/>
  <c r="CJ17" i="1"/>
  <c r="CJ352" i="1"/>
  <c r="BN352" i="1"/>
  <c r="BN17" i="1"/>
  <c r="AS352" i="1"/>
  <c r="AS17" i="1"/>
  <c r="M17" i="1"/>
  <c r="M352" i="1"/>
  <c r="X354" i="1"/>
  <c r="X351" i="1"/>
  <c r="M191" i="1"/>
  <c r="M11" i="1"/>
  <c r="X28" i="1"/>
  <c r="CQ548" i="1"/>
  <c r="CQ549" i="1" s="1"/>
  <c r="O548" i="1"/>
  <c r="O549" i="1" s="1"/>
  <c r="AD546" i="1"/>
  <c r="Z545" i="1"/>
  <c r="R548" i="1"/>
  <c r="R549" i="1" s="1"/>
  <c r="F548" i="1"/>
  <c r="F549" i="1" s="1"/>
  <c r="DA540" i="1"/>
  <c r="DA18" i="1"/>
  <c r="CS540" i="1"/>
  <c r="CS18" i="1"/>
  <c r="CK540" i="1"/>
  <c r="CK18" i="1"/>
  <c r="CC540" i="1"/>
  <c r="CC18" i="1"/>
  <c r="BU18" i="1"/>
  <c r="BU540" i="1"/>
  <c r="BM540" i="1"/>
  <c r="BM18" i="1"/>
  <c r="BE540" i="1"/>
  <c r="BE18" i="1"/>
  <c r="AO540" i="1"/>
  <c r="AO18" i="1"/>
  <c r="AG540" i="1"/>
  <c r="AG18" i="1"/>
  <c r="U540" i="1"/>
  <c r="U18" i="1"/>
  <c r="M540" i="1"/>
  <c r="M18" i="1"/>
  <c r="AA539" i="1"/>
  <c r="AA542" i="1"/>
  <c r="H468" i="1"/>
  <c r="H469" i="1" s="1"/>
  <c r="AB466" i="1"/>
  <c r="X465" i="1"/>
  <c r="Y465" i="1"/>
  <c r="Z464" i="1"/>
  <c r="AE463" i="1"/>
  <c r="AD462" i="1"/>
  <c r="AE461" i="1"/>
  <c r="AA460" i="1"/>
  <c r="AA459" i="1"/>
  <c r="DG468" i="1"/>
  <c r="DG469" i="1" s="1"/>
  <c r="CQ468" i="1"/>
  <c r="CQ469" i="1" s="1"/>
  <c r="CA468" i="1"/>
  <c r="CA469" i="1" s="1"/>
  <c r="BK468" i="1"/>
  <c r="BK469" i="1" s="1"/>
  <c r="AU468" i="1"/>
  <c r="AU469" i="1" s="1"/>
  <c r="AE458" i="1"/>
  <c r="AE455" i="1"/>
  <c r="X455" i="1"/>
  <c r="X458" i="1"/>
  <c r="X468" i="1" s="1"/>
  <c r="CX352" i="1"/>
  <c r="CX17" i="1"/>
  <c r="CC352" i="1"/>
  <c r="CC17" i="1"/>
  <c r="BH17" i="1"/>
  <c r="BH352" i="1"/>
  <c r="AL352" i="1"/>
  <c r="AL17" i="1"/>
  <c r="L352" i="1"/>
  <c r="L17" i="1"/>
  <c r="CI352" i="1"/>
  <c r="CI17" i="1"/>
  <c r="BS352" i="1"/>
  <c r="BS17" i="1"/>
  <c r="BS21" i="1" s="1"/>
  <c r="BC17" i="1"/>
  <c r="BC352" i="1"/>
  <c r="AM17" i="1"/>
  <c r="AM21" i="1" s="1"/>
  <c r="AM352" i="1"/>
  <c r="U359" i="1"/>
  <c r="U360" i="1" s="1"/>
  <c r="E359" i="1"/>
  <c r="E360" i="1" s="1"/>
  <c r="AE304" i="1"/>
  <c r="H156" i="1"/>
  <c r="H10" i="1"/>
  <c r="Q9" i="1"/>
  <c r="Q118" i="1"/>
  <c r="S10" i="1"/>
  <c r="AB10" i="1" s="1"/>
  <c r="S156" i="1"/>
  <c r="DD729" i="1"/>
  <c r="DD19" i="1"/>
  <c r="CV729" i="1"/>
  <c r="CV19" i="1"/>
  <c r="CN729" i="1"/>
  <c r="CN19" i="1"/>
  <c r="CF729" i="1"/>
  <c r="CF19" i="1"/>
  <c r="BP729" i="1"/>
  <c r="BP19" i="1"/>
  <c r="BH729" i="1"/>
  <c r="BH19" i="1"/>
  <c r="AZ729" i="1"/>
  <c r="AZ19" i="1"/>
  <c r="AR729" i="1"/>
  <c r="AR19" i="1"/>
  <c r="AJ729" i="1"/>
  <c r="AJ19" i="1"/>
  <c r="CM548" i="1"/>
  <c r="CM549" i="1" s="1"/>
  <c r="H540" i="1"/>
  <c r="H18" i="1"/>
  <c r="Z463" i="1"/>
  <c r="Z461" i="1"/>
  <c r="Z459" i="1"/>
  <c r="CW411" i="1"/>
  <c r="CW17" i="1"/>
  <c r="BQ411" i="1"/>
  <c r="BQ17" i="1"/>
  <c r="AK411" i="1"/>
  <c r="AK17" i="1"/>
  <c r="DF419" i="1"/>
  <c r="DF420" i="1" s="1"/>
  <c r="CX419" i="1"/>
  <c r="CX420" i="1" s="1"/>
  <c r="CP419" i="1"/>
  <c r="CH419" i="1"/>
  <c r="CH420" i="1" s="1"/>
  <c r="BZ419" i="1"/>
  <c r="BZ420" i="1" s="1"/>
  <c r="BR419" i="1"/>
  <c r="BR420" i="1" s="1"/>
  <c r="BJ419" i="1"/>
  <c r="BJ420" i="1" s="1"/>
  <c r="BB419" i="1"/>
  <c r="BB420" i="1" s="1"/>
  <c r="AT419" i="1"/>
  <c r="AT420" i="1" s="1"/>
  <c r="AL419" i="1"/>
  <c r="AL420" i="1" s="1"/>
  <c r="X413" i="1"/>
  <c r="AF17" i="1"/>
  <c r="Q304" i="1"/>
  <c r="M304" i="1"/>
  <c r="L304" i="1"/>
  <c r="CZ14" i="1"/>
  <c r="BP14" i="1"/>
  <c r="BH14" i="1"/>
  <c r="AF14" i="1"/>
  <c r="F14" i="1"/>
  <c r="CT14" i="1"/>
  <c r="BV14" i="1"/>
  <c r="AC9" i="1"/>
  <c r="D14" i="1"/>
  <c r="D23" i="1" s="1"/>
  <c r="D29" i="1" s="1"/>
  <c r="D31" i="1" s="1"/>
  <c r="D32" i="1" s="1"/>
  <c r="Z11" i="1"/>
  <c r="AO14" i="1"/>
  <c r="CV17" i="1"/>
  <c r="CF17" i="1"/>
  <c r="CF21" i="1" s="1"/>
  <c r="AD10" i="1"/>
  <c r="CQ14" i="1"/>
  <c r="BG14" i="1"/>
  <c r="E14" i="1"/>
  <c r="AB11" i="1"/>
  <c r="BZ14" i="1"/>
  <c r="BB14" i="1"/>
  <c r="AA12" i="1"/>
  <c r="CW14" i="1"/>
  <c r="I1349" i="2"/>
  <c r="J1294" i="2"/>
  <c r="H1342" i="2"/>
  <c r="G1345" i="2"/>
  <c r="G1347" i="2" s="1"/>
  <c r="I1315" i="2"/>
  <c r="J1312" i="2"/>
  <c r="J1292" i="2"/>
  <c r="K1292" i="2" s="1"/>
  <c r="H1272" i="2"/>
  <c r="I1269" i="2"/>
  <c r="I1133" i="2"/>
  <c r="H1136" i="2"/>
  <c r="BU1100" i="2"/>
  <c r="BV1100" i="2" s="1"/>
  <c r="BU1099" i="2"/>
  <c r="BV1099" i="2" s="1"/>
  <c r="BU1091" i="2"/>
  <c r="BV1091" i="2" s="1"/>
  <c r="J1219" i="2"/>
  <c r="I1222" i="2"/>
  <c r="F1274" i="2"/>
  <c r="BU1070" i="2"/>
  <c r="BV1070" i="2" s="1"/>
  <c r="BC1069" i="2"/>
  <c r="BD1069" i="2" s="1"/>
  <c r="CM1068" i="2"/>
  <c r="CN1068" i="2" s="1"/>
  <c r="CM1062" i="2"/>
  <c r="CN1062" i="2" s="1"/>
  <c r="CM1099" i="2"/>
  <c r="CN1099" i="2" s="1"/>
  <c r="DE1096" i="2"/>
  <c r="DF1096" i="2" s="1"/>
  <c r="BU1089" i="2"/>
  <c r="BV1089" i="2" s="1"/>
  <c r="BC1086" i="2"/>
  <c r="BD1086" i="2" s="1"/>
  <c r="DE1067" i="2"/>
  <c r="DF1067" i="2" s="1"/>
  <c r="BZ1058" i="2"/>
  <c r="DE1100" i="2"/>
  <c r="DF1100" i="2" s="1"/>
  <c r="DE1098" i="2"/>
  <c r="DF1098" i="2" s="1"/>
  <c r="BU1064" i="2"/>
  <c r="BV1064" i="2" s="1"/>
  <c r="W1078" i="2"/>
  <c r="DE1073" i="2"/>
  <c r="DF1073" i="2" s="1"/>
  <c r="R1078" i="2"/>
  <c r="BF1104" i="2"/>
  <c r="BH1104" i="2" s="1"/>
  <c r="J302" i="2"/>
  <c r="N455" i="2"/>
  <c r="N772" i="2"/>
  <c r="F351" i="2"/>
  <c r="F757" i="2" s="1"/>
  <c r="F762" i="2" s="1"/>
  <c r="F410" i="2"/>
  <c r="F539" i="2"/>
  <c r="F758" i="2" s="1"/>
  <c r="F781" i="2"/>
  <c r="M455" i="2"/>
  <c r="CU757" i="2"/>
  <c r="CU762" i="2" s="1"/>
  <c r="DF763" i="2" s="1"/>
  <c r="CA757" i="2"/>
  <c r="CA762" i="2" s="1"/>
  <c r="CA765" i="2" s="1"/>
  <c r="BD763" i="2"/>
  <c r="I302" i="2"/>
  <c r="F190" i="2"/>
  <c r="CP1057" i="2"/>
  <c r="CR1057" i="2" s="1"/>
  <c r="V1053" i="2"/>
  <c r="Q155" i="2"/>
  <c r="Q455" i="2"/>
  <c r="Q539" i="2"/>
  <c r="Q758" i="2" s="1"/>
  <c r="M539" i="2"/>
  <c r="M758" i="2" s="1"/>
  <c r="M754" i="2"/>
  <c r="M760" i="2" s="1"/>
  <c r="M772" i="2"/>
  <c r="I772" i="2"/>
  <c r="CW765" i="2"/>
  <c r="CC765" i="2"/>
  <c r="BX1061" i="2"/>
  <c r="BZ1061" i="2" s="1"/>
  <c r="BI304" i="2"/>
  <c r="BI765" i="2" s="1"/>
  <c r="AG765" i="2"/>
  <c r="DB765" i="2"/>
  <c r="BN765" i="2"/>
  <c r="CU765" i="2"/>
  <c r="BS765" i="2"/>
  <c r="AA765" i="2"/>
  <c r="CE765" i="2"/>
  <c r="AQ765" i="2"/>
  <c r="M117" i="2"/>
  <c r="P539" i="2"/>
  <c r="P758" i="2" s="1"/>
  <c r="H302" i="2"/>
  <c r="L755" i="1"/>
  <c r="L756" i="1"/>
  <c r="L777" i="1" s="1"/>
  <c r="L34" i="1"/>
  <c r="DB756" i="1"/>
  <c r="DB777" i="1" s="1"/>
  <c r="DB755" i="1"/>
  <c r="CL756" i="1"/>
  <c r="CL777" i="1" s="1"/>
  <c r="CL755" i="1"/>
  <c r="BV756" i="1"/>
  <c r="BV777" i="1" s="1"/>
  <c r="BV755" i="1"/>
  <c r="BV34" i="1"/>
  <c r="AP756" i="1"/>
  <c r="AP777" i="1" s="1"/>
  <c r="AP755" i="1"/>
  <c r="AP34" i="1"/>
  <c r="R756" i="1"/>
  <c r="R777" i="1" s="1"/>
  <c r="R755" i="1"/>
  <c r="R34" i="1"/>
  <c r="CM729" i="1"/>
  <c r="CM19" i="1"/>
  <c r="BG729" i="1"/>
  <c r="BG19" i="1"/>
  <c r="S729" i="1"/>
  <c r="S19" i="1"/>
  <c r="AB19" i="1" s="1"/>
  <c r="K772" i="2"/>
  <c r="H351" i="2"/>
  <c r="G754" i="2"/>
  <c r="G760" i="2" s="1"/>
  <c r="DE1054" i="2"/>
  <c r="DF1054" i="2" s="1"/>
  <c r="CO740" i="1"/>
  <c r="CO741" i="1" s="1"/>
  <c r="BI740" i="1"/>
  <c r="BI741" i="1" s="1"/>
  <c r="U740" i="1"/>
  <c r="U741" i="1" s="1"/>
  <c r="CS729" i="1"/>
  <c r="CS19" i="1"/>
  <c r="CC729" i="1"/>
  <c r="CC19" i="1"/>
  <c r="BM729" i="1"/>
  <c r="BM19" i="1"/>
  <c r="AG729" i="1"/>
  <c r="AG19" i="1"/>
  <c r="I729" i="1"/>
  <c r="I19" i="1"/>
  <c r="AA19" i="1" s="1"/>
  <c r="DD765" i="2"/>
  <c r="CJ765" i="2"/>
  <c r="BP765" i="2"/>
  <c r="AV765" i="2"/>
  <c r="AB765" i="2"/>
  <c r="BC1051" i="2"/>
  <c r="BD1051" i="2" s="1"/>
  <c r="CM756" i="1"/>
  <c r="CM777" i="1" s="1"/>
  <c r="CX729" i="1"/>
  <c r="CX19" i="1"/>
  <c r="CH729" i="1"/>
  <c r="CH19" i="1"/>
  <c r="BR729" i="1"/>
  <c r="BR19" i="1"/>
  <c r="BB729" i="1"/>
  <c r="BB19" i="1"/>
  <c r="AL729" i="1"/>
  <c r="AL19" i="1"/>
  <c r="CQ729" i="1"/>
  <c r="CQ19" i="1"/>
  <c r="BK729" i="1"/>
  <c r="BK19" i="1"/>
  <c r="AB728" i="1"/>
  <c r="DA756" i="1"/>
  <c r="DA777" i="1" s="1"/>
  <c r="CS756" i="1"/>
  <c r="CS777" i="1" s="1"/>
  <c r="CK756" i="1"/>
  <c r="CK777" i="1" s="1"/>
  <c r="AK756" i="1"/>
  <c r="AK777" i="1" s="1"/>
  <c r="DB540" i="1"/>
  <c r="DB18" i="1"/>
  <c r="CL540" i="1"/>
  <c r="CL18" i="1"/>
  <c r="BV540" i="1"/>
  <c r="BV18" i="1"/>
  <c r="AP18" i="1"/>
  <c r="AP540" i="1"/>
  <c r="V540" i="1"/>
  <c r="V18" i="1"/>
  <c r="F540" i="1"/>
  <c r="F18" i="1"/>
  <c r="X18" i="1" s="1"/>
  <c r="Z455" i="1"/>
  <c r="Z458" i="1"/>
  <c r="BS548" i="1"/>
  <c r="BS549" i="1" s="1"/>
  <c r="G548" i="1"/>
  <c r="G549" i="1" s="1"/>
  <c r="K18" i="1"/>
  <c r="AC18" i="1" s="1"/>
  <c r="K540" i="1"/>
  <c r="AC539" i="1"/>
  <c r="T468" i="1"/>
  <c r="T469" i="1" s="1"/>
  <c r="AB416" i="1"/>
  <c r="AD415" i="1"/>
  <c r="X414" i="1"/>
  <c r="BJ352" i="1"/>
  <c r="BJ17" i="1"/>
  <c r="BJ21" i="1" s="1"/>
  <c r="S352" i="1"/>
  <c r="S17" i="1"/>
  <c r="DF740" i="1"/>
  <c r="DF741" i="1" s="1"/>
  <c r="CP740" i="1"/>
  <c r="BZ740" i="1"/>
  <c r="BZ741" i="1" s="1"/>
  <c r="BJ740" i="1"/>
  <c r="BJ741" i="1" s="1"/>
  <c r="AT740" i="1"/>
  <c r="AT741" i="1" s="1"/>
  <c r="X728" i="1"/>
  <c r="T740" i="1"/>
  <c r="T741" i="1" s="1"/>
  <c r="AD731" i="1"/>
  <c r="AD740" i="1" s="1"/>
  <c r="AD728" i="1"/>
  <c r="H729" i="1"/>
  <c r="H19" i="1"/>
  <c r="Z19" i="1" s="1"/>
  <c r="AY548" i="1"/>
  <c r="AY549" i="1" s="1"/>
  <c r="AC460" i="1"/>
  <c r="CV419" i="1"/>
  <c r="CV420" i="1" s="1"/>
  <c r="CF419" i="1"/>
  <c r="CF420" i="1" s="1"/>
  <c r="BP419" i="1"/>
  <c r="BP420" i="1" s="1"/>
  <c r="AZ419" i="1"/>
  <c r="AZ420" i="1" s="1"/>
  <c r="AJ419" i="1"/>
  <c r="AJ420" i="1" s="1"/>
  <c r="V419" i="1"/>
  <c r="V420" i="1" s="1"/>
  <c r="N419" i="1"/>
  <c r="F419" i="1"/>
  <c r="F420" i="1" s="1"/>
  <c r="CZ352" i="1"/>
  <c r="CZ17" i="1"/>
  <c r="CD17" i="1"/>
  <c r="CD21" i="1" s="1"/>
  <c r="CD352" i="1"/>
  <c r="BI17" i="1"/>
  <c r="BI352" i="1"/>
  <c r="H17" i="1"/>
  <c r="H352" i="1"/>
  <c r="I191" i="1"/>
  <c r="I11" i="1"/>
  <c r="AA11" i="1" s="1"/>
  <c r="U9" i="1"/>
  <c r="U118" i="1"/>
  <c r="AA355" i="1"/>
  <c r="CA548" i="1"/>
  <c r="CA549" i="1" s="1"/>
  <c r="L540" i="1"/>
  <c r="L18" i="1"/>
  <c r="AD18" i="1" s="1"/>
  <c r="N548" i="1"/>
  <c r="X539" i="1"/>
  <c r="DA548" i="1"/>
  <c r="DA549" i="1" s="1"/>
  <c r="CS548" i="1"/>
  <c r="CS549" i="1" s="1"/>
  <c r="CK548" i="1"/>
  <c r="CK549" i="1" s="1"/>
  <c r="CC548" i="1"/>
  <c r="CC549" i="1" s="1"/>
  <c r="BU548" i="1"/>
  <c r="BU549" i="1" s="1"/>
  <c r="BM548" i="1"/>
  <c r="BM549" i="1" s="1"/>
  <c r="BE548" i="1"/>
  <c r="BE549" i="1" s="1"/>
  <c r="AW548" i="1"/>
  <c r="AO548" i="1"/>
  <c r="AO549" i="1" s="1"/>
  <c r="AG548" i="1"/>
  <c r="AG549" i="1" s="1"/>
  <c r="U548" i="1"/>
  <c r="U549" i="1" s="1"/>
  <c r="AE539" i="1"/>
  <c r="AE542" i="1"/>
  <c r="I548" i="1"/>
  <c r="I549" i="1" s="1"/>
  <c r="AD460" i="1"/>
  <c r="DC468" i="1"/>
  <c r="DC469" i="1" s="1"/>
  <c r="CM468" i="1"/>
  <c r="CM469" i="1" s="1"/>
  <c r="BW468" i="1"/>
  <c r="BW469" i="1" s="1"/>
  <c r="BG468" i="1"/>
  <c r="BG469" i="1" s="1"/>
  <c r="AQ468" i="1"/>
  <c r="AQ469" i="1" s="1"/>
  <c r="W468" i="1"/>
  <c r="O468" i="1"/>
  <c r="O469" i="1" s="1"/>
  <c r="CS17" i="1"/>
  <c r="CS352" i="1"/>
  <c r="BB352" i="1"/>
  <c r="BB17" i="1"/>
  <c r="BB21" i="1" s="1"/>
  <c r="AG352" i="1"/>
  <c r="AG17" i="1"/>
  <c r="AG21" i="1" s="1"/>
  <c r="F352" i="1"/>
  <c r="F17" i="1"/>
  <c r="CU352" i="1"/>
  <c r="CU17" i="1"/>
  <c r="CU21" i="1" s="1"/>
  <c r="CE17" i="1"/>
  <c r="CE352" i="1"/>
  <c r="AY352" i="1"/>
  <c r="AY17" i="1"/>
  <c r="AI17" i="1"/>
  <c r="AI21" i="1" s="1"/>
  <c r="AI352" i="1"/>
  <c r="Q359" i="1"/>
  <c r="Q360" i="1" s="1"/>
  <c r="AA304" i="1"/>
  <c r="T10" i="1"/>
  <c r="AC10" i="1" s="1"/>
  <c r="T156" i="1"/>
  <c r="I9" i="1"/>
  <c r="I118" i="1"/>
  <c r="P9" i="1"/>
  <c r="P118" i="1"/>
  <c r="DD740" i="1"/>
  <c r="DD741" i="1" s="1"/>
  <c r="CV740" i="1"/>
  <c r="CV741" i="1" s="1"/>
  <c r="CN740" i="1"/>
  <c r="CN741" i="1" s="1"/>
  <c r="CF740" i="1"/>
  <c r="CF741" i="1" s="1"/>
  <c r="BX740" i="1"/>
  <c r="BP740" i="1"/>
  <c r="BP741" i="1" s="1"/>
  <c r="BH740" i="1"/>
  <c r="BH741" i="1" s="1"/>
  <c r="AZ740" i="1"/>
  <c r="AZ741" i="1" s="1"/>
  <c r="AR740" i="1"/>
  <c r="AR741" i="1" s="1"/>
  <c r="AJ740" i="1"/>
  <c r="AJ741" i="1" s="1"/>
  <c r="BW548" i="1"/>
  <c r="BW549" i="1" s="1"/>
  <c r="AA410" i="1"/>
  <c r="DB17" i="1"/>
  <c r="DB352" i="1"/>
  <c r="AP17" i="1"/>
  <c r="AP352" i="1"/>
  <c r="AC455" i="1"/>
  <c r="AE419" i="1"/>
  <c r="E17" i="1"/>
  <c r="CR17" i="1"/>
  <c r="AV17" i="1"/>
  <c r="T304" i="1"/>
  <c r="AE13" i="1"/>
  <c r="CR14" i="1"/>
  <c r="CJ14" i="1"/>
  <c r="CB14" i="1"/>
  <c r="AZ14" i="1"/>
  <c r="AR14" i="1"/>
  <c r="AA9" i="1"/>
  <c r="R14" i="1"/>
  <c r="CH14" i="1"/>
  <c r="BU14" i="1"/>
  <c r="BP17" i="1"/>
  <c r="BP21" i="1" s="1"/>
  <c r="AE11" i="1"/>
  <c r="DC14" i="1"/>
  <c r="DC23" i="1" s="1"/>
  <c r="DC29" i="1" s="1"/>
  <c r="DC31" i="1" s="1"/>
  <c r="DC32" i="1" s="1"/>
  <c r="CI14" i="1"/>
  <c r="CA14" i="1"/>
  <c r="BS14" i="1"/>
  <c r="BS23" i="1" s="1"/>
  <c r="BS29" i="1" s="1"/>
  <c r="BS31" i="1" s="1"/>
  <c r="BS32" i="1" s="1"/>
  <c r="AY14" i="1"/>
  <c r="AQ14" i="1"/>
  <c r="AQ23" i="1" s="1"/>
  <c r="AI14" i="1"/>
  <c r="AI23" i="1" s="1"/>
  <c r="AD11" i="1"/>
  <c r="CK14" i="1"/>
  <c r="BA14" i="1"/>
  <c r="K14" i="1"/>
  <c r="CX14" i="1"/>
  <c r="S14" i="1"/>
  <c r="AB9" i="1"/>
  <c r="AE410" i="1"/>
  <c r="AB13" i="1"/>
  <c r="AD12" i="1"/>
  <c r="AE12" i="1"/>
  <c r="G14" i="1"/>
  <c r="AN1286" i="2"/>
  <c r="AS1294" i="2" s="1"/>
  <c r="BF1285" i="2"/>
  <c r="BC1295" i="2"/>
  <c r="AB1219" i="2"/>
  <c r="AA1222" i="2"/>
  <c r="K1239" i="2"/>
  <c r="J1242" i="2"/>
  <c r="H1161" i="2"/>
  <c r="G1164" i="2"/>
  <c r="BC1100" i="2"/>
  <c r="BD1100" i="2" s="1"/>
  <c r="DE1094" i="2"/>
  <c r="DF1094" i="2" s="1"/>
  <c r="AK1092" i="2"/>
  <c r="AL1092" i="2" s="1"/>
  <c r="AK1087" i="2"/>
  <c r="AL1087" i="2" s="1"/>
  <c r="DE1092" i="2"/>
  <c r="DF1092" i="2" s="1"/>
  <c r="DE1087" i="2"/>
  <c r="DF1087" i="2" s="1"/>
  <c r="AK1086" i="2"/>
  <c r="AL1086" i="2" s="1"/>
  <c r="DE1090" i="2"/>
  <c r="DF1090" i="2" s="1"/>
  <c r="DE1071" i="2"/>
  <c r="DF1071" i="2" s="1"/>
  <c r="CM1097" i="2"/>
  <c r="CN1097" i="2" s="1"/>
  <c r="BC1075" i="2"/>
  <c r="BD1075" i="2" s="1"/>
  <c r="DE1069" i="2"/>
  <c r="DF1069" i="2" s="1"/>
  <c r="AK1067" i="2"/>
  <c r="AL1067" i="2" s="1"/>
  <c r="DE1075" i="2"/>
  <c r="DF1075" i="2" s="1"/>
  <c r="AK1065" i="2"/>
  <c r="AL1065" i="2" s="1"/>
  <c r="CQ1078" i="2"/>
  <c r="CM1066" i="2"/>
  <c r="CN1066" i="2" s="1"/>
  <c r="AK1063" i="2"/>
  <c r="AL1063" i="2" s="1"/>
  <c r="CM1074" i="2"/>
  <c r="CN1074" i="2" s="1"/>
  <c r="BC1073" i="2"/>
  <c r="BD1073" i="2" s="1"/>
  <c r="BU1072" i="2"/>
  <c r="BV1072" i="2" s="1"/>
  <c r="S1078" i="2"/>
  <c r="BC1090" i="2"/>
  <c r="BD1090" i="2" s="1"/>
  <c r="BX1104" i="2"/>
  <c r="BZ1104" i="2" s="1"/>
  <c r="F304" i="2"/>
  <c r="F765" i="2" s="1"/>
  <c r="E1078" i="2" s="1"/>
  <c r="N155" i="2"/>
  <c r="BU1050" i="2"/>
  <c r="BV1050" i="2" s="1"/>
  <c r="V1051" i="2"/>
  <c r="X1051" i="2" s="1"/>
  <c r="J539" i="2"/>
  <c r="J758" i="2" s="1"/>
  <c r="J772" i="2"/>
  <c r="F772" i="2"/>
  <c r="CM757" i="2"/>
  <c r="CM762" i="2" s="1"/>
  <c r="CN763" i="2" s="1"/>
  <c r="BF1057" i="2"/>
  <c r="BH1057" i="2" s="1"/>
  <c r="BH1053" i="2"/>
  <c r="M155" i="2"/>
  <c r="CS765" i="2"/>
  <c r="BU765" i="2"/>
  <c r="BV305" i="2"/>
  <c r="BA765" i="2"/>
  <c r="AC765" i="2"/>
  <c r="AX765" i="2"/>
  <c r="CM765" i="2"/>
  <c r="CN305" i="2"/>
  <c r="BC765" i="2"/>
  <c r="BD305" i="2"/>
  <c r="DC765" i="2"/>
  <c r="BO765" i="2"/>
  <c r="BF1061" i="2"/>
  <c r="BH1061" i="2" s="1"/>
  <c r="L190" i="2"/>
  <c r="BX1057" i="2"/>
  <c r="BZ1057" i="2" s="1"/>
  <c r="P302" i="2"/>
  <c r="P754" i="2"/>
  <c r="P760" i="2" s="1"/>
  <c r="L539" i="2"/>
  <c r="L758" i="2" s="1"/>
  <c r="L754" i="2"/>
  <c r="L760" i="2" s="1"/>
  <c r="H251" i="2"/>
  <c r="H455" i="2"/>
  <c r="CX756" i="1"/>
  <c r="CX777" i="1" s="1"/>
  <c r="CX755" i="1"/>
  <c r="CH756" i="1"/>
  <c r="CH777" i="1" s="1"/>
  <c r="CH755" i="1"/>
  <c r="BR756" i="1"/>
  <c r="BR777" i="1" s="1"/>
  <c r="BR755" i="1"/>
  <c r="BR34" i="1"/>
  <c r="BB756" i="1"/>
  <c r="BB777" i="1" s="1"/>
  <c r="BB755" i="1"/>
  <c r="BB34" i="1"/>
  <c r="AL756" i="1"/>
  <c r="AL777" i="1" s="1"/>
  <c r="AL755" i="1"/>
  <c r="AL34" i="1"/>
  <c r="F756" i="1"/>
  <c r="F777" i="1" s="1"/>
  <c r="F755" i="1"/>
  <c r="F34" i="1"/>
  <c r="CE729" i="1"/>
  <c r="CE19" i="1"/>
  <c r="AY729" i="1"/>
  <c r="AY19" i="1"/>
  <c r="K729" i="1"/>
  <c r="K19" i="1"/>
  <c r="AC19" i="1" s="1"/>
  <c r="AE731" i="1"/>
  <c r="AE740" i="1" s="1"/>
  <c r="AE728" i="1"/>
  <c r="Q190" i="2"/>
  <c r="O117" i="2"/>
  <c r="O539" i="2"/>
  <c r="O758" i="2" s="1"/>
  <c r="K190" i="2"/>
  <c r="G190" i="2"/>
  <c r="H756" i="1"/>
  <c r="H777" i="1" s="1"/>
  <c r="H755" i="1"/>
  <c r="H34" i="1"/>
  <c r="CG740" i="1"/>
  <c r="BA740" i="1"/>
  <c r="BA741" i="1" s="1"/>
  <c r="M740" i="1"/>
  <c r="M741" i="1" s="1"/>
  <c r="DE729" i="1"/>
  <c r="DE19" i="1"/>
  <c r="CO729" i="1"/>
  <c r="CO19" i="1"/>
  <c r="BY729" i="1"/>
  <c r="BY19" i="1"/>
  <c r="BI729" i="1"/>
  <c r="BI19" i="1"/>
  <c r="AS729" i="1"/>
  <c r="AS19" i="1"/>
  <c r="U729" i="1"/>
  <c r="U19" i="1"/>
  <c r="E729" i="1"/>
  <c r="E19" i="1"/>
  <c r="CZ765" i="2"/>
  <c r="CF765" i="2"/>
  <c r="BL765" i="2"/>
  <c r="AR765" i="2"/>
  <c r="T765" i="2"/>
  <c r="V1049" i="2"/>
  <c r="CE756" i="1"/>
  <c r="CE777" i="1" s="1"/>
  <c r="AI756" i="1"/>
  <c r="AI777" i="1" s="1"/>
  <c r="M756" i="1"/>
  <c r="M777" i="1" s="1"/>
  <c r="M755" i="1"/>
  <c r="M34" i="1"/>
  <c r="G755" i="1"/>
  <c r="G756" i="1"/>
  <c r="G777" i="1" s="1"/>
  <c r="G34" i="1"/>
  <c r="J740" i="1"/>
  <c r="J741" i="1" s="1"/>
  <c r="CT740" i="1"/>
  <c r="CT741" i="1" s="1"/>
  <c r="CD740" i="1"/>
  <c r="CD741" i="1" s="1"/>
  <c r="BN740" i="1"/>
  <c r="BN741" i="1" s="1"/>
  <c r="AX740" i="1"/>
  <c r="AX741" i="1" s="1"/>
  <c r="AH740" i="1"/>
  <c r="AH741" i="1" s="1"/>
  <c r="CI729" i="1"/>
  <c r="CI19" i="1"/>
  <c r="BC729" i="1"/>
  <c r="BC19" i="1"/>
  <c r="AB740" i="1"/>
  <c r="AC545" i="1"/>
  <c r="AC548" i="1" s="1"/>
  <c r="AD544" i="1"/>
  <c r="AB543" i="1"/>
  <c r="AB548" i="1" s="1"/>
  <c r="Z539" i="1"/>
  <c r="Z542" i="1"/>
  <c r="BQ756" i="1"/>
  <c r="BQ777" i="1" s="1"/>
  <c r="BI756" i="1"/>
  <c r="BI777" i="1" s="1"/>
  <c r="BA756" i="1"/>
  <c r="BA777" i="1" s="1"/>
  <c r="AO756" i="1"/>
  <c r="AO777" i="1" s="1"/>
  <c r="V729" i="1"/>
  <c r="V19" i="1"/>
  <c r="O729" i="1"/>
  <c r="O19" i="1"/>
  <c r="CX540" i="1"/>
  <c r="CX18" i="1"/>
  <c r="CH540" i="1"/>
  <c r="CH18" i="1"/>
  <c r="BR540" i="1"/>
  <c r="BR18" i="1"/>
  <c r="BB540" i="1"/>
  <c r="BB18" i="1"/>
  <c r="AL540" i="1"/>
  <c r="AL18" i="1"/>
  <c r="R540" i="1"/>
  <c r="R18" i="1"/>
  <c r="Z737" i="1"/>
  <c r="AA737" i="1"/>
  <c r="BC548" i="1"/>
  <c r="BC549" i="1" s="1"/>
  <c r="AE544" i="1"/>
  <c r="Z417" i="1"/>
  <c r="CK17" i="1"/>
  <c r="CK21" i="1" s="1"/>
  <c r="CK352" i="1"/>
  <c r="BE17" i="1"/>
  <c r="BE21" i="1" s="1"/>
  <c r="BE352" i="1"/>
  <c r="O352" i="1"/>
  <c r="O17" i="1"/>
  <c r="DB729" i="1"/>
  <c r="DB19" i="1"/>
  <c r="CL729" i="1"/>
  <c r="CL19" i="1"/>
  <c r="BV729" i="1"/>
  <c r="BV19" i="1"/>
  <c r="AP729" i="1"/>
  <c r="AP19" i="1"/>
  <c r="X740" i="1"/>
  <c r="Y728" i="1"/>
  <c r="Y756" i="1" s="1"/>
  <c r="Y777" i="1" s="1"/>
  <c r="Y731" i="1"/>
  <c r="Y740" i="1" s="1"/>
  <c r="L729" i="1"/>
  <c r="L19" i="1"/>
  <c r="AD19" i="1" s="1"/>
  <c r="H740" i="1"/>
  <c r="H741" i="1" s="1"/>
  <c r="CU548" i="1"/>
  <c r="CU549" i="1" s="1"/>
  <c r="AI548" i="1"/>
  <c r="AI549" i="1" s="1"/>
  <c r="AC462" i="1"/>
  <c r="AD461" i="1"/>
  <c r="DD419" i="1"/>
  <c r="DD420" i="1" s="1"/>
  <c r="CR419" i="1"/>
  <c r="CR420" i="1" s="1"/>
  <c r="CB419" i="1"/>
  <c r="CB420" i="1" s="1"/>
  <c r="BL419" i="1"/>
  <c r="BL420" i="1" s="1"/>
  <c r="AV419" i="1"/>
  <c r="AV420" i="1" s="1"/>
  <c r="AF419" i="1"/>
  <c r="AF420" i="1" s="1"/>
  <c r="J411" i="1"/>
  <c r="J17" i="1"/>
  <c r="CT352" i="1"/>
  <c r="CT17" i="1"/>
  <c r="CT21" i="1" s="1"/>
  <c r="BY352" i="1"/>
  <c r="BY17" i="1"/>
  <c r="BD352" i="1"/>
  <c r="BD17" i="1"/>
  <c r="AH17" i="1"/>
  <c r="AH21" i="1" s="1"/>
  <c r="AH352" i="1"/>
  <c r="X355" i="1"/>
  <c r="AA351" i="1"/>
  <c r="AA354" i="1"/>
  <c r="AA359" i="1" s="1"/>
  <c r="AB304" i="1"/>
  <c r="M9" i="1"/>
  <c r="M14" i="1" s="1"/>
  <c r="M118" i="1"/>
  <c r="BK548" i="1"/>
  <c r="BK549" i="1" s="1"/>
  <c r="Z546" i="1"/>
  <c r="AD545" i="1"/>
  <c r="J548" i="1"/>
  <c r="J549" i="1" s="1"/>
  <c r="DE18" i="1"/>
  <c r="DE540" i="1"/>
  <c r="CW540" i="1"/>
  <c r="CW18" i="1"/>
  <c r="CO540" i="1"/>
  <c r="CO18" i="1"/>
  <c r="BY540" i="1"/>
  <c r="BY18" i="1"/>
  <c r="BQ540" i="1"/>
  <c r="BQ18" i="1"/>
  <c r="BI540" i="1"/>
  <c r="BI18" i="1"/>
  <c r="BA540" i="1"/>
  <c r="BA18" i="1"/>
  <c r="AS540" i="1"/>
  <c r="AS18" i="1"/>
  <c r="AK18" i="1"/>
  <c r="AK540" i="1"/>
  <c r="Q540" i="1"/>
  <c r="Q18" i="1"/>
  <c r="M548" i="1"/>
  <c r="M549" i="1" s="1"/>
  <c r="E540" i="1"/>
  <c r="E18" i="1"/>
  <c r="AE466" i="1"/>
  <c r="AC465" i="1"/>
  <c r="AD464" i="1"/>
  <c r="AA463" i="1"/>
  <c r="AA462" i="1"/>
  <c r="Z462" i="1"/>
  <c r="AA461" i="1"/>
  <c r="AE459" i="1"/>
  <c r="CY468" i="1"/>
  <c r="CI468" i="1"/>
  <c r="CI469" i="1" s="1"/>
  <c r="BS468" i="1"/>
  <c r="BS469" i="1" s="1"/>
  <c r="BC468" i="1"/>
  <c r="BC469" i="1" s="1"/>
  <c r="AM468" i="1"/>
  <c r="AM469" i="1" s="1"/>
  <c r="AB455" i="1"/>
  <c r="AB458" i="1"/>
  <c r="AB468" i="1" s="1"/>
  <c r="K468" i="1"/>
  <c r="K469" i="1" s="1"/>
  <c r="AD413" i="1"/>
  <c r="AD419" i="1" s="1"/>
  <c r="AD410" i="1"/>
  <c r="CN352" i="1"/>
  <c r="CN17" i="1"/>
  <c r="CN21" i="1" s="1"/>
  <c r="BR17" i="1"/>
  <c r="BR352" i="1"/>
  <c r="V352" i="1"/>
  <c r="V17" i="1"/>
  <c r="V21" i="1" s="1"/>
  <c r="Z357" i="1"/>
  <c r="DG17" i="1"/>
  <c r="DG21" i="1" s="1"/>
  <c r="DG352" i="1"/>
  <c r="CQ352" i="1"/>
  <c r="CQ17" i="1"/>
  <c r="CQ21" i="1" s="1"/>
  <c r="CA17" i="1"/>
  <c r="CA21" i="1" s="1"/>
  <c r="CA352" i="1"/>
  <c r="BK352" i="1"/>
  <c r="BK17" i="1"/>
  <c r="BK21" i="1" s="1"/>
  <c r="AU17" i="1"/>
  <c r="AU21" i="1" s="1"/>
  <c r="AU352" i="1"/>
  <c r="AE351" i="1"/>
  <c r="AE354" i="1"/>
  <c r="AE359" i="1" s="1"/>
  <c r="M359" i="1"/>
  <c r="M360" i="1" s="1"/>
  <c r="P10" i="1"/>
  <c r="Y10" i="1" s="1"/>
  <c r="P156" i="1"/>
  <c r="CZ729" i="1"/>
  <c r="CZ19" i="1"/>
  <c r="CR729" i="1"/>
  <c r="CR19" i="1"/>
  <c r="CJ729" i="1"/>
  <c r="CJ19" i="1"/>
  <c r="CB729" i="1"/>
  <c r="CB19" i="1"/>
  <c r="BT729" i="1"/>
  <c r="BT19" i="1"/>
  <c r="BL729" i="1"/>
  <c r="BL19" i="1"/>
  <c r="BD729" i="1"/>
  <c r="BD19" i="1"/>
  <c r="AV729" i="1"/>
  <c r="AV19" i="1"/>
  <c r="AF729" i="1"/>
  <c r="AF19" i="1"/>
  <c r="BG548" i="1"/>
  <c r="BG549" i="1" s="1"/>
  <c r="F468" i="1"/>
  <c r="F469" i="1" s="1"/>
  <c r="Y462" i="1"/>
  <c r="Y460" i="1"/>
  <c r="G419" i="1"/>
  <c r="G420" i="1" s="1"/>
  <c r="BA411" i="1"/>
  <c r="BA17" i="1"/>
  <c r="DB419" i="1"/>
  <c r="DB420" i="1" s="1"/>
  <c r="CT419" i="1"/>
  <c r="CT420" i="1" s="1"/>
  <c r="CL419" i="1"/>
  <c r="CL420" i="1" s="1"/>
  <c r="CD419" i="1"/>
  <c r="CD420" i="1" s="1"/>
  <c r="BV419" i="1"/>
  <c r="BV420" i="1" s="1"/>
  <c r="BN419" i="1"/>
  <c r="BN420" i="1" s="1"/>
  <c r="BF419" i="1"/>
  <c r="AX419" i="1"/>
  <c r="AX420" i="1" s="1"/>
  <c r="AP419" i="1"/>
  <c r="AP420" i="1" s="1"/>
  <c r="AH419" i="1"/>
  <c r="AH420" i="1" s="1"/>
  <c r="CL352" i="1"/>
  <c r="CL17" i="1"/>
  <c r="U17" i="1"/>
  <c r="U21" i="1" s="1"/>
  <c r="U352" i="1"/>
  <c r="I304" i="1"/>
  <c r="DD14" i="1"/>
  <c r="BT14" i="1"/>
  <c r="BL14" i="1"/>
  <c r="AJ14" i="1"/>
  <c r="J14" i="1"/>
  <c r="DF14" i="1"/>
  <c r="BJ14" i="1"/>
  <c r="BJ23" i="1" s="1"/>
  <c r="AL14" i="1"/>
  <c r="L14" i="1"/>
  <c r="DA14" i="1"/>
  <c r="O14" i="1"/>
  <c r="X9" i="1"/>
  <c r="X10" i="1"/>
  <c r="Z10" i="1"/>
  <c r="CU14" i="1"/>
  <c r="CU23" i="1" s="1"/>
  <c r="CU29" i="1" s="1"/>
  <c r="CU31" i="1" s="1"/>
  <c r="CU32" i="1" s="1"/>
  <c r="CM14" i="1"/>
  <c r="BK14" i="1"/>
  <c r="BK23" i="1" s="1"/>
  <c r="BK29" i="1" s="1"/>
  <c r="BK31" i="1" s="1"/>
  <c r="BK32" i="1" s="1"/>
  <c r="DB14" i="1"/>
  <c r="BR14" i="1"/>
  <c r="AH14" i="1"/>
  <c r="BQ14" i="1"/>
  <c r="AG14" i="1"/>
  <c r="AG23" i="1" s="1"/>
  <c r="AG29" i="1" s="1"/>
  <c r="AG31" i="1" s="1"/>
  <c r="AG32" i="1" s="1"/>
  <c r="CL14" i="1"/>
  <c r="H14" i="1"/>
  <c r="CO14" i="1"/>
  <c r="BI14" i="1"/>
  <c r="V5" i="1"/>
  <c r="W5" i="1" s="1"/>
  <c r="X5" i="1" s="1"/>
  <c r="Y5" i="1" s="1"/>
  <c r="Z5" i="1" s="1"/>
  <c r="AA5" i="1" s="1"/>
  <c r="AB5" i="1" s="1"/>
  <c r="AC5" i="1" s="1"/>
  <c r="AD5" i="1" s="1"/>
  <c r="AE5" i="1" s="1"/>
  <c r="T5" i="1"/>
  <c r="U5" i="1" s="1"/>
  <c r="S304" i="1"/>
  <c r="CS14" i="1"/>
  <c r="BM14" i="1"/>
  <c r="BY21" i="1" l="1"/>
  <c r="BU1055" i="2"/>
  <c r="BV1055" i="2" s="1"/>
  <c r="S21" i="1"/>
  <c r="BU1056" i="2"/>
  <c r="BV1056" i="2" s="1"/>
  <c r="V1058" i="2"/>
  <c r="X1058" i="2" s="1"/>
  <c r="AA548" i="1"/>
  <c r="H410" i="2"/>
  <c r="I14" i="1"/>
  <c r="CS21" i="1"/>
  <c r="CS23" i="1" s="1"/>
  <c r="CS29" i="1" s="1"/>
  <c r="CS31" i="1" s="1"/>
  <c r="CS32" i="1" s="1"/>
  <c r="X756" i="1"/>
  <c r="X777" i="1" s="1"/>
  <c r="CM1054" i="2"/>
  <c r="CN1054" i="2" s="1"/>
  <c r="AB419" i="1"/>
  <c r="AE756" i="1"/>
  <c r="AE777" i="1" s="1"/>
  <c r="CR21" i="1"/>
  <c r="CR23" i="1" s="1"/>
  <c r="CR29" i="1" s="1"/>
  <c r="CR31" i="1" s="1"/>
  <c r="CR32" i="1" s="1"/>
  <c r="AC468" i="1"/>
  <c r="AD756" i="1"/>
  <c r="AD777" i="1" s="1"/>
  <c r="AB756" i="1"/>
  <c r="AB777" i="1" s="1"/>
  <c r="I1209" i="2"/>
  <c r="H1212" i="2"/>
  <c r="CR1077" i="2"/>
  <c r="J21" i="1"/>
  <c r="AB21" i="1" s="1"/>
  <c r="AB17" i="1"/>
  <c r="CM1053" i="2"/>
  <c r="CN1053" i="2" s="1"/>
  <c r="H1164" i="2"/>
  <c r="I1161" i="2"/>
  <c r="AS1349" i="2"/>
  <c r="AS782" i="2"/>
  <c r="AS781" i="2" s="1"/>
  <c r="AQ29" i="1"/>
  <c r="AQ31" i="1" s="1"/>
  <c r="AQ32" i="1" s="1"/>
  <c r="AQ24" i="1"/>
  <c r="F21" i="1"/>
  <c r="X17" i="1"/>
  <c r="X14" i="1"/>
  <c r="BJ29" i="1"/>
  <c r="BJ31" i="1" s="1"/>
  <c r="BJ32" i="1" s="1"/>
  <c r="BJ24" i="1"/>
  <c r="BC1052" i="2"/>
  <c r="BD1052" i="2" s="1"/>
  <c r="BU1054" i="2"/>
  <c r="BV1054" i="2" s="1"/>
  <c r="DE1056" i="2"/>
  <c r="DF1056" i="2" s="1"/>
  <c r="BX1285" i="2"/>
  <c r="BF1286" i="2"/>
  <c r="BK1294" i="2" s="1"/>
  <c r="AI29" i="1"/>
  <c r="AI31" i="1" s="1"/>
  <c r="AI32" i="1" s="1"/>
  <c r="AI24" i="1"/>
  <c r="CA23" i="1"/>
  <c r="CA29" i="1" s="1"/>
  <c r="CA31" i="1" s="1"/>
  <c r="CA32" i="1" s="1"/>
  <c r="AV21" i="1"/>
  <c r="DB21" i="1"/>
  <c r="BI21" i="1"/>
  <c r="H757" i="2"/>
  <c r="CM1084" i="2"/>
  <c r="CN1084" i="2" s="1"/>
  <c r="BC1055" i="2"/>
  <c r="BD1055" i="2" s="1"/>
  <c r="H1278" i="2"/>
  <c r="CT23" i="1"/>
  <c r="CT29" i="1" s="1"/>
  <c r="CT31" i="1" s="1"/>
  <c r="CT32" i="1" s="1"/>
  <c r="BP23" i="1"/>
  <c r="BP29" i="1" s="1"/>
  <c r="BP31" i="1" s="1"/>
  <c r="BP32" i="1" s="1"/>
  <c r="L21" i="1"/>
  <c r="AD21" i="1" s="1"/>
  <c r="AD17" i="1"/>
  <c r="CX21" i="1"/>
  <c r="X359" i="1"/>
  <c r="CJ21" i="1"/>
  <c r="CJ23" i="1" s="1"/>
  <c r="CJ29" i="1" s="1"/>
  <c r="CJ31" i="1" s="1"/>
  <c r="CJ32" i="1" s="1"/>
  <c r="Z756" i="1"/>
  <c r="Z777" i="1" s="1"/>
  <c r="AD468" i="1"/>
  <c r="X1084" i="2"/>
  <c r="AK1050" i="2"/>
  <c r="AL1050" i="2" s="1"/>
  <c r="K1179" i="2"/>
  <c r="J1182" i="2"/>
  <c r="J1152" i="2"/>
  <c r="I1155" i="2"/>
  <c r="G1274" i="2"/>
  <c r="I1229" i="2"/>
  <c r="H1232" i="2"/>
  <c r="CD23" i="1"/>
  <c r="CD29" i="1" s="1"/>
  <c r="CD31" i="1" s="1"/>
  <c r="CD32" i="1" s="1"/>
  <c r="AZ21" i="1"/>
  <c r="AE9" i="1"/>
  <c r="CN23" i="1"/>
  <c r="CN29" i="1" s="1"/>
  <c r="CN31" i="1" s="1"/>
  <c r="CN32" i="1" s="1"/>
  <c r="CB21" i="1"/>
  <c r="AR21" i="1"/>
  <c r="CH21" i="1"/>
  <c r="AX21" i="1"/>
  <c r="AX23" i="1" s="1"/>
  <c r="K21" i="1"/>
  <c r="AC17" i="1"/>
  <c r="AT21" i="1"/>
  <c r="X19" i="1"/>
  <c r="BH1077" i="2"/>
  <c r="CP1078" i="2"/>
  <c r="AA740" i="1"/>
  <c r="DE1051" i="2"/>
  <c r="DF1051" i="2" s="1"/>
  <c r="CM1085" i="2"/>
  <c r="CN1085" i="2" s="1"/>
  <c r="DE1084" i="2"/>
  <c r="DF1084" i="2" s="1"/>
  <c r="J1200" i="2"/>
  <c r="K1197" i="2"/>
  <c r="I1262" i="2"/>
  <c r="J1259" i="2"/>
  <c r="AP1077" i="2"/>
  <c r="BU1103" i="2"/>
  <c r="BV1103" i="2" s="1"/>
  <c r="G728" i="2"/>
  <c r="G759" i="2" s="1"/>
  <c r="H304" i="2"/>
  <c r="AK1055" i="2"/>
  <c r="AL1055" i="2" s="1"/>
  <c r="DE1055" i="2"/>
  <c r="DF1055" i="2" s="1"/>
  <c r="BC1054" i="2"/>
  <c r="BD1054" i="2" s="1"/>
  <c r="CM1051" i="2"/>
  <c r="CN1051" i="2" s="1"/>
  <c r="CM1056" i="2"/>
  <c r="CN1056" i="2" s="1"/>
  <c r="CM1052" i="2"/>
  <c r="CN1052" i="2" s="1"/>
  <c r="DE1085" i="2"/>
  <c r="DF1085" i="2" s="1"/>
  <c r="J1349" i="2"/>
  <c r="K1294" i="2"/>
  <c r="J782" i="2"/>
  <c r="J781" i="2" s="1"/>
  <c r="BB23" i="1"/>
  <c r="CV21" i="1"/>
  <c r="T14" i="1"/>
  <c r="F23" i="1"/>
  <c r="F29" i="1" s="1"/>
  <c r="F31" i="1" s="1"/>
  <c r="F32" i="1" s="1"/>
  <c r="AF21" i="1"/>
  <c r="AK21" i="1"/>
  <c r="CW21" i="1"/>
  <c r="CW23" i="1" s="1"/>
  <c r="CW29" i="1" s="1"/>
  <c r="CW31" i="1" s="1"/>
  <c r="CW32" i="1" s="1"/>
  <c r="BH21" i="1"/>
  <c r="AE468" i="1"/>
  <c r="BN21" i="1"/>
  <c r="I21" i="1"/>
  <c r="AA17" i="1"/>
  <c r="BU21" i="1"/>
  <c r="J251" i="2"/>
  <c r="J304" i="2" s="1"/>
  <c r="BU1049" i="2"/>
  <c r="BV1049" i="2" s="1"/>
  <c r="J1173" i="2"/>
  <c r="K1170" i="2"/>
  <c r="I1191" i="2"/>
  <c r="J1188" i="2"/>
  <c r="J1322" i="2"/>
  <c r="I1325" i="2"/>
  <c r="BN23" i="1"/>
  <c r="BN29" i="1" s="1"/>
  <c r="BN31" i="1" s="1"/>
  <c r="BN32" i="1" s="1"/>
  <c r="AM23" i="1"/>
  <c r="BE23" i="1"/>
  <c r="AV23" i="1"/>
  <c r="CV23" i="1"/>
  <c r="CV29" i="1" s="1"/>
  <c r="CV31" i="1" s="1"/>
  <c r="CV32" i="1" s="1"/>
  <c r="BG21" i="1"/>
  <c r="BG23" i="1" s="1"/>
  <c r="CO21" i="1"/>
  <c r="CO23" i="1" s="1"/>
  <c r="CO29" i="1" s="1"/>
  <c r="CO31" i="1" s="1"/>
  <c r="CO32" i="1" s="1"/>
  <c r="Z419" i="1"/>
  <c r="AC756" i="1"/>
  <c r="AC777" i="1" s="1"/>
  <c r="DE1050" i="2"/>
  <c r="DF1050" i="2" s="1"/>
  <c r="AC1276" i="2"/>
  <c r="AD1231" i="2"/>
  <c r="AC776" i="2"/>
  <c r="AC772" i="2" s="1"/>
  <c r="BI23" i="1"/>
  <c r="J23" i="1"/>
  <c r="J29" i="1" s="1"/>
  <c r="J31" i="1" s="1"/>
  <c r="J32" i="1" s="1"/>
  <c r="Z548" i="1"/>
  <c r="X1049" i="2"/>
  <c r="F793" i="2"/>
  <c r="F1042" i="2"/>
  <c r="BC1085" i="2"/>
  <c r="BD1085" i="2" s="1"/>
  <c r="BC1056" i="2"/>
  <c r="BD1056" i="2" s="1"/>
  <c r="AB1222" i="2"/>
  <c r="AC1219" i="2"/>
  <c r="AB14" i="1"/>
  <c r="S23" i="1"/>
  <c r="S29" i="1" s="1"/>
  <c r="CK23" i="1"/>
  <c r="CK29" i="1" s="1"/>
  <c r="CK31" i="1" s="1"/>
  <c r="CK32" i="1" s="1"/>
  <c r="CH23" i="1"/>
  <c r="CH29" i="1" s="1"/>
  <c r="CH31" i="1" s="1"/>
  <c r="CH32" i="1" s="1"/>
  <c r="AZ23" i="1"/>
  <c r="E21" i="1"/>
  <c r="E23" i="1" s="1"/>
  <c r="E29" i="1" s="1"/>
  <c r="E31" i="1" s="1"/>
  <c r="E32" i="1" s="1"/>
  <c r="AP21" i="1"/>
  <c r="AP23" i="1" s="1"/>
  <c r="P14" i="1"/>
  <c r="Y9" i="1"/>
  <c r="CE21" i="1"/>
  <c r="CE23" i="1" s="1"/>
  <c r="CE29" i="1" s="1"/>
  <c r="CE31" i="1" s="1"/>
  <c r="CE32" i="1" s="1"/>
  <c r="AE548" i="1"/>
  <c r="AD9" i="1"/>
  <c r="U14" i="1"/>
  <c r="Z17" i="1"/>
  <c r="H21" i="1"/>
  <c r="G351" i="2"/>
  <c r="G757" i="2" s="1"/>
  <c r="G762" i="2" s="1"/>
  <c r="V1057" i="2"/>
  <c r="X1057" i="2" s="1"/>
  <c r="X1053" i="2"/>
  <c r="BU1085" i="2"/>
  <c r="BV1085" i="2" s="1"/>
  <c r="K1219" i="2"/>
  <c r="J1222" i="2"/>
  <c r="H1274" i="2"/>
  <c r="I1272" i="2"/>
  <c r="J1269" i="2"/>
  <c r="L1292" i="2"/>
  <c r="I1342" i="2"/>
  <c r="H1345" i="2"/>
  <c r="CQ23" i="1"/>
  <c r="CQ29" i="1" s="1"/>
  <c r="CQ31" i="1" s="1"/>
  <c r="CQ32" i="1" s="1"/>
  <c r="AF23" i="1"/>
  <c r="AF29" i="1" s="1"/>
  <c r="AF31" i="1" s="1"/>
  <c r="AF32" i="1" s="1"/>
  <c r="X419" i="1"/>
  <c r="Z18" i="1"/>
  <c r="Z9" i="1"/>
  <c r="Q14" i="1"/>
  <c r="CI21" i="1"/>
  <c r="CI23" i="1" s="1"/>
  <c r="CI29" i="1" s="1"/>
  <c r="CI31" i="1" s="1"/>
  <c r="CI32" i="1" s="1"/>
  <c r="AL21" i="1"/>
  <c r="CC21" i="1"/>
  <c r="CC23" i="1" s="1"/>
  <c r="CC29" i="1" s="1"/>
  <c r="CC31" i="1" s="1"/>
  <c r="CC32" i="1" s="1"/>
  <c r="AE17" i="1"/>
  <c r="M21" i="1"/>
  <c r="AE21" i="1" s="1"/>
  <c r="DE21" i="1"/>
  <c r="DE23" i="1" s="1"/>
  <c r="DE29" i="1" s="1"/>
  <c r="DE31" i="1" s="1"/>
  <c r="DE32" i="1" s="1"/>
  <c r="G21" i="1"/>
  <c r="Y21" i="1" s="1"/>
  <c r="Y17" i="1"/>
  <c r="AO21" i="1"/>
  <c r="AO23" i="1" s="1"/>
  <c r="DA21" i="1"/>
  <c r="DA23" i="1" s="1"/>
  <c r="DA29" i="1" s="1"/>
  <c r="DA31" i="1" s="1"/>
  <c r="DA32" i="1" s="1"/>
  <c r="AA468" i="1"/>
  <c r="AD548" i="1"/>
  <c r="BF1078" i="2"/>
  <c r="AK23" i="1"/>
  <c r="AU23" i="1"/>
  <c r="DG23" i="1"/>
  <c r="DG29" i="1" s="1"/>
  <c r="DG31" i="1" s="1"/>
  <c r="DG32" i="1" s="1"/>
  <c r="T21" i="1"/>
  <c r="Z359" i="1"/>
  <c r="CM21" i="1"/>
  <c r="DD21" i="1"/>
  <c r="AA18" i="1"/>
  <c r="R21" i="1"/>
  <c r="R23" i="1" s="1"/>
  <c r="BT21" i="1"/>
  <c r="BT23" i="1" s="1"/>
  <c r="BT29" i="1" s="1"/>
  <c r="BT31" i="1" s="1"/>
  <c r="BT32" i="1" s="1"/>
  <c r="BZ21" i="1"/>
  <c r="BZ23" i="1" s="1"/>
  <c r="BZ29" i="1" s="1"/>
  <c r="BZ31" i="1" s="1"/>
  <c r="BZ32" i="1" s="1"/>
  <c r="BX1078" i="2"/>
  <c r="BU1051" i="2"/>
  <c r="BV1051" i="2" s="1"/>
  <c r="BU1052" i="2"/>
  <c r="BV1052" i="2" s="1"/>
  <c r="J1249" i="2"/>
  <c r="I1252" i="2"/>
  <c r="I1305" i="2"/>
  <c r="J1302" i="2"/>
  <c r="AF1295" i="2"/>
  <c r="AK1295" i="2" s="1"/>
  <c r="J1364" i="2"/>
  <c r="I1367" i="2"/>
  <c r="CM1060" i="2"/>
  <c r="CN1060" i="2" s="1"/>
  <c r="BC1060" i="2"/>
  <c r="BD1060" i="2" s="1"/>
  <c r="DE1103" i="2"/>
  <c r="DF1103" i="2" s="1"/>
  <c r="CM1103" i="2"/>
  <c r="CN1103" i="2" s="1"/>
  <c r="AP1103" i="2"/>
  <c r="DB23" i="1"/>
  <c r="DB29" i="1" s="1"/>
  <c r="DB31" i="1" s="1"/>
  <c r="DB32" i="1" s="1"/>
  <c r="BC1049" i="2"/>
  <c r="BD1049" i="2" s="1"/>
  <c r="BU23" i="1"/>
  <c r="BU29" i="1" s="1"/>
  <c r="BU31" i="1" s="1"/>
  <c r="BU32" i="1" s="1"/>
  <c r="AR23" i="1"/>
  <c r="DD23" i="1"/>
  <c r="DD29" i="1" s="1"/>
  <c r="DD31" i="1" s="1"/>
  <c r="DD32" i="1" s="1"/>
  <c r="H23" i="1"/>
  <c r="H29" i="1" s="1"/>
  <c r="H31" i="1" s="1"/>
  <c r="H32" i="1" s="1"/>
  <c r="AH23" i="1"/>
  <c r="AH29" i="1" s="1"/>
  <c r="AH31" i="1" s="1"/>
  <c r="AH32" i="1" s="1"/>
  <c r="CM23" i="1"/>
  <c r="CM29" i="1" s="1"/>
  <c r="CM31" i="1" s="1"/>
  <c r="CM32" i="1" s="1"/>
  <c r="AL23" i="1"/>
  <c r="CL21" i="1"/>
  <c r="CL23" i="1" s="1"/>
  <c r="CL29" i="1" s="1"/>
  <c r="CL31" i="1" s="1"/>
  <c r="CL32" i="1" s="1"/>
  <c r="BA21" i="1"/>
  <c r="BA23" i="1" s="1"/>
  <c r="BR21" i="1"/>
  <c r="BR23" i="1" s="1"/>
  <c r="BR29" i="1" s="1"/>
  <c r="BR31" i="1" s="1"/>
  <c r="BR32" i="1" s="1"/>
  <c r="BD21" i="1"/>
  <c r="BD23" i="1" s="1"/>
  <c r="O21" i="1"/>
  <c r="O23" i="1" s="1"/>
  <c r="O29" i="1" s="1"/>
  <c r="V1061" i="2"/>
  <c r="X1061" i="2" s="1"/>
  <c r="DE1058" i="2"/>
  <c r="DF1058" i="2" s="1"/>
  <c r="DE1053" i="2"/>
  <c r="DF1053" i="2" s="1"/>
  <c r="K1242" i="2"/>
  <c r="L1239" i="2"/>
  <c r="CX23" i="1"/>
  <c r="CX29" i="1" s="1"/>
  <c r="CX31" i="1" s="1"/>
  <c r="CX32" i="1" s="1"/>
  <c r="AA14" i="1"/>
  <c r="CB23" i="1"/>
  <c r="CB29" i="1" s="1"/>
  <c r="CB31" i="1" s="1"/>
  <c r="CB32" i="1" s="1"/>
  <c r="AY21" i="1"/>
  <c r="AY23" i="1" s="1"/>
  <c r="CZ21" i="1"/>
  <c r="CZ23" i="1" s="1"/>
  <c r="CZ29" i="1" s="1"/>
  <c r="CZ31" i="1" s="1"/>
  <c r="CZ32" i="1" s="1"/>
  <c r="Z468" i="1"/>
  <c r="BU1058" i="2"/>
  <c r="BV1058" i="2" s="1"/>
  <c r="I1136" i="2"/>
  <c r="J1133" i="2"/>
  <c r="J1315" i="2"/>
  <c r="K1312" i="2"/>
  <c r="BH23" i="1"/>
  <c r="BQ21" i="1"/>
  <c r="BQ23" i="1" s="1"/>
  <c r="BQ29" i="1" s="1"/>
  <c r="BQ31" i="1" s="1"/>
  <c r="BQ32" i="1" s="1"/>
  <c r="BC21" i="1"/>
  <c r="AE18" i="1"/>
  <c r="AS21" i="1"/>
  <c r="AS23" i="1" s="1"/>
  <c r="Y468" i="1"/>
  <c r="Z740" i="1"/>
  <c r="AE19" i="1"/>
  <c r="G304" i="2"/>
  <c r="BC1050" i="2"/>
  <c r="BD1050" i="2" s="1"/>
  <c r="DE1052" i="2"/>
  <c r="DF1052" i="2" s="1"/>
  <c r="BY23" i="1"/>
  <c r="BY29" i="1" s="1"/>
  <c r="BY31" i="1" s="1"/>
  <c r="BY32" i="1" s="1"/>
  <c r="AT23" i="1"/>
  <c r="BC23" i="1"/>
  <c r="AJ21" i="1"/>
  <c r="AJ23" i="1" s="1"/>
  <c r="AE14" i="1"/>
  <c r="V23" i="1"/>
  <c r="V29" i="1" s="1"/>
  <c r="CF23" i="1"/>
  <c r="CF29" i="1" s="1"/>
  <c r="CF31" i="1" s="1"/>
  <c r="CF32" i="1" s="1"/>
  <c r="BL21" i="1"/>
  <c r="BL23" i="1" s="1"/>
  <c r="BL29" i="1" s="1"/>
  <c r="BL31" i="1" s="1"/>
  <c r="BL32" i="1" s="1"/>
  <c r="BV21" i="1"/>
  <c r="BV23" i="1" s="1"/>
  <c r="BV29" i="1" s="1"/>
  <c r="BV31" i="1" s="1"/>
  <c r="BV32" i="1" s="1"/>
  <c r="Q21" i="1"/>
  <c r="BM21" i="1"/>
  <c r="BM23" i="1" s="1"/>
  <c r="BM29" i="1" s="1"/>
  <c r="BM31" i="1" s="1"/>
  <c r="BM32" i="1" s="1"/>
  <c r="DF21" i="1"/>
  <c r="DF23" i="1" s="1"/>
  <c r="DF29" i="1" s="1"/>
  <c r="DF31" i="1" s="1"/>
  <c r="DF32" i="1" s="1"/>
  <c r="Y19" i="1"/>
  <c r="AA756" i="1"/>
  <c r="AA777" i="1" s="1"/>
  <c r="BU1084" i="2"/>
  <c r="BV1084" i="2" s="1"/>
  <c r="J1146" i="2"/>
  <c r="K1143" i="2"/>
  <c r="I1332" i="2"/>
  <c r="H1335" i="2"/>
  <c r="AK1056" i="2"/>
  <c r="AL1056" i="2" s="1"/>
  <c r="BC1058" i="2"/>
  <c r="BD1058" i="2" s="1"/>
  <c r="BU1060" i="2"/>
  <c r="BV1060" i="2" s="1"/>
  <c r="BZ1077" i="2"/>
  <c r="CM1057" i="2" l="1"/>
  <c r="CN1057" i="2" s="1"/>
  <c r="J351" i="2"/>
  <c r="AA21" i="1"/>
  <c r="G23" i="1"/>
  <c r="G29" i="1" s="1"/>
  <c r="G31" i="1" s="1"/>
  <c r="G32" i="1" s="1"/>
  <c r="CM1058" i="2"/>
  <c r="CN1058" i="2" s="1"/>
  <c r="AK1052" i="2"/>
  <c r="AL1052" i="2" s="1"/>
  <c r="J1209" i="2"/>
  <c r="I1212" i="2"/>
  <c r="AO29" i="1"/>
  <c r="AO31" i="1" s="1"/>
  <c r="AO32" i="1" s="1"/>
  <c r="AO24" i="1"/>
  <c r="AJ24" i="1"/>
  <c r="AJ29" i="1"/>
  <c r="AJ31" i="1" s="1"/>
  <c r="AJ32" i="1" s="1"/>
  <c r="AY24" i="1"/>
  <c r="AY29" i="1"/>
  <c r="AY31" i="1" s="1"/>
  <c r="AY32" i="1" s="1"/>
  <c r="BA29" i="1"/>
  <c r="BA31" i="1" s="1"/>
  <c r="BA32" i="1" s="1"/>
  <c r="BA24" i="1"/>
  <c r="R29" i="1"/>
  <c r="R24" i="1"/>
  <c r="X29" i="1"/>
  <c r="O31" i="1"/>
  <c r="AX29" i="1"/>
  <c r="AX31" i="1" s="1"/>
  <c r="AX32" i="1" s="1"/>
  <c r="AX24" i="1"/>
  <c r="L1143" i="2"/>
  <c r="K1146" i="2"/>
  <c r="I410" i="2"/>
  <c r="AR29" i="1"/>
  <c r="AR31" i="1" s="1"/>
  <c r="AR32" i="1" s="1"/>
  <c r="AR24" i="1"/>
  <c r="BD24" i="1"/>
  <c r="BD29" i="1"/>
  <c r="BD31" i="1" s="1"/>
  <c r="BD32" i="1" s="1"/>
  <c r="AU29" i="1"/>
  <c r="AU31" i="1" s="1"/>
  <c r="AU32" i="1" s="1"/>
  <c r="AU24" i="1"/>
  <c r="G10" i="2"/>
  <c r="F820" i="2"/>
  <c r="BE29" i="1"/>
  <c r="BE31" i="1" s="1"/>
  <c r="BE32" i="1" s="1"/>
  <c r="BE24" i="1"/>
  <c r="L1170" i="2"/>
  <c r="K1173" i="2"/>
  <c r="AP29" i="1"/>
  <c r="AP31" i="1" s="1"/>
  <c r="AP32" i="1" s="1"/>
  <c r="AP24" i="1"/>
  <c r="I1164" i="2"/>
  <c r="J1161" i="2"/>
  <c r="DE1057" i="2"/>
  <c r="DF1057" i="2" s="1"/>
  <c r="H728" i="2"/>
  <c r="H759" i="2" s="1"/>
  <c r="H762" i="2" s="1"/>
  <c r="H765" i="2" s="1"/>
  <c r="DE1049" i="2"/>
  <c r="DF1049" i="2" s="1"/>
  <c r="J410" i="2"/>
  <c r="BC24" i="1"/>
  <c r="BC29" i="1"/>
  <c r="BC31" i="1" s="1"/>
  <c r="BC32" i="1" s="1"/>
  <c r="K1249" i="2"/>
  <c r="J1252" i="2"/>
  <c r="Q23" i="1"/>
  <c r="Q29" i="1" s="1"/>
  <c r="Z14" i="1"/>
  <c r="J1272" i="2"/>
  <c r="K1269" i="2"/>
  <c r="U23" i="1"/>
  <c r="U29" i="1" s="1"/>
  <c r="AD14" i="1"/>
  <c r="AZ24" i="1"/>
  <c r="AZ29" i="1"/>
  <c r="AZ31" i="1" s="1"/>
  <c r="AZ32" i="1" s="1"/>
  <c r="AB29" i="1"/>
  <c r="S31" i="1"/>
  <c r="J1325" i="2"/>
  <c r="K1322" i="2"/>
  <c r="AK1085" i="2"/>
  <c r="AL1085" i="2" s="1"/>
  <c r="AC14" i="1"/>
  <c r="T23" i="1"/>
  <c r="T29" i="1" s="1"/>
  <c r="BK1349" i="2"/>
  <c r="BL1294" i="2"/>
  <c r="BK782" i="2"/>
  <c r="BK781" i="2" s="1"/>
  <c r="AS29" i="1"/>
  <c r="AS31" i="1" s="1"/>
  <c r="AS32" i="1" s="1"/>
  <c r="AS24" i="1"/>
  <c r="K1133" i="2"/>
  <c r="J1136" i="2"/>
  <c r="BB24" i="1"/>
  <c r="BB29" i="1"/>
  <c r="BB31" i="1" s="1"/>
  <c r="BB32" i="1" s="1"/>
  <c r="K1182" i="2"/>
  <c r="L1179" i="2"/>
  <c r="I23" i="1"/>
  <c r="I29" i="1" s="1"/>
  <c r="I31" i="1" s="1"/>
  <c r="I32" i="1" s="1"/>
  <c r="AK1051" i="2"/>
  <c r="AL1051" i="2" s="1"/>
  <c r="M23" i="1"/>
  <c r="M29" i="1" s="1"/>
  <c r="M31" i="1" s="1"/>
  <c r="M32" i="1" s="1"/>
  <c r="BU1057" i="2"/>
  <c r="BV1057" i="2" s="1"/>
  <c r="V31" i="1"/>
  <c r="AT29" i="1"/>
  <c r="AT31" i="1" s="1"/>
  <c r="AT32" i="1" s="1"/>
  <c r="AT24" i="1"/>
  <c r="K1315" i="2"/>
  <c r="L1312" i="2"/>
  <c r="BU1053" i="2"/>
  <c r="BV1053" i="2" s="1"/>
  <c r="AL29" i="1"/>
  <c r="AL31" i="1" s="1"/>
  <c r="AL32" i="1" s="1"/>
  <c r="AL24" i="1"/>
  <c r="K1302" i="2"/>
  <c r="J1305" i="2"/>
  <c r="AK29" i="1"/>
  <c r="AK31" i="1" s="1"/>
  <c r="AK32" i="1" s="1"/>
  <c r="AK24" i="1"/>
  <c r="H1347" i="2"/>
  <c r="K1222" i="2"/>
  <c r="L1219" i="2"/>
  <c r="I351" i="2"/>
  <c r="I757" i="2" s="1"/>
  <c r="P23" i="1"/>
  <c r="P29" i="1" s="1"/>
  <c r="Y14" i="1"/>
  <c r="BU1061" i="2"/>
  <c r="BV1061" i="2" s="1"/>
  <c r="BC1084" i="2"/>
  <c r="BD1084" i="2" s="1"/>
  <c r="CM1049" i="2"/>
  <c r="CN1049" i="2" s="1"/>
  <c r="BC1061" i="2"/>
  <c r="BD1061" i="2" s="1"/>
  <c r="DE1060" i="2"/>
  <c r="DF1060" i="2" s="1"/>
  <c r="AM29" i="1"/>
  <c r="AM31" i="1" s="1"/>
  <c r="AM32" i="1" s="1"/>
  <c r="AM24" i="1"/>
  <c r="J1191" i="2"/>
  <c r="K1188" i="2"/>
  <c r="K1349" i="2"/>
  <c r="L1294" i="2"/>
  <c r="K782" i="2"/>
  <c r="K781" i="2" s="1"/>
  <c r="K1259" i="2"/>
  <c r="J1262" i="2"/>
  <c r="J1155" i="2"/>
  <c r="K1152" i="2"/>
  <c r="X1103" i="2"/>
  <c r="DE1061" i="2"/>
  <c r="DF1061" i="2" s="1"/>
  <c r="BX1286" i="2"/>
  <c r="CC1294" i="2" s="1"/>
  <c r="CP1285" i="2"/>
  <c r="CP1286" i="2" s="1"/>
  <c r="CU1294" i="2" s="1"/>
  <c r="X21" i="1"/>
  <c r="M1239" i="2"/>
  <c r="L1242" i="2"/>
  <c r="M1292" i="2"/>
  <c r="BI29" i="1"/>
  <c r="BI31" i="1" s="1"/>
  <c r="BI32" i="1" s="1"/>
  <c r="BI24" i="1"/>
  <c r="K1200" i="2"/>
  <c r="L1197" i="2"/>
  <c r="I1335" i="2"/>
  <c r="J1332" i="2"/>
  <c r="G765" i="2"/>
  <c r="BH24" i="1"/>
  <c r="BH29" i="1"/>
  <c r="BH31" i="1" s="1"/>
  <c r="BH32" i="1" s="1"/>
  <c r="L23" i="1"/>
  <c r="L29" i="1" s="1"/>
  <c r="L31" i="1" s="1"/>
  <c r="L32" i="1" s="1"/>
  <c r="K1364" i="2"/>
  <c r="J1367" i="2"/>
  <c r="I1345" i="2"/>
  <c r="J1342" i="2"/>
  <c r="I1278" i="2"/>
  <c r="CM1061" i="2"/>
  <c r="CN1061" i="2" s="1"/>
  <c r="J757" i="2"/>
  <c r="Z21" i="1"/>
  <c r="AC1222" i="2"/>
  <c r="AD1219" i="2"/>
  <c r="AE1231" i="2"/>
  <c r="AD1276" i="2"/>
  <c r="AD776" i="2"/>
  <c r="AD772" i="2" s="1"/>
  <c r="AV29" i="1"/>
  <c r="AV31" i="1" s="1"/>
  <c r="AV32" i="1" s="1"/>
  <c r="AV24" i="1"/>
  <c r="I251" i="2"/>
  <c r="BG29" i="1"/>
  <c r="BG31" i="1" s="1"/>
  <c r="BG32" i="1" s="1"/>
  <c r="BG24" i="1"/>
  <c r="BC1057" i="2"/>
  <c r="BD1057" i="2" s="1"/>
  <c r="BC1053" i="2"/>
  <c r="BD1053" i="2" s="1"/>
  <c r="AC21" i="1"/>
  <c r="I1232" i="2"/>
  <c r="I1274" i="2" s="1"/>
  <c r="J1229" i="2"/>
  <c r="K23" i="1"/>
  <c r="K29" i="1" s="1"/>
  <c r="K31" i="1" s="1"/>
  <c r="K32" i="1" s="1"/>
  <c r="AK1058" i="2"/>
  <c r="AL1058" i="2" s="1"/>
  <c r="AE29" i="1" l="1"/>
  <c r="AK1061" i="2"/>
  <c r="AL1061" i="2" s="1"/>
  <c r="K1209" i="2"/>
  <c r="J1212" i="2"/>
  <c r="K251" i="2"/>
  <c r="K304" i="2" s="1"/>
  <c r="AE1276" i="2"/>
  <c r="AF1231" i="2"/>
  <c r="AE776" i="2"/>
  <c r="AE772" i="2" s="1"/>
  <c r="K1367" i="2"/>
  <c r="L1364" i="2"/>
  <c r="CC1349" i="2"/>
  <c r="CD1294" i="2"/>
  <c r="CC782" i="2"/>
  <c r="CC781" i="2" s="1"/>
  <c r="Y29" i="1"/>
  <c r="P31" i="1"/>
  <c r="L1302" i="2"/>
  <c r="K1305" i="2"/>
  <c r="BL1349" i="2"/>
  <c r="BM1294" i="2"/>
  <c r="BL782" i="2"/>
  <c r="BL781" i="2" s="1"/>
  <c r="AD29" i="1"/>
  <c r="U31" i="1"/>
  <c r="L1249" i="2"/>
  <c r="K1252" i="2"/>
  <c r="G793" i="2"/>
  <c r="H10" i="2" s="1"/>
  <c r="H768" i="2"/>
  <c r="H767" i="2"/>
  <c r="I728" i="2"/>
  <c r="I759" i="2" s="1"/>
  <c r="AA29" i="1"/>
  <c r="R31" i="1"/>
  <c r="J1232" i="2"/>
  <c r="K1229" i="2"/>
  <c r="AK1053" i="2"/>
  <c r="AL1053" i="2" s="1"/>
  <c r="L1222" i="2"/>
  <c r="M1219" i="2"/>
  <c r="AK1049" i="2"/>
  <c r="AL1049" i="2" s="1"/>
  <c r="L1269" i="2"/>
  <c r="K1272" i="2"/>
  <c r="Z29" i="1"/>
  <c r="Q31" i="1"/>
  <c r="BC1103" i="2"/>
  <c r="BD1103" i="2" s="1"/>
  <c r="BU1077" i="2"/>
  <c r="BV1077" i="2" s="1"/>
  <c r="I304" i="2"/>
  <c r="L251" i="2"/>
  <c r="L304" i="2" s="1"/>
  <c r="AD1222" i="2"/>
  <c r="AE1219" i="2"/>
  <c r="K1342" i="2"/>
  <c r="J1345" i="2"/>
  <c r="AK1084" i="2"/>
  <c r="AL1084" i="2" s="1"/>
  <c r="L1152" i="2"/>
  <c r="K1155" i="2"/>
  <c r="K1191" i="2"/>
  <c r="L1188" i="2"/>
  <c r="L1133" i="2"/>
  <c r="K1136" i="2"/>
  <c r="K1325" i="2"/>
  <c r="L1322" i="2"/>
  <c r="AK1057" i="2"/>
  <c r="AL1057" i="2" s="1"/>
  <c r="J1278" i="2"/>
  <c r="M1170" i="2"/>
  <c r="L1173" i="2"/>
  <c r="CM1077" i="2"/>
  <c r="CN1077" i="2" s="1"/>
  <c r="O32" i="1"/>
  <c r="X31" i="1"/>
  <c r="X32" i="1" s="1"/>
  <c r="DE1077" i="2"/>
  <c r="DF1077" i="2" s="1"/>
  <c r="I1347" i="2"/>
  <c r="K1332" i="2"/>
  <c r="J1335" i="2"/>
  <c r="M1197" i="2"/>
  <c r="L1200" i="2"/>
  <c r="N1239" i="2"/>
  <c r="M1242" i="2"/>
  <c r="CU1349" i="2"/>
  <c r="CV1294" i="2"/>
  <c r="CU782" i="2"/>
  <c r="CU781" i="2" s="1"/>
  <c r="K1262" i="2"/>
  <c r="L1259" i="2"/>
  <c r="L1349" i="2"/>
  <c r="L782" i="2"/>
  <c r="L781" i="2" s="1"/>
  <c r="I762" i="2"/>
  <c r="L1315" i="2"/>
  <c r="M1312" i="2"/>
  <c r="V32" i="1"/>
  <c r="AE31" i="1"/>
  <c r="AE32" i="1" s="1"/>
  <c r="L1182" i="2"/>
  <c r="M1179" i="2"/>
  <c r="BC1077" i="2"/>
  <c r="BD1077" i="2" s="1"/>
  <c r="AC29" i="1"/>
  <c r="T31" i="1"/>
  <c r="S32" i="1"/>
  <c r="AB31" i="1"/>
  <c r="AB32" i="1" s="1"/>
  <c r="J1164" i="2"/>
  <c r="J1274" i="2" s="1"/>
  <c r="K1161" i="2"/>
  <c r="M1143" i="2"/>
  <c r="L1146" i="2"/>
  <c r="L410" i="2" l="1"/>
  <c r="M410" i="2"/>
  <c r="K351" i="2"/>
  <c r="L1209" i="2"/>
  <c r="K1212" i="2"/>
  <c r="T32" i="1"/>
  <c r="AC31" i="1"/>
  <c r="AC32" i="1" s="1"/>
  <c r="L1262" i="2"/>
  <c r="M1259" i="2"/>
  <c r="CV1349" i="2"/>
  <c r="CW1294" i="2"/>
  <c r="CV782" i="2"/>
  <c r="CV781" i="2" s="1"/>
  <c r="O1239" i="2"/>
  <c r="N1242" i="2"/>
  <c r="L1325" i="2"/>
  <c r="M1322" i="2"/>
  <c r="M1133" i="2"/>
  <c r="L1136" i="2"/>
  <c r="M1188" i="2"/>
  <c r="L1191" i="2"/>
  <c r="L1342" i="2"/>
  <c r="K1345" i="2"/>
  <c r="K410" i="2"/>
  <c r="K757" i="2" s="1"/>
  <c r="N1219" i="2"/>
  <c r="M1222" i="2"/>
  <c r="AK1103" i="2"/>
  <c r="AL1103" i="2" s="1"/>
  <c r="K1164" i="2"/>
  <c r="L1161" i="2"/>
  <c r="M1182" i="2"/>
  <c r="N1179" i="2"/>
  <c r="M1315" i="2"/>
  <c r="N1312" i="2"/>
  <c r="M1349" i="2"/>
  <c r="S1349" i="2" s="1"/>
  <c r="M782" i="2"/>
  <c r="M781" i="2" s="1"/>
  <c r="S1294" i="2"/>
  <c r="K1335" i="2"/>
  <c r="L1332" i="2"/>
  <c r="AE1222" i="2"/>
  <c r="AF1219" i="2"/>
  <c r="N1292" i="2"/>
  <c r="O1292" i="2" s="1"/>
  <c r="P1292" i="2" s="1"/>
  <c r="Q1292" i="2" s="1"/>
  <c r="Y1292" i="2" s="1"/>
  <c r="R32" i="1"/>
  <c r="AA31" i="1"/>
  <c r="AA32" i="1" s="1"/>
  <c r="M1200" i="2"/>
  <c r="N1197" i="2"/>
  <c r="N410" i="2"/>
  <c r="I765" i="2"/>
  <c r="K1278" i="2"/>
  <c r="M351" i="2"/>
  <c r="M757" i="2" s="1"/>
  <c r="H793" i="2"/>
  <c r="I10" i="2" s="1"/>
  <c r="I767" i="2"/>
  <c r="I768" i="2"/>
  <c r="L1252" i="2"/>
  <c r="M1249" i="2"/>
  <c r="BM1349" i="2"/>
  <c r="BN1294" i="2"/>
  <c r="BM782" i="2"/>
  <c r="BM781" i="2" s="1"/>
  <c r="M1302" i="2"/>
  <c r="L1305" i="2"/>
  <c r="M1364" i="2"/>
  <c r="L1367" i="2"/>
  <c r="AF1276" i="2"/>
  <c r="AG1231" i="2"/>
  <c r="AF776" i="2"/>
  <c r="AF772" i="2" s="1"/>
  <c r="J728" i="2"/>
  <c r="J759" i="2" s="1"/>
  <c r="J762" i="2" s="1"/>
  <c r="J765" i="2" s="1"/>
  <c r="N1143" i="2"/>
  <c r="M1146" i="2"/>
  <c r="M1173" i="2"/>
  <c r="N1170" i="2"/>
  <c r="K1274" i="2"/>
  <c r="M1152" i="2"/>
  <c r="L1155" i="2"/>
  <c r="J1347" i="2"/>
  <c r="Q32" i="1"/>
  <c r="Z31" i="1"/>
  <c r="Z32" i="1" s="1"/>
  <c r="L1272" i="2"/>
  <c r="M1269" i="2"/>
  <c r="L351" i="2"/>
  <c r="L757" i="2" s="1"/>
  <c r="L1229" i="2"/>
  <c r="L1278" i="2" s="1"/>
  <c r="K1232" i="2"/>
  <c r="U32" i="1"/>
  <c r="AD31" i="1"/>
  <c r="AD32" i="1" s="1"/>
  <c r="P32" i="1"/>
  <c r="Y31" i="1"/>
  <c r="Y32" i="1" s="1"/>
  <c r="CD1349" i="2"/>
  <c r="CE1294" i="2"/>
  <c r="CD782" i="2"/>
  <c r="CD781" i="2" s="1"/>
  <c r="L1212" i="2" l="1"/>
  <c r="M1209" i="2"/>
  <c r="Z1292" i="2"/>
  <c r="AA1292" i="2" s="1"/>
  <c r="V1284" i="2"/>
  <c r="V1286" i="2" s="1"/>
  <c r="AA1294" i="2" s="1"/>
  <c r="N1188" i="2"/>
  <c r="M1191" i="2"/>
  <c r="CW1349" i="2"/>
  <c r="CX1294" i="2"/>
  <c r="CW782" i="2"/>
  <c r="CW781" i="2" s="1"/>
  <c r="K728" i="2"/>
  <c r="K759" i="2" s="1"/>
  <c r="N1364" i="2"/>
  <c r="M1367" i="2"/>
  <c r="N1173" i="2"/>
  <c r="O1170" i="2"/>
  <c r="AG1276" i="2"/>
  <c r="AH1231" i="2"/>
  <c r="AG776" i="2"/>
  <c r="AG772" i="2" s="1"/>
  <c r="BN1349" i="2"/>
  <c r="BO1294" i="2"/>
  <c r="BN782" i="2"/>
  <c r="BN781" i="2" s="1"/>
  <c r="M251" i="2"/>
  <c r="M304" i="2" s="1"/>
  <c r="O1179" i="2"/>
  <c r="N1182" i="2"/>
  <c r="K1347" i="2"/>
  <c r="N1259" i="2"/>
  <c r="M1262" i="2"/>
  <c r="CE1349" i="2"/>
  <c r="CF1294" i="2"/>
  <c r="CE782" i="2"/>
  <c r="CE781" i="2" s="1"/>
  <c r="M1272" i="2"/>
  <c r="N1269" i="2"/>
  <c r="N1152" i="2"/>
  <c r="M1155" i="2"/>
  <c r="N1146" i="2"/>
  <c r="O1143" i="2"/>
  <c r="O410" i="2"/>
  <c r="M1332" i="2"/>
  <c r="L1335" i="2"/>
  <c r="M1342" i="2"/>
  <c r="L1345" i="2"/>
  <c r="M1136" i="2"/>
  <c r="N1133" i="2"/>
  <c r="O1242" i="2"/>
  <c r="P1239" i="2"/>
  <c r="L728" i="2"/>
  <c r="L759" i="2" s="1"/>
  <c r="L762" i="2" s="1"/>
  <c r="L765" i="2" s="1"/>
  <c r="M1229" i="2"/>
  <c r="L1232" i="2"/>
  <c r="M1305" i="2"/>
  <c r="N1302" i="2"/>
  <c r="N1249" i="2"/>
  <c r="M1252" i="2"/>
  <c r="I793" i="2"/>
  <c r="J10" i="2" s="1"/>
  <c r="J768" i="2"/>
  <c r="J767" i="2"/>
  <c r="N1200" i="2"/>
  <c r="O1197" i="2"/>
  <c r="AF1222" i="2"/>
  <c r="AG1219" i="2"/>
  <c r="O1312" i="2"/>
  <c r="N1315" i="2"/>
  <c r="M1161" i="2"/>
  <c r="M1278" i="2" s="1"/>
  <c r="L1164" i="2"/>
  <c r="L1274" i="2" s="1"/>
  <c r="O1219" i="2"/>
  <c r="N1222" i="2"/>
  <c r="K762" i="2"/>
  <c r="K765" i="2" s="1"/>
  <c r="N1322" i="2"/>
  <c r="M1325" i="2"/>
  <c r="M1212" i="2" l="1"/>
  <c r="N1209" i="2"/>
  <c r="O1200" i="2"/>
  <c r="P1197" i="2"/>
  <c r="O1302" i="2"/>
  <c r="N1305" i="2"/>
  <c r="M1345" i="2"/>
  <c r="N1342" i="2"/>
  <c r="P1143" i="2"/>
  <c r="O1146" i="2"/>
  <c r="N1272" i="2"/>
  <c r="O1269" i="2"/>
  <c r="O1259" i="2"/>
  <c r="N1262" i="2"/>
  <c r="N251" i="2"/>
  <c r="N304" i="2" s="1"/>
  <c r="AH1276" i="2"/>
  <c r="AI1231" i="2"/>
  <c r="AH776" i="2"/>
  <c r="AH772" i="2" s="1"/>
  <c r="AB1292" i="2"/>
  <c r="O1222" i="2"/>
  <c r="P1219" i="2"/>
  <c r="O1315" i="2"/>
  <c r="P1312" i="2"/>
  <c r="J793" i="2"/>
  <c r="K10" i="2" s="1"/>
  <c r="K767" i="2"/>
  <c r="K768" i="2"/>
  <c r="O1133" i="2"/>
  <c r="N1136" i="2"/>
  <c r="P410" i="2"/>
  <c r="Q410" i="2"/>
  <c r="CF1349" i="2"/>
  <c r="CG1294" i="2"/>
  <c r="CF782" i="2"/>
  <c r="CF781" i="2" s="1"/>
  <c r="N728" i="2"/>
  <c r="N759" i="2" s="1"/>
  <c r="BO1349" i="2"/>
  <c r="BO782" i="2"/>
  <c r="BO781" i="2" s="1"/>
  <c r="M728" i="2"/>
  <c r="M759" i="2" s="1"/>
  <c r="M762" i="2" s="1"/>
  <c r="M765" i="2" s="1"/>
  <c r="O1364" i="2"/>
  <c r="N1367" i="2"/>
  <c r="N1191" i="2"/>
  <c r="O1188" i="2"/>
  <c r="N1325" i="2"/>
  <c r="O1322" i="2"/>
  <c r="AG1222" i="2"/>
  <c r="AH1219" i="2"/>
  <c r="N351" i="2"/>
  <c r="N757" i="2" s="1"/>
  <c r="N1161" i="2"/>
  <c r="M1164" i="2"/>
  <c r="M1274" i="2" s="1"/>
  <c r="O1249" i="2"/>
  <c r="N1252" i="2"/>
  <c r="M1232" i="2"/>
  <c r="N1229" i="2"/>
  <c r="Q1239" i="2"/>
  <c r="P1242" i="2"/>
  <c r="L1347" i="2"/>
  <c r="N1332" i="2"/>
  <c r="M1335" i="2"/>
  <c r="N1155" i="2"/>
  <c r="O1152" i="2"/>
  <c r="O1182" i="2"/>
  <c r="P1179" i="2"/>
  <c r="O1173" i="2"/>
  <c r="P1170" i="2"/>
  <c r="CX1349" i="2"/>
  <c r="CY1294" i="2"/>
  <c r="CX782" i="2"/>
  <c r="CX781" i="2" s="1"/>
  <c r="AA1349" i="2"/>
  <c r="AB1294" i="2"/>
  <c r="AA782" i="2"/>
  <c r="AA781" i="2" s="1"/>
  <c r="N762" i="2" l="1"/>
  <c r="O1209" i="2"/>
  <c r="N1212" i="2"/>
  <c r="O351" i="2"/>
  <c r="O757" i="2" s="1"/>
  <c r="O728" i="2"/>
  <c r="O759" i="2" s="1"/>
  <c r="P1133" i="2"/>
  <c r="O1136" i="2"/>
  <c r="P1315" i="2"/>
  <c r="Q1312" i="2"/>
  <c r="AC1292" i="2"/>
  <c r="O1262" i="2"/>
  <c r="P1259" i="2"/>
  <c r="CY1349" i="2"/>
  <c r="DE1294" i="2"/>
  <c r="CY782" i="2"/>
  <c r="CY781" i="2" s="1"/>
  <c r="P1322" i="2"/>
  <c r="O1325" i="2"/>
  <c r="O251" i="2"/>
  <c r="O304" i="2" s="1"/>
  <c r="P1269" i="2"/>
  <c r="O1272" i="2"/>
  <c r="Q1143" i="2"/>
  <c r="P1146" i="2"/>
  <c r="Q1197" i="2"/>
  <c r="P1200" i="2"/>
  <c r="Q1179" i="2"/>
  <c r="P1182" i="2"/>
  <c r="Y1239" i="2"/>
  <c r="Q1242" i="2"/>
  <c r="S1242" i="2" s="1"/>
  <c r="O1332" i="2"/>
  <c r="N1335" i="2"/>
  <c r="BR1349" i="2"/>
  <c r="BU1349" i="2" s="1"/>
  <c r="BR782" i="2"/>
  <c r="BR781" i="2" s="1"/>
  <c r="BU1294" i="2"/>
  <c r="N765" i="2"/>
  <c r="O1342" i="2"/>
  <c r="N1345" i="2"/>
  <c r="P1249" i="2"/>
  <c r="O1252" i="2"/>
  <c r="AB1349" i="2"/>
  <c r="AC1294" i="2"/>
  <c r="AB782" i="2"/>
  <c r="AB781" i="2" s="1"/>
  <c r="N1232" i="2"/>
  <c r="O1229" i="2"/>
  <c r="O1367" i="2"/>
  <c r="P1364" i="2"/>
  <c r="P1222" i="2"/>
  <c r="Q1219" i="2"/>
  <c r="Q1222" i="2" s="1"/>
  <c r="Q1170" i="2"/>
  <c r="P1173" i="2"/>
  <c r="P1152" i="2"/>
  <c r="O1155" i="2"/>
  <c r="O1161" i="2"/>
  <c r="N1164" i="2"/>
  <c r="AH1222" i="2"/>
  <c r="AI1219" i="2"/>
  <c r="O1191" i="2"/>
  <c r="P1188" i="2"/>
  <c r="CG1349" i="2"/>
  <c r="CG782" i="2"/>
  <c r="CG781" i="2" s="1"/>
  <c r="N1274" i="2"/>
  <c r="K793" i="2"/>
  <c r="L10" i="2" s="1"/>
  <c r="L768" i="2"/>
  <c r="L767" i="2"/>
  <c r="AI1276" i="2"/>
  <c r="AJ1231" i="2"/>
  <c r="AI776" i="2"/>
  <c r="AI772" i="2" s="1"/>
  <c r="N1278" i="2"/>
  <c r="M1347" i="2"/>
  <c r="P1302" i="2"/>
  <c r="O1305" i="2"/>
  <c r="O1212" i="2" l="1"/>
  <c r="P1209" i="2"/>
  <c r="N1347" i="2"/>
  <c r="Q1302" i="2"/>
  <c r="P1305" i="2"/>
  <c r="O1164" i="2"/>
  <c r="P1161" i="2"/>
  <c r="Q1173" i="2"/>
  <c r="S1173" i="2" s="1"/>
  <c r="Y1170" i="2"/>
  <c r="Q1364" i="2"/>
  <c r="P1367" i="2"/>
  <c r="P1252" i="2"/>
  <c r="Q1249" i="2"/>
  <c r="O1335" i="2"/>
  <c r="P1332" i="2"/>
  <c r="Q1182" i="2"/>
  <c r="S1182" i="2" s="1"/>
  <c r="Y1179" i="2"/>
  <c r="O1278" i="2"/>
  <c r="Q1315" i="2"/>
  <c r="S1315" i="2" s="1"/>
  <c r="Y1312" i="2"/>
  <c r="P728" i="2"/>
  <c r="P759" i="2" s="1"/>
  <c r="Q728" i="2"/>
  <c r="Q759" i="2" s="1"/>
  <c r="CJ1349" i="2"/>
  <c r="CM1349" i="2" s="1"/>
  <c r="CJ782" i="2"/>
  <c r="CJ781" i="2" s="1"/>
  <c r="CM1294" i="2"/>
  <c r="AJ1219" i="2"/>
  <c r="AI1222" i="2"/>
  <c r="AC1349" i="2"/>
  <c r="AD1294" i="2"/>
  <c r="AC782" i="2"/>
  <c r="AC781" i="2" s="1"/>
  <c r="P1272" i="2"/>
  <c r="Q1269" i="2"/>
  <c r="Q1322" i="2"/>
  <c r="P1325" i="2"/>
  <c r="P1262" i="2"/>
  <c r="Q1259" i="2"/>
  <c r="AJ1276" i="2"/>
  <c r="AJ776" i="2"/>
  <c r="AJ772" i="2" s="1"/>
  <c r="AK1231" i="2"/>
  <c r="AK1276" i="2" s="1"/>
  <c r="L793" i="2"/>
  <c r="M10" i="2" s="1"/>
  <c r="M768" i="2"/>
  <c r="M767" i="2"/>
  <c r="Q1152" i="2"/>
  <c r="P1155" i="2"/>
  <c r="S1222" i="2"/>
  <c r="P1229" i="2"/>
  <c r="O1232" i="2"/>
  <c r="O1274" i="2" s="1"/>
  <c r="P1342" i="2"/>
  <c r="O1345" i="2"/>
  <c r="O1347" i="2" s="1"/>
  <c r="Y1242" i="2"/>
  <c r="Z1239" i="2"/>
  <c r="Q1200" i="2"/>
  <c r="S1200" i="2" s="1"/>
  <c r="Y1197" i="2"/>
  <c r="Y1143" i="2"/>
  <c r="Q1146" i="2"/>
  <c r="P251" i="2"/>
  <c r="P304" i="2" s="1"/>
  <c r="Q251" i="2"/>
  <c r="O762" i="2"/>
  <c r="O765" i="2" s="1"/>
  <c r="P1191" i="2"/>
  <c r="Q1188" i="2"/>
  <c r="DB1349" i="2"/>
  <c r="DE1349" i="2" s="1"/>
  <c r="DB782" i="2"/>
  <c r="DB781" i="2" s="1"/>
  <c r="AD1292" i="2"/>
  <c r="Q1133" i="2"/>
  <c r="P1136" i="2"/>
  <c r="Q351" i="2"/>
  <c r="Q757" i="2" s="1"/>
  <c r="Q762" i="2" s="1"/>
  <c r="T763" i="2" s="1"/>
  <c r="P351" i="2"/>
  <c r="P757" i="2" s="1"/>
  <c r="P762" i="2" s="1"/>
  <c r="P765" i="2" l="1"/>
  <c r="AE1292" i="2"/>
  <c r="Q1209" i="2"/>
  <c r="P1212" i="2"/>
  <c r="Z1242" i="2"/>
  <c r="AA1239" i="2"/>
  <c r="Y1152" i="2"/>
  <c r="Q1155" i="2"/>
  <c r="S1155" i="2" s="1"/>
  <c r="AD1349" i="2"/>
  <c r="AE1294" i="2"/>
  <c r="AF1292" i="2" s="1"/>
  <c r="AD782" i="2"/>
  <c r="AD781" i="2" s="1"/>
  <c r="P1335" i="2"/>
  <c r="Q1332" i="2"/>
  <c r="P1164" i="2"/>
  <c r="P1274" i="2" s="1"/>
  <c r="Q1161" i="2"/>
  <c r="Q1136" i="2"/>
  <c r="Y1133" i="2"/>
  <c r="Y1146" i="2"/>
  <c r="Z1143" i="2"/>
  <c r="Q1229" i="2"/>
  <c r="P1232" i="2"/>
  <c r="P1278" i="2"/>
  <c r="Y1315" i="2"/>
  <c r="Z1312" i="2"/>
  <c r="Y1364" i="2"/>
  <c r="Q1367" i="2"/>
  <c r="S1367" i="2" s="1"/>
  <c r="Q1191" i="2"/>
  <c r="S1191" i="2" s="1"/>
  <c r="Y1188" i="2"/>
  <c r="Q304" i="2"/>
  <c r="V1060" i="2"/>
  <c r="Z1197" i="2"/>
  <c r="Y1200" i="2"/>
  <c r="Y1322" i="2"/>
  <c r="Q1325" i="2"/>
  <c r="S1325" i="2" s="1"/>
  <c r="Y1182" i="2"/>
  <c r="Z1179" i="2"/>
  <c r="Y1249" i="2"/>
  <c r="Q1252" i="2"/>
  <c r="S1252" i="2" s="1"/>
  <c r="Y1173" i="2"/>
  <c r="Z1170" i="2"/>
  <c r="Q1342" i="2"/>
  <c r="P1345" i="2"/>
  <c r="P1347" i="2" s="1"/>
  <c r="M793" i="2"/>
  <c r="N10" i="2" s="1"/>
  <c r="N768" i="2"/>
  <c r="N767" i="2"/>
  <c r="Q1262" i="2"/>
  <c r="S1262" i="2" s="1"/>
  <c r="Y1259" i="2"/>
  <c r="Q1278" i="2"/>
  <c r="Y1269" i="2"/>
  <c r="Q1272" i="2"/>
  <c r="S1272" i="2" s="1"/>
  <c r="AJ1222" i="2"/>
  <c r="AK1222" i="2" s="1"/>
  <c r="AQ1219" i="2"/>
  <c r="Q1305" i="2"/>
  <c r="S1305" i="2" s="1"/>
  <c r="Y1302" i="2"/>
  <c r="Y1209" i="2" l="1"/>
  <c r="Q1212" i="2"/>
  <c r="S1212" i="2" s="1"/>
  <c r="AQ1222" i="2"/>
  <c r="AR1219" i="2"/>
  <c r="Z1173" i="2"/>
  <c r="AA1170" i="2"/>
  <c r="Z1182" i="2"/>
  <c r="AA1179" i="2"/>
  <c r="Y1325" i="2"/>
  <c r="Z1322" i="2"/>
  <c r="Q765" i="2"/>
  <c r="T305" i="2"/>
  <c r="Q1232" i="2"/>
  <c r="S1232" i="2" s="1"/>
  <c r="Y1229" i="2"/>
  <c r="Y1136" i="2"/>
  <c r="Z1133" i="2"/>
  <c r="Q1335" i="2"/>
  <c r="S1335" i="2" s="1"/>
  <c r="Y1332" i="2"/>
  <c r="Z1152" i="2"/>
  <c r="Y1155" i="2"/>
  <c r="Y1262" i="2"/>
  <c r="Z1259" i="2"/>
  <c r="N793" i="2"/>
  <c r="O10" i="2" s="1"/>
  <c r="O768" i="2"/>
  <c r="O767" i="2"/>
  <c r="Y1191" i="2"/>
  <c r="Z1188" i="2"/>
  <c r="Y1367" i="2"/>
  <c r="Z1364" i="2"/>
  <c r="Q1274" i="2"/>
  <c r="S1136" i="2"/>
  <c r="AE1349" i="2"/>
  <c r="AF1294" i="2"/>
  <c r="AE782" i="2"/>
  <c r="AE781" i="2" s="1"/>
  <c r="AA1242" i="2"/>
  <c r="AB1239" i="2"/>
  <c r="Y1305" i="2"/>
  <c r="Z1302" i="2"/>
  <c r="Z1200" i="2"/>
  <c r="AA1197" i="2"/>
  <c r="AA1143" i="2"/>
  <c r="Z1146" i="2"/>
  <c r="Y1161" i="2"/>
  <c r="Q1164" i="2"/>
  <c r="S1164" i="2" s="1"/>
  <c r="Y1278" i="2"/>
  <c r="Y1272" i="2"/>
  <c r="Z1269" i="2"/>
  <c r="Q1345" i="2"/>
  <c r="Y1342" i="2"/>
  <c r="Y1252" i="2"/>
  <c r="Z1249" i="2"/>
  <c r="X1060" i="2"/>
  <c r="AG1292" i="2"/>
  <c r="AH1292" i="2" s="1"/>
  <c r="AI1292" i="2" s="1"/>
  <c r="AJ1292" i="2" s="1"/>
  <c r="AQ1292" i="2" s="1"/>
  <c r="AA1312" i="2"/>
  <c r="Z1315" i="2"/>
  <c r="Y1212" i="2" l="1"/>
  <c r="Z1209" i="2"/>
  <c r="AA1315" i="2"/>
  <c r="AB1312" i="2"/>
  <c r="Z1272" i="2"/>
  <c r="AA1269" i="2"/>
  <c r="AB1143" i="2"/>
  <c r="AA1146" i="2"/>
  <c r="AH1349" i="2"/>
  <c r="AH782" i="2"/>
  <c r="AH781" i="2" s="1"/>
  <c r="Z1325" i="2"/>
  <c r="AA1322" i="2"/>
  <c r="AA1173" i="2"/>
  <c r="AB1170" i="2"/>
  <c r="Z1252" i="2"/>
  <c r="AA1249" i="2"/>
  <c r="AN1284" i="2"/>
  <c r="AT1294" i="2" s="1"/>
  <c r="AR1292" i="2"/>
  <c r="AS1292" i="2" s="1"/>
  <c r="AT1292" i="2" s="1"/>
  <c r="AU1292" i="2" s="1"/>
  <c r="AA1200" i="2"/>
  <c r="AB1197" i="2"/>
  <c r="AB1242" i="2"/>
  <c r="AC1239" i="2"/>
  <c r="AF1349" i="2"/>
  <c r="AF782" i="2"/>
  <c r="AF781" i="2" s="1"/>
  <c r="AK1294" i="2"/>
  <c r="AA1364" i="2"/>
  <c r="Z1367" i="2"/>
  <c r="Z1136" i="2"/>
  <c r="AA1133" i="2"/>
  <c r="Y1164" i="2"/>
  <c r="Z1161" i="2"/>
  <c r="O793" i="2"/>
  <c r="P10" i="2" s="1"/>
  <c r="P768" i="2"/>
  <c r="P767" i="2"/>
  <c r="Z1155" i="2"/>
  <c r="AA1152" i="2"/>
  <c r="AB1179" i="2"/>
  <c r="AA1182" i="2"/>
  <c r="AS1219" i="2"/>
  <c r="AR1222" i="2"/>
  <c r="Y1345" i="2"/>
  <c r="Z1342" i="2"/>
  <c r="X1077" i="2"/>
  <c r="Q1347" i="2"/>
  <c r="S1347" i="2" s="1"/>
  <c r="S1345" i="2"/>
  <c r="Z1305" i="2"/>
  <c r="AA1302" i="2"/>
  <c r="S1274" i="2"/>
  <c r="Z1191" i="2"/>
  <c r="AA1188" i="2"/>
  <c r="AA1259" i="2"/>
  <c r="Z1262" i="2"/>
  <c r="Y1335" i="2"/>
  <c r="Z1332" i="2"/>
  <c r="Y1232" i="2"/>
  <c r="Z1229" i="2"/>
  <c r="AK1349" i="2" l="1"/>
  <c r="Z1212" i="2"/>
  <c r="AA1209" i="2"/>
  <c r="AA1278" i="2" s="1"/>
  <c r="AA1332" i="2"/>
  <c r="Z1335" i="2"/>
  <c r="AA1191" i="2"/>
  <c r="AB1188" i="2"/>
  <c r="AK1060" i="2"/>
  <c r="AL1060" i="2" s="1"/>
  <c r="Z1345" i="2"/>
  <c r="Z1347" i="2" s="1"/>
  <c r="AA1342" i="2"/>
  <c r="AA1155" i="2"/>
  <c r="AB1152" i="2"/>
  <c r="P793" i="2"/>
  <c r="Q10" i="2" s="1"/>
  <c r="Q768" i="2"/>
  <c r="V1102" i="2" s="1"/>
  <c r="Q767" i="2"/>
  <c r="V1076" i="2" s="1"/>
  <c r="Z1164" i="2"/>
  <c r="AA1161" i="2"/>
  <c r="AB1315" i="2"/>
  <c r="AC1312" i="2"/>
  <c r="AK1077" i="2"/>
  <c r="AL1077" i="2" s="1"/>
  <c r="Y1347" i="2"/>
  <c r="AC1179" i="2"/>
  <c r="AB1182" i="2"/>
  <c r="AB1200" i="2"/>
  <c r="AC1197" i="2"/>
  <c r="AC1170" i="2"/>
  <c r="AB1173" i="2"/>
  <c r="AA1272" i="2"/>
  <c r="AB1269" i="2"/>
  <c r="AA1229" i="2"/>
  <c r="Z1232" i="2"/>
  <c r="Z1274" i="2" s="1"/>
  <c r="AT1349" i="2"/>
  <c r="AU1294" i="2"/>
  <c r="AT782" i="2"/>
  <c r="AT781" i="2" s="1"/>
  <c r="AA1262" i="2"/>
  <c r="AB1259" i="2"/>
  <c r="AA1305" i="2"/>
  <c r="AB1302" i="2"/>
  <c r="AS1222" i="2"/>
  <c r="AT1219" i="2"/>
  <c r="Y1274" i="2"/>
  <c r="AA1136" i="2"/>
  <c r="AB1133" i="2"/>
  <c r="AA1367" i="2"/>
  <c r="AB1364" i="2"/>
  <c r="AC1242" i="2"/>
  <c r="AD1239" i="2"/>
  <c r="AA1252" i="2"/>
  <c r="AB1249" i="2"/>
  <c r="AB1322" i="2"/>
  <c r="AA1325" i="2"/>
  <c r="AC1143" i="2"/>
  <c r="AB1146" i="2"/>
  <c r="Z1278" i="2"/>
  <c r="AA1212" i="2" l="1"/>
  <c r="AB1209" i="2"/>
  <c r="AC1146" i="2"/>
  <c r="AD1143" i="2"/>
  <c r="AT1222" i="2"/>
  <c r="AU1219" i="2"/>
  <c r="AU1349" i="2"/>
  <c r="AV1294" i="2"/>
  <c r="AU782" i="2"/>
  <c r="AU781" i="2" s="1"/>
  <c r="AV1292" i="2"/>
  <c r="X1076" i="2"/>
  <c r="V1078" i="2"/>
  <c r="AC1188" i="2"/>
  <c r="AB1191" i="2"/>
  <c r="AC1133" i="2"/>
  <c r="AB1136" i="2"/>
  <c r="AB1305" i="2"/>
  <c r="AC1302" i="2"/>
  <c r="AD1197" i="2"/>
  <c r="AC1200" i="2"/>
  <c r="AC1182" i="2"/>
  <c r="AD1179" i="2"/>
  <c r="X1102" i="2"/>
  <c r="V1104" i="2"/>
  <c r="X1104" i="2" s="1"/>
  <c r="AB1325" i="2"/>
  <c r="AC1322" i="2"/>
  <c r="AB1229" i="2"/>
  <c r="AA1232" i="2"/>
  <c r="AA1164" i="2"/>
  <c r="AB1161" i="2"/>
  <c r="AB1278" i="2" s="1"/>
  <c r="Q793" i="2"/>
  <c r="Y10" i="2" s="1"/>
  <c r="AA1345" i="2"/>
  <c r="AB1342" i="2"/>
  <c r="AD1242" i="2"/>
  <c r="AE1239" i="2"/>
  <c r="AB1252" i="2"/>
  <c r="AC1249" i="2"/>
  <c r="AB1367" i="2"/>
  <c r="AC1364" i="2"/>
  <c r="AB1262" i="2"/>
  <c r="AC1259" i="2"/>
  <c r="AC1269" i="2"/>
  <c r="AB1272" i="2"/>
  <c r="AD1170" i="2"/>
  <c r="AC1173" i="2"/>
  <c r="AC1315" i="2"/>
  <c r="AD1312" i="2"/>
  <c r="AB1155" i="2"/>
  <c r="AC1152" i="2"/>
  <c r="AB1332" i="2"/>
  <c r="AA1335" i="2"/>
  <c r="AW1292" i="2" l="1"/>
  <c r="AC1209" i="2"/>
  <c r="AB1212" i="2"/>
  <c r="AB1335" i="2"/>
  <c r="AC1332" i="2"/>
  <c r="AA1347" i="2"/>
  <c r="AA1274" i="2"/>
  <c r="AC1155" i="2"/>
  <c r="AD1152" i="2"/>
  <c r="AC1367" i="2"/>
  <c r="AD1364" i="2"/>
  <c r="AE1242" i="2"/>
  <c r="AF1239" i="2"/>
  <c r="AB1232" i="2"/>
  <c r="AC1229" i="2"/>
  <c r="AG1104" i="2"/>
  <c r="AG768" i="2" s="1"/>
  <c r="AI1104" i="2"/>
  <c r="AI768" i="2" s="1"/>
  <c r="AE1104" i="2"/>
  <c r="AE768" i="2" s="1"/>
  <c r="AD1104" i="2"/>
  <c r="AD768" i="2" s="1"/>
  <c r="Z1104" i="2"/>
  <c r="Z768" i="2" s="1"/>
  <c r="AJ1104" i="2"/>
  <c r="AJ768" i="2" s="1"/>
  <c r="AC1104" i="2"/>
  <c r="AC768" i="2" s="1"/>
  <c r="AA1104" i="2"/>
  <c r="AA768" i="2" s="1"/>
  <c r="AH1104" i="2"/>
  <c r="AH768" i="2" s="1"/>
  <c r="AB1104" i="2"/>
  <c r="AB768" i="2" s="1"/>
  <c r="AF1104" i="2"/>
  <c r="AF768" i="2" s="1"/>
  <c r="AE1197" i="2"/>
  <c r="AD1200" i="2"/>
  <c r="AJ1078" i="2"/>
  <c r="AJ767" i="2" s="1"/>
  <c r="AF1078" i="2"/>
  <c r="AF767" i="2" s="1"/>
  <c r="AB1078" i="2"/>
  <c r="AB767" i="2" s="1"/>
  <c r="AI1078" i="2"/>
  <c r="AI767" i="2" s="1"/>
  <c r="AE1078" i="2"/>
  <c r="AE767" i="2" s="1"/>
  <c r="AA1078" i="2"/>
  <c r="AA767" i="2" s="1"/>
  <c r="AH1078" i="2"/>
  <c r="AH767" i="2" s="1"/>
  <c r="Z1078" i="2"/>
  <c r="Z767" i="2" s="1"/>
  <c r="AG1078" i="2"/>
  <c r="AG767" i="2" s="1"/>
  <c r="AD1078" i="2"/>
  <c r="AD767" i="2" s="1"/>
  <c r="AC1078" i="2"/>
  <c r="AC767" i="2" s="1"/>
  <c r="X1078" i="2"/>
  <c r="AU1222" i="2"/>
  <c r="AV1219" i="2"/>
  <c r="AE1143" i="2"/>
  <c r="AD1146" i="2"/>
  <c r="AC1278" i="2"/>
  <c r="AD1269" i="2"/>
  <c r="AC1272" i="2"/>
  <c r="AC1161" i="2"/>
  <c r="AB1164" i="2"/>
  <c r="AB1274" i="2" s="1"/>
  <c r="AD1322" i="2"/>
  <c r="AC1325" i="2"/>
  <c r="AD1182" i="2"/>
  <c r="AE1179" i="2"/>
  <c r="AD1315" i="2"/>
  <c r="AE1312" i="2"/>
  <c r="AD1173" i="2"/>
  <c r="AE1170" i="2"/>
  <c r="AC1262" i="2"/>
  <c r="AD1259" i="2"/>
  <c r="AC1252" i="2"/>
  <c r="AD1249" i="2"/>
  <c r="AC1342" i="2"/>
  <c r="AB1345" i="2"/>
  <c r="AB1347" i="2" s="1"/>
  <c r="AC1305" i="2"/>
  <c r="AD1302" i="2"/>
  <c r="AC1136" i="2"/>
  <c r="AD1133" i="2"/>
  <c r="AC1191" i="2"/>
  <c r="AD1188" i="2"/>
  <c r="AV1349" i="2"/>
  <c r="AW1294" i="2"/>
  <c r="AV782" i="2"/>
  <c r="AV781" i="2" s="1"/>
  <c r="AC1212" i="2" l="1"/>
  <c r="AC1274" i="2" s="1"/>
  <c r="AD1209" i="2"/>
  <c r="AC1345" i="2"/>
  <c r="AD1342" i="2"/>
  <c r="AD1325" i="2"/>
  <c r="AE1322" i="2"/>
  <c r="AD1272" i="2"/>
  <c r="AE1269" i="2"/>
  <c r="AF1143" i="2"/>
  <c r="AE1146" i="2"/>
  <c r="AC1232" i="2"/>
  <c r="AD1229" i="2"/>
  <c r="AW1349" i="2"/>
  <c r="AX1294" i="2"/>
  <c r="AW782" i="2"/>
  <c r="AW781" i="2" s="1"/>
  <c r="AD1136" i="2"/>
  <c r="AE1133" i="2"/>
  <c r="AD1252" i="2"/>
  <c r="AE1249" i="2"/>
  <c r="AE1173" i="2"/>
  <c r="AF1170" i="2"/>
  <c r="AE1182" i="2"/>
  <c r="AF1179" i="2"/>
  <c r="AW1219" i="2"/>
  <c r="AV1222" i="2"/>
  <c r="AE1364" i="2"/>
  <c r="AD1367" i="2"/>
  <c r="AX1292" i="2"/>
  <c r="AC1335" i="2"/>
  <c r="AD1332" i="2"/>
  <c r="AC1164" i="2"/>
  <c r="AD1161" i="2"/>
  <c r="AE1200" i="2"/>
  <c r="AF1197" i="2"/>
  <c r="AE1188" i="2"/>
  <c r="AD1191" i="2"/>
  <c r="AD1305" i="2"/>
  <c r="AE1302" i="2"/>
  <c r="AE1259" i="2"/>
  <c r="AD1262" i="2"/>
  <c r="AE1315" i="2"/>
  <c r="AF1312" i="2"/>
  <c r="AK1076" i="2"/>
  <c r="AL1076" i="2" s="1"/>
  <c r="Y1078" i="2"/>
  <c r="AK1102" i="2"/>
  <c r="AL1102" i="2" s="1"/>
  <c r="Y1104" i="2"/>
  <c r="AF1242" i="2"/>
  <c r="AG1239" i="2"/>
  <c r="AD1155" i="2"/>
  <c r="AE1152" i="2"/>
  <c r="AY1292" i="2" l="1"/>
  <c r="AE1209" i="2"/>
  <c r="AD1212" i="2"/>
  <c r="AF1315" i="2"/>
  <c r="AG1312" i="2"/>
  <c r="AE1305" i="2"/>
  <c r="AF1302" i="2"/>
  <c r="AF1200" i="2"/>
  <c r="AG1197" i="2"/>
  <c r="AF1173" i="2"/>
  <c r="AG1170" i="2"/>
  <c r="AE1136" i="2"/>
  <c r="AF1133" i="2"/>
  <c r="AX1349" i="2"/>
  <c r="AY1294" i="2"/>
  <c r="AX782" i="2"/>
  <c r="AX781" i="2" s="1"/>
  <c r="AE1229" i="2"/>
  <c r="AD1232" i="2"/>
  <c r="AE1272" i="2"/>
  <c r="AF1269" i="2"/>
  <c r="AK1078" i="2"/>
  <c r="AL1078" i="2" s="1"/>
  <c r="AP1076" i="2" s="1"/>
  <c r="Y767" i="2"/>
  <c r="AZ1292" i="2"/>
  <c r="BA1292" i="2" s="1"/>
  <c r="BB1292" i="2" s="1"/>
  <c r="BI1292" i="2" s="1"/>
  <c r="AX1219" i="2"/>
  <c r="AW1222" i="2"/>
  <c r="AZ1349" i="2"/>
  <c r="AZ782" i="2"/>
  <c r="AZ781" i="2" s="1"/>
  <c r="AD1345" i="2"/>
  <c r="AE1342" i="2"/>
  <c r="AD1164" i="2"/>
  <c r="AD1274" i="2" s="1"/>
  <c r="AE1161" i="2"/>
  <c r="AE1278" i="2" s="1"/>
  <c r="AG1179" i="2"/>
  <c r="AF1182" i="2"/>
  <c r="AF1249" i="2"/>
  <c r="AE1252" i="2"/>
  <c r="AD1278" i="2"/>
  <c r="AC1347" i="2"/>
  <c r="AG1242" i="2"/>
  <c r="AH1239" i="2"/>
  <c r="AE1155" i="2"/>
  <c r="AF1152" i="2"/>
  <c r="AK1104" i="2"/>
  <c r="AL1104" i="2" s="1"/>
  <c r="AP1102" i="2" s="1"/>
  <c r="Y768" i="2"/>
  <c r="AF1259" i="2"/>
  <c r="AE1262" i="2"/>
  <c r="AF1188" i="2"/>
  <c r="AE1191" i="2"/>
  <c r="AD1335" i="2"/>
  <c r="AE1332" i="2"/>
  <c r="AE1367" i="2"/>
  <c r="AF1364" i="2"/>
  <c r="AG1143" i="2"/>
  <c r="AF1146" i="2"/>
  <c r="AE1325" i="2"/>
  <c r="AF1322" i="2"/>
  <c r="AE1212" i="2" l="1"/>
  <c r="AF1209" i="2"/>
  <c r="AE1335" i="2"/>
  <c r="AF1332" i="2"/>
  <c r="AF1191" i="2"/>
  <c r="AG1188" i="2"/>
  <c r="AZ1104" i="2"/>
  <c r="AZ768" i="2" s="1"/>
  <c r="AV1104" i="2"/>
  <c r="AV768" i="2" s="1"/>
  <c r="AR1104" i="2"/>
  <c r="AR768" i="2" s="1"/>
  <c r="BB1104" i="2"/>
  <c r="BB768" i="2" s="1"/>
  <c r="AX1104" i="2"/>
  <c r="AX768" i="2" s="1"/>
  <c r="AT1104" i="2"/>
  <c r="AT768" i="2" s="1"/>
  <c r="AW1104" i="2"/>
  <c r="AW768" i="2" s="1"/>
  <c r="AU1104" i="2"/>
  <c r="AU768" i="2" s="1"/>
  <c r="BA1104" i="2"/>
  <c r="BA768" i="2" s="1"/>
  <c r="AY1104" i="2"/>
  <c r="AY768" i="2" s="1"/>
  <c r="AS1104" i="2"/>
  <c r="AS768" i="2" s="1"/>
  <c r="AF1252" i="2"/>
  <c r="AG1249" i="2"/>
  <c r="BF1284" i="2"/>
  <c r="BJ1292" i="2"/>
  <c r="BK1292" i="2" s="1"/>
  <c r="BL1292" i="2" s="1"/>
  <c r="BM1292" i="2" s="1"/>
  <c r="BN1292" i="2" s="1"/>
  <c r="BO1292" i="2" s="1"/>
  <c r="BP1292" i="2" s="1"/>
  <c r="BQ1292" i="2" s="1"/>
  <c r="BR1292" i="2" s="1"/>
  <c r="BS1292" i="2" s="1"/>
  <c r="BT1292" i="2" s="1"/>
  <c r="CA1292" i="2" s="1"/>
  <c r="AG1302" i="2"/>
  <c r="AF1305" i="2"/>
  <c r="AG1146" i="2"/>
  <c r="AH1143" i="2"/>
  <c r="AF1155" i="2"/>
  <c r="AG1152" i="2"/>
  <c r="AE1345" i="2"/>
  <c r="AE1347" i="2" s="1"/>
  <c r="AF1342" i="2"/>
  <c r="Y793" i="2"/>
  <c r="Z10" i="2" s="1"/>
  <c r="Z793" i="2" s="1"/>
  <c r="AA10" i="2" s="1"/>
  <c r="AA793" i="2" s="1"/>
  <c r="AB10" i="2" s="1"/>
  <c r="AB793" i="2" s="1"/>
  <c r="AC10" i="2" s="1"/>
  <c r="AC793" i="2" s="1"/>
  <c r="AD10" i="2" s="1"/>
  <c r="AD793" i="2" s="1"/>
  <c r="AE10" i="2" s="1"/>
  <c r="AE793" i="2" s="1"/>
  <c r="AF10" i="2" s="1"/>
  <c r="AF793" i="2" s="1"/>
  <c r="AG10" i="2" s="1"/>
  <c r="AG793" i="2" s="1"/>
  <c r="AH10" i="2" s="1"/>
  <c r="AH793" i="2" s="1"/>
  <c r="AI10" i="2" s="1"/>
  <c r="AI793" i="2" s="1"/>
  <c r="AJ10" i="2" s="1"/>
  <c r="AJ793" i="2" s="1"/>
  <c r="AQ10" i="2" s="1"/>
  <c r="AY1349" i="2"/>
  <c r="BC1349" i="2" s="1"/>
  <c r="AY782" i="2"/>
  <c r="AY781" i="2" s="1"/>
  <c r="BC1294" i="2"/>
  <c r="AH1170" i="2"/>
  <c r="AG1173" i="2"/>
  <c r="AF1325" i="2"/>
  <c r="AG1322" i="2"/>
  <c r="AF1367" i="2"/>
  <c r="AG1364" i="2"/>
  <c r="AF1262" i="2"/>
  <c r="AG1259" i="2"/>
  <c r="AG1182" i="2"/>
  <c r="AH1179" i="2"/>
  <c r="AD1347" i="2"/>
  <c r="AY1078" i="2"/>
  <c r="AY767" i="2" s="1"/>
  <c r="AU1078" i="2"/>
  <c r="AU767" i="2" s="1"/>
  <c r="BB1078" i="2"/>
  <c r="BB767" i="2" s="1"/>
  <c r="AX1078" i="2"/>
  <c r="AX767" i="2" s="1"/>
  <c r="AT1078" i="2"/>
  <c r="AT767" i="2" s="1"/>
  <c r="BA1078" i="2"/>
  <c r="BA767" i="2" s="1"/>
  <c r="AS1078" i="2"/>
  <c r="AS767" i="2" s="1"/>
  <c r="AZ1078" i="2"/>
  <c r="AZ767" i="2" s="1"/>
  <c r="AR1078" i="2"/>
  <c r="AR767" i="2" s="1"/>
  <c r="AW1078" i="2"/>
  <c r="AW767" i="2" s="1"/>
  <c r="AV1078" i="2"/>
  <c r="AV767" i="2" s="1"/>
  <c r="AP1078" i="2"/>
  <c r="AG1200" i="2"/>
  <c r="AH1197" i="2"/>
  <c r="AG1315" i="2"/>
  <c r="AH1312" i="2"/>
  <c r="AH1242" i="2"/>
  <c r="AI1239" i="2"/>
  <c r="AE1164" i="2"/>
  <c r="AE1274" i="2" s="1"/>
  <c r="AF1161" i="2"/>
  <c r="AX1222" i="2"/>
  <c r="AY1219" i="2"/>
  <c r="AF1278" i="2"/>
  <c r="AF1272" i="2"/>
  <c r="AG1269" i="2"/>
  <c r="AF1229" i="2"/>
  <c r="AE1232" i="2"/>
  <c r="AF1136" i="2"/>
  <c r="AG1133" i="2"/>
  <c r="AG1209" i="2" l="1"/>
  <c r="AF1212" i="2"/>
  <c r="AF1164" i="2"/>
  <c r="AG1161" i="2"/>
  <c r="AI1312" i="2"/>
  <c r="AH1315" i="2"/>
  <c r="AI1179" i="2"/>
  <c r="AH1182" i="2"/>
  <c r="AG1367" i="2"/>
  <c r="AH1364" i="2"/>
  <c r="AG1191" i="2"/>
  <c r="AH1188" i="2"/>
  <c r="AI1170" i="2"/>
  <c r="AH1173" i="2"/>
  <c r="AG1155" i="2"/>
  <c r="AH1152" i="2"/>
  <c r="AG1252" i="2"/>
  <c r="AH1249" i="2"/>
  <c r="AF1232" i="2"/>
  <c r="AF1274" i="2" s="1"/>
  <c r="AG1229" i="2"/>
  <c r="AY1222" i="2"/>
  <c r="AZ1219" i="2"/>
  <c r="AI1242" i="2"/>
  <c r="AJ1239" i="2"/>
  <c r="AI1197" i="2"/>
  <c r="AH1200" i="2"/>
  <c r="AG1262" i="2"/>
  <c r="AH1259" i="2"/>
  <c r="AH1322" i="2"/>
  <c r="AG1325" i="2"/>
  <c r="AF1345" i="2"/>
  <c r="AG1342" i="2"/>
  <c r="AG1305" i="2"/>
  <c r="AH1302" i="2"/>
  <c r="BX1284" i="2"/>
  <c r="CB1292" i="2"/>
  <c r="CC1292" i="2" s="1"/>
  <c r="CD1292" i="2" s="1"/>
  <c r="CE1292" i="2" s="1"/>
  <c r="CF1292" i="2" s="1"/>
  <c r="CG1292" i="2" s="1"/>
  <c r="CH1292" i="2" s="1"/>
  <c r="CI1292" i="2" s="1"/>
  <c r="CJ1292" i="2" s="1"/>
  <c r="CK1292" i="2" s="1"/>
  <c r="CL1292" i="2" s="1"/>
  <c r="CS1292" i="2" s="1"/>
  <c r="BC1102" i="2"/>
  <c r="BD1102" i="2" s="1"/>
  <c r="AQ1104" i="2"/>
  <c r="AF1335" i="2"/>
  <c r="AG1332" i="2"/>
  <c r="AG1136" i="2"/>
  <c r="AH1133" i="2"/>
  <c r="AG1278" i="2"/>
  <c r="AH1269" i="2"/>
  <c r="AG1272" i="2"/>
  <c r="BC1076" i="2"/>
  <c r="BD1076" i="2" s="1"/>
  <c r="AQ1078" i="2"/>
  <c r="AI1143" i="2"/>
  <c r="AH1146" i="2"/>
  <c r="AG1212" i="2" l="1"/>
  <c r="AG1274" i="2" s="1"/>
  <c r="AH1209" i="2"/>
  <c r="AJ1143" i="2"/>
  <c r="AI1146" i="2"/>
  <c r="AH1272" i="2"/>
  <c r="AI1269" i="2"/>
  <c r="AG1335" i="2"/>
  <c r="AH1332" i="2"/>
  <c r="CT1292" i="2"/>
  <c r="CU1292" i="2" s="1"/>
  <c r="CV1292" i="2" s="1"/>
  <c r="CW1292" i="2" s="1"/>
  <c r="CX1292" i="2" s="1"/>
  <c r="CY1292" i="2" s="1"/>
  <c r="CZ1292" i="2" s="1"/>
  <c r="DA1292" i="2" s="1"/>
  <c r="DB1292" i="2" s="1"/>
  <c r="DC1292" i="2" s="1"/>
  <c r="DD1292" i="2" s="1"/>
  <c r="CP1284" i="2"/>
  <c r="AG1345" i="2"/>
  <c r="AG1347" i="2" s="1"/>
  <c r="AH1342" i="2"/>
  <c r="AH1262" i="2"/>
  <c r="AI1259" i="2"/>
  <c r="AJ1242" i="2"/>
  <c r="AK1242" i="2" s="1"/>
  <c r="AQ1239" i="2"/>
  <c r="AG1232" i="2"/>
  <c r="AH1229" i="2"/>
  <c r="AH1155" i="2"/>
  <c r="AI1152" i="2"/>
  <c r="AI1173" i="2"/>
  <c r="AJ1170" i="2"/>
  <c r="AI1315" i="2"/>
  <c r="AJ1312" i="2"/>
  <c r="BC1078" i="2"/>
  <c r="BD1078" i="2" s="1"/>
  <c r="BH1076" i="2" s="1"/>
  <c r="AQ767" i="2"/>
  <c r="AF1347" i="2"/>
  <c r="AI1188" i="2"/>
  <c r="AH1191" i="2"/>
  <c r="AG1164" i="2"/>
  <c r="AH1161" i="2"/>
  <c r="AH1136" i="2"/>
  <c r="AI1133" i="2"/>
  <c r="AQ768" i="2"/>
  <c r="BC1104" i="2"/>
  <c r="BD1104" i="2" s="1"/>
  <c r="BH1102" i="2" s="1"/>
  <c r="AH1305" i="2"/>
  <c r="AI1302" i="2"/>
  <c r="BA1219" i="2"/>
  <c r="AZ1222" i="2"/>
  <c r="AH1252" i="2"/>
  <c r="AI1249" i="2"/>
  <c r="AI1182" i="2"/>
  <c r="AJ1179" i="2"/>
  <c r="AH1325" i="2"/>
  <c r="AI1322" i="2"/>
  <c r="AI1200" i="2"/>
  <c r="AJ1197" i="2"/>
  <c r="AH1367" i="2"/>
  <c r="AI1364" i="2"/>
  <c r="AH1212" i="2" l="1"/>
  <c r="AI1209" i="2"/>
  <c r="AI1367" i="2"/>
  <c r="AJ1364" i="2"/>
  <c r="BA1222" i="2"/>
  <c r="BB1219" i="2"/>
  <c r="AJ1269" i="2"/>
  <c r="AI1272" i="2"/>
  <c r="AI1325" i="2"/>
  <c r="AJ1322" i="2"/>
  <c r="AJ1249" i="2"/>
  <c r="AI1252" i="2"/>
  <c r="AI1305" i="2"/>
  <c r="AJ1302" i="2"/>
  <c r="AI1136" i="2"/>
  <c r="AJ1133" i="2"/>
  <c r="AQ793" i="2"/>
  <c r="AR10" i="2" s="1"/>
  <c r="AR793" i="2" s="1"/>
  <c r="AS10" i="2" s="1"/>
  <c r="AS793" i="2" s="1"/>
  <c r="AT10" i="2" s="1"/>
  <c r="AT793" i="2" s="1"/>
  <c r="AU10" i="2" s="1"/>
  <c r="AU793" i="2" s="1"/>
  <c r="AV10" i="2" s="1"/>
  <c r="AV793" i="2" s="1"/>
  <c r="AW10" i="2" s="1"/>
  <c r="AW793" i="2" s="1"/>
  <c r="AX10" i="2" s="1"/>
  <c r="AX793" i="2" s="1"/>
  <c r="AY10" i="2" s="1"/>
  <c r="AY793" i="2" s="1"/>
  <c r="AZ10" i="2" s="1"/>
  <c r="AZ793" i="2" s="1"/>
  <c r="BA10" i="2" s="1"/>
  <c r="BA793" i="2" s="1"/>
  <c r="BB10" i="2" s="1"/>
  <c r="BB793" i="2" s="1"/>
  <c r="BI10" i="2" s="1"/>
  <c r="AQ1312" i="2"/>
  <c r="AJ1315" i="2"/>
  <c r="AK1315" i="2" s="1"/>
  <c r="AI1155" i="2"/>
  <c r="AJ1152" i="2"/>
  <c r="AR1239" i="2"/>
  <c r="AQ1242" i="2"/>
  <c r="AH1345" i="2"/>
  <c r="AI1342" i="2"/>
  <c r="AI1332" i="2"/>
  <c r="AH1335" i="2"/>
  <c r="AQ1197" i="2"/>
  <c r="AJ1200" i="2"/>
  <c r="AK1200" i="2" s="1"/>
  <c r="AJ1188" i="2"/>
  <c r="AI1191" i="2"/>
  <c r="BR1078" i="2"/>
  <c r="BR767" i="2" s="1"/>
  <c r="BN1078" i="2"/>
  <c r="BN767" i="2" s="1"/>
  <c r="BJ1078" i="2"/>
  <c r="BJ767" i="2" s="1"/>
  <c r="BQ1078" i="2"/>
  <c r="BQ767" i="2" s="1"/>
  <c r="BM1078" i="2"/>
  <c r="BM767" i="2" s="1"/>
  <c r="BT1078" i="2"/>
  <c r="BT767" i="2" s="1"/>
  <c r="BL1078" i="2"/>
  <c r="BL767" i="2" s="1"/>
  <c r="BS1078" i="2"/>
  <c r="BS767" i="2" s="1"/>
  <c r="BK1078" i="2"/>
  <c r="BK767" i="2" s="1"/>
  <c r="BP1078" i="2"/>
  <c r="BP767" i="2" s="1"/>
  <c r="BO1078" i="2"/>
  <c r="BO767" i="2" s="1"/>
  <c r="BH1078" i="2"/>
  <c r="AJ1182" i="2"/>
  <c r="AK1182" i="2" s="1"/>
  <c r="AQ1179" i="2"/>
  <c r="BS1104" i="2"/>
  <c r="BS768" i="2" s="1"/>
  <c r="BO1104" i="2"/>
  <c r="BO768" i="2" s="1"/>
  <c r="BK1104" i="2"/>
  <c r="BK768" i="2" s="1"/>
  <c r="BQ1104" i="2"/>
  <c r="BQ768" i="2" s="1"/>
  <c r="BM1104" i="2"/>
  <c r="BM768" i="2" s="1"/>
  <c r="BP1104" i="2"/>
  <c r="BP768" i="2" s="1"/>
  <c r="BN1104" i="2"/>
  <c r="BN768" i="2" s="1"/>
  <c r="BJ1104" i="2"/>
  <c r="BJ768" i="2" s="1"/>
  <c r="BT1104" i="2"/>
  <c r="BT768" i="2" s="1"/>
  <c r="BL1104" i="2"/>
  <c r="BL768" i="2" s="1"/>
  <c r="BR1104" i="2"/>
  <c r="BR768" i="2" s="1"/>
  <c r="AH1164" i="2"/>
  <c r="AH1274" i="2" s="1"/>
  <c r="AI1161" i="2"/>
  <c r="AJ1173" i="2"/>
  <c r="AK1173" i="2" s="1"/>
  <c r="AQ1170" i="2"/>
  <c r="AI1229" i="2"/>
  <c r="AH1232" i="2"/>
  <c r="AJ1259" i="2"/>
  <c r="AI1262" i="2"/>
  <c r="AH1278" i="2"/>
  <c r="AQ1143" i="2"/>
  <c r="AJ1146" i="2"/>
  <c r="AI1212" i="2" l="1"/>
  <c r="AJ1209" i="2"/>
  <c r="AI1345" i="2"/>
  <c r="AJ1342" i="2"/>
  <c r="AJ1155" i="2"/>
  <c r="AK1155" i="2" s="1"/>
  <c r="AQ1152" i="2"/>
  <c r="BB1222" i="2"/>
  <c r="BC1222" i="2" s="1"/>
  <c r="BI1219" i="2"/>
  <c r="AJ1229" i="2"/>
  <c r="AI1232" i="2"/>
  <c r="AR1179" i="2"/>
  <c r="AQ1182" i="2"/>
  <c r="AQ1200" i="2"/>
  <c r="AR1197" i="2"/>
  <c r="AH1347" i="2"/>
  <c r="AJ1136" i="2"/>
  <c r="AQ1133" i="2"/>
  <c r="AQ1146" i="2"/>
  <c r="AR1143" i="2"/>
  <c r="AR1170" i="2"/>
  <c r="AQ1173" i="2"/>
  <c r="AI1164" i="2"/>
  <c r="AJ1161" i="2"/>
  <c r="BU1076" i="2"/>
  <c r="BV1076" i="2" s="1"/>
  <c r="BI1078" i="2"/>
  <c r="AJ1191" i="2"/>
  <c r="AK1191" i="2" s="1"/>
  <c r="AQ1188" i="2"/>
  <c r="AI1274" i="2"/>
  <c r="AJ1252" i="2"/>
  <c r="AK1252" i="2" s="1"/>
  <c r="AQ1249" i="2"/>
  <c r="AJ1278" i="2"/>
  <c r="AJ1272" i="2"/>
  <c r="AK1272" i="2" s="1"/>
  <c r="AQ1269" i="2"/>
  <c r="AJ1367" i="2"/>
  <c r="AK1367" i="2" s="1"/>
  <c r="AQ1364" i="2"/>
  <c r="AQ1259" i="2"/>
  <c r="AJ1262" i="2"/>
  <c r="AK1262" i="2" s="1"/>
  <c r="BU1102" i="2"/>
  <c r="BV1102" i="2" s="1"/>
  <c r="BI1104" i="2"/>
  <c r="AI1335" i="2"/>
  <c r="AJ1332" i="2"/>
  <c r="AR1242" i="2"/>
  <c r="AS1239" i="2"/>
  <c r="AQ1315" i="2"/>
  <c r="AR1312" i="2"/>
  <c r="AQ1302" i="2"/>
  <c r="AJ1305" i="2"/>
  <c r="AK1305" i="2" s="1"/>
  <c r="AJ1325" i="2"/>
  <c r="AK1325" i="2" s="1"/>
  <c r="AQ1322" i="2"/>
  <c r="AI1278" i="2"/>
  <c r="AJ1212" i="2" l="1"/>
  <c r="AK1212" i="2" s="1"/>
  <c r="AQ1209" i="2"/>
  <c r="AS1242" i="2"/>
  <c r="AT1239" i="2"/>
  <c r="BI767" i="2"/>
  <c r="BU1078" i="2"/>
  <c r="BV1078" i="2" s="1"/>
  <c r="BZ1076" i="2" s="1"/>
  <c r="AQ1325" i="2"/>
  <c r="AR1322" i="2"/>
  <c r="AR1315" i="2"/>
  <c r="AS1312" i="2"/>
  <c r="AJ1335" i="2"/>
  <c r="AK1335" i="2" s="1"/>
  <c r="AQ1332" i="2"/>
  <c r="AQ1252" i="2"/>
  <c r="AR1249" i="2"/>
  <c r="AQ1191" i="2"/>
  <c r="AR1188" i="2"/>
  <c r="AJ1164" i="2"/>
  <c r="AK1164" i="2" s="1"/>
  <c r="AQ1161" i="2"/>
  <c r="AS1143" i="2"/>
  <c r="AR1146" i="2"/>
  <c r="AS1179" i="2"/>
  <c r="AR1182" i="2"/>
  <c r="AJ1232" i="2"/>
  <c r="AK1232" i="2" s="1"/>
  <c r="AQ1229" i="2"/>
  <c r="AQ1155" i="2"/>
  <c r="AR1152" i="2"/>
  <c r="BU1104" i="2"/>
  <c r="BV1104" i="2" s="1"/>
  <c r="BZ1102" i="2" s="1"/>
  <c r="BI768" i="2"/>
  <c r="AR1259" i="2"/>
  <c r="AQ1262" i="2"/>
  <c r="AQ1272" i="2"/>
  <c r="AR1269" i="2"/>
  <c r="AQ1278" i="2"/>
  <c r="AR1200" i="2"/>
  <c r="AS1197" i="2"/>
  <c r="BJ1219" i="2"/>
  <c r="BI1222" i="2"/>
  <c r="AQ1136" i="2"/>
  <c r="AR1133" i="2"/>
  <c r="AJ1345" i="2"/>
  <c r="AQ1342" i="2"/>
  <c r="AQ1305" i="2"/>
  <c r="AR1302" i="2"/>
  <c r="AR1364" i="2"/>
  <c r="AQ1367" i="2"/>
  <c r="AR1173" i="2"/>
  <c r="AS1170" i="2"/>
  <c r="AJ1274" i="2"/>
  <c r="AK1136" i="2"/>
  <c r="AK1274" i="2" s="1"/>
  <c r="AI1347" i="2"/>
  <c r="AQ1212" i="2" l="1"/>
  <c r="AR1209" i="2"/>
  <c r="AQ1345" i="2"/>
  <c r="AR1342" i="2"/>
  <c r="AT1197" i="2"/>
  <c r="AS1200" i="2"/>
  <c r="AT1179" i="2"/>
  <c r="AS1182" i="2"/>
  <c r="BI793" i="2"/>
  <c r="BJ10" i="2" s="1"/>
  <c r="BJ793" i="2" s="1"/>
  <c r="BK10" i="2" s="1"/>
  <c r="BK793" i="2" s="1"/>
  <c r="BL10" i="2" s="1"/>
  <c r="BL793" i="2" s="1"/>
  <c r="BM10" i="2" s="1"/>
  <c r="BM793" i="2" s="1"/>
  <c r="BN10" i="2" s="1"/>
  <c r="BN793" i="2" s="1"/>
  <c r="BO10" i="2" s="1"/>
  <c r="BO793" i="2" s="1"/>
  <c r="BP10" i="2" s="1"/>
  <c r="BP793" i="2" s="1"/>
  <c r="BQ10" i="2" s="1"/>
  <c r="BQ793" i="2" s="1"/>
  <c r="BR10" i="2" s="1"/>
  <c r="BR793" i="2" s="1"/>
  <c r="BS10" i="2" s="1"/>
  <c r="BS793" i="2" s="1"/>
  <c r="BT10" i="2" s="1"/>
  <c r="BT793" i="2" s="1"/>
  <c r="CA10" i="2" s="1"/>
  <c r="AR1367" i="2"/>
  <c r="AS1364" i="2"/>
  <c r="AT1170" i="2"/>
  <c r="AS1173" i="2"/>
  <c r="AR1305" i="2"/>
  <c r="AS1302" i="2"/>
  <c r="AJ1347" i="2"/>
  <c r="AK1347" i="2" s="1"/>
  <c r="AK1345" i="2"/>
  <c r="BK1219" i="2"/>
  <c r="BJ1222" i="2"/>
  <c r="AR1229" i="2"/>
  <c r="AQ1232" i="2"/>
  <c r="AS1188" i="2"/>
  <c r="AR1191" i="2"/>
  <c r="AR1332" i="2"/>
  <c r="AQ1335" i="2"/>
  <c r="AS1322" i="2"/>
  <c r="AR1325" i="2"/>
  <c r="AT1242" i="2"/>
  <c r="AU1239" i="2"/>
  <c r="AR1136" i="2"/>
  <c r="AS1133" i="2"/>
  <c r="AR1262" i="2"/>
  <c r="AS1259" i="2"/>
  <c r="CL1104" i="2"/>
  <c r="CL768" i="2" s="1"/>
  <c r="CH1104" i="2"/>
  <c r="CH768" i="2" s="1"/>
  <c r="CD1104" i="2"/>
  <c r="CD768" i="2" s="1"/>
  <c r="CJ1104" i="2"/>
  <c r="CJ768" i="2" s="1"/>
  <c r="CF1104" i="2"/>
  <c r="CF768" i="2" s="1"/>
  <c r="CB1104" i="2"/>
  <c r="CB768" i="2" s="1"/>
  <c r="CI1104" i="2"/>
  <c r="CI768" i="2" s="1"/>
  <c r="CG1104" i="2"/>
  <c r="CG768" i="2" s="1"/>
  <c r="CC1104" i="2"/>
  <c r="CC768" i="2" s="1"/>
  <c r="CK1104" i="2"/>
  <c r="CK768" i="2" s="1"/>
  <c r="CE1104" i="2"/>
  <c r="CE768" i="2" s="1"/>
  <c r="AT1143" i="2"/>
  <c r="AS1146" i="2"/>
  <c r="AS1269" i="2"/>
  <c r="AR1272" i="2"/>
  <c r="AR1155" i="2"/>
  <c r="AS1152" i="2"/>
  <c r="AQ1164" i="2"/>
  <c r="AR1161" i="2"/>
  <c r="AR1278" i="2" s="1"/>
  <c r="AS1249" i="2"/>
  <c r="AR1252" i="2"/>
  <c r="AT1312" i="2"/>
  <c r="AS1315" i="2"/>
  <c r="CK1078" i="2"/>
  <c r="CK767" i="2" s="1"/>
  <c r="CG1078" i="2"/>
  <c r="CG767" i="2" s="1"/>
  <c r="CC1078" i="2"/>
  <c r="CC767" i="2" s="1"/>
  <c r="CJ1078" i="2"/>
  <c r="CJ767" i="2" s="1"/>
  <c r="CF1078" i="2"/>
  <c r="CF767" i="2" s="1"/>
  <c r="CB1078" i="2"/>
  <c r="CB767" i="2" s="1"/>
  <c r="CE1078" i="2"/>
  <c r="CE767" i="2" s="1"/>
  <c r="CL1078" i="2"/>
  <c r="CL767" i="2" s="1"/>
  <c r="CD1078" i="2"/>
  <c r="CD767" i="2" s="1"/>
  <c r="CI1078" i="2"/>
  <c r="CI767" i="2" s="1"/>
  <c r="CH1078" i="2"/>
  <c r="CH767" i="2" s="1"/>
  <c r="BZ1078" i="2"/>
  <c r="AS1209" i="2" l="1"/>
  <c r="AR1212" i="2"/>
  <c r="AU1312" i="2"/>
  <c r="AT1315" i="2"/>
  <c r="AQ1274" i="2"/>
  <c r="AU1170" i="2"/>
  <c r="AT1173" i="2"/>
  <c r="AR1345" i="2"/>
  <c r="AS1342" i="2"/>
  <c r="AS1155" i="2"/>
  <c r="AT1152" i="2"/>
  <c r="AT1269" i="2"/>
  <c r="AS1272" i="2"/>
  <c r="AU1143" i="2"/>
  <c r="AT1146" i="2"/>
  <c r="AS1325" i="2"/>
  <c r="AT1322" i="2"/>
  <c r="AT1188" i="2"/>
  <c r="AS1191" i="2"/>
  <c r="AT1302" i="2"/>
  <c r="AS1305" i="2"/>
  <c r="AS1367" i="2"/>
  <c r="AT1364" i="2"/>
  <c r="AQ1347" i="2"/>
  <c r="CM1076" i="2"/>
  <c r="CN1076" i="2" s="1"/>
  <c r="CA1078" i="2"/>
  <c r="AS1252" i="2"/>
  <c r="AT1249" i="2"/>
  <c r="CM1102" i="2"/>
  <c r="CN1102" i="2" s="1"/>
  <c r="CA1104" i="2"/>
  <c r="AV1239" i="2"/>
  <c r="AU1242" i="2"/>
  <c r="BK1222" i="2"/>
  <c r="BL1219" i="2"/>
  <c r="AT1182" i="2"/>
  <c r="AU1179" i="2"/>
  <c r="AU1197" i="2"/>
  <c r="AT1200" i="2"/>
  <c r="AR1164" i="2"/>
  <c r="AS1161" i="2"/>
  <c r="AT1259" i="2"/>
  <c r="AS1262" i="2"/>
  <c r="AT1133" i="2"/>
  <c r="AS1136" i="2"/>
  <c r="AR1335" i="2"/>
  <c r="AS1332" i="2"/>
  <c r="AR1232" i="2"/>
  <c r="AS1229" i="2"/>
  <c r="AT1209" i="2" l="1"/>
  <c r="AS1212" i="2"/>
  <c r="AT1262" i="2"/>
  <c r="AU1259" i="2"/>
  <c r="AV1197" i="2"/>
  <c r="AU1200" i="2"/>
  <c r="AV1242" i="2"/>
  <c r="AW1239" i="2"/>
  <c r="AT1305" i="2"/>
  <c r="AU1302" i="2"/>
  <c r="AU1269" i="2"/>
  <c r="AT1272" i="2"/>
  <c r="AU1173" i="2"/>
  <c r="AV1170" i="2"/>
  <c r="AS1232" i="2"/>
  <c r="AT1229" i="2"/>
  <c r="AS1164" i="2"/>
  <c r="AT1161" i="2"/>
  <c r="AV1179" i="2"/>
  <c r="AU1182" i="2"/>
  <c r="AT1252" i="2"/>
  <c r="AU1249" i="2"/>
  <c r="AT1367" i="2"/>
  <c r="AU1364" i="2"/>
  <c r="AS1278" i="2"/>
  <c r="AT1342" i="2"/>
  <c r="AS1345" i="2"/>
  <c r="AR1274" i="2"/>
  <c r="AV1312" i="2"/>
  <c r="AU1315" i="2"/>
  <c r="AT1191" i="2"/>
  <c r="AU1188" i="2"/>
  <c r="AU1146" i="2"/>
  <c r="AV1143" i="2"/>
  <c r="AU1152" i="2"/>
  <c r="AT1155" i="2"/>
  <c r="AR1347" i="2"/>
  <c r="AS1274" i="2"/>
  <c r="AT1136" i="2"/>
  <c r="AU1133" i="2"/>
  <c r="AS1335" i="2"/>
  <c r="AT1332" i="2"/>
  <c r="BL1222" i="2"/>
  <c r="BM1219" i="2"/>
  <c r="CM1104" i="2"/>
  <c r="CN1104" i="2" s="1"/>
  <c r="CR1102" i="2" s="1"/>
  <c r="CA768" i="2"/>
  <c r="CM1078" i="2"/>
  <c r="CN1078" i="2" s="1"/>
  <c r="CR1076" i="2" s="1"/>
  <c r="CA767" i="2"/>
  <c r="CA793" i="2" s="1"/>
  <c r="CB10" i="2" s="1"/>
  <c r="CB793" i="2" s="1"/>
  <c r="CC10" i="2" s="1"/>
  <c r="CC793" i="2" s="1"/>
  <c r="CD10" i="2" s="1"/>
  <c r="CD793" i="2" s="1"/>
  <c r="CE10" i="2" s="1"/>
  <c r="CE793" i="2" s="1"/>
  <c r="CF10" i="2" s="1"/>
  <c r="CF793" i="2" s="1"/>
  <c r="CG10" i="2" s="1"/>
  <c r="CG793" i="2" s="1"/>
  <c r="CH10" i="2" s="1"/>
  <c r="CH793" i="2" s="1"/>
  <c r="CI10" i="2" s="1"/>
  <c r="CI793" i="2" s="1"/>
  <c r="CJ10" i="2" s="1"/>
  <c r="CJ793" i="2" s="1"/>
  <c r="CK10" i="2" s="1"/>
  <c r="CK793" i="2" s="1"/>
  <c r="CL10" i="2" s="1"/>
  <c r="CL793" i="2" s="1"/>
  <c r="CS10" i="2" s="1"/>
  <c r="AU1322" i="2"/>
  <c r="AT1325" i="2"/>
  <c r="AT1212" i="2" l="1"/>
  <c r="AU1209" i="2"/>
  <c r="AU1191" i="2"/>
  <c r="AV1188" i="2"/>
  <c r="AT1345" i="2"/>
  <c r="AU1342" i="2"/>
  <c r="AT1164" i="2"/>
  <c r="AT1274" i="2" s="1"/>
  <c r="AU1161" i="2"/>
  <c r="AV1173" i="2"/>
  <c r="AW1170" i="2"/>
  <c r="AT1278" i="2"/>
  <c r="AW1242" i="2"/>
  <c r="AX1239" i="2"/>
  <c r="AV1259" i="2"/>
  <c r="AU1262" i="2"/>
  <c r="DD1078" i="2"/>
  <c r="DD767" i="2" s="1"/>
  <c r="CZ1078" i="2"/>
  <c r="CZ767" i="2" s="1"/>
  <c r="CV1078" i="2"/>
  <c r="CV767" i="2" s="1"/>
  <c r="DC1078" i="2"/>
  <c r="DC767" i="2" s="1"/>
  <c r="CY1078" i="2"/>
  <c r="CY767" i="2" s="1"/>
  <c r="CU1078" i="2"/>
  <c r="CU767" i="2" s="1"/>
  <c r="CX1078" i="2"/>
  <c r="CX767" i="2" s="1"/>
  <c r="CW1078" i="2"/>
  <c r="CW767" i="2" s="1"/>
  <c r="DB1078" i="2"/>
  <c r="DB767" i="2" s="1"/>
  <c r="CT1078" i="2"/>
  <c r="CT767" i="2" s="1"/>
  <c r="DA1078" i="2"/>
  <c r="DA767" i="2" s="1"/>
  <c r="CR1078" i="2"/>
  <c r="AU1325" i="2"/>
  <c r="AV1322" i="2"/>
  <c r="AT1335" i="2"/>
  <c r="AU1332" i="2"/>
  <c r="AU1155" i="2"/>
  <c r="AV1152" i="2"/>
  <c r="AV1315" i="2"/>
  <c r="AW1312" i="2"/>
  <c r="DA1104" i="2"/>
  <c r="DA768" i="2" s="1"/>
  <c r="CW1104" i="2"/>
  <c r="CW768" i="2" s="1"/>
  <c r="DC1104" i="2"/>
  <c r="DC768" i="2" s="1"/>
  <c r="CY1104" i="2"/>
  <c r="CY768" i="2" s="1"/>
  <c r="CU1104" i="2"/>
  <c r="CU768" i="2" s="1"/>
  <c r="DB1104" i="2"/>
  <c r="DB768" i="2" s="1"/>
  <c r="CT1104" i="2"/>
  <c r="CT768" i="2" s="1"/>
  <c r="CZ1104" i="2"/>
  <c r="CZ768" i="2" s="1"/>
  <c r="CV1104" i="2"/>
  <c r="CV768" i="2" s="1"/>
  <c r="CX1104" i="2"/>
  <c r="CX768" i="2" s="1"/>
  <c r="DD1104" i="2"/>
  <c r="DD768" i="2" s="1"/>
  <c r="AW1143" i="2"/>
  <c r="AV1146" i="2"/>
  <c r="AU1252" i="2"/>
  <c r="AV1249" i="2"/>
  <c r="AU1229" i="2"/>
  <c r="AT1232" i="2"/>
  <c r="AU1305" i="2"/>
  <c r="AV1302" i="2"/>
  <c r="BN1219" i="2"/>
  <c r="BM1222" i="2"/>
  <c r="AU1136" i="2"/>
  <c r="AV1133" i="2"/>
  <c r="AS1347" i="2"/>
  <c r="AV1364" i="2"/>
  <c r="AU1367" i="2"/>
  <c r="AW1179" i="2"/>
  <c r="AV1182" i="2"/>
  <c r="AU1278" i="2"/>
  <c r="AU1272" i="2"/>
  <c r="AV1269" i="2"/>
  <c r="AV1200" i="2"/>
  <c r="AW1197" i="2"/>
  <c r="AU1212" i="2" l="1"/>
  <c r="AV1209" i="2"/>
  <c r="AV1136" i="2"/>
  <c r="AW1133" i="2"/>
  <c r="AU1232" i="2"/>
  <c r="AV1229" i="2"/>
  <c r="AX1143" i="2"/>
  <c r="AW1146" i="2"/>
  <c r="AV1155" i="2"/>
  <c r="AW1152" i="2"/>
  <c r="DE1076" i="2"/>
  <c r="DF1076" i="2" s="1"/>
  <c r="CS1078" i="2"/>
  <c r="AV1161" i="2"/>
  <c r="AU1164" i="2"/>
  <c r="AU1345" i="2"/>
  <c r="AV1342" i="2"/>
  <c r="AU1274" i="2"/>
  <c r="AV1305" i="2"/>
  <c r="AW1302" i="2"/>
  <c r="AW1249" i="2"/>
  <c r="AV1252" i="2"/>
  <c r="AW1322" i="2"/>
  <c r="AV1325" i="2"/>
  <c r="AT1347" i="2"/>
  <c r="AX1197" i="2"/>
  <c r="AW1200" i="2"/>
  <c r="AX1312" i="2"/>
  <c r="AW1315" i="2"/>
  <c r="AW1259" i="2"/>
  <c r="AV1262" i="2"/>
  <c r="AX1170" i="2"/>
  <c r="AW1173" i="2"/>
  <c r="AV1367" i="2"/>
  <c r="AW1364" i="2"/>
  <c r="AV1278" i="2"/>
  <c r="AW1269" i="2"/>
  <c r="AV1272" i="2"/>
  <c r="AX1179" i="2"/>
  <c r="AW1182" i="2"/>
  <c r="BO1219" i="2"/>
  <c r="BN1222" i="2"/>
  <c r="DE1102" i="2"/>
  <c r="DF1102" i="2" s="1"/>
  <c r="CS1104" i="2"/>
  <c r="AV1332" i="2"/>
  <c r="AU1335" i="2"/>
  <c r="AX1242" i="2"/>
  <c r="AY1239" i="2"/>
  <c r="AV1191" i="2"/>
  <c r="AW1188" i="2"/>
  <c r="AV1212" i="2" l="1"/>
  <c r="AW1209" i="2"/>
  <c r="AW1332" i="2"/>
  <c r="AV1335" i="2"/>
  <c r="BO1222" i="2"/>
  <c r="BP1219" i="2"/>
  <c r="AX1269" i="2"/>
  <c r="AW1272" i="2"/>
  <c r="AX1315" i="2"/>
  <c r="AY1312" i="2"/>
  <c r="AW1252" i="2"/>
  <c r="AX1249" i="2"/>
  <c r="AV1345" i="2"/>
  <c r="AV1347" i="2" s="1"/>
  <c r="AW1342" i="2"/>
  <c r="DE1078" i="2"/>
  <c r="DF1078" i="2" s="1"/>
  <c r="CS767" i="2"/>
  <c r="AX1133" i="2"/>
  <c r="AW1136" i="2"/>
  <c r="DE1104" i="2"/>
  <c r="DF1104" i="2" s="1"/>
  <c r="CS768" i="2"/>
  <c r="AW1262" i="2"/>
  <c r="AX1259" i="2"/>
  <c r="AX1302" i="2"/>
  <c r="AW1305" i="2"/>
  <c r="AU1347" i="2"/>
  <c r="AY1143" i="2"/>
  <c r="AX1146" i="2"/>
  <c r="AZ1239" i="2"/>
  <c r="AY1242" i="2"/>
  <c r="AX1182" i="2"/>
  <c r="AY1179" i="2"/>
  <c r="AW1367" i="2"/>
  <c r="AX1364" i="2"/>
  <c r="AW1325" i="2"/>
  <c r="AX1322" i="2"/>
  <c r="AW1155" i="2"/>
  <c r="AX1152" i="2"/>
  <c r="AV1232" i="2"/>
  <c r="AW1229" i="2"/>
  <c r="AX1188" i="2"/>
  <c r="AW1191" i="2"/>
  <c r="AY1170" i="2"/>
  <c r="AX1173" i="2"/>
  <c r="AY1197" i="2"/>
  <c r="AX1200" i="2"/>
  <c r="AV1164" i="2"/>
  <c r="AV1274" i="2" s="1"/>
  <c r="AW1161" i="2"/>
  <c r="AW1212" i="2" l="1"/>
  <c r="AX1209" i="2"/>
  <c r="AY1152" i="2"/>
  <c r="AX1155" i="2"/>
  <c r="AX1367" i="2"/>
  <c r="AY1364" i="2"/>
  <c r="AY1146" i="2"/>
  <c r="AZ1143" i="2"/>
  <c r="AX1305" i="2"/>
  <c r="AY1302" i="2"/>
  <c r="AX1136" i="2"/>
  <c r="AY1133" i="2"/>
  <c r="BP1222" i="2"/>
  <c r="BQ1219" i="2"/>
  <c r="AZ1197" i="2"/>
  <c r="AY1200" i="2"/>
  <c r="AX1191" i="2"/>
  <c r="AY1188" i="2"/>
  <c r="AZ1242" i="2"/>
  <c r="BA1239" i="2"/>
  <c r="AX1262" i="2"/>
  <c r="AY1259" i="2"/>
  <c r="CS793" i="2"/>
  <c r="CT10" i="2" s="1"/>
  <c r="CT793" i="2" s="1"/>
  <c r="CU10" i="2" s="1"/>
  <c r="CU793" i="2" s="1"/>
  <c r="CV10" i="2" s="1"/>
  <c r="CV793" i="2" s="1"/>
  <c r="CW10" i="2" s="1"/>
  <c r="CW793" i="2" s="1"/>
  <c r="CX10" i="2" s="1"/>
  <c r="CX793" i="2" s="1"/>
  <c r="CY10" i="2" s="1"/>
  <c r="CY793" i="2" s="1"/>
  <c r="CZ10" i="2" s="1"/>
  <c r="CZ793" i="2" s="1"/>
  <c r="DA10" i="2" s="1"/>
  <c r="DA793" i="2" s="1"/>
  <c r="DB10" i="2" s="1"/>
  <c r="DB793" i="2" s="1"/>
  <c r="DC10" i="2" s="1"/>
  <c r="DC793" i="2" s="1"/>
  <c r="DD10" i="2" s="1"/>
  <c r="DD793" i="2" s="1"/>
  <c r="AX1252" i="2"/>
  <c r="AY1249" i="2"/>
  <c r="AX1161" i="2"/>
  <c r="AW1164" i="2"/>
  <c r="AW1232" i="2"/>
  <c r="AX1229" i="2"/>
  <c r="AY1322" i="2"/>
  <c r="AX1325" i="2"/>
  <c r="AZ1179" i="2"/>
  <c r="AY1182" i="2"/>
  <c r="AY1269" i="2"/>
  <c r="AX1278" i="2"/>
  <c r="AX1272" i="2"/>
  <c r="AZ1170" i="2"/>
  <c r="AY1173" i="2"/>
  <c r="AW1274" i="2"/>
  <c r="AW1345" i="2"/>
  <c r="AX1342" i="2"/>
  <c r="AY1315" i="2"/>
  <c r="AZ1312" i="2"/>
  <c r="AW1278" i="2"/>
  <c r="AW1335" i="2"/>
  <c r="AX1332" i="2"/>
  <c r="AY1209" i="2" l="1"/>
  <c r="AX1212" i="2"/>
  <c r="AZ1315" i="2"/>
  <c r="BA1312" i="2"/>
  <c r="AZ1182" i="2"/>
  <c r="BA1179" i="2"/>
  <c r="BA1242" i="2"/>
  <c r="BB1239" i="2"/>
  <c r="AY1136" i="2"/>
  <c r="AZ1133" i="2"/>
  <c r="AY1305" i="2"/>
  <c r="AZ1302" i="2"/>
  <c r="AZ1364" i="2"/>
  <c r="AY1367" i="2"/>
  <c r="AZ1200" i="2"/>
  <c r="BA1197" i="2"/>
  <c r="AX1345" i="2"/>
  <c r="AY1342" i="2"/>
  <c r="AY1272" i="2"/>
  <c r="AZ1269" i="2"/>
  <c r="AY1325" i="2"/>
  <c r="AZ1322" i="2"/>
  <c r="AX1164" i="2"/>
  <c r="AX1274" i="2" s="1"/>
  <c r="AY1161" i="2"/>
  <c r="AZ1259" i="2"/>
  <c r="AY1262" i="2"/>
  <c r="AY1191" i="2"/>
  <c r="AZ1188" i="2"/>
  <c r="BR1219" i="2"/>
  <c r="BQ1222" i="2"/>
  <c r="BA1143" i="2"/>
  <c r="AZ1146" i="2"/>
  <c r="AX1335" i="2"/>
  <c r="AY1332" i="2"/>
  <c r="AW1347" i="2"/>
  <c r="AZ1173" i="2"/>
  <c r="BA1170" i="2"/>
  <c r="AX1232" i="2"/>
  <c r="AY1229" i="2"/>
  <c r="AY1278" i="2" s="1"/>
  <c r="AY1252" i="2"/>
  <c r="AZ1249" i="2"/>
  <c r="AY1155" i="2"/>
  <c r="AZ1152" i="2"/>
  <c r="AZ1209" i="2" l="1"/>
  <c r="AY1212" i="2"/>
  <c r="BA1249" i="2"/>
  <c r="AZ1252" i="2"/>
  <c r="BB1170" i="2"/>
  <c r="BA1173" i="2"/>
  <c r="AZ1332" i="2"/>
  <c r="AY1335" i="2"/>
  <c r="AZ1191" i="2"/>
  <c r="BA1188" i="2"/>
  <c r="AZ1161" i="2"/>
  <c r="AY1164" i="2"/>
  <c r="BA1269" i="2"/>
  <c r="AZ1272" i="2"/>
  <c r="AX1347" i="2"/>
  <c r="AZ1136" i="2"/>
  <c r="BA1133" i="2"/>
  <c r="BB1179" i="2"/>
  <c r="BA1182" i="2"/>
  <c r="AZ1367" i="2"/>
  <c r="BA1364" i="2"/>
  <c r="AY1274" i="2"/>
  <c r="AZ1229" i="2"/>
  <c r="AY1232" i="2"/>
  <c r="AZ1325" i="2"/>
  <c r="BA1322" i="2"/>
  <c r="BB1197" i="2"/>
  <c r="BA1200" i="2"/>
  <c r="AZ1305" i="2"/>
  <c r="BA1302" i="2"/>
  <c r="BB1242" i="2"/>
  <c r="BC1242" i="2" s="1"/>
  <c r="BI1239" i="2"/>
  <c r="BB1312" i="2"/>
  <c r="BA1315" i="2"/>
  <c r="AZ1155" i="2"/>
  <c r="BA1152" i="2"/>
  <c r="BB1143" i="2"/>
  <c r="BA1146" i="2"/>
  <c r="BS1219" i="2"/>
  <c r="BR1222" i="2"/>
  <c r="BA1259" i="2"/>
  <c r="AZ1262" i="2"/>
  <c r="AZ1342" i="2"/>
  <c r="AY1345" i="2"/>
  <c r="AZ1212" i="2" l="1"/>
  <c r="BA1209" i="2"/>
  <c r="BA1342" i="2"/>
  <c r="AZ1345" i="2"/>
  <c r="BS1222" i="2"/>
  <c r="BT1219" i="2"/>
  <c r="BB1200" i="2"/>
  <c r="BC1200" i="2" s="1"/>
  <c r="BI1197" i="2"/>
  <c r="AZ1232" i="2"/>
  <c r="BA1229" i="2"/>
  <c r="BB1302" i="2"/>
  <c r="BA1305" i="2"/>
  <c r="BA1325" i="2"/>
  <c r="BB1322" i="2"/>
  <c r="BB1182" i="2"/>
  <c r="BC1182" i="2" s="1"/>
  <c r="BI1179" i="2"/>
  <c r="AZ1164" i="2"/>
  <c r="BA1161" i="2"/>
  <c r="BI1170" i="2"/>
  <c r="BB1173" i="2"/>
  <c r="BC1173" i="2" s="1"/>
  <c r="BB1259" i="2"/>
  <c r="BA1262" i="2"/>
  <c r="BI1143" i="2"/>
  <c r="BB1146" i="2"/>
  <c r="BB1315" i="2"/>
  <c r="BC1315" i="2" s="1"/>
  <c r="BI1312" i="2"/>
  <c r="BA1367" i="2"/>
  <c r="BB1364" i="2"/>
  <c r="BB1133" i="2"/>
  <c r="BA1136" i="2"/>
  <c r="BA1272" i="2"/>
  <c r="BB1269" i="2"/>
  <c r="BA1191" i="2"/>
  <c r="BB1188" i="2"/>
  <c r="AY1347" i="2"/>
  <c r="BA1155" i="2"/>
  <c r="BB1152" i="2"/>
  <c r="BJ1239" i="2"/>
  <c r="BI1242" i="2"/>
  <c r="AZ1274" i="2"/>
  <c r="AZ1278" i="2"/>
  <c r="AZ1335" i="2"/>
  <c r="BA1332" i="2"/>
  <c r="BA1252" i="2"/>
  <c r="BB1249" i="2"/>
  <c r="BA1212" i="2" l="1"/>
  <c r="BB1209" i="2"/>
  <c r="BA1278" i="2"/>
  <c r="BB1252" i="2"/>
  <c r="BC1252" i="2" s="1"/>
  <c r="BI1249" i="2"/>
  <c r="BJ1242" i="2"/>
  <c r="BK1239" i="2"/>
  <c r="BB1367" i="2"/>
  <c r="BC1367" i="2" s="1"/>
  <c r="BI1364" i="2"/>
  <c r="BA1164" i="2"/>
  <c r="BB1161" i="2"/>
  <c r="BI1322" i="2"/>
  <c r="BB1325" i="2"/>
  <c r="BC1325" i="2" s="1"/>
  <c r="BA1232" i="2"/>
  <c r="BB1229" i="2"/>
  <c r="BT1222" i="2"/>
  <c r="BU1222" i="2" s="1"/>
  <c r="CA1219" i="2"/>
  <c r="BI1152" i="2"/>
  <c r="BB1155" i="2"/>
  <c r="BC1155" i="2" s="1"/>
  <c r="BB1191" i="2"/>
  <c r="BC1191" i="2" s="1"/>
  <c r="BI1188" i="2"/>
  <c r="BI1146" i="2"/>
  <c r="BJ1143" i="2"/>
  <c r="BI1173" i="2"/>
  <c r="BJ1170" i="2"/>
  <c r="BA1274" i="2"/>
  <c r="BI1315" i="2"/>
  <c r="BJ1312" i="2"/>
  <c r="BJ1179" i="2"/>
  <c r="BI1182" i="2"/>
  <c r="BI1200" i="2"/>
  <c r="BJ1197" i="2"/>
  <c r="AZ1347" i="2"/>
  <c r="BA1335" i="2"/>
  <c r="BB1332" i="2"/>
  <c r="BB1278" i="2"/>
  <c r="BI1269" i="2"/>
  <c r="BB1272" i="2"/>
  <c r="BC1272" i="2" s="1"/>
  <c r="BB1136" i="2"/>
  <c r="BI1133" i="2"/>
  <c r="BB1262" i="2"/>
  <c r="BC1262" i="2" s="1"/>
  <c r="BI1259" i="2"/>
  <c r="BB1305" i="2"/>
  <c r="BC1305" i="2" s="1"/>
  <c r="BI1302" i="2"/>
  <c r="BB1342" i="2"/>
  <c r="BA1345" i="2"/>
  <c r="BA1347" i="2" s="1"/>
  <c r="BI1209" i="2" l="1"/>
  <c r="BB1212" i="2"/>
  <c r="BC1212" i="2" s="1"/>
  <c r="BI1136" i="2"/>
  <c r="BJ1133" i="2"/>
  <c r="BJ1182" i="2"/>
  <c r="BK1179" i="2"/>
  <c r="BK1143" i="2"/>
  <c r="BJ1146" i="2"/>
  <c r="BI1229" i="2"/>
  <c r="BB1232" i="2"/>
  <c r="BC1232" i="2" s="1"/>
  <c r="BB1164" i="2"/>
  <c r="BC1164" i="2" s="1"/>
  <c r="BI1161" i="2"/>
  <c r="BK1242" i="2"/>
  <c r="BL1239" i="2"/>
  <c r="BB1274" i="2"/>
  <c r="BC1136" i="2"/>
  <c r="BC1274" i="2" s="1"/>
  <c r="BK1197" i="2"/>
  <c r="BJ1200" i="2"/>
  <c r="BI1155" i="2"/>
  <c r="BJ1152" i="2"/>
  <c r="BB1345" i="2"/>
  <c r="BI1342" i="2"/>
  <c r="BJ1259" i="2"/>
  <c r="BI1262" i="2"/>
  <c r="BB1335" i="2"/>
  <c r="BC1335" i="2" s="1"/>
  <c r="BI1332" i="2"/>
  <c r="BK1170" i="2"/>
  <c r="BJ1173" i="2"/>
  <c r="BI1191" i="2"/>
  <c r="BJ1188" i="2"/>
  <c r="CB1219" i="2"/>
  <c r="CA1222" i="2"/>
  <c r="BJ1364" i="2"/>
  <c r="BI1367" i="2"/>
  <c r="BI1252" i="2"/>
  <c r="BJ1249" i="2"/>
  <c r="BI1305" i="2"/>
  <c r="BJ1302" i="2"/>
  <c r="BI1278" i="2"/>
  <c r="BJ1269" i="2"/>
  <c r="BI1272" i="2"/>
  <c r="BJ1315" i="2"/>
  <c r="BK1312" i="2"/>
  <c r="BI1325" i="2"/>
  <c r="BJ1322" i="2"/>
  <c r="BI1212" i="2" l="1"/>
  <c r="BJ1209" i="2"/>
  <c r="BK1302" i="2"/>
  <c r="BJ1305" i="2"/>
  <c r="BJ1191" i="2"/>
  <c r="BK1188" i="2"/>
  <c r="BJ1262" i="2"/>
  <c r="BK1259" i="2"/>
  <c r="BL1197" i="2"/>
  <c r="BK1200" i="2"/>
  <c r="BI1232" i="2"/>
  <c r="BJ1229" i="2"/>
  <c r="BK1182" i="2"/>
  <c r="BL1179" i="2"/>
  <c r="BJ1367" i="2"/>
  <c r="BK1364" i="2"/>
  <c r="BJ1332" i="2"/>
  <c r="BI1335" i="2"/>
  <c r="BJ1342" i="2"/>
  <c r="BI1345" i="2"/>
  <c r="BJ1161" i="2"/>
  <c r="BI1164" i="2"/>
  <c r="BL1312" i="2"/>
  <c r="BK1315" i="2"/>
  <c r="BJ1278" i="2"/>
  <c r="BK1269" i="2"/>
  <c r="BJ1272" i="2"/>
  <c r="BJ1252" i="2"/>
  <c r="BK1249" i="2"/>
  <c r="BB1347" i="2"/>
  <c r="BC1347" i="2" s="1"/>
  <c r="BC1345" i="2"/>
  <c r="BL1143" i="2"/>
  <c r="BK1146" i="2"/>
  <c r="BK1133" i="2"/>
  <c r="BJ1136" i="2"/>
  <c r="BJ1325" i="2"/>
  <c r="BK1322" i="2"/>
  <c r="CC1219" i="2"/>
  <c r="CB1222" i="2"/>
  <c r="BL1170" i="2"/>
  <c r="BK1173" i="2"/>
  <c r="BJ1155" i="2"/>
  <c r="BK1152" i="2"/>
  <c r="BM1239" i="2"/>
  <c r="BL1242" i="2"/>
  <c r="BI1274" i="2"/>
  <c r="BJ1212" i="2" l="1"/>
  <c r="BJ1274" i="2" s="1"/>
  <c r="BK1209" i="2"/>
  <c r="BL1133" i="2"/>
  <c r="BK1136" i="2"/>
  <c r="BL1249" i="2"/>
  <c r="BK1252" i="2"/>
  <c r="BJ1164" i="2"/>
  <c r="BK1161" i="2"/>
  <c r="BN1239" i="2"/>
  <c r="BM1242" i="2"/>
  <c r="BL1152" i="2"/>
  <c r="BK1155" i="2"/>
  <c r="BM1170" i="2"/>
  <c r="BL1173" i="2"/>
  <c r="BK1325" i="2"/>
  <c r="BL1322" i="2"/>
  <c r="BJ1335" i="2"/>
  <c r="BK1332" i="2"/>
  <c r="BJ1232" i="2"/>
  <c r="BK1229" i="2"/>
  <c r="BL1200" i="2"/>
  <c r="BM1197" i="2"/>
  <c r="BK1191" i="2"/>
  <c r="BL1188" i="2"/>
  <c r="BL1302" i="2"/>
  <c r="BK1305" i="2"/>
  <c r="BM1143" i="2"/>
  <c r="BL1146" i="2"/>
  <c r="BL1315" i="2"/>
  <c r="BM1312" i="2"/>
  <c r="BI1347" i="2"/>
  <c r="CC1222" i="2"/>
  <c r="CD1219" i="2"/>
  <c r="BK1278" i="2"/>
  <c r="BK1272" i="2"/>
  <c r="BL1269" i="2"/>
  <c r="BK1342" i="2"/>
  <c r="BJ1345" i="2"/>
  <c r="BJ1347" i="2" s="1"/>
  <c r="BK1367" i="2"/>
  <c r="BL1364" i="2"/>
  <c r="BM1179" i="2"/>
  <c r="BL1182" i="2"/>
  <c r="BK1262" i="2"/>
  <c r="BL1259" i="2"/>
  <c r="BL1209" i="2" l="1"/>
  <c r="BK1212" i="2"/>
  <c r="BM1259" i="2"/>
  <c r="BL1262" i="2"/>
  <c r="BM1364" i="2"/>
  <c r="BL1367" i="2"/>
  <c r="BL1191" i="2"/>
  <c r="BM1188" i="2"/>
  <c r="BL1229" i="2"/>
  <c r="BK1232" i="2"/>
  <c r="BM1322" i="2"/>
  <c r="BL1325" i="2"/>
  <c r="BL1272" i="2"/>
  <c r="BM1269" i="2"/>
  <c r="CE1219" i="2"/>
  <c r="CD1222" i="2"/>
  <c r="BM1146" i="2"/>
  <c r="BN1143" i="2"/>
  <c r="BM1152" i="2"/>
  <c r="BL1155" i="2"/>
  <c r="BM1315" i="2"/>
  <c r="BN1312" i="2"/>
  <c r="BM1200" i="2"/>
  <c r="BN1197" i="2"/>
  <c r="BK1335" i="2"/>
  <c r="BL1332" i="2"/>
  <c r="BL1252" i="2"/>
  <c r="BM1249" i="2"/>
  <c r="BL1136" i="2"/>
  <c r="BM1133" i="2"/>
  <c r="BN1179" i="2"/>
  <c r="BM1182" i="2"/>
  <c r="BK1345" i="2"/>
  <c r="BK1347" i="2" s="1"/>
  <c r="BL1342" i="2"/>
  <c r="BL1305" i="2"/>
  <c r="BM1302" i="2"/>
  <c r="BM1173" i="2"/>
  <c r="BN1170" i="2"/>
  <c r="BN1242" i="2"/>
  <c r="BO1239" i="2"/>
  <c r="BK1164" i="2"/>
  <c r="BL1161" i="2"/>
  <c r="BL1278" i="2" s="1"/>
  <c r="BL1212" i="2" l="1"/>
  <c r="BM1209" i="2"/>
  <c r="BO1312" i="2"/>
  <c r="BN1315" i="2"/>
  <c r="BO1143" i="2"/>
  <c r="BN1146" i="2"/>
  <c r="CF1219" i="2"/>
  <c r="CE1222" i="2"/>
  <c r="BM1229" i="2"/>
  <c r="BL1232" i="2"/>
  <c r="BO1242" i="2"/>
  <c r="BP1239" i="2"/>
  <c r="BM1305" i="2"/>
  <c r="BN1302" i="2"/>
  <c r="BM1252" i="2"/>
  <c r="BN1249" i="2"/>
  <c r="BO1197" i="2"/>
  <c r="BN1200" i="2"/>
  <c r="BN1269" i="2"/>
  <c r="BM1272" i="2"/>
  <c r="BN1188" i="2"/>
  <c r="BM1191" i="2"/>
  <c r="BN1364" i="2"/>
  <c r="BM1367" i="2"/>
  <c r="BN1182" i="2"/>
  <c r="BO1179" i="2"/>
  <c r="BM1155" i="2"/>
  <c r="BN1152" i="2"/>
  <c r="BM1325" i="2"/>
  <c r="BN1322" i="2"/>
  <c r="BL1164" i="2"/>
  <c r="BM1161" i="2"/>
  <c r="BO1170" i="2"/>
  <c r="BN1173" i="2"/>
  <c r="BL1345" i="2"/>
  <c r="BM1342" i="2"/>
  <c r="BM1136" i="2"/>
  <c r="BN1133" i="2"/>
  <c r="BM1332" i="2"/>
  <c r="BL1335" i="2"/>
  <c r="BK1274" i="2"/>
  <c r="BN1259" i="2"/>
  <c r="BM1262" i="2"/>
  <c r="BM1212" i="2" l="1"/>
  <c r="BN1209" i="2"/>
  <c r="BL1347" i="2"/>
  <c r="BN1332" i="2"/>
  <c r="BM1335" i="2"/>
  <c r="BN1191" i="2"/>
  <c r="BO1188" i="2"/>
  <c r="BO1302" i="2"/>
  <c r="BN1305" i="2"/>
  <c r="BO1133" i="2"/>
  <c r="BN1136" i="2"/>
  <c r="BN1325" i="2"/>
  <c r="BO1322" i="2"/>
  <c r="BP1197" i="2"/>
  <c r="BO1200" i="2"/>
  <c r="CG1219" i="2"/>
  <c r="CF1222" i="2"/>
  <c r="BP1312" i="2"/>
  <c r="BO1315" i="2"/>
  <c r="BP1170" i="2"/>
  <c r="BO1173" i="2"/>
  <c r="BN1367" i="2"/>
  <c r="BO1364" i="2"/>
  <c r="BO1269" i="2"/>
  <c r="BN1272" i="2"/>
  <c r="BN1252" i="2"/>
  <c r="BO1249" i="2"/>
  <c r="BQ1239" i="2"/>
  <c r="BP1242" i="2"/>
  <c r="BL1274" i="2"/>
  <c r="BN1262" i="2"/>
  <c r="BO1259" i="2"/>
  <c r="BM1345" i="2"/>
  <c r="BN1342" i="2"/>
  <c r="BN1161" i="2"/>
  <c r="BM1164" i="2"/>
  <c r="BM1274" i="2" s="1"/>
  <c r="BN1155" i="2"/>
  <c r="BO1152" i="2"/>
  <c r="BO1182" i="2"/>
  <c r="BP1179" i="2"/>
  <c r="BM1278" i="2"/>
  <c r="BM1232" i="2"/>
  <c r="BN1229" i="2"/>
  <c r="BP1143" i="2"/>
  <c r="BO1146" i="2"/>
  <c r="BN1212" i="2" l="1"/>
  <c r="BO1209" i="2"/>
  <c r="BN1164" i="2"/>
  <c r="BO1161" i="2"/>
  <c r="BO1252" i="2"/>
  <c r="BP1249" i="2"/>
  <c r="BN1278" i="2"/>
  <c r="BP1173" i="2"/>
  <c r="BQ1170" i="2"/>
  <c r="BP1315" i="2"/>
  <c r="BQ1312" i="2"/>
  <c r="BP1302" i="2"/>
  <c r="BO1305" i="2"/>
  <c r="BN1335" i="2"/>
  <c r="BO1332" i="2"/>
  <c r="BP1152" i="2"/>
  <c r="BO1155" i="2"/>
  <c r="BO1342" i="2"/>
  <c r="BN1345" i="2"/>
  <c r="BN1347" i="2" s="1"/>
  <c r="BO1367" i="2"/>
  <c r="BP1364" i="2"/>
  <c r="BO1191" i="2"/>
  <c r="BP1188" i="2"/>
  <c r="BQ1143" i="2"/>
  <c r="BP1146" i="2"/>
  <c r="BM1347" i="2"/>
  <c r="CG1222" i="2"/>
  <c r="CH1219" i="2"/>
  <c r="BP1200" i="2"/>
  <c r="BQ1197" i="2"/>
  <c r="BP1133" i="2"/>
  <c r="BO1136" i="2"/>
  <c r="BN1232" i="2"/>
  <c r="BN1274" i="2" s="1"/>
  <c r="BO1229" i="2"/>
  <c r="BP1182" i="2"/>
  <c r="BQ1179" i="2"/>
  <c r="BO1262" i="2"/>
  <c r="BP1259" i="2"/>
  <c r="BR1239" i="2"/>
  <c r="BQ1242" i="2"/>
  <c r="BO1278" i="2"/>
  <c r="BO1272" i="2"/>
  <c r="BP1269" i="2"/>
  <c r="BO1325" i="2"/>
  <c r="BP1322" i="2"/>
  <c r="BO1212" i="2" l="1"/>
  <c r="BP1209" i="2"/>
  <c r="BQ1322" i="2"/>
  <c r="BP1325" i="2"/>
  <c r="BO1335" i="2"/>
  <c r="BP1332" i="2"/>
  <c r="BQ1173" i="2"/>
  <c r="BR1170" i="2"/>
  <c r="BR1179" i="2"/>
  <c r="BQ1182" i="2"/>
  <c r="CH1222" i="2"/>
  <c r="CI1219" i="2"/>
  <c r="BO1345" i="2"/>
  <c r="BP1342" i="2"/>
  <c r="BO1164" i="2"/>
  <c r="BO1274" i="2" s="1"/>
  <c r="BP1161" i="2"/>
  <c r="BR1242" i="2"/>
  <c r="BS1239" i="2"/>
  <c r="BP1136" i="2"/>
  <c r="BQ1133" i="2"/>
  <c r="BQ1146" i="2"/>
  <c r="BR1143" i="2"/>
  <c r="BQ1364" i="2"/>
  <c r="BP1367" i="2"/>
  <c r="BQ1315" i="2"/>
  <c r="BR1312" i="2"/>
  <c r="BP1278" i="2"/>
  <c r="BP1272" i="2"/>
  <c r="BQ1269" i="2"/>
  <c r="BQ1259" i="2"/>
  <c r="BP1262" i="2"/>
  <c r="BP1229" i="2"/>
  <c r="BO1232" i="2"/>
  <c r="BQ1200" i="2"/>
  <c r="BR1197" i="2"/>
  <c r="BQ1188" i="2"/>
  <c r="BP1191" i="2"/>
  <c r="BQ1152" i="2"/>
  <c r="BP1155" i="2"/>
  <c r="BP1305" i="2"/>
  <c r="BQ1302" i="2"/>
  <c r="BQ1249" i="2"/>
  <c r="BP1252" i="2"/>
  <c r="BP1212" i="2" l="1"/>
  <c r="BQ1209" i="2"/>
  <c r="BR1200" i="2"/>
  <c r="BS1197" i="2"/>
  <c r="BR1364" i="2"/>
  <c r="BQ1367" i="2"/>
  <c r="BS1170" i="2"/>
  <c r="BR1173" i="2"/>
  <c r="BP1335" i="2"/>
  <c r="BQ1332" i="2"/>
  <c r="BR1249" i="2"/>
  <c r="BQ1252" i="2"/>
  <c r="BQ1155" i="2"/>
  <c r="BR1152" i="2"/>
  <c r="BR1259" i="2"/>
  <c r="BQ1262" i="2"/>
  <c r="BR1315" i="2"/>
  <c r="BS1312" i="2"/>
  <c r="BS1143" i="2"/>
  <c r="BR1146" i="2"/>
  <c r="BS1242" i="2"/>
  <c r="BT1239" i="2"/>
  <c r="BP1345" i="2"/>
  <c r="BQ1342" i="2"/>
  <c r="BQ1305" i="2"/>
  <c r="BR1302" i="2"/>
  <c r="BQ1272" i="2"/>
  <c r="BR1269" i="2"/>
  <c r="BO1347" i="2"/>
  <c r="BR1188" i="2"/>
  <c r="BQ1191" i="2"/>
  <c r="BQ1229" i="2"/>
  <c r="BP1232" i="2"/>
  <c r="BQ1136" i="2"/>
  <c r="BR1133" i="2"/>
  <c r="BP1164" i="2"/>
  <c r="BP1274" i="2" s="1"/>
  <c r="BQ1161" i="2"/>
  <c r="CJ1219" i="2"/>
  <c r="CI1222" i="2"/>
  <c r="BR1182" i="2"/>
  <c r="BS1179" i="2"/>
  <c r="BR1322" i="2"/>
  <c r="BQ1325" i="2"/>
  <c r="BR1209" i="2" l="1"/>
  <c r="BQ1212" i="2"/>
  <c r="BP1347" i="2"/>
  <c r="BS1182" i="2"/>
  <c r="BT1179" i="2"/>
  <c r="BQ1164" i="2"/>
  <c r="BR1161" i="2"/>
  <c r="BS1269" i="2"/>
  <c r="BR1272" i="2"/>
  <c r="CK1219" i="2"/>
  <c r="CJ1222" i="2"/>
  <c r="BQ1232" i="2"/>
  <c r="BR1229" i="2"/>
  <c r="BQ1345" i="2"/>
  <c r="BR1342" i="2"/>
  <c r="BR1367" i="2"/>
  <c r="BS1364" i="2"/>
  <c r="BS1133" i="2"/>
  <c r="BR1136" i="2"/>
  <c r="BQ1278" i="2"/>
  <c r="BT1143" i="2"/>
  <c r="BS1146" i="2"/>
  <c r="BR1262" i="2"/>
  <c r="BS1259" i="2"/>
  <c r="BR1252" i="2"/>
  <c r="BS1249" i="2"/>
  <c r="BT1170" i="2"/>
  <c r="BS1173" i="2"/>
  <c r="BT1197" i="2"/>
  <c r="BS1200" i="2"/>
  <c r="BR1325" i="2"/>
  <c r="BS1322" i="2"/>
  <c r="BQ1274" i="2"/>
  <c r="BS1188" i="2"/>
  <c r="BR1191" i="2"/>
  <c r="BS1302" i="2"/>
  <c r="BR1305" i="2"/>
  <c r="CA1239" i="2"/>
  <c r="BT1242" i="2"/>
  <c r="BU1242" i="2" s="1"/>
  <c r="BT1312" i="2"/>
  <c r="BS1315" i="2"/>
  <c r="BR1155" i="2"/>
  <c r="BS1152" i="2"/>
  <c r="BR1332" i="2"/>
  <c r="BQ1335" i="2"/>
  <c r="BS1209" i="2" l="1"/>
  <c r="BR1212" i="2"/>
  <c r="BR1335" i="2"/>
  <c r="BS1332" i="2"/>
  <c r="BT1302" i="2"/>
  <c r="BS1305" i="2"/>
  <c r="BT1322" i="2"/>
  <c r="BS1325" i="2"/>
  <c r="BS1262" i="2"/>
  <c r="BT1259" i="2"/>
  <c r="CK1222" i="2"/>
  <c r="CL1219" i="2"/>
  <c r="BR1164" i="2"/>
  <c r="BS1161" i="2"/>
  <c r="BT1173" i="2"/>
  <c r="BU1173" i="2" s="1"/>
  <c r="CA1170" i="2"/>
  <c r="BR1345" i="2"/>
  <c r="BR1347" i="2" s="1"/>
  <c r="BS1342" i="2"/>
  <c r="BR1232" i="2"/>
  <c r="BR1274" i="2" s="1"/>
  <c r="BS1229" i="2"/>
  <c r="CA1312" i="2"/>
  <c r="BT1315" i="2"/>
  <c r="BU1315" i="2" s="1"/>
  <c r="BT1152" i="2"/>
  <c r="BS1155" i="2"/>
  <c r="CB1239" i="2"/>
  <c r="CA1242" i="2"/>
  <c r="BS1191" i="2"/>
  <c r="BT1188" i="2"/>
  <c r="BS1252" i="2"/>
  <c r="BT1249" i="2"/>
  <c r="BT1133" i="2"/>
  <c r="BS1136" i="2"/>
  <c r="BQ1347" i="2"/>
  <c r="BS1272" i="2"/>
  <c r="BT1269" i="2"/>
  <c r="BS1278" i="2"/>
  <c r="CA1179" i="2"/>
  <c r="BT1182" i="2"/>
  <c r="BU1182" i="2" s="1"/>
  <c r="BT1200" i="2"/>
  <c r="BU1200" i="2" s="1"/>
  <c r="CA1197" i="2"/>
  <c r="CA1143" i="2"/>
  <c r="BT1146" i="2"/>
  <c r="BS1367" i="2"/>
  <c r="BT1364" i="2"/>
  <c r="BR1278" i="2"/>
  <c r="BT1209" i="2" l="1"/>
  <c r="BS1212" i="2"/>
  <c r="CA1146" i="2"/>
  <c r="CB1143" i="2"/>
  <c r="CA1364" i="2"/>
  <c r="BT1367" i="2"/>
  <c r="BU1367" i="2" s="1"/>
  <c r="BT1272" i="2"/>
  <c r="BU1272" i="2" s="1"/>
  <c r="CA1269" i="2"/>
  <c r="BT1136" i="2"/>
  <c r="CA1133" i="2"/>
  <c r="CA1152" i="2"/>
  <c r="BT1155" i="2"/>
  <c r="BU1155" i="2" s="1"/>
  <c r="CA1173" i="2"/>
  <c r="CB1170" i="2"/>
  <c r="CS1219" i="2"/>
  <c r="CL1222" i="2"/>
  <c r="CM1222" i="2" s="1"/>
  <c r="CA1259" i="2"/>
  <c r="BT1262" i="2"/>
  <c r="BU1262" i="2" s="1"/>
  <c r="BT1252" i="2"/>
  <c r="BU1252" i="2" s="1"/>
  <c r="CA1249" i="2"/>
  <c r="BS1345" i="2"/>
  <c r="BT1342" i="2"/>
  <c r="BT1305" i="2"/>
  <c r="BU1305" i="2" s="1"/>
  <c r="CA1302" i="2"/>
  <c r="CB1242" i="2"/>
  <c r="CC1239" i="2"/>
  <c r="CA1315" i="2"/>
  <c r="CB1312" i="2"/>
  <c r="BS1164" i="2"/>
  <c r="BT1161" i="2"/>
  <c r="BS1335" i="2"/>
  <c r="BT1332" i="2"/>
  <c r="CB1179" i="2"/>
  <c r="CA1182" i="2"/>
  <c r="CA1200" i="2"/>
  <c r="CB1197" i="2"/>
  <c r="BS1274" i="2"/>
  <c r="CA1188" i="2"/>
  <c r="BT1191" i="2"/>
  <c r="BU1191" i="2" s="1"/>
  <c r="BT1229" i="2"/>
  <c r="BS1232" i="2"/>
  <c r="CA1322" i="2"/>
  <c r="BT1325" i="2"/>
  <c r="BU1325" i="2" s="1"/>
  <c r="CA1209" i="2" l="1"/>
  <c r="BT1212" i="2"/>
  <c r="BU1212" i="2" s="1"/>
  <c r="CA1325" i="2"/>
  <c r="CB1322" i="2"/>
  <c r="CB1188" i="2"/>
  <c r="CA1191" i="2"/>
  <c r="CB1315" i="2"/>
  <c r="CC1312" i="2"/>
  <c r="CB1302" i="2"/>
  <c r="CA1305" i="2"/>
  <c r="CB1259" i="2"/>
  <c r="CA1262" i="2"/>
  <c r="BU1136" i="2"/>
  <c r="CB1182" i="2"/>
  <c r="CC1179" i="2"/>
  <c r="CA1252" i="2"/>
  <c r="CB1249" i="2"/>
  <c r="CA1272" i="2"/>
  <c r="CB1269" i="2"/>
  <c r="CB1364" i="2"/>
  <c r="CA1367" i="2"/>
  <c r="CA1229" i="2"/>
  <c r="BT1232" i="2"/>
  <c r="BU1232" i="2" s="1"/>
  <c r="CB1200" i="2"/>
  <c r="CC1197" i="2"/>
  <c r="CA1332" i="2"/>
  <c r="BT1335" i="2"/>
  <c r="BU1335" i="2" s="1"/>
  <c r="CA1161" i="2"/>
  <c r="CA1278" i="2" s="1"/>
  <c r="BT1164" i="2"/>
  <c r="BU1164" i="2" s="1"/>
  <c r="CC1242" i="2"/>
  <c r="CD1239" i="2"/>
  <c r="BT1345" i="2"/>
  <c r="CA1342" i="2"/>
  <c r="CS1222" i="2"/>
  <c r="CT1219" i="2"/>
  <c r="CA1155" i="2"/>
  <c r="CB1152" i="2"/>
  <c r="BT1278" i="2"/>
  <c r="CC1143" i="2"/>
  <c r="CB1146" i="2"/>
  <c r="BS1347" i="2"/>
  <c r="CB1173" i="2"/>
  <c r="CC1170" i="2"/>
  <c r="CB1133" i="2"/>
  <c r="CA1136" i="2"/>
  <c r="CA1212" i="2" l="1"/>
  <c r="CB1209" i="2"/>
  <c r="CB1332" i="2"/>
  <c r="CA1335" i="2"/>
  <c r="CA1232" i="2"/>
  <c r="CB1229" i="2"/>
  <c r="BT1274" i="2"/>
  <c r="CB1191" i="2"/>
  <c r="CC1188" i="2"/>
  <c r="CC1133" i="2"/>
  <c r="CB1136" i="2"/>
  <c r="CC1152" i="2"/>
  <c r="CB1155" i="2"/>
  <c r="CA1345" i="2"/>
  <c r="CB1342" i="2"/>
  <c r="CD1197" i="2"/>
  <c r="CC1200" i="2"/>
  <c r="CC1182" i="2"/>
  <c r="CD1179" i="2"/>
  <c r="CC1302" i="2"/>
  <c r="CB1305" i="2"/>
  <c r="CC1322" i="2"/>
  <c r="CB1325" i="2"/>
  <c r="CD1170" i="2"/>
  <c r="CC1173" i="2"/>
  <c r="BT1347" i="2"/>
  <c r="BU1347" i="2" s="1"/>
  <c r="BU1345" i="2"/>
  <c r="CA1164" i="2"/>
  <c r="CB1161" i="2"/>
  <c r="CB1367" i="2"/>
  <c r="CC1364" i="2"/>
  <c r="CC1249" i="2"/>
  <c r="CB1252" i="2"/>
  <c r="CD1312" i="2"/>
  <c r="CC1315" i="2"/>
  <c r="CD1143" i="2"/>
  <c r="CC1146" i="2"/>
  <c r="CT1222" i="2"/>
  <c r="CU1219" i="2"/>
  <c r="CE1239" i="2"/>
  <c r="CD1242" i="2"/>
  <c r="CB1278" i="2"/>
  <c r="CC1269" i="2"/>
  <c r="CB1272" i="2"/>
  <c r="BU1274" i="2"/>
  <c r="CB1262" i="2"/>
  <c r="CC1259" i="2"/>
  <c r="CB1212" i="2" l="1"/>
  <c r="CC1209" i="2"/>
  <c r="CC1272" i="2"/>
  <c r="CC1278" i="2"/>
  <c r="CD1269" i="2"/>
  <c r="CV1219" i="2"/>
  <c r="CU1222" i="2"/>
  <c r="CB1164" i="2"/>
  <c r="CC1161" i="2"/>
  <c r="CD1322" i="2"/>
  <c r="CC1325" i="2"/>
  <c r="CD1302" i="2"/>
  <c r="CC1305" i="2"/>
  <c r="CC1229" i="2"/>
  <c r="CB1232" i="2"/>
  <c r="CC1252" i="2"/>
  <c r="CD1249" i="2"/>
  <c r="CD1182" i="2"/>
  <c r="CE1179" i="2"/>
  <c r="CD1200" i="2"/>
  <c r="CE1197" i="2"/>
  <c r="CD1152" i="2"/>
  <c r="CC1155" i="2"/>
  <c r="CA1274" i="2"/>
  <c r="CD1315" i="2"/>
  <c r="CE1312" i="2"/>
  <c r="CD1364" i="2"/>
  <c r="CC1367" i="2"/>
  <c r="CD1173" i="2"/>
  <c r="CE1170" i="2"/>
  <c r="CB1345" i="2"/>
  <c r="CC1342" i="2"/>
  <c r="CB1274" i="2"/>
  <c r="CC1191" i="2"/>
  <c r="CD1188" i="2"/>
  <c r="CC1262" i="2"/>
  <c r="CD1259" i="2"/>
  <c r="CF1239" i="2"/>
  <c r="CE1242" i="2"/>
  <c r="CE1143" i="2"/>
  <c r="CD1146" i="2"/>
  <c r="CA1347" i="2"/>
  <c r="CD1133" i="2"/>
  <c r="CC1136" i="2"/>
  <c r="CB1335" i="2"/>
  <c r="CC1332" i="2"/>
  <c r="CD1209" i="2" l="1"/>
  <c r="CC1212" i="2"/>
  <c r="CD1136" i="2"/>
  <c r="CE1133" i="2"/>
  <c r="CE1146" i="2"/>
  <c r="CF1143" i="2"/>
  <c r="CF1242" i="2"/>
  <c r="CG1239" i="2"/>
  <c r="CD1191" i="2"/>
  <c r="CE1188" i="2"/>
  <c r="CB1347" i="2"/>
  <c r="CE1152" i="2"/>
  <c r="CD1155" i="2"/>
  <c r="CD1161" i="2"/>
  <c r="CC1164" i="2"/>
  <c r="CC1274" i="2" s="1"/>
  <c r="CD1272" i="2"/>
  <c r="CE1269" i="2"/>
  <c r="CE1200" i="2"/>
  <c r="CF1197" i="2"/>
  <c r="CD1305" i="2"/>
  <c r="CE1302" i="2"/>
  <c r="CE1259" i="2"/>
  <c r="CD1262" i="2"/>
  <c r="CD1252" i="2"/>
  <c r="CE1249" i="2"/>
  <c r="CD1229" i="2"/>
  <c r="CC1232" i="2"/>
  <c r="CE1364" i="2"/>
  <c r="CD1367" i="2"/>
  <c r="CD1332" i="2"/>
  <c r="CC1335" i="2"/>
  <c r="CC1345" i="2"/>
  <c r="CD1342" i="2"/>
  <c r="CE1173" i="2"/>
  <c r="CF1170" i="2"/>
  <c r="CE1315" i="2"/>
  <c r="CF1312" i="2"/>
  <c r="CF1179" i="2"/>
  <c r="CE1182" i="2"/>
  <c r="CE1322" i="2"/>
  <c r="CD1325" i="2"/>
  <c r="CV1222" i="2"/>
  <c r="CW1219" i="2"/>
  <c r="CE1209" i="2" l="1"/>
  <c r="CD1212" i="2"/>
  <c r="CC1347" i="2"/>
  <c r="CE1278" i="2"/>
  <c r="CE1272" i="2"/>
  <c r="CF1269" i="2"/>
  <c r="CE1161" i="2"/>
  <c r="CD1164" i="2"/>
  <c r="CF1188" i="2"/>
  <c r="CE1191" i="2"/>
  <c r="CG1143" i="2"/>
  <c r="CF1146" i="2"/>
  <c r="CF1182" i="2"/>
  <c r="CG1179" i="2"/>
  <c r="CF1173" i="2"/>
  <c r="CG1170" i="2"/>
  <c r="CF1364" i="2"/>
  <c r="CE1367" i="2"/>
  <c r="CF1200" i="2"/>
  <c r="CG1197" i="2"/>
  <c r="CE1325" i="2"/>
  <c r="CF1322" i="2"/>
  <c r="CD1232" i="2"/>
  <c r="CE1229" i="2"/>
  <c r="CF1259" i="2"/>
  <c r="CE1262" i="2"/>
  <c r="CD1278" i="2"/>
  <c r="CE1155" i="2"/>
  <c r="CF1152" i="2"/>
  <c r="CG1242" i="2"/>
  <c r="CH1239" i="2"/>
  <c r="CF1133" i="2"/>
  <c r="CE1136" i="2"/>
  <c r="CW1222" i="2"/>
  <c r="CX1219" i="2"/>
  <c r="CG1312" i="2"/>
  <c r="CF1315" i="2"/>
  <c r="CD1345" i="2"/>
  <c r="CE1342" i="2"/>
  <c r="CD1335" i="2"/>
  <c r="CE1332" i="2"/>
  <c r="CE1252" i="2"/>
  <c r="CF1249" i="2"/>
  <c r="CF1302" i="2"/>
  <c r="CE1305" i="2"/>
  <c r="CD1274" i="2"/>
  <c r="CE1212" i="2" l="1"/>
  <c r="CF1209" i="2"/>
  <c r="CD1347" i="2"/>
  <c r="CG1249" i="2"/>
  <c r="CF1252" i="2"/>
  <c r="CE1345" i="2"/>
  <c r="CF1342" i="2"/>
  <c r="CX1222" i="2"/>
  <c r="CY1219" i="2"/>
  <c r="CI1239" i="2"/>
  <c r="CH1242" i="2"/>
  <c r="CH1179" i="2"/>
  <c r="CG1182" i="2"/>
  <c r="CG1269" i="2"/>
  <c r="CF1272" i="2"/>
  <c r="CH1197" i="2"/>
  <c r="CG1200" i="2"/>
  <c r="CF1367" i="2"/>
  <c r="CG1364" i="2"/>
  <c r="CF1191" i="2"/>
  <c r="CG1188" i="2"/>
  <c r="CF1332" i="2"/>
  <c r="CE1335" i="2"/>
  <c r="CG1152" i="2"/>
  <c r="CF1155" i="2"/>
  <c r="CF1262" i="2"/>
  <c r="CG1259" i="2"/>
  <c r="CH1170" i="2"/>
  <c r="CG1173" i="2"/>
  <c r="CG1302" i="2"/>
  <c r="CF1305" i="2"/>
  <c r="CH1312" i="2"/>
  <c r="CG1315" i="2"/>
  <c r="CG1133" i="2"/>
  <c r="CF1136" i="2"/>
  <c r="CE1232" i="2"/>
  <c r="CF1229" i="2"/>
  <c r="CF1325" i="2"/>
  <c r="CG1322" i="2"/>
  <c r="CH1143" i="2"/>
  <c r="CG1146" i="2"/>
  <c r="CF1161" i="2"/>
  <c r="CE1164" i="2"/>
  <c r="CG1209" i="2" l="1"/>
  <c r="CF1212" i="2"/>
  <c r="CI1143" i="2"/>
  <c r="CH1146" i="2"/>
  <c r="CG1262" i="2"/>
  <c r="CH1259" i="2"/>
  <c r="CJ1239" i="2"/>
  <c r="CI1242" i="2"/>
  <c r="CE1347" i="2"/>
  <c r="CG1325" i="2"/>
  <c r="CH1322" i="2"/>
  <c r="CH1315" i="2"/>
  <c r="CI1312" i="2"/>
  <c r="CH1173" i="2"/>
  <c r="CI1170" i="2"/>
  <c r="CE1274" i="2"/>
  <c r="CG1191" i="2"/>
  <c r="CH1188" i="2"/>
  <c r="CZ1219" i="2"/>
  <c r="CY1222" i="2"/>
  <c r="CF1164" i="2"/>
  <c r="CG1161" i="2"/>
  <c r="CH1200" i="2"/>
  <c r="CI1197" i="2"/>
  <c r="CF1278" i="2"/>
  <c r="CH1182" i="2"/>
  <c r="CI1179" i="2"/>
  <c r="CG1252" i="2"/>
  <c r="CH1249" i="2"/>
  <c r="CG1229" i="2"/>
  <c r="CF1232" i="2"/>
  <c r="CF1274" i="2" s="1"/>
  <c r="CH1133" i="2"/>
  <c r="CG1136" i="2"/>
  <c r="CH1302" i="2"/>
  <c r="CG1305" i="2"/>
  <c r="CH1152" i="2"/>
  <c r="CG1155" i="2"/>
  <c r="CF1335" i="2"/>
  <c r="CG1332" i="2"/>
  <c r="CH1364" i="2"/>
  <c r="CG1367" i="2"/>
  <c r="CG1278" i="2"/>
  <c r="CG1272" i="2"/>
  <c r="CH1269" i="2"/>
  <c r="CF1345" i="2"/>
  <c r="CG1342" i="2"/>
  <c r="CH1209" i="2" l="1"/>
  <c r="CG1212" i="2"/>
  <c r="CH1342" i="2"/>
  <c r="CG1345" i="2"/>
  <c r="CH1136" i="2"/>
  <c r="CI1133" i="2"/>
  <c r="CJ1197" i="2"/>
  <c r="CI1200" i="2"/>
  <c r="CJ1312" i="2"/>
  <c r="CI1315" i="2"/>
  <c r="CH1262" i="2"/>
  <c r="CI1259" i="2"/>
  <c r="CF1347" i="2"/>
  <c r="CJ1179" i="2"/>
  <c r="CI1182" i="2"/>
  <c r="CI1269" i="2"/>
  <c r="CH1272" i="2"/>
  <c r="CI1364" i="2"/>
  <c r="CH1367" i="2"/>
  <c r="CI1152" i="2"/>
  <c r="CH1155" i="2"/>
  <c r="CH1305" i="2"/>
  <c r="CI1302" i="2"/>
  <c r="CH1229" i="2"/>
  <c r="CG1232" i="2"/>
  <c r="DA1219" i="2"/>
  <c r="CZ1222" i="2"/>
  <c r="CI1173" i="2"/>
  <c r="CJ1170" i="2"/>
  <c r="CI1322" i="2"/>
  <c r="CH1325" i="2"/>
  <c r="CH1332" i="2"/>
  <c r="CG1335" i="2"/>
  <c r="CH1252" i="2"/>
  <c r="CI1249" i="2"/>
  <c r="CG1164" i="2"/>
  <c r="CG1274" i="2" s="1"/>
  <c r="CH1161" i="2"/>
  <c r="CH1278" i="2" s="1"/>
  <c r="CH1191" i="2"/>
  <c r="CI1188" i="2"/>
  <c r="CJ1242" i="2"/>
  <c r="CK1239" i="2"/>
  <c r="CI1146" i="2"/>
  <c r="CJ1143" i="2"/>
  <c r="CH1212" i="2" l="1"/>
  <c r="CI1209" i="2"/>
  <c r="CJ1302" i="2"/>
  <c r="CI1305" i="2"/>
  <c r="CJ1133" i="2"/>
  <c r="CI1136" i="2"/>
  <c r="CK1143" i="2"/>
  <c r="CJ1146" i="2"/>
  <c r="CJ1188" i="2"/>
  <c r="CI1191" i="2"/>
  <c r="CI1252" i="2"/>
  <c r="CJ1249" i="2"/>
  <c r="CI1325" i="2"/>
  <c r="CJ1322" i="2"/>
  <c r="DA1222" i="2"/>
  <c r="DB1219" i="2"/>
  <c r="CJ1364" i="2"/>
  <c r="CI1367" i="2"/>
  <c r="CJ1315" i="2"/>
  <c r="CK1312" i="2"/>
  <c r="CJ1173" i="2"/>
  <c r="CK1170" i="2"/>
  <c r="CJ1182" i="2"/>
  <c r="CK1179" i="2"/>
  <c r="CJ1259" i="2"/>
  <c r="CI1262" i="2"/>
  <c r="CG1347" i="2"/>
  <c r="CL1239" i="2"/>
  <c r="CK1242" i="2"/>
  <c r="CI1161" i="2"/>
  <c r="CH1164" i="2"/>
  <c r="CH1274" i="2" s="1"/>
  <c r="CH1335" i="2"/>
  <c r="CI1332" i="2"/>
  <c r="CH1232" i="2"/>
  <c r="CI1229" i="2"/>
  <c r="CI1155" i="2"/>
  <c r="CJ1152" i="2"/>
  <c r="CI1272" i="2"/>
  <c r="CJ1269" i="2"/>
  <c r="CJ1200" i="2"/>
  <c r="CK1197" i="2"/>
  <c r="CH1345" i="2"/>
  <c r="CI1342" i="2"/>
  <c r="CJ1209" i="2" l="1"/>
  <c r="CI1212" i="2"/>
  <c r="CH1347" i="2"/>
  <c r="CI1232" i="2"/>
  <c r="CJ1229" i="2"/>
  <c r="CL1312" i="2"/>
  <c r="CK1315" i="2"/>
  <c r="DB1222" i="2"/>
  <c r="DC1219" i="2"/>
  <c r="CJ1252" i="2"/>
  <c r="CK1249" i="2"/>
  <c r="CL1197" i="2"/>
  <c r="CK1200" i="2"/>
  <c r="CI1278" i="2"/>
  <c r="CJ1161" i="2"/>
  <c r="CI1164" i="2"/>
  <c r="CL1170" i="2"/>
  <c r="CK1173" i="2"/>
  <c r="CL1143" i="2"/>
  <c r="CK1146" i="2"/>
  <c r="CK1302" i="2"/>
  <c r="CJ1305" i="2"/>
  <c r="CK1152" i="2"/>
  <c r="CJ1155" i="2"/>
  <c r="CJ1332" i="2"/>
  <c r="CI1335" i="2"/>
  <c r="CJ1262" i="2"/>
  <c r="CK1259" i="2"/>
  <c r="CJ1325" i="2"/>
  <c r="CK1322" i="2"/>
  <c r="CI1274" i="2"/>
  <c r="CJ1342" i="2"/>
  <c r="CI1345" i="2"/>
  <c r="CJ1278" i="2"/>
  <c r="CK1269" i="2"/>
  <c r="CJ1272" i="2"/>
  <c r="CS1239" i="2"/>
  <c r="CL1242" i="2"/>
  <c r="CM1242" i="2" s="1"/>
  <c r="CL1179" i="2"/>
  <c r="CK1182" i="2"/>
  <c r="CJ1367" i="2"/>
  <c r="CK1364" i="2"/>
  <c r="CJ1191" i="2"/>
  <c r="CK1188" i="2"/>
  <c r="CK1133" i="2"/>
  <c r="CJ1136" i="2"/>
  <c r="CJ1212" i="2" l="1"/>
  <c r="CK1209" i="2"/>
  <c r="CI1347" i="2"/>
  <c r="CL1133" i="2"/>
  <c r="CK1136" i="2"/>
  <c r="CS1242" i="2"/>
  <c r="CT1239" i="2"/>
  <c r="CJ1335" i="2"/>
  <c r="CK1332" i="2"/>
  <c r="CL1302" i="2"/>
  <c r="CK1305" i="2"/>
  <c r="CL1173" i="2"/>
  <c r="CM1173" i="2" s="1"/>
  <c r="CS1170" i="2"/>
  <c r="DD1219" i="2"/>
  <c r="DD1222" i="2" s="1"/>
  <c r="DE1222" i="2" s="1"/>
  <c r="DC1222" i="2"/>
  <c r="CK1229" i="2"/>
  <c r="CJ1232" i="2"/>
  <c r="CK1191" i="2"/>
  <c r="CL1188" i="2"/>
  <c r="CJ1345" i="2"/>
  <c r="CJ1347" i="2" s="1"/>
  <c r="CK1342" i="2"/>
  <c r="CK1262" i="2"/>
  <c r="CL1259" i="2"/>
  <c r="CL1200" i="2"/>
  <c r="CM1200" i="2" s="1"/>
  <c r="CS1197" i="2"/>
  <c r="CL1182" i="2"/>
  <c r="CM1182" i="2" s="1"/>
  <c r="CS1179" i="2"/>
  <c r="CK1272" i="2"/>
  <c r="CL1269" i="2"/>
  <c r="CL1152" i="2"/>
  <c r="CK1155" i="2"/>
  <c r="CS1143" i="2"/>
  <c r="CL1146" i="2"/>
  <c r="CJ1164" i="2"/>
  <c r="CK1161" i="2"/>
  <c r="CK1252" i="2"/>
  <c r="CL1249" i="2"/>
  <c r="CJ1274" i="2"/>
  <c r="CL1364" i="2"/>
  <c r="CK1367" i="2"/>
  <c r="CL1322" i="2"/>
  <c r="CK1325" i="2"/>
  <c r="CL1315" i="2"/>
  <c r="CM1315" i="2" s="1"/>
  <c r="CS1312" i="2"/>
  <c r="CK1212" i="2" l="1"/>
  <c r="CL1209" i="2"/>
  <c r="CK1278" i="2"/>
  <c r="CT1312" i="2"/>
  <c r="CS1315" i="2"/>
  <c r="CS1146" i="2"/>
  <c r="CT1143" i="2"/>
  <c r="CL1262" i="2"/>
  <c r="CM1262" i="2" s="1"/>
  <c r="CS1259" i="2"/>
  <c r="CL1191" i="2"/>
  <c r="CM1191" i="2" s="1"/>
  <c r="CS1188" i="2"/>
  <c r="CU1239" i="2"/>
  <c r="CT1242" i="2"/>
  <c r="CS1364" i="2"/>
  <c r="CL1367" i="2"/>
  <c r="CM1367" i="2" s="1"/>
  <c r="CK1164" i="2"/>
  <c r="CL1161" i="2"/>
  <c r="CL1305" i="2"/>
  <c r="CM1305" i="2" s="1"/>
  <c r="CS1302" i="2"/>
  <c r="CS1152" i="2"/>
  <c r="CL1155" i="2"/>
  <c r="CM1155" i="2" s="1"/>
  <c r="CS1182" i="2"/>
  <c r="CT1179" i="2"/>
  <c r="CT1197" i="2"/>
  <c r="CS1200" i="2"/>
  <c r="CL1342" i="2"/>
  <c r="CK1345" i="2"/>
  <c r="CS1173" i="2"/>
  <c r="CT1170" i="2"/>
  <c r="CK1335" i="2"/>
  <c r="CL1332" i="2"/>
  <c r="CS1322" i="2"/>
  <c r="CL1325" i="2"/>
  <c r="CM1325" i="2" s="1"/>
  <c r="CL1252" i="2"/>
  <c r="CM1252" i="2" s="1"/>
  <c r="CS1249" i="2"/>
  <c r="CL1278" i="2"/>
  <c r="CL1272" i="2"/>
  <c r="CM1272" i="2" s="1"/>
  <c r="CS1269" i="2"/>
  <c r="CL1229" i="2"/>
  <c r="CK1232" i="2"/>
  <c r="CK1274" i="2" s="1"/>
  <c r="CL1136" i="2"/>
  <c r="CS1133" i="2"/>
  <c r="CS1209" i="2" l="1"/>
  <c r="CL1212" i="2"/>
  <c r="CM1212" i="2" s="1"/>
  <c r="CS1136" i="2"/>
  <c r="CT1133" i="2"/>
  <c r="CS1272" i="2"/>
  <c r="CT1269" i="2"/>
  <c r="CL1335" i="2"/>
  <c r="CM1335" i="2" s="1"/>
  <c r="CS1332" i="2"/>
  <c r="CK1347" i="2"/>
  <c r="CU1179" i="2"/>
  <c r="CT1182" i="2"/>
  <c r="CL1164" i="2"/>
  <c r="CM1164" i="2" s="1"/>
  <c r="CS1161" i="2"/>
  <c r="CS1262" i="2"/>
  <c r="CT1259" i="2"/>
  <c r="CU1143" i="2"/>
  <c r="CT1146" i="2"/>
  <c r="CM1136" i="2"/>
  <c r="CL1345" i="2"/>
  <c r="CS1342" i="2"/>
  <c r="CS1305" i="2"/>
  <c r="CT1302" i="2"/>
  <c r="CU1242" i="2"/>
  <c r="CV1239" i="2"/>
  <c r="CS1325" i="2"/>
  <c r="CT1322" i="2"/>
  <c r="CT1173" i="2"/>
  <c r="CU1170" i="2"/>
  <c r="CS1191" i="2"/>
  <c r="CT1188" i="2"/>
  <c r="CL1232" i="2"/>
  <c r="CM1232" i="2" s="1"/>
  <c r="CS1229" i="2"/>
  <c r="CS1252" i="2"/>
  <c r="CT1249" i="2"/>
  <c r="CT1200" i="2"/>
  <c r="CU1197" i="2"/>
  <c r="CT1152" i="2"/>
  <c r="CS1155" i="2"/>
  <c r="CS1367" i="2"/>
  <c r="CT1364" i="2"/>
  <c r="CU1312" i="2"/>
  <c r="CT1315" i="2"/>
  <c r="CS1212" i="2" l="1"/>
  <c r="CT1209" i="2"/>
  <c r="CU1364" i="2"/>
  <c r="CT1367" i="2"/>
  <c r="CU1200" i="2"/>
  <c r="CV1197" i="2"/>
  <c r="CT1191" i="2"/>
  <c r="CU1188" i="2"/>
  <c r="CS1345" i="2"/>
  <c r="CT1342" i="2"/>
  <c r="CS1164" i="2"/>
  <c r="CT1161" i="2"/>
  <c r="CS1232" i="2"/>
  <c r="CT1229" i="2"/>
  <c r="CT1325" i="2"/>
  <c r="CU1322" i="2"/>
  <c r="CT1305" i="2"/>
  <c r="CU1302" i="2"/>
  <c r="CL1347" i="2"/>
  <c r="CM1347" i="2" s="1"/>
  <c r="CM1345" i="2"/>
  <c r="CV1143" i="2"/>
  <c r="CU1146" i="2"/>
  <c r="CS1335" i="2"/>
  <c r="CT1332" i="2"/>
  <c r="CS1278" i="2"/>
  <c r="CM1274" i="2"/>
  <c r="CU1259" i="2"/>
  <c r="CT1262" i="2"/>
  <c r="CT1136" i="2"/>
  <c r="CU1133" i="2"/>
  <c r="CU1315" i="2"/>
  <c r="CV1312" i="2"/>
  <c r="CT1155" i="2"/>
  <c r="CU1152" i="2"/>
  <c r="CT1252" i="2"/>
  <c r="CU1249" i="2"/>
  <c r="CU1173" i="2"/>
  <c r="CV1170" i="2"/>
  <c r="CV1242" i="2"/>
  <c r="CW1239" i="2"/>
  <c r="CL1274" i="2"/>
  <c r="CV1179" i="2"/>
  <c r="CU1182" i="2"/>
  <c r="CT1278" i="2"/>
  <c r="CT1272" i="2"/>
  <c r="CU1269" i="2"/>
  <c r="CS1274" i="2"/>
  <c r="CT1212" i="2" l="1"/>
  <c r="CU1209" i="2"/>
  <c r="CW1312" i="2"/>
  <c r="CV1315" i="2"/>
  <c r="CU1342" i="2"/>
  <c r="CT1345" i="2"/>
  <c r="CW1242" i="2"/>
  <c r="CX1239" i="2"/>
  <c r="CU1252" i="2"/>
  <c r="CV1249" i="2"/>
  <c r="CU1262" i="2"/>
  <c r="CV1259" i="2"/>
  <c r="CU1305" i="2"/>
  <c r="CV1302" i="2"/>
  <c r="CS1347" i="2"/>
  <c r="CU1367" i="2"/>
  <c r="CV1364" i="2"/>
  <c r="CU1272" i="2"/>
  <c r="CV1269" i="2"/>
  <c r="CU1136" i="2"/>
  <c r="CV1133" i="2"/>
  <c r="CW1143" i="2"/>
  <c r="CV1146" i="2"/>
  <c r="CU1229" i="2"/>
  <c r="CT1232" i="2"/>
  <c r="CT1164" i="2"/>
  <c r="CU1161" i="2"/>
  <c r="CV1200" i="2"/>
  <c r="CW1197" i="2"/>
  <c r="CV1182" i="2"/>
  <c r="CW1179" i="2"/>
  <c r="CV1173" i="2"/>
  <c r="CW1170" i="2"/>
  <c r="CU1155" i="2"/>
  <c r="CV1152" i="2"/>
  <c r="CT1274" i="2"/>
  <c r="CU1332" i="2"/>
  <c r="CT1335" i="2"/>
  <c r="CV1322" i="2"/>
  <c r="CU1325" i="2"/>
  <c r="CU1191" i="2"/>
  <c r="CV1188" i="2"/>
  <c r="CU1212" i="2" l="1"/>
  <c r="CV1209" i="2"/>
  <c r="CV1191" i="2"/>
  <c r="CW1188" i="2"/>
  <c r="CV1229" i="2"/>
  <c r="CU1232" i="2"/>
  <c r="CV1262" i="2"/>
  <c r="CW1259" i="2"/>
  <c r="CX1242" i="2"/>
  <c r="CY1239" i="2"/>
  <c r="CV1342" i="2"/>
  <c r="CU1345" i="2"/>
  <c r="CV1325" i="2"/>
  <c r="CW1322" i="2"/>
  <c r="CV1155" i="2"/>
  <c r="CW1152" i="2"/>
  <c r="CW1182" i="2"/>
  <c r="CX1179" i="2"/>
  <c r="CU1164" i="2"/>
  <c r="CV1161" i="2"/>
  <c r="CU1278" i="2"/>
  <c r="CW1146" i="2"/>
  <c r="CX1143" i="2"/>
  <c r="CV1367" i="2"/>
  <c r="CW1364" i="2"/>
  <c r="CW1302" i="2"/>
  <c r="CV1305" i="2"/>
  <c r="CV1252" i="2"/>
  <c r="CW1249" i="2"/>
  <c r="CU1335" i="2"/>
  <c r="CV1332" i="2"/>
  <c r="CX1170" i="2"/>
  <c r="CW1173" i="2"/>
  <c r="CW1200" i="2"/>
  <c r="CX1197" i="2"/>
  <c r="CW1133" i="2"/>
  <c r="CV1136" i="2"/>
  <c r="CV1278" i="2"/>
  <c r="CV1272" i="2"/>
  <c r="CW1269" i="2"/>
  <c r="CT1347" i="2"/>
  <c r="CW1315" i="2"/>
  <c r="CX1312" i="2"/>
  <c r="CW1209" i="2" l="1"/>
  <c r="CV1212" i="2"/>
  <c r="CX1269" i="2"/>
  <c r="CW1272" i="2"/>
  <c r="CW1136" i="2"/>
  <c r="CX1133" i="2"/>
  <c r="CX1173" i="2"/>
  <c r="CY1170" i="2"/>
  <c r="CU1347" i="2"/>
  <c r="CW1262" i="2"/>
  <c r="CX1259" i="2"/>
  <c r="CU1274" i="2"/>
  <c r="CW1191" i="2"/>
  <c r="CX1188" i="2"/>
  <c r="CY1197" i="2"/>
  <c r="CX1200" i="2"/>
  <c r="CV1335" i="2"/>
  <c r="CW1332" i="2"/>
  <c r="CX1182" i="2"/>
  <c r="CY1179" i="2"/>
  <c r="CX1322" i="2"/>
  <c r="CW1325" i="2"/>
  <c r="CV1345" i="2"/>
  <c r="CV1347" i="2" s="1"/>
  <c r="CW1342" i="2"/>
  <c r="CW1305" i="2"/>
  <c r="CX1302" i="2"/>
  <c r="CY1242" i="2"/>
  <c r="CZ1239" i="2"/>
  <c r="CV1232" i="2"/>
  <c r="CW1229" i="2"/>
  <c r="CY1312" i="2"/>
  <c r="CX1315" i="2"/>
  <c r="CV1274" i="2"/>
  <c r="CX1249" i="2"/>
  <c r="CW1252" i="2"/>
  <c r="CW1367" i="2"/>
  <c r="CX1364" i="2"/>
  <c r="CY1143" i="2"/>
  <c r="CX1146" i="2"/>
  <c r="CV1164" i="2"/>
  <c r="CW1161" i="2"/>
  <c r="CW1155" i="2"/>
  <c r="CX1152" i="2"/>
  <c r="CW1212" i="2" l="1"/>
  <c r="CX1209" i="2"/>
  <c r="CW1164" i="2"/>
  <c r="CX1161" i="2"/>
  <c r="CY1364" i="2"/>
  <c r="CX1367" i="2"/>
  <c r="CX1136" i="2"/>
  <c r="CY1133" i="2"/>
  <c r="CX1272" i="2"/>
  <c r="CY1269" i="2"/>
  <c r="CZ1242" i="2"/>
  <c r="DA1239" i="2"/>
  <c r="CY1322" i="2"/>
  <c r="CX1325" i="2"/>
  <c r="CY1200" i="2"/>
  <c r="CZ1197" i="2"/>
  <c r="CX1262" i="2"/>
  <c r="CY1259" i="2"/>
  <c r="CX1155" i="2"/>
  <c r="CY1152" i="2"/>
  <c r="CY1315" i="2"/>
  <c r="CZ1312" i="2"/>
  <c r="CW1345" i="2"/>
  <c r="CX1342" i="2"/>
  <c r="CY1182" i="2"/>
  <c r="CZ1179" i="2"/>
  <c r="CW1335" i="2"/>
  <c r="CX1332" i="2"/>
  <c r="CY1188" i="2"/>
  <c r="CX1191" i="2"/>
  <c r="CY1173" i="2"/>
  <c r="CZ1170" i="2"/>
  <c r="CZ1143" i="2"/>
  <c r="CY1146" i="2"/>
  <c r="CY1249" i="2"/>
  <c r="CX1252" i="2"/>
  <c r="CX1229" i="2"/>
  <c r="CX1278" i="2" s="1"/>
  <c r="CW1232" i="2"/>
  <c r="CW1274" i="2" s="1"/>
  <c r="CX1305" i="2"/>
  <c r="CY1302" i="2"/>
  <c r="CW1278" i="2"/>
  <c r="CY1209" i="2" l="1"/>
  <c r="CX1212" i="2"/>
  <c r="CY1305" i="2"/>
  <c r="CZ1302" i="2"/>
  <c r="CZ1173" i="2"/>
  <c r="DA1170" i="2"/>
  <c r="CY1191" i="2"/>
  <c r="CZ1188" i="2"/>
  <c r="CZ1259" i="2"/>
  <c r="CY1262" i="2"/>
  <c r="CY1136" i="2"/>
  <c r="CZ1133" i="2"/>
  <c r="CY1252" i="2"/>
  <c r="CZ1249" i="2"/>
  <c r="CY1332" i="2"/>
  <c r="CX1335" i="2"/>
  <c r="CX1345" i="2"/>
  <c r="CY1342" i="2"/>
  <c r="CY1155" i="2"/>
  <c r="CZ1152" i="2"/>
  <c r="CY1325" i="2"/>
  <c r="CZ1322" i="2"/>
  <c r="CW1347" i="2"/>
  <c r="CZ1200" i="2"/>
  <c r="DA1197" i="2"/>
  <c r="DA1242" i="2"/>
  <c r="DB1239" i="2"/>
  <c r="CY1272" i="2"/>
  <c r="CZ1269" i="2"/>
  <c r="CY1367" i="2"/>
  <c r="CZ1364" i="2"/>
  <c r="CY1229" i="2"/>
  <c r="CX1232" i="2"/>
  <c r="DA1143" i="2"/>
  <c r="CZ1146" i="2"/>
  <c r="CZ1182" i="2"/>
  <c r="DA1179" i="2"/>
  <c r="DA1312" i="2"/>
  <c r="CZ1315" i="2"/>
  <c r="CX1164" i="2"/>
  <c r="CX1274" i="2" s="1"/>
  <c r="CY1161" i="2"/>
  <c r="CY1212" i="2" l="1"/>
  <c r="CZ1209" i="2"/>
  <c r="CY1164" i="2"/>
  <c r="CZ1161" i="2"/>
  <c r="DA1182" i="2"/>
  <c r="DB1179" i="2"/>
  <c r="CY1278" i="2"/>
  <c r="CZ1325" i="2"/>
  <c r="DA1322" i="2"/>
  <c r="CZ1342" i="2"/>
  <c r="CY1345" i="2"/>
  <c r="CZ1252" i="2"/>
  <c r="DA1249" i="2"/>
  <c r="DA1173" i="2"/>
  <c r="DB1170" i="2"/>
  <c r="CZ1229" i="2"/>
  <c r="CY1232" i="2"/>
  <c r="DB1242" i="2"/>
  <c r="DC1239" i="2"/>
  <c r="CX1347" i="2"/>
  <c r="CZ1262" i="2"/>
  <c r="DA1259" i="2"/>
  <c r="CZ1367" i="2"/>
  <c r="DA1364" i="2"/>
  <c r="CZ1278" i="2"/>
  <c r="CZ1272" i="2"/>
  <c r="DA1269" i="2"/>
  <c r="CZ1155" i="2"/>
  <c r="DA1152" i="2"/>
  <c r="CZ1136" i="2"/>
  <c r="DA1133" i="2"/>
  <c r="CZ1191" i="2"/>
  <c r="DA1188" i="2"/>
  <c r="DA1302" i="2"/>
  <c r="CZ1305" i="2"/>
  <c r="DB1312" i="2"/>
  <c r="DA1315" i="2"/>
  <c r="DA1146" i="2"/>
  <c r="DB1143" i="2"/>
  <c r="DA1200" i="2"/>
  <c r="DB1197" i="2"/>
  <c r="CZ1332" i="2"/>
  <c r="CY1335" i="2"/>
  <c r="CY1274" i="2"/>
  <c r="CZ1212" i="2" l="1"/>
  <c r="DA1209" i="2"/>
  <c r="DC1143" i="2"/>
  <c r="DB1146" i="2"/>
  <c r="DA1136" i="2"/>
  <c r="DB1133" i="2"/>
  <c r="DA1272" i="2"/>
  <c r="DB1269" i="2"/>
  <c r="CZ1232" i="2"/>
  <c r="DA1229" i="2"/>
  <c r="DC1179" i="2"/>
  <c r="DB1182" i="2"/>
  <c r="CZ1335" i="2"/>
  <c r="DA1332" i="2"/>
  <c r="DA1305" i="2"/>
  <c r="DB1302" i="2"/>
  <c r="DA1262" i="2"/>
  <c r="DB1259" i="2"/>
  <c r="DC1242" i="2"/>
  <c r="DD1239" i="2"/>
  <c r="DD1242" i="2" s="1"/>
  <c r="DE1242" i="2" s="1"/>
  <c r="DC1170" i="2"/>
  <c r="DB1173" i="2"/>
  <c r="CY1347" i="2"/>
  <c r="DB1200" i="2"/>
  <c r="DC1197" i="2"/>
  <c r="DA1191" i="2"/>
  <c r="DB1188" i="2"/>
  <c r="DA1155" i="2"/>
  <c r="DB1152" i="2"/>
  <c r="CZ1345" i="2"/>
  <c r="CZ1347" i="2" s="1"/>
  <c r="DA1342" i="2"/>
  <c r="CZ1164" i="2"/>
  <c r="CZ1274" i="2" s="1"/>
  <c r="DA1161" i="2"/>
  <c r="DB1315" i="2"/>
  <c r="DC1312" i="2"/>
  <c r="DA1367" i="2"/>
  <c r="DB1364" i="2"/>
  <c r="DB1249" i="2"/>
  <c r="DA1252" i="2"/>
  <c r="DB1322" i="2"/>
  <c r="DA1325" i="2"/>
  <c r="DA1212" i="2" l="1"/>
  <c r="DB1209" i="2"/>
  <c r="DC1249" i="2"/>
  <c r="DB1252" i="2"/>
  <c r="DC1315" i="2"/>
  <c r="DD1312" i="2"/>
  <c r="DD1315" i="2" s="1"/>
  <c r="DE1315" i="2" s="1"/>
  <c r="DA1345" i="2"/>
  <c r="DB1342" i="2"/>
  <c r="DB1191" i="2"/>
  <c r="DC1188" i="2"/>
  <c r="DB1136" i="2"/>
  <c r="DC1133" i="2"/>
  <c r="DB1262" i="2"/>
  <c r="DC1259" i="2"/>
  <c r="DB1305" i="2"/>
  <c r="DC1302" i="2"/>
  <c r="DB1272" i="2"/>
  <c r="DC1269" i="2"/>
  <c r="DC1322" i="2"/>
  <c r="DB1325" i="2"/>
  <c r="DB1367" i="2"/>
  <c r="DC1364" i="2"/>
  <c r="DA1164" i="2"/>
  <c r="DA1274" i="2" s="1"/>
  <c r="DB1161" i="2"/>
  <c r="DB1155" i="2"/>
  <c r="DC1152" i="2"/>
  <c r="DC1200" i="2"/>
  <c r="DD1197" i="2"/>
  <c r="DD1200" i="2" s="1"/>
  <c r="DC1173" i="2"/>
  <c r="DD1170" i="2"/>
  <c r="DD1173" i="2" s="1"/>
  <c r="DE1173" i="2" s="1"/>
  <c r="DC1182" i="2"/>
  <c r="DD1179" i="2"/>
  <c r="DD1182" i="2" s="1"/>
  <c r="DE1182" i="2" s="1"/>
  <c r="DA1335" i="2"/>
  <c r="DB1332" i="2"/>
  <c r="DA1232" i="2"/>
  <c r="DB1229" i="2"/>
  <c r="DA1278" i="2"/>
  <c r="DD1143" i="2"/>
  <c r="DD1146" i="2" s="1"/>
  <c r="DC1146" i="2"/>
  <c r="DC1209" i="2" l="1"/>
  <c r="DB1212" i="2"/>
  <c r="DE1200" i="2"/>
  <c r="DC1229" i="2"/>
  <c r="DB1232" i="2"/>
  <c r="DB1164" i="2"/>
  <c r="DC1161" i="2"/>
  <c r="DC1262" i="2"/>
  <c r="DD1259" i="2"/>
  <c r="DD1262" i="2" s="1"/>
  <c r="DC1191" i="2"/>
  <c r="DD1188" i="2"/>
  <c r="DD1191" i="2" s="1"/>
  <c r="DE1191" i="2" s="1"/>
  <c r="DD1322" i="2"/>
  <c r="DD1325" i="2" s="1"/>
  <c r="DE1325" i="2" s="1"/>
  <c r="DC1325" i="2"/>
  <c r="DB1278" i="2"/>
  <c r="DB1335" i="2"/>
  <c r="DC1332" i="2"/>
  <c r="DC1155" i="2"/>
  <c r="DD1152" i="2"/>
  <c r="DD1155" i="2" s="1"/>
  <c r="DE1155" i="2" s="1"/>
  <c r="DC1367" i="2"/>
  <c r="DD1364" i="2"/>
  <c r="DD1367" i="2" s="1"/>
  <c r="DE1367" i="2" s="1"/>
  <c r="DC1305" i="2"/>
  <c r="DD1302" i="2"/>
  <c r="DD1305" i="2" s="1"/>
  <c r="DE1305" i="2" s="1"/>
  <c r="DC1136" i="2"/>
  <c r="DD1133" i="2"/>
  <c r="DD1136" i="2" s="1"/>
  <c r="DB1345" i="2"/>
  <c r="DB1347" i="2" s="1"/>
  <c r="DC1342" i="2"/>
  <c r="DC1278" i="2"/>
  <c r="DD1269" i="2"/>
  <c r="DC1272" i="2"/>
  <c r="DB1274" i="2"/>
  <c r="DA1347" i="2"/>
  <c r="DC1252" i="2"/>
  <c r="DD1249" i="2"/>
  <c r="DD1252" i="2" s="1"/>
  <c r="DC1212" i="2" l="1"/>
  <c r="DD1209" i="2"/>
  <c r="DD1212" i="2" s="1"/>
  <c r="DE1212" i="2" s="1"/>
  <c r="DE1252" i="2"/>
  <c r="DE1262" i="2"/>
  <c r="DD1161" i="2"/>
  <c r="DD1164" i="2" s="1"/>
  <c r="DE1164" i="2" s="1"/>
  <c r="DC1164" i="2"/>
  <c r="DC1274" i="2" s="1"/>
  <c r="DC1345" i="2"/>
  <c r="DD1342" i="2"/>
  <c r="DD1345" i="2" s="1"/>
  <c r="DD1278" i="2"/>
  <c r="DD1272" i="2"/>
  <c r="DE1272" i="2" s="1"/>
  <c r="DE1136" i="2"/>
  <c r="DC1335" i="2"/>
  <c r="DD1332" i="2"/>
  <c r="DD1335" i="2" s="1"/>
  <c r="DD1229" i="2"/>
  <c r="DD1232" i="2" s="1"/>
  <c r="DE1232" i="2" s="1"/>
  <c r="DC1232" i="2"/>
  <c r="DD1274" i="2" l="1"/>
  <c r="DC1347" i="2"/>
  <c r="DE1335" i="2"/>
  <c r="DE1274" i="2"/>
  <c r="DD1347" i="2"/>
  <c r="DE1347" i="2" s="1"/>
  <c r="DE1345" i="2"/>
</calcChain>
</file>

<file path=xl/comments1.xml><?xml version="1.0" encoding="utf-8"?>
<comments xmlns="http://schemas.openxmlformats.org/spreadsheetml/2006/main">
  <authors>
    <author>Kristin Dietz</author>
    <author>Amita Parikh</author>
  </authors>
  <commentList>
    <comment ref="P760" authorId="0" shapeId="0">
      <text>
        <r>
          <rPr>
            <b/>
            <sz val="9"/>
            <color indexed="81"/>
            <rFont val="Tahoma"/>
            <family val="2"/>
          </rPr>
          <t>Kristin Dietz:</t>
        </r>
        <r>
          <rPr>
            <sz val="9"/>
            <color indexed="81"/>
            <rFont val="Tahoma"/>
            <family val="2"/>
          </rPr>
          <t xml:space="preserve">
Gym - simplified outflows</t>
        </r>
      </text>
    </comment>
    <comment ref="CS771" authorId="1" shapeId="0">
      <text>
        <r>
          <rPr>
            <sz val="9"/>
            <color indexed="81"/>
            <rFont val="Tahoma"/>
            <family val="2"/>
          </rPr>
          <t xml:space="preserve">First two cells accurately account for prior year summer holdback.  Must manually enter the remainder of the year
</t>
        </r>
      </text>
    </comment>
    <comment ref="P772" authorId="0" shapeId="0">
      <text>
        <r>
          <rPr>
            <b/>
            <sz val="9"/>
            <color indexed="81"/>
            <rFont val="Tahoma"/>
            <family val="2"/>
          </rPr>
          <t>Kristin Dietz:</t>
        </r>
        <r>
          <rPr>
            <sz val="9"/>
            <color indexed="81"/>
            <rFont val="Tahoma"/>
            <family val="2"/>
          </rPr>
          <t xml:space="preserve">
gym inflows</t>
        </r>
      </text>
    </comment>
    <comment ref="B791" authorId="1" shapeId="0">
      <text>
        <r>
          <rPr>
            <b/>
            <sz val="9"/>
            <color indexed="81"/>
            <rFont val="Tahoma"/>
            <family val="2"/>
          </rPr>
          <t>Includes</t>
        </r>
        <r>
          <rPr>
            <sz val="9"/>
            <color indexed="81"/>
            <rFont val="Tahoma"/>
            <family val="2"/>
          </rPr>
          <t xml:space="preserve">:
Other Current Assets
Deferred Revenue
Other Assets
Other Long Term Liabilities
</t>
        </r>
      </text>
    </comment>
    <comment ref="B1012" authorId="1" shapeId="0">
      <text>
        <r>
          <rPr>
            <sz val="9"/>
            <color indexed="81"/>
            <rFont val="Tahoma"/>
            <family val="2"/>
          </rPr>
          <t xml:space="preserve">First two cells accurately account for prior year summer holdback.  Must manually enter the remainder of the year
</t>
        </r>
      </text>
    </comment>
    <comment ref="B1040" authorId="1" shapeId="0">
      <text>
        <r>
          <rPr>
            <sz val="9"/>
            <color indexed="81"/>
            <rFont val="Tahoma"/>
            <family val="2"/>
          </rPr>
          <t xml:space="preserve">This is actual Ending Fund Balance, not change in Fund Balance.  The change in Fund Balance should be equal to Net Income.
</t>
        </r>
      </text>
    </comment>
    <comment ref="B1106" authorId="1" shapeId="0">
      <text>
        <r>
          <rPr>
            <sz val="9"/>
            <color indexed="81"/>
            <rFont val="Tahoma"/>
            <family val="2"/>
          </rPr>
          <t>informational only; not linked to any other cells</t>
        </r>
      </text>
    </comment>
    <comment ref="B1116" authorId="1" shapeId="0">
      <text>
        <r>
          <rPr>
            <sz val="9"/>
            <color indexed="81"/>
            <rFont val="Tahoma"/>
            <family val="2"/>
          </rPr>
          <t>informational only; not linked to any other cells</t>
        </r>
      </text>
    </comment>
    <comment ref="C1158" authorId="0" shapeId="0">
      <text>
        <r>
          <rPr>
            <b/>
            <sz val="9"/>
            <color indexed="81"/>
            <rFont val="Tahoma"/>
            <family val="2"/>
          </rPr>
          <t>Kristin Dietz:</t>
        </r>
        <r>
          <rPr>
            <sz val="9"/>
            <color indexed="81"/>
            <rFont val="Tahoma"/>
            <family val="2"/>
          </rPr>
          <t xml:space="preserve">
KD adjusted to agree with 6/30 bal due to other sites per ESP</t>
        </r>
      </text>
    </comment>
    <comment ref="B1283" authorId="1" shapeId="0">
      <text>
        <r>
          <rPr>
            <sz val="9"/>
            <color indexed="81"/>
            <rFont val="Tahoma"/>
            <family val="2"/>
          </rPr>
          <t xml:space="preserve">Note that this loan is usually deducted from monthly apportionment (State Aid)
</t>
        </r>
      </text>
    </comment>
  </commentList>
</comments>
</file>

<file path=xl/sharedStrings.xml><?xml version="1.0" encoding="utf-8"?>
<sst xmlns="http://schemas.openxmlformats.org/spreadsheetml/2006/main" count="7246" uniqueCount="971">
  <si>
    <t>Multiyear Budget Summary</t>
  </si>
  <si>
    <t>Unaudited Actuals</t>
  </si>
  <si>
    <t>Startup                Budget</t>
  </si>
  <si>
    <t>Approved Budget</t>
  </si>
  <si>
    <t>Approved Budget (Including Startup if Applicable)</t>
  </si>
  <si>
    <t>Notes</t>
  </si>
  <si>
    <t>Current Forecast</t>
  </si>
  <si>
    <t xml:space="preserve">Variance 
(Approved Budget  vs. Current Forecast) </t>
  </si>
  <si>
    <t>Preliminary Budget</t>
  </si>
  <si>
    <t>SUMMARY</t>
  </si>
  <si>
    <t>Revenue</t>
  </si>
  <si>
    <t>LCFF Entitlement</t>
  </si>
  <si>
    <t>Federal Revenue</t>
  </si>
  <si>
    <t>Other State Revenues</t>
  </si>
  <si>
    <t>Local Revenues</t>
  </si>
  <si>
    <t>Fundraising and Grants</t>
  </si>
  <si>
    <t>Total Revenue</t>
  </si>
  <si>
    <t>Expenses</t>
  </si>
  <si>
    <t>Compensation and Benefits</t>
  </si>
  <si>
    <t>Books and Supplies</t>
  </si>
  <si>
    <t>Services and Other Operating Expenditures</t>
  </si>
  <si>
    <t>Depreciation</t>
  </si>
  <si>
    <t>Total Expenses</t>
  </si>
  <si>
    <t>Operating Income</t>
  </si>
  <si>
    <t>Reserve (% of expenses)</t>
  </si>
  <si>
    <t>Fund Balance</t>
  </si>
  <si>
    <t>Beginning Balance (Unaudited)</t>
  </si>
  <si>
    <t>Audit Adjustment</t>
  </si>
  <si>
    <t>Beginning Balance (Audited)</t>
  </si>
  <si>
    <t>Operating Income (including Depreciation)</t>
  </si>
  <si>
    <t>Ending Fund Balance</t>
  </si>
  <si>
    <t>Ending Fund Balance as a % of Expenses</t>
  </si>
  <si>
    <t>Captial Outlay</t>
  </si>
  <si>
    <t>Detail</t>
  </si>
  <si>
    <t>Certificated Employees Summary</t>
  </si>
  <si>
    <t>Classified Employees Summary</t>
  </si>
  <si>
    <t>Employee Benefits Summary</t>
  </si>
  <si>
    <t>Books &amp; Supplies Summary</t>
  </si>
  <si>
    <t>Services &amp; Other Operating Expenditures Summary</t>
  </si>
  <si>
    <t>Gym</t>
  </si>
  <si>
    <t>Prop 1d</t>
  </si>
  <si>
    <t>PCSGP purchases</t>
  </si>
  <si>
    <t>Monthly Cash Forecast</t>
  </si>
  <si>
    <t>Actual &amp; Projected</t>
  </si>
  <si>
    <t xml:space="preserve">Projected 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</si>
  <si>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</si>
  <si>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</si>
  <si>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</si>
  <si>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</si>
  <si>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</si>
  <si>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</si>
  <si>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</si>
  <si>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</si>
  <si>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</si>
  <si>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</si>
  <si>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</si>
  <si>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</si>
  <si>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Option</t>
  </si>
  <si>
    <t>Forecast</t>
  </si>
  <si>
    <t>AP/AR</t>
  </si>
  <si>
    <t>Beginning Cash</t>
  </si>
  <si>
    <t>Next Month</t>
  </si>
  <si>
    <t>General Block Grant</t>
  </si>
  <si>
    <t>8100</t>
  </si>
  <si>
    <t>8290</t>
  </si>
  <si>
    <t>8296</t>
  </si>
  <si>
    <t>8297</t>
  </si>
  <si>
    <t>8298</t>
  </si>
  <si>
    <t>8299</t>
  </si>
  <si>
    <t>Federal Income</t>
  </si>
  <si>
    <t>8300</t>
  </si>
  <si>
    <t>Other State Income</t>
  </si>
  <si>
    <t>8600</t>
  </si>
  <si>
    <t>All Year</t>
  </si>
  <si>
    <t>8800</t>
  </si>
  <si>
    <t>8801</t>
  </si>
  <si>
    <t>8802</t>
  </si>
  <si>
    <t>8803</t>
  </si>
  <si>
    <t>8804</t>
  </si>
  <si>
    <t>Subtotal</t>
  </si>
  <si>
    <t>Compensation &amp; Benefits</t>
  </si>
  <si>
    <t>Books &amp; Supplies</t>
  </si>
  <si>
    <t>Services &amp; Other Operating Expenses</t>
  </si>
  <si>
    <t>Capital Outlay</t>
  </si>
  <si>
    <t>Operating Cash Inflow (Outflow)</t>
  </si>
  <si>
    <t>Revenues - Prior Year Accruals</t>
  </si>
  <si>
    <t>Expenses - Prior Year Accruals</t>
  </si>
  <si>
    <t>Accounts Receivable - Current Year</t>
  </si>
  <si>
    <t>Accounts Payable - Current Year</t>
  </si>
  <si>
    <t>Summerholdback for Teachers</t>
  </si>
  <si>
    <t>Loans Payable (Current)</t>
  </si>
  <si>
    <t>Due To Other Funds</t>
  </si>
  <si>
    <t>Current Loans</t>
  </si>
  <si>
    <t>Notes Payable Misc 1</t>
  </si>
  <si>
    <t>Notes Payable Misc</t>
  </si>
  <si>
    <t>Notes Payable Misc.</t>
  </si>
  <si>
    <t>Notes Payable - School Defined</t>
  </si>
  <si>
    <t xml:space="preserve">Notes Payable </t>
  </si>
  <si>
    <t>Notes Payable - Board Member</t>
  </si>
  <si>
    <t>Loans Payable (Long Term)</t>
  </si>
  <si>
    <t>CDE Loan</t>
  </si>
  <si>
    <t>Notes Payable (School Defined 1)</t>
  </si>
  <si>
    <t>Notes Payable (School Defined 2)</t>
  </si>
  <si>
    <t>Notes Payable (School Defined 3)</t>
  </si>
  <si>
    <t>Notes Payable (School Defined 4)</t>
  </si>
  <si>
    <t>Notes Payable (School Defined 5)</t>
  </si>
  <si>
    <t>Capital Leases Payable</t>
  </si>
  <si>
    <t>Other Long Term Debt</t>
  </si>
  <si>
    <t>Capital Expenditure</t>
  </si>
  <si>
    <t>Other Balance Sheet Changes</t>
  </si>
  <si>
    <t>Ending Cash</t>
  </si>
  <si>
    <t>Months Remaining</t>
  </si>
  <si>
    <t>Drop Downs:</t>
  </si>
  <si>
    <t>Projected</t>
  </si>
  <si>
    <t>Actual</t>
  </si>
  <si>
    <t>Ending Cash Balance (per Actuals-BS worksheet)</t>
  </si>
  <si>
    <t>Error Check:</t>
  </si>
  <si>
    <t>Variance (Actuals BS Cash vs. Cash Flow Cash = 0)</t>
  </si>
  <si>
    <t>AR Detail</t>
  </si>
  <si>
    <t>9200 - Accounts Receivable</t>
  </si>
  <si>
    <t>9201 - Employee Advances</t>
  </si>
  <si>
    <t>9210 - AR - PCGSP Grant</t>
  </si>
  <si>
    <t>9211 - AR - Title I</t>
  </si>
  <si>
    <t>9212 - AR - Title II</t>
  </si>
  <si>
    <t>9213 - AR - Title III</t>
  </si>
  <si>
    <t>9214 - AR - Title IV</t>
  </si>
  <si>
    <t>9215 - AR - Title V</t>
  </si>
  <si>
    <t>9219 - AR - Special Ed (Fed)</t>
  </si>
  <si>
    <t>9220 - AR - FLAP Grant</t>
  </si>
  <si>
    <t>9226 - AR- Child Nutrition (Federal)</t>
  </si>
  <si>
    <t>9229 - AR - Other Federal</t>
  </si>
  <si>
    <t>9230 - AR -  State Aid</t>
  </si>
  <si>
    <t>9231 - AR - Categorical</t>
  </si>
  <si>
    <t>9232 - AR - Property Taxes</t>
  </si>
  <si>
    <t>9233 - AR - Lottery</t>
  </si>
  <si>
    <t>9235 - AR - Class Size Reduction, Grades K–3</t>
  </si>
  <si>
    <t>9236 - AR - Supplemental Hourly Revenue</t>
  </si>
  <si>
    <t>9237 - AR - ASES</t>
  </si>
  <si>
    <t>9238 - AR - Arts &amp; Music Block Grant</t>
  </si>
  <si>
    <t>9239 - AR - Special Education</t>
  </si>
  <si>
    <t>9240 - AR - District Discretionary Block Grant</t>
  </si>
  <si>
    <t>9241 - AR - School Site Block Grant</t>
  </si>
  <si>
    <t>9242 - AR - Arts, Music &amp; PE Block Grant</t>
  </si>
  <si>
    <t>9243 - AR - Middle and High School Counseling</t>
  </si>
  <si>
    <t>9246 - AR - Child Nutrition (State)</t>
  </si>
  <si>
    <t>9247 - AR - School Facilities Apportionment</t>
  </si>
  <si>
    <t>9248 - AR - Charter School Facilities Incentive Grant Program</t>
  </si>
  <si>
    <t>9249 - AR - Other State Grants</t>
  </si>
  <si>
    <t>9250 - AR - Private Donations</t>
  </si>
  <si>
    <t>9251 - AR - Gen Purpose prior yr adjustment (Due from District)</t>
  </si>
  <si>
    <t>9252 - AR - Gen Purpose/Categ/SHI PY Adj (Due from Co)</t>
  </si>
  <si>
    <t>9253 - AR - AR1</t>
  </si>
  <si>
    <t>9254 - AR - AR2</t>
  </si>
  <si>
    <t>9255 - AR - AR3</t>
  </si>
  <si>
    <t>9256 - AR - AR4</t>
  </si>
  <si>
    <t>9258 - AR - AR6</t>
  </si>
  <si>
    <t>9259 - AR - AR7</t>
  </si>
  <si>
    <t>9260 - AR - Misc</t>
  </si>
  <si>
    <t>9257 - AR - AR5</t>
  </si>
  <si>
    <t>Total - Accounts Receivable</t>
  </si>
  <si>
    <t>Other Current Asset - Detail</t>
  </si>
  <si>
    <t>9111 - Fair Value Adjustment to Cash in County Treasury</t>
  </si>
  <si>
    <t>9121X-5867 - WF Main Checking (for allocation purposes only)</t>
  </si>
  <si>
    <t>9121X-6222 - Cash (for balance sheet alloc purposes only)</t>
  </si>
  <si>
    <t>9122X - Cash In Checking (for allocation purposes only)</t>
  </si>
  <si>
    <t>9124X - Cash in Savings (for balance sheet purposes only)</t>
  </si>
  <si>
    <t>9130 - Revolving Cash Account</t>
  </si>
  <si>
    <t>9140 - Cash Collections Awaiting Deposit</t>
  </si>
  <si>
    <t>9150 - Investments</t>
  </si>
  <si>
    <t>9160 - Refundable Deposits</t>
  </si>
  <si>
    <t>9290 - Due from Grantor Governments</t>
  </si>
  <si>
    <t>9295 - Due from (to) Other Funds</t>
  </si>
  <si>
    <t>9296 - Due from (to) Other Funds 1</t>
  </si>
  <si>
    <t>9297 - Due from (to) Other Funds 2</t>
  </si>
  <si>
    <t>9298 - Due from (to) Other Funds 3</t>
  </si>
  <si>
    <t>9299 - Due from (to) Other Funds 4</t>
  </si>
  <si>
    <t>9300 - Due from (to) Other Funds 5</t>
  </si>
  <si>
    <t>9301 - Due from (to) Other Funds 6</t>
  </si>
  <si>
    <t>9302 - Due from (to) Other Funds 7</t>
  </si>
  <si>
    <t>9303 - Due from (to) Other Funds 8</t>
  </si>
  <si>
    <t>9304 - Due from (to) Other Funds 9</t>
  </si>
  <si>
    <t>9305 - Due from (to) Other Funds 10</t>
  </si>
  <si>
    <t>9306 - Due from (to) Other Funds 11</t>
  </si>
  <si>
    <t>9307 - Due from (to) Other Funds 12</t>
  </si>
  <si>
    <t>9308 - Due from (to) Other Funds 13</t>
  </si>
  <si>
    <t>9309 - Due from (to) Other Funds 14</t>
  </si>
  <si>
    <t>9310 - Due from (to) Other Funds 15</t>
  </si>
  <si>
    <t>9311 - Due from (to) Other Funds 16</t>
  </si>
  <si>
    <t>9312 - Due from (to) Other Funds 17</t>
  </si>
  <si>
    <t>9313 - Due from (to) Other Funds 18</t>
  </si>
  <si>
    <t>9314 - Due from (to) Other Funds 19</t>
  </si>
  <si>
    <t>9315 - Due from (to) Other Funds 20</t>
  </si>
  <si>
    <t>9316 - Due from (to) Other Funds 21</t>
  </si>
  <si>
    <t>9317 - Due from (to) Other Funds 22</t>
  </si>
  <si>
    <t>9318 - Due from (to) Other Funds 23</t>
  </si>
  <si>
    <t>9319 - Due from (to) Other Funds 24</t>
  </si>
  <si>
    <t>9330 - Prepaid Expenditures (Expenses)</t>
  </si>
  <si>
    <t>9331 - Prepaid Expenditures (Expenses) : Prepaid Insurance</t>
  </si>
  <si>
    <t>9340 - Other Current Assets</t>
  </si>
  <si>
    <t>9355 - Other Commuter Check</t>
  </si>
  <si>
    <t>Total - Other Current Asset</t>
  </si>
  <si>
    <t>Fixed Assets - Detail</t>
  </si>
  <si>
    <t>9420 - Land Improvements</t>
  </si>
  <si>
    <t>9425 - Accumulated Depreciation - Land Improvements</t>
  </si>
  <si>
    <t>9430 - Buildings</t>
  </si>
  <si>
    <t>9431 - Fixed Asset - Building Improvement</t>
  </si>
  <si>
    <t>9435 - Accumulated Depreciation-Buildings</t>
  </si>
  <si>
    <t>9436 - Accumulated Depreciation-Building Improvement</t>
  </si>
  <si>
    <t>9440 - Equipment</t>
  </si>
  <si>
    <t>9445 - Accumulated Depreciation-Equipment</t>
  </si>
  <si>
    <t>9450 - Work in Progress</t>
  </si>
  <si>
    <t>9460 - Fixed Assets - In Kind</t>
  </si>
  <si>
    <t>9465 - Accumulated Depreciation-In Kind</t>
  </si>
  <si>
    <t>Total - Fixed Assets</t>
  </si>
  <si>
    <t>Other Assets - Detail</t>
  </si>
  <si>
    <t>9137-0 - GPS - Due from Hollister (GPS)</t>
  </si>
  <si>
    <t>9360 - Other Asset - Deposits</t>
  </si>
  <si>
    <t>9370 - Other Asset - Loan Receivable</t>
  </si>
  <si>
    <t>99110-z - Undeposited Funds</t>
  </si>
  <si>
    <t>Total - Other Assets</t>
  </si>
  <si>
    <t>Accounts Payable - Detail</t>
  </si>
  <si>
    <t>9500 - Accounts Payable</t>
  </si>
  <si>
    <t>9515-EPAM - Credit Card - EP AMEX</t>
  </si>
  <si>
    <t>Total Credit Card</t>
  </si>
  <si>
    <t>9504 - AP - State Aid Overpayment</t>
  </si>
  <si>
    <t>9505 - AP - Categorical Overpayment</t>
  </si>
  <si>
    <t>9507 - AP - CSR Overpayment</t>
  </si>
  <si>
    <t>9508 - AP - MS/HS Counseling Overpayment</t>
  </si>
  <si>
    <t>9509 - AP - Supplemental Hrly Instr Overpayment</t>
  </si>
  <si>
    <t>9510 - AP - Advance Apportionment Repay</t>
  </si>
  <si>
    <t>9511 - AP - Prior Yr Adjustment</t>
  </si>
  <si>
    <t>9512 - AP - District Prior Year Prop Tax Adjustment</t>
  </si>
  <si>
    <t>9515 - AP - Other 2</t>
  </si>
  <si>
    <t>9516 - AP - Payable to County (prior yr adj)</t>
  </si>
  <si>
    <t>9518 - AP - Other State overpayment</t>
  </si>
  <si>
    <t>9519 - A/P due to RCC</t>
  </si>
  <si>
    <t>9501 - Accrued Accounts Payable</t>
  </si>
  <si>
    <t>9502 - AP - District Oversight Fee</t>
  </si>
  <si>
    <t>9503 - AP - Special Education</t>
  </si>
  <si>
    <t>9506 - AP - Property Tax overpayment</t>
  </si>
  <si>
    <t>9513 - AP - Interest Payable</t>
  </si>
  <si>
    <t>9514 - AP - Other</t>
  </si>
  <si>
    <t>Total - Accounts Payable</t>
  </si>
  <si>
    <t>Subtotal - PY AP</t>
  </si>
  <si>
    <t>Other Current Liabilities - Detail</t>
  </si>
  <si>
    <t>9520 - Employee Insurance</t>
  </si>
  <si>
    <t>9525 - Flex Plan Liability</t>
  </si>
  <si>
    <t>9526 - Union Dues Liability</t>
  </si>
  <si>
    <t>9530 - Garnishment/Lien Payable</t>
  </si>
  <si>
    <t>9535 - Health Club Liability</t>
  </si>
  <si>
    <t>9536 - Voluntary Deduction 1</t>
  </si>
  <si>
    <t>9537 - Voluntary Deduction 2</t>
  </si>
  <si>
    <t>9538 - Voluntary Deduction 3</t>
  </si>
  <si>
    <t>9539 - Voluntary Deduction 4</t>
  </si>
  <si>
    <t>9540 - Payroll Liability - Federal</t>
  </si>
  <si>
    <t>9541 - Payroll Liability - OASDI</t>
  </si>
  <si>
    <t>9542 - Payroll Liability - Medicare</t>
  </si>
  <si>
    <t>9545 - Payroll Liability State</t>
  </si>
  <si>
    <t>9546 - Payroll Liability - SUI</t>
  </si>
  <si>
    <t>9547 - Payroll Liability - SDI</t>
  </si>
  <si>
    <t>9550 - Retirement Liability - PERS</t>
  </si>
  <si>
    <t>9551 - Retirement Liability - PERS (Prior Years)</t>
  </si>
  <si>
    <t>9555 - Retirement Liability - STRS</t>
  </si>
  <si>
    <t>9556 - Retirement Liability - STRS (Prior Years)</t>
  </si>
  <si>
    <t>9557 - Other Post-Employment Benefit Liability</t>
  </si>
  <si>
    <t>9558 - Retirement Liaibility - PARS</t>
  </si>
  <si>
    <t>9560 - Retirement Liability - Other</t>
  </si>
  <si>
    <t>9561 - Retirement Liability - Other 2</t>
  </si>
  <si>
    <t>9562 - Retirement Liability - Other 3</t>
  </si>
  <si>
    <t>9565 - Use Tax Liability</t>
  </si>
  <si>
    <t>9570 - Wages Payable</t>
  </si>
  <si>
    <t>9571 - Wages Payable (July &amp; August)</t>
  </si>
  <si>
    <t>9572 - Accrued PTO/Vacation</t>
  </si>
  <si>
    <t>9573 - Accrued Salaries</t>
  </si>
  <si>
    <t>9575 - Worker's Comp Liability</t>
  </si>
  <si>
    <t>9580 - 403B Payable</t>
  </si>
  <si>
    <t>9585 - Other Payroll Liabilities</t>
  </si>
  <si>
    <t>9590 - Due to Grantor Governments</t>
  </si>
  <si>
    <t>9591 - Interest Due to Others</t>
  </si>
  <si>
    <t>9610 - Due to Other Funds</t>
  </si>
  <si>
    <t>9620 - Due to Student Groups/Other Agencies</t>
  </si>
  <si>
    <t>9621 - Due to (From) School 1</t>
  </si>
  <si>
    <t>9622 - Due to (From) School 2</t>
  </si>
  <si>
    <t>9623 - Due to (From) School 3</t>
  </si>
  <si>
    <t>9624 - Due to (From) School 4</t>
  </si>
  <si>
    <t>9625 - Due to (From) School 5</t>
  </si>
  <si>
    <t>9640 - Current Loans</t>
  </si>
  <si>
    <t>9644 - Notes Payable Misc 1</t>
  </si>
  <si>
    <t>9645 - Notes Payable Misc</t>
  </si>
  <si>
    <t>9646 - Notes Payable Misc.</t>
  </si>
  <si>
    <t>9647 - Notes Payable - School Defined</t>
  </si>
  <si>
    <t>9648 - Notes Payable</t>
  </si>
  <si>
    <t>9649 - Notes Payable - Board Member</t>
  </si>
  <si>
    <t>9650 - Deferred Revenue</t>
  </si>
  <si>
    <t>9651 - Deferred Revenue - PCSGP Grant</t>
  </si>
  <si>
    <t>9655 - Deferred Rent (liability)</t>
  </si>
  <si>
    <t>Customer Deposits</t>
  </si>
  <si>
    <t>Total - Other Current Liability</t>
  </si>
  <si>
    <t>Subtotal - Payroll Liaiblities (AP)</t>
  </si>
  <si>
    <t>Subtotal - Current Loan Payables</t>
  </si>
  <si>
    <t>Subtotal - Deferred Revenue</t>
  </si>
  <si>
    <t>Long Term Liabilities - Detail</t>
  </si>
  <si>
    <t>9660 - Long Term Liabilities</t>
  </si>
  <si>
    <t>9667 - Capital Leases Payable</t>
  </si>
  <si>
    <t>9668 - Current Portion of Long-Term Debt</t>
  </si>
  <si>
    <t>9669 - Other General Long Term Debt</t>
  </si>
  <si>
    <t>9670 - CDE Loan</t>
  </si>
  <si>
    <t>9671 - Notes Payable (School Defined 1)</t>
  </si>
  <si>
    <t>9672 - Notes Payable (School Defined 2)</t>
  </si>
  <si>
    <t>9673 - Notes Payable (School Defined 3)</t>
  </si>
  <si>
    <t>9674 - Notes Payable (School Defined 4)</t>
  </si>
  <si>
    <t>9675 - Notes Payable (School Defined 5)</t>
  </si>
  <si>
    <t>Total - Long Term Liabilities</t>
  </si>
  <si>
    <t>Subtotal - Leases &amp; Other General</t>
  </si>
  <si>
    <t>Subtotal - Long Term Loan Payables</t>
  </si>
  <si>
    <t>Fund Balance - Detail</t>
  </si>
  <si>
    <t>9781 - Temporarily Restricted</t>
  </si>
  <si>
    <t>9791 - Beginning Fund Balance</t>
  </si>
  <si>
    <t>9793 - Audit Adjustments</t>
  </si>
  <si>
    <t>9795 - Other Restatements</t>
  </si>
  <si>
    <t>9910 - Suspense Clearing</t>
  </si>
  <si>
    <t>Total - Equity</t>
  </si>
  <si>
    <t>Retained Earnings</t>
  </si>
  <si>
    <t>PY Ending Fund Balance</t>
  </si>
  <si>
    <t>Net Income (calculated from Actuals-BS)</t>
  </si>
  <si>
    <t>Error Check (current month Net Income less calculated)</t>
  </si>
  <si>
    <t>Accruals</t>
  </si>
  <si>
    <t>AR Detail - PY Accruals</t>
  </si>
  <si>
    <t>Accrual Balance</t>
  </si>
  <si>
    <t>Carryover</t>
  </si>
  <si>
    <t>Timing is set up on IN ALLOCATIONS:</t>
  </si>
  <si>
    <t>Received</t>
  </si>
  <si>
    <t>Remaining</t>
  </si>
  <si>
    <t>Total Remaining Not Accounted for</t>
  </si>
  <si>
    <t>Total A/R</t>
  </si>
  <si>
    <t>Check = 0</t>
  </si>
  <si>
    <t>AP Detail - PY Accruals</t>
  </si>
  <si>
    <t>Total Remaining not accounted for above</t>
  </si>
  <si>
    <t>Total A/P</t>
  </si>
  <si>
    <t>Unaccrued Prior Year Revenue Detail</t>
  </si>
  <si>
    <t>Thru 6/30</t>
  </si>
  <si>
    <t>(Other)</t>
  </si>
  <si>
    <t>Total Unaccrued PY Revenue</t>
  </si>
  <si>
    <t>Unaccrued Prior Year Expenses Detail</t>
  </si>
  <si>
    <t>Total Unaccrued PY Expenses</t>
  </si>
  <si>
    <t>Loan Detail - Current - 9590-9649</t>
  </si>
  <si>
    <t>Starting Balance on loan (as of 6/30)</t>
  </si>
  <si>
    <t># of Years Repayment</t>
  </si>
  <si>
    <t>Annual Principal Repayment</t>
  </si>
  <si>
    <t>Interest Rate</t>
  </si>
  <si>
    <t>Loan Balance</t>
  </si>
  <si>
    <t>Cash Inflow</t>
  </si>
  <si>
    <t>Principal Payment</t>
  </si>
  <si>
    <t>Interest Payment</t>
  </si>
  <si>
    <t>Due to (name)</t>
  </si>
  <si>
    <t>School 1</t>
  </si>
  <si>
    <t>9622 - Due to (From) School 2 - MSA-8 (potential loan)</t>
  </si>
  <si>
    <t>Subtotal - Due To (From)</t>
  </si>
  <si>
    <t>9644 - Notes Payable Misc 1 (Prop 1D Loan)</t>
  </si>
  <si>
    <t>9645 - Notes Payable Misc (Gym Loan)</t>
  </si>
  <si>
    <t>assumes full draw down for construction assumed all spent in June</t>
  </si>
  <si>
    <t>(note this is conservative estimate)</t>
  </si>
  <si>
    <t>Total Interest Payments</t>
  </si>
  <si>
    <t>Total Loan Proceeds</t>
  </si>
  <si>
    <t>Total Loan Payments</t>
  </si>
  <si>
    <t>Total Opening Loan Balance</t>
  </si>
  <si>
    <t>(compare to B/S prior month closing)</t>
  </si>
  <si>
    <t>Long Term Liabilities - Loans - 9670-9675</t>
  </si>
  <si>
    <t>9670 - CSFA Loan</t>
  </si>
  <si>
    <t>Annual Payback</t>
  </si>
  <si>
    <t>Total Interest - Year 1</t>
  </si>
  <si>
    <t>Total Interest - Year 2</t>
  </si>
  <si>
    <t>Total Interest - Year 3</t>
  </si>
  <si>
    <t>Long Term Liabilities - Leases &amp; Other - 9667-9669</t>
  </si>
  <si>
    <t>Monthly lease payment</t>
  </si>
  <si>
    <t>9621 - Due to (From) MERF</t>
  </si>
  <si>
    <t>Charter Schools General Purpose Entitlement - State Aid</t>
  </si>
  <si>
    <t>Charter Schools in Lieu of Prop. Taxes (was 8780)</t>
  </si>
  <si>
    <t>EPA</t>
  </si>
  <si>
    <t xml:space="preserve"> State Lottery Revenue</t>
  </si>
  <si>
    <t>Title I - V</t>
  </si>
  <si>
    <t xml:space="preserve"> Implementation Grant</t>
  </si>
  <si>
    <t xml:space="preserve"> Child Nutrition Programs</t>
  </si>
  <si>
    <t xml:space="preserve"> Child Nutrition - State</t>
  </si>
  <si>
    <t xml:space="preserve"> Other Federal Revenue</t>
  </si>
  <si>
    <t xml:space="preserve"> All Other State Revenue</t>
  </si>
  <si>
    <t>ASES</t>
  </si>
  <si>
    <t>Local Revenue</t>
  </si>
  <si>
    <t>Employee Advances</t>
  </si>
  <si>
    <t>Out Year (PY AR Balance)</t>
  </si>
  <si>
    <t>(Other A/P)</t>
  </si>
  <si>
    <t>Out Year (PY AP Balance)</t>
  </si>
  <si>
    <t>Magnolia Public Schools</t>
  </si>
  <si>
    <t>Enrollment Breakdown</t>
  </si>
  <si>
    <t>K</t>
  </si>
  <si>
    <t>Enrollment Summary</t>
  </si>
  <si>
    <t>K-3</t>
  </si>
  <si>
    <t>4-6</t>
  </si>
  <si>
    <t>7-8</t>
  </si>
  <si>
    <t>9-12</t>
  </si>
  <si>
    <t>Total Enrolled</t>
  </si>
  <si>
    <t>ADA %</t>
  </si>
  <si>
    <t>Average</t>
  </si>
  <si>
    <t>ADA</t>
  </si>
  <si>
    <t>Total ADA</t>
  </si>
  <si>
    <t>Demographic Information</t>
  </si>
  <si>
    <t>Prior Year</t>
  </si>
  <si>
    <t>ADA (P-2)</t>
  </si>
  <si>
    <t>CALPADS Enrollment (for unduplicated % calc)</t>
  </si>
  <si>
    <t># Unduplicated (CALPADS)</t>
  </si>
  <si>
    <t># Free &amp; Reduced Lunch (CALPADS)</t>
  </si>
  <si>
    <t># ELL (CALPADS)</t>
  </si>
  <si>
    <t>Current Year</t>
  </si>
  <si>
    <t>New Students</t>
  </si>
  <si>
    <t>School Information</t>
  </si>
  <si>
    <t>FTE's</t>
  </si>
  <si>
    <t>Teachers</t>
  </si>
  <si>
    <t>Classrooms</t>
  </si>
  <si>
    <t>New Teachers</t>
  </si>
  <si>
    <t>New Classrooms</t>
  </si>
  <si>
    <t># of school days</t>
  </si>
  <si>
    <t>School Status</t>
  </si>
  <si>
    <t>Existing School</t>
  </si>
  <si>
    <t/>
  </si>
  <si>
    <t>Inflation Rate</t>
  </si>
  <si>
    <t>Subtotal LCFF Entitlement</t>
  </si>
  <si>
    <t xml:space="preserve"> Charter Schools LCFF - State Aid</t>
  </si>
  <si>
    <t>Backfills State Aid</t>
  </si>
  <si>
    <t xml:space="preserve"> Education Protection Account Entitlement</t>
  </si>
  <si>
    <t>Greater of: $200 per ADA or 25% of State Aid</t>
  </si>
  <si>
    <t xml:space="preserve"> State Aid - Prior Years</t>
  </si>
  <si>
    <t xml:space="preserve"> Charter Schools in Lieu of Property Taxes</t>
  </si>
  <si>
    <t>In accordance with Local Property Tax of $1931.6 per ADA</t>
  </si>
  <si>
    <t>SUBTOTAL - LCFF Entitlement</t>
  </si>
  <si>
    <t xml:space="preserve"> Federal Revenue</t>
  </si>
  <si>
    <t xml:space="preserve"> Special Education - Entitlement</t>
  </si>
  <si>
    <t>$125 per PY CBEDS Enrollment</t>
  </si>
  <si>
    <t>$193 per PY ADA</t>
  </si>
  <si>
    <t xml:space="preserve"> Special Education Reimbursement</t>
  </si>
  <si>
    <t>Assumes 90% waste factor</t>
  </si>
  <si>
    <t xml:space="preserve"> No Child Left Behind</t>
  </si>
  <si>
    <t xml:space="preserve"> Title I</t>
  </si>
  <si>
    <t>$212 per Title I eligible student</t>
  </si>
  <si>
    <t xml:space="preserve"> Title II</t>
  </si>
  <si>
    <t>$16.74 per Title II eligible student</t>
  </si>
  <si>
    <t xml:space="preserve"> Title III</t>
  </si>
  <si>
    <t>$18.6 per Title III eligible student</t>
  </si>
  <si>
    <t xml:space="preserve"> Title IV</t>
  </si>
  <si>
    <t xml:space="preserve"> Title V</t>
  </si>
  <si>
    <t xml:space="preserve"> PY Federal - Not Accrued</t>
  </si>
  <si>
    <t xml:space="preserve"> All Other Federal Revenue</t>
  </si>
  <si>
    <t>0000</t>
  </si>
  <si>
    <t>School defined</t>
  </si>
  <si>
    <t>$0 per ADA Total</t>
  </si>
  <si>
    <t>SUBTOTAL - Federal Income</t>
  </si>
  <si>
    <t xml:space="preserve"> Other State Revenues</t>
  </si>
  <si>
    <t xml:space="preserve"> Other State Apportionments - Current Year</t>
  </si>
  <si>
    <t xml:space="preserve"> Other State Apportionments - Prior Years</t>
  </si>
  <si>
    <t xml:space="preserve"> Special Ed</t>
  </si>
  <si>
    <t xml:space="preserve"> Special Education - Entitlement (State)</t>
  </si>
  <si>
    <t>$503 per PY CBEDS Enrollment</t>
  </si>
  <si>
    <t>$563 per PY ADA</t>
  </si>
  <si>
    <t xml:space="preserve"> Special Education Reimbursement (State)</t>
  </si>
  <si>
    <t xml:space="preserve"> School Facilities Apportionments</t>
  </si>
  <si>
    <t>$750 per ADA or 0.75 of rent, lesser of the two</t>
  </si>
  <si>
    <t xml:space="preserve"> Mandated Cost Reimbursements</t>
  </si>
  <si>
    <t>$14 per PY ADA per SSC</t>
  </si>
  <si>
    <t>$189 per ADA per SSC</t>
  </si>
  <si>
    <t xml:space="preserve"> Prop 39 Clean Energy</t>
  </si>
  <si>
    <t xml:space="preserve"> Other State Revenue 4</t>
  </si>
  <si>
    <t xml:space="preserve"> Other State Revenue 5</t>
  </si>
  <si>
    <t xml:space="preserve"> ASES</t>
  </si>
  <si>
    <t xml:space="preserve"> Other State Revenue 7</t>
  </si>
  <si>
    <t xml:space="preserve"> Other State Revenue 8</t>
  </si>
  <si>
    <t xml:space="preserve"> Other State Revenue 9</t>
  </si>
  <si>
    <t>SUBTOTAL - Other State Income</t>
  </si>
  <si>
    <t xml:space="preserve"> Other Local Revenue</t>
  </si>
  <si>
    <t xml:space="preserve"> Sales</t>
  </si>
  <si>
    <t xml:space="preserve"> Sale of Publications</t>
  </si>
  <si>
    <t xml:space="preserve"> Food Service Sales</t>
  </si>
  <si>
    <t>$0 per Waste Factor</t>
  </si>
  <si>
    <t xml:space="preserve"> Uniforms</t>
  </si>
  <si>
    <t xml:space="preserve"> Merchandise Sales</t>
  </si>
  <si>
    <t xml:space="preserve"> All Other Sales</t>
  </si>
  <si>
    <t xml:space="preserve"> Leases and Rentals</t>
  </si>
  <si>
    <t xml:space="preserve"> Interest</t>
  </si>
  <si>
    <t xml:space="preserve"> Interest - Temporarily Restricted</t>
  </si>
  <si>
    <t xml:space="preserve"> Net Increase (Decrease) in the Fair Value of Investments</t>
  </si>
  <si>
    <t xml:space="preserve"> Fees and Contracts</t>
  </si>
  <si>
    <t xml:space="preserve"> Adult Education Fees</t>
  </si>
  <si>
    <t xml:space="preserve"> Pre School Revenue</t>
  </si>
  <si>
    <t xml:space="preserve"> Child Development Parent Fees</t>
  </si>
  <si>
    <t xml:space="preserve"> Transportation Fees from Individuals</t>
  </si>
  <si>
    <t xml:space="preserve"> After School Program Revenue</t>
  </si>
  <si>
    <t xml:space="preserve"> Parking Fees</t>
  </si>
  <si>
    <t xml:space="preserve"> Fees &amp; Contracts 1</t>
  </si>
  <si>
    <t xml:space="preserve"> Summer Program</t>
  </si>
  <si>
    <t xml:space="preserve"> Fees &amp; Contracts 3</t>
  </si>
  <si>
    <t xml:space="preserve"> Fees &amp; Contracts 4</t>
  </si>
  <si>
    <t xml:space="preserve"> Fees &amp; Contracts 5</t>
  </si>
  <si>
    <t xml:space="preserve"> Fees &amp; Contracts 6</t>
  </si>
  <si>
    <t xml:space="preserve"> Fees &amp; Contracts 7</t>
  </si>
  <si>
    <t xml:space="preserve"> Fees &amp; Contracts 8</t>
  </si>
  <si>
    <t xml:space="preserve"> All Other Fees and Contracts</t>
  </si>
  <si>
    <t xml:space="preserve"> Field Trips</t>
  </si>
  <si>
    <t xml:space="preserve"> All Other Local Revenue</t>
  </si>
  <si>
    <t xml:space="preserve"> Revenue Program 1</t>
  </si>
  <si>
    <t xml:space="preserve"> Revenue Program 2</t>
  </si>
  <si>
    <t xml:space="preserve"> Revenue Program 3</t>
  </si>
  <si>
    <t xml:space="preserve"> Revenue Program 4</t>
  </si>
  <si>
    <t xml:space="preserve"> Revenue Program 5</t>
  </si>
  <si>
    <t xml:space="preserve"> Revenue Program 6</t>
  </si>
  <si>
    <t xml:space="preserve"> Revenue Program 7</t>
  </si>
  <si>
    <t xml:space="preserve"> Revenue Program 8</t>
  </si>
  <si>
    <t xml:space="preserve"> Revenue Program 9</t>
  </si>
  <si>
    <t xml:space="preserve"> Revenue Program 11</t>
  </si>
  <si>
    <t xml:space="preserve"> Revenue Program 12</t>
  </si>
  <si>
    <t xml:space="preserve"> Revenue Program 13</t>
  </si>
  <si>
    <t xml:space="preserve"> SpEd Option 3 </t>
  </si>
  <si>
    <t xml:space="preserve"> Revenue Program 15</t>
  </si>
  <si>
    <t xml:space="preserve"> Revenue Program 16</t>
  </si>
  <si>
    <t xml:space="preserve"> Revenue Program 17</t>
  </si>
  <si>
    <t xml:space="preserve"> Revenue Program 18</t>
  </si>
  <si>
    <t xml:space="preserve"> Revenue Program 19</t>
  </si>
  <si>
    <t xml:space="preserve"> Revenue Program 20</t>
  </si>
  <si>
    <t xml:space="preserve"> All Other Financing Sources</t>
  </si>
  <si>
    <t xml:space="preserve"> All Other transfers from Districts or Charter Schools</t>
  </si>
  <si>
    <t xml:space="preserve"> Interfund Transfers In</t>
  </si>
  <si>
    <t xml:space="preserve"> Emergency Apportionments</t>
  </si>
  <si>
    <t xml:space="preserve"> Proceeds from Sale/Lease Purchase of Land and Buildings</t>
  </si>
  <si>
    <t xml:space="preserve"> Uncategorized Revenue</t>
  </si>
  <si>
    <t>SUBTOTAL - Local Revenues</t>
  </si>
  <si>
    <t xml:space="preserve"> Donations/Fundraising</t>
  </si>
  <si>
    <t xml:space="preserve"> Donations - Parents</t>
  </si>
  <si>
    <t xml:space="preserve"> Donations - Private</t>
  </si>
  <si>
    <t xml:space="preserve"> Fundraising</t>
  </si>
  <si>
    <t xml:space="preserve"> Fundraising - Fund Development</t>
  </si>
  <si>
    <t xml:space="preserve"> School Defined Revenue 1</t>
  </si>
  <si>
    <t xml:space="preserve"> School Defined Revenue 2</t>
  </si>
  <si>
    <t xml:space="preserve"> School Defined Revenue 3</t>
  </si>
  <si>
    <t xml:space="preserve"> School Defined Revenue 4</t>
  </si>
  <si>
    <t xml:space="preserve"> School Defined Revenue 5</t>
  </si>
  <si>
    <t xml:space="preserve"> School Defined Revenue 6</t>
  </si>
  <si>
    <t xml:space="preserve"> School Defined Revenue 7</t>
  </si>
  <si>
    <t xml:space="preserve"> School Defined Revenue 8</t>
  </si>
  <si>
    <t xml:space="preserve"> School Defined Revenue 9</t>
  </si>
  <si>
    <t xml:space="preserve"> Donations - temporarily restricted</t>
  </si>
  <si>
    <t>SUBTOTAL - Fundraising and Grants</t>
  </si>
  <si>
    <t>TOTAL REVENUE</t>
  </si>
  <si>
    <t>EXPENSES</t>
  </si>
  <si>
    <t>Certificated Salaries</t>
  </si>
  <si>
    <t xml:space="preserve"> Teachers Salaries</t>
  </si>
  <si>
    <t>115 FTE</t>
  </si>
  <si>
    <t>123.5 FTE</t>
  </si>
  <si>
    <t xml:space="preserve"> Teacher - Stipends</t>
  </si>
  <si>
    <t xml:space="preserve"> Teacher - Substitute Pay</t>
  </si>
  <si>
    <t xml:space="preserve"> Teacher - Elective</t>
  </si>
  <si>
    <t xml:space="preserve"> Teacher - Independent Study</t>
  </si>
  <si>
    <t xml:space="preserve"> Teacher - Special Ed</t>
  </si>
  <si>
    <t xml:space="preserve"> Teacher - Custom 1</t>
  </si>
  <si>
    <t xml:space="preserve"> Teacher - Custom 2</t>
  </si>
  <si>
    <t xml:space="preserve"> Teacher - Custom 3</t>
  </si>
  <si>
    <t xml:space="preserve"> Teacher - Custom 4</t>
  </si>
  <si>
    <t xml:space="preserve"> Teacher - Custom 5</t>
  </si>
  <si>
    <t xml:space="preserve"> Certificated Pupil Support Salaries</t>
  </si>
  <si>
    <t xml:space="preserve"> Certificated Pupil Support Salaries - Custom 1</t>
  </si>
  <si>
    <t xml:space="preserve"> Certificated Pupil Support Salaries - Custom 2</t>
  </si>
  <si>
    <t xml:space="preserve"> Certificated Pupil Support Salaries - Custom 3</t>
  </si>
  <si>
    <t xml:space="preserve"> Certificated Pupil Support Salaries - Custom 4</t>
  </si>
  <si>
    <t xml:space="preserve"> Certificated Pupil Support Salaries - Custom 5</t>
  </si>
  <si>
    <t xml:space="preserve"> Certificated Supervisor &amp; Administrator Salaries</t>
  </si>
  <si>
    <t>19 FTE</t>
  </si>
  <si>
    <t>17 FTE</t>
  </si>
  <si>
    <t xml:space="preserve"> Cert Admin - Custom 1</t>
  </si>
  <si>
    <t xml:space="preserve"> Cert Admin - Custom 2</t>
  </si>
  <si>
    <t xml:space="preserve"> Cert Admin - Custom 3</t>
  </si>
  <si>
    <t xml:space="preserve"> Cert Admin - Custom 4</t>
  </si>
  <si>
    <t xml:space="preserve"> Cert Admin - Custom 5</t>
  </si>
  <si>
    <t xml:space="preserve"> Certificated Bonuses &amp; Extra Pay</t>
  </si>
  <si>
    <t xml:space="preserve"> Certificated bonuses - Custom 1</t>
  </si>
  <si>
    <t xml:space="preserve"> Certificated bonuses - Custom 2</t>
  </si>
  <si>
    <t xml:space="preserve"> Certificated bonuses - Custom 3</t>
  </si>
  <si>
    <t xml:space="preserve"> Certificated bonuses - Custom 4</t>
  </si>
  <si>
    <t xml:space="preserve"> Certificated bonuses - Custom 5</t>
  </si>
  <si>
    <t xml:space="preserve"> Certificated Other Salaries</t>
  </si>
  <si>
    <t xml:space="preserve"> Other Cert - After School</t>
  </si>
  <si>
    <t xml:space="preserve"> Other Cert - Preschool</t>
  </si>
  <si>
    <t xml:space="preserve"> Other Cert - Summer</t>
  </si>
  <si>
    <t xml:space="preserve"> Other Cert - Counselor</t>
  </si>
  <si>
    <t xml:space="preserve"> Other Cert - Custom 1</t>
  </si>
  <si>
    <t xml:space="preserve"> Other Cert - Custom 2</t>
  </si>
  <si>
    <t xml:space="preserve"> Other Cert - Custom 3</t>
  </si>
  <si>
    <t xml:space="preserve"> Other Cert - Custom 4</t>
  </si>
  <si>
    <t xml:space="preserve"> Other Cert - Custom 5</t>
  </si>
  <si>
    <t>SUBTOTAL - Certificated Employees</t>
  </si>
  <si>
    <t>Classified Salaries</t>
  </si>
  <si>
    <t xml:space="preserve"> Classified Instructional Aide Salaries</t>
  </si>
  <si>
    <t xml:space="preserve"> Classified - Electives</t>
  </si>
  <si>
    <t xml:space="preserve"> Classified - Counselors</t>
  </si>
  <si>
    <t xml:space="preserve"> Classified - Custom 1</t>
  </si>
  <si>
    <t xml:space="preserve"> Classified - Custom 2</t>
  </si>
  <si>
    <t xml:space="preserve"> Classified - Custom 3</t>
  </si>
  <si>
    <t xml:space="preserve"> Classified - Custom 4</t>
  </si>
  <si>
    <t xml:space="preserve"> Classified - Custom 5</t>
  </si>
  <si>
    <t xml:space="preserve"> Classified - Custom 6 (CAHSEE)</t>
  </si>
  <si>
    <t xml:space="preserve"> Classified Support Salaries</t>
  </si>
  <si>
    <t xml:space="preserve"> Classified Support Salaries - Custom 1</t>
  </si>
  <si>
    <t xml:space="preserve"> Classified Support Salaries - Custom 2</t>
  </si>
  <si>
    <t xml:space="preserve"> Classified Support Salaries - Custom 3</t>
  </si>
  <si>
    <t xml:space="preserve"> Classified Support Salaries - Custom 4</t>
  </si>
  <si>
    <t xml:space="preserve"> Classified Support Salaries - Custom 5</t>
  </si>
  <si>
    <t xml:space="preserve"> Classified Supervisor &amp; Administrator Salaries</t>
  </si>
  <si>
    <t xml:space="preserve"> Classified Admin - Custom 1</t>
  </si>
  <si>
    <t xml:space="preserve"> Classified Admin - Custom 2</t>
  </si>
  <si>
    <t xml:space="preserve"> Classified Admin - Custom 3</t>
  </si>
  <si>
    <t xml:space="preserve"> Classified Admin - Custom 4</t>
  </si>
  <si>
    <t xml:space="preserve"> Classified Admin - Custom 5</t>
  </si>
  <si>
    <t xml:space="preserve"> Classified Clerical &amp; Office Salaries</t>
  </si>
  <si>
    <t>13.1250000736019 FTE</t>
  </si>
  <si>
    <t>16.6250000736019 FTE</t>
  </si>
  <si>
    <t xml:space="preserve"> Classified Clerical &amp; Office Salaries - Custom 1</t>
  </si>
  <si>
    <t xml:space="preserve"> Classified Clerical &amp; Office Salaries - Custom  2</t>
  </si>
  <si>
    <t xml:space="preserve"> Classified Clerical &amp; Office Salaries - Custom 3</t>
  </si>
  <si>
    <t xml:space="preserve"> Classified Clerical &amp; Office Salaries - Custom 4</t>
  </si>
  <si>
    <t xml:space="preserve"> Classified Clerical &amp; Office Salaries - Custom 5</t>
  </si>
  <si>
    <t xml:space="preserve"> Classified Bonuses &amp; Extra Pay</t>
  </si>
  <si>
    <t xml:space="preserve"> Classified bonuses - Custom 1</t>
  </si>
  <si>
    <t xml:space="preserve"> Classified bonuses - Custom 2</t>
  </si>
  <si>
    <t xml:space="preserve"> Classified bonuses - Custom 3</t>
  </si>
  <si>
    <t xml:space="preserve"> Classified bonuses - Custom 4</t>
  </si>
  <si>
    <t xml:space="preserve"> Classified bonuses - Custom 5</t>
  </si>
  <si>
    <t xml:space="preserve"> Classified Other Salaries</t>
  </si>
  <si>
    <t>24.5 FTE</t>
  </si>
  <si>
    <t>28 FTE</t>
  </si>
  <si>
    <t xml:space="preserve"> Other Classified - Security/yard duty</t>
  </si>
  <si>
    <t xml:space="preserve"> Other Classified - After School</t>
  </si>
  <si>
    <t xml:space="preserve"> Other Classified - Custom 1</t>
  </si>
  <si>
    <t xml:space="preserve"> Other Classified - Custom 2</t>
  </si>
  <si>
    <t xml:space="preserve"> Other Classified - Custom 3</t>
  </si>
  <si>
    <t xml:space="preserve"> Other Classified - Custom 4</t>
  </si>
  <si>
    <t xml:space="preserve"> Other Classified - Transport</t>
  </si>
  <si>
    <t xml:space="preserve"> Other Classified - Childcare</t>
  </si>
  <si>
    <t xml:space="preserve"> Other Classified - Food</t>
  </si>
  <si>
    <t xml:space="preserve"> Other Classified - Maintenance/grounds</t>
  </si>
  <si>
    <t xml:space="preserve"> Other Classified - Preschool</t>
  </si>
  <si>
    <t xml:space="preserve"> Other Classified - Substitute</t>
  </si>
  <si>
    <t xml:space="preserve"> Other Classified - Summer</t>
  </si>
  <si>
    <t>SUBTOTAL - Classified Employees</t>
  </si>
  <si>
    <t>Employee Benefits</t>
  </si>
  <si>
    <t xml:space="preserve"> STRS</t>
  </si>
  <si>
    <t xml:space="preserve"> State Teachers Retirement System, certificated positions</t>
  </si>
  <si>
    <t>12.58% of certificated payroll</t>
  </si>
  <si>
    <t xml:space="preserve"> State Teachers Retirement System, classified positions</t>
  </si>
  <si>
    <t xml:space="preserve"> PERS</t>
  </si>
  <si>
    <t xml:space="preserve"> Public Employees Retirement System, cert. positions</t>
  </si>
  <si>
    <t xml:space="preserve"> Public Employees Retirement System, classified positions</t>
  </si>
  <si>
    <t>13.89% of classified payroll</t>
  </si>
  <si>
    <t xml:space="preserve"> OASDI-Medicare-Alternative</t>
  </si>
  <si>
    <t xml:space="preserve"> OASDI/Alternative, certificated positions</t>
  </si>
  <si>
    <t xml:space="preserve"> OASDI/Alternative, classified positions</t>
  </si>
  <si>
    <t xml:space="preserve"> Medicare, certificated positions</t>
  </si>
  <si>
    <t xml:space="preserve"> Medicare, classified positions</t>
  </si>
  <si>
    <t xml:space="preserve"> Health &amp; Welfare Benefits</t>
  </si>
  <si>
    <t xml:space="preserve"> Health &amp; Welfare Benefits - Certificated Positions</t>
  </si>
  <si>
    <t>$8100 per FTE per year. Growing at 14% per year.</t>
  </si>
  <si>
    <t xml:space="preserve"> Health and Welfare Benefits - Classified Positions</t>
  </si>
  <si>
    <t xml:space="preserve"> Unemployment Insurance</t>
  </si>
  <si>
    <t>.00% per first ~$7K of pay per person</t>
  </si>
  <si>
    <t xml:space="preserve"> State Unemploy. Insurance - Certificated Positions</t>
  </si>
  <si>
    <t>3.60% per first ~$7K of pay per person</t>
  </si>
  <si>
    <t xml:space="preserve"> State Unemploy. Insurance - Classified Positions</t>
  </si>
  <si>
    <t xml:space="preserve"> FUTA, certificate position</t>
  </si>
  <si>
    <t>.80% per first ~$7K of pay per person</t>
  </si>
  <si>
    <t xml:space="preserve"> FUTA, classified position</t>
  </si>
  <si>
    <t xml:space="preserve"> Workers Comp Insurance</t>
  </si>
  <si>
    <t xml:space="preserve"> Worker's Comp Insurance - Certificated Positions</t>
  </si>
  <si>
    <t>2.40% of payroll, per insurance quote for similarly sized school</t>
  </si>
  <si>
    <t xml:space="preserve"> Worker's Comp Insurance - Classified Positions</t>
  </si>
  <si>
    <t xml:space="preserve"> Retiree Benefits</t>
  </si>
  <si>
    <t xml:space="preserve"> OPEB - Certificated Positions</t>
  </si>
  <si>
    <t xml:space="preserve"> OPEB - Classified Positions</t>
  </si>
  <si>
    <t xml:space="preserve"> PERS Reduction</t>
  </si>
  <si>
    <t xml:space="preserve"> PERS Reduction, certificated positions</t>
  </si>
  <si>
    <t xml:space="preserve"> PERS Reduction, classified positions</t>
  </si>
  <si>
    <t xml:space="preserve"> Other Employee Benefits</t>
  </si>
  <si>
    <t xml:space="preserve"> Other Benefits - Certificated Positions</t>
  </si>
  <si>
    <t xml:space="preserve"> Other Benefits - Classified Positions</t>
  </si>
  <si>
    <t xml:space="preserve"> Misc. Benefit Fees</t>
  </si>
  <si>
    <t>SUBTOTAL - Employee Benefits</t>
  </si>
  <si>
    <t xml:space="preserve"> Approved Textbooks &amp; Core Curricula Materials</t>
  </si>
  <si>
    <t xml:space="preserve"> Approved Textbooks &amp; Core Curricula Materials - Custom 1</t>
  </si>
  <si>
    <t xml:space="preserve"> Approved Textbooks &amp; Core Curricula Materials - Custom 2</t>
  </si>
  <si>
    <t xml:space="preserve"> Approved Textbooks &amp; Core Curricula Materials - Custom 3</t>
  </si>
  <si>
    <t xml:space="preserve"> Approved Textbooks &amp; Core Curricula Materials - Custom 4</t>
  </si>
  <si>
    <t xml:space="preserve"> Approved Textbooks &amp; Core Curricula Materials - Custom 5</t>
  </si>
  <si>
    <t xml:space="preserve"> Books &amp; Other Reference Materials</t>
  </si>
  <si>
    <t xml:space="preserve"> Books &amp; Other Reference Materials - Custom 1</t>
  </si>
  <si>
    <t xml:space="preserve"> Books &amp; Other Reference Materials - Custom 2</t>
  </si>
  <si>
    <t xml:space="preserve"> Books &amp; Other Reference Materials - Custom 3</t>
  </si>
  <si>
    <t xml:space="preserve"> Books &amp; Other Reference Materials - Custom 4</t>
  </si>
  <si>
    <t xml:space="preserve"> Books &amp; Other Reference Materials - Custom 5</t>
  </si>
  <si>
    <t xml:space="preserve"> Materials &amp; Supplies</t>
  </si>
  <si>
    <t xml:space="preserve"> Custodial Supplies</t>
  </si>
  <si>
    <t xml:space="preserve"> Educational Software</t>
  </si>
  <si>
    <t xml:space="preserve"> Instructional Materials &amp; Supplies</t>
  </si>
  <si>
    <t xml:space="preserve"> Art &amp; Music Supplies</t>
  </si>
  <si>
    <t xml:space="preserve"> Office Supplies</t>
  </si>
  <si>
    <t xml:space="preserve"> PE Supplies</t>
  </si>
  <si>
    <t xml:space="preserve"> Professional Development Supplies</t>
  </si>
  <si>
    <t xml:space="preserve"> Non Instructional Student Materials &amp; Supplies</t>
  </si>
  <si>
    <t xml:space="preserve"> Teacher Supplies</t>
  </si>
  <si>
    <t xml:space="preserve"> Yearbook</t>
  </si>
  <si>
    <t xml:space="preserve"> Activity 1</t>
  </si>
  <si>
    <t xml:space="preserve"> Activity 2</t>
  </si>
  <si>
    <t xml:space="preserve"> Activity 3</t>
  </si>
  <si>
    <t xml:space="preserve"> Activity 4</t>
  </si>
  <si>
    <t xml:space="preserve"> Activity 5</t>
  </si>
  <si>
    <t xml:space="preserve"> Activity 6</t>
  </si>
  <si>
    <t xml:space="preserve"> Activity 7</t>
  </si>
  <si>
    <t xml:space="preserve"> Activity 8</t>
  </si>
  <si>
    <t xml:space="preserve"> Activity 9</t>
  </si>
  <si>
    <t xml:space="preserve"> Activity 10</t>
  </si>
  <si>
    <t xml:space="preserve"> Activity 11</t>
  </si>
  <si>
    <t xml:space="preserve"> Activity 12</t>
  </si>
  <si>
    <t xml:space="preserve"> Activity 13</t>
  </si>
  <si>
    <t xml:space="preserve"> Activity 14</t>
  </si>
  <si>
    <t xml:space="preserve"> Activity 15</t>
  </si>
  <si>
    <t xml:space="preserve"> Noncapitalized Equipment</t>
  </si>
  <si>
    <t xml:space="preserve"> Classroom Furniture, Equipment &amp; Supplies</t>
  </si>
  <si>
    <t xml:space="preserve"> Computers (individual items less than $5k)</t>
  </si>
  <si>
    <t xml:space="preserve"> Classroom Noncapitalized items 1</t>
  </si>
  <si>
    <t xml:space="preserve"> Classroom Noncapitalized items 2</t>
  </si>
  <si>
    <t xml:space="preserve"> Non Classroom Related Furniture, Equipment &amp; Supplies</t>
  </si>
  <si>
    <t xml:space="preserve"> Non Classroom Noncapitalized items 1</t>
  </si>
  <si>
    <t xml:space="preserve"> Non Classroom Noncapitalized items 2</t>
  </si>
  <si>
    <t xml:space="preserve"> Food</t>
  </si>
  <si>
    <t xml:space="preserve"> Student Food Services</t>
  </si>
  <si>
    <t>No Food Service Cost</t>
  </si>
  <si>
    <t xml:space="preserve"> Other Food</t>
  </si>
  <si>
    <t xml:space="preserve"> 4000 series 1099 reimbursable expenses</t>
  </si>
  <si>
    <t>(School Defined)</t>
  </si>
  <si>
    <t>SUBTOTAL - Books and Supplies</t>
  </si>
  <si>
    <t xml:space="preserve"> Subagreements</t>
  </si>
  <si>
    <t xml:space="preserve"> CMO Fees</t>
  </si>
  <si>
    <t xml:space="preserve"> Direct CMO Fee (Shared Staff)</t>
  </si>
  <si>
    <t xml:space="preserve"> Subagreements 3</t>
  </si>
  <si>
    <t xml:space="preserve"> Subagreements 4</t>
  </si>
  <si>
    <t xml:space="preserve"> Subagreements 5</t>
  </si>
  <si>
    <t xml:space="preserve"> Subagreements 6</t>
  </si>
  <si>
    <t xml:space="preserve"> Subagreements 7</t>
  </si>
  <si>
    <t xml:space="preserve"> Subagreements 8</t>
  </si>
  <si>
    <t xml:space="preserve"> Subagreements 9</t>
  </si>
  <si>
    <t xml:space="preserve"> Subagreements 10</t>
  </si>
  <si>
    <t xml:space="preserve"> Travel &amp; Conferences</t>
  </si>
  <si>
    <t xml:space="preserve"> Conference Fees</t>
  </si>
  <si>
    <t xml:space="preserve"> Travel - Mileage, Parking, Tolls</t>
  </si>
  <si>
    <t xml:space="preserve"> Travel and Lodging</t>
  </si>
  <si>
    <t xml:space="preserve"> Student Parking</t>
  </si>
  <si>
    <t xml:space="preserve"> Facility &amp; Staff Parking</t>
  </si>
  <si>
    <t xml:space="preserve"> Travel - Meals &amp; Entertainment</t>
  </si>
  <si>
    <t xml:space="preserve"> Dues &amp; Memberships</t>
  </si>
  <si>
    <t xml:space="preserve"> Dues &amp; Membership - Professional</t>
  </si>
  <si>
    <t xml:space="preserve"> Subscriptions</t>
  </si>
  <si>
    <t xml:space="preserve"> Insurance</t>
  </si>
  <si>
    <t xml:space="preserve"> Insurance - Other</t>
  </si>
  <si>
    <t xml:space="preserve"> Operations &amp; Housekeeping</t>
  </si>
  <si>
    <t xml:space="preserve"> Utilities - Gas and Electric</t>
  </si>
  <si>
    <t xml:space="preserve"> Janitorial, Gardening Services &amp; Supplies</t>
  </si>
  <si>
    <t xml:space="preserve"> Security</t>
  </si>
  <si>
    <t xml:space="preserve"> Utilities - Waste</t>
  </si>
  <si>
    <t xml:space="preserve"> Utilities - Water</t>
  </si>
  <si>
    <t xml:space="preserve"> Utilities - All Utilities</t>
  </si>
  <si>
    <t xml:space="preserve"> Rentals, Leases, &amp; Repairs</t>
  </si>
  <si>
    <t xml:space="preserve"> Equipment Leases</t>
  </si>
  <si>
    <t xml:space="preserve"> Rent</t>
  </si>
  <si>
    <t xml:space="preserve"> Prop 39 Related Costs</t>
  </si>
  <si>
    <t xml:space="preserve"> Repairs and Maintenance - Building</t>
  </si>
  <si>
    <t xml:space="preserve"> Repairs and Maintenance - Computers</t>
  </si>
  <si>
    <t xml:space="preserve"> Repairs and Maintenance - Other Equipment</t>
  </si>
  <si>
    <t xml:space="preserve"> Repairs &amp; Maintenance - Auto</t>
  </si>
  <si>
    <t xml:space="preserve"> Storage</t>
  </si>
  <si>
    <t xml:space="preserve"> Other Rentals, Leases and Repairs 1</t>
  </si>
  <si>
    <t xml:space="preserve"> Other Rentals, Leases and Repairs 2</t>
  </si>
  <si>
    <t xml:space="preserve"> Other Rentals, Leases and Repairs 3</t>
  </si>
  <si>
    <t xml:space="preserve"> Other Rentals, Leases and Repairs 4</t>
  </si>
  <si>
    <t xml:space="preserve"> Other Rentals, Leases and Repairs 5</t>
  </si>
  <si>
    <t xml:space="preserve"> Other Rentals, Leases and Repairs 6</t>
  </si>
  <si>
    <t xml:space="preserve"> Other Services &amp; Operating Expenses</t>
  </si>
  <si>
    <t xml:space="preserve"> Accounting Fees</t>
  </si>
  <si>
    <t xml:space="preserve"> Service 1</t>
  </si>
  <si>
    <t xml:space="preserve"> Administrative Fees</t>
  </si>
  <si>
    <t xml:space="preserve"> Assemblies</t>
  </si>
  <si>
    <t xml:space="preserve"> Service 2</t>
  </si>
  <si>
    <t xml:space="preserve"> Service 3</t>
  </si>
  <si>
    <t xml:space="preserve"> Banking Fees</t>
  </si>
  <si>
    <t xml:space="preserve"> Service 4</t>
  </si>
  <si>
    <t xml:space="preserve"> Business Services</t>
  </si>
  <si>
    <t>0.0% of eligible revenues</t>
  </si>
  <si>
    <t xml:space="preserve"> School Programs - After School Program</t>
  </si>
  <si>
    <t xml:space="preserve"> School Programs - Academic Competitions</t>
  </si>
  <si>
    <t xml:space="preserve"> Consultants - Instructional</t>
  </si>
  <si>
    <t xml:space="preserve"> Data Director</t>
  </si>
  <si>
    <t xml:space="preserve"> Contribution</t>
  </si>
  <si>
    <t xml:space="preserve"> Service 7</t>
  </si>
  <si>
    <t xml:space="preserve"> School Programs - Other</t>
  </si>
  <si>
    <t xml:space="preserve"> Consultants - Non Instructional - Custom 1</t>
  </si>
  <si>
    <t xml:space="preserve"> Consultants - Non Instructional - Custom 2</t>
  </si>
  <si>
    <t xml:space="preserve"> Consultants - Non Instructional - Custom 3</t>
  </si>
  <si>
    <t xml:space="preserve"> District Oversight Fees</t>
  </si>
  <si>
    <t>1.0% of LCFF General Purpose Grant</t>
  </si>
  <si>
    <t xml:space="preserve"> Directors Contingency</t>
  </si>
  <si>
    <t xml:space="preserve"> Service 9</t>
  </si>
  <si>
    <t xml:space="preserve"> Service 10</t>
  </si>
  <si>
    <t xml:space="preserve"> Enrichment Program</t>
  </si>
  <si>
    <t xml:space="preserve"> Field Trips Expenses</t>
  </si>
  <si>
    <t xml:space="preserve"> Fines and Penalties</t>
  </si>
  <si>
    <t xml:space="preserve"> Service 11</t>
  </si>
  <si>
    <t xml:space="preserve"> Fingerprinting</t>
  </si>
  <si>
    <t xml:space="preserve"> Fundraising Expenses</t>
  </si>
  <si>
    <t xml:space="preserve"> Party Expense</t>
  </si>
  <si>
    <t xml:space="preserve"> Grant Writer</t>
  </si>
  <si>
    <t xml:space="preserve"> Interest - Loans Less than 1 Year</t>
  </si>
  <si>
    <t xml:space="preserve"> Legal Fees</t>
  </si>
  <si>
    <t xml:space="preserve"> Loan and Financing Fees</t>
  </si>
  <si>
    <t xml:space="preserve"> Licenses and Other Fees</t>
  </si>
  <si>
    <t xml:space="preserve"> Marketing and Student Recruiting</t>
  </si>
  <si>
    <t xml:space="preserve"> Receivable Sale Fees</t>
  </si>
  <si>
    <t xml:space="preserve"> Service 14</t>
  </si>
  <si>
    <t xml:space="preserve"> Consultants - Other 1</t>
  </si>
  <si>
    <t xml:space="preserve"> Consultants - Other 2</t>
  </si>
  <si>
    <t xml:space="preserve"> Consultants - Other 3</t>
  </si>
  <si>
    <t xml:space="preserve"> Payroll Fees</t>
  </si>
  <si>
    <t xml:space="preserve"> Printing and Reproduction</t>
  </si>
  <si>
    <t xml:space="preserve"> Prior Yr Exp (not accrued)</t>
  </si>
  <si>
    <t xml:space="preserve"> Professional Development</t>
  </si>
  <si>
    <t xml:space="preserve"> Professional Development - Other</t>
  </si>
  <si>
    <t xml:space="preserve"> Service 16</t>
  </si>
  <si>
    <t xml:space="preserve"> Service 17</t>
  </si>
  <si>
    <t xml:space="preserve"> Special Education Contract Instructors</t>
  </si>
  <si>
    <t xml:space="preserve"> Special Education Encroachment</t>
  </si>
  <si>
    <t xml:space="preserve"> Sports</t>
  </si>
  <si>
    <t xml:space="preserve"> Staff Recruiting</t>
  </si>
  <si>
    <t xml:space="preserve"> Student Activities</t>
  </si>
  <si>
    <t xml:space="preserve"> Student Assessment</t>
  </si>
  <si>
    <t xml:space="preserve"> Student Health Services</t>
  </si>
  <si>
    <t xml:space="preserve"> Student Information System</t>
  </si>
  <si>
    <t xml:space="preserve"> Service 18</t>
  </si>
  <si>
    <t xml:space="preserve"> Substitutes</t>
  </si>
  <si>
    <t xml:space="preserve"> Tutor</t>
  </si>
  <si>
    <t xml:space="preserve"> Technology Services</t>
  </si>
  <si>
    <t xml:space="preserve"> Transcript</t>
  </si>
  <si>
    <t xml:space="preserve"> Transportation - Student</t>
  </si>
  <si>
    <t xml:space="preserve"> Internet/Website consulting</t>
  </si>
  <si>
    <t xml:space="preserve"> Bad Debt Expense</t>
  </si>
  <si>
    <t xml:space="preserve"> Miscellaneous Operating Expenses</t>
  </si>
  <si>
    <t xml:space="preserve"> Communications</t>
  </si>
  <si>
    <t xml:space="preserve"> Communications - Cell Phones</t>
  </si>
  <si>
    <t xml:space="preserve"> Communications - Internet / Website Fees</t>
  </si>
  <si>
    <t xml:space="preserve"> Postage and Delivery</t>
  </si>
  <si>
    <t xml:space="preserve"> Communications - Telephone &amp; Fax</t>
  </si>
  <si>
    <t xml:space="preserve"> 5000 series 1099 reimbursable expenses</t>
  </si>
  <si>
    <t>SUBTOTAL - Services &amp; Other Operating Exp.</t>
  </si>
  <si>
    <t xml:space="preserve"> Sites &amp; Improvement of Sites</t>
  </si>
  <si>
    <t>rounded estimate of Gym construction</t>
  </si>
  <si>
    <t xml:space="preserve"> Buildings &amp; Improvement of Buildings</t>
  </si>
  <si>
    <t xml:space="preserve"> School Libraries</t>
  </si>
  <si>
    <t xml:space="preserve"> Equipment</t>
  </si>
  <si>
    <t xml:space="preserve"> Computers (capitalizable items)</t>
  </si>
  <si>
    <t xml:space="preserve"> Furniture (capitalizable items)</t>
  </si>
  <si>
    <t xml:space="preserve"> Other Equipment (capitalizable items)</t>
  </si>
  <si>
    <t xml:space="preserve"> Equipment Replacement</t>
  </si>
  <si>
    <t>SUBTOTAL - Capital Outlay</t>
  </si>
  <si>
    <t>TOTAL EXPENSES</t>
  </si>
  <si>
    <t>Depreciation Calculation</t>
  </si>
  <si>
    <t>Prior Year (Yr 0 or before) Depreciation Impact</t>
  </si>
  <si>
    <t>Forecasted Depreciation Impact (2016/17)</t>
  </si>
  <si>
    <t>2017/18</t>
  </si>
  <si>
    <t>2018/19</t>
  </si>
  <si>
    <t>2019/20</t>
  </si>
  <si>
    <t>2020/21</t>
  </si>
  <si>
    <t>2021/22</t>
  </si>
  <si>
    <t>2022/23</t>
  </si>
  <si>
    <t>2023/24</t>
  </si>
  <si>
    <t>2024/25</t>
  </si>
  <si>
    <t>2025/26</t>
  </si>
  <si>
    <t>Forecasted Depreciation Impact</t>
  </si>
  <si>
    <t>6900</t>
  </si>
  <si>
    <t>Total Depreciation (includes Prior Years)</t>
  </si>
  <si>
    <t>TOTAL EXPENSES including Depreciation</t>
  </si>
  <si>
    <t>Greater of: $200 per ADA or 23% of State Aid</t>
  </si>
  <si>
    <t>Greater of: $200 per ADA or 11% of State Aid</t>
  </si>
  <si>
    <t>In accordance with Local Property Tax of $ per ADA</t>
  </si>
  <si>
    <t>$195 per PY ADA</t>
  </si>
  <si>
    <t>$200 per PY ADA</t>
  </si>
  <si>
    <t>$205 per PY ADA</t>
  </si>
  <si>
    <t>$214 per Title I eligible student</t>
  </si>
  <si>
    <t>$219 per Title I eligible student</t>
  </si>
  <si>
    <t>$225 per Title I eligible student</t>
  </si>
  <si>
    <t>$227 per Title I eligible student</t>
  </si>
  <si>
    <t>$230 per Title I eligible student</t>
  </si>
  <si>
    <t>$233 per Title I eligible student</t>
  </si>
  <si>
    <t>$236 per Title I eligible student</t>
  </si>
  <si>
    <t>$239 per Title I eligible student</t>
  </si>
  <si>
    <t>$17 per Title II eligible student</t>
  </si>
  <si>
    <t>$19 per Title III eligible student</t>
  </si>
  <si>
    <t>$20 per Title III eligible student</t>
  </si>
  <si>
    <t>$569 per PY ADA</t>
  </si>
  <si>
    <t>$583 per PY ADA</t>
  </si>
  <si>
    <t>$599 per PY ADA</t>
  </si>
  <si>
    <t>$14 per PY ADA</t>
  </si>
  <si>
    <t>$15 per PY ADA</t>
  </si>
  <si>
    <t>$191.0979 per ADA per SSC</t>
  </si>
  <si>
    <t>$195.72246918 per ADA per SSC</t>
  </si>
  <si>
    <t>$200.948259107106 per ADA per SSC</t>
  </si>
  <si>
    <t>$122 per ADA per SSC</t>
  </si>
  <si>
    <t>111.5 FTE</t>
  </si>
  <si>
    <t>112.5 FTE</t>
  </si>
  <si>
    <t>113.5 FTE</t>
  </si>
  <si>
    <t>114.5 FTE</t>
  </si>
  <si>
    <t>18 FTE</t>
  </si>
  <si>
    <t>17.6250000736019 FTE</t>
  </si>
  <si>
    <t>14.43% of certificated payroll</t>
  </si>
  <si>
    <t>16.28% of certificated payroll</t>
  </si>
  <si>
    <t>18.13% of certificated payroll</t>
  </si>
  <si>
    <t>19.10% of certificated payroll</t>
  </si>
  <si>
    <t>15.50% of classified payroll</t>
  </si>
  <si>
    <t>17.10% of classified payroll</t>
  </si>
  <si>
    <t>18.60% of classified payroll</t>
  </si>
  <si>
    <t>19.80% of classified payroll</t>
  </si>
  <si>
    <t>$8586 per FTE per year. Growing at 6% per year.</t>
  </si>
  <si>
    <t>$9101.16 per FTE per year. Growing at 6% per year.</t>
  </si>
  <si>
    <t>$9647.2296 per FTE per year. Growing at 6% per year.</t>
  </si>
  <si>
    <t>$10226.063376 per FTE per year. Growing at 6% per year.</t>
  </si>
  <si>
    <t>$10839.62717856 per FTE per year. Growing at 6% per year.</t>
  </si>
  <si>
    <t>$11490.0048092736 per FTE per year. Growing at 6% per year.</t>
  </si>
  <si>
    <t>$6000 per FTE per year. Growing at 14% per year.</t>
  </si>
  <si>
    <t>$12910.1694036998 per FTE per year. Growing at 6% per year.</t>
  </si>
  <si>
    <t>$13684.7795679218 per FTE per year. Growing at 6% per year.</t>
  </si>
  <si>
    <t>4.40% per first ~$7K of pay per person</t>
  </si>
  <si>
    <t>Magnolia Public Schools - MSA-SA</t>
  </si>
  <si>
    <t>As of most recent monthly close</t>
  </si>
  <si>
    <t>2015/16</t>
  </si>
  <si>
    <t>2016/17</t>
  </si>
  <si>
    <t>Approved Budget - MSA-6</t>
  </si>
  <si>
    <t>Approved Budget - MSA-7</t>
  </si>
  <si>
    <t>Approved Budget - MSA-8</t>
  </si>
  <si>
    <t>Approved Budget - MSA-SA</t>
  </si>
  <si>
    <t xml:space="preserve">Approved Budget - MSA-SD </t>
  </si>
  <si>
    <t>Approved Budget - Site 6</t>
  </si>
  <si>
    <t>Approved Budget - Home</t>
  </si>
  <si>
    <t>Current Forecast - MSA-6</t>
  </si>
  <si>
    <t>Current Forecast - MSA-7</t>
  </si>
  <si>
    <t>Current Forecast - MSA-8</t>
  </si>
  <si>
    <t>Current Forecast - MSA-SA</t>
  </si>
  <si>
    <t xml:space="preserve">Current Forecast - MSA-SD </t>
  </si>
  <si>
    <t>Current Forecast - Site 6</t>
  </si>
  <si>
    <t>Current Forecast - Home</t>
  </si>
  <si>
    <t>Variance 
(Approved Budget  vs. Current Forecast) - MSA-6</t>
  </si>
  <si>
    <t>Variance 
(Approved Budget  vs. Current Forecast) - MSA-7</t>
  </si>
  <si>
    <t>Variance 
(Approved Budget  vs. Current Forecast) - MSA-8</t>
  </si>
  <si>
    <t>Variance 
(Approved Budget  vs. Current Forecast) - MSA-SA</t>
  </si>
  <si>
    <t xml:space="preserve">Variance 
(Approved Budget  vs. Current Forecast) - MSA-SD </t>
  </si>
  <si>
    <t>Variance 
(Approved Budget  vs. Current Forecast) - Site 6</t>
  </si>
  <si>
    <t>Variance 
(Approved Budget  vs. Current Forecast) - Home</t>
  </si>
  <si>
    <t>Preliminary Budget - MSA-6</t>
  </si>
  <si>
    <t>Preliminary Budget - MSA-7</t>
  </si>
  <si>
    <t>Preliminary Budget - MSA-8</t>
  </si>
  <si>
    <t>Preliminary Budget - MSA-SA</t>
  </si>
  <si>
    <t xml:space="preserve">Preliminary Budget - MSA-SD </t>
  </si>
  <si>
    <t>Preliminary Budget - Site 6</t>
  </si>
  <si>
    <t>Preliminary Budget - Home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</si>
</sst>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7" formatCode="&quot;$&quot;#,##0.00_);\(&quot;$&quot;#,##0.00\)"/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0.0"/>
    <numFmt numFmtId="166" formatCode="_(* #,##0.00_);_(* \(#,##0.00\);_(* &quot;-&quot;_);_(@_)"/>
    <numFmt numFmtId="167" formatCode="_(* #,##0.0000_);_(* \(#,##0.0000\);_(* &quot;-&quot;??_);_(@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i/>
      <sz val="8"/>
      <name val="Arial"/>
      <family val="2"/>
    </font>
    <font>
      <b/>
      <i/>
      <sz val="10"/>
      <color indexed="8"/>
      <name val="Arial"/>
      <family val="2"/>
    </font>
    <font>
      <i/>
      <sz val="10"/>
      <name val="Arial"/>
      <family val="2"/>
    </font>
    <font>
      <b/>
      <i/>
      <sz val="9"/>
      <name val="Arial"/>
      <family val="2"/>
    </font>
    <font>
      <b/>
      <sz val="9"/>
      <color indexed="10"/>
      <name val="Arial"/>
      <family val="2"/>
    </font>
    <font>
      <i/>
      <sz val="9"/>
      <name val="Arial"/>
      <family val="2"/>
    </font>
    <font>
      <sz val="9"/>
      <color indexed="10"/>
      <name val="Arial"/>
      <family val="2"/>
    </font>
    <font>
      <u/>
      <sz val="5.5"/>
      <color theme="10"/>
      <name val="Arial"/>
      <family val="2"/>
    </font>
    <font>
      <b/>
      <u/>
      <sz val="9"/>
      <name val="Arial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sz val="10"/>
      <color rgb="FFFF0000"/>
      <name val="Arial"/>
      <family val="2"/>
    </font>
    <font>
      <b/>
      <sz val="8"/>
      <color indexed="8"/>
      <name val="Arial"/>
      <family val="2"/>
    </font>
    <font>
      <sz val="10"/>
      <color theme="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sz val="9"/>
      <color rgb="FF0000FF"/>
      <name val="Arial"/>
      <family val="2"/>
    </font>
    <font>
      <sz val="10"/>
      <color indexed="4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dotted">
        <color rgb="FFC0C0C0"/>
      </top>
      <bottom/>
      <diagonal/>
    </border>
    <border>
      <left/>
      <right/>
      <top style="dotted">
        <color rgb="FF969696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FF"/>
      </left>
      <right style="thin">
        <color rgb="FF0000FF"/>
      </right>
      <top/>
      <bottom style="thin">
        <color rgb="FF0000FF"/>
      </bottom>
      <diagonal/>
    </border>
    <border>
      <left style="thin">
        <color rgb="FF0000FF"/>
      </left>
      <right/>
      <top/>
      <bottom/>
      <diagonal/>
    </border>
    <border>
      <left/>
      <right/>
      <top style="thin">
        <color rgb="FF0000FF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322">
    <xf numFmtId="0" fontId="0" fillId="0" borderId="0" xfId="0"/>
    <xf numFmtId="0" fontId="3" fillId="0" borderId="0" xfId="3" applyFont="1" applyAlignment="1">
      <alignment horizontal="left"/>
    </xf>
    <xf numFmtId="0" fontId="4" fillId="0" borderId="0" xfId="3" applyFont="1"/>
    <xf numFmtId="0" fontId="4" fillId="0" borderId="0" xfId="3" applyFont="1" applyAlignment="1">
      <alignment wrapText="1"/>
    </xf>
    <xf numFmtId="0" fontId="2" fillId="0" borderId="0" xfId="3" applyFont="1" applyAlignment="1">
      <alignment horizontal="left"/>
    </xf>
    <xf numFmtId="0" fontId="2" fillId="0" borderId="0" xfId="3" applyFont="1"/>
    <xf numFmtId="0" fontId="2" fillId="0" borderId="0" xfId="3" applyFont="1" applyAlignment="1">
      <alignment wrapText="1"/>
    </xf>
    <xf numFmtId="0" fontId="5" fillId="0" borderId="0" xfId="3" applyFont="1" applyFill="1"/>
    <xf numFmtId="0" fontId="2" fillId="0" borderId="1" xfId="3" applyFont="1" applyBorder="1"/>
    <xf numFmtId="0" fontId="2" fillId="0" borderId="1" xfId="3" applyFont="1" applyBorder="1" applyAlignment="1">
      <alignment wrapText="1"/>
    </xf>
    <xf numFmtId="0" fontId="2" fillId="0" borderId="0" xfId="3" applyFont="1" applyBorder="1"/>
    <xf numFmtId="0" fontId="6" fillId="0" borderId="1" xfId="3" applyFont="1" applyBorder="1" applyAlignment="1" applyProtection="1">
      <alignment horizontal="center"/>
    </xf>
    <xf numFmtId="0" fontId="6" fillId="0" borderId="1" xfId="3" applyFont="1" applyFill="1" applyBorder="1" applyAlignment="1" applyProtection="1">
      <alignment horizontal="center"/>
    </xf>
    <xf numFmtId="0" fontId="7" fillId="0" borderId="0" xfId="3" applyFont="1" applyFill="1" applyAlignment="1">
      <alignment horizontal="left" wrapText="1"/>
    </xf>
    <xf numFmtId="0" fontId="7" fillId="0" borderId="0" xfId="3" applyFont="1" applyFill="1" applyAlignment="1">
      <alignment horizontal="center" wrapText="1"/>
    </xf>
    <xf numFmtId="0" fontId="7" fillId="0" borderId="1" xfId="3" applyFont="1" applyFill="1" applyBorder="1" applyAlignment="1">
      <alignment horizontal="center" wrapText="1"/>
    </xf>
    <xf numFmtId="41" fontId="7" fillId="0" borderId="1" xfId="3" applyNumberFormat="1" applyFont="1" applyFill="1" applyBorder="1" applyAlignment="1">
      <alignment horizontal="center" wrapText="1"/>
    </xf>
    <xf numFmtId="0" fontId="7" fillId="2" borderId="1" xfId="3" applyFont="1" applyFill="1" applyBorder="1" applyAlignment="1">
      <alignment horizontal="center" wrapText="1"/>
    </xf>
    <xf numFmtId="0" fontId="5" fillId="0" borderId="0" xfId="3" applyFont="1" applyAlignment="1">
      <alignment horizontal="left" vertical="top"/>
    </xf>
    <xf numFmtId="0" fontId="2" fillId="0" borderId="0" xfId="3" applyFont="1" applyAlignment="1">
      <alignment vertical="top"/>
    </xf>
    <xf numFmtId="0" fontId="2" fillId="0" borderId="0" xfId="3" applyFont="1" applyAlignment="1">
      <alignment vertical="top" wrapText="1"/>
    </xf>
    <xf numFmtId="0" fontId="2" fillId="0" borderId="0" xfId="3" applyFont="1" applyBorder="1" applyAlignment="1">
      <alignment horizontal="left" vertical="top"/>
    </xf>
    <xf numFmtId="49" fontId="8" fillId="0" borderId="0" xfId="3" applyNumberFormat="1" applyFont="1" applyFill="1" applyBorder="1" applyAlignment="1">
      <alignment horizontal="left" vertical="top"/>
    </xf>
    <xf numFmtId="41" fontId="7" fillId="0" borderId="0" xfId="3" applyNumberFormat="1" applyFont="1" applyBorder="1" applyAlignment="1">
      <alignment vertical="top"/>
    </xf>
    <xf numFmtId="41" fontId="7" fillId="0" borderId="0" xfId="3" applyNumberFormat="1" applyFont="1" applyBorder="1" applyAlignment="1">
      <alignment vertical="top" wrapText="1"/>
    </xf>
    <xf numFmtId="0" fontId="2" fillId="0" borderId="0" xfId="3" applyFont="1" applyBorder="1" applyAlignment="1">
      <alignment vertical="top"/>
    </xf>
    <xf numFmtId="49" fontId="9" fillId="0" borderId="0" xfId="3" applyNumberFormat="1" applyFont="1" applyFill="1" applyBorder="1" applyAlignment="1">
      <alignment horizontal="left" vertical="top"/>
    </xf>
    <xf numFmtId="41" fontId="6" fillId="0" borderId="0" xfId="3" applyNumberFormat="1" applyFont="1" applyBorder="1" applyAlignment="1">
      <alignment vertical="top"/>
    </xf>
    <xf numFmtId="41" fontId="6" fillId="0" borderId="0" xfId="3" applyNumberFormat="1" applyFont="1" applyBorder="1" applyAlignment="1">
      <alignment vertical="top" wrapText="1"/>
    </xf>
    <xf numFmtId="0" fontId="7" fillId="0" borderId="0" xfId="3" applyFont="1" applyBorder="1" applyAlignment="1">
      <alignment vertical="top"/>
    </xf>
    <xf numFmtId="0" fontId="7" fillId="0" borderId="0" xfId="3" applyFont="1" applyBorder="1" applyAlignment="1">
      <alignment vertical="top" wrapText="1"/>
    </xf>
    <xf numFmtId="41" fontId="2" fillId="0" borderId="0" xfId="3" applyNumberFormat="1" applyFont="1" applyBorder="1" applyAlignment="1">
      <alignment vertical="top"/>
    </xf>
    <xf numFmtId="9" fontId="2" fillId="0" borderId="0" xfId="2" applyFont="1" applyBorder="1" applyAlignment="1">
      <alignment vertical="top"/>
    </xf>
    <xf numFmtId="0" fontId="5" fillId="0" borderId="0" xfId="3" applyFont="1" applyBorder="1" applyAlignment="1">
      <alignment horizontal="left" vertical="top"/>
    </xf>
    <xf numFmtId="0" fontId="5" fillId="0" borderId="0" xfId="3" applyFont="1" applyBorder="1" applyAlignment="1">
      <alignment vertical="top"/>
    </xf>
    <xf numFmtId="49" fontId="9" fillId="0" borderId="1" xfId="3" applyNumberFormat="1" applyFont="1" applyFill="1" applyBorder="1" applyAlignment="1">
      <alignment horizontal="left" vertical="top"/>
    </xf>
    <xf numFmtId="0" fontId="2" fillId="0" borderId="1" xfId="3" applyFont="1" applyBorder="1" applyAlignment="1">
      <alignment vertical="top"/>
    </xf>
    <xf numFmtId="41" fontId="6" fillId="0" borderId="1" xfId="3" applyNumberFormat="1" applyFont="1" applyBorder="1" applyAlignment="1">
      <alignment vertical="top"/>
    </xf>
    <xf numFmtId="41" fontId="6" fillId="0" borderId="1" xfId="3" applyNumberFormat="1" applyFont="1" applyBorder="1" applyAlignment="1">
      <alignment vertical="top" wrapText="1"/>
    </xf>
    <xf numFmtId="41" fontId="6" fillId="3" borderId="1" xfId="3" applyNumberFormat="1" applyFont="1" applyFill="1" applyBorder="1" applyAlignment="1">
      <alignment vertical="top"/>
    </xf>
    <xf numFmtId="41" fontId="6" fillId="3" borderId="1" xfId="3" applyNumberFormat="1" applyFont="1" applyFill="1" applyBorder="1" applyAlignment="1">
      <alignment vertical="top" wrapText="1"/>
    </xf>
    <xf numFmtId="0" fontId="10" fillId="0" borderId="0" xfId="3" applyFont="1" applyBorder="1" applyAlignment="1">
      <alignment horizontal="right" vertical="top"/>
    </xf>
    <xf numFmtId="0" fontId="2" fillId="0" borderId="0" xfId="3" applyFont="1" applyBorder="1" applyAlignment="1">
      <alignment vertical="top" wrapText="1"/>
    </xf>
    <xf numFmtId="9" fontId="10" fillId="0" borderId="0" xfId="2" applyFont="1" applyBorder="1" applyAlignment="1">
      <alignment vertical="top"/>
    </xf>
    <xf numFmtId="0" fontId="10" fillId="0" borderId="0" xfId="3" applyFont="1" applyBorder="1" applyAlignment="1">
      <alignment vertical="top"/>
    </xf>
    <xf numFmtId="0" fontId="10" fillId="0" borderId="0" xfId="3" applyFont="1" applyBorder="1" applyAlignment="1">
      <alignment vertical="top" wrapText="1"/>
    </xf>
    <xf numFmtId="0" fontId="2" fillId="0" borderId="0" xfId="3" applyFont="1" applyFill="1" applyBorder="1" applyAlignment="1">
      <alignment vertical="top"/>
    </xf>
    <xf numFmtId="0" fontId="2" fillId="0" borderId="0" xfId="3" applyFont="1" applyFill="1" applyBorder="1" applyAlignment="1">
      <alignment vertical="top" wrapText="1"/>
    </xf>
    <xf numFmtId="0" fontId="2" fillId="0" borderId="0" xfId="3" applyFont="1" applyFill="1" applyBorder="1" applyAlignment="1">
      <alignment horizontal="left" vertical="top"/>
    </xf>
    <xf numFmtId="164" fontId="7" fillId="0" borderId="0" xfId="1" applyNumberFormat="1" applyFont="1" applyFill="1" applyBorder="1" applyAlignment="1">
      <alignment vertical="top"/>
    </xf>
    <xf numFmtId="41" fontId="7" fillId="0" borderId="0" xfId="3" applyNumberFormat="1" applyFont="1" applyFill="1" applyBorder="1" applyAlignment="1">
      <alignment vertical="top" wrapText="1"/>
    </xf>
    <xf numFmtId="41" fontId="7" fillId="0" borderId="0" xfId="3" applyNumberFormat="1" applyFont="1" applyFill="1" applyBorder="1" applyAlignment="1">
      <alignment vertical="top"/>
    </xf>
    <xf numFmtId="41" fontId="6" fillId="0" borderId="0" xfId="3" applyNumberFormat="1" applyFont="1" applyFill="1" applyBorder="1" applyAlignment="1">
      <alignment vertical="top"/>
    </xf>
    <xf numFmtId="41" fontId="6" fillId="0" borderId="0" xfId="3" applyNumberFormat="1" applyFont="1" applyFill="1" applyBorder="1" applyAlignment="1">
      <alignment vertical="top" wrapText="1"/>
    </xf>
    <xf numFmtId="49" fontId="11" fillId="0" borderId="1" xfId="3" applyNumberFormat="1" applyFont="1" applyFill="1" applyBorder="1" applyAlignment="1">
      <alignment horizontal="left" vertical="top"/>
    </xf>
    <xf numFmtId="0" fontId="12" fillId="0" borderId="1" xfId="3" applyFont="1" applyFill="1" applyBorder="1" applyAlignment="1">
      <alignment vertical="top"/>
    </xf>
    <xf numFmtId="9" fontId="13" fillId="0" borderId="1" xfId="2" applyFont="1" applyFill="1" applyBorder="1" applyAlignment="1">
      <alignment vertical="top"/>
    </xf>
    <xf numFmtId="41" fontId="13" fillId="0" borderId="1" xfId="3" applyNumberFormat="1" applyFont="1" applyFill="1" applyBorder="1" applyAlignment="1">
      <alignment vertical="top" wrapText="1"/>
    </xf>
    <xf numFmtId="0" fontId="12" fillId="0" borderId="0" xfId="3" applyFont="1" applyFill="1" applyBorder="1" applyAlignment="1">
      <alignment vertical="top"/>
    </xf>
    <xf numFmtId="0" fontId="2" fillId="0" borderId="1" xfId="3" applyFont="1" applyFill="1" applyBorder="1" applyAlignment="1">
      <alignment vertical="top"/>
    </xf>
    <xf numFmtId="164" fontId="7" fillId="0" borderId="1" xfId="2" applyNumberFormat="1" applyFont="1" applyFill="1" applyBorder="1" applyAlignment="1">
      <alignment vertical="top"/>
    </xf>
    <xf numFmtId="9" fontId="7" fillId="0" borderId="1" xfId="2" applyFont="1" applyFill="1" applyBorder="1" applyAlignment="1">
      <alignment vertical="top"/>
    </xf>
    <xf numFmtId="41" fontId="7" fillId="0" borderId="1" xfId="3" applyNumberFormat="1" applyFont="1" applyFill="1" applyBorder="1" applyAlignment="1">
      <alignment vertical="top" wrapText="1"/>
    </xf>
    <xf numFmtId="164" fontId="8" fillId="0" borderId="0" xfId="1" applyNumberFormat="1" applyFont="1" applyFill="1" applyBorder="1" applyAlignment="1">
      <alignment horizontal="left" vertical="top"/>
    </xf>
    <xf numFmtId="0" fontId="6" fillId="0" borderId="0" xfId="3" applyFont="1" applyBorder="1" applyAlignment="1">
      <alignment horizontal="left" vertical="top"/>
    </xf>
    <xf numFmtId="0" fontId="7" fillId="0" borderId="0" xfId="3" applyFont="1"/>
    <xf numFmtId="0" fontId="7" fillId="0" borderId="0" xfId="3" applyFont="1" applyAlignment="1">
      <alignment wrapText="1"/>
    </xf>
    <xf numFmtId="0" fontId="6" fillId="0" borderId="0" xfId="3" applyFont="1" applyAlignment="1">
      <alignment horizontal="left"/>
    </xf>
    <xf numFmtId="0" fontId="7" fillId="0" borderId="0" xfId="3" applyFont="1" applyAlignment="1">
      <alignment horizontal="left"/>
    </xf>
    <xf numFmtId="164" fontId="7" fillId="0" borderId="0" xfId="1" applyNumberFormat="1" applyFont="1" applyAlignment="1">
      <alignment vertical="top"/>
    </xf>
    <xf numFmtId="164" fontId="7" fillId="0" borderId="0" xfId="1" applyNumberFormat="1" applyFont="1" applyAlignment="1">
      <alignment vertical="top" wrapText="1"/>
    </xf>
    <xf numFmtId="0" fontId="6" fillId="0" borderId="0" xfId="3" applyFont="1"/>
    <xf numFmtId="164" fontId="6" fillId="0" borderId="0" xfId="1" applyNumberFormat="1" applyFont="1" applyAlignment="1">
      <alignment vertical="top"/>
    </xf>
    <xf numFmtId="9" fontId="7" fillId="0" borderId="0" xfId="1" applyNumberFormat="1" applyFont="1" applyAlignment="1">
      <alignment vertical="top"/>
    </xf>
    <xf numFmtId="0" fontId="7" fillId="0" borderId="0" xfId="3" applyFont="1" applyAlignment="1">
      <alignment vertical="top"/>
    </xf>
    <xf numFmtId="9" fontId="6" fillId="0" borderId="0" xfId="1" applyNumberFormat="1" applyFont="1" applyAlignment="1">
      <alignment vertical="top"/>
    </xf>
    <xf numFmtId="165" fontId="7" fillId="0" borderId="0" xfId="1" applyNumberFormat="1" applyFont="1" applyAlignment="1">
      <alignment vertical="top"/>
    </xf>
    <xf numFmtId="165" fontId="6" fillId="0" borderId="0" xfId="1" applyNumberFormat="1" applyFont="1" applyAlignment="1">
      <alignment vertical="top"/>
    </xf>
    <xf numFmtId="0" fontId="7" fillId="0" borderId="0" xfId="3" applyFont="1" applyAlignment="1">
      <alignment horizontal="left" indent="1"/>
    </xf>
    <xf numFmtId="0" fontId="7" fillId="0" borderId="0" xfId="3" applyFont="1" applyAlignment="1">
      <alignment vertical="top" wrapText="1"/>
    </xf>
    <xf numFmtId="0" fontId="7" fillId="0" borderId="0" xfId="3" applyFont="1" applyAlignment="1">
      <alignment horizontal="center"/>
    </xf>
    <xf numFmtId="49" fontId="7" fillId="0" borderId="0" xfId="3" applyNumberFormat="1" applyFont="1" applyAlignment="1">
      <alignment horizontal="left" vertical="top"/>
    </xf>
    <xf numFmtId="49" fontId="7" fillId="0" borderId="0" xfId="3" applyNumberFormat="1" applyFont="1" applyAlignment="1">
      <alignment vertical="top"/>
    </xf>
    <xf numFmtId="0" fontId="6" fillId="0" borderId="0" xfId="3" applyFont="1" applyAlignment="1">
      <alignment vertical="top"/>
    </xf>
    <xf numFmtId="0" fontId="7" fillId="0" borderId="0" xfId="3" applyFont="1" applyBorder="1" applyAlignment="1">
      <alignment horizontal="left" vertical="top"/>
    </xf>
    <xf numFmtId="164" fontId="7" fillId="0" borderId="0" xfId="1" applyNumberFormat="1" applyFont="1" applyBorder="1" applyAlignment="1">
      <alignment vertical="top"/>
    </xf>
    <xf numFmtId="164" fontId="7" fillId="0" borderId="0" xfId="1" applyNumberFormat="1" applyFont="1" applyBorder="1" applyAlignment="1">
      <alignment vertical="top" wrapText="1"/>
    </xf>
    <xf numFmtId="0" fontId="6" fillId="0" borderId="0" xfId="3" applyFont="1" applyAlignment="1">
      <alignment horizontal="left" vertical="top"/>
    </xf>
    <xf numFmtId="0" fontId="7" fillId="0" borderId="0" xfId="3" applyFont="1" applyAlignment="1">
      <alignment horizontal="left" vertical="top"/>
    </xf>
    <xf numFmtId="164" fontId="7" fillId="0" borderId="2" xfId="1" applyNumberFormat="1" applyFont="1" applyBorder="1" applyAlignment="1">
      <alignment vertical="top"/>
    </xf>
    <xf numFmtId="164" fontId="7" fillId="0" borderId="2" xfId="1" applyNumberFormat="1" applyFont="1" applyBorder="1" applyAlignment="1">
      <alignment vertical="top" wrapText="1"/>
    </xf>
    <xf numFmtId="164" fontId="7" fillId="0" borderId="3" xfId="1" applyNumberFormat="1" applyFont="1" applyBorder="1" applyAlignment="1">
      <alignment vertical="top"/>
    </xf>
    <xf numFmtId="164" fontId="7" fillId="0" borderId="3" xfId="1" applyNumberFormat="1" applyFont="1" applyBorder="1" applyAlignment="1">
      <alignment vertical="top" wrapText="1"/>
    </xf>
    <xf numFmtId="164" fontId="6" fillId="0" borderId="2" xfId="1" applyNumberFormat="1" applyFont="1" applyBorder="1" applyAlignment="1">
      <alignment vertical="top"/>
    </xf>
    <xf numFmtId="164" fontId="6" fillId="0" borderId="2" xfId="1" applyNumberFormat="1" applyFont="1" applyBorder="1" applyAlignment="1">
      <alignment vertical="top" wrapText="1"/>
    </xf>
    <xf numFmtId="164" fontId="6" fillId="0" borderId="0" xfId="1" applyNumberFormat="1" applyFont="1" applyFill="1" applyAlignment="1">
      <alignment vertical="top"/>
    </xf>
    <xf numFmtId="164" fontId="6" fillId="0" borderId="0" xfId="1" applyNumberFormat="1" applyFont="1" applyFill="1" applyAlignment="1">
      <alignment vertical="top" wrapText="1"/>
    </xf>
    <xf numFmtId="164" fontId="14" fillId="0" borderId="0" xfId="1" applyNumberFormat="1" applyFont="1" applyAlignment="1">
      <alignment vertical="top"/>
    </xf>
    <xf numFmtId="164" fontId="14" fillId="0" borderId="0" xfId="1" applyNumberFormat="1" applyFont="1" applyAlignment="1">
      <alignment vertical="top" wrapText="1"/>
    </xf>
    <xf numFmtId="164" fontId="6" fillId="0" borderId="0" xfId="1" applyNumberFormat="1" applyFont="1" applyAlignment="1">
      <alignment vertical="top" wrapText="1"/>
    </xf>
    <xf numFmtId="164" fontId="7" fillId="0" borderId="0" xfId="1" applyNumberFormat="1" applyFont="1" applyFill="1" applyAlignment="1">
      <alignment vertical="top" wrapText="1"/>
    </xf>
    <xf numFmtId="0" fontId="6" fillId="0" borderId="0" xfId="3" applyFont="1" applyFill="1" applyAlignment="1">
      <alignment horizontal="left" vertical="top"/>
    </xf>
    <xf numFmtId="164" fontId="7" fillId="0" borderId="0" xfId="1" applyNumberFormat="1" applyFont="1" applyFill="1" applyAlignment="1">
      <alignment vertical="top"/>
    </xf>
    <xf numFmtId="0" fontId="7" fillId="0" borderId="0" xfId="3" applyFont="1" applyFill="1" applyAlignment="1">
      <alignment vertical="top"/>
    </xf>
    <xf numFmtId="41" fontId="7" fillId="0" borderId="0" xfId="3" applyNumberFormat="1" applyFont="1" applyFill="1" applyAlignment="1">
      <alignment vertical="top"/>
    </xf>
    <xf numFmtId="9" fontId="7" fillId="0" borderId="0" xfId="2" applyFont="1" applyFill="1" applyAlignment="1">
      <alignment vertical="top"/>
    </xf>
    <xf numFmtId="0" fontId="7" fillId="0" borderId="0" xfId="3" applyFont="1" applyFill="1" applyAlignment="1">
      <alignment horizontal="left" vertical="top"/>
    </xf>
    <xf numFmtId="164" fontId="6" fillId="0" borderId="2" xfId="1" applyNumberFormat="1" applyFont="1" applyFill="1" applyBorder="1" applyAlignment="1">
      <alignment vertical="top"/>
    </xf>
    <xf numFmtId="164" fontId="6" fillId="0" borderId="2" xfId="1" applyNumberFormat="1" applyFont="1" applyFill="1" applyBorder="1" applyAlignment="1">
      <alignment vertical="top" wrapText="1"/>
    </xf>
    <xf numFmtId="0" fontId="6" fillId="0" borderId="0" xfId="3" applyFont="1" applyFill="1" applyAlignment="1">
      <alignment vertical="top"/>
    </xf>
    <xf numFmtId="0" fontId="15" fillId="0" borderId="0" xfId="3" applyFont="1" applyAlignment="1">
      <alignment vertical="top"/>
    </xf>
    <xf numFmtId="0" fontId="12" fillId="0" borderId="0" xfId="3" applyFont="1"/>
    <xf numFmtId="41" fontId="6" fillId="0" borderId="2" xfId="3" applyNumberFormat="1" applyFont="1" applyBorder="1" applyAlignment="1">
      <alignment vertical="top"/>
    </xf>
    <xf numFmtId="164" fontId="6" fillId="0" borderId="3" xfId="1" applyNumberFormat="1" applyFont="1" applyBorder="1" applyAlignment="1">
      <alignment vertical="top"/>
    </xf>
    <xf numFmtId="164" fontId="6" fillId="0" borderId="3" xfId="1" applyNumberFormat="1" applyFont="1" applyBorder="1" applyAlignment="1">
      <alignment vertical="top" wrapText="1"/>
    </xf>
    <xf numFmtId="0" fontId="3" fillId="0" borderId="0" xfId="3" applyFont="1"/>
    <xf numFmtId="0" fontId="7" fillId="0" borderId="0" xfId="3" applyFont="1" applyFill="1"/>
    <xf numFmtId="0" fontId="2" fillId="0" borderId="0" xfId="3"/>
    <xf numFmtId="0" fontId="7" fillId="0" borderId="1" xfId="3" applyFont="1" applyBorder="1"/>
    <xf numFmtId="0" fontId="7" fillId="0" borderId="1" xfId="3" applyFont="1" applyFill="1" applyBorder="1"/>
    <xf numFmtId="0" fontId="6" fillId="0" borderId="1" xfId="3" applyFont="1" applyBorder="1"/>
    <xf numFmtId="0" fontId="2" fillId="0" borderId="0" xfId="3" applyFont="1" applyFill="1" applyBorder="1"/>
    <xf numFmtId="0" fontId="6" fillId="0" borderId="0" xfId="3" applyFont="1" applyFill="1" applyBorder="1" applyAlignment="1">
      <alignment horizontal="center"/>
    </xf>
    <xf numFmtId="0" fontId="7" fillId="0" borderId="3" xfId="3" applyFont="1" applyFill="1" applyBorder="1" applyAlignment="1">
      <alignment horizontal="center"/>
    </xf>
    <xf numFmtId="0" fontId="5" fillId="0" borderId="0" xfId="3" applyFont="1" applyAlignment="1">
      <alignment horizontal="center"/>
    </xf>
    <xf numFmtId="0" fontId="6" fillId="0" borderId="0" xfId="3" applyFont="1" applyAlignment="1">
      <alignment horizontal="center"/>
    </xf>
    <xf numFmtId="0" fontId="6" fillId="0" borderId="0" xfId="3" applyFont="1" applyBorder="1" applyAlignment="1">
      <alignment horizontal="center"/>
    </xf>
    <xf numFmtId="0" fontId="6" fillId="0" borderId="5" xfId="3" applyFont="1" applyBorder="1" applyAlignment="1">
      <alignment horizontal="center"/>
    </xf>
    <xf numFmtId="0" fontId="6" fillId="0" borderId="6" xfId="3" applyFont="1" applyBorder="1" applyAlignment="1">
      <alignment horizontal="center"/>
    </xf>
    <xf numFmtId="0" fontId="7" fillId="0" borderId="1" xfId="3" applyFont="1" applyBorder="1" applyAlignment="1">
      <alignment horizontal="center"/>
    </xf>
    <xf numFmtId="0" fontId="7" fillId="0" borderId="1" xfId="3" applyFont="1" applyFill="1" applyBorder="1" applyAlignment="1">
      <alignment horizontal="center"/>
    </xf>
    <xf numFmtId="0" fontId="7" fillId="0" borderId="7" xfId="3" applyFont="1" applyBorder="1" applyAlignment="1">
      <alignment horizontal="center"/>
    </xf>
    <xf numFmtId="0" fontId="6" fillId="0" borderId="8" xfId="3" applyFont="1" applyBorder="1" applyAlignment="1">
      <alignment horizontal="center"/>
    </xf>
    <xf numFmtId="0" fontId="5" fillId="0" borderId="0" xfId="3" applyFont="1" applyAlignment="1">
      <alignment horizontal="left"/>
    </xf>
    <xf numFmtId="7" fontId="6" fillId="0" borderId="0" xfId="3" applyNumberFormat="1" applyFont="1" applyBorder="1"/>
    <xf numFmtId="41" fontId="6" fillId="0" borderId="0" xfId="3" applyNumberFormat="1" applyFont="1" applyBorder="1"/>
    <xf numFmtId="164" fontId="6" fillId="0" borderId="0" xfId="1" applyNumberFormat="1" applyFont="1" applyFill="1" applyBorder="1" applyAlignment="1" applyProtection="1">
      <alignment vertical="top"/>
      <protection locked="0"/>
    </xf>
    <xf numFmtId="41" fontId="6" fillId="0" borderId="8" xfId="3" applyNumberFormat="1" applyFont="1" applyBorder="1"/>
    <xf numFmtId="0" fontId="5" fillId="0" borderId="0" xfId="3" applyFont="1"/>
    <xf numFmtId="0" fontId="7" fillId="0" borderId="0" xfId="3" applyFont="1" applyBorder="1"/>
    <xf numFmtId="0" fontId="7" fillId="0" borderId="8" xfId="3" applyFont="1" applyBorder="1"/>
    <xf numFmtId="49" fontId="2" fillId="0" borderId="0" xfId="3" applyNumberFormat="1" applyFont="1"/>
    <xf numFmtId="164" fontId="7" fillId="0" borderId="0" xfId="1" applyNumberFormat="1" applyFont="1" applyFill="1"/>
    <xf numFmtId="164" fontId="7" fillId="0" borderId="8" xfId="1" applyNumberFormat="1" applyFont="1" applyFill="1" applyBorder="1"/>
    <xf numFmtId="164" fontId="7" fillId="0" borderId="0" xfId="1" applyNumberFormat="1" applyFont="1" applyFill="1" applyBorder="1"/>
    <xf numFmtId="49" fontId="5" fillId="0" borderId="0" xfId="3" applyNumberFormat="1" applyFont="1"/>
    <xf numFmtId="41" fontId="6" fillId="0" borderId="0" xfId="3" applyNumberFormat="1" applyFont="1"/>
    <xf numFmtId="41" fontId="7" fillId="0" borderId="0" xfId="3" applyNumberFormat="1" applyFont="1"/>
    <xf numFmtId="41" fontId="7" fillId="0" borderId="0" xfId="3" applyNumberFormat="1" applyFont="1" applyBorder="1"/>
    <xf numFmtId="41" fontId="7" fillId="0" borderId="8" xfId="3" applyNumberFormat="1" applyFont="1" applyBorder="1"/>
    <xf numFmtId="41" fontId="16" fillId="0" borderId="0" xfId="3" applyNumberFormat="1" applyFont="1"/>
    <xf numFmtId="41" fontId="16" fillId="0" borderId="0" xfId="3" applyNumberFormat="1" applyFont="1" applyBorder="1"/>
    <xf numFmtId="41" fontId="16" fillId="0" borderId="8" xfId="3" applyNumberFormat="1" applyFont="1" applyBorder="1"/>
    <xf numFmtId="0" fontId="2" fillId="0" borderId="0" xfId="3" applyFont="1" applyAlignment="1">
      <alignment horizontal="left" indent="1"/>
    </xf>
    <xf numFmtId="0" fontId="5" fillId="0" borderId="0" xfId="3" applyFont="1" applyFill="1" applyAlignment="1">
      <alignment horizontal="left"/>
    </xf>
    <xf numFmtId="41" fontId="7" fillId="0" borderId="0" xfId="3" applyNumberFormat="1" applyFont="1" applyFill="1" applyBorder="1"/>
    <xf numFmtId="41" fontId="7" fillId="0" borderId="8" xfId="3" applyNumberFormat="1" applyFont="1" applyFill="1" applyBorder="1"/>
    <xf numFmtId="49" fontId="12" fillId="0" borderId="0" xfId="3" applyNumberFormat="1" applyFont="1"/>
    <xf numFmtId="164" fontId="15" fillId="0" borderId="0" xfId="1" applyNumberFormat="1" applyFont="1" applyFill="1" applyBorder="1"/>
    <xf numFmtId="164" fontId="15" fillId="0" borderId="0" xfId="1" applyNumberFormat="1" applyFont="1" applyFill="1"/>
    <xf numFmtId="164" fontId="15" fillId="0" borderId="8" xfId="1" applyNumberFormat="1" applyFont="1" applyFill="1" applyBorder="1"/>
    <xf numFmtId="17" fontId="2" fillId="0" borderId="0" xfId="3" applyNumberFormat="1" applyFont="1"/>
    <xf numFmtId="0" fontId="2" fillId="0" borderId="0" xfId="3" applyNumberFormat="1" applyFont="1" applyAlignment="1">
      <alignment horizontal="left"/>
    </xf>
    <xf numFmtId="0" fontId="5" fillId="0" borderId="1" xfId="3" applyFont="1" applyBorder="1"/>
    <xf numFmtId="41" fontId="6" fillId="0" borderId="1" xfId="3" applyNumberFormat="1" applyFont="1" applyBorder="1"/>
    <xf numFmtId="41" fontId="6" fillId="0" borderId="7" xfId="3" applyNumberFormat="1" applyFont="1" applyBorder="1"/>
    <xf numFmtId="0" fontId="2" fillId="0" borderId="0" xfId="3" applyFont="1" applyFill="1"/>
    <xf numFmtId="0" fontId="2" fillId="0" borderId="0" xfId="3" applyFill="1"/>
    <xf numFmtId="0" fontId="7" fillId="4" borderId="0" xfId="3" applyFont="1" applyFill="1"/>
    <xf numFmtId="0" fontId="2" fillId="4" borderId="0" xfId="4" applyFont="1" applyFill="1" applyAlignment="1" applyProtection="1">
      <alignment horizontal="left" indent="1"/>
    </xf>
    <xf numFmtId="0" fontId="2" fillId="4" borderId="0" xfId="3" applyFont="1" applyFill="1" applyBorder="1"/>
    <xf numFmtId="0" fontId="2" fillId="4" borderId="0" xfId="3" applyFont="1" applyFill="1"/>
    <xf numFmtId="41" fontId="7" fillId="4" borderId="0" xfId="3" applyNumberFormat="1" applyFont="1" applyFill="1" applyBorder="1"/>
    <xf numFmtId="41" fontId="7" fillId="4" borderId="8" xfId="3" applyNumberFormat="1" applyFont="1" applyFill="1" applyBorder="1"/>
    <xf numFmtId="0" fontId="2" fillId="4" borderId="0" xfId="3" applyFill="1"/>
    <xf numFmtId="0" fontId="7" fillId="4" borderId="0" xfId="3" applyFont="1" applyFill="1" applyBorder="1"/>
    <xf numFmtId="0" fontId="7" fillId="4" borderId="8" xfId="3" applyFont="1" applyFill="1" applyBorder="1"/>
    <xf numFmtId="0" fontId="2" fillId="4" borderId="0" xfId="3" applyFill="1" applyBorder="1"/>
    <xf numFmtId="0" fontId="7" fillId="0" borderId="0" xfId="3" applyFont="1" applyFill="1" applyBorder="1"/>
    <xf numFmtId="0" fontId="2" fillId="0" borderId="0" xfId="3" applyFill="1" applyBorder="1"/>
    <xf numFmtId="0" fontId="5" fillId="3" borderId="1" xfId="3" applyFont="1" applyFill="1" applyBorder="1"/>
    <xf numFmtId="0" fontId="2" fillId="3" borderId="1" xfId="3" applyFont="1" applyFill="1" applyBorder="1"/>
    <xf numFmtId="41" fontId="6" fillId="3" borderId="1" xfId="3" applyNumberFormat="1" applyFont="1" applyFill="1" applyBorder="1"/>
    <xf numFmtId="41" fontId="6" fillId="3" borderId="7" xfId="3" applyNumberFormat="1" applyFont="1" applyFill="1" applyBorder="1"/>
    <xf numFmtId="0" fontId="2" fillId="3" borderId="0" xfId="3" applyFill="1"/>
    <xf numFmtId="0" fontId="6" fillId="0" borderId="0" xfId="3" applyFont="1" applyBorder="1"/>
    <xf numFmtId="0" fontId="2" fillId="0" borderId="0" xfId="3" applyBorder="1"/>
    <xf numFmtId="43" fontId="7" fillId="0" borderId="0" xfId="3" applyNumberFormat="1" applyFont="1" applyFill="1" applyBorder="1"/>
    <xf numFmtId="0" fontId="6" fillId="0" borderId="0" xfId="3" applyFont="1" applyFill="1" applyBorder="1"/>
    <xf numFmtId="166" fontId="7" fillId="0" borderId="0" xfId="3" applyNumberFormat="1" applyFont="1" applyFill="1" applyBorder="1"/>
    <xf numFmtId="166" fontId="7" fillId="0" borderId="0" xfId="1" applyNumberFormat="1" applyFont="1" applyFill="1" applyBorder="1"/>
    <xf numFmtId="0" fontId="7" fillId="0" borderId="0" xfId="3" applyFont="1" applyFill="1" applyBorder="1" applyAlignment="1">
      <alignment horizontal="left"/>
    </xf>
    <xf numFmtId="0" fontId="7" fillId="0" borderId="0" xfId="3" applyFont="1" applyFill="1" applyBorder="1" applyAlignment="1">
      <alignment horizontal="left" indent="1"/>
    </xf>
    <xf numFmtId="0" fontId="18" fillId="0" borderId="0" xfId="3" applyFont="1"/>
    <xf numFmtId="0" fontId="7" fillId="0" borderId="0" xfId="3" quotePrefix="1" applyFont="1"/>
    <xf numFmtId="164" fontId="7" fillId="0" borderId="0" xfId="1" applyNumberFormat="1" applyFont="1"/>
    <xf numFmtId="0" fontId="14" fillId="0" borderId="0" xfId="3" applyFont="1"/>
    <xf numFmtId="0" fontId="19" fillId="0" borderId="0" xfId="3" applyFont="1"/>
    <xf numFmtId="0" fontId="20" fillId="0" borderId="0" xfId="3" applyFont="1" applyBorder="1" applyAlignment="1"/>
    <xf numFmtId="43" fontId="19" fillId="0" borderId="0" xfId="1" applyNumberFormat="1" applyFont="1"/>
    <xf numFmtId="0" fontId="20" fillId="0" borderId="0" xfId="3" applyFont="1" applyBorder="1" applyAlignment="1">
      <alignment horizontal="center"/>
    </xf>
    <xf numFmtId="0" fontId="19" fillId="0" borderId="0" xfId="3" applyFont="1" applyFill="1"/>
    <xf numFmtId="0" fontId="21" fillId="0" borderId="0" xfId="3" applyFont="1"/>
    <xf numFmtId="0" fontId="6" fillId="0" borderId="0" xfId="3" applyFont="1" applyBorder="1" applyAlignment="1"/>
    <xf numFmtId="43" fontId="6" fillId="0" borderId="0" xfId="1" applyFont="1" applyBorder="1" applyAlignment="1">
      <alignment horizontal="center"/>
    </xf>
    <xf numFmtId="0" fontId="6" fillId="4" borderId="0" xfId="3" applyFont="1" applyFill="1"/>
    <xf numFmtId="0" fontId="6" fillId="4" borderId="0" xfId="3" applyFont="1" applyFill="1" applyBorder="1" applyAlignment="1">
      <alignment horizontal="center"/>
    </xf>
    <xf numFmtId="0" fontId="6" fillId="4" borderId="0" xfId="3" applyFont="1" applyFill="1" applyAlignment="1">
      <alignment horizontal="center"/>
    </xf>
    <xf numFmtId="0" fontId="8" fillId="0" borderId="0" xfId="3" applyFont="1" applyBorder="1" applyAlignment="1">
      <alignment horizontal="left"/>
    </xf>
    <xf numFmtId="7" fontId="2" fillId="0" borderId="0" xfId="3" applyNumberFormat="1" applyFont="1"/>
    <xf numFmtId="0" fontId="22" fillId="0" borderId="9" xfId="3" applyFont="1" applyBorder="1" applyAlignment="1">
      <alignment horizontal="left" indent="2"/>
    </xf>
    <xf numFmtId="7" fontId="6" fillId="0" borderId="0" xfId="3" applyNumberFormat="1" applyFont="1"/>
    <xf numFmtId="0" fontId="9" fillId="0" borderId="0" xfId="3" applyFont="1" applyBorder="1" applyAlignment="1">
      <alignment horizontal="left"/>
    </xf>
    <xf numFmtId="0" fontId="8" fillId="0" borderId="0" xfId="3" applyFont="1" applyBorder="1" applyAlignment="1">
      <alignment horizontal="left" indent="3"/>
    </xf>
    <xf numFmtId="7" fontId="7" fillId="0" borderId="0" xfId="3" applyNumberFormat="1" applyFont="1"/>
    <xf numFmtId="0" fontId="23" fillId="0" borderId="0" xfId="3" applyFont="1" applyBorder="1" applyAlignment="1">
      <alignment horizontal="left" indent="3"/>
    </xf>
    <xf numFmtId="0" fontId="9" fillId="0" borderId="9" xfId="3" applyFont="1" applyBorder="1" applyAlignment="1">
      <alignment horizontal="left" indent="2"/>
    </xf>
    <xf numFmtId="0" fontId="8" fillId="0" borderId="0" xfId="3" applyFont="1" applyBorder="1" applyAlignment="1">
      <alignment horizontal="left" indent="2"/>
    </xf>
    <xf numFmtId="0" fontId="9" fillId="0" borderId="9" xfId="3" applyFont="1" applyBorder="1" applyAlignment="1">
      <alignment horizontal="left" indent="1"/>
    </xf>
    <xf numFmtId="0" fontId="23" fillId="0" borderId="0" xfId="3" applyFont="1" applyBorder="1" applyAlignment="1">
      <alignment horizontal="left" indent="2"/>
    </xf>
    <xf numFmtId="0" fontId="9" fillId="0" borderId="0" xfId="3" applyFont="1" applyBorder="1" applyAlignment="1">
      <alignment horizontal="left" indent="3"/>
    </xf>
    <xf numFmtId="0" fontId="21" fillId="0" borderId="0" xfId="3" applyFont="1" applyBorder="1" applyAlignment="1">
      <alignment horizontal="left" indent="3"/>
    </xf>
    <xf numFmtId="0" fontId="9" fillId="0" borderId="0" xfId="3" applyFont="1" applyBorder="1" applyAlignment="1">
      <alignment horizontal="left" indent="2"/>
    </xf>
    <xf numFmtId="0" fontId="9" fillId="0" borderId="0" xfId="5" applyFont="1" applyBorder="1" applyAlignment="1">
      <alignment horizontal="left" indent="3"/>
    </xf>
    <xf numFmtId="0" fontId="8" fillId="0" borderId="0" xfId="3" applyFont="1" applyBorder="1" applyAlignment="1">
      <alignment horizontal="left" indent="4"/>
    </xf>
    <xf numFmtId="0" fontId="8" fillId="0" borderId="0" xfId="5" applyFont="1" applyBorder="1" applyAlignment="1">
      <alignment horizontal="left" indent="3"/>
    </xf>
    <xf numFmtId="0" fontId="9" fillId="0" borderId="0" xfId="3" applyFont="1" applyBorder="1" applyAlignment="1">
      <alignment horizontal="left" indent="1"/>
    </xf>
    <xf numFmtId="0" fontId="9" fillId="0" borderId="10" xfId="3" applyFont="1" applyBorder="1" applyAlignment="1">
      <alignment horizontal="left" indent="1"/>
    </xf>
    <xf numFmtId="7" fontId="7" fillId="0" borderId="0" xfId="3" applyNumberFormat="1" applyFont="1" applyFill="1"/>
    <xf numFmtId="0" fontId="9" fillId="0" borderId="0" xfId="3" applyFont="1" applyBorder="1" applyAlignment="1">
      <alignment horizontal="left" vertical="center" indent="1"/>
    </xf>
    <xf numFmtId="0" fontId="22" fillId="0" borderId="0" xfId="3" applyFont="1" applyBorder="1" applyAlignment="1">
      <alignment horizontal="left" vertical="center" indent="1"/>
    </xf>
    <xf numFmtId="41" fontId="5" fillId="0" borderId="0" xfId="3" applyNumberFormat="1" applyFont="1"/>
    <xf numFmtId="0" fontId="5" fillId="0" borderId="0" xfId="3" applyFont="1" applyBorder="1" applyAlignment="1">
      <alignment horizontal="center"/>
    </xf>
    <xf numFmtId="0" fontId="5" fillId="0" borderId="0" xfId="3" applyFont="1" applyBorder="1" applyAlignment="1">
      <alignment horizontal="left"/>
    </xf>
    <xf numFmtId="10" fontId="0" fillId="0" borderId="0" xfId="2" applyNumberFormat="1" applyFont="1"/>
    <xf numFmtId="0" fontId="2" fillId="0" borderId="0" xfId="3" applyBorder="1" applyAlignment="1">
      <alignment horizontal="left" indent="2"/>
    </xf>
    <xf numFmtId="164" fontId="0" fillId="0" borderId="11" xfId="1" applyNumberFormat="1" applyFont="1" applyFill="1" applyBorder="1"/>
    <xf numFmtId="164" fontId="24" fillId="0" borderId="0" xfId="3" applyNumberFormat="1" applyFont="1" applyFill="1" applyBorder="1"/>
    <xf numFmtId="164" fontId="2" fillId="0" borderId="0" xfId="3" applyNumberFormat="1" applyBorder="1"/>
    <xf numFmtId="164" fontId="2" fillId="0" borderId="0" xfId="3" applyNumberFormat="1" applyFill="1"/>
    <xf numFmtId="164" fontId="2" fillId="0" borderId="0" xfId="3" applyNumberFormat="1"/>
    <xf numFmtId="49" fontId="2" fillId="0" borderId="0" xfId="3" applyNumberFormat="1" applyBorder="1" applyAlignment="1">
      <alignment horizontal="left" indent="2"/>
    </xf>
    <xf numFmtId="164" fontId="2" fillId="0" borderId="11" xfId="3" applyNumberFormat="1" applyBorder="1"/>
    <xf numFmtId="0" fontId="2" fillId="0" borderId="0" xfId="3" applyFill="1" applyBorder="1" applyAlignment="1">
      <alignment horizontal="left" indent="2"/>
    </xf>
    <xf numFmtId="164" fontId="24" fillId="0" borderId="0" xfId="1" applyNumberFormat="1" applyFont="1" applyFill="1" applyBorder="1"/>
    <xf numFmtId="164" fontId="0" fillId="0" borderId="12" xfId="1" applyNumberFormat="1" applyFont="1" applyFill="1" applyBorder="1"/>
    <xf numFmtId="164" fontId="2" fillId="0" borderId="12" xfId="3" applyNumberFormat="1" applyBorder="1"/>
    <xf numFmtId="164" fontId="24" fillId="5" borderId="13" xfId="1" applyNumberFormat="1" applyFont="1" applyFill="1" applyBorder="1"/>
    <xf numFmtId="0" fontId="2" fillId="0" borderId="0" xfId="3" applyFont="1" applyBorder="1" applyAlignment="1">
      <alignment horizontal="left" indent="2"/>
    </xf>
    <xf numFmtId="164" fontId="0" fillId="0" borderId="6" xfId="1" applyNumberFormat="1" applyFont="1" applyFill="1" applyBorder="1"/>
    <xf numFmtId="164" fontId="0" fillId="0" borderId="14" xfId="1" applyNumberFormat="1" applyFont="1" applyFill="1" applyBorder="1"/>
    <xf numFmtId="164" fontId="2" fillId="0" borderId="14" xfId="3" applyNumberFormat="1" applyBorder="1"/>
    <xf numFmtId="164" fontId="24" fillId="5" borderId="15" xfId="1" applyNumberFormat="1" applyFont="1" applyFill="1" applyBorder="1"/>
    <xf numFmtId="164" fontId="24" fillId="0" borderId="16" xfId="1" applyNumberFormat="1" applyFont="1" applyFill="1" applyBorder="1"/>
    <xf numFmtId="164" fontId="0" fillId="0" borderId="17" xfId="1" applyNumberFormat="1" applyFont="1" applyFill="1" applyBorder="1"/>
    <xf numFmtId="164" fontId="2" fillId="0" borderId="17" xfId="3" applyNumberFormat="1" applyBorder="1"/>
    <xf numFmtId="164" fontId="0" fillId="0" borderId="0" xfId="1" applyNumberFormat="1" applyFont="1" applyFill="1" applyBorder="1"/>
    <xf numFmtId="164" fontId="21" fillId="0" borderId="0" xfId="1" applyNumberFormat="1" applyFont="1" applyBorder="1"/>
    <xf numFmtId="0" fontId="5" fillId="0" borderId="0" xfId="3" applyFont="1" applyBorder="1" applyAlignment="1">
      <alignment horizontal="left" indent="4"/>
    </xf>
    <xf numFmtId="164" fontId="5" fillId="0" borderId="0" xfId="3" applyNumberFormat="1" applyFont="1" applyBorder="1"/>
    <xf numFmtId="164" fontId="5" fillId="0" borderId="0" xfId="3" applyNumberFormat="1" applyFont="1"/>
    <xf numFmtId="0" fontId="5" fillId="0" borderId="0" xfId="3" applyFont="1" applyFill="1" applyBorder="1"/>
    <xf numFmtId="164" fontId="19" fillId="0" borderId="0" xfId="3" applyNumberFormat="1" applyFont="1"/>
    <xf numFmtId="0" fontId="2" fillId="0" borderId="0" xfId="3" applyAlignment="1">
      <alignment horizontal="left" indent="2"/>
    </xf>
    <xf numFmtId="164" fontId="2" fillId="0" borderId="0" xfId="1" applyNumberFormat="1" applyFont="1" applyFill="1" applyBorder="1"/>
    <xf numFmtId="164" fontId="0" fillId="0" borderId="0" xfId="1" applyNumberFormat="1" applyFont="1" applyBorder="1"/>
    <xf numFmtId="0" fontId="2" fillId="0" borderId="0" xfId="3" applyFont="1" applyAlignment="1">
      <alignment horizontal="left" indent="2"/>
    </xf>
    <xf numFmtId="164" fontId="2" fillId="0" borderId="16" xfId="1" applyNumberFormat="1" applyFont="1" applyFill="1" applyBorder="1"/>
    <xf numFmtId="164" fontId="2" fillId="0" borderId="0" xfId="3" applyNumberFormat="1" applyFill="1" applyBorder="1"/>
    <xf numFmtId="164" fontId="2" fillId="0" borderId="0" xfId="1" applyNumberFormat="1" applyFont="1" applyBorder="1"/>
    <xf numFmtId="0" fontId="2" fillId="0" borderId="0" xfId="3" applyAlignment="1">
      <alignment horizontal="left" indent="4"/>
    </xf>
    <xf numFmtId="0" fontId="5" fillId="0" borderId="0" xfId="3" applyFont="1" applyBorder="1"/>
    <xf numFmtId="164" fontId="24" fillId="6" borderId="13" xfId="3" applyNumberFormat="1" applyFont="1" applyFill="1" applyBorder="1"/>
    <xf numFmtId="164" fontId="2" fillId="0" borderId="0" xfId="3" applyNumberFormat="1" applyFont="1" applyBorder="1"/>
    <xf numFmtId="164" fontId="24" fillId="0" borderId="0" xfId="3" applyNumberFormat="1" applyFont="1" applyBorder="1"/>
    <xf numFmtId="0" fontId="2" fillId="0" borderId="0" xfId="3" applyFont="1" applyBorder="1" applyAlignment="1">
      <alignment horizontal="left" indent="1"/>
    </xf>
    <xf numFmtId="10" fontId="24" fillId="6" borderId="13" xfId="2" applyNumberFormat="1" applyFont="1" applyFill="1" applyBorder="1"/>
    <xf numFmtId="10" fontId="24" fillId="0" borderId="0" xfId="2" applyNumberFormat="1" applyFont="1" applyBorder="1"/>
    <xf numFmtId="164" fontId="25" fillId="0" borderId="12" xfId="3" applyNumberFormat="1" applyFont="1" applyFill="1" applyBorder="1"/>
    <xf numFmtId="164" fontId="25" fillId="6" borderId="13" xfId="3" applyNumberFormat="1" applyFont="1" applyFill="1" applyBorder="1"/>
    <xf numFmtId="164" fontId="25" fillId="0" borderId="0" xfId="3" applyNumberFormat="1" applyFont="1" applyFill="1" applyBorder="1"/>
    <xf numFmtId="164" fontId="25" fillId="0" borderId="18" xfId="3" applyNumberFormat="1" applyFont="1" applyFill="1" applyBorder="1"/>
    <xf numFmtId="164" fontId="2" fillId="0" borderId="0" xfId="1" applyNumberFormat="1" applyBorder="1"/>
    <xf numFmtId="164" fontId="25" fillId="0" borderId="0" xfId="3" applyNumberFormat="1" applyFont="1" applyBorder="1"/>
    <xf numFmtId="164" fontId="5" fillId="0" borderId="0" xfId="3" applyNumberFormat="1" applyFont="1" applyFill="1"/>
    <xf numFmtId="0" fontId="5" fillId="0" borderId="0" xfId="3" applyFont="1" applyAlignment="1">
      <alignment horizontal="left" indent="4"/>
    </xf>
    <xf numFmtId="0" fontId="25" fillId="0" borderId="0" xfId="3" applyFont="1"/>
    <xf numFmtId="164" fontId="5" fillId="0" borderId="19" xfId="3" applyNumberFormat="1" applyFont="1" applyBorder="1"/>
    <xf numFmtId="164" fontId="5" fillId="0" borderId="20" xfId="3" applyNumberFormat="1" applyFont="1" applyBorder="1"/>
    <xf numFmtId="164" fontId="5" fillId="0" borderId="21" xfId="3" applyNumberFormat="1" applyFont="1" applyBorder="1"/>
    <xf numFmtId="43" fontId="2" fillId="0" borderId="0" xfId="3" applyNumberFormat="1" applyFont="1" applyBorder="1"/>
    <xf numFmtId="0" fontId="5" fillId="0" borderId="0" xfId="3" applyFont="1" applyAlignment="1">
      <alignment horizontal="left" indent="1"/>
    </xf>
    <xf numFmtId="0" fontId="5" fillId="3" borderId="0" xfId="3" applyFont="1" applyFill="1"/>
    <xf numFmtId="0" fontId="21" fillId="0" borderId="0" xfId="3" applyFont="1" applyAlignment="1">
      <alignment horizontal="left" indent="1"/>
    </xf>
    <xf numFmtId="0" fontId="21" fillId="0" borderId="0" xfId="3" quotePrefix="1" applyFont="1" applyAlignment="1">
      <alignment horizontal="left" indent="1"/>
    </xf>
    <xf numFmtId="0" fontId="26" fillId="4" borderId="0" xfId="3" applyFont="1" applyFill="1"/>
    <xf numFmtId="0" fontId="26" fillId="0" borderId="0" xfId="3" applyFont="1"/>
    <xf numFmtId="0" fontId="24" fillId="0" borderId="0" xfId="3" applyFont="1" applyBorder="1"/>
    <xf numFmtId="164" fontId="27" fillId="0" borderId="0" xfId="1" applyNumberFormat="1" applyFont="1" applyBorder="1"/>
    <xf numFmtId="164" fontId="24" fillId="0" borderId="0" xfId="1" applyNumberFormat="1" applyFont="1" applyBorder="1"/>
    <xf numFmtId="0" fontId="2" fillId="0" borderId="0" xfId="3" applyBorder="1" applyAlignment="1">
      <alignment horizontal="left" indent="1"/>
    </xf>
    <xf numFmtId="167" fontId="24" fillId="6" borderId="13" xfId="3" applyNumberFormat="1" applyFont="1" applyFill="1" applyBorder="1"/>
    <xf numFmtId="10" fontId="27" fillId="0" borderId="0" xfId="2" applyNumberFormat="1" applyFont="1" applyBorder="1"/>
    <xf numFmtId="164" fontId="24" fillId="0" borderId="11" xfId="3" applyNumberFormat="1" applyFont="1" applyBorder="1"/>
    <xf numFmtId="164" fontId="24" fillId="6" borderId="15" xfId="3" applyNumberFormat="1" applyFont="1" applyFill="1" applyBorder="1"/>
    <xf numFmtId="43" fontId="2" fillId="0" borderId="0" xfId="3" applyNumberFormat="1"/>
    <xf numFmtId="164" fontId="7" fillId="0" borderId="0" xfId="3" applyNumberFormat="1" applyFont="1" applyFill="1" applyBorder="1"/>
    <xf numFmtId="164" fontId="5" fillId="0" borderId="0" xfId="3" applyNumberFormat="1" applyFont="1" applyFill="1" applyBorder="1"/>
    <xf numFmtId="164" fontId="5" fillId="0" borderId="0" xfId="1" applyNumberFormat="1" applyFont="1" applyFill="1" applyBorder="1"/>
    <xf numFmtId="164" fontId="2" fillId="0" borderId="0" xfId="1" applyNumberFormat="1" applyFill="1" applyBorder="1"/>
    <xf numFmtId="0" fontId="5" fillId="3" borderId="0" xfId="3" applyFont="1" applyFill="1" applyBorder="1"/>
    <xf numFmtId="41" fontId="7" fillId="0" borderId="0" xfId="3" applyNumberFormat="1" applyFont="1" applyFill="1"/>
    <xf numFmtId="41" fontId="6" fillId="0" borderId="0" xfId="3" applyNumberFormat="1" applyFont="1" applyFill="1"/>
    <xf numFmtId="41" fontId="6" fillId="0" borderId="0" xfId="3" applyNumberFormat="1" applyFont="1" applyFill="1" applyBorder="1"/>
    <xf numFmtId="41" fontId="16" fillId="0" borderId="0" xfId="3" applyNumberFormat="1" applyFont="1" applyFill="1"/>
    <xf numFmtId="41" fontId="16" fillId="0" borderId="0" xfId="3" applyNumberFormat="1" applyFont="1" applyFill="1" applyBorder="1"/>
    <xf numFmtId="41" fontId="6" fillId="0" borderId="1" xfId="3" applyNumberFormat="1" applyFont="1" applyFill="1" applyBorder="1"/>
    <xf numFmtId="0" fontId="20" fillId="0" borderId="0" xfId="3" applyFont="1" applyBorder="1" applyAlignment="1">
      <alignment horizontal="center"/>
    </xf>
    <xf numFmtId="0" fontId="6" fillId="0" borderId="0" xfId="3" applyFont="1" applyBorder="1" applyAlignment="1">
      <alignment horizontal="center"/>
    </xf>
    <xf numFmtId="0" fontId="5" fillId="0" borderId="3" xfId="3" applyFont="1" applyFill="1" applyBorder="1" applyAlignment="1">
      <alignment horizontal="center"/>
    </xf>
    <xf numFmtId="0" fontId="5" fillId="0" borderId="0" xfId="3" applyFont="1" applyFill="1" applyBorder="1" applyAlignment="1">
      <alignment horizontal="center"/>
    </xf>
    <xf numFmtId="0" fontId="5" fillId="0" borderId="4" xfId="3" applyFont="1" applyFill="1" applyBorder="1" applyAlignment="1">
      <alignment horizontal="center"/>
    </xf>
  </cellXfs>
  <cellStyles count="6">
    <cellStyle name="Comma" xfId="1" builtinId="3"/>
    <cellStyle name="Hyperlink" xfId="4" builtinId="8"/>
    <cellStyle name="Normal" xfId="0" builtinId="0"/>
    <cellStyle name="Normal 10" xfId="5"/>
    <cellStyle name="Normal 2" xfId="3"/>
    <cellStyle name="Percent" xfId="2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yrna.bonsol/My%20Documents/shared/JVSHE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ristin.dietz/Box%20Sync/Clients/California%20Clients/Magnolia/Financials/2016-2017/01-Monthly%20Updates/16.08/Budget%20Model/MSA-6-MSA-SD%20August'16%20Financials_am_160822-kd%20edits%20160909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Step3.%202008-09%20AMBG%20Ent%20Calc.,2nd%20App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t cont rest"/>
      <sheetName val="ift spec ed"/>
      <sheetName val="ift apprentice"/>
      <sheetName val="IFT CONT ED"/>
      <sheetName val="IFT Comm Day Sch"/>
      <sheetName val="IFT ROC SUBSIDY"/>
      <sheetName val="SFP MATCH"/>
      <sheetName val="addl fe adj"/>
      <sheetName val="jv"/>
      <sheetName val="ye fnd equity"/>
      <sheetName val="JVSHELL"/>
      <sheetName val="JVSHELL (4)"/>
      <sheetName val="JVSHELL (5)"/>
      <sheetName val="JVSHELL (6)"/>
      <sheetName val="JVSHELL (7)"/>
      <sheetName val="JVSHELL (8)"/>
      <sheetName val="JVSHELL (9)"/>
      <sheetName val="JVSHELL (10)"/>
      <sheetName val="JVSHELL (11)"/>
      <sheetName val="JVSHELL (2)"/>
      <sheetName val="JVSHELL (3)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 YTD for PPT"/>
      <sheetName val="OUT SUM for PPT"/>
      <sheetName val="OUT BS"/>
      <sheetName val="CASH FLOW for PPT"/>
      <sheetName val="Cash Chart"/>
      <sheetName val="Map"/>
      <sheetName val="Chart of Accounts 16-17"/>
      <sheetName val="RESTRICTED DETAIL-SITE 1"/>
      <sheetName val="RESTRICTED DETAIL-SITE 2"/>
      <sheetName val="RESTRICTED DETAIL-SITE 3"/>
      <sheetName val="RESTRICTED DETAIL-SITE 4"/>
      <sheetName val="RESTRICTED DETAIL-SITE 5"/>
      <sheetName val="RESTRICTED DETAIL-SITE 6"/>
      <sheetName val="RESTRICTED DETAIL-SITE 7"/>
      <sheetName val="In Depreciation"/>
      <sheetName val="IN Allocations"/>
      <sheetName val="LCFF Implementation -MSA-6"/>
      <sheetName val="15-16 P2 LCFF Transition-MSA-6"/>
      <sheetName val="LCFF Implementation - MSA-7"/>
      <sheetName val="15-16 P2 LCFF Transition-MSA-7"/>
      <sheetName val="LCFF Implementation - MSA-8"/>
      <sheetName val="15-16 P2 LCFF Transition-MSA-8"/>
      <sheetName val="LCFF Implementation - MSA-SA"/>
      <sheetName val="15-16 P2 LCFF Transition-MSA-SA"/>
      <sheetName val="LCFF Implementation - MSA-SD"/>
      <sheetName val="15-16 P2 LCFF Transition-MSA-SD"/>
      <sheetName val="LCFF Implementation - SITE 6"/>
      <sheetName val="15-16 P2 LCFF Transition-SITE 6"/>
      <sheetName val="IN EXHIBITS-MSA-6"/>
      <sheetName val="IN EXHIBITS-MSA-7"/>
      <sheetName val="IN EXHIBITS-MSA-8"/>
      <sheetName val="IN EXHIBITS-MSA-SA"/>
      <sheetName val="IN EXHIBITS-MSA-SD"/>
      <sheetName val="IN EXHIBITS-SITE 6"/>
      <sheetName val="IN Payroll"/>
      <sheetName val="IN DETAIL"/>
      <sheetName val="IN MONTHLY-MSA-6"/>
      <sheetName val="IN MONTHLY-MSA-7"/>
      <sheetName val="IN MONTHLY-MSA-8"/>
      <sheetName val="IN MONTHLY-MSA-SA"/>
      <sheetName val="IN MONTHLY-MSA-SD"/>
      <sheetName val="IN MONTHLY-SITE 6"/>
      <sheetName val="IN MONTHLY-SITE 7"/>
      <sheetName val="OUT SUM by site"/>
      <sheetName val="OUT SUM-MSA-SA"/>
      <sheetName val="CASH FLOW-MSA-SA"/>
      <sheetName val="OUT YTD TOTAL"/>
      <sheetName val="OUT YTD-MSA-6"/>
      <sheetName val="OUT YTD-MSA-7"/>
      <sheetName val="OUT YTD-MSA-8"/>
      <sheetName val="OUT YTD-MSA-SA"/>
      <sheetName val="OUT YTD-MSA-SD"/>
      <sheetName val="OUT YTD-SITE 6"/>
      <sheetName val="OUT YTD-SITE 7"/>
      <sheetName val="CASH FLOW TOTAL"/>
      <sheetName val="CASH FLOW-MSA-6"/>
      <sheetName val="CASH FLOW-MSA-7"/>
      <sheetName val="CASH FLOW-MSA-8"/>
      <sheetName val="CASH FLOW-MSA-SD"/>
      <sheetName val="CASH FLOW-SITE 6"/>
      <sheetName val="CASH FLOW-SITE 7"/>
      <sheetName val="Actuals-IS - MSA-6"/>
      <sheetName val="MSA6 IS"/>
      <sheetName val="Actuals-IS - MSA-7"/>
      <sheetName val="MSA7 IS"/>
      <sheetName val="Actuals-IS - MSA-8"/>
      <sheetName val="MSA8 IS"/>
      <sheetName val="Actuals-IS - MSA-SA"/>
      <sheetName val="MSASA IS"/>
      <sheetName val="Actuals-IS - MSA-SD"/>
      <sheetName val="Actuals-IS - Site 6"/>
      <sheetName val="Actuals-IS - Site 7"/>
      <sheetName val="MSASD IS"/>
      <sheetName val="ESP-BS"/>
      <sheetName val="Actuals-BS - MSA-6"/>
      <sheetName val="Actuals-BS - MSA-7"/>
      <sheetName val="Actuals-BS - MSA-8"/>
      <sheetName val="Actuals-BS - MSA-SA"/>
      <sheetName val="Actuals-BS - MSA-SD"/>
      <sheetName val="Actuals-BS - Site 6"/>
      <sheetName val="Actuals-BS - Site 7"/>
      <sheetName val="Adv Appt."/>
      <sheetName val="Title I"/>
      <sheetName val="Title III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A5">
            <v>1000</v>
          </cell>
          <cell r="B5" t="str">
            <v>Certificated Salaries</v>
          </cell>
          <cell r="C5" t="str">
            <v>Expense</v>
          </cell>
          <cell r="D5" t="str">
            <v>Certificated - Salaries</v>
          </cell>
          <cell r="F5" t="str">
            <v>Certificated Salaries</v>
          </cell>
        </row>
        <row r="6">
          <cell r="A6">
            <v>1100</v>
          </cell>
          <cell r="B6" t="str">
            <v>Certificated Salaries : Teachers Salaries</v>
          </cell>
          <cell r="C6" t="str">
            <v>Expense</v>
          </cell>
          <cell r="D6" t="str">
            <v>Certificate Teachers Salaries</v>
          </cell>
          <cell r="F6" t="str">
            <v xml:space="preserve"> Teachers Salaries</v>
          </cell>
        </row>
        <row r="7">
          <cell r="A7">
            <v>1101</v>
          </cell>
          <cell r="B7" t="str">
            <v>Certificated Salaries : Teachers Salaries : Teacher - Stipends</v>
          </cell>
          <cell r="C7" t="str">
            <v>Expense</v>
          </cell>
          <cell r="D7" t="str">
            <v>Certificated Teacher - Stipends</v>
          </cell>
          <cell r="F7" t="str">
            <v xml:space="preserve"> Teacher - Stipends</v>
          </cell>
        </row>
        <row r="8">
          <cell r="A8">
            <v>1103</v>
          </cell>
          <cell r="B8" t="str">
            <v>Certificated Salaries : Teachers Salaries : Teacher - Substitute Pay</v>
          </cell>
          <cell r="C8" t="str">
            <v>Expense</v>
          </cell>
          <cell r="D8" t="str">
            <v>Certificated Teacher - Substitute Pay</v>
          </cell>
          <cell r="F8" t="str">
            <v xml:space="preserve"> Teacher - Substitute Pay</v>
          </cell>
        </row>
        <row r="9">
          <cell r="A9">
            <v>1111</v>
          </cell>
          <cell r="B9" t="str">
            <v>Certificated Salaries : Teachers Salaries : Teacher - Elective</v>
          </cell>
          <cell r="C9" t="str">
            <v>Expense</v>
          </cell>
          <cell r="D9" t="str">
            <v>Certificated Teacher - Elective</v>
          </cell>
          <cell r="F9" t="str">
            <v xml:space="preserve"> Teacher - Elective</v>
          </cell>
        </row>
        <row r="10">
          <cell r="A10">
            <v>1145</v>
          </cell>
          <cell r="B10" t="str">
            <v>Certificated Salaries : Teachers Salaries : Teacher - Independent Study</v>
          </cell>
          <cell r="C10" t="str">
            <v>Expense</v>
          </cell>
          <cell r="D10" t="str">
            <v>Certificated Teacher - Independent Study</v>
          </cell>
          <cell r="F10" t="str">
            <v xml:space="preserve"> Teacher - Independent Study</v>
          </cell>
        </row>
        <row r="11">
          <cell r="A11">
            <v>1148</v>
          </cell>
          <cell r="B11" t="str">
            <v>Certificated Salaries : Teachers Salaries : Teacher - Special Ed</v>
          </cell>
          <cell r="C11" t="str">
            <v>Expense</v>
          </cell>
          <cell r="D11" t="str">
            <v>Certificated Teacher - Special Ed</v>
          </cell>
          <cell r="F11" t="str">
            <v xml:space="preserve"> Teacher - Special Ed</v>
          </cell>
        </row>
        <row r="12">
          <cell r="A12">
            <v>1150</v>
          </cell>
          <cell r="B12" t="str">
            <v>Certificated Salaries : Teachers Salaries : Teacher - Custom 1</v>
          </cell>
          <cell r="C12" t="str">
            <v>Expense</v>
          </cell>
          <cell r="D12" t="str">
            <v>Certificated Teacher - Custom 1</v>
          </cell>
          <cell r="F12" t="str">
            <v xml:space="preserve"> Teacher - Custom 1</v>
          </cell>
        </row>
        <row r="13">
          <cell r="A13">
            <v>1160</v>
          </cell>
          <cell r="B13" t="str">
            <v>Certificated Salaries : Teachers Salaries : Teacher - Custom 2</v>
          </cell>
          <cell r="C13" t="str">
            <v>Expense</v>
          </cell>
          <cell r="D13" t="str">
            <v>Certificated Teacher - Custom 2</v>
          </cell>
          <cell r="F13" t="str">
            <v xml:space="preserve"> Teacher - Custom 2</v>
          </cell>
        </row>
        <row r="14">
          <cell r="A14">
            <v>1170</v>
          </cell>
          <cell r="B14" t="str">
            <v>Certificated Salaries : Teachers Salaries : Teacher - Custom 3</v>
          </cell>
          <cell r="C14" t="str">
            <v>Expense</v>
          </cell>
          <cell r="D14" t="str">
            <v>Certificated Teacher - Custom 3</v>
          </cell>
          <cell r="F14" t="str">
            <v xml:space="preserve"> Teacher - Custom 3</v>
          </cell>
        </row>
        <row r="15">
          <cell r="A15">
            <v>1180</v>
          </cell>
          <cell r="B15" t="str">
            <v>Certificated Salaries : Teachers Salaries : Teacher - Custom 4</v>
          </cell>
          <cell r="C15" t="str">
            <v>Expense</v>
          </cell>
          <cell r="D15" t="str">
            <v>Certificated Teacher - Custom 4</v>
          </cell>
          <cell r="F15" t="str">
            <v xml:space="preserve"> Teacher - Custom 4</v>
          </cell>
        </row>
        <row r="16">
          <cell r="A16">
            <v>1190</v>
          </cell>
          <cell r="B16" t="str">
            <v>Certificated Salaries : Teachers Salaries : Teacher - Custom 5</v>
          </cell>
          <cell r="C16" t="str">
            <v>Expense</v>
          </cell>
          <cell r="D16" t="str">
            <v>Certificated Teacher - Custom 5</v>
          </cell>
          <cell r="F16" t="str">
            <v xml:space="preserve"> Teacher - Custom 5</v>
          </cell>
        </row>
        <row r="17">
          <cell r="A17">
            <v>1200</v>
          </cell>
          <cell r="B17" t="str">
            <v>Certificated Salaries : Certificated Pupil Support Salaries</v>
          </cell>
          <cell r="C17" t="str">
            <v>Expense</v>
          </cell>
          <cell r="D17" t="str">
            <v>Certificated Pupil Support Salaries</v>
          </cell>
          <cell r="F17" t="str">
            <v xml:space="preserve"> Certificated Pupil Support Salaries</v>
          </cell>
        </row>
        <row r="18">
          <cell r="A18">
            <v>1201</v>
          </cell>
          <cell r="B18" t="str">
            <v>Certificated Salaries : Certificated Pupil Support Salaries : Certificated Pupil Support Salaries - Custom 1</v>
          </cell>
          <cell r="C18" t="str">
            <v>Expense</v>
          </cell>
          <cell r="D18" t="str">
            <v>Certificated Pupil Support Salaries - Custom 1</v>
          </cell>
          <cell r="F18" t="str">
            <v xml:space="preserve"> Certificated Pupil Support Salaries - Custom 1</v>
          </cell>
        </row>
        <row r="19">
          <cell r="A19">
            <v>1202</v>
          </cell>
          <cell r="B19" t="str">
            <v>Certificated Salaries : Certificated Pupil Support Salaries : Certificated Pupil Support Salaries - Custom 2</v>
          </cell>
          <cell r="C19" t="str">
            <v>Expense</v>
          </cell>
          <cell r="D19" t="str">
            <v>Certificated Pupil Support Salaries - Custom 2</v>
          </cell>
          <cell r="F19" t="str">
            <v xml:space="preserve"> Certificated Pupil Support Salaries - Custom 2</v>
          </cell>
        </row>
        <row r="20">
          <cell r="A20">
            <v>1203</v>
          </cell>
          <cell r="B20" t="str">
            <v>Certificated Salaries : Certificated Pupil Support Salaries : Certificated Pupil Support Salaries - Custom 3</v>
          </cell>
          <cell r="C20" t="str">
            <v>Expense</v>
          </cell>
          <cell r="D20" t="str">
            <v>Certificated Pupil Support Salaries - Custom 3</v>
          </cell>
          <cell r="F20" t="str">
            <v xml:space="preserve"> Certificated Pupil Support Salaries - Custom 3</v>
          </cell>
        </row>
        <row r="21">
          <cell r="A21">
            <v>1204</v>
          </cell>
          <cell r="B21" t="str">
            <v>Certificated Salaries : Certificated Pupil Support Salaries : Certificated Pupil Support Salaries - Custom 4</v>
          </cell>
          <cell r="C21" t="str">
            <v>Expense</v>
          </cell>
          <cell r="D21" t="str">
            <v>Certificated Pupil Support Salaries - Custom 4</v>
          </cell>
          <cell r="F21" t="str">
            <v xml:space="preserve"> Certificated Pupil Support Salaries - Custom 4</v>
          </cell>
        </row>
        <row r="22">
          <cell r="A22">
            <v>1205</v>
          </cell>
          <cell r="B22" t="str">
            <v>Certificated Salaries : Certificated Pupil Support Salaries : Certificated Pupil Support Salaries - Custom 5</v>
          </cell>
          <cell r="C22" t="str">
            <v>Expense</v>
          </cell>
          <cell r="D22" t="str">
            <v>Certificated Pupil Support Salaries - Custom 5</v>
          </cell>
          <cell r="F22" t="str">
            <v xml:space="preserve"> Certificated Pupil Support Salaries - Custom 5</v>
          </cell>
        </row>
        <row r="23">
          <cell r="A23">
            <v>1300</v>
          </cell>
          <cell r="B23" t="str">
            <v>Certificated Salaries : Certificated Supervisor &amp; Administrator Salaries</v>
          </cell>
          <cell r="C23" t="str">
            <v>Expense</v>
          </cell>
          <cell r="D23" t="str">
            <v>Certificated Supervisor &amp; Administrator Salaries</v>
          </cell>
          <cell r="F23" t="str">
            <v xml:space="preserve"> Certificated Supervisor &amp; Administrator Salaries</v>
          </cell>
        </row>
        <row r="24">
          <cell r="A24">
            <v>1311</v>
          </cell>
          <cell r="B24" t="str">
            <v>Certificated Salaries : Certificated Supervisor &amp; Administrator Salaries : Cert Admin - Custom 1</v>
          </cell>
          <cell r="C24" t="str">
            <v>Expense</v>
          </cell>
          <cell r="D24" t="str">
            <v>Certificated Administration - Custom 1</v>
          </cell>
          <cell r="F24" t="str">
            <v xml:space="preserve"> Cert Admin - Custom 1</v>
          </cell>
        </row>
        <row r="25">
          <cell r="A25">
            <v>1322</v>
          </cell>
          <cell r="B25" t="str">
            <v>Certificated Salaries : Certificated Supervisor &amp; Administrator Salaries : Cert Admin - Custom 2</v>
          </cell>
          <cell r="C25" t="str">
            <v>Expense</v>
          </cell>
          <cell r="D25" t="str">
            <v>Certificated Administration - Custom 2</v>
          </cell>
          <cell r="F25" t="str">
            <v xml:space="preserve"> Cert Admin - Custom 2</v>
          </cell>
        </row>
        <row r="26">
          <cell r="A26">
            <v>1333</v>
          </cell>
          <cell r="B26" t="str">
            <v>Certificated Salaries : Certificated Supervisor &amp; Administrator Salaries : Cert Admin - Custom 3</v>
          </cell>
          <cell r="C26" t="str">
            <v>Expense</v>
          </cell>
          <cell r="D26" t="str">
            <v>Certificated Administration - Custom 3</v>
          </cell>
          <cell r="F26" t="str">
            <v xml:space="preserve"> Cert Admin - Custom 3</v>
          </cell>
        </row>
        <row r="27">
          <cell r="A27">
            <v>1340</v>
          </cell>
          <cell r="B27" t="str">
            <v>Certificated Salaries : Certificated Supervisor &amp; Administrator Salaries : Cert Admin - Custom 4</v>
          </cell>
          <cell r="C27" t="str">
            <v>Expense</v>
          </cell>
          <cell r="D27" t="str">
            <v>Certificated Administration - Custom 4</v>
          </cell>
          <cell r="F27" t="str">
            <v xml:space="preserve"> Cert Admin - Custom 4</v>
          </cell>
        </row>
        <row r="28">
          <cell r="A28">
            <v>1350</v>
          </cell>
          <cell r="B28" t="str">
            <v>Certificated Salaries : Certificated Supervisor &amp; Administrator Salaries : Cert Admin - Custom 5</v>
          </cell>
          <cell r="C28" t="str">
            <v>Expense</v>
          </cell>
          <cell r="D28" t="str">
            <v>Certificated Administration - Custom 5</v>
          </cell>
          <cell r="F28" t="str">
            <v xml:space="preserve"> Cert Admin - Custom 5</v>
          </cell>
        </row>
        <row r="29">
          <cell r="A29">
            <v>1400</v>
          </cell>
          <cell r="B29" t="str">
            <v>Certificated Salaries : Certificated Bonuses &amp; Extra Pay</v>
          </cell>
          <cell r="C29" t="str">
            <v>Expense</v>
          </cell>
          <cell r="D29" t="str">
            <v>Certificated Bonuses</v>
          </cell>
          <cell r="F29" t="str">
            <v xml:space="preserve"> Certificated Bonuses &amp; Extra Pay</v>
          </cell>
        </row>
        <row r="30">
          <cell r="A30">
            <v>1401</v>
          </cell>
          <cell r="B30" t="str">
            <v>Certificated Salaries : Certificated Bonuses &amp; Extra Pay : Certificated bonuses - Custom 1</v>
          </cell>
          <cell r="C30" t="str">
            <v>Expense</v>
          </cell>
          <cell r="D30" t="str">
            <v>Certificated bonuses - Custom 1</v>
          </cell>
          <cell r="F30" t="str">
            <v xml:space="preserve"> Certificated bonuses - Custom 1</v>
          </cell>
        </row>
        <row r="31">
          <cell r="A31">
            <v>1402</v>
          </cell>
          <cell r="B31" t="str">
            <v>Certificated Salaries : Certificated Bonuses &amp; Extra Pay : Certificated bonuses - Custom 2</v>
          </cell>
          <cell r="C31" t="str">
            <v>Expense</v>
          </cell>
          <cell r="D31" t="str">
            <v>Certificated bonuses - Custom 2</v>
          </cell>
          <cell r="F31" t="str">
            <v xml:space="preserve"> Certificated bonuses - Custom 2</v>
          </cell>
        </row>
        <row r="32">
          <cell r="A32">
            <v>1403</v>
          </cell>
          <cell r="B32" t="str">
            <v>Certificated Salaries : Certificated Bonuses &amp; Extra Pay : Certificated bonuses - Custom 3</v>
          </cell>
          <cell r="C32" t="str">
            <v>Expense</v>
          </cell>
          <cell r="D32" t="str">
            <v>Certificated bonuses - Custom 3</v>
          </cell>
          <cell r="F32" t="str">
            <v xml:space="preserve"> Certificated bonuses - Custom 3</v>
          </cell>
        </row>
        <row r="33">
          <cell r="A33">
            <v>1404</v>
          </cell>
          <cell r="B33" t="str">
            <v>Certificated Salaries : Certificated Bonuses &amp; Extra Pay : Certificated bonuses - Custom 4</v>
          </cell>
          <cell r="C33" t="str">
            <v>Expense</v>
          </cell>
          <cell r="D33" t="str">
            <v>Certificated bonuses - Custom 4</v>
          </cell>
          <cell r="F33" t="str">
            <v xml:space="preserve"> Certificated bonuses - Custom 4</v>
          </cell>
        </row>
        <row r="34">
          <cell r="A34">
            <v>1405</v>
          </cell>
          <cell r="B34" t="str">
            <v>Certificated Salaries : Certificated Bonuses &amp; Extra Pay : Certificated bonuses - Custom 5</v>
          </cell>
          <cell r="C34" t="str">
            <v>Expense</v>
          </cell>
          <cell r="D34" t="str">
            <v>Certificated bonuses - Custom 5</v>
          </cell>
          <cell r="F34" t="str">
            <v xml:space="preserve"> Certificated bonuses - Custom 5</v>
          </cell>
        </row>
        <row r="35">
          <cell r="A35">
            <v>1900</v>
          </cell>
          <cell r="B35" t="str">
            <v>Certificated Salaries : Certificated Other Salaries</v>
          </cell>
          <cell r="C35" t="str">
            <v>Expense</v>
          </cell>
          <cell r="D35" t="str">
            <v>Other Certificated Salaries</v>
          </cell>
          <cell r="F35" t="str">
            <v xml:space="preserve"> Certificated Other Salaries</v>
          </cell>
        </row>
        <row r="36">
          <cell r="A36">
            <v>1904</v>
          </cell>
          <cell r="B36" t="str">
            <v>Certificated Salaries : Certificated Other Salaries : Other Cert - After School</v>
          </cell>
          <cell r="C36" t="str">
            <v>Expense</v>
          </cell>
          <cell r="D36" t="str">
            <v>Other Certificated - After School</v>
          </cell>
          <cell r="F36" t="str">
            <v xml:space="preserve"> Other Cert - After School</v>
          </cell>
        </row>
        <row r="37">
          <cell r="A37">
            <v>1910</v>
          </cell>
          <cell r="B37" t="str">
            <v>Certificated Salaries : Certificated Other Salaries : Other Cert - Preschool</v>
          </cell>
          <cell r="C37" t="str">
            <v>Expense</v>
          </cell>
          <cell r="D37" t="str">
            <v>Other Certificated - Preschool</v>
          </cell>
          <cell r="F37" t="str">
            <v xml:space="preserve"> Other Cert - Preschool</v>
          </cell>
        </row>
        <row r="38">
          <cell r="A38">
            <v>1920</v>
          </cell>
          <cell r="B38" t="str">
            <v>Certificated Salaries : Certificated Other Salaries : Other Cert - Summer</v>
          </cell>
          <cell r="C38" t="str">
            <v>Expense</v>
          </cell>
          <cell r="D38" t="str">
            <v>Other Certificated - Summer</v>
          </cell>
          <cell r="F38" t="str">
            <v xml:space="preserve"> Other Cert - Summer</v>
          </cell>
        </row>
        <row r="39">
          <cell r="A39">
            <v>1930</v>
          </cell>
          <cell r="B39" t="str">
            <v>Certificated Salaries : Certificated Other Salaries : Other Cert - Counselor</v>
          </cell>
          <cell r="C39" t="str">
            <v>Expense</v>
          </cell>
          <cell r="D39" t="str">
            <v>Other Certificated - Counselor</v>
          </cell>
          <cell r="F39" t="str">
            <v xml:space="preserve"> Other Cert - Counselor</v>
          </cell>
        </row>
        <row r="40">
          <cell r="A40">
            <v>1940</v>
          </cell>
          <cell r="B40" t="str">
            <v>Certificated Salaries : Certificated Other Salaries : Other Cert - Custom 1</v>
          </cell>
          <cell r="C40" t="str">
            <v>Expense</v>
          </cell>
          <cell r="D40" t="str">
            <v>Other Certificated - Custom 1</v>
          </cell>
          <cell r="F40" t="str">
            <v xml:space="preserve"> Other Cert - Custom 1</v>
          </cell>
        </row>
        <row r="41">
          <cell r="A41">
            <v>1950</v>
          </cell>
          <cell r="B41" t="str">
            <v>Certificated Salaries : Certificated Other Salaries : Other Cert - Custom 2</v>
          </cell>
          <cell r="C41" t="str">
            <v>Expense</v>
          </cell>
          <cell r="D41" t="str">
            <v>Other Certificated - Custom 2</v>
          </cell>
          <cell r="F41" t="str">
            <v xml:space="preserve"> Other Cert - Custom 2</v>
          </cell>
        </row>
        <row r="42">
          <cell r="A42">
            <v>1960</v>
          </cell>
          <cell r="B42" t="str">
            <v>Certificated Salaries : Certificated Other Salaries : Other Cert - Custom 3</v>
          </cell>
          <cell r="C42" t="str">
            <v>Expense</v>
          </cell>
          <cell r="D42" t="str">
            <v>Other Certificated - Custom 3</v>
          </cell>
          <cell r="F42" t="str">
            <v xml:space="preserve"> Other Cert - Custom 3</v>
          </cell>
        </row>
        <row r="43">
          <cell r="A43">
            <v>1970</v>
          </cell>
          <cell r="B43" t="str">
            <v>Certificated Salaries : Certificated Other Salaries : Other Cert - Custom 4</v>
          </cell>
          <cell r="C43" t="str">
            <v>Expense</v>
          </cell>
          <cell r="D43" t="str">
            <v>Other Certificated - Custom 4</v>
          </cell>
          <cell r="F43" t="str">
            <v xml:space="preserve"> Other Cert - Custom 4</v>
          </cell>
        </row>
        <row r="44">
          <cell r="A44">
            <v>1980</v>
          </cell>
          <cell r="B44" t="str">
            <v>Certificated Salaries : Certificated Other Salaries : Other Cert - Custom 5</v>
          </cell>
          <cell r="C44" t="str">
            <v>Expense</v>
          </cell>
          <cell r="D44" t="str">
            <v>Other Certificated - Custom 5</v>
          </cell>
          <cell r="F44" t="str">
            <v xml:space="preserve"> Other Cert - Custom 5</v>
          </cell>
        </row>
        <row r="45">
          <cell r="A45">
            <v>2000</v>
          </cell>
          <cell r="B45" t="str">
            <v>Classified Salaries</v>
          </cell>
          <cell r="C45" t="str">
            <v>Expense</v>
          </cell>
          <cell r="D45" t="str">
            <v>Classified - Salaries</v>
          </cell>
          <cell r="F45" t="str">
            <v>Classified Salaries</v>
          </cell>
        </row>
        <row r="46">
          <cell r="A46">
            <v>2100</v>
          </cell>
          <cell r="B46" t="str">
            <v>Classified Salaries : Classified Instructional Aide Salaries</v>
          </cell>
          <cell r="C46" t="str">
            <v>Expense</v>
          </cell>
          <cell r="D46" t="str">
            <v>Instructional Aide Salaries</v>
          </cell>
          <cell r="F46" t="str">
            <v xml:space="preserve"> Classified Instructional Aide Salaries</v>
          </cell>
        </row>
        <row r="47">
          <cell r="A47">
            <v>2101</v>
          </cell>
          <cell r="B47" t="str">
            <v>Classified Salaries : Classified Instructional Aide Salaries : Classified - Electives</v>
          </cell>
          <cell r="C47" t="str">
            <v>Expense</v>
          </cell>
          <cell r="D47" t="str">
            <v>Classified - Electives</v>
          </cell>
          <cell r="F47" t="str">
            <v xml:space="preserve"> Classified - Electives</v>
          </cell>
        </row>
        <row r="48">
          <cell r="A48">
            <v>2102</v>
          </cell>
          <cell r="B48" t="str">
            <v>Classified Salaries : Classified Instructional Aide Salaries : Classified - Counselors</v>
          </cell>
          <cell r="C48" t="str">
            <v>Expense</v>
          </cell>
          <cell r="D48" t="str">
            <v>Classified - Counselors</v>
          </cell>
          <cell r="F48" t="str">
            <v xml:space="preserve"> Classified - Counselors</v>
          </cell>
        </row>
        <row r="49">
          <cell r="A49">
            <v>2103</v>
          </cell>
          <cell r="B49" t="str">
            <v>Classified Salaries : Classified Instructional Aide Salaries : Classified - Custom 1</v>
          </cell>
          <cell r="C49" t="str">
            <v>Expense</v>
          </cell>
          <cell r="D49" t="str">
            <v>Classified - Custom 1</v>
          </cell>
          <cell r="F49" t="str">
            <v xml:space="preserve"> Classified - Custom 1</v>
          </cell>
        </row>
        <row r="50">
          <cell r="A50">
            <v>2104</v>
          </cell>
          <cell r="B50" t="str">
            <v>Classified Salaries : Classified Instructional Aide Salaries : Classified - Custom 2</v>
          </cell>
          <cell r="C50" t="str">
            <v>Expense</v>
          </cell>
          <cell r="D50" t="str">
            <v>Classified - Custom 2</v>
          </cell>
          <cell r="F50" t="str">
            <v xml:space="preserve"> Classified - Custom 2</v>
          </cell>
        </row>
        <row r="51">
          <cell r="A51">
            <v>2105</v>
          </cell>
          <cell r="B51" t="str">
            <v>Classified Salaries : Classified Instructional Aide Salaries : Classified - Custom 3</v>
          </cell>
          <cell r="C51" t="str">
            <v>Expense</v>
          </cell>
          <cell r="D51" t="str">
            <v>Classified - Custom 3</v>
          </cell>
          <cell r="F51" t="str">
            <v xml:space="preserve"> Classified - Custom 3</v>
          </cell>
        </row>
        <row r="52">
          <cell r="A52">
            <v>2106</v>
          </cell>
          <cell r="B52" t="str">
            <v>Classified Salaries : Classified Instructional Aide Salaries : Classified - Custom 4</v>
          </cell>
          <cell r="C52" t="str">
            <v>Expense</v>
          </cell>
          <cell r="D52" t="str">
            <v>Classified - Custom 4</v>
          </cell>
          <cell r="F52" t="str">
            <v xml:space="preserve"> Classified - Custom 4</v>
          </cell>
        </row>
        <row r="53">
          <cell r="A53">
            <v>2107</v>
          </cell>
          <cell r="B53" t="str">
            <v>Classified Salaries : Classified Instructional Aide Salaries : Classified - Custom 5</v>
          </cell>
          <cell r="C53" t="str">
            <v>Expense</v>
          </cell>
          <cell r="D53" t="str">
            <v>Classified - Custom 5</v>
          </cell>
          <cell r="F53" t="str">
            <v xml:space="preserve"> Classified - Custom 5</v>
          </cell>
        </row>
        <row r="54">
          <cell r="A54">
            <v>2108</v>
          </cell>
          <cell r="B54" t="str">
            <v>Classified Salaries : Classified Instructional Aide Salaries : Classified - Custom 6 (CAHSEE)</v>
          </cell>
          <cell r="C54" t="str">
            <v>Expense</v>
          </cell>
          <cell r="D54" t="str">
            <v>Custom 6 (CAHSEE)</v>
          </cell>
          <cell r="F54" t="str">
            <v xml:space="preserve"> Classified - Custom 6 (CAHSEE)</v>
          </cell>
        </row>
        <row r="55">
          <cell r="A55">
            <v>2200</v>
          </cell>
          <cell r="B55" t="str">
            <v>Classified Salaries : Classified Support Salaries</v>
          </cell>
          <cell r="C55" t="str">
            <v>Expense</v>
          </cell>
          <cell r="D55" t="str">
            <v>Non-certificated Support Salaries</v>
          </cell>
          <cell r="F55" t="str">
            <v xml:space="preserve"> Classified Support Salaries</v>
          </cell>
        </row>
        <row r="56">
          <cell r="A56">
            <v>2201</v>
          </cell>
          <cell r="B56" t="str">
            <v>Classified Salaries : Classified Support Salaries : Classified Support Salaries - Custom 1</v>
          </cell>
          <cell r="C56" t="str">
            <v>Expense</v>
          </cell>
          <cell r="D56" t="str">
            <v>Classified Support Salaries - Custom 1</v>
          </cell>
          <cell r="F56" t="str">
            <v xml:space="preserve"> Classified Support Salaries - Custom 1</v>
          </cell>
        </row>
        <row r="57">
          <cell r="A57">
            <v>2202</v>
          </cell>
          <cell r="B57" t="str">
            <v>Classified Salaries : Classified Support Salaries : Classified Support Salaries - Custom 2</v>
          </cell>
          <cell r="C57" t="str">
            <v>Expense</v>
          </cell>
          <cell r="D57" t="str">
            <v>Classified Support Salaries - Custom 2</v>
          </cell>
          <cell r="F57" t="str">
            <v xml:space="preserve"> Classified Support Salaries - Custom 2</v>
          </cell>
        </row>
        <row r="58">
          <cell r="A58">
            <v>2203</v>
          </cell>
          <cell r="B58" t="str">
            <v>Classified Salaries : Classified Support Salaries : Classified Support Salaries - Custom 3</v>
          </cell>
          <cell r="C58" t="str">
            <v>Expense</v>
          </cell>
          <cell r="D58" t="str">
            <v>Classified Support Salaries - Custom 3</v>
          </cell>
          <cell r="F58" t="str">
            <v xml:space="preserve"> Classified Support Salaries - Custom 3</v>
          </cell>
        </row>
        <row r="59">
          <cell r="A59">
            <v>2204</v>
          </cell>
          <cell r="B59" t="str">
            <v>Classified Salaries : Classified Support Salaries : Classified Support Salaries - Custom 4</v>
          </cell>
          <cell r="C59" t="str">
            <v>Expense</v>
          </cell>
          <cell r="D59" t="str">
            <v>Classified Support Salaries - Custom 4</v>
          </cell>
          <cell r="F59" t="str">
            <v xml:space="preserve"> Classified Support Salaries - Custom 4</v>
          </cell>
        </row>
        <row r="60">
          <cell r="A60">
            <v>2205</v>
          </cell>
          <cell r="B60" t="str">
            <v>Classified Salaries : Classified Support Salaries : Classified Support Salaries - Custom 5</v>
          </cell>
          <cell r="C60" t="str">
            <v>Expense</v>
          </cell>
          <cell r="D60" t="str">
            <v>Classified Support Salaries - Custom 5</v>
          </cell>
          <cell r="F60" t="str">
            <v xml:space="preserve"> Classified Support Salaries - Custom 5</v>
          </cell>
        </row>
        <row r="61">
          <cell r="A61">
            <v>2300</v>
          </cell>
          <cell r="B61" t="str">
            <v>Classified Salaries : Classified Supervisor &amp; Administrator Salaries</v>
          </cell>
          <cell r="C61" t="str">
            <v>Expense</v>
          </cell>
          <cell r="D61" t="str">
            <v>Non-certificated Supervisor &amp; Administrator Salaries</v>
          </cell>
          <cell r="F61" t="str">
            <v xml:space="preserve"> Classified Supervisor &amp; Administrator Salaries</v>
          </cell>
        </row>
        <row r="62">
          <cell r="A62">
            <v>2311</v>
          </cell>
          <cell r="B62" t="str">
            <v>Classified Salaries : Classified Supervisor &amp; Administrator Salaries : Classified Admin - Custom 1</v>
          </cell>
          <cell r="C62" t="str">
            <v>Expense</v>
          </cell>
          <cell r="D62" t="str">
            <v>Classified Administration - Custom 1</v>
          </cell>
          <cell r="F62" t="str">
            <v xml:space="preserve"> Classified Admin - Custom 1</v>
          </cell>
        </row>
        <row r="63">
          <cell r="A63">
            <v>2322</v>
          </cell>
          <cell r="B63" t="str">
            <v>Classified Salaries : Classified Supervisor &amp; Administrator Salaries : Classified Admin - Custom 2</v>
          </cell>
          <cell r="C63" t="str">
            <v>Expense</v>
          </cell>
          <cell r="D63" t="str">
            <v>Classified Administration - Custom 2</v>
          </cell>
          <cell r="F63" t="str">
            <v xml:space="preserve"> Classified Admin - Custom 2</v>
          </cell>
        </row>
        <row r="64">
          <cell r="A64">
            <v>2330</v>
          </cell>
          <cell r="B64" t="str">
            <v>Classified Salaries : Classified Supervisor &amp; Administrator Salaries : Classified Admin - Custom 3</v>
          </cell>
          <cell r="C64" t="str">
            <v>Expense</v>
          </cell>
          <cell r="D64" t="str">
            <v>Classified Administration - Custom 3</v>
          </cell>
          <cell r="F64" t="str">
            <v xml:space="preserve"> Classified Admin - Custom 3</v>
          </cell>
        </row>
        <row r="65">
          <cell r="A65">
            <v>2340</v>
          </cell>
          <cell r="B65" t="str">
            <v>Classified Salaries : Classified Supervisor &amp; Administrator Salaries : Classified Admin - Custom 4</v>
          </cell>
          <cell r="C65" t="str">
            <v>Expense</v>
          </cell>
          <cell r="D65" t="str">
            <v>Classified Administration - Custom 4</v>
          </cell>
          <cell r="F65" t="str">
            <v xml:space="preserve"> Classified Admin - Custom 4</v>
          </cell>
        </row>
        <row r="66">
          <cell r="A66">
            <v>2350</v>
          </cell>
          <cell r="B66" t="str">
            <v>Classified Salaries : Classified Supervisor &amp; Administrator Salaries : Classified Admin - Custom 5</v>
          </cell>
          <cell r="C66" t="str">
            <v>Expense</v>
          </cell>
          <cell r="D66" t="str">
            <v>Classified Administration - Custom 5</v>
          </cell>
          <cell r="F66" t="str">
            <v xml:space="preserve"> Classified Admin - Custom 5</v>
          </cell>
        </row>
        <row r="67">
          <cell r="A67">
            <v>2400</v>
          </cell>
          <cell r="B67" t="str">
            <v>Classified Salaries : Classified Clerical &amp; Office Salaries</v>
          </cell>
          <cell r="C67" t="str">
            <v>Expense</v>
          </cell>
          <cell r="D67" t="str">
            <v>Clerical &amp; Office Salaries</v>
          </cell>
          <cell r="F67" t="str">
            <v xml:space="preserve"> Classified Clerical &amp; Office Salaries</v>
          </cell>
        </row>
        <row r="68">
          <cell r="A68">
            <v>2401</v>
          </cell>
          <cell r="B68" t="str">
            <v>Classified Salaries : Classified Clerical &amp; Office Salaries : Classified Clerical &amp; Office Salaries - Custom 1</v>
          </cell>
          <cell r="C68" t="str">
            <v>Expense</v>
          </cell>
          <cell r="D68" t="str">
            <v>Classified Clerical &amp; Office Salaries - Custom  1</v>
          </cell>
          <cell r="F68" t="str">
            <v xml:space="preserve"> Classified Clerical &amp; Office Salaries - Custom 1</v>
          </cell>
        </row>
        <row r="69">
          <cell r="A69">
            <v>2402</v>
          </cell>
          <cell r="B69" t="str">
            <v>Classified Salaries : Classified Clerical &amp; Office Salaries : Classified Clerical &amp; Office Salaries - Custom  2</v>
          </cell>
          <cell r="C69" t="str">
            <v>Expense</v>
          </cell>
          <cell r="D69" t="str">
            <v>Classified Clerical &amp; Office Salaries - Custom  2</v>
          </cell>
          <cell r="F69" t="str">
            <v xml:space="preserve"> Classified Clerical &amp; Office Salaries - Custom  2</v>
          </cell>
        </row>
        <row r="70">
          <cell r="A70">
            <v>2403</v>
          </cell>
          <cell r="B70" t="str">
            <v>Classified Salaries : Classified Clerical &amp; Office Salaries : Classified Clerical &amp; Office Salaries - Custom 3</v>
          </cell>
          <cell r="C70" t="str">
            <v>Expense</v>
          </cell>
          <cell r="D70" t="str">
            <v>Classified Clerical &amp; Office Salaries - Custom 3</v>
          </cell>
          <cell r="F70" t="str">
            <v xml:space="preserve"> Classified Clerical &amp; Office Salaries - Custom 3</v>
          </cell>
        </row>
        <row r="71">
          <cell r="A71">
            <v>2404</v>
          </cell>
          <cell r="B71" t="str">
            <v>Classified Salaries : Classified Clerical &amp; Office Salaries : Classified Clerical &amp; Office Salaries - Custom 4</v>
          </cell>
          <cell r="C71" t="str">
            <v>Expense</v>
          </cell>
          <cell r="D71" t="str">
            <v>Classified Clerical &amp; Office Salaries - Custom 4</v>
          </cell>
          <cell r="F71" t="str">
            <v xml:space="preserve"> Classified Clerical &amp; Office Salaries - Custom 4</v>
          </cell>
        </row>
        <row r="72">
          <cell r="A72">
            <v>2405</v>
          </cell>
          <cell r="B72" t="str">
            <v>Classified Salaries : Classified Clerical &amp; Office Salaries : Classified Clerical &amp; Office Salaries - Custom 5</v>
          </cell>
          <cell r="C72" t="str">
            <v>Expense</v>
          </cell>
          <cell r="D72" t="str">
            <v>Classified Clerical &amp; Office Salaries - Custom 5</v>
          </cell>
          <cell r="F72" t="str">
            <v xml:space="preserve"> Classified Clerical &amp; Office Salaries - Custom 5</v>
          </cell>
        </row>
        <row r="73">
          <cell r="A73">
            <v>2600</v>
          </cell>
          <cell r="B73" t="str">
            <v>Classified Salaries : Classified Bonuses &amp; Extra Pay</v>
          </cell>
          <cell r="C73" t="str">
            <v>Expense</v>
          </cell>
          <cell r="D73" t="str">
            <v>Classified Bonuses &amp; Extra Pay</v>
          </cell>
          <cell r="F73" t="str">
            <v xml:space="preserve"> Classified Bonuses &amp; Extra Pay</v>
          </cell>
        </row>
        <row r="74">
          <cell r="A74">
            <v>2601</v>
          </cell>
          <cell r="B74" t="str">
            <v>Classified Salaries : Classified Bonuses &amp; Extra Pay : Classified bonuses - Custom 1</v>
          </cell>
          <cell r="C74" t="str">
            <v>Expense</v>
          </cell>
          <cell r="D74" t="str">
            <v>Classified bonuses - Custom 1</v>
          </cell>
          <cell r="F74" t="str">
            <v xml:space="preserve"> Classified bonuses - Custom 1</v>
          </cell>
        </row>
        <row r="75">
          <cell r="A75">
            <v>2602</v>
          </cell>
          <cell r="B75" t="str">
            <v>Classified Salaries : Classified Bonuses &amp; Extra Pay : Classified bonuses - Custom 2</v>
          </cell>
          <cell r="C75" t="str">
            <v>Expense</v>
          </cell>
          <cell r="D75" t="str">
            <v>Classified bonuses - Custom 2</v>
          </cell>
          <cell r="F75" t="str">
            <v xml:space="preserve"> Classified bonuses - Custom 2</v>
          </cell>
        </row>
        <row r="76">
          <cell r="A76">
            <v>2603</v>
          </cell>
          <cell r="B76" t="str">
            <v>Classified Salaries : Classified Bonuses &amp; Extra Pay : Classified bonuses - Custom 3</v>
          </cell>
          <cell r="C76" t="str">
            <v>Expense</v>
          </cell>
          <cell r="D76" t="str">
            <v>Classified bonuses - Custom 3</v>
          </cell>
          <cell r="F76" t="str">
            <v xml:space="preserve"> Classified bonuses - Custom 3</v>
          </cell>
        </row>
        <row r="77">
          <cell r="A77">
            <v>2604</v>
          </cell>
          <cell r="B77" t="str">
            <v>Classified Salaries : Classified Bonuses &amp; Extra Pay : Classified bonuses - Custom 4</v>
          </cell>
          <cell r="C77" t="str">
            <v>Expense</v>
          </cell>
          <cell r="D77" t="str">
            <v>Classified bonuses - Custom 4</v>
          </cell>
          <cell r="F77" t="str">
            <v xml:space="preserve"> Classified bonuses - Custom 4</v>
          </cell>
        </row>
        <row r="78">
          <cell r="A78">
            <v>2605</v>
          </cell>
          <cell r="B78" t="str">
            <v>Classified Salaries : Classified Bonuses &amp; Extra Pay : Classified bonuses - Custom 5</v>
          </cell>
          <cell r="C78" t="str">
            <v>Expense</v>
          </cell>
          <cell r="D78" t="str">
            <v>Classified bonuses - Custom 5</v>
          </cell>
          <cell r="F78" t="str">
            <v xml:space="preserve"> Classified bonuses - Custom 5</v>
          </cell>
        </row>
        <row r="79">
          <cell r="A79">
            <v>2900</v>
          </cell>
          <cell r="B79" t="str">
            <v>Classified Salaries : Classified Other Salaries</v>
          </cell>
          <cell r="C79" t="str">
            <v>Expense</v>
          </cell>
          <cell r="D79" t="str">
            <v>Other Non-certificated Salaries</v>
          </cell>
          <cell r="F79" t="str">
            <v xml:space="preserve"> Classified Other Salaries</v>
          </cell>
        </row>
        <row r="80">
          <cell r="A80">
            <v>2904</v>
          </cell>
          <cell r="B80" t="str">
            <v>Classified Salaries : Classified Other Salaries : Other Classified - Security/yard duty</v>
          </cell>
          <cell r="C80" t="str">
            <v>Expense</v>
          </cell>
          <cell r="D80" t="str">
            <v>Other Classified - Security/yard duty</v>
          </cell>
          <cell r="F80" t="str">
            <v xml:space="preserve"> Other Classified - Security/yard duty</v>
          </cell>
        </row>
        <row r="81">
          <cell r="A81">
            <v>2905</v>
          </cell>
          <cell r="B81" t="str">
            <v>Classified Salaries : Classified Other Salaries : Other Classified - After School</v>
          </cell>
          <cell r="C81" t="str">
            <v>Expense</v>
          </cell>
          <cell r="D81" t="str">
            <v>Other Classified - After School</v>
          </cell>
          <cell r="F81" t="str">
            <v xml:space="preserve"> Other Classified - After School</v>
          </cell>
        </row>
        <row r="82">
          <cell r="A82">
            <v>2908</v>
          </cell>
          <cell r="B82" t="str">
            <v>Classified Salaries : Classified Other Salaries : Other Classified - Custom 1</v>
          </cell>
          <cell r="C82" t="str">
            <v>Expense</v>
          </cell>
          <cell r="D82" t="str">
            <v>Other Classified - Custom 1</v>
          </cell>
          <cell r="F82" t="str">
            <v xml:space="preserve"> Other Classified - Custom 1</v>
          </cell>
        </row>
        <row r="83">
          <cell r="A83">
            <v>2909</v>
          </cell>
          <cell r="B83" t="str">
            <v>Classified Salaries : Classified Other Salaries : Other Classified - Custom 2</v>
          </cell>
          <cell r="C83" t="str">
            <v>Expense</v>
          </cell>
          <cell r="D83" t="str">
            <v>Other Classified - Custom 2</v>
          </cell>
          <cell r="F83" t="str">
            <v xml:space="preserve"> Other Classified - Custom 2</v>
          </cell>
        </row>
        <row r="84">
          <cell r="A84">
            <v>2911</v>
          </cell>
          <cell r="B84" t="str">
            <v>Classified Salaries : Classified Other Salaries : Other Classified - Custom 3</v>
          </cell>
          <cell r="C84" t="str">
            <v>Expense</v>
          </cell>
          <cell r="D84" t="str">
            <v>Other Classified - Custom 3</v>
          </cell>
          <cell r="F84" t="str">
            <v xml:space="preserve"> Other Classified - Custom 3</v>
          </cell>
        </row>
        <row r="85">
          <cell r="A85">
            <v>2912</v>
          </cell>
          <cell r="B85" t="str">
            <v>Classified Salaries : Classified Other Salaries : Other Classified - Custom 4</v>
          </cell>
          <cell r="C85" t="str">
            <v>Expense</v>
          </cell>
          <cell r="D85" t="str">
            <v>Other Classified - Custom 4</v>
          </cell>
          <cell r="F85" t="str">
            <v xml:space="preserve"> Other Classified - Custom 4</v>
          </cell>
        </row>
        <row r="86">
          <cell r="A86">
            <v>2915</v>
          </cell>
          <cell r="B86" t="str">
            <v>Classified Salaries : Classified Other Salaries : Other Classified - Transport</v>
          </cell>
          <cell r="C86" t="str">
            <v>Expense</v>
          </cell>
          <cell r="D86" t="str">
            <v>Other Classified - Transport</v>
          </cell>
          <cell r="F86" t="str">
            <v xml:space="preserve"> Other Classified - Transport</v>
          </cell>
        </row>
        <row r="87">
          <cell r="A87">
            <v>2925</v>
          </cell>
          <cell r="B87" t="str">
            <v>Classified Salaries : Classified Other Salaries : Other Classified - Childcare</v>
          </cell>
          <cell r="C87" t="str">
            <v>Expense</v>
          </cell>
          <cell r="D87" t="str">
            <v>Other Classified - Childcare</v>
          </cell>
          <cell r="F87" t="str">
            <v xml:space="preserve"> Other Classified - Childcare</v>
          </cell>
        </row>
        <row r="88">
          <cell r="A88">
            <v>2928</v>
          </cell>
          <cell r="B88" t="str">
            <v>Classified Salaries : Classified Other Salaries : Other Classified - Food</v>
          </cell>
          <cell r="C88" t="str">
            <v>Expense</v>
          </cell>
          <cell r="D88" t="str">
            <v>Other Classified - Food</v>
          </cell>
          <cell r="F88" t="str">
            <v xml:space="preserve"> Other Classified - Food</v>
          </cell>
        </row>
        <row r="89">
          <cell r="A89">
            <v>2930</v>
          </cell>
          <cell r="B89" t="str">
            <v>Classified Salaries : Classified Other Salaries : Other Classified - Maintenance/grounds</v>
          </cell>
          <cell r="C89" t="str">
            <v>Expense</v>
          </cell>
          <cell r="D89" t="str">
            <v>Other Classified - Maintenance/grounds</v>
          </cell>
          <cell r="F89" t="str">
            <v xml:space="preserve"> Other Classified - Maintenance/grounds</v>
          </cell>
        </row>
        <row r="90">
          <cell r="A90">
            <v>2933</v>
          </cell>
          <cell r="B90" t="str">
            <v>Classified Salaries : Classified Other Salaries : Other Classified - Preschool</v>
          </cell>
          <cell r="C90" t="str">
            <v>Expense</v>
          </cell>
          <cell r="D90" t="str">
            <v>Other Classified - Preschool</v>
          </cell>
          <cell r="F90" t="str">
            <v xml:space="preserve"> Other Classified - Preschool</v>
          </cell>
        </row>
        <row r="91">
          <cell r="A91">
            <v>2935</v>
          </cell>
          <cell r="B91" t="str">
            <v>Classified Salaries : Classified Other Salaries : Other Classified - Substitute</v>
          </cell>
          <cell r="C91" t="str">
            <v>Expense</v>
          </cell>
          <cell r="D91" t="str">
            <v>Other Classified - Substitute</v>
          </cell>
          <cell r="F91" t="str">
            <v xml:space="preserve"> Other Classified - Substitute</v>
          </cell>
        </row>
        <row r="92">
          <cell r="A92">
            <v>2940</v>
          </cell>
          <cell r="B92" t="str">
            <v>Classified Salaries : Classified Other Salaries : Other Classified - Summer</v>
          </cell>
          <cell r="C92" t="str">
            <v>Expense</v>
          </cell>
          <cell r="D92" t="str">
            <v>Other Classified - Summer</v>
          </cell>
          <cell r="F92" t="str">
            <v xml:space="preserve"> Other Classified - Summer</v>
          </cell>
        </row>
        <row r="93">
          <cell r="A93">
            <v>2999</v>
          </cell>
          <cell r="B93" t="str">
            <v>Payroll Temporary Holding Account</v>
          </cell>
          <cell r="C93" t="str">
            <v>Expense</v>
          </cell>
          <cell r="D93" t="str">
            <v>Payroll Temporary Holding Account</v>
          </cell>
          <cell r="F93" t="str">
            <v>Payroll Temporary Holding Account</v>
          </cell>
        </row>
        <row r="94">
          <cell r="A94">
            <v>3000</v>
          </cell>
          <cell r="B94" t="str">
            <v>Employee Benefits</v>
          </cell>
          <cell r="C94" t="str">
            <v>Expense</v>
          </cell>
          <cell r="D94" t="str">
            <v>Employee Benefits</v>
          </cell>
          <cell r="F94" t="str">
            <v>Employee Benefits</v>
          </cell>
        </row>
        <row r="95">
          <cell r="A95">
            <v>3100</v>
          </cell>
          <cell r="B95" t="str">
            <v>Employee Benefits : STRS</v>
          </cell>
          <cell r="C95" t="str">
            <v>Expense</v>
          </cell>
          <cell r="D95" t="str">
            <v>STRS</v>
          </cell>
          <cell r="F95" t="str">
            <v xml:space="preserve"> STRS</v>
          </cell>
        </row>
        <row r="96">
          <cell r="A96">
            <v>3101</v>
          </cell>
          <cell r="B96" t="str">
            <v>Employee Benefits : STRS : State Teachers Retirement System, certificated positions</v>
          </cell>
          <cell r="C96" t="str">
            <v>Expense</v>
          </cell>
          <cell r="D96" t="str">
            <v>State Teachers’ Retirement System, certificated positions</v>
          </cell>
          <cell r="F96" t="str">
            <v xml:space="preserve"> State Teachers Retirement System, certificated positions</v>
          </cell>
        </row>
        <row r="97">
          <cell r="A97">
            <v>3102</v>
          </cell>
          <cell r="B97" t="str">
            <v>Employee Benefits : STRS : State Teachers Retirement System, classified positions</v>
          </cell>
          <cell r="C97" t="str">
            <v>Expense</v>
          </cell>
          <cell r="D97" t="str">
            <v>State Teachers’ Retirement System, classified positions</v>
          </cell>
          <cell r="F97" t="str">
            <v xml:space="preserve"> State Teachers Retirement System, classified positions</v>
          </cell>
        </row>
        <row r="98">
          <cell r="A98">
            <v>3200</v>
          </cell>
          <cell r="B98" t="str">
            <v>Employee Benefits : PERS</v>
          </cell>
          <cell r="C98" t="str">
            <v>Expense</v>
          </cell>
          <cell r="D98" t="str">
            <v>PERS</v>
          </cell>
          <cell r="F98" t="str">
            <v xml:space="preserve"> PERS</v>
          </cell>
        </row>
        <row r="99">
          <cell r="A99">
            <v>3201</v>
          </cell>
          <cell r="B99" t="str">
            <v>Employee Benefits : PERS : Public Employees Retirement System, cert. positions</v>
          </cell>
          <cell r="C99" t="str">
            <v>Expense</v>
          </cell>
          <cell r="D99" t="str">
            <v>Public Employees’ Retirement System, cert. positions</v>
          </cell>
          <cell r="F99" t="str">
            <v xml:space="preserve"> Public Employees Retirement System, cert. positions</v>
          </cell>
        </row>
        <row r="100">
          <cell r="A100">
            <v>3202</v>
          </cell>
          <cell r="B100" t="str">
            <v>Employee Benefits : PERS : Public Employees Retirement System, classified positions</v>
          </cell>
          <cell r="C100" t="str">
            <v>Expense</v>
          </cell>
          <cell r="D100" t="str">
            <v>Public Employees’ Retirement System, classified positions</v>
          </cell>
          <cell r="F100" t="str">
            <v xml:space="preserve"> Public Employees Retirement System, classified positions</v>
          </cell>
        </row>
        <row r="101">
          <cell r="A101">
            <v>3300</v>
          </cell>
          <cell r="B101" t="str">
            <v>Employee Benefits : OASDI-Medicare-Alternative</v>
          </cell>
          <cell r="C101" t="str">
            <v>Expense</v>
          </cell>
          <cell r="D101" t="str">
            <v>OASDI-Medicare-Alternative</v>
          </cell>
          <cell r="F101" t="str">
            <v xml:space="preserve"> OASDI-Medicare-Alternative</v>
          </cell>
        </row>
        <row r="102">
          <cell r="A102">
            <v>3301</v>
          </cell>
          <cell r="B102" t="str">
            <v>Employee Benefits : OASDI-Medicare-Alternative : OASDI/Alternative, certificated positions</v>
          </cell>
          <cell r="C102" t="str">
            <v>Expense</v>
          </cell>
          <cell r="D102" t="str">
            <v>OASDI/Medicare/Alternative, certificated positions</v>
          </cell>
          <cell r="F102" t="str">
            <v xml:space="preserve"> OASDI/Alternative, certificated positions</v>
          </cell>
        </row>
        <row r="103">
          <cell r="A103">
            <v>3302</v>
          </cell>
          <cell r="B103" t="str">
            <v>Employee Benefits : OASDI-Medicare-Alternative : OASDI/Alternative, classified positions</v>
          </cell>
          <cell r="C103" t="str">
            <v>Expense</v>
          </cell>
          <cell r="D103" t="str">
            <v>OASDI/Medicare/Alternative, classified positions</v>
          </cell>
          <cell r="F103" t="str">
            <v xml:space="preserve"> OASDI/Alternative, classified positions</v>
          </cell>
        </row>
        <row r="104">
          <cell r="A104">
            <v>3303</v>
          </cell>
          <cell r="B104" t="str">
            <v>Employee Benefits : OASDI-Medicare-Alternative : Medicare, certificated positions</v>
          </cell>
          <cell r="C104" t="str">
            <v>Expense</v>
          </cell>
          <cell r="D104" t="str">
            <v>Medicare Certified</v>
          </cell>
          <cell r="F104" t="str">
            <v xml:space="preserve"> Medicare, certificated positions</v>
          </cell>
        </row>
        <row r="105">
          <cell r="A105">
            <v>3304</v>
          </cell>
          <cell r="B105" t="str">
            <v>Employee Benefits : OASDI-Medicare-Alternative : Medicare, classified positions</v>
          </cell>
          <cell r="C105" t="str">
            <v>Expense</v>
          </cell>
          <cell r="D105" t="str">
            <v>Medicare, classified positions</v>
          </cell>
          <cell r="F105" t="str">
            <v xml:space="preserve"> Medicare, classified positions</v>
          </cell>
        </row>
        <row r="106">
          <cell r="A106">
            <v>3400</v>
          </cell>
          <cell r="B106" t="str">
            <v>Employee Benefits : Health &amp; Welfare Benefits</v>
          </cell>
          <cell r="C106" t="str">
            <v>Expense</v>
          </cell>
          <cell r="D106" t="str">
            <v>Health &amp; Welfare Benefits</v>
          </cell>
          <cell r="F106" t="str">
            <v xml:space="preserve"> Health &amp; Welfare Benefits</v>
          </cell>
        </row>
        <row r="107">
          <cell r="A107">
            <v>3401</v>
          </cell>
          <cell r="B107" t="str">
            <v>Employee Benefits : Health &amp; Welfare Benefits : Health &amp; Welfare Benefits - Certificated Positions</v>
          </cell>
          <cell r="C107" t="str">
            <v>Expense</v>
          </cell>
          <cell r="D107" t="str">
            <v>Health &amp; Welfare Benefits - Certificated Positions</v>
          </cell>
          <cell r="F107" t="str">
            <v xml:space="preserve"> Health &amp; Welfare Benefits - Certificated Positions</v>
          </cell>
        </row>
        <row r="108">
          <cell r="A108">
            <v>3402</v>
          </cell>
          <cell r="B108" t="str">
            <v>Employee Benefits : Health &amp; Welfare Benefits : Health and Welfare Benefits - Classified Positions</v>
          </cell>
          <cell r="C108" t="str">
            <v>Expense</v>
          </cell>
          <cell r="D108" t="str">
            <v>Health and Welfare Benefits - Classified Positions</v>
          </cell>
          <cell r="F108" t="str">
            <v xml:space="preserve"> Health and Welfare Benefits - Classified Positions</v>
          </cell>
        </row>
        <row r="109">
          <cell r="A109">
            <v>3500</v>
          </cell>
          <cell r="B109" t="str">
            <v>Employee Benefits : Unemployment Insurance</v>
          </cell>
          <cell r="C109" t="str">
            <v>Expense</v>
          </cell>
          <cell r="D109" t="str">
            <v>Unemployment Insurance</v>
          </cell>
          <cell r="F109" t="str">
            <v xml:space="preserve"> Unemployment Insurance</v>
          </cell>
        </row>
        <row r="110">
          <cell r="A110">
            <v>3501</v>
          </cell>
          <cell r="B110" t="str">
            <v>Employee Benefits : Unemployment Insurance : State Unemploy. Insurance - Certificated Positions</v>
          </cell>
          <cell r="C110" t="str">
            <v>Expense</v>
          </cell>
          <cell r="D110" t="str">
            <v>State Unemploy. Ins., Misc. State PR Xps - Cert. Positions</v>
          </cell>
          <cell r="F110" t="str">
            <v xml:space="preserve"> State Unemploy. Insurance - Certificated Positions</v>
          </cell>
        </row>
        <row r="111">
          <cell r="A111">
            <v>3502</v>
          </cell>
          <cell r="B111" t="str">
            <v>Employee Benefits : Unemployment Insurance : State Unemploy. Insurance - Classified Positions</v>
          </cell>
          <cell r="C111" t="str">
            <v>Expense</v>
          </cell>
          <cell r="D111" t="str">
            <v>State Unemploy. Insurance - Classified Positions</v>
          </cell>
          <cell r="F111" t="str">
            <v xml:space="preserve"> State Unemploy. Insurance - Classified Positions</v>
          </cell>
        </row>
        <row r="112">
          <cell r="A112">
            <v>3513</v>
          </cell>
          <cell r="B112" t="str">
            <v>Employee Benefits : Unemployment Insurance : FUTA, certificate position</v>
          </cell>
          <cell r="C112" t="str">
            <v>Expense</v>
          </cell>
          <cell r="D112" t="str">
            <v>FUTA, certificate position</v>
          </cell>
          <cell r="F112" t="str">
            <v xml:space="preserve"> FUTA, certificate position</v>
          </cell>
        </row>
        <row r="113">
          <cell r="A113">
            <v>3514</v>
          </cell>
          <cell r="B113" t="str">
            <v>Employee Benefits : Unemployment Insurance : FUTA, classified position</v>
          </cell>
          <cell r="C113" t="str">
            <v>Expense</v>
          </cell>
          <cell r="D113" t="str">
            <v>FUTA, classified position</v>
          </cell>
          <cell r="F113" t="str">
            <v xml:space="preserve"> FUTA, classified position</v>
          </cell>
        </row>
        <row r="114">
          <cell r="A114">
            <v>3600</v>
          </cell>
          <cell r="B114" t="str">
            <v>Employee Benefits : Workers Comp Insurance</v>
          </cell>
          <cell r="C114" t="str">
            <v>Expense</v>
          </cell>
          <cell r="D114" t="str">
            <v>Workers Comp Insurance</v>
          </cell>
          <cell r="F114" t="str">
            <v xml:space="preserve"> Workers Comp Insurance</v>
          </cell>
        </row>
        <row r="115">
          <cell r="A115">
            <v>3601</v>
          </cell>
          <cell r="B115" t="str">
            <v>Employee Benefits : Workers Comp Insurance : Worker's Comp Insurance - Certificated Positions</v>
          </cell>
          <cell r="C115" t="str">
            <v>Expense</v>
          </cell>
          <cell r="D115" t="str">
            <v>Worker's Comp Insurance - Certificated Positions</v>
          </cell>
          <cell r="F115" t="str">
            <v xml:space="preserve"> Worker's Comp Insurance - Certificated Positions</v>
          </cell>
        </row>
        <row r="116">
          <cell r="A116">
            <v>3602</v>
          </cell>
          <cell r="B116" t="str">
            <v>Employee Benefits : Workers Comp Insurance : Worker's Comp Insurance - Classified Positions</v>
          </cell>
          <cell r="C116" t="str">
            <v>Expense</v>
          </cell>
          <cell r="D116" t="str">
            <v>Worker's Comp Insurance - Classified Positions</v>
          </cell>
          <cell r="F116" t="str">
            <v xml:space="preserve"> Worker's Comp Insurance - Classified Positions</v>
          </cell>
        </row>
        <row r="117">
          <cell r="A117">
            <v>3700</v>
          </cell>
          <cell r="B117" t="str">
            <v>Employee Benefits : Retiree Benefits</v>
          </cell>
          <cell r="C117" t="str">
            <v>Expense</v>
          </cell>
          <cell r="D117" t="str">
            <v>Retiree Benefits</v>
          </cell>
          <cell r="F117" t="str">
            <v xml:space="preserve"> Retiree Benefits</v>
          </cell>
        </row>
        <row r="118">
          <cell r="A118">
            <v>3701</v>
          </cell>
          <cell r="B118" t="str">
            <v>Employee Benefits : Retiree Benefits : OPEB - Certificated Positions</v>
          </cell>
          <cell r="C118" t="str">
            <v>Expense</v>
          </cell>
          <cell r="D118" t="str">
            <v>Post Retirement Benefits - Certificated Positions</v>
          </cell>
          <cell r="F118" t="str">
            <v xml:space="preserve"> OPEB - Certificated Positions</v>
          </cell>
        </row>
        <row r="119">
          <cell r="A119">
            <v>3702</v>
          </cell>
          <cell r="B119" t="str">
            <v>Employee Benefits : Retiree Benefits : OPEB - Classified Positions</v>
          </cell>
          <cell r="C119" t="str">
            <v>Expense</v>
          </cell>
          <cell r="D119" t="str">
            <v>Post Retirement Benefits - Classified Positions</v>
          </cell>
          <cell r="F119" t="str">
            <v xml:space="preserve"> OPEB - Classified Positions</v>
          </cell>
        </row>
        <row r="120">
          <cell r="A120">
            <v>3800</v>
          </cell>
          <cell r="B120" t="str">
            <v>Employee Benefits : PERS Reduction</v>
          </cell>
          <cell r="C120" t="str">
            <v>Expense</v>
          </cell>
          <cell r="D120" t="str">
            <v>PERS Reduction</v>
          </cell>
          <cell r="F120" t="str">
            <v xml:space="preserve"> PERS Reduction</v>
          </cell>
        </row>
        <row r="121">
          <cell r="A121">
            <v>3801</v>
          </cell>
          <cell r="B121" t="str">
            <v>Employee Benefits : PERS Reduction : PERS Reduction, certificated positions</v>
          </cell>
          <cell r="C121" t="str">
            <v>Expense</v>
          </cell>
          <cell r="D121" t="str">
            <v>PERS Reduction, certificated positions</v>
          </cell>
          <cell r="F121" t="str">
            <v xml:space="preserve"> PERS Reduction, certificated positions</v>
          </cell>
        </row>
        <row r="122">
          <cell r="A122">
            <v>3802</v>
          </cell>
          <cell r="B122" t="str">
            <v>Employee Benefits : PERS Reduction : PERS Reduction, classified positions</v>
          </cell>
          <cell r="C122" t="str">
            <v>Expense</v>
          </cell>
          <cell r="D122" t="str">
            <v>PERS Reduction, classified positions</v>
          </cell>
          <cell r="F122" t="str">
            <v xml:space="preserve"> PERS Reduction, classified positions</v>
          </cell>
        </row>
        <row r="123">
          <cell r="A123">
            <v>3900</v>
          </cell>
          <cell r="B123" t="str">
            <v>Employee Benefits : Other Employee Benefits</v>
          </cell>
          <cell r="C123" t="str">
            <v>Expense</v>
          </cell>
          <cell r="D123" t="str">
            <v>Other Employee Benefits</v>
          </cell>
          <cell r="F123" t="str">
            <v xml:space="preserve"> Other Employee Benefits</v>
          </cell>
        </row>
        <row r="124">
          <cell r="A124">
            <v>3901</v>
          </cell>
          <cell r="B124" t="str">
            <v>Employee Benefits : Other Employee Benefits : Other Benefits - Certificated Positions</v>
          </cell>
          <cell r="C124" t="str">
            <v>Expense</v>
          </cell>
          <cell r="D124" t="str">
            <v>Other Benefits - Certificated Positions (403B, PARS, etc.)</v>
          </cell>
          <cell r="F124" t="str">
            <v xml:space="preserve"> Other Benefits - Certificated Positions</v>
          </cell>
        </row>
        <row r="125">
          <cell r="A125">
            <v>3902</v>
          </cell>
          <cell r="B125" t="str">
            <v>Employee Benefits : Other Employee Benefits : Other Benefits - Classified Positions</v>
          </cell>
          <cell r="C125" t="str">
            <v>Expense</v>
          </cell>
          <cell r="D125" t="str">
            <v>Other Benefits - Classified Positions (403B, PARS, etc.)</v>
          </cell>
          <cell r="F125" t="str">
            <v xml:space="preserve"> Other Benefits - Classified Positions</v>
          </cell>
        </row>
        <row r="126">
          <cell r="A126">
            <v>3915</v>
          </cell>
          <cell r="B126" t="str">
            <v>Employee Benefits : Other Employee Benefits : Misc. Benefit Fees</v>
          </cell>
          <cell r="C126" t="str">
            <v>Expense</v>
          </cell>
          <cell r="D126" t="str">
            <v>Processing fees related to STRS, PERS, Other Investmts, etc.</v>
          </cell>
          <cell r="F126" t="str">
            <v xml:space="preserve"> Misc. Benefit Fees</v>
          </cell>
        </row>
        <row r="127">
          <cell r="A127">
            <v>4000</v>
          </cell>
          <cell r="B127" t="str">
            <v>Books &amp; Supplies</v>
          </cell>
          <cell r="C127" t="str">
            <v>Expense</v>
          </cell>
          <cell r="D127" t="str">
            <v>Books &amp; Supplies</v>
          </cell>
          <cell r="F127" t="str">
            <v>Books &amp; Supplies</v>
          </cell>
        </row>
        <row r="128">
          <cell r="A128">
            <v>4100</v>
          </cell>
          <cell r="B128" t="str">
            <v>Books &amp; Supplies : Approved Textbooks &amp; Core Curricula Materials</v>
          </cell>
          <cell r="C128" t="str">
            <v>Expense</v>
          </cell>
          <cell r="D128" t="str">
            <v>Approved Textbooks &amp; Core Curricula Materials</v>
          </cell>
          <cell r="F128" t="str">
            <v xml:space="preserve"> Approved Textbooks &amp; Core Curricula Materials</v>
          </cell>
        </row>
        <row r="129">
          <cell r="A129">
            <v>4101</v>
          </cell>
          <cell r="B129" t="str">
            <v>Books &amp; Supplies : Approved Textbooks &amp; Core Curricula Materials : Approved Textbooks &amp; Core Curricula Materials - Custom 1</v>
          </cell>
          <cell r="C129" t="str">
            <v>Expense</v>
          </cell>
          <cell r="D129" t="str">
            <v>Approved Textbooks &amp; Core Curricula Materials - Custom 1</v>
          </cell>
          <cell r="F129" t="str">
            <v xml:space="preserve"> Approved Textbooks &amp; Core Curricula Materials - Custom 1</v>
          </cell>
        </row>
        <row r="130">
          <cell r="A130">
            <v>4102</v>
          </cell>
          <cell r="B130" t="str">
            <v>Books &amp; Supplies : Approved Textbooks &amp; Core Curricula Materials : Approved Textbooks &amp; Core Curricula Materials - Custom 2</v>
          </cell>
          <cell r="C130" t="str">
            <v>Expense</v>
          </cell>
          <cell r="D130" t="str">
            <v>Approved Textbooks &amp; Core Curricula Materials - Custom 2</v>
          </cell>
          <cell r="F130" t="str">
            <v xml:space="preserve"> Approved Textbooks &amp; Core Curricula Materials - Custom 2</v>
          </cell>
        </row>
        <row r="131">
          <cell r="A131">
            <v>4103</v>
          </cell>
          <cell r="B131" t="str">
            <v>Books &amp; Supplies : Approved Textbooks &amp; Core Curricula Materials : Approved Textbooks &amp; Core Curricula Materials - Custom 3</v>
          </cell>
          <cell r="C131" t="str">
            <v>Expense</v>
          </cell>
          <cell r="D131" t="str">
            <v>Approved Textbooks &amp; Core Curricula Materials - Custom 3</v>
          </cell>
          <cell r="F131" t="str">
            <v xml:space="preserve"> Approved Textbooks &amp; Core Curricula Materials - Custom 3</v>
          </cell>
        </row>
        <row r="132">
          <cell r="A132">
            <v>4104</v>
          </cell>
          <cell r="B132" t="str">
            <v>Books &amp; Supplies : Approved Textbooks &amp; Core Curricula Materials : Approved Textbooks &amp; Core Curricula Materials - Custom 4</v>
          </cell>
          <cell r="C132" t="str">
            <v>Expense</v>
          </cell>
          <cell r="D132" t="str">
            <v>Approved Textbooks &amp; Core Curricula Materials - Custom 4</v>
          </cell>
          <cell r="F132" t="str">
            <v xml:space="preserve"> Approved Textbooks &amp; Core Curricula Materials - Custom 4</v>
          </cell>
        </row>
        <row r="133">
          <cell r="A133">
            <v>4105</v>
          </cell>
          <cell r="B133" t="str">
            <v>Books &amp; Supplies : Approved Textbooks &amp; Core Curricula Materials : Approved Textbooks &amp; Core Curricula Materials - Custom 5</v>
          </cell>
          <cell r="C133" t="str">
            <v>Expense</v>
          </cell>
          <cell r="D133" t="str">
            <v>Approved Textbooks &amp; Core Curricula Materials - Custom 5</v>
          </cell>
          <cell r="F133" t="str">
            <v xml:space="preserve"> Approved Textbooks &amp; Core Curricula Materials - Custom 5</v>
          </cell>
        </row>
        <row r="134">
          <cell r="A134">
            <v>4200</v>
          </cell>
          <cell r="B134" t="str">
            <v>Books &amp; Supplies : Books &amp; Other Reference Materials</v>
          </cell>
          <cell r="C134" t="str">
            <v>Expense</v>
          </cell>
          <cell r="D134" t="str">
            <v>Books &amp; Other Reference Materials</v>
          </cell>
          <cell r="F134" t="str">
            <v xml:space="preserve"> Books &amp; Other Reference Materials</v>
          </cell>
        </row>
        <row r="135">
          <cell r="A135">
            <v>4201</v>
          </cell>
          <cell r="B135" t="str">
            <v>Books &amp; Supplies : Books &amp; Other Reference Materials : Books &amp; Other Reference Materials - Custom 1</v>
          </cell>
          <cell r="C135" t="str">
            <v>Expense</v>
          </cell>
          <cell r="D135" t="str">
            <v>Books &amp; Other Reference Materials - Custom 1</v>
          </cell>
          <cell r="F135" t="str">
            <v xml:space="preserve"> Books &amp; Other Reference Materials - Custom 1</v>
          </cell>
        </row>
        <row r="136">
          <cell r="A136">
            <v>4202</v>
          </cell>
          <cell r="B136" t="str">
            <v>Books &amp; Supplies : Books &amp; Other Reference Materials : Books &amp; Other Reference Materials - Custom 2</v>
          </cell>
          <cell r="C136" t="str">
            <v>Expense</v>
          </cell>
          <cell r="D136" t="str">
            <v>Books &amp; Other Reference Materials - Custom 2</v>
          </cell>
          <cell r="F136" t="str">
            <v xml:space="preserve"> Books &amp; Other Reference Materials - Custom 2</v>
          </cell>
        </row>
        <row r="137">
          <cell r="A137">
            <v>4203</v>
          </cell>
          <cell r="B137" t="str">
            <v>Books &amp; Supplies : Books &amp; Other Reference Materials : Books &amp; Other Reference Materials - Custom 3</v>
          </cell>
          <cell r="C137" t="str">
            <v>Expense</v>
          </cell>
          <cell r="D137" t="str">
            <v>Books &amp; Other Reference Materials - Custom 3</v>
          </cell>
          <cell r="F137" t="str">
            <v xml:space="preserve"> Books &amp; Other Reference Materials - Custom 3</v>
          </cell>
        </row>
        <row r="138">
          <cell r="A138">
            <v>4204</v>
          </cell>
          <cell r="B138" t="str">
            <v>Books &amp; Supplies : Books &amp; Other Reference Materials : Books &amp; Other Reference Materials - Custom 4</v>
          </cell>
          <cell r="C138" t="str">
            <v>Expense</v>
          </cell>
          <cell r="D138" t="str">
            <v>Books &amp; Other Reference Materials - Custom 4</v>
          </cell>
          <cell r="F138" t="str">
            <v xml:space="preserve"> Books &amp; Other Reference Materials - Custom 4</v>
          </cell>
        </row>
        <row r="139">
          <cell r="A139">
            <v>4205</v>
          </cell>
          <cell r="B139" t="str">
            <v>Books &amp; Supplies : Books &amp; Other Reference Materials : Books &amp; Other Reference Materials - Custom 5</v>
          </cell>
          <cell r="C139" t="str">
            <v>Expense</v>
          </cell>
          <cell r="D139" t="str">
            <v>Books &amp; Other Reference Materials - Custom 5</v>
          </cell>
          <cell r="F139" t="str">
            <v xml:space="preserve"> Books &amp; Other Reference Materials - Custom 5</v>
          </cell>
        </row>
        <row r="140">
          <cell r="A140">
            <v>4300</v>
          </cell>
          <cell r="B140" t="str">
            <v>Books &amp; Supplies : Materials &amp; Supplies</v>
          </cell>
          <cell r="C140" t="str">
            <v>Expense</v>
          </cell>
          <cell r="D140" t="str">
            <v>Materials &amp; Supplies</v>
          </cell>
          <cell r="F140" t="str">
            <v xml:space="preserve"> Materials &amp; Supplies</v>
          </cell>
        </row>
        <row r="141">
          <cell r="A141">
            <v>4315</v>
          </cell>
          <cell r="B141" t="str">
            <v>Books &amp; Supplies : Materials &amp; Supplies : Custodial Supplies</v>
          </cell>
          <cell r="C141" t="str">
            <v>Expense</v>
          </cell>
          <cell r="D141" t="str">
            <v>Custodial Supplies</v>
          </cell>
          <cell r="F141" t="str">
            <v xml:space="preserve"> Custodial Supplies</v>
          </cell>
        </row>
        <row r="142">
          <cell r="A142">
            <v>4320</v>
          </cell>
          <cell r="B142" t="str">
            <v>Books &amp; Supplies : Materials &amp; Supplies : Educational Software</v>
          </cell>
          <cell r="C142" t="str">
            <v>Expense</v>
          </cell>
          <cell r="D142" t="str">
            <v>software products &amp; software licensing/maintenance fees</v>
          </cell>
          <cell r="F142" t="str">
            <v xml:space="preserve"> Educational Software</v>
          </cell>
        </row>
        <row r="143">
          <cell r="A143">
            <v>4325</v>
          </cell>
          <cell r="B143" t="str">
            <v>Books &amp; Supplies : Materials &amp; Supplies : Instructional Materials &amp; Supplies</v>
          </cell>
          <cell r="C143" t="str">
            <v>Expense</v>
          </cell>
          <cell r="D143" t="str">
            <v>materials &amp; supplies used as a teaching tool for students</v>
          </cell>
          <cell r="F143" t="str">
            <v xml:space="preserve"> Instructional Materials &amp; Supplies</v>
          </cell>
        </row>
        <row r="144">
          <cell r="A144">
            <v>4326</v>
          </cell>
          <cell r="B144" t="str">
            <v>Books &amp; Supplies : Materials &amp; Supplies : Art &amp; Music Supplies</v>
          </cell>
          <cell r="C144" t="str">
            <v>Expense</v>
          </cell>
          <cell r="D144" t="str">
            <v>any supplies or equipment related to Art or Music</v>
          </cell>
          <cell r="F144" t="str">
            <v xml:space="preserve"> Art &amp; Music Supplies</v>
          </cell>
        </row>
        <row r="145">
          <cell r="A145">
            <v>4330</v>
          </cell>
          <cell r="B145" t="str">
            <v>Books &amp; Supplies : Materials &amp; Supplies : Office Supplies</v>
          </cell>
          <cell r="C145" t="str">
            <v>Expense</v>
          </cell>
          <cell r="D145" t="str">
            <v>non student related:coffee, paper, pencils</v>
          </cell>
          <cell r="F145" t="str">
            <v xml:space="preserve"> Office Supplies</v>
          </cell>
        </row>
        <row r="146">
          <cell r="A146">
            <v>4335</v>
          </cell>
          <cell r="B146" t="str">
            <v>Books &amp; Supplies : Materials &amp; Supplies : PE Supplies</v>
          </cell>
          <cell r="C146" t="str">
            <v>Expense</v>
          </cell>
          <cell r="D146" t="str">
            <v>any supplies or equipment related to PE</v>
          </cell>
          <cell r="F146" t="str">
            <v xml:space="preserve"> PE Supplies</v>
          </cell>
        </row>
        <row r="147">
          <cell r="A147">
            <v>4340</v>
          </cell>
          <cell r="B147" t="str">
            <v>Books &amp; Supplies : Materials &amp; Supplies : Professional Development Supplies</v>
          </cell>
          <cell r="C147" t="str">
            <v>Expense</v>
          </cell>
          <cell r="D147" t="str">
            <v>Professional Development Supplies</v>
          </cell>
          <cell r="F147" t="str">
            <v xml:space="preserve"> Professional Development Supplies</v>
          </cell>
        </row>
        <row r="148">
          <cell r="A148">
            <v>4345</v>
          </cell>
          <cell r="B148" t="str">
            <v>Books &amp; Supplies : Materials &amp; Supplies : Non Instructional Student Materials &amp; Supplies</v>
          </cell>
          <cell r="C148" t="str">
            <v>Expense</v>
          </cell>
          <cell r="D148" t="str">
            <v>prizes,gifts,prom,cap &amp; gown,yearbook,dances</v>
          </cell>
          <cell r="F148" t="str">
            <v xml:space="preserve"> Non Instructional Student Materials &amp; Supplies</v>
          </cell>
        </row>
        <row r="149">
          <cell r="A149">
            <v>4346</v>
          </cell>
          <cell r="B149" t="str">
            <v>Books &amp; Supplies : Materials &amp; Supplies : Teacher Supplies</v>
          </cell>
          <cell r="C149" t="str">
            <v>Expense</v>
          </cell>
          <cell r="D149" t="str">
            <v>Teacher Supplies</v>
          </cell>
          <cell r="F149" t="str">
            <v xml:space="preserve"> Teacher Supplies</v>
          </cell>
        </row>
        <row r="150">
          <cell r="A150">
            <v>4350</v>
          </cell>
          <cell r="B150" t="str">
            <v>Books &amp; Supplies : Materials &amp; Supplies : Uniforms</v>
          </cell>
          <cell r="C150" t="str">
            <v>Expense</v>
          </cell>
          <cell r="D150" t="str">
            <v>Uniforms</v>
          </cell>
          <cell r="F150" t="str">
            <v xml:space="preserve"> Uniforms</v>
          </cell>
        </row>
        <row r="151">
          <cell r="A151">
            <v>4351</v>
          </cell>
          <cell r="B151" t="str">
            <v>Books &amp; Supplies : Materials &amp; Supplies : Yearbook</v>
          </cell>
          <cell r="C151" t="str">
            <v>Expense</v>
          </cell>
          <cell r="D151" t="str">
            <v>Yearbook Related Expenses</v>
          </cell>
          <cell r="F151" t="str">
            <v xml:space="preserve"> Yearbook</v>
          </cell>
        </row>
        <row r="152">
          <cell r="A152">
            <v>4352</v>
          </cell>
          <cell r="B152" t="str">
            <v>Books &amp; Supplies : Materials &amp; Supplies : Activity 1</v>
          </cell>
          <cell r="C152" t="str">
            <v>Expense</v>
          </cell>
          <cell r="D152" t="str">
            <v>Activity 1</v>
          </cell>
          <cell r="F152" t="str">
            <v xml:space="preserve"> Activity 1</v>
          </cell>
        </row>
        <row r="153">
          <cell r="A153">
            <v>4353</v>
          </cell>
          <cell r="B153" t="str">
            <v>Books &amp; Supplies : Materials &amp; Supplies : Activity 2</v>
          </cell>
          <cell r="C153" t="str">
            <v>Expense</v>
          </cell>
          <cell r="D153" t="str">
            <v>Activity 2</v>
          </cell>
          <cell r="F153" t="str">
            <v xml:space="preserve"> Activity 2</v>
          </cell>
        </row>
        <row r="154">
          <cell r="A154">
            <v>4354</v>
          </cell>
          <cell r="B154" t="str">
            <v>Books &amp; Supplies : Materials &amp; Supplies : Activity 3</v>
          </cell>
          <cell r="C154" t="str">
            <v>Expense</v>
          </cell>
          <cell r="D154" t="str">
            <v>Activity 3</v>
          </cell>
          <cell r="F154" t="str">
            <v xml:space="preserve"> Activity 3</v>
          </cell>
        </row>
        <row r="155">
          <cell r="A155">
            <v>4355</v>
          </cell>
          <cell r="B155" t="str">
            <v>Books &amp; Supplies : Materials &amp; Supplies : Activity 4</v>
          </cell>
          <cell r="C155" t="str">
            <v>Expense</v>
          </cell>
          <cell r="D155" t="str">
            <v>Activity 4</v>
          </cell>
          <cell r="F155" t="str">
            <v xml:space="preserve"> Activity 4</v>
          </cell>
        </row>
        <row r="156">
          <cell r="A156">
            <v>4356</v>
          </cell>
          <cell r="B156" t="str">
            <v>Books &amp; Supplies : Materials &amp; Supplies : Activity 5</v>
          </cell>
          <cell r="C156" t="str">
            <v>Expense</v>
          </cell>
          <cell r="D156" t="str">
            <v>Activity 5</v>
          </cell>
          <cell r="F156" t="str">
            <v xml:space="preserve"> Activity 5</v>
          </cell>
        </row>
        <row r="157">
          <cell r="A157">
            <v>4357</v>
          </cell>
          <cell r="B157" t="str">
            <v>Books &amp; Supplies : Materials &amp; Supplies : Activity 6</v>
          </cell>
          <cell r="C157" t="str">
            <v>Expense</v>
          </cell>
          <cell r="D157" t="str">
            <v>Activity 6</v>
          </cell>
          <cell r="F157" t="str">
            <v xml:space="preserve"> Activity 6</v>
          </cell>
        </row>
        <row r="158">
          <cell r="A158">
            <v>4358</v>
          </cell>
          <cell r="B158" t="str">
            <v>Books &amp; Supplies : Materials &amp; Supplies : Activity 7</v>
          </cell>
          <cell r="C158" t="str">
            <v>Expense</v>
          </cell>
          <cell r="D158" t="str">
            <v>Activity 7</v>
          </cell>
          <cell r="F158" t="str">
            <v xml:space="preserve"> Activity 7</v>
          </cell>
        </row>
        <row r="159">
          <cell r="A159">
            <v>4359</v>
          </cell>
          <cell r="B159" t="str">
            <v>Books &amp; Supplies : Materials &amp; Supplies : Activity 8</v>
          </cell>
          <cell r="C159" t="str">
            <v>Expense</v>
          </cell>
          <cell r="D159" t="str">
            <v>Activity 8</v>
          </cell>
          <cell r="F159" t="str">
            <v xml:space="preserve"> Activity 8</v>
          </cell>
        </row>
        <row r="160">
          <cell r="A160">
            <v>4360</v>
          </cell>
          <cell r="B160" t="str">
            <v>Books &amp; Supplies : Materials &amp; Supplies : Activity 9</v>
          </cell>
          <cell r="C160" t="str">
            <v>Expense</v>
          </cell>
          <cell r="D160" t="str">
            <v>Activity 9</v>
          </cell>
          <cell r="F160" t="str">
            <v xml:space="preserve"> Activity 9</v>
          </cell>
        </row>
        <row r="161">
          <cell r="A161">
            <v>4361</v>
          </cell>
          <cell r="B161" t="str">
            <v>Books &amp; Supplies : Materials &amp; Supplies : Activity 10</v>
          </cell>
          <cell r="C161" t="str">
            <v>Expense</v>
          </cell>
          <cell r="D161" t="str">
            <v>Activity 10</v>
          </cell>
          <cell r="F161" t="str">
            <v xml:space="preserve"> Activity 10</v>
          </cell>
        </row>
        <row r="162">
          <cell r="A162">
            <v>4362</v>
          </cell>
          <cell r="B162" t="str">
            <v>Books &amp; Supplies : Materials &amp; Supplies : Activity 11</v>
          </cell>
          <cell r="C162" t="str">
            <v>Expense</v>
          </cell>
          <cell r="D162" t="str">
            <v>Activity 11</v>
          </cell>
          <cell r="F162" t="str">
            <v xml:space="preserve"> Activity 11</v>
          </cell>
        </row>
        <row r="163">
          <cell r="A163">
            <v>4363</v>
          </cell>
          <cell r="B163" t="str">
            <v>Books &amp; Supplies : Materials &amp; Supplies : Activity 12</v>
          </cell>
          <cell r="C163" t="str">
            <v>Expense</v>
          </cell>
          <cell r="D163" t="str">
            <v>Activity 12</v>
          </cell>
          <cell r="F163" t="str">
            <v xml:space="preserve"> Activity 12</v>
          </cell>
        </row>
        <row r="164">
          <cell r="A164">
            <v>4364</v>
          </cell>
          <cell r="B164" t="str">
            <v>Books &amp; Supplies : Materials &amp; Supplies : Activity 13</v>
          </cell>
          <cell r="C164" t="str">
            <v>Expense</v>
          </cell>
          <cell r="D164" t="str">
            <v>Activity 13</v>
          </cell>
          <cell r="F164" t="str">
            <v xml:space="preserve"> Activity 13</v>
          </cell>
        </row>
        <row r="165">
          <cell r="A165">
            <v>4365</v>
          </cell>
          <cell r="B165" t="str">
            <v>Books &amp; Supplies : Materials &amp; Supplies : Activity 14</v>
          </cell>
          <cell r="C165" t="str">
            <v>Expense</v>
          </cell>
          <cell r="D165" t="str">
            <v>Activity 14</v>
          </cell>
          <cell r="F165" t="str">
            <v xml:space="preserve"> Activity 14</v>
          </cell>
        </row>
        <row r="166">
          <cell r="A166">
            <v>4366</v>
          </cell>
          <cell r="B166" t="str">
            <v>Books &amp; Supplies : Materials &amp; Supplies : Activity 15</v>
          </cell>
          <cell r="C166" t="str">
            <v>Expense</v>
          </cell>
          <cell r="D166" t="str">
            <v>Activity 15</v>
          </cell>
          <cell r="F166" t="str">
            <v xml:space="preserve"> Activity 15</v>
          </cell>
        </row>
        <row r="167">
          <cell r="A167">
            <v>4400</v>
          </cell>
          <cell r="B167" t="str">
            <v>Books &amp; Supplies : Noncapitalized Equipment</v>
          </cell>
          <cell r="C167" t="str">
            <v>Expense</v>
          </cell>
          <cell r="D167" t="str">
            <v>Noncapitalized Equipment</v>
          </cell>
          <cell r="F167" t="str">
            <v xml:space="preserve"> Noncapitalized Equipment</v>
          </cell>
        </row>
        <row r="168">
          <cell r="A168">
            <v>4410</v>
          </cell>
          <cell r="B168" t="str">
            <v>Books &amp; Supplies : Noncapitalized Equipment : Classroom Furniture, Equipment &amp; Supplies</v>
          </cell>
          <cell r="C168" t="str">
            <v>Expense</v>
          </cell>
          <cell r="D168" t="str">
            <v>student related:chairs, desk, printer, etc. (items &lt; $5K)</v>
          </cell>
          <cell r="F168" t="str">
            <v xml:space="preserve"> Classroom Furniture, Equipment &amp; Supplies</v>
          </cell>
        </row>
        <row r="169">
          <cell r="A169">
            <v>4420</v>
          </cell>
          <cell r="B169" t="str">
            <v>Books &amp; Supplies : Noncapitalized Equipment : Computers (individual items less than $5k)</v>
          </cell>
          <cell r="C169" t="str">
            <v>Expense</v>
          </cell>
          <cell r="D169" t="str">
            <v>computer, monitor, keyboard, mouse, cables</v>
          </cell>
          <cell r="F169" t="str">
            <v xml:space="preserve"> Computers (individual items less than $5k)</v>
          </cell>
        </row>
        <row r="170">
          <cell r="A170">
            <v>4423</v>
          </cell>
          <cell r="B170" t="str">
            <v>Books &amp; Supplies : Noncapitalized Equipment : Classroom Noncapitalized items 1</v>
          </cell>
          <cell r="C170" t="str">
            <v>Expense</v>
          </cell>
          <cell r="D170" t="str">
            <v>Classroom Noncapitalized items 1</v>
          </cell>
          <cell r="F170" t="str">
            <v xml:space="preserve"> Classroom Noncapitalized items 1</v>
          </cell>
        </row>
        <row r="171">
          <cell r="A171">
            <v>4425</v>
          </cell>
          <cell r="B171" t="str">
            <v>Books &amp; Supplies : Noncapitalized Equipment : Classroom Noncapitalized items 2</v>
          </cell>
          <cell r="C171" t="str">
            <v>Expense</v>
          </cell>
          <cell r="D171" t="str">
            <v>Classroom Noncapitalized items 2</v>
          </cell>
          <cell r="F171" t="str">
            <v xml:space="preserve"> Classroom Noncapitalized items 2</v>
          </cell>
        </row>
        <row r="172">
          <cell r="A172">
            <v>4430</v>
          </cell>
          <cell r="B172" t="str">
            <v>Books &amp; Supplies : Noncapitalized Equipment : Non Classroom Related Furniture, Equipment &amp; Supplies</v>
          </cell>
          <cell r="C172" t="str">
            <v>Expense</v>
          </cell>
          <cell r="D172" t="str">
            <v>desk, lamp, chair, etc. non student related (items &lt;$5K)</v>
          </cell>
          <cell r="F172" t="str">
            <v xml:space="preserve"> Non Classroom Related Furniture, Equipment &amp; Supplies</v>
          </cell>
        </row>
        <row r="173">
          <cell r="A173">
            <v>4433</v>
          </cell>
          <cell r="B173" t="str">
            <v>Books &amp; Supplies : Noncapitalized Equipment : Non Classroom Noncapitalized items 1</v>
          </cell>
          <cell r="C173" t="str">
            <v>Expense</v>
          </cell>
          <cell r="D173" t="str">
            <v>Non Classroom Noncapitalized items 1</v>
          </cell>
          <cell r="F173" t="str">
            <v xml:space="preserve"> Non Classroom Noncapitalized items 1</v>
          </cell>
        </row>
        <row r="174">
          <cell r="A174">
            <v>4435</v>
          </cell>
          <cell r="B174" t="str">
            <v>Books &amp; Supplies : Noncapitalized Equipment : Non Classroom Noncapitalized items 2</v>
          </cell>
          <cell r="C174" t="str">
            <v>Expense</v>
          </cell>
          <cell r="D174" t="str">
            <v>Non Classroom Noncapitalized items 2</v>
          </cell>
          <cell r="F174" t="str">
            <v xml:space="preserve"> Non Classroom Noncapitalized items 2</v>
          </cell>
        </row>
        <row r="175">
          <cell r="A175">
            <v>4700</v>
          </cell>
          <cell r="B175" t="str">
            <v>Books &amp; Supplies : Food</v>
          </cell>
          <cell r="C175" t="str">
            <v>Expense</v>
          </cell>
          <cell r="D175" t="str">
            <v>Food</v>
          </cell>
          <cell r="F175" t="str">
            <v xml:space="preserve"> Food</v>
          </cell>
        </row>
        <row r="176">
          <cell r="A176">
            <v>4710</v>
          </cell>
          <cell r="B176" t="str">
            <v>Books &amp; Supplies : Food : Student Food Services</v>
          </cell>
          <cell r="C176" t="str">
            <v>Expense</v>
          </cell>
          <cell r="D176" t="str">
            <v>student lunch service, snacks</v>
          </cell>
          <cell r="F176" t="str">
            <v xml:space="preserve"> Student Food Services</v>
          </cell>
        </row>
        <row r="177">
          <cell r="A177">
            <v>4720</v>
          </cell>
          <cell r="B177" t="str">
            <v>Books &amp; Supplies : Food : Other Food</v>
          </cell>
          <cell r="C177" t="str">
            <v>Expense</v>
          </cell>
          <cell r="D177" t="str">
            <v>board &amp; staff mtgs, parties, water bottles</v>
          </cell>
          <cell r="F177" t="str">
            <v xml:space="preserve"> Other Food</v>
          </cell>
        </row>
        <row r="178">
          <cell r="A178">
            <v>4999</v>
          </cell>
          <cell r="B178" t="str">
            <v>Books &amp; Supplies : 4000 series 1099 reimbursable expenses</v>
          </cell>
          <cell r="C178" t="str">
            <v>Expense</v>
          </cell>
          <cell r="D178" t="str">
            <v>4000 series 1099 reimbursable expenses</v>
          </cell>
          <cell r="F178" t="str">
            <v xml:space="preserve"> 4000 series 1099 reimbursable expenses</v>
          </cell>
        </row>
        <row r="179">
          <cell r="A179">
            <v>5000</v>
          </cell>
          <cell r="B179" t="str">
            <v>Services &amp; Other Operating Expenses</v>
          </cell>
          <cell r="C179" t="str">
            <v>Expense</v>
          </cell>
          <cell r="D179" t="str">
            <v>Services &amp; Other Operating Expenses</v>
          </cell>
          <cell r="F179" t="str">
            <v>Services &amp; Other Operating Expenses</v>
          </cell>
        </row>
        <row r="180">
          <cell r="A180">
            <v>5100</v>
          </cell>
          <cell r="B180" t="str">
            <v>Services &amp; Other Operating Expenses : Subagreements</v>
          </cell>
          <cell r="C180" t="str">
            <v>Expense</v>
          </cell>
          <cell r="D180" t="str">
            <v>Subagreements for Services</v>
          </cell>
          <cell r="F180" t="str">
            <v xml:space="preserve"> Subagreements</v>
          </cell>
        </row>
        <row r="181">
          <cell r="A181">
            <v>5101</v>
          </cell>
          <cell r="B181" t="str">
            <v>Services &amp; Other Operating Expenses : Subagreements for Services : CMO Fees</v>
          </cell>
          <cell r="C181" t="str">
            <v>Expense</v>
          </cell>
          <cell r="D181" t="str">
            <v>Subagreements 1</v>
          </cell>
          <cell r="F181" t="str">
            <v xml:space="preserve"> CMO Fees</v>
          </cell>
        </row>
        <row r="182">
          <cell r="A182">
            <v>5102</v>
          </cell>
          <cell r="B182" t="str">
            <v>Services &amp; Other Operating Expenses : Subagreements for Services : Direct CMO Fee (Shared Staff)</v>
          </cell>
          <cell r="C182" t="str">
            <v>Expense</v>
          </cell>
          <cell r="D182" t="str">
            <v>Subagreements 2</v>
          </cell>
          <cell r="F182" t="str">
            <v xml:space="preserve"> Direct CMO Fee (Shared Staff)</v>
          </cell>
        </row>
        <row r="183">
          <cell r="A183">
            <v>5103</v>
          </cell>
          <cell r="B183" t="str">
            <v>Services &amp; Other Operating Expenses : Subagreements for Services : Subagreements 3</v>
          </cell>
          <cell r="C183" t="str">
            <v>Expense</v>
          </cell>
          <cell r="D183" t="str">
            <v>Subagreements 3</v>
          </cell>
          <cell r="F183" t="str">
            <v xml:space="preserve"> Subagreements 3</v>
          </cell>
        </row>
        <row r="184">
          <cell r="A184">
            <v>5104</v>
          </cell>
          <cell r="B184" t="str">
            <v>Services &amp; Other Operating Expenses : Subagreements for Services : Subagreements 4</v>
          </cell>
          <cell r="C184" t="str">
            <v>Expense</v>
          </cell>
          <cell r="D184" t="str">
            <v>Subagreements 4</v>
          </cell>
          <cell r="F184" t="str">
            <v xml:space="preserve"> Subagreements 4</v>
          </cell>
        </row>
        <row r="185">
          <cell r="A185">
            <v>5105</v>
          </cell>
          <cell r="B185" t="str">
            <v>Services &amp; Other Operating Expenses : Subagreements for Services : Subagreements 5</v>
          </cell>
          <cell r="C185" t="str">
            <v>Expense</v>
          </cell>
          <cell r="D185" t="str">
            <v>Subagreements 5</v>
          </cell>
          <cell r="F185" t="str">
            <v xml:space="preserve"> Subagreements 5</v>
          </cell>
        </row>
        <row r="186">
          <cell r="A186">
            <v>5106</v>
          </cell>
          <cell r="B186" t="str">
            <v>Services &amp; Other Operating Expenses : Subagreements for Services : Subagreements 6</v>
          </cell>
          <cell r="C186" t="str">
            <v>Expense</v>
          </cell>
          <cell r="D186" t="str">
            <v>Subagreements 6</v>
          </cell>
          <cell r="F186" t="str">
            <v xml:space="preserve"> Subagreements 6</v>
          </cell>
        </row>
        <row r="187">
          <cell r="A187">
            <v>5107</v>
          </cell>
          <cell r="B187" t="str">
            <v>Services &amp; Other Operating Expenses : Subagreements for Services : Subagreements 7</v>
          </cell>
          <cell r="C187" t="str">
            <v>Expense</v>
          </cell>
          <cell r="D187" t="str">
            <v>Subagreements 7</v>
          </cell>
          <cell r="F187" t="str">
            <v xml:space="preserve"> Subagreements 7</v>
          </cell>
        </row>
        <row r="188">
          <cell r="A188">
            <v>5108</v>
          </cell>
          <cell r="B188" t="str">
            <v>Services &amp; Other Operating Expenses : Subagreements for Services : Subagreements 8</v>
          </cell>
          <cell r="C188" t="str">
            <v>Expense</v>
          </cell>
          <cell r="D188" t="str">
            <v>Subagreements 8</v>
          </cell>
          <cell r="F188" t="str">
            <v xml:space="preserve"> Subagreements 8</v>
          </cell>
        </row>
        <row r="189">
          <cell r="A189">
            <v>5109</v>
          </cell>
          <cell r="B189" t="str">
            <v>Services &amp; Other Operating Expenses : Subagreements for Services : Subagreements 9</v>
          </cell>
          <cell r="C189" t="str">
            <v>Expense</v>
          </cell>
          <cell r="D189" t="str">
            <v>Subagreements 9</v>
          </cell>
          <cell r="F189" t="str">
            <v xml:space="preserve"> Subagreements 9</v>
          </cell>
        </row>
        <row r="190">
          <cell r="A190">
            <v>5110</v>
          </cell>
          <cell r="B190" t="str">
            <v>Services &amp; Other Operating Expenses : Subagreements for Services : Subagreements 10</v>
          </cell>
          <cell r="C190" t="str">
            <v>Expense</v>
          </cell>
          <cell r="D190" t="str">
            <v>Subagreements 10</v>
          </cell>
          <cell r="F190" t="str">
            <v xml:space="preserve"> Subagreements 10</v>
          </cell>
        </row>
        <row r="191">
          <cell r="A191">
            <v>5200</v>
          </cell>
          <cell r="B191" t="str">
            <v>Services &amp; Other Operating Expenses : Travel &amp; Conferences</v>
          </cell>
          <cell r="C191" t="str">
            <v>Expense</v>
          </cell>
          <cell r="D191" t="str">
            <v>Travel &amp; Conferences</v>
          </cell>
          <cell r="F191" t="str">
            <v xml:space="preserve"> Travel &amp; Conferences</v>
          </cell>
        </row>
        <row r="192">
          <cell r="A192">
            <v>5210</v>
          </cell>
          <cell r="B192" t="str">
            <v>Services &amp; Other Operating Expenses : Travel &amp; Conferences : Conference Fees</v>
          </cell>
          <cell r="C192" t="str">
            <v>Expense</v>
          </cell>
          <cell r="D192" t="str">
            <v>seminar &amp; conference registration fee only</v>
          </cell>
          <cell r="F192" t="str">
            <v xml:space="preserve"> Conference Fees</v>
          </cell>
        </row>
        <row r="193">
          <cell r="A193">
            <v>5215</v>
          </cell>
          <cell r="B193" t="str">
            <v>Services &amp; Other Operating Expenses : Travel &amp; Conferences : Travel - Mileage, Parking, Tolls</v>
          </cell>
          <cell r="C193" t="str">
            <v>Expense</v>
          </cell>
          <cell r="D193" t="str">
            <v>mileage, rental cars, parking</v>
          </cell>
          <cell r="F193" t="str">
            <v xml:space="preserve"> Travel - Mileage, Parking, Tolls</v>
          </cell>
        </row>
        <row r="194">
          <cell r="A194">
            <v>5220</v>
          </cell>
          <cell r="B194" t="str">
            <v>Services &amp; Other Operating Expenses : Travel &amp; Conferences : Travel and Lodging</v>
          </cell>
          <cell r="C194" t="str">
            <v>Expense</v>
          </cell>
          <cell r="D194" t="str">
            <v>airfare, hotels</v>
          </cell>
          <cell r="F194" t="str">
            <v xml:space="preserve"> Travel and Lodging</v>
          </cell>
        </row>
        <row r="195">
          <cell r="A195">
            <v>5221</v>
          </cell>
          <cell r="B195" t="str">
            <v>Services &amp; Other Operating Expenses : Travel &amp; Conferences : Student Parking</v>
          </cell>
          <cell r="C195" t="str">
            <v>Expense</v>
          </cell>
          <cell r="D195" t="str">
            <v>Student Parking</v>
          </cell>
          <cell r="F195" t="str">
            <v xml:space="preserve"> Student Parking</v>
          </cell>
        </row>
        <row r="196">
          <cell r="A196">
            <v>5223</v>
          </cell>
          <cell r="B196" t="str">
            <v>Services &amp; Other Operating Expenses : Travel &amp; Conferences : Facility &amp; Staff Parking</v>
          </cell>
          <cell r="C196" t="str">
            <v>Expense</v>
          </cell>
          <cell r="D196" t="str">
            <v>Facility &amp; Staff Parking</v>
          </cell>
          <cell r="F196" t="str">
            <v xml:space="preserve"> Facility &amp; Staff Parking</v>
          </cell>
        </row>
        <row r="197">
          <cell r="A197">
            <v>5225</v>
          </cell>
          <cell r="B197" t="str">
            <v>Services &amp; Other Operating Expenses : Travel &amp; Conferences : Travel - Meals &amp; Entertainment</v>
          </cell>
          <cell r="C197" t="str">
            <v>Expense</v>
          </cell>
          <cell r="D197" t="str">
            <v>meals when traveling</v>
          </cell>
          <cell r="F197" t="str">
            <v xml:space="preserve"> Travel - Meals &amp; Entertainment</v>
          </cell>
        </row>
        <row r="198">
          <cell r="A198">
            <v>5300</v>
          </cell>
          <cell r="B198" t="str">
            <v>Services &amp; Other Operating Expenses : Dues &amp; Memberships</v>
          </cell>
          <cell r="C198" t="str">
            <v>Expense</v>
          </cell>
          <cell r="D198" t="str">
            <v>Dues &amp; Memberships</v>
          </cell>
          <cell r="F198" t="str">
            <v xml:space="preserve"> Dues &amp; Memberships</v>
          </cell>
        </row>
        <row r="199">
          <cell r="A199">
            <v>5305</v>
          </cell>
          <cell r="B199" t="str">
            <v>Services &amp; Other Operating Expenses : Dues &amp; Memberships : Dues &amp; Membership - Professional</v>
          </cell>
          <cell r="C199" t="str">
            <v>Expense</v>
          </cell>
          <cell r="D199" t="str">
            <v>local &amp; community memberships,sports league association dues</v>
          </cell>
          <cell r="F199" t="str">
            <v xml:space="preserve"> Dues &amp; Membership - Professional</v>
          </cell>
        </row>
        <row r="200">
          <cell r="A200">
            <v>5310</v>
          </cell>
          <cell r="B200" t="str">
            <v>Services &amp; Other Operating Expenses : Dues &amp; Memberships : Subscriptions</v>
          </cell>
          <cell r="C200" t="str">
            <v>Expense</v>
          </cell>
          <cell r="D200" t="str">
            <v>magazines</v>
          </cell>
          <cell r="F200" t="str">
            <v xml:space="preserve"> Subscriptions</v>
          </cell>
        </row>
        <row r="201">
          <cell r="A201">
            <v>5400</v>
          </cell>
          <cell r="B201" t="str">
            <v>Services &amp; Other Operating Expenses : Insurance</v>
          </cell>
          <cell r="C201" t="str">
            <v>Expense</v>
          </cell>
          <cell r="D201" t="str">
            <v>Insurance</v>
          </cell>
          <cell r="F201" t="str">
            <v xml:space="preserve"> Insurance</v>
          </cell>
        </row>
        <row r="202">
          <cell r="A202">
            <v>5450</v>
          </cell>
          <cell r="B202" t="str">
            <v>Services &amp; Other Operating Expenses : Insurance : Insurance - Other</v>
          </cell>
          <cell r="C202" t="str">
            <v>Expense</v>
          </cell>
          <cell r="D202" t="str">
            <v>general liability, D&amp;O</v>
          </cell>
          <cell r="F202" t="str">
            <v xml:space="preserve"> Insurance - Other</v>
          </cell>
        </row>
        <row r="203">
          <cell r="A203">
            <v>5500</v>
          </cell>
          <cell r="B203" t="str">
            <v>Services &amp; Other Operating Expenses : Operations &amp; Housekeeping</v>
          </cell>
          <cell r="C203" t="str">
            <v>Expense</v>
          </cell>
          <cell r="D203" t="str">
            <v>Operations &amp; Housekeeping</v>
          </cell>
          <cell r="F203" t="str">
            <v xml:space="preserve"> Operations &amp; Housekeeping</v>
          </cell>
        </row>
        <row r="204">
          <cell r="A204">
            <v>5510</v>
          </cell>
          <cell r="B204" t="str">
            <v>Services &amp; Other Operating Expenses : Operations &amp; Housekeeping : Utilities - Gas and Electric</v>
          </cell>
          <cell r="C204" t="str">
            <v>Expense</v>
          </cell>
          <cell r="D204" t="str">
            <v>gas &amp; electric company</v>
          </cell>
          <cell r="F204" t="str">
            <v xml:space="preserve"> Utilities - Gas and Electric</v>
          </cell>
        </row>
        <row r="205">
          <cell r="A205">
            <v>5515</v>
          </cell>
          <cell r="B205" t="str">
            <v>Services &amp; Other Operating Expenses : Operations &amp; Housekeeping : Janitorial, Gardening Services &amp; Supplies</v>
          </cell>
          <cell r="C205" t="str">
            <v>Expense</v>
          </cell>
          <cell r="D205" t="str">
            <v>cleaning and gardening services &amp; supplies</v>
          </cell>
          <cell r="F205" t="str">
            <v xml:space="preserve"> Janitorial, Gardening Services &amp; Supplies</v>
          </cell>
        </row>
        <row r="206">
          <cell r="A206">
            <v>5520</v>
          </cell>
          <cell r="B206" t="str">
            <v>Services &amp; Other Operating Expenses : Operations &amp; Housekeeping : Security</v>
          </cell>
          <cell r="C206" t="str">
            <v>Expense</v>
          </cell>
          <cell r="D206" t="str">
            <v>alarm monitoring svc</v>
          </cell>
          <cell r="F206" t="str">
            <v xml:space="preserve"> Security</v>
          </cell>
        </row>
        <row r="207">
          <cell r="A207">
            <v>5525</v>
          </cell>
          <cell r="B207" t="str">
            <v>Services &amp; Other Operating Expenses : Operations &amp; Housekeeping : Utilities - Waste</v>
          </cell>
          <cell r="C207" t="str">
            <v>Expense</v>
          </cell>
          <cell r="D207" t="str">
            <v>garbage &amp; recycling</v>
          </cell>
          <cell r="F207" t="str">
            <v xml:space="preserve"> Utilities - Waste</v>
          </cell>
        </row>
        <row r="208">
          <cell r="A208">
            <v>5530</v>
          </cell>
          <cell r="B208" t="str">
            <v>Services &amp; Other Operating Expenses : Operations &amp; Housekeeping : Utilities - Water</v>
          </cell>
          <cell r="C208" t="str">
            <v>Expense</v>
          </cell>
          <cell r="D208" t="str">
            <v>water company, sewer company</v>
          </cell>
          <cell r="F208" t="str">
            <v xml:space="preserve"> Utilities - Water</v>
          </cell>
        </row>
        <row r="209">
          <cell r="A209">
            <v>5535</v>
          </cell>
          <cell r="B209" t="str">
            <v>Services &amp; Other Operating Expenses : Operations &amp; Housekeeping : Utilities - All Utilities</v>
          </cell>
          <cell r="C209" t="str">
            <v>Expense</v>
          </cell>
          <cell r="D209" t="str">
            <v>Utilities - All Utilities</v>
          </cell>
          <cell r="F209" t="str">
            <v xml:space="preserve"> Utilities - All Utilities</v>
          </cell>
        </row>
        <row r="210">
          <cell r="A210">
            <v>5600</v>
          </cell>
          <cell r="B210" t="str">
            <v>Services &amp; Other Operating Expenses : Rentals, Leases, &amp; Repairs</v>
          </cell>
          <cell r="C210" t="str">
            <v>Expense</v>
          </cell>
          <cell r="D210" t="str">
            <v>Operations &amp; Housekeeping</v>
          </cell>
          <cell r="F210" t="str">
            <v xml:space="preserve"> Rentals, Leases, &amp; Repairs</v>
          </cell>
        </row>
        <row r="211">
          <cell r="A211">
            <v>5605</v>
          </cell>
          <cell r="B211" t="str">
            <v>Services &amp; Other Operating Expenses : Rentals, Leases, &amp; Repairs : Equipment Leases</v>
          </cell>
          <cell r="C211" t="str">
            <v>Expense</v>
          </cell>
          <cell r="D211" t="str">
            <v>copiers, phones, computers, etc</v>
          </cell>
          <cell r="F211" t="str">
            <v xml:space="preserve"> Equipment Leases</v>
          </cell>
        </row>
        <row r="212">
          <cell r="A212">
            <v>5610</v>
          </cell>
          <cell r="B212" t="str">
            <v>Services &amp; Other Operating Expenses : Rentals, Leases, &amp; Repairs : Rent</v>
          </cell>
          <cell r="C212" t="str">
            <v>Expense</v>
          </cell>
          <cell r="D212" t="str">
            <v>school building, portable classrooms</v>
          </cell>
          <cell r="F212" t="str">
            <v xml:space="preserve"> Rent</v>
          </cell>
        </row>
        <row r="213">
          <cell r="A213">
            <v>5611</v>
          </cell>
          <cell r="B213" t="str">
            <v>Services &amp; Other Operating Expenses : Rentals, Leases, &amp; Repairs : Prop 39 Related Costs</v>
          </cell>
          <cell r="C213" t="str">
            <v>Expense</v>
          </cell>
          <cell r="D213" t="str">
            <v>Prop 39 Related Costs</v>
          </cell>
          <cell r="F213" t="str">
            <v xml:space="preserve"> Prop 39 Related Costs</v>
          </cell>
        </row>
        <row r="214">
          <cell r="A214">
            <v>5615</v>
          </cell>
          <cell r="B214" t="str">
            <v>Services &amp; Other Operating Expenses : Rentals, Leases, &amp; Repairs : Repairs and Maintenance - Building</v>
          </cell>
          <cell r="C214" t="str">
            <v>Expense</v>
          </cell>
          <cell r="D214" t="str">
            <v>building related materials, supplies &amp; services</v>
          </cell>
          <cell r="F214" t="str">
            <v xml:space="preserve"> Repairs and Maintenance - Building</v>
          </cell>
        </row>
        <row r="215">
          <cell r="A215">
            <v>5616</v>
          </cell>
          <cell r="B215" t="str">
            <v>Services &amp; Other Operating Expenses : Rentals, Leases, &amp; Repairs : Repairs and Maintenance - Computers</v>
          </cell>
          <cell r="C215" t="str">
            <v>Expense</v>
          </cell>
          <cell r="D215" t="str">
            <v>computer related materials, supplies &amp; services</v>
          </cell>
          <cell r="F215" t="str">
            <v xml:space="preserve"> Repairs and Maintenance - Computers</v>
          </cell>
        </row>
        <row r="216">
          <cell r="A216">
            <v>5617</v>
          </cell>
          <cell r="B216" t="str">
            <v>Services &amp; Other Operating Expenses : Rentals, Leases, &amp; Repairs : Repairs and Maintenance - Other Equipment</v>
          </cell>
          <cell r="C216" t="str">
            <v>Expense</v>
          </cell>
          <cell r="D216" t="str">
            <v>copiers, phones, etc materials, supplies &amp; services</v>
          </cell>
          <cell r="F216" t="str">
            <v xml:space="preserve"> Repairs and Maintenance - Other Equipment</v>
          </cell>
        </row>
        <row r="217">
          <cell r="A217">
            <v>5618</v>
          </cell>
          <cell r="B217" t="str">
            <v>Services &amp; Other Operating Expenses : Rentals, Leases, &amp; Repairs : Repairs &amp; Maintenance - Auto</v>
          </cell>
          <cell r="C217" t="str">
            <v>Expense</v>
          </cell>
          <cell r="D217" t="str">
            <v>Repairs &amp; Maintenance - Auto</v>
          </cell>
          <cell r="F217" t="str">
            <v xml:space="preserve"> Repairs &amp; Maintenance - Auto</v>
          </cell>
        </row>
        <row r="218">
          <cell r="A218">
            <v>5625</v>
          </cell>
          <cell r="B218" t="str">
            <v>Services &amp; Other Operating Expenses : Rentals, Leases, &amp; Repairs : Storage</v>
          </cell>
          <cell r="C218" t="str">
            <v>Expense</v>
          </cell>
          <cell r="D218" t="str">
            <v>storage facility</v>
          </cell>
          <cell r="F218" t="str">
            <v xml:space="preserve"> Storage</v>
          </cell>
        </row>
        <row r="219">
          <cell r="A219">
            <v>5631</v>
          </cell>
          <cell r="B219" t="str">
            <v>Services &amp; Other Operating Expenses : Rentals, Leases, &amp; Repairs : Other Rentals, Leases and Repairs 1</v>
          </cell>
          <cell r="C219" t="str">
            <v>Expense</v>
          </cell>
          <cell r="D219" t="str">
            <v>Other Rentals, Leases and Repairs 1</v>
          </cell>
          <cell r="F219" t="str">
            <v xml:space="preserve"> Other Rentals, Leases and Repairs 1</v>
          </cell>
        </row>
        <row r="220">
          <cell r="A220">
            <v>5632</v>
          </cell>
          <cell r="B220" t="str">
            <v>Services &amp; Other Operating Expenses : Rentals, Leases, &amp; Repairs : Other Rentals, Leases and Repairs 2</v>
          </cell>
          <cell r="C220" t="str">
            <v>Expense</v>
          </cell>
          <cell r="D220" t="str">
            <v>Other Rentals, Leases and Repairs 2</v>
          </cell>
          <cell r="F220" t="str">
            <v xml:space="preserve"> Other Rentals, Leases and Repairs 2</v>
          </cell>
        </row>
        <row r="221">
          <cell r="A221">
            <v>5633</v>
          </cell>
          <cell r="B221" t="str">
            <v>Services &amp; Other Operating Expenses : Rentals, Leases, &amp; Repairs : Other Rentals, Leases and Repairs 3</v>
          </cell>
          <cell r="C221" t="str">
            <v>Expense</v>
          </cell>
          <cell r="D221" t="str">
            <v>Other Rentals, Leases and Repairs 3</v>
          </cell>
          <cell r="F221" t="str">
            <v xml:space="preserve"> Other Rentals, Leases and Repairs 3</v>
          </cell>
        </row>
        <row r="222">
          <cell r="A222">
            <v>5634</v>
          </cell>
          <cell r="B222" t="str">
            <v>Services &amp; Other Operating Expenses : Rentals, Leases, &amp; Repairs : Other Rentals, Leases and Repairs 4</v>
          </cell>
          <cell r="C222" t="str">
            <v>Expense</v>
          </cell>
          <cell r="D222" t="str">
            <v>Other Rentals, Leases and Repairs 4</v>
          </cell>
          <cell r="F222" t="str">
            <v xml:space="preserve"> Other Rentals, Leases and Repairs 4</v>
          </cell>
        </row>
        <row r="223">
          <cell r="A223">
            <v>5635</v>
          </cell>
          <cell r="B223" t="str">
            <v>Services &amp; Other Operating Expenses : Rentals, Leases, &amp; Repairs : Other Rentals, Leases and Repairs 5</v>
          </cell>
          <cell r="C223" t="str">
            <v>Expense</v>
          </cell>
          <cell r="D223" t="str">
            <v>Other Rentals, Leases and Repairs 5</v>
          </cell>
          <cell r="F223" t="str">
            <v xml:space="preserve"> Other Rentals, Leases and Repairs 5</v>
          </cell>
        </row>
        <row r="224">
          <cell r="A224">
            <v>5699</v>
          </cell>
          <cell r="B224" t="str">
            <v>Services &amp; Other Operating Expenses : Rentals, Leases, &amp; Repairs : Other Rentals, Leases and Repairs 6</v>
          </cell>
          <cell r="C224" t="str">
            <v>Expense</v>
          </cell>
          <cell r="D224" t="str">
            <v>PO Box rental, other one-time equipment rentals</v>
          </cell>
          <cell r="F224" t="str">
            <v xml:space="preserve"> Other Rentals, Leases and Repairs 6</v>
          </cell>
        </row>
        <row r="225">
          <cell r="A225">
            <v>5800</v>
          </cell>
          <cell r="B225" t="str">
            <v>Services &amp; Other Operating Expenses : Other Services &amp; Operating Expenses</v>
          </cell>
          <cell r="C225" t="str">
            <v>Expense</v>
          </cell>
          <cell r="D225" t="str">
            <v>Other Services &amp; Operating Expenses</v>
          </cell>
          <cell r="F225" t="str">
            <v xml:space="preserve"> Other Services &amp; Operating Expenses</v>
          </cell>
        </row>
        <row r="226">
          <cell r="A226">
            <v>5803</v>
          </cell>
          <cell r="B226" t="str">
            <v>Services &amp; Other Operating Expenses : Other Services &amp; Operating Expenses : Accounting Fees</v>
          </cell>
          <cell r="C226" t="str">
            <v>Expense</v>
          </cell>
          <cell r="D226" t="str">
            <v>auditing firm fees</v>
          </cell>
          <cell r="F226" t="str">
            <v xml:space="preserve"> Accounting Fees</v>
          </cell>
        </row>
        <row r="227">
          <cell r="A227">
            <v>5804</v>
          </cell>
          <cell r="B227" t="str">
            <v>Services &amp; Other Operating Expenses : Other Services &amp; Operating Expenses : Service 1</v>
          </cell>
          <cell r="C227" t="str">
            <v>Expense</v>
          </cell>
          <cell r="D227" t="str">
            <v>Service 1, Band (UPA)</v>
          </cell>
          <cell r="F227" t="str">
            <v xml:space="preserve"> Service 1</v>
          </cell>
        </row>
        <row r="228">
          <cell r="A228">
            <v>5805</v>
          </cell>
          <cell r="B228" t="str">
            <v>Services &amp; Other Operating Expenses : Other Services &amp; Operating Expenses : Administrative Fees</v>
          </cell>
          <cell r="C228" t="str">
            <v>Expense</v>
          </cell>
          <cell r="D228" t="str">
            <v>Fees related to general administrative services ie ASES, etc</v>
          </cell>
          <cell r="F228" t="str">
            <v xml:space="preserve"> Administrative Fees</v>
          </cell>
        </row>
        <row r="229">
          <cell r="A229">
            <v>5806</v>
          </cell>
          <cell r="B229" t="str">
            <v>Services &amp; Other Operating Expenses : Other Services &amp; Operating Expenses : Assemblies</v>
          </cell>
          <cell r="C229" t="str">
            <v>Expense</v>
          </cell>
          <cell r="D229" t="str">
            <v>Assemblies</v>
          </cell>
          <cell r="F229" t="str">
            <v xml:space="preserve"> Assemblies</v>
          </cell>
        </row>
        <row r="230">
          <cell r="A230">
            <v>5807</v>
          </cell>
          <cell r="B230" t="str">
            <v>Services &amp; Other Operating Expenses : Other Services &amp; Operating Expenses : Service 2</v>
          </cell>
          <cell r="C230" t="str">
            <v>Expense</v>
          </cell>
          <cell r="D230" t="str">
            <v>Service 2, Refund conditional gift ck (SBP), ASC Refund (UMC</v>
          </cell>
          <cell r="F230" t="str">
            <v xml:space="preserve"> Service 2</v>
          </cell>
        </row>
        <row r="231">
          <cell r="A231">
            <v>5808</v>
          </cell>
          <cell r="B231" t="str">
            <v>Services &amp; Other Operating Expenses : Other Services &amp; Operating Expenses : Service 3</v>
          </cell>
          <cell r="C231" t="str">
            <v>Expense</v>
          </cell>
          <cell r="D231" t="str">
            <v>Service 3</v>
          </cell>
          <cell r="F231" t="str">
            <v xml:space="preserve"> Service 3</v>
          </cell>
        </row>
        <row r="232">
          <cell r="A232">
            <v>5809</v>
          </cell>
          <cell r="B232" t="str">
            <v>Services &amp; Other Operating Expenses : Other Services &amp; Operating Expenses : Banking Fees</v>
          </cell>
          <cell r="C232" t="str">
            <v>Expense</v>
          </cell>
          <cell r="D232" t="str">
            <v>Service charges - bank or credit card; NOT interest</v>
          </cell>
          <cell r="F232" t="str">
            <v xml:space="preserve"> Banking Fees</v>
          </cell>
        </row>
        <row r="233">
          <cell r="A233">
            <v>5810</v>
          </cell>
          <cell r="B233" t="str">
            <v>Services &amp; Other Operating Expenses : Other Services &amp; Operating Expenses : Service 4</v>
          </cell>
          <cell r="C233" t="str">
            <v>Expense</v>
          </cell>
          <cell r="D233" t="str">
            <v>Service 4</v>
          </cell>
          <cell r="F233" t="str">
            <v xml:space="preserve"> Service 4</v>
          </cell>
        </row>
        <row r="234">
          <cell r="A234">
            <v>5812</v>
          </cell>
          <cell r="B234" t="str">
            <v>Services &amp; Other Operating Expenses : Other Services &amp; Operating Expenses : Business Services</v>
          </cell>
          <cell r="C234" t="str">
            <v>Expense</v>
          </cell>
          <cell r="D234" t="str">
            <v>EdTec monthly back office services</v>
          </cell>
          <cell r="F234" t="str">
            <v xml:space="preserve"> Business Services</v>
          </cell>
        </row>
        <row r="235">
          <cell r="A235">
            <v>5813</v>
          </cell>
          <cell r="B235" t="str">
            <v>Services &amp; Other Operating Expenses : Other Services &amp; Operating Expenses : School Programs - After School Program</v>
          </cell>
          <cell r="C235" t="str">
            <v>Expense</v>
          </cell>
          <cell r="D235" t="str">
            <v>Service 5</v>
          </cell>
          <cell r="F235" t="str">
            <v xml:space="preserve"> School Programs - After School Program</v>
          </cell>
        </row>
        <row r="236">
          <cell r="A236">
            <v>5814</v>
          </cell>
          <cell r="B236" t="str">
            <v>Services &amp; Other Operating Expenses : Other Services &amp; Operating Expenses : School Programs - Academic Competitions</v>
          </cell>
          <cell r="C236" t="str">
            <v>Expense</v>
          </cell>
          <cell r="D236" t="str">
            <v>Service 6</v>
          </cell>
          <cell r="F236" t="str">
            <v xml:space="preserve"> School Programs - Academic Competitions</v>
          </cell>
        </row>
        <row r="237">
          <cell r="A237">
            <v>5815</v>
          </cell>
          <cell r="B237" t="str">
            <v>Services &amp; Other Operating Expenses : Other Services &amp; Operating Expenses : Consultants - Instructional</v>
          </cell>
          <cell r="C237" t="str">
            <v>Expense</v>
          </cell>
          <cell r="D237" t="str">
            <v>contract instructors, other instructional services</v>
          </cell>
          <cell r="F237" t="str">
            <v xml:space="preserve"> Consultants - Instructional</v>
          </cell>
        </row>
        <row r="238">
          <cell r="A238">
            <v>5816</v>
          </cell>
          <cell r="B238" t="str">
            <v>Services &amp; Other Operating Expenses : Other Services &amp; Operating Expenses : Data Director</v>
          </cell>
          <cell r="C238" t="str">
            <v>Expense</v>
          </cell>
          <cell r="D238" t="str">
            <v>Data Director</v>
          </cell>
          <cell r="F238" t="str">
            <v xml:space="preserve"> Data Director</v>
          </cell>
        </row>
        <row r="239">
          <cell r="A239">
            <v>5817</v>
          </cell>
          <cell r="B239" t="str">
            <v>Services &amp; Other Operating Expenses : Other Services &amp; Operating Expenses : Contribution</v>
          </cell>
          <cell r="C239" t="str">
            <v>Expense</v>
          </cell>
          <cell r="D239" t="str">
            <v/>
          </cell>
          <cell r="F239" t="str">
            <v xml:space="preserve"> Contribution</v>
          </cell>
        </row>
        <row r="240">
          <cell r="A240">
            <v>5818</v>
          </cell>
          <cell r="B240" t="str">
            <v>Services &amp; Other Operating Expenses : Other Services &amp; Operating Expenses : Service 7</v>
          </cell>
          <cell r="C240" t="str">
            <v>Expense</v>
          </cell>
          <cell r="D240" t="str">
            <v>Service 7</v>
          </cell>
          <cell r="F240" t="str">
            <v xml:space="preserve"> Service 7</v>
          </cell>
        </row>
        <row r="241">
          <cell r="A241">
            <v>5819</v>
          </cell>
          <cell r="B241" t="str">
            <v>Services &amp; Other Operating Expenses : Other Services &amp; Operating Expenses : School Programs - Other</v>
          </cell>
          <cell r="C241" t="str">
            <v>Expense</v>
          </cell>
          <cell r="D241" t="str">
            <v>Service 8</v>
          </cell>
          <cell r="F241" t="str">
            <v xml:space="preserve"> School Programs - Other</v>
          </cell>
        </row>
        <row r="242">
          <cell r="A242">
            <v>5820</v>
          </cell>
          <cell r="B242" t="str">
            <v>Services &amp; Other Operating Expenses : Other Services &amp; Operating Expenses : Consultants - Non Instructional - Custom 1</v>
          </cell>
          <cell r="C242" t="str">
            <v>Expense</v>
          </cell>
          <cell r="D242" t="str">
            <v>non-educational consultants, admin. , grant writing, etc.</v>
          </cell>
          <cell r="F242" t="str">
            <v xml:space="preserve"> Consultants - Non Instructional - Custom 1</v>
          </cell>
        </row>
        <row r="243">
          <cell r="A243">
            <v>5821</v>
          </cell>
          <cell r="B243" t="str">
            <v>Services &amp; Other Operating Expenses : Other Services &amp; Operating Expenses : Consultants - Non Instructional - Custom 2</v>
          </cell>
          <cell r="C243" t="str">
            <v>Expense</v>
          </cell>
          <cell r="D243" t="str">
            <v>Consultants - Non Instructional - Custom 2</v>
          </cell>
          <cell r="F243" t="str">
            <v xml:space="preserve"> Consultants - Non Instructional - Custom 2</v>
          </cell>
        </row>
        <row r="244">
          <cell r="A244">
            <v>5822</v>
          </cell>
          <cell r="B244" t="str">
            <v>Services &amp; Other Operating Expenses : Other Services &amp; Operating Expenses : Consultants - Non Instructional - Custom 3</v>
          </cell>
          <cell r="C244" t="str">
            <v>Expense</v>
          </cell>
          <cell r="D244" t="str">
            <v>Consultants - Non Instructional - Custom 3</v>
          </cell>
          <cell r="F244" t="str">
            <v xml:space="preserve"> Consultants - Non Instructional - Custom 3</v>
          </cell>
        </row>
        <row r="245">
          <cell r="A245">
            <v>5824</v>
          </cell>
          <cell r="B245" t="str">
            <v>Services &amp; Other Operating Expenses : Other Services &amp; Operating Expenses : District Oversight Fees</v>
          </cell>
          <cell r="C245" t="str">
            <v>Expense</v>
          </cell>
          <cell r="D245" t="str">
            <v>oversight fees from the unified school district</v>
          </cell>
          <cell r="F245" t="str">
            <v xml:space="preserve"> District Oversight Fees</v>
          </cell>
        </row>
        <row r="246">
          <cell r="A246">
            <v>5826</v>
          </cell>
          <cell r="B246" t="str">
            <v>Services &amp; Other Operating Expenses : Other Services &amp; Operating Expenses : Directors Contingency</v>
          </cell>
          <cell r="C246" t="str">
            <v>Expense</v>
          </cell>
          <cell r="D246" t="str">
            <v>Director's Contingency</v>
          </cell>
          <cell r="F246" t="str">
            <v xml:space="preserve"> Directors Contingency</v>
          </cell>
        </row>
        <row r="247">
          <cell r="A247">
            <v>5827</v>
          </cell>
          <cell r="B247" t="str">
            <v>Services &amp; Other Operating Expenses : Other Services &amp; Operating Expenses : Service 9</v>
          </cell>
          <cell r="C247" t="str">
            <v>Expense</v>
          </cell>
          <cell r="D247" t="str">
            <v>Service 9</v>
          </cell>
          <cell r="F247" t="str">
            <v xml:space="preserve"> Service 9</v>
          </cell>
        </row>
        <row r="248">
          <cell r="A248">
            <v>5828</v>
          </cell>
          <cell r="B248" t="str">
            <v>Services &amp; Other Operating Expenses : Other Services &amp; Operating Expenses : Service 10</v>
          </cell>
          <cell r="C248" t="str">
            <v>Expense</v>
          </cell>
          <cell r="D248" t="str">
            <v>Service 10</v>
          </cell>
          <cell r="F248" t="str">
            <v xml:space="preserve"> Service 10</v>
          </cell>
        </row>
        <row r="249">
          <cell r="A249">
            <v>5829</v>
          </cell>
          <cell r="B249" t="str">
            <v>Services &amp; Other Operating Expenses : Other Services &amp; Operating Expenses : Enrichment Program</v>
          </cell>
          <cell r="C249" t="str">
            <v>Expense</v>
          </cell>
          <cell r="D249" t="str">
            <v>Enrichment Program</v>
          </cell>
          <cell r="F249" t="str">
            <v xml:space="preserve"> Enrichment Program</v>
          </cell>
        </row>
        <row r="250">
          <cell r="A250">
            <v>5830</v>
          </cell>
          <cell r="B250" t="str">
            <v>Services &amp; Other Operating Expenses : Other Services &amp; Operating Expenses : Field Trips Expenses</v>
          </cell>
          <cell r="C250" t="str">
            <v>Expense</v>
          </cell>
          <cell r="D250" t="str">
            <v>off school ground visits/tours for students</v>
          </cell>
          <cell r="F250" t="str">
            <v xml:space="preserve"> Field Trips Expenses</v>
          </cell>
        </row>
        <row r="251">
          <cell r="A251">
            <v>5833</v>
          </cell>
          <cell r="B251" t="str">
            <v>Services &amp; Other Operating Expenses : Other Services &amp; Operating Expenses : Fines and Penalties</v>
          </cell>
          <cell r="C251" t="str">
            <v>Expense</v>
          </cell>
          <cell r="D251" t="str">
            <v>late charges, finance charges, tax penalty</v>
          </cell>
          <cell r="F251" t="str">
            <v xml:space="preserve"> Fines and Penalties</v>
          </cell>
        </row>
        <row r="252">
          <cell r="A252">
            <v>5834</v>
          </cell>
          <cell r="B252" t="str">
            <v>Services &amp; Other Operating Expenses : Other Services &amp; Operating Expenses : Service 11</v>
          </cell>
          <cell r="C252" t="str">
            <v>Expense</v>
          </cell>
          <cell r="D252" t="str">
            <v>Service 11</v>
          </cell>
          <cell r="F252" t="str">
            <v xml:space="preserve"> Service 11</v>
          </cell>
        </row>
        <row r="253">
          <cell r="A253">
            <v>5836</v>
          </cell>
          <cell r="B253" t="str">
            <v>Services &amp; Other Operating Expenses : Other Services &amp; Operating Expenses : Fingerprinting</v>
          </cell>
          <cell r="C253" t="str">
            <v>Expense</v>
          </cell>
          <cell r="D253" t="str">
            <v>background check, live scan</v>
          </cell>
          <cell r="F253" t="str">
            <v xml:space="preserve"> Fingerprinting</v>
          </cell>
        </row>
        <row r="254">
          <cell r="A254">
            <v>5839</v>
          </cell>
          <cell r="B254" t="str">
            <v>Services &amp; Other Operating Expenses : Other Services &amp; Operating Expenses : Fundraising Expenses</v>
          </cell>
          <cell r="C254" t="str">
            <v>Expense</v>
          </cell>
          <cell r="D254" t="str">
            <v>school events, marketing materials</v>
          </cell>
          <cell r="F254" t="str">
            <v xml:space="preserve"> Fundraising Expenses</v>
          </cell>
        </row>
        <row r="255">
          <cell r="A255">
            <v>5841</v>
          </cell>
          <cell r="B255" t="str">
            <v>Services &amp; Other Operating Expenses : Other Services &amp; Operating Expenses : Party Expense</v>
          </cell>
          <cell r="C255" t="str">
            <v>Expense</v>
          </cell>
          <cell r="D255" t="str">
            <v>Expenses related to parties, galas, celebrations, etc.</v>
          </cell>
          <cell r="F255" t="str">
            <v xml:space="preserve"> Party Expense</v>
          </cell>
        </row>
        <row r="256">
          <cell r="A256">
            <v>5842</v>
          </cell>
          <cell r="B256" t="str">
            <v>Services &amp; Other Operating Expenses : Other Services &amp; Operating Expenses : Grant Writer</v>
          </cell>
          <cell r="C256" t="str">
            <v>Expense</v>
          </cell>
          <cell r="D256" t="str">
            <v>grant writer exp</v>
          </cell>
          <cell r="F256" t="str">
            <v xml:space="preserve"> Grant Writer</v>
          </cell>
        </row>
        <row r="257">
          <cell r="A257">
            <v>5843</v>
          </cell>
          <cell r="B257" t="str">
            <v>Services &amp; Other Operating Expenses : Other Services &amp; Operating Expenses : Interest - Loans Less than 1 Year</v>
          </cell>
          <cell r="C257" t="str">
            <v>Expense</v>
          </cell>
          <cell r="D257" t="str">
            <v>accumulated interest on loans less than 1 year</v>
          </cell>
          <cell r="F257" t="str">
            <v xml:space="preserve"> Interest - Loans Less than 1 Year</v>
          </cell>
        </row>
        <row r="258">
          <cell r="A258">
            <v>5845</v>
          </cell>
          <cell r="B258" t="str">
            <v>Services &amp; Other Operating Expenses : Other Services &amp; Operating Expenses : Legal Fees</v>
          </cell>
          <cell r="C258" t="str">
            <v>Expense</v>
          </cell>
          <cell r="D258" t="str">
            <v>lawyer/attorney fees for sevice</v>
          </cell>
          <cell r="F258" t="str">
            <v xml:space="preserve"> Legal Fees</v>
          </cell>
        </row>
        <row r="259">
          <cell r="A259">
            <v>5846</v>
          </cell>
          <cell r="B259" t="str">
            <v>Services &amp; Other Operating Expenses : Other Services &amp; Operating Expenses : Loan and Financing Fees</v>
          </cell>
          <cell r="C259" t="str">
            <v>Expense</v>
          </cell>
          <cell r="D259" t="str">
            <v>Service 12</v>
          </cell>
          <cell r="F259" t="str">
            <v xml:space="preserve"> Loan and Financing Fees</v>
          </cell>
        </row>
        <row r="260">
          <cell r="A260">
            <v>5848</v>
          </cell>
          <cell r="B260" t="str">
            <v>Services &amp; Other Operating Expenses : Other Services &amp; Operating Expenses : Licenses and Other Fees</v>
          </cell>
          <cell r="C260" t="str">
            <v>Expense</v>
          </cell>
          <cell r="D260" t="str">
            <v>operation license, etc.</v>
          </cell>
          <cell r="F260" t="str">
            <v xml:space="preserve"> Licenses and Other Fees</v>
          </cell>
        </row>
        <row r="261">
          <cell r="A261">
            <v>5851</v>
          </cell>
          <cell r="B261" t="str">
            <v>Services &amp; Other Operating Expenses : Other Services &amp; Operating Expenses : Marketing and Student Recruiting</v>
          </cell>
          <cell r="C261" t="str">
            <v>Expense</v>
          </cell>
          <cell r="D261" t="str">
            <v>flyers, advertising, event expenses</v>
          </cell>
          <cell r="F261" t="str">
            <v xml:space="preserve"> Marketing and Student Recruiting</v>
          </cell>
        </row>
        <row r="262">
          <cell r="A262">
            <v>5852</v>
          </cell>
          <cell r="B262" t="str">
            <v>Services &amp; Other Operating Expenses : Other Services &amp; Operating Expenses : Receivable Sale Fees</v>
          </cell>
          <cell r="C262" t="str">
            <v>Expense</v>
          </cell>
          <cell r="D262" t="str">
            <v>Receivable Sale Fees</v>
          </cell>
          <cell r="F262" t="str">
            <v xml:space="preserve"> Receivable Sale Fees</v>
          </cell>
        </row>
        <row r="263">
          <cell r="A263">
            <v>5853</v>
          </cell>
          <cell r="B263" t="str">
            <v>Services &amp; Other Operating Expenses : Other Services &amp; Operating Expenses : Service 14</v>
          </cell>
          <cell r="C263" t="str">
            <v>Expense</v>
          </cell>
          <cell r="D263" t="str">
            <v>Service 14</v>
          </cell>
          <cell r="F263" t="str">
            <v xml:space="preserve"> Service 14</v>
          </cell>
        </row>
        <row r="264">
          <cell r="A264">
            <v>5854</v>
          </cell>
          <cell r="B264" t="str">
            <v>Services &amp; Other Operating Expenses : Other Services &amp; Operating Expenses : Consultants - Other 1</v>
          </cell>
          <cell r="C264" t="str">
            <v>Expense</v>
          </cell>
          <cell r="D264" t="str">
            <v>Consultants for non curriculum &amp; educational</v>
          </cell>
          <cell r="F264" t="str">
            <v xml:space="preserve"> Consultants - Other 1</v>
          </cell>
        </row>
        <row r="265">
          <cell r="A265">
            <v>5855</v>
          </cell>
          <cell r="B265" t="str">
            <v>Services &amp; Other Operating Expenses : Other Services &amp; Operating Expenses : Consultants - Other 2</v>
          </cell>
          <cell r="C265" t="str">
            <v>Expense</v>
          </cell>
          <cell r="D265" t="str">
            <v>Consultants for non curriculum &amp; educational</v>
          </cell>
          <cell r="F265" t="str">
            <v xml:space="preserve"> Consultants - Other 2</v>
          </cell>
        </row>
        <row r="266">
          <cell r="A266">
            <v>5856</v>
          </cell>
          <cell r="B266" t="str">
            <v>Services &amp; Other Operating Expenses : Other Services &amp; Operating Expenses : Consultants - Other 3</v>
          </cell>
          <cell r="C266" t="str">
            <v>Expense</v>
          </cell>
          <cell r="D266" t="str">
            <v>Consultants - Other 3</v>
          </cell>
          <cell r="F266" t="str">
            <v xml:space="preserve"> Consultants - Other 3</v>
          </cell>
        </row>
        <row r="267">
          <cell r="A267">
            <v>5857</v>
          </cell>
          <cell r="B267" t="str">
            <v>Services &amp; Other Operating Expenses : Other Services &amp; Operating Expenses : Payroll Fees</v>
          </cell>
          <cell r="C267" t="str">
            <v>Expense</v>
          </cell>
          <cell r="D267" t="str">
            <v>payroll related fees</v>
          </cell>
          <cell r="F267" t="str">
            <v xml:space="preserve"> Payroll Fees</v>
          </cell>
        </row>
        <row r="268">
          <cell r="A268">
            <v>5860</v>
          </cell>
          <cell r="B268" t="str">
            <v>Services &amp; Other Operating Expenses : Other Services &amp; Operating Expenses : Printing and Reproduction</v>
          </cell>
          <cell r="C268" t="str">
            <v>Expense</v>
          </cell>
          <cell r="D268" t="str">
            <v>printing service</v>
          </cell>
          <cell r="F268" t="str">
            <v xml:space="preserve"> Printing and Reproduction</v>
          </cell>
        </row>
        <row r="269">
          <cell r="A269">
            <v>5861</v>
          </cell>
          <cell r="B269" t="str">
            <v>Services &amp; Other Operating Expenses : Other Services &amp; Operating Expenses : Prior Yr Exp (not accrued)</v>
          </cell>
          <cell r="C269" t="str">
            <v>Expense</v>
          </cell>
          <cell r="D269" t="str">
            <v>Prior Yr Exp (not accrued)</v>
          </cell>
          <cell r="F269" t="str">
            <v xml:space="preserve"> Prior Yr Exp (not accrued)</v>
          </cell>
        </row>
        <row r="270">
          <cell r="A270">
            <v>5863</v>
          </cell>
          <cell r="B270" t="str">
            <v>Services &amp; Other Operating Expenses : Other Services &amp; Operating Expenses : Professional Development</v>
          </cell>
          <cell r="C270" t="str">
            <v>Expense</v>
          </cell>
          <cell r="D270" t="str">
            <v>courses or classes for teacher improvement, BTSA</v>
          </cell>
          <cell r="F270" t="str">
            <v xml:space="preserve"> Professional Development</v>
          </cell>
        </row>
        <row r="271">
          <cell r="A271">
            <v>5864</v>
          </cell>
          <cell r="B271" t="str">
            <v>Services &amp; Other Operating Expenses : Other Services &amp; Operating Expenses : Professional Development - Other</v>
          </cell>
          <cell r="C271" t="str">
            <v>Expense</v>
          </cell>
          <cell r="D271" t="str">
            <v>Professional Development - Other (BTSA, etc.)</v>
          </cell>
          <cell r="F271" t="str">
            <v xml:space="preserve"> Professional Development - Other</v>
          </cell>
        </row>
        <row r="272">
          <cell r="A272">
            <v>5865</v>
          </cell>
          <cell r="B272" t="str">
            <v>Services &amp; Other Operating Expenses : Other Services &amp; Operating Expenses : Service 16</v>
          </cell>
          <cell r="C272" t="str">
            <v>Expense</v>
          </cell>
          <cell r="D272" t="str">
            <v>Service 16</v>
          </cell>
          <cell r="F272" t="str">
            <v xml:space="preserve"> Service 16</v>
          </cell>
        </row>
        <row r="273">
          <cell r="A273">
            <v>5866</v>
          </cell>
          <cell r="B273" t="str">
            <v>Services &amp; Other Operating Expenses : Other Services &amp; Operating Expenses : Service 17</v>
          </cell>
          <cell r="C273" t="str">
            <v>Expense</v>
          </cell>
          <cell r="D273" t="str">
            <v>Service 17</v>
          </cell>
          <cell r="F273" t="str">
            <v xml:space="preserve"> Service 17</v>
          </cell>
        </row>
        <row r="274">
          <cell r="A274">
            <v>5869</v>
          </cell>
          <cell r="B274" t="str">
            <v>Services &amp; Other Operating Expenses : Other Services &amp; Operating Expenses : Special Education Contract Instructors</v>
          </cell>
          <cell r="C274" t="str">
            <v>Expense</v>
          </cell>
          <cell r="D274" t="str">
            <v>instructors hired directly by the school itself</v>
          </cell>
          <cell r="F274" t="str">
            <v xml:space="preserve"> Special Education Contract Instructors</v>
          </cell>
        </row>
        <row r="275">
          <cell r="A275">
            <v>5872</v>
          </cell>
          <cell r="B275" t="str">
            <v>Services &amp; Other Operating Expenses : Other Services &amp; Operating Expenses : Special Education Encroachment</v>
          </cell>
          <cell r="C275" t="str">
            <v>Expense</v>
          </cell>
          <cell r="D275" t="str">
            <v>fees charged by the district for special ed services</v>
          </cell>
          <cell r="F275" t="str">
            <v xml:space="preserve"> Special Education Encroachment</v>
          </cell>
        </row>
        <row r="276">
          <cell r="A276">
            <v>5874</v>
          </cell>
          <cell r="B276" t="str">
            <v>Services &amp; Other Operating Expenses : Other Services &amp; Operating Expenses : Sports</v>
          </cell>
          <cell r="C276" t="str">
            <v>Expense</v>
          </cell>
          <cell r="D276" t="str">
            <v>Expenses related to sports (leagues, uniforms, etc.)</v>
          </cell>
          <cell r="F276" t="str">
            <v xml:space="preserve"> Sports</v>
          </cell>
        </row>
        <row r="277">
          <cell r="A277">
            <v>5875</v>
          </cell>
          <cell r="B277" t="str">
            <v>Services &amp; Other Operating Expenses : Other Services &amp; Operating Expenses : Staff Recruiting</v>
          </cell>
          <cell r="C277" t="str">
            <v>Expense</v>
          </cell>
          <cell r="D277" t="str">
            <v>Fees relating to staff recruiting (relocation, etc.)</v>
          </cell>
          <cell r="F277" t="str">
            <v xml:space="preserve"> Staff Recruiting</v>
          </cell>
        </row>
        <row r="278">
          <cell r="A278">
            <v>5877</v>
          </cell>
          <cell r="B278" t="str">
            <v>Services &amp; Other Operating Expenses : Other Services &amp; Operating Expenses : Student Activities</v>
          </cell>
          <cell r="C278" t="str">
            <v>Expense</v>
          </cell>
          <cell r="D278" t="str">
            <v>student activities</v>
          </cell>
          <cell r="F278" t="str">
            <v xml:space="preserve"> Student Activities</v>
          </cell>
        </row>
        <row r="279">
          <cell r="A279">
            <v>5878</v>
          </cell>
          <cell r="B279" t="str">
            <v>Services &amp; Other Operating Expenses : Other Services &amp; Operating Expenses : Student Assessment</v>
          </cell>
          <cell r="C279" t="str">
            <v>Expense</v>
          </cell>
          <cell r="D279" t="str">
            <v>Fees relating to testing, data director</v>
          </cell>
          <cell r="F279" t="str">
            <v xml:space="preserve"> Student Assessment</v>
          </cell>
        </row>
        <row r="280">
          <cell r="A280">
            <v>5880</v>
          </cell>
          <cell r="B280" t="str">
            <v>Services &amp; Other Operating Expenses : Other Services &amp; Operating Expenses : Student Health Services</v>
          </cell>
          <cell r="C280" t="str">
            <v>Expense</v>
          </cell>
          <cell r="D280" t="str">
            <v>student health services</v>
          </cell>
          <cell r="F280" t="str">
            <v xml:space="preserve"> Student Health Services</v>
          </cell>
        </row>
        <row r="281">
          <cell r="A281">
            <v>5881</v>
          </cell>
          <cell r="B281" t="str">
            <v>Services &amp; Other Operating Expenses : Other Services &amp; Operating Expenses : Student Information System</v>
          </cell>
          <cell r="C281" t="str">
            <v>Expense</v>
          </cell>
          <cell r="D281" t="str">
            <v>Fees relating to attendance, Powerschool</v>
          </cell>
          <cell r="F281" t="str">
            <v xml:space="preserve"> Student Information System</v>
          </cell>
        </row>
        <row r="282">
          <cell r="A282">
            <v>5883</v>
          </cell>
          <cell r="B282" t="str">
            <v>Services &amp; Other Operating Expenses : Other Services &amp; Operating Expenses : Service 18</v>
          </cell>
          <cell r="C282" t="str">
            <v>Expense</v>
          </cell>
          <cell r="D282" t="str">
            <v>Service 18</v>
          </cell>
          <cell r="F282" t="str">
            <v xml:space="preserve"> Service 18</v>
          </cell>
        </row>
        <row r="283">
          <cell r="A283">
            <v>5884</v>
          </cell>
          <cell r="B283" t="str">
            <v>Services &amp; Other Operating Expenses : Other Services &amp; Operating Expenses : Substitutes</v>
          </cell>
          <cell r="C283" t="str">
            <v>Expense</v>
          </cell>
          <cell r="D283" t="str">
            <v>substitute teachers not on payroll</v>
          </cell>
          <cell r="F283" t="str">
            <v xml:space="preserve"> Substitutes</v>
          </cell>
        </row>
        <row r="284">
          <cell r="A284">
            <v>5885</v>
          </cell>
          <cell r="B284" t="str">
            <v>Services &amp; Other Operating Expenses : Other Services &amp; Operating Expenses : Tutor</v>
          </cell>
          <cell r="C284" t="str">
            <v>Expense</v>
          </cell>
          <cell r="D284" t="str">
            <v>Tutor</v>
          </cell>
          <cell r="F284" t="str">
            <v xml:space="preserve"> Tutor</v>
          </cell>
        </row>
        <row r="285">
          <cell r="A285">
            <v>5887</v>
          </cell>
          <cell r="B285" t="str">
            <v>Services &amp; Other Operating Expenses : Other Services &amp; Operating Expenses : Technology Services</v>
          </cell>
          <cell r="C285" t="str">
            <v>Expense</v>
          </cell>
          <cell r="D285" t="str">
            <v>IT support</v>
          </cell>
          <cell r="F285" t="str">
            <v xml:space="preserve"> Technology Services</v>
          </cell>
        </row>
        <row r="286">
          <cell r="A286">
            <v>5890</v>
          </cell>
          <cell r="B286" t="str">
            <v>Services &amp; Other Operating Expenses : Other Services &amp; Operating Expenses : Transcript</v>
          </cell>
          <cell r="C286" t="str">
            <v>Expense</v>
          </cell>
          <cell r="D286" t="str">
            <v>student transcript services</v>
          </cell>
          <cell r="F286" t="str">
            <v xml:space="preserve"> Transcript</v>
          </cell>
        </row>
        <row r="287">
          <cell r="A287">
            <v>5893</v>
          </cell>
          <cell r="B287" t="str">
            <v>Services &amp; Other Operating Expenses : Other Services &amp; Operating Expenses : Transportation - Student</v>
          </cell>
          <cell r="C287" t="str">
            <v>Expense</v>
          </cell>
          <cell r="D287" t="str">
            <v>bus pass, bus transportation</v>
          </cell>
          <cell r="F287" t="str">
            <v xml:space="preserve"> Transportation - Student</v>
          </cell>
        </row>
        <row r="288">
          <cell r="A288">
            <v>5896</v>
          </cell>
          <cell r="B288" t="str">
            <v>Services &amp; Other Operating Expenses : Other Services &amp; Operating Expenses : Internet/Website consulting</v>
          </cell>
          <cell r="C288" t="str">
            <v>Expense</v>
          </cell>
          <cell r="D288" t="str">
            <v>IT, Internet or website consulting</v>
          </cell>
          <cell r="F288" t="str">
            <v xml:space="preserve"> Internet/Website consulting</v>
          </cell>
        </row>
        <row r="289">
          <cell r="A289">
            <v>5898</v>
          </cell>
          <cell r="B289" t="str">
            <v>Services &amp; Other Operating Expenses : Other Services &amp; Operating Expenses : Bad Debt Expense</v>
          </cell>
          <cell r="C289" t="str">
            <v>Expense</v>
          </cell>
          <cell r="D289" t="str">
            <v>to write off A/R only</v>
          </cell>
          <cell r="F289" t="str">
            <v xml:space="preserve"> Bad Debt Expense</v>
          </cell>
        </row>
        <row r="290">
          <cell r="A290">
            <v>5899</v>
          </cell>
          <cell r="B290" t="str">
            <v>Services &amp; Other Operating Expenses : Other Services &amp; Operating Expenses : Miscellaneous Operating Expenses</v>
          </cell>
          <cell r="C290" t="str">
            <v>Expense</v>
          </cell>
          <cell r="D290" t="str">
            <v>Miscellaneous Operating Expenses</v>
          </cell>
          <cell r="F290" t="str">
            <v xml:space="preserve"> Miscellaneous Operating Expenses</v>
          </cell>
        </row>
        <row r="291">
          <cell r="A291">
            <v>5900</v>
          </cell>
          <cell r="B291" t="str">
            <v>Services &amp; Other Operating Expenses : Communications</v>
          </cell>
          <cell r="C291" t="str">
            <v>Expense</v>
          </cell>
          <cell r="D291" t="str">
            <v>Communications</v>
          </cell>
          <cell r="F291" t="str">
            <v xml:space="preserve"> Communications</v>
          </cell>
        </row>
        <row r="292">
          <cell r="A292">
            <v>5905</v>
          </cell>
          <cell r="B292" t="str">
            <v>Services &amp; Other Operating Expenses : Communications : Communications - Cell Phones</v>
          </cell>
          <cell r="C292" t="str">
            <v>Expense</v>
          </cell>
          <cell r="D292" t="str">
            <v>work related cell phone usage</v>
          </cell>
          <cell r="F292" t="str">
            <v xml:space="preserve"> Communications - Cell Phones</v>
          </cell>
        </row>
        <row r="293">
          <cell r="A293">
            <v>5910</v>
          </cell>
          <cell r="B293" t="str">
            <v>Services &amp; Other Operating Expenses : Communications : Communications - Internet / Website Fees</v>
          </cell>
          <cell r="C293" t="str">
            <v>Expense</v>
          </cell>
          <cell r="D293" t="str">
            <v>internet svc, website hosting fee</v>
          </cell>
          <cell r="F293" t="str">
            <v xml:space="preserve"> Communications - Internet / Website Fees</v>
          </cell>
        </row>
        <row r="294">
          <cell r="A294">
            <v>5915</v>
          </cell>
          <cell r="B294" t="str">
            <v>Services &amp; Other Operating Expenses : Communications : Postage and Delivery</v>
          </cell>
          <cell r="C294" t="str">
            <v>Expense</v>
          </cell>
          <cell r="D294" t="str">
            <v>postage, freight</v>
          </cell>
          <cell r="F294" t="str">
            <v xml:space="preserve"> Postage and Delivery</v>
          </cell>
        </row>
        <row r="295">
          <cell r="A295">
            <v>5920</v>
          </cell>
          <cell r="B295" t="str">
            <v>Services &amp; Other Operating Expenses : Communications : Communications - Telephone &amp; Fax</v>
          </cell>
          <cell r="C295" t="str">
            <v>Expense</v>
          </cell>
          <cell r="D295" t="str">
            <v>phone &amp; fax svc</v>
          </cell>
          <cell r="F295" t="str">
            <v xml:space="preserve"> Communications - Telephone &amp; Fax</v>
          </cell>
        </row>
        <row r="296">
          <cell r="A296">
            <v>5999</v>
          </cell>
          <cell r="B296" t="str">
            <v>Services &amp; Other Operating Expenses : 5000 series 1099 reimbursable expenses</v>
          </cell>
          <cell r="C296" t="str">
            <v>Expense</v>
          </cell>
          <cell r="D296" t="str">
            <v>5000 series 1099 reimbursable expenses</v>
          </cell>
          <cell r="F296" t="str">
            <v xml:space="preserve"> 5000 series 1099 reimbursable expenses</v>
          </cell>
        </row>
        <row r="297">
          <cell r="A297">
            <v>6000</v>
          </cell>
          <cell r="B297" t="str">
            <v>Capital Outlay</v>
          </cell>
          <cell r="C297" t="str">
            <v>Expense</v>
          </cell>
          <cell r="D297" t="str">
            <v>Capital Outlay</v>
          </cell>
          <cell r="F297" t="str">
            <v>Capital Outlay</v>
          </cell>
        </row>
        <row r="298">
          <cell r="A298">
            <v>6100</v>
          </cell>
          <cell r="B298" t="str">
            <v>Capital Outlay : Sites &amp; Improvement of Sites</v>
          </cell>
          <cell r="C298" t="str">
            <v>Expense</v>
          </cell>
          <cell r="D298" t="str">
            <v>construction, evaluations to school's land</v>
          </cell>
          <cell r="F298" t="str">
            <v xml:space="preserve"> Sites &amp; Improvement of Sites</v>
          </cell>
        </row>
        <row r="299">
          <cell r="A299">
            <v>6200</v>
          </cell>
          <cell r="B299" t="str">
            <v>Capital Outlay : Buildings &amp; Improvement of Buildings</v>
          </cell>
          <cell r="C299" t="str">
            <v>Expense</v>
          </cell>
          <cell r="D299" t="str">
            <v>fixing or expanding school building</v>
          </cell>
          <cell r="F299" t="str">
            <v xml:space="preserve"> Buildings &amp; Improvement of Buildings</v>
          </cell>
        </row>
        <row r="300">
          <cell r="A300">
            <v>6300</v>
          </cell>
          <cell r="B300" t="str">
            <v>Capital Outlay : School Libraries</v>
          </cell>
          <cell r="C300" t="str">
            <v>Expense</v>
          </cell>
          <cell r="D300" t="str">
            <v>School Libraries</v>
          </cell>
          <cell r="F300" t="str">
            <v xml:space="preserve"> School Libraries</v>
          </cell>
        </row>
        <row r="301">
          <cell r="A301">
            <v>6400</v>
          </cell>
          <cell r="B301" t="str">
            <v>Capital Outlay : Equipment</v>
          </cell>
          <cell r="C301" t="str">
            <v>Expense</v>
          </cell>
          <cell r="D301" t="str">
            <v>Equipment</v>
          </cell>
          <cell r="F301" t="str">
            <v xml:space="preserve"> Equipment</v>
          </cell>
        </row>
        <row r="302">
          <cell r="A302">
            <v>6410</v>
          </cell>
          <cell r="B302" t="str">
            <v>Capital Outlay : Equipment : Computers (capitalizable items)</v>
          </cell>
          <cell r="C302" t="str">
            <v>Expense</v>
          </cell>
          <cell r="D302" t="str">
            <v>computer, laptop</v>
          </cell>
          <cell r="F302" t="str">
            <v xml:space="preserve"> Computers (capitalizable items)</v>
          </cell>
        </row>
        <row r="303">
          <cell r="A303">
            <v>6420</v>
          </cell>
          <cell r="B303" t="str">
            <v>Capital Outlay : Equipment : Furniture (capitalizable items)</v>
          </cell>
          <cell r="C303" t="str">
            <v>Expense</v>
          </cell>
          <cell r="D303" t="str">
            <v>desk, shelf, bookcase,etc</v>
          </cell>
          <cell r="F303" t="str">
            <v xml:space="preserve"> Furniture (capitalizable items)</v>
          </cell>
        </row>
        <row r="304">
          <cell r="A304">
            <v>6430</v>
          </cell>
          <cell r="B304" t="str">
            <v>Capital Outlay : Equipment : Other Equipment (capitalizable items)</v>
          </cell>
          <cell r="C304" t="str">
            <v>Expense</v>
          </cell>
          <cell r="D304" t="str">
            <v>printer, computer networking equipment</v>
          </cell>
          <cell r="F304" t="str">
            <v xml:space="preserve"> Other Equipment (capitalizable items)</v>
          </cell>
        </row>
        <row r="305">
          <cell r="A305">
            <v>6500</v>
          </cell>
          <cell r="B305" t="str">
            <v>Capital Outlay : Equipment Replacement</v>
          </cell>
          <cell r="C305" t="str">
            <v>Expense</v>
          </cell>
          <cell r="D305" t="str">
            <v>Equipment Replacement</v>
          </cell>
          <cell r="F305" t="str">
            <v xml:space="preserve"> Equipment Replacement</v>
          </cell>
        </row>
        <row r="306">
          <cell r="A306">
            <v>6900</v>
          </cell>
          <cell r="B306" t="str">
            <v>Capital Outlay : Depreciation</v>
          </cell>
          <cell r="C306" t="str">
            <v>Expense</v>
          </cell>
          <cell r="D306" t="str">
            <v>Depreciation</v>
          </cell>
          <cell r="F306" t="str">
            <v xml:space="preserve"> Depreciation</v>
          </cell>
        </row>
        <row r="307">
          <cell r="A307">
            <v>7000</v>
          </cell>
          <cell r="B307" t="str">
            <v>Other Outflows</v>
          </cell>
          <cell r="C307" t="str">
            <v>Expense</v>
          </cell>
          <cell r="D307" t="str">
            <v>Other Outflows</v>
          </cell>
          <cell r="F307" t="str">
            <v>Other Outflows</v>
          </cell>
        </row>
        <row r="308">
          <cell r="A308">
            <v>7281</v>
          </cell>
          <cell r="B308" t="str">
            <v>Other Outflows : All Other Transfers to Districts or Charter Schools</v>
          </cell>
          <cell r="C308" t="str">
            <v>Expense</v>
          </cell>
          <cell r="D308" t="str">
            <v>All Other Transfers to Districts or Charter Schools</v>
          </cell>
          <cell r="F308" t="str">
            <v xml:space="preserve"> All Other Transfers to Districts or Charter Schools</v>
          </cell>
        </row>
        <row r="309">
          <cell r="A309">
            <v>7310</v>
          </cell>
          <cell r="B309" t="str">
            <v>Other Outflows : Transfers of Indirect Costs</v>
          </cell>
          <cell r="C309" t="str">
            <v>Expense</v>
          </cell>
          <cell r="D309" t="str">
            <v>Transfers of Indirect Costs</v>
          </cell>
          <cell r="F309" t="str">
            <v xml:space="preserve"> Transfers of Indirect Costs</v>
          </cell>
        </row>
        <row r="310">
          <cell r="A310">
            <v>7438</v>
          </cell>
          <cell r="B310" t="str">
            <v>Other Outflows : Long term debt - Interest</v>
          </cell>
          <cell r="C310" t="str">
            <v>Expense</v>
          </cell>
          <cell r="D310" t="str">
            <v>Long term debt - Interest</v>
          </cell>
          <cell r="F310" t="str">
            <v xml:space="preserve"> Long term debt - Interest</v>
          </cell>
        </row>
        <row r="311">
          <cell r="A311">
            <v>7439</v>
          </cell>
          <cell r="B311" t="str">
            <v>Other Outflows : Long term debt - Interest - Other</v>
          </cell>
          <cell r="C311" t="str">
            <v>Expense</v>
          </cell>
          <cell r="D311" t="str">
            <v>Long term debt - Interest - Other</v>
          </cell>
          <cell r="F311" t="str">
            <v xml:space="preserve"> Long term debt - Interest - Other</v>
          </cell>
        </row>
        <row r="312">
          <cell r="A312">
            <v>7601</v>
          </cell>
          <cell r="B312" t="str">
            <v>Other Outflows : Education Transfers</v>
          </cell>
          <cell r="C312" t="str">
            <v>Expense</v>
          </cell>
          <cell r="D312" t="str">
            <v>Education Transfers</v>
          </cell>
          <cell r="F312" t="str">
            <v xml:space="preserve"> Education Transfers</v>
          </cell>
        </row>
        <row r="313">
          <cell r="A313">
            <v>7602</v>
          </cell>
          <cell r="B313" t="str">
            <v>Other Outflows : Technology Transfers</v>
          </cell>
          <cell r="C313" t="str">
            <v>Expense</v>
          </cell>
          <cell r="D313" t="str">
            <v>Technology Transfers</v>
          </cell>
          <cell r="F313" t="str">
            <v xml:space="preserve"> Technology Transfers</v>
          </cell>
        </row>
        <row r="314">
          <cell r="A314">
            <v>7603</v>
          </cell>
          <cell r="B314" t="str">
            <v>Other Outflows : Special Ed Transfers</v>
          </cell>
          <cell r="C314" t="str">
            <v>Expense</v>
          </cell>
          <cell r="D314" t="str">
            <v>Special Ed Transfers</v>
          </cell>
          <cell r="F314" t="str">
            <v xml:space="preserve"> Special Ed Transfers</v>
          </cell>
        </row>
        <row r="315">
          <cell r="A315">
            <v>7604</v>
          </cell>
          <cell r="B315" t="str">
            <v>Other Outflows : Transfers to/from Support Office</v>
          </cell>
          <cell r="C315" t="str">
            <v>Expense</v>
          </cell>
          <cell r="D315" t="str">
            <v>Transfers to/from Support Office</v>
          </cell>
          <cell r="F315" t="str">
            <v xml:space="preserve"> Transfers to/from Support Office</v>
          </cell>
        </row>
        <row r="316">
          <cell r="A316">
            <v>7999</v>
          </cell>
          <cell r="B316" t="str">
            <v>Other Outflows : Uncategorized Expense</v>
          </cell>
          <cell r="C316" t="str">
            <v>Expense</v>
          </cell>
          <cell r="D316" t="str">
            <v>Uncategorized Expense</v>
          </cell>
          <cell r="F316" t="str">
            <v xml:space="preserve"> Uncategorized Expense</v>
          </cell>
        </row>
        <row r="317">
          <cell r="A317">
            <v>8000</v>
          </cell>
          <cell r="B317" t="str">
            <v>Revenue</v>
          </cell>
          <cell r="C317" t="str">
            <v>Income</v>
          </cell>
          <cell r="D317" t="str">
            <v>Revenue</v>
          </cell>
          <cell r="F317" t="str">
            <v>Revenue</v>
          </cell>
        </row>
        <row r="318">
          <cell r="A318">
            <v>8010</v>
          </cell>
          <cell r="B318" t="str">
            <v>Revenue : Principal Apportionment</v>
          </cell>
          <cell r="C318" t="str">
            <v>Income</v>
          </cell>
          <cell r="D318" t="str">
            <v>Principal Apportionment</v>
          </cell>
          <cell r="F318" t="str">
            <v xml:space="preserve"> Principal Apportionment</v>
          </cell>
        </row>
        <row r="319">
          <cell r="A319">
            <v>8011</v>
          </cell>
          <cell r="B319" t="str">
            <v>Revenue : Principal Apportionment : Charter Schools LCFF - State Aid</v>
          </cell>
          <cell r="C319" t="str">
            <v>Income</v>
          </cell>
          <cell r="D319" t="str">
            <v>Charter Schools General Purpose Entitlement - State Aid</v>
          </cell>
          <cell r="F319" t="str">
            <v xml:space="preserve"> Charter Schools LCFF - State Aid</v>
          </cell>
        </row>
        <row r="320">
          <cell r="A320">
            <v>8012</v>
          </cell>
          <cell r="B320" t="str">
            <v>Revenue : Principal Apportionment : Education Protection Account Entitlement</v>
          </cell>
          <cell r="C320" t="str">
            <v>Income</v>
          </cell>
          <cell r="D320" t="str">
            <v>Education Protection Account Entitlement</v>
          </cell>
          <cell r="F320" t="str">
            <v xml:space="preserve"> Education Protection Account Entitlement</v>
          </cell>
        </row>
        <row r="321">
          <cell r="A321">
            <v>8018</v>
          </cell>
          <cell r="B321" t="str">
            <v>Revenue : Principal Apportionment : Advance Apportionment (clearing acct-shld be zero at yr end)</v>
          </cell>
          <cell r="C321" t="str">
            <v>Income</v>
          </cell>
          <cell r="D321" t="str">
            <v>Adv apportionment (both state aid and categorical)</v>
          </cell>
          <cell r="F321" t="str">
            <v xml:space="preserve"> Advance Apportionment (clearing acct-shld be zero at yr end)</v>
          </cell>
        </row>
        <row r="322">
          <cell r="A322">
            <v>8019</v>
          </cell>
          <cell r="B322" t="str">
            <v>Revenue : Principal Apportionment : State Aid - Prior Years</v>
          </cell>
          <cell r="C322" t="str">
            <v>Income</v>
          </cell>
          <cell r="D322" t="str">
            <v>State Aid - Prior Years</v>
          </cell>
          <cell r="F322" t="str">
            <v xml:space="preserve"> State Aid - Prior Years</v>
          </cell>
        </row>
        <row r="323">
          <cell r="A323">
            <v>8045</v>
          </cell>
          <cell r="B323" t="str">
            <v>Revenue : Principal Apportionment : Education Revenue Augmentation Fund (ERAF)</v>
          </cell>
          <cell r="C323" t="str">
            <v>Income</v>
          </cell>
          <cell r="D323" t="str">
            <v>ERAF</v>
          </cell>
          <cell r="F323" t="str">
            <v xml:space="preserve"> Education Revenue Augmentation Fund (ERAF)</v>
          </cell>
        </row>
        <row r="324">
          <cell r="A324">
            <v>8096</v>
          </cell>
          <cell r="B324" t="str">
            <v>Revenue : Principal Apportionment : Charter Schools in Lieu of Property Taxes</v>
          </cell>
          <cell r="C324" t="str">
            <v>Income</v>
          </cell>
          <cell r="D324" t="str">
            <v>Charter Schools in Lieu of Prop. Taxes</v>
          </cell>
          <cell r="F324" t="str">
            <v xml:space="preserve"> Charter Schools in Lieu of Property Taxes</v>
          </cell>
        </row>
        <row r="325">
          <cell r="A325">
            <v>8097</v>
          </cell>
          <cell r="B325" t="str">
            <v>Revenue : Principal Apportionment : Property Tax Transfers</v>
          </cell>
          <cell r="C325" t="str">
            <v>Income</v>
          </cell>
          <cell r="D325" t="str">
            <v>Prop Tax Transfers</v>
          </cell>
          <cell r="F325" t="str">
            <v xml:space="preserve"> Property Tax Transfers</v>
          </cell>
        </row>
        <row r="326">
          <cell r="A326">
            <v>8100</v>
          </cell>
          <cell r="B326" t="str">
            <v>Revenue : Federal Revenue</v>
          </cell>
          <cell r="C326" t="str">
            <v>Income</v>
          </cell>
          <cell r="D326" t="str">
            <v>Federal Revenue</v>
          </cell>
          <cell r="F326" t="str">
            <v xml:space="preserve"> Federal Revenue</v>
          </cell>
        </row>
        <row r="327">
          <cell r="A327">
            <v>8181</v>
          </cell>
          <cell r="B327" t="str">
            <v>Revenue : Federal Revenue : Special Education - Entitlement</v>
          </cell>
          <cell r="C327" t="str">
            <v>Income</v>
          </cell>
          <cell r="D327" t="str">
            <v>Special Education - Entitlement</v>
          </cell>
          <cell r="F327" t="str">
            <v xml:space="preserve"> Special Education - Entitlement</v>
          </cell>
        </row>
        <row r="328">
          <cell r="A328">
            <v>8182</v>
          </cell>
          <cell r="B328" t="str">
            <v>Revenue : Federal Revenue : Special Education Reimbursement</v>
          </cell>
          <cell r="C328" t="str">
            <v>Income</v>
          </cell>
          <cell r="D328" t="str">
            <v>Special Education Reimbursement</v>
          </cell>
          <cell r="F328" t="str">
            <v xml:space="preserve"> Special Education Reimbursement</v>
          </cell>
        </row>
        <row r="329">
          <cell r="A329">
            <v>8220</v>
          </cell>
          <cell r="B329" t="str">
            <v>Revenue : Federal Revenue : Child Nutrition Programs</v>
          </cell>
          <cell r="C329" t="str">
            <v>Income</v>
          </cell>
          <cell r="D329" t="str">
            <v>Child Nutrition Programs</v>
          </cell>
          <cell r="F329" t="str">
            <v xml:space="preserve"> Child Nutrition Programs</v>
          </cell>
        </row>
        <row r="330">
          <cell r="A330">
            <v>8290</v>
          </cell>
          <cell r="B330" t="str">
            <v>Revenue : Federal Revenue : No Child Left Behind</v>
          </cell>
          <cell r="C330" t="str">
            <v>Income</v>
          </cell>
          <cell r="D330" t="str">
            <v>No Child Left Behind</v>
          </cell>
          <cell r="F330" t="str">
            <v xml:space="preserve"> No Child Left Behind</v>
          </cell>
        </row>
        <row r="331">
          <cell r="A331">
            <v>8291</v>
          </cell>
          <cell r="B331" t="str">
            <v>Revenue : Federal Revenue : No Child Left Behind : Title I</v>
          </cell>
          <cell r="C331" t="str">
            <v>Income</v>
          </cell>
          <cell r="D331" t="str">
            <v>Title I</v>
          </cell>
          <cell r="F331" t="str">
            <v xml:space="preserve"> Title I</v>
          </cell>
        </row>
        <row r="332">
          <cell r="A332">
            <v>8292</v>
          </cell>
          <cell r="B332" t="str">
            <v>Revenue : Federal Revenue : No Child Left Behind : Title II</v>
          </cell>
          <cell r="C332" t="str">
            <v>Income</v>
          </cell>
          <cell r="D332" t="str">
            <v>Title II</v>
          </cell>
          <cell r="F332" t="str">
            <v xml:space="preserve"> Title II</v>
          </cell>
        </row>
        <row r="333">
          <cell r="A333">
            <v>8293</v>
          </cell>
          <cell r="B333" t="str">
            <v>Revenue : Federal Revenue : No Child Left Behind : Title III</v>
          </cell>
          <cell r="C333" t="str">
            <v>Income</v>
          </cell>
          <cell r="D333" t="str">
            <v>Title III</v>
          </cell>
          <cell r="F333" t="str">
            <v xml:space="preserve"> Title III</v>
          </cell>
        </row>
        <row r="334">
          <cell r="A334">
            <v>8294</v>
          </cell>
          <cell r="B334" t="str">
            <v>Revenue : Federal Revenue : No Child Left Behind : Title IV</v>
          </cell>
          <cell r="C334" t="str">
            <v>Income</v>
          </cell>
          <cell r="D334" t="str">
            <v>Title IV</v>
          </cell>
          <cell r="F334" t="str">
            <v xml:space="preserve"> Title IV</v>
          </cell>
        </row>
        <row r="335">
          <cell r="A335">
            <v>8295</v>
          </cell>
          <cell r="B335" t="str">
            <v>Revenue : Federal Revenue : No Child Left Behind : Title V</v>
          </cell>
          <cell r="C335" t="str">
            <v>Income</v>
          </cell>
          <cell r="D335" t="str">
            <v>Title V</v>
          </cell>
          <cell r="F335" t="str">
            <v xml:space="preserve"> Title V</v>
          </cell>
        </row>
        <row r="336">
          <cell r="A336">
            <v>8296</v>
          </cell>
          <cell r="B336" t="str">
            <v>Revenue : Federal Revenue : Other Federal Revenue</v>
          </cell>
          <cell r="C336" t="str">
            <v>Income</v>
          </cell>
          <cell r="D336" t="str">
            <v>Other Federal Revenue</v>
          </cell>
          <cell r="F336" t="str">
            <v xml:space="preserve"> Other Federal Revenue</v>
          </cell>
        </row>
        <row r="337">
          <cell r="A337">
            <v>8297</v>
          </cell>
          <cell r="B337" t="str">
            <v>Revenue : Federal Revenue : Other Federal Revenue : PY Federal - Not Accrued</v>
          </cell>
          <cell r="C337" t="str">
            <v>Income</v>
          </cell>
          <cell r="D337" t="str">
            <v>PY Federal - Not Accrued</v>
          </cell>
          <cell r="F337" t="str">
            <v xml:space="preserve"> PY Federal - Not Accrued</v>
          </cell>
        </row>
        <row r="338">
          <cell r="A338">
            <v>8298</v>
          </cell>
          <cell r="B338" t="str">
            <v>Revenue : Federal Revenue : Other Federal Revenue : Implementation Grant</v>
          </cell>
          <cell r="C338" t="str">
            <v>Income</v>
          </cell>
          <cell r="D338" t="str">
            <v>Implementation Grant</v>
          </cell>
          <cell r="F338" t="str">
            <v xml:space="preserve"> Implementation Grant</v>
          </cell>
        </row>
        <row r="339">
          <cell r="A339">
            <v>8299</v>
          </cell>
          <cell r="B339" t="str">
            <v>Revenue : Federal Revenue : Other Federal Revenue : All Other Federal Revenue</v>
          </cell>
          <cell r="C339" t="str">
            <v>Income</v>
          </cell>
          <cell r="D339" t="str">
            <v>All Other Federal Revenue</v>
          </cell>
          <cell r="F339" t="str">
            <v xml:space="preserve"> All Other Federal Revenue</v>
          </cell>
        </row>
        <row r="340">
          <cell r="A340">
            <v>8300</v>
          </cell>
          <cell r="B340" t="str">
            <v>Revenue : Other State Revenues</v>
          </cell>
          <cell r="C340" t="str">
            <v>Income</v>
          </cell>
          <cell r="D340" t="str">
            <v>Other State Revenues</v>
          </cell>
          <cell r="F340" t="str">
            <v xml:space="preserve"> Other State Revenues</v>
          </cell>
        </row>
        <row r="341">
          <cell r="A341">
            <v>8311</v>
          </cell>
          <cell r="B341" t="str">
            <v>Revenue : Other State Revenues : Other State Apportionments - Current Year</v>
          </cell>
          <cell r="C341" t="str">
            <v>Income</v>
          </cell>
          <cell r="D341" t="str">
            <v>Other State Apportionments - Current Year</v>
          </cell>
          <cell r="F341" t="str">
            <v xml:space="preserve"> Other State Apportionments - Current Year</v>
          </cell>
        </row>
        <row r="342">
          <cell r="A342">
            <v>8319</v>
          </cell>
          <cell r="B342" t="str">
            <v>Revenue : Other State Revenues : Other State Apportionments - Prior Years</v>
          </cell>
          <cell r="C342" t="str">
            <v>Income</v>
          </cell>
          <cell r="D342" t="str">
            <v>Other State Apportionments - Prior Years</v>
          </cell>
          <cell r="F342" t="str">
            <v xml:space="preserve"> Other State Apportionments - Prior Years</v>
          </cell>
        </row>
        <row r="343">
          <cell r="A343">
            <v>8380</v>
          </cell>
          <cell r="B343" t="str">
            <v>Revenue : Other State Revenues : Special Ed</v>
          </cell>
          <cell r="C343" t="str">
            <v>Income</v>
          </cell>
          <cell r="D343" t="str">
            <v>Special Ed</v>
          </cell>
          <cell r="F343" t="str">
            <v xml:space="preserve"> Special Ed</v>
          </cell>
        </row>
        <row r="344">
          <cell r="A344">
            <v>8381</v>
          </cell>
          <cell r="B344" t="str">
            <v>Revenue : Other State Revenues : Special Ed : Special Education - Entitlement (State)</v>
          </cell>
          <cell r="C344" t="str">
            <v>Income</v>
          </cell>
          <cell r="D344" t="str">
            <v>Special Education - Entitlement (State)</v>
          </cell>
          <cell r="F344" t="str">
            <v xml:space="preserve"> Special Education - Entitlement (State)</v>
          </cell>
        </row>
        <row r="345">
          <cell r="A345">
            <v>8382</v>
          </cell>
          <cell r="B345" t="str">
            <v>Revenue : Other State Revenues : Special Ed : Special Education Reimbursement (State)</v>
          </cell>
          <cell r="C345" t="str">
            <v>Income</v>
          </cell>
          <cell r="D345" t="str">
            <v>Special Education Reimbursement (State)</v>
          </cell>
          <cell r="F345" t="str">
            <v xml:space="preserve"> Special Education Reimbursement (State)</v>
          </cell>
        </row>
        <row r="346">
          <cell r="A346">
            <v>8434</v>
          </cell>
          <cell r="B346" t="str">
            <v>Revenue : Other State Revenues : Class Size Reduction, Grades K-3</v>
          </cell>
          <cell r="C346" t="str">
            <v>Income</v>
          </cell>
          <cell r="D346" t="str">
            <v>Class Size Reduction, Grades K-3</v>
          </cell>
          <cell r="F346" t="str">
            <v xml:space="preserve"> Class Size Reduction, Grades K-3</v>
          </cell>
        </row>
        <row r="347">
          <cell r="A347">
            <v>8480</v>
          </cell>
          <cell r="B347" t="str">
            <v>Revenue : Other State Revenues : Charter Schools Categorical Block (DO NOT USE; USE 8592)</v>
          </cell>
          <cell r="C347" t="str">
            <v>Income</v>
          </cell>
          <cell r="D347" t="str">
            <v>Charter Schools Categorical Block (DO NOT USE; USE 8592)</v>
          </cell>
          <cell r="F347" t="str">
            <v xml:space="preserve"> Charter Schools Categorical Block (DO NOT USE; USE 8592)</v>
          </cell>
        </row>
        <row r="348">
          <cell r="A348">
            <v>8520</v>
          </cell>
          <cell r="B348" t="str">
            <v>Revenue : Other State Revenues : Child Nutrition - State</v>
          </cell>
          <cell r="C348" t="str">
            <v>Income</v>
          </cell>
          <cell r="D348" t="str">
            <v>Child Nutrition</v>
          </cell>
          <cell r="F348" t="str">
            <v xml:space="preserve"> Child Nutrition - State</v>
          </cell>
        </row>
        <row r="349">
          <cell r="A349">
            <v>8545</v>
          </cell>
          <cell r="B349" t="str">
            <v>Revenue : Other State Revenues : School Facilities Apportionments</v>
          </cell>
          <cell r="C349" t="str">
            <v>Income</v>
          </cell>
          <cell r="D349" t="str">
            <v>School Facilities Apportionments</v>
          </cell>
          <cell r="F349" t="str">
            <v xml:space="preserve"> School Facilities Apportionments</v>
          </cell>
        </row>
        <row r="350">
          <cell r="A350">
            <v>8550</v>
          </cell>
          <cell r="B350" t="str">
            <v>Revenue : Other State Revenues : Mandated Cost Reimbursements</v>
          </cell>
          <cell r="C350" t="str">
            <v>Income</v>
          </cell>
          <cell r="D350" t="str">
            <v>Mandated Cost Reimbursements</v>
          </cell>
          <cell r="F350" t="str">
            <v xml:space="preserve"> Mandated Cost Reimbursements</v>
          </cell>
        </row>
        <row r="351">
          <cell r="A351">
            <v>8560</v>
          </cell>
          <cell r="B351" t="str">
            <v>Revenue : Other State Revenues : State Lottery Revenue</v>
          </cell>
          <cell r="C351" t="str">
            <v>Income</v>
          </cell>
          <cell r="D351" t="str">
            <v>State Lottery Revenue</v>
          </cell>
          <cell r="F351" t="str">
            <v xml:space="preserve"> State Lottery Revenue</v>
          </cell>
        </row>
        <row r="352">
          <cell r="A352">
            <v>8590</v>
          </cell>
          <cell r="B352" t="str">
            <v>Revenue : Other State Revenues : All Other State Revenue</v>
          </cell>
          <cell r="C352" t="str">
            <v>Income</v>
          </cell>
          <cell r="D352" t="str">
            <v>All Other State Revenue (Arts &amp; Music, etc.)</v>
          </cell>
          <cell r="F352" t="str">
            <v xml:space="preserve"> All Other State Revenue</v>
          </cell>
        </row>
        <row r="353">
          <cell r="A353">
            <v>8591</v>
          </cell>
          <cell r="B353" t="str">
            <v>Revenue : Other State Revenues : All Other State Revenue : Supplemental Hourly Revenue</v>
          </cell>
          <cell r="C353" t="str">
            <v>Income</v>
          </cell>
          <cell r="D353" t="str">
            <v>Supplemental Hourly Revenue</v>
          </cell>
          <cell r="F353" t="str">
            <v xml:space="preserve"> Supplemental Hourly Revenue</v>
          </cell>
        </row>
        <row r="354">
          <cell r="A354">
            <v>8592</v>
          </cell>
          <cell r="B354" t="str">
            <v>Revenue : Other State Revenues : All Other State Revenue : Categorical Block Grant</v>
          </cell>
          <cell r="C354" t="str">
            <v>Income</v>
          </cell>
          <cell r="D354" t="str">
            <v>Categorical Block Grant</v>
          </cell>
          <cell r="F354" t="str">
            <v xml:space="preserve"> Categorical Block Grant</v>
          </cell>
        </row>
        <row r="355">
          <cell r="A355">
            <v>8593</v>
          </cell>
          <cell r="B355" t="str">
            <v>Revenue : Other State Revenues : All Other State Revenue : Prop 39 Clean Energy</v>
          </cell>
          <cell r="C355" t="str">
            <v>Income</v>
          </cell>
          <cell r="D355" t="str">
            <v>Other State Revenue 3</v>
          </cell>
          <cell r="F355" t="str">
            <v xml:space="preserve"> Prop 39 Clean Energy</v>
          </cell>
        </row>
        <row r="356">
          <cell r="A356">
            <v>8594</v>
          </cell>
          <cell r="B356" t="str">
            <v>Revenue : Other State Revenues : All Other State Revenue : Other State Revenue 4</v>
          </cell>
          <cell r="C356" t="str">
            <v>Income</v>
          </cell>
          <cell r="D356" t="str">
            <v>Other State Revenue 4</v>
          </cell>
          <cell r="F356" t="str">
            <v xml:space="preserve"> Other State Revenue 4</v>
          </cell>
        </row>
        <row r="357">
          <cell r="A357">
            <v>8595</v>
          </cell>
          <cell r="B357" t="str">
            <v>Revenue : Other State Revenues : All Other State Revenue : Other State Revenue 5</v>
          </cell>
          <cell r="C357" t="str">
            <v>Income</v>
          </cell>
          <cell r="D357" t="str">
            <v>Other State Revenue 5</v>
          </cell>
          <cell r="F357" t="str">
            <v xml:space="preserve"> Other State Revenue 5</v>
          </cell>
        </row>
        <row r="358">
          <cell r="A358">
            <v>8596</v>
          </cell>
          <cell r="B358" t="str">
            <v>Revenue : Other State Revenues : All Other State Revenue : ASES</v>
          </cell>
          <cell r="C358" t="str">
            <v>Income</v>
          </cell>
          <cell r="D358" t="str">
            <v>Other State Revenue 6</v>
          </cell>
          <cell r="F358" t="str">
            <v xml:space="preserve"> ASES</v>
          </cell>
        </row>
        <row r="359">
          <cell r="A359">
            <v>8597</v>
          </cell>
          <cell r="B359" t="str">
            <v>Revenue : Other State Revenues : All Other State Revenue : Other State Revenue 7</v>
          </cell>
          <cell r="C359" t="str">
            <v>Income</v>
          </cell>
          <cell r="D359" t="str">
            <v>Other State Revenue 7</v>
          </cell>
          <cell r="F359" t="str">
            <v xml:space="preserve"> Other State Revenue 7</v>
          </cell>
        </row>
        <row r="360">
          <cell r="A360">
            <v>8598</v>
          </cell>
          <cell r="B360" t="str">
            <v>Revenue : Other State Revenues : All Other State Revenue : Other State Revenue 8</v>
          </cell>
          <cell r="C360" t="str">
            <v>Income</v>
          </cell>
          <cell r="D360" t="str">
            <v>Other State Revenue 8</v>
          </cell>
          <cell r="F360" t="str">
            <v xml:space="preserve"> Other State Revenue 8</v>
          </cell>
        </row>
        <row r="361">
          <cell r="A361">
            <v>8599</v>
          </cell>
          <cell r="B361" t="str">
            <v>Revenue : Other State Revenues : All Other State Revenue : Other State Revenue 9</v>
          </cell>
          <cell r="C361" t="str">
            <v>Income</v>
          </cell>
          <cell r="D361" t="str">
            <v>Other State Revenue 9</v>
          </cell>
          <cell r="F361" t="str">
            <v xml:space="preserve"> Other State Revenue 9</v>
          </cell>
        </row>
        <row r="362">
          <cell r="A362">
            <v>8600</v>
          </cell>
          <cell r="B362" t="str">
            <v>Revenue : Other Local Revenue</v>
          </cell>
          <cell r="C362" t="str">
            <v>Income</v>
          </cell>
          <cell r="D362" t="str">
            <v>Other Local Revenue</v>
          </cell>
          <cell r="F362" t="str">
            <v xml:space="preserve"> Other Local Revenue</v>
          </cell>
        </row>
        <row r="363">
          <cell r="A363">
            <v>8631</v>
          </cell>
          <cell r="B363" t="str">
            <v>Revenue : Other Local Revenue : Sales</v>
          </cell>
          <cell r="C363" t="str">
            <v>Income</v>
          </cell>
          <cell r="D363" t="str">
            <v>Sales</v>
          </cell>
          <cell r="F363" t="str">
            <v xml:space="preserve"> Sales</v>
          </cell>
        </row>
        <row r="364">
          <cell r="A364">
            <v>8632</v>
          </cell>
          <cell r="B364" t="str">
            <v>Revenue : Other Local Revenue : Sales : Sale of Publications</v>
          </cell>
          <cell r="C364" t="str">
            <v>Income</v>
          </cell>
          <cell r="D364" t="str">
            <v>Sale of Publications</v>
          </cell>
          <cell r="F364" t="str">
            <v xml:space="preserve"> Sale of Publications</v>
          </cell>
        </row>
        <row r="365">
          <cell r="A365">
            <v>8634</v>
          </cell>
          <cell r="B365" t="str">
            <v>Revenue : Other Local Revenue : Sales : Food Service Sales</v>
          </cell>
          <cell r="C365" t="str">
            <v>Income</v>
          </cell>
          <cell r="D365" t="str">
            <v>Food Service Sales</v>
          </cell>
          <cell r="F365" t="str">
            <v xml:space="preserve"> Food Service Sales</v>
          </cell>
        </row>
        <row r="366">
          <cell r="A366">
            <v>8636</v>
          </cell>
          <cell r="B366" t="str">
            <v>Revenue : Other Local Revenue : Sales : Uniforms</v>
          </cell>
          <cell r="C366" t="str">
            <v>Income</v>
          </cell>
          <cell r="D366" t="str">
            <v>Uniforms</v>
          </cell>
          <cell r="F366" t="str">
            <v xml:space="preserve"> Uniforms</v>
          </cell>
        </row>
        <row r="367">
          <cell r="A367">
            <v>8638</v>
          </cell>
          <cell r="B367" t="str">
            <v>Revenue : Other Local Revenue : Sales : Merchandise Sales</v>
          </cell>
          <cell r="C367" t="str">
            <v>Income</v>
          </cell>
          <cell r="D367" t="str">
            <v>Merchandise Sales</v>
          </cell>
          <cell r="F367" t="str">
            <v xml:space="preserve"> Merchandise Sales</v>
          </cell>
        </row>
        <row r="368">
          <cell r="A368">
            <v>8639</v>
          </cell>
          <cell r="B368" t="str">
            <v>Revenue : Other Local Revenue : Sales : All Other Sales</v>
          </cell>
          <cell r="C368" t="str">
            <v>Income</v>
          </cell>
          <cell r="D368" t="str">
            <v>All Other Sales</v>
          </cell>
          <cell r="F368" t="str">
            <v xml:space="preserve"> All Other Sales</v>
          </cell>
        </row>
        <row r="369">
          <cell r="A369">
            <v>8650</v>
          </cell>
          <cell r="B369" t="str">
            <v>Revenue : Other Local Revenue : Leases and Rentals</v>
          </cell>
          <cell r="C369" t="str">
            <v>Income</v>
          </cell>
          <cell r="D369" t="str">
            <v>Leases and Rentals</v>
          </cell>
          <cell r="F369" t="str">
            <v xml:space="preserve"> Leases and Rentals</v>
          </cell>
        </row>
        <row r="370">
          <cell r="A370">
            <v>8660</v>
          </cell>
          <cell r="B370" t="str">
            <v>Revenue : Other Local Revenue : Interest</v>
          </cell>
          <cell r="C370" t="str">
            <v>Income</v>
          </cell>
          <cell r="D370" t="str">
            <v>Interest</v>
          </cell>
          <cell r="F370" t="str">
            <v xml:space="preserve"> Interest</v>
          </cell>
        </row>
        <row r="371">
          <cell r="A371">
            <v>8661</v>
          </cell>
          <cell r="B371" t="str">
            <v>Revenue : Other Local Revenue : Interest - Temporarily Restricted</v>
          </cell>
          <cell r="C371" t="str">
            <v>Income</v>
          </cell>
          <cell r="D371" t="str">
            <v>Interest - Temporarily Restricted</v>
          </cell>
          <cell r="F371" t="str">
            <v xml:space="preserve"> Interest - Temporarily Restricted</v>
          </cell>
        </row>
        <row r="372">
          <cell r="A372">
            <v>8662</v>
          </cell>
          <cell r="B372" t="str">
            <v>Revenue : Other Local Revenue : Net Increase (Decrease) in the Fair Value of Investments</v>
          </cell>
          <cell r="C372" t="str">
            <v>Income</v>
          </cell>
          <cell r="D372" t="str">
            <v>Net Increase (Decrease) in the Fair Value of Investments</v>
          </cell>
          <cell r="F372" t="str">
            <v xml:space="preserve"> Net Increase (Decrease) in the Fair Value of Investments</v>
          </cell>
        </row>
        <row r="373">
          <cell r="A373">
            <v>8670</v>
          </cell>
          <cell r="B373" t="str">
            <v>Revenue : Other Local Revenue : Fees and Contracts</v>
          </cell>
          <cell r="C373" t="str">
            <v>Income</v>
          </cell>
          <cell r="D373" t="str">
            <v>Fees and Contracts</v>
          </cell>
          <cell r="F373" t="str">
            <v xml:space="preserve"> Fees and Contracts</v>
          </cell>
        </row>
        <row r="374">
          <cell r="A374">
            <v>8671</v>
          </cell>
          <cell r="B374" t="str">
            <v>Revenue : Other Local Revenue : Fees and Contracts : Adult Education Fees</v>
          </cell>
          <cell r="C374" t="str">
            <v>Income</v>
          </cell>
          <cell r="D374" t="str">
            <v>Adult Education Fees</v>
          </cell>
          <cell r="F374" t="str">
            <v xml:space="preserve"> Adult Education Fees</v>
          </cell>
        </row>
        <row r="375">
          <cell r="A375">
            <v>8672</v>
          </cell>
          <cell r="B375" t="str">
            <v>Revenue : Other Local Revenue : Fees and Contracts : Pre School Revenue</v>
          </cell>
          <cell r="C375" t="str">
            <v>Income</v>
          </cell>
          <cell r="D375" t="str">
            <v>Pre School Revenue</v>
          </cell>
          <cell r="F375" t="str">
            <v xml:space="preserve"> Pre School Revenue</v>
          </cell>
        </row>
        <row r="376">
          <cell r="A376">
            <v>8673</v>
          </cell>
          <cell r="B376" t="str">
            <v>Revenue : Other Local Revenue : Fees and Contracts : Child Development Parent Fees</v>
          </cell>
          <cell r="C376" t="str">
            <v>Income</v>
          </cell>
          <cell r="D376" t="str">
            <v>Child Development Parent Fees</v>
          </cell>
          <cell r="F376" t="str">
            <v xml:space="preserve"> Child Development Parent Fees</v>
          </cell>
        </row>
        <row r="377">
          <cell r="A377">
            <v>8675</v>
          </cell>
          <cell r="B377" t="str">
            <v>Revenue : Other Local Revenue : Fees and Contracts : Transportation Fees from Individuals</v>
          </cell>
          <cell r="C377" t="str">
            <v>Income</v>
          </cell>
          <cell r="D377" t="str">
            <v>Transportation Fees from Individuals</v>
          </cell>
          <cell r="F377" t="str">
            <v xml:space="preserve"> Transportation Fees from Individuals</v>
          </cell>
        </row>
        <row r="378">
          <cell r="A378">
            <v>8676</v>
          </cell>
          <cell r="B378" t="str">
            <v>Revenue : Other Local Revenue : Fees and Contracts : After School Program Revenue</v>
          </cell>
          <cell r="C378" t="str">
            <v>Income</v>
          </cell>
          <cell r="D378" t="str">
            <v>After School Program Revenue</v>
          </cell>
          <cell r="F378" t="str">
            <v xml:space="preserve"> After School Program Revenue</v>
          </cell>
        </row>
        <row r="379">
          <cell r="A379">
            <v>8678</v>
          </cell>
          <cell r="B379" t="str">
            <v>Revenue : Other Local Revenue : Fees and Contracts : Parking Fees</v>
          </cell>
          <cell r="C379" t="str">
            <v>Income</v>
          </cell>
          <cell r="D379" t="str">
            <v>Parking Fees</v>
          </cell>
          <cell r="F379" t="str">
            <v xml:space="preserve"> Parking Fees</v>
          </cell>
        </row>
        <row r="380">
          <cell r="A380">
            <v>8681</v>
          </cell>
          <cell r="B380" t="str">
            <v>Revenue : Other Local Revenue : Fees and Contracts : Fees &amp; Contracts 1</v>
          </cell>
          <cell r="C380" t="str">
            <v>Income</v>
          </cell>
          <cell r="D380" t="str">
            <v>Fees for services</v>
          </cell>
          <cell r="F380" t="str">
            <v xml:space="preserve"> Fees &amp; Contracts 1</v>
          </cell>
        </row>
        <row r="381">
          <cell r="A381">
            <v>8682</v>
          </cell>
          <cell r="B381" t="str">
            <v>Revenue : Other Local Revenue : Fees and Contracts : Summer Program</v>
          </cell>
          <cell r="C381" t="str">
            <v>Income</v>
          </cell>
          <cell r="D381" t="str">
            <v>Fees for services</v>
          </cell>
          <cell r="F381" t="str">
            <v xml:space="preserve"> Summer Program</v>
          </cell>
        </row>
        <row r="382">
          <cell r="A382">
            <v>8683</v>
          </cell>
          <cell r="B382" t="str">
            <v>Revenue : Other Local Revenue : Fees and Contracts : Fees &amp; Contracts 3</v>
          </cell>
          <cell r="C382" t="str">
            <v>Income</v>
          </cell>
          <cell r="D382" t="str">
            <v>Fees for services</v>
          </cell>
          <cell r="F382" t="str">
            <v xml:space="preserve"> Fees &amp; Contracts 3</v>
          </cell>
        </row>
        <row r="383">
          <cell r="A383">
            <v>8684</v>
          </cell>
          <cell r="B383" t="str">
            <v>Revenue : Other Local Revenue : Fees and Contracts : Fees &amp; Contracts 4</v>
          </cell>
          <cell r="C383" t="str">
            <v>Income</v>
          </cell>
          <cell r="D383" t="str">
            <v>Fees for services</v>
          </cell>
          <cell r="F383" t="str">
            <v xml:space="preserve"> Fees &amp; Contracts 4</v>
          </cell>
        </row>
        <row r="384">
          <cell r="A384">
            <v>8685</v>
          </cell>
          <cell r="B384" t="str">
            <v>Revenue : Other Local Revenue : Fees and Contracts : Fees &amp; Contracts 5</v>
          </cell>
          <cell r="C384" t="str">
            <v>Income</v>
          </cell>
          <cell r="D384" t="str">
            <v>Fees for services</v>
          </cell>
          <cell r="F384" t="str">
            <v xml:space="preserve"> Fees &amp; Contracts 5</v>
          </cell>
        </row>
        <row r="385">
          <cell r="A385">
            <v>8686</v>
          </cell>
          <cell r="B385" t="str">
            <v>Revenue : Other Local Revenue : Fees and Contracts : Fees &amp; Contracts 6</v>
          </cell>
          <cell r="C385" t="str">
            <v>Income</v>
          </cell>
          <cell r="D385" t="str">
            <v>Fees for services</v>
          </cell>
          <cell r="F385" t="str">
            <v xml:space="preserve"> Fees &amp; Contracts 6</v>
          </cell>
        </row>
        <row r="386">
          <cell r="A386">
            <v>8687</v>
          </cell>
          <cell r="B386" t="str">
            <v>Revenue : Other Local Revenue : Fees and Contracts : Fees &amp; Contracts 7</v>
          </cell>
          <cell r="C386" t="str">
            <v>Income</v>
          </cell>
          <cell r="D386" t="str">
            <v>Fees for services</v>
          </cell>
          <cell r="F386" t="str">
            <v xml:space="preserve"> Fees &amp; Contracts 7</v>
          </cell>
        </row>
        <row r="387">
          <cell r="A387">
            <v>8688</v>
          </cell>
          <cell r="B387" t="str">
            <v>Revenue : Other Local Revenue : Fees and Contracts : Fees &amp; Contracts 8</v>
          </cell>
          <cell r="C387" t="str">
            <v>Income</v>
          </cell>
          <cell r="D387" t="str">
            <v>Fees for services</v>
          </cell>
          <cell r="F387" t="str">
            <v xml:space="preserve"> Fees &amp; Contracts 8</v>
          </cell>
        </row>
        <row r="388">
          <cell r="A388">
            <v>8689</v>
          </cell>
          <cell r="B388" t="str">
            <v>Revenue : Other Local Revenue : Fees and Contracts : All Other Fees and Contracts</v>
          </cell>
          <cell r="C388" t="str">
            <v>Income</v>
          </cell>
          <cell r="D388" t="str">
            <v>All Other Fees and Contracts</v>
          </cell>
          <cell r="F388" t="str">
            <v xml:space="preserve"> All Other Fees and Contracts</v>
          </cell>
        </row>
        <row r="389">
          <cell r="A389">
            <v>8690</v>
          </cell>
          <cell r="B389" t="str">
            <v>Revenue : Other Local Revenue : Other Local Revenue</v>
          </cell>
          <cell r="C389" t="str">
            <v>Income</v>
          </cell>
          <cell r="D389" t="str">
            <v>Other Local Revenue</v>
          </cell>
          <cell r="F389" t="str">
            <v xml:space="preserve"> Other Local Revenue</v>
          </cell>
        </row>
        <row r="390">
          <cell r="A390">
            <v>8693</v>
          </cell>
          <cell r="B390" t="str">
            <v>Revenue : Other Local Revenue : Other Local Revenue : Field Trips</v>
          </cell>
          <cell r="C390" t="str">
            <v>Income</v>
          </cell>
          <cell r="D390" t="str">
            <v>Field Trips</v>
          </cell>
          <cell r="F390" t="str">
            <v xml:space="preserve"> Field Trips</v>
          </cell>
        </row>
        <row r="391">
          <cell r="A391">
            <v>8699</v>
          </cell>
          <cell r="B391" t="str">
            <v>Revenue : Other Local Revenue : Other Local Revenue : All Other Local Revenue</v>
          </cell>
          <cell r="C391" t="str">
            <v>Income</v>
          </cell>
          <cell r="D391" t="str">
            <v>All Other Local Revenue.  Also for A/P writeoffs.</v>
          </cell>
          <cell r="F391" t="str">
            <v xml:space="preserve"> All Other Local Revenue</v>
          </cell>
        </row>
        <row r="392">
          <cell r="A392">
            <v>8701</v>
          </cell>
          <cell r="B392" t="str">
            <v>Revenue : Other Local Revenue : Other Local Revenue : Revenue Program 1</v>
          </cell>
          <cell r="C392" t="str">
            <v>Income</v>
          </cell>
          <cell r="D392" t="str">
            <v>Revenue Program 1</v>
          </cell>
          <cell r="F392" t="str">
            <v xml:space="preserve"> Revenue Program 1</v>
          </cell>
        </row>
        <row r="393">
          <cell r="A393">
            <v>8702</v>
          </cell>
          <cell r="B393" t="str">
            <v>Revenue : Other Local Revenue : Other Local Revenue : Revenue Program 2</v>
          </cell>
          <cell r="C393" t="str">
            <v>Income</v>
          </cell>
          <cell r="D393" t="str">
            <v>Revenue Program 2</v>
          </cell>
          <cell r="F393" t="str">
            <v xml:space="preserve"> Revenue Program 2</v>
          </cell>
        </row>
        <row r="394">
          <cell r="A394">
            <v>8703</v>
          </cell>
          <cell r="B394" t="str">
            <v>Revenue : Other Local Revenue : Other Local Revenue : Revenue Program 3</v>
          </cell>
          <cell r="C394" t="str">
            <v>Income</v>
          </cell>
          <cell r="D394" t="str">
            <v>Revenue Program 3</v>
          </cell>
          <cell r="F394" t="str">
            <v xml:space="preserve"> Revenue Program 3</v>
          </cell>
        </row>
        <row r="395">
          <cell r="A395">
            <v>8704</v>
          </cell>
          <cell r="B395" t="str">
            <v>Revenue : Other Local Revenue : Other Local Revenue : Revenue Program 4</v>
          </cell>
          <cell r="C395" t="str">
            <v>Income</v>
          </cell>
          <cell r="D395" t="str">
            <v>Revenue Program 4</v>
          </cell>
          <cell r="F395" t="str">
            <v xml:space="preserve"> Revenue Program 4</v>
          </cell>
        </row>
        <row r="396">
          <cell r="A396">
            <v>8705</v>
          </cell>
          <cell r="B396" t="str">
            <v>Revenue : Other Local Revenue : Other Local Revenue : Revenue Program 5</v>
          </cell>
          <cell r="C396" t="str">
            <v>Income</v>
          </cell>
          <cell r="D396" t="str">
            <v>Revenue Program 5</v>
          </cell>
          <cell r="F396" t="str">
            <v xml:space="preserve"> Revenue Program 5</v>
          </cell>
        </row>
        <row r="397">
          <cell r="A397">
            <v>8706</v>
          </cell>
          <cell r="B397" t="str">
            <v>Revenue : Other Local Revenue : Other Local Revenue : Revenue Program 6</v>
          </cell>
          <cell r="C397" t="str">
            <v>Income</v>
          </cell>
          <cell r="D397" t="str">
            <v>Revenue Program 6</v>
          </cell>
          <cell r="F397" t="str">
            <v xml:space="preserve"> Revenue Program 6</v>
          </cell>
        </row>
        <row r="398">
          <cell r="A398">
            <v>8707</v>
          </cell>
          <cell r="B398" t="str">
            <v>Revenue : Other Local Revenue : Other Local Revenue : Revenue Program 7</v>
          </cell>
          <cell r="C398" t="str">
            <v>Income</v>
          </cell>
          <cell r="D398" t="str">
            <v>Revenue Program 7</v>
          </cell>
          <cell r="F398" t="str">
            <v xml:space="preserve"> Revenue Program 7</v>
          </cell>
        </row>
        <row r="399">
          <cell r="A399">
            <v>8708</v>
          </cell>
          <cell r="B399" t="str">
            <v>Revenue : Other Local Revenue : Other Local Revenue : Revenue Program 8</v>
          </cell>
          <cell r="C399" t="str">
            <v>Income</v>
          </cell>
          <cell r="D399" t="str">
            <v>Revenue Program 8</v>
          </cell>
          <cell r="F399" t="str">
            <v xml:space="preserve"> Revenue Program 8</v>
          </cell>
        </row>
        <row r="400">
          <cell r="A400">
            <v>8709</v>
          </cell>
          <cell r="B400" t="str">
            <v>Revenue : Other Local Revenue : Other Local Revenue : Revenue Program 9</v>
          </cell>
          <cell r="C400" t="str">
            <v>Income</v>
          </cell>
          <cell r="D400" t="str">
            <v>Revenue Program 9</v>
          </cell>
          <cell r="F400" t="str">
            <v xml:space="preserve"> Revenue Program 9</v>
          </cell>
        </row>
        <row r="401">
          <cell r="A401">
            <v>8711</v>
          </cell>
          <cell r="B401" t="str">
            <v>Revenue : Other Local Revenue : Other Local Revenue : Revenue Program 11</v>
          </cell>
          <cell r="C401" t="str">
            <v>Income</v>
          </cell>
          <cell r="D401" t="str">
            <v>Revenue Program 11</v>
          </cell>
          <cell r="F401" t="str">
            <v xml:space="preserve"> Revenue Program 11</v>
          </cell>
        </row>
        <row r="402">
          <cell r="A402">
            <v>8712</v>
          </cell>
          <cell r="B402" t="str">
            <v>Revenue : Other Local Revenue : Other Local Revenue : Revenue Program 12</v>
          </cell>
          <cell r="C402" t="str">
            <v>Income</v>
          </cell>
          <cell r="D402" t="str">
            <v>Revenue Program 12</v>
          </cell>
          <cell r="F402" t="str">
            <v xml:space="preserve"> Revenue Program 12</v>
          </cell>
        </row>
        <row r="403">
          <cell r="A403">
            <v>8713</v>
          </cell>
          <cell r="B403" t="str">
            <v>Revenue : Other Local Revenue : Other Local Revenue : Revenue Program 13</v>
          </cell>
          <cell r="C403" t="str">
            <v>Income</v>
          </cell>
          <cell r="D403" t="str">
            <v>Revenue Program 13</v>
          </cell>
          <cell r="F403" t="str">
            <v xml:space="preserve"> Revenue Program 13</v>
          </cell>
        </row>
        <row r="404">
          <cell r="A404">
            <v>8714</v>
          </cell>
          <cell r="B404" t="str">
            <v xml:space="preserve">Revenue : Other Local Revenue : Other Local Revenue : SpEd Option 3 </v>
          </cell>
          <cell r="C404" t="str">
            <v>Income</v>
          </cell>
          <cell r="D404" t="str">
            <v>Revenue Program 14</v>
          </cell>
          <cell r="F404" t="str">
            <v xml:space="preserve"> SpEd Option 3 </v>
          </cell>
        </row>
        <row r="405">
          <cell r="A405">
            <v>8715</v>
          </cell>
          <cell r="B405" t="str">
            <v>Revenue : Other Local Revenue : Other Local Revenue : Revenue Program 15</v>
          </cell>
          <cell r="C405" t="str">
            <v>Income</v>
          </cell>
          <cell r="D405" t="str">
            <v>Revenue Program 15</v>
          </cell>
          <cell r="F405" t="str">
            <v xml:space="preserve"> Revenue Program 15</v>
          </cell>
        </row>
        <row r="406">
          <cell r="A406">
            <v>8716</v>
          </cell>
          <cell r="B406" t="str">
            <v>Revenue : Other Local Revenue : Other Local Revenue : Revenue Program 16</v>
          </cell>
          <cell r="C406" t="str">
            <v>Income</v>
          </cell>
          <cell r="D406" t="str">
            <v>Revenue Program 16</v>
          </cell>
          <cell r="F406" t="str">
            <v xml:space="preserve"> Revenue Program 16</v>
          </cell>
        </row>
        <row r="407">
          <cell r="A407">
            <v>8717</v>
          </cell>
          <cell r="B407" t="str">
            <v>Revenue : Other Local Revenue : Other Local Revenue : Revenue Program 17</v>
          </cell>
          <cell r="C407" t="str">
            <v>Income</v>
          </cell>
          <cell r="D407" t="str">
            <v>Revenue Program 17</v>
          </cell>
          <cell r="F407" t="str">
            <v xml:space="preserve"> Revenue Program 17</v>
          </cell>
        </row>
        <row r="408">
          <cell r="A408">
            <v>8718</v>
          </cell>
          <cell r="B408" t="str">
            <v>Revenue : Other Local Revenue : Other Local Revenue : Revenue Program 18</v>
          </cell>
          <cell r="C408" t="str">
            <v>Income</v>
          </cell>
          <cell r="D408" t="str">
            <v>Revenue Program 18</v>
          </cell>
          <cell r="F408" t="str">
            <v xml:space="preserve"> Revenue Program 18</v>
          </cell>
        </row>
        <row r="409">
          <cell r="A409">
            <v>8719</v>
          </cell>
          <cell r="B409" t="str">
            <v>Revenue : Other Local Revenue : Other Local Revenue : Revenue Program 19</v>
          </cell>
          <cell r="C409" t="str">
            <v>Income</v>
          </cell>
          <cell r="D409" t="str">
            <v>Revenue Program 19</v>
          </cell>
          <cell r="F409" t="str">
            <v xml:space="preserve"> Revenue Program 19</v>
          </cell>
        </row>
        <row r="410">
          <cell r="A410">
            <v>8720</v>
          </cell>
          <cell r="B410" t="str">
            <v>Revenue : Other Local Revenue : Other Local Revenue : Revenue Program 20</v>
          </cell>
          <cell r="C410" t="str">
            <v>Income</v>
          </cell>
          <cell r="D410" t="str">
            <v>Revenue Program 20</v>
          </cell>
          <cell r="F410" t="str">
            <v xml:space="preserve"> Revenue Program 20</v>
          </cell>
        </row>
        <row r="411">
          <cell r="A411">
            <v>8797</v>
          </cell>
          <cell r="B411" t="str">
            <v>Revenue : Other Local Revenue : Other Local Revenue : All Other Financing Sources</v>
          </cell>
          <cell r="C411" t="str">
            <v>Income</v>
          </cell>
          <cell r="D411" t="str">
            <v>All Other Financing Sources</v>
          </cell>
          <cell r="F411" t="str">
            <v xml:space="preserve"> All Other Financing Sources</v>
          </cell>
        </row>
        <row r="412">
          <cell r="A412">
            <v>8781</v>
          </cell>
          <cell r="B412" t="str">
            <v>Revenue : Other Local Revenue : All Other transfers from Districts or Charter Schools</v>
          </cell>
          <cell r="C412" t="str">
            <v>Income</v>
          </cell>
          <cell r="D412" t="str">
            <v>All Other transfers from Districts or Charter Schools</v>
          </cell>
          <cell r="F412" t="str">
            <v xml:space="preserve"> All Other transfers from Districts or Charter Schools</v>
          </cell>
        </row>
        <row r="413">
          <cell r="A413">
            <v>8800</v>
          </cell>
          <cell r="B413" t="str">
            <v>Revenue : Donations/Fundraising</v>
          </cell>
          <cell r="C413" t="str">
            <v>Income</v>
          </cell>
          <cell r="D413" t="str">
            <v>Donations/Fundraising</v>
          </cell>
          <cell r="F413" t="str">
            <v xml:space="preserve"> Donations/Fundraising</v>
          </cell>
        </row>
        <row r="414">
          <cell r="A414">
            <v>8801</v>
          </cell>
          <cell r="B414" t="str">
            <v>Revenue : Donations/Fundraising : Donations - Parents</v>
          </cell>
          <cell r="C414" t="str">
            <v>Income</v>
          </cell>
          <cell r="D414" t="str">
            <v>Donations - Parents</v>
          </cell>
          <cell r="F414" t="str">
            <v xml:space="preserve"> Donations - Parents</v>
          </cell>
        </row>
        <row r="415">
          <cell r="A415">
            <v>8802</v>
          </cell>
          <cell r="B415" t="str">
            <v>Revenue : Donations/Fundraising : Donations - Private</v>
          </cell>
          <cell r="C415" t="str">
            <v>Income</v>
          </cell>
          <cell r="D415" t="str">
            <v>Donations - Private</v>
          </cell>
          <cell r="F415" t="str">
            <v xml:space="preserve"> Donations - Private</v>
          </cell>
        </row>
        <row r="416">
          <cell r="A416">
            <v>8803</v>
          </cell>
          <cell r="B416" t="str">
            <v>Revenue : Donations/Fundraising : Fundraising</v>
          </cell>
          <cell r="C416" t="str">
            <v>Income</v>
          </cell>
          <cell r="D416" t="str">
            <v>Fundraising</v>
          </cell>
          <cell r="F416" t="str">
            <v xml:space="preserve"> Fundraising</v>
          </cell>
        </row>
        <row r="417">
          <cell r="A417">
            <v>8804</v>
          </cell>
          <cell r="B417" t="str">
            <v>Revenue : Donations/Fundraising : Fundraising - Fund Development</v>
          </cell>
          <cell r="C417" t="str">
            <v>Income</v>
          </cell>
          <cell r="D417" t="str">
            <v>Fundraising - Fund Development</v>
          </cell>
          <cell r="F417" t="str">
            <v xml:space="preserve"> Fundraising - Fund Development</v>
          </cell>
        </row>
        <row r="418">
          <cell r="A418">
            <v>8811</v>
          </cell>
          <cell r="B418" t="str">
            <v>Revenue : Donations/Fundraising : School Defined Revenue 1</v>
          </cell>
          <cell r="C418" t="str">
            <v>Income</v>
          </cell>
          <cell r="D418" t="str">
            <v>School Defined Revenue 1 (In Kind Stallworth), PAC BSP</v>
          </cell>
          <cell r="F418" t="str">
            <v xml:space="preserve"> School Defined Revenue 1</v>
          </cell>
        </row>
        <row r="419">
          <cell r="A419">
            <v>8812</v>
          </cell>
          <cell r="B419" t="str">
            <v>Revenue : Donations/Fundraising : School Defined Revenue 2</v>
          </cell>
          <cell r="C419" t="str">
            <v>Income</v>
          </cell>
          <cell r="D419" t="str">
            <v>School Defined Revenue 2</v>
          </cell>
          <cell r="F419" t="str">
            <v xml:space="preserve"> School Defined Revenue 2</v>
          </cell>
        </row>
        <row r="420">
          <cell r="A420">
            <v>8813</v>
          </cell>
          <cell r="B420" t="str">
            <v>Revenue : Donations/Fundraising : School Defined Revenue 3</v>
          </cell>
          <cell r="C420" t="str">
            <v>Income</v>
          </cell>
          <cell r="D420" t="str">
            <v>School Defined Revenue 3</v>
          </cell>
          <cell r="F420" t="str">
            <v xml:space="preserve"> School Defined Revenue 3</v>
          </cell>
        </row>
        <row r="421">
          <cell r="A421">
            <v>8814</v>
          </cell>
          <cell r="B421" t="str">
            <v>Revenue : Donations/Fundraising : School Defined Revenue 4</v>
          </cell>
          <cell r="C421" t="str">
            <v>Income</v>
          </cell>
          <cell r="D421" t="str">
            <v>School Defined Revenue 4</v>
          </cell>
          <cell r="F421" t="str">
            <v xml:space="preserve"> School Defined Revenue 4</v>
          </cell>
        </row>
        <row r="422">
          <cell r="A422">
            <v>8815</v>
          </cell>
          <cell r="B422" t="str">
            <v>Revenue : Donations/Fundraising : School Defined Revenue 5</v>
          </cell>
          <cell r="C422" t="str">
            <v>Income</v>
          </cell>
          <cell r="D422" t="str">
            <v>School Defined Revenue 5</v>
          </cell>
          <cell r="F422" t="str">
            <v xml:space="preserve"> School Defined Revenue 5</v>
          </cell>
        </row>
        <row r="423">
          <cell r="A423">
            <v>8816</v>
          </cell>
          <cell r="B423" t="str">
            <v>Revenue : Donations/Fundraising : School Defined Revenue 6</v>
          </cell>
          <cell r="C423" t="str">
            <v>Income</v>
          </cell>
          <cell r="D423" t="str">
            <v>School Defined Revenue 6</v>
          </cell>
          <cell r="F423" t="str">
            <v xml:space="preserve"> School Defined Revenue 6</v>
          </cell>
        </row>
        <row r="424">
          <cell r="A424">
            <v>8817</v>
          </cell>
          <cell r="B424" t="str">
            <v>Revenue : Donations/Fundraising : School Defined Revenue 7</v>
          </cell>
          <cell r="C424" t="str">
            <v>Income</v>
          </cell>
          <cell r="D424" t="str">
            <v>School Defined Revenue 7</v>
          </cell>
          <cell r="F424" t="str">
            <v xml:space="preserve"> School Defined Revenue 7</v>
          </cell>
        </row>
        <row r="425">
          <cell r="A425">
            <v>8818</v>
          </cell>
          <cell r="B425" t="str">
            <v>Revenue : Donations/Fundraising : School Defined Revenue 8</v>
          </cell>
          <cell r="C425" t="str">
            <v>Income</v>
          </cell>
          <cell r="D425" t="str">
            <v>School Defined Revenue 8</v>
          </cell>
          <cell r="F425" t="str">
            <v xml:space="preserve"> School Defined Revenue 8</v>
          </cell>
        </row>
        <row r="426">
          <cell r="A426">
            <v>8819</v>
          </cell>
          <cell r="B426" t="str">
            <v>Revenue : Donations/Fundraising : School Defined Revenue 9</v>
          </cell>
          <cell r="C426" t="str">
            <v>Income</v>
          </cell>
          <cell r="D426" t="str">
            <v>School Defined Revenue 9</v>
          </cell>
          <cell r="F426" t="str">
            <v xml:space="preserve"> School Defined Revenue 9</v>
          </cell>
        </row>
        <row r="427">
          <cell r="A427">
            <v>8850</v>
          </cell>
          <cell r="B427" t="str">
            <v>Revenue : Donations/Fundraising : Donations - temporarily restricted</v>
          </cell>
          <cell r="C427" t="str">
            <v>Income</v>
          </cell>
          <cell r="D427" t="str">
            <v>Donations - Temporarily Restricted</v>
          </cell>
          <cell r="F427" t="str">
            <v xml:space="preserve"> Donations - temporarily restricted</v>
          </cell>
        </row>
        <row r="428">
          <cell r="A428">
            <v>8910</v>
          </cell>
          <cell r="B428" t="str">
            <v>Revenue : Interfund Transfers In</v>
          </cell>
          <cell r="C428" t="str">
            <v>Income</v>
          </cell>
          <cell r="D428" t="str">
            <v>Interfund Transfers In</v>
          </cell>
          <cell r="F428" t="str">
            <v xml:space="preserve"> Interfund Transfers In</v>
          </cell>
        </row>
        <row r="429">
          <cell r="A429">
            <v>8931</v>
          </cell>
          <cell r="B429" t="str">
            <v>Revenue : Interfund Transfers In : Emergency Apportionments</v>
          </cell>
          <cell r="C429" t="str">
            <v>Income</v>
          </cell>
          <cell r="D429" t="str">
            <v>Emergency Apportionments</v>
          </cell>
          <cell r="F429" t="str">
            <v xml:space="preserve"> Emergency Apportionments</v>
          </cell>
        </row>
        <row r="430">
          <cell r="A430">
            <v>8953</v>
          </cell>
          <cell r="B430" t="str">
            <v>Revenue : Interfund Transfers In : Proceeds from Sale/Lease Purchase of Land and Buildings</v>
          </cell>
          <cell r="C430" t="str">
            <v>Income</v>
          </cell>
          <cell r="D430" t="str">
            <v>Proceeds from Sale/Lease Purchase of Land and Buildings</v>
          </cell>
          <cell r="F430" t="str">
            <v xml:space="preserve"> Proceeds from Sale/Lease Purchase of Land and Buildings</v>
          </cell>
        </row>
        <row r="431">
          <cell r="A431">
            <v>8999</v>
          </cell>
          <cell r="B431" t="str">
            <v>Revenue : Uncategorized Revenue</v>
          </cell>
          <cell r="C431" t="str">
            <v>Income</v>
          </cell>
          <cell r="D431" t="str">
            <v>Uncategorized Revenue</v>
          </cell>
          <cell r="F431" t="str">
            <v xml:space="preserve"> Uncategorized Revenue</v>
          </cell>
        </row>
        <row r="432">
          <cell r="A432">
            <v>9111</v>
          </cell>
          <cell r="B432" t="str">
            <v>Fair Value Adjustment to Cash in County Treasury</v>
          </cell>
          <cell r="C432" t="str">
            <v>Other Current Asset</v>
          </cell>
          <cell r="D432" t="str">
            <v>Fair Value Adjustment to Cash in County Treasury</v>
          </cell>
          <cell r="F432" t="str">
            <v>Fair Value Adjustment to Cash in County Treasury</v>
          </cell>
        </row>
        <row r="433">
          <cell r="A433">
            <v>9130</v>
          </cell>
          <cell r="B433" t="str">
            <v>Revolving Cash Account</v>
          </cell>
          <cell r="C433" t="str">
            <v>Other Current Asset</v>
          </cell>
          <cell r="D433" t="str">
            <v>Revolving Cash Account</v>
          </cell>
          <cell r="F433" t="str">
            <v>Revolving Cash Account</v>
          </cell>
        </row>
        <row r="434">
          <cell r="A434">
            <v>9140</v>
          </cell>
          <cell r="B434" t="str">
            <v>Cash Collections Awaiting Deposit</v>
          </cell>
          <cell r="C434" t="str">
            <v>Other Current Asset</v>
          </cell>
          <cell r="D434" t="str">
            <v>Cash Collections Awaiting Deposit</v>
          </cell>
          <cell r="F434" t="str">
            <v>Cash Collections Awaiting Deposit</v>
          </cell>
        </row>
        <row r="435">
          <cell r="A435">
            <v>9150</v>
          </cell>
          <cell r="B435" t="str">
            <v>Investments</v>
          </cell>
          <cell r="C435" t="str">
            <v>Other Current Asset</v>
          </cell>
          <cell r="D435" t="str">
            <v>Investments</v>
          </cell>
          <cell r="F435" t="str">
            <v>Investments</v>
          </cell>
        </row>
        <row r="436">
          <cell r="A436">
            <v>9200</v>
          </cell>
          <cell r="B436" t="str">
            <v>Accounts Receivable</v>
          </cell>
          <cell r="C436" t="str">
            <v>Accounts Receivable</v>
          </cell>
          <cell r="D436" t="str">
            <v>Accounts Receivable for prior years</v>
          </cell>
          <cell r="F436" t="str">
            <v>Accounts Receivable</v>
          </cell>
        </row>
        <row r="437">
          <cell r="A437">
            <v>9201</v>
          </cell>
          <cell r="B437" t="str">
            <v>Accounts Receivable : Employee Advances</v>
          </cell>
          <cell r="C437" t="str">
            <v>Accounts Receivable</v>
          </cell>
          <cell r="D437" t="str">
            <v>Employee Advances</v>
          </cell>
          <cell r="F437" t="str">
            <v xml:space="preserve"> Employee Advances</v>
          </cell>
        </row>
        <row r="438">
          <cell r="A438">
            <v>9210</v>
          </cell>
          <cell r="B438" t="str">
            <v>Accounts Receivable : AR - PCSGP Grant</v>
          </cell>
          <cell r="C438" t="str">
            <v>Accounts Receivable</v>
          </cell>
          <cell r="D438" t="str">
            <v>AR - PCGSP Grant</v>
          </cell>
          <cell r="F438" t="str">
            <v xml:space="preserve"> AR - PCSGP Grant</v>
          </cell>
        </row>
        <row r="439">
          <cell r="A439">
            <v>9211</v>
          </cell>
          <cell r="B439" t="str">
            <v>Accounts Receivable : AR - Title I</v>
          </cell>
          <cell r="C439" t="str">
            <v>Accounts Receivable</v>
          </cell>
          <cell r="D439" t="str">
            <v>AR - Title I</v>
          </cell>
          <cell r="F439" t="str">
            <v xml:space="preserve"> AR - Title I</v>
          </cell>
        </row>
        <row r="440">
          <cell r="A440">
            <v>9212</v>
          </cell>
          <cell r="B440" t="str">
            <v>Accounts Receivable : AR - Title II</v>
          </cell>
          <cell r="C440" t="str">
            <v>Accounts Receivable</v>
          </cell>
          <cell r="D440" t="str">
            <v>AR - Title II</v>
          </cell>
          <cell r="F440" t="str">
            <v xml:space="preserve"> AR - Title II</v>
          </cell>
        </row>
        <row r="441">
          <cell r="A441">
            <v>9213</v>
          </cell>
          <cell r="B441" t="str">
            <v>Accounts Receivable : AR - Title III</v>
          </cell>
          <cell r="C441" t="str">
            <v>Accounts Receivable</v>
          </cell>
          <cell r="D441" t="str">
            <v>AR - Title III</v>
          </cell>
          <cell r="F441" t="str">
            <v xml:space="preserve"> AR - Title III</v>
          </cell>
        </row>
        <row r="442">
          <cell r="A442">
            <v>9214</v>
          </cell>
          <cell r="B442" t="str">
            <v>Accounts Receivable : AR - Title IV</v>
          </cell>
          <cell r="C442" t="str">
            <v>Accounts Receivable</v>
          </cell>
          <cell r="D442" t="str">
            <v>AR - Title IV</v>
          </cell>
          <cell r="F442" t="str">
            <v xml:space="preserve"> AR - Title IV</v>
          </cell>
        </row>
        <row r="443">
          <cell r="A443">
            <v>9215</v>
          </cell>
          <cell r="B443" t="str">
            <v>Accounts Receivable : AR - Title V</v>
          </cell>
          <cell r="C443" t="str">
            <v>Accounts Receivable</v>
          </cell>
          <cell r="D443" t="str">
            <v>AR - Title V</v>
          </cell>
          <cell r="F443" t="str">
            <v xml:space="preserve"> AR - Title V</v>
          </cell>
        </row>
        <row r="444">
          <cell r="A444">
            <v>9219</v>
          </cell>
          <cell r="B444" t="str">
            <v>Accounts Receivable : AR - Special Ed (Fed)</v>
          </cell>
          <cell r="C444" t="str">
            <v>Accounts Receivable</v>
          </cell>
          <cell r="D444" t="str">
            <v>AR - Special Ed (Fed)</v>
          </cell>
          <cell r="F444" t="str">
            <v xml:space="preserve"> AR - Special Ed (Fed)</v>
          </cell>
        </row>
        <row r="445">
          <cell r="A445">
            <v>9220</v>
          </cell>
          <cell r="B445" t="str">
            <v>Accounts Receivable : AR - FLAP Grant</v>
          </cell>
          <cell r="C445" t="str">
            <v>Accounts Receivable</v>
          </cell>
          <cell r="D445" t="str">
            <v/>
          </cell>
          <cell r="F445" t="str">
            <v xml:space="preserve"> AR - FLAP Grant</v>
          </cell>
        </row>
        <row r="446">
          <cell r="A446">
            <v>9226</v>
          </cell>
          <cell r="B446" t="str">
            <v>Accounts Receivable : AR- Child Nutrition (Federal)</v>
          </cell>
          <cell r="C446" t="str">
            <v>Accounts Receivable</v>
          </cell>
          <cell r="D446" t="str">
            <v>Child Nutrition (Federal)</v>
          </cell>
          <cell r="F446" t="str">
            <v xml:space="preserve"> AR- Child Nutrition (Federal)</v>
          </cell>
        </row>
        <row r="447">
          <cell r="A447">
            <v>9229</v>
          </cell>
          <cell r="B447" t="str">
            <v>Accounts Receivable : AR - Other Federal</v>
          </cell>
          <cell r="C447" t="str">
            <v>Accounts Receivable</v>
          </cell>
          <cell r="D447" t="str">
            <v>AR - Other Federal</v>
          </cell>
          <cell r="F447" t="str">
            <v xml:space="preserve"> AR - Other Federal</v>
          </cell>
        </row>
        <row r="448">
          <cell r="A448">
            <v>9230</v>
          </cell>
          <cell r="B448" t="str">
            <v>Accounts Receivable : AR -  State Aid</v>
          </cell>
          <cell r="C448" t="str">
            <v>Accounts Receivable</v>
          </cell>
          <cell r="D448" t="str">
            <v>AR -  State Aid (rev 8015)</v>
          </cell>
          <cell r="F448" t="str">
            <v xml:space="preserve"> AR -  State Aid</v>
          </cell>
        </row>
        <row r="449">
          <cell r="A449">
            <v>9231</v>
          </cell>
          <cell r="B449" t="str">
            <v>Accounts Receivable : AR - Categorical</v>
          </cell>
          <cell r="C449" t="str">
            <v>Accounts Receivable</v>
          </cell>
          <cell r="D449" t="str">
            <v>AR - Categorical</v>
          </cell>
          <cell r="F449" t="str">
            <v xml:space="preserve"> AR - Categorical</v>
          </cell>
        </row>
        <row r="450">
          <cell r="A450">
            <v>9232</v>
          </cell>
          <cell r="B450" t="str">
            <v>Accounts Receivable : AR - Property Taxes</v>
          </cell>
          <cell r="C450" t="str">
            <v>Accounts Receivable</v>
          </cell>
          <cell r="D450" t="str">
            <v>AR - Property Taxes</v>
          </cell>
          <cell r="F450" t="str">
            <v xml:space="preserve"> AR - Property Taxes</v>
          </cell>
        </row>
        <row r="451">
          <cell r="A451">
            <v>9233</v>
          </cell>
          <cell r="B451" t="str">
            <v>Accounts Receivable : AR - Lottery</v>
          </cell>
          <cell r="C451" t="str">
            <v>Accounts Receivable</v>
          </cell>
          <cell r="D451" t="str">
            <v>AR - Lottery</v>
          </cell>
          <cell r="F451" t="str">
            <v xml:space="preserve"> AR - Lottery</v>
          </cell>
        </row>
        <row r="452">
          <cell r="A452">
            <v>9235</v>
          </cell>
          <cell r="B452" t="str">
            <v>Accounts Receivable : AR - Class Size Reduction, Grades K–3</v>
          </cell>
          <cell r="C452" t="str">
            <v>Accounts Receivable</v>
          </cell>
          <cell r="D452" t="str">
            <v>AR - Class Size Reduction, Grades K–3</v>
          </cell>
          <cell r="F452" t="str">
            <v xml:space="preserve"> AR - Class Size Reduction, Grades K–3</v>
          </cell>
        </row>
        <row r="453">
          <cell r="A453">
            <v>9236</v>
          </cell>
          <cell r="B453" t="str">
            <v>Accounts Receivable : AR - Supplemental Hourly Revenue</v>
          </cell>
          <cell r="C453" t="str">
            <v>Accounts Receivable</v>
          </cell>
          <cell r="D453" t="str">
            <v>AR - Supplemental Hourly Revenue</v>
          </cell>
          <cell r="F453" t="str">
            <v xml:space="preserve"> AR - Supplemental Hourly Revenue</v>
          </cell>
        </row>
        <row r="454">
          <cell r="A454">
            <v>9237</v>
          </cell>
          <cell r="B454" t="str">
            <v>Accounts Receivable : AR - ASES</v>
          </cell>
          <cell r="C454" t="str">
            <v>Accounts Receivable</v>
          </cell>
          <cell r="D454" t="str">
            <v>AR - ASES</v>
          </cell>
          <cell r="F454" t="str">
            <v xml:space="preserve"> AR - ASES</v>
          </cell>
        </row>
        <row r="455">
          <cell r="A455">
            <v>9238</v>
          </cell>
          <cell r="B455" t="str">
            <v>Accounts Receivable : AR - Arts &amp; Music Block Grant</v>
          </cell>
          <cell r="C455" t="str">
            <v>Accounts Receivable</v>
          </cell>
          <cell r="D455" t="str">
            <v>AR - Arts &amp; Music Block Grant</v>
          </cell>
          <cell r="F455" t="str">
            <v xml:space="preserve"> AR - Arts &amp; Music Block Grant</v>
          </cell>
        </row>
        <row r="456">
          <cell r="A456">
            <v>9239</v>
          </cell>
          <cell r="B456" t="str">
            <v>Accounts Receivable : AR - Special Education</v>
          </cell>
          <cell r="C456" t="str">
            <v>Accounts Receivable</v>
          </cell>
          <cell r="D456" t="str">
            <v>AR - Special Education</v>
          </cell>
          <cell r="F456" t="str">
            <v xml:space="preserve"> AR - Special Education</v>
          </cell>
        </row>
        <row r="457">
          <cell r="A457">
            <v>9240</v>
          </cell>
          <cell r="B457" t="str">
            <v>Accounts Receivable : AR - District Discretionary Block Grant</v>
          </cell>
          <cell r="C457" t="str">
            <v>Accounts Receivable</v>
          </cell>
          <cell r="D457" t="str">
            <v>AR - District Discretionary Block Grant</v>
          </cell>
          <cell r="F457" t="str">
            <v xml:space="preserve"> AR - District Discretionary Block Grant</v>
          </cell>
        </row>
        <row r="458">
          <cell r="A458">
            <v>9241</v>
          </cell>
          <cell r="B458" t="str">
            <v>Accounts Receivable : AR - School Site Block Grant</v>
          </cell>
          <cell r="C458" t="str">
            <v>Accounts Receivable</v>
          </cell>
          <cell r="D458" t="str">
            <v>AR - School Site Block Grant</v>
          </cell>
          <cell r="F458" t="str">
            <v xml:space="preserve"> AR - School Site Block Grant</v>
          </cell>
        </row>
        <row r="459">
          <cell r="A459">
            <v>9242</v>
          </cell>
          <cell r="B459" t="str">
            <v>Accounts Receivable : AR - Arts, Music &amp; PE Block Grant</v>
          </cell>
          <cell r="C459" t="str">
            <v>Accounts Receivable</v>
          </cell>
          <cell r="D459" t="str">
            <v>AR - Arts, Music &amp; PE Block Grant</v>
          </cell>
          <cell r="F459" t="str">
            <v xml:space="preserve"> AR - Arts, Music &amp; PE Block Grant</v>
          </cell>
        </row>
        <row r="460">
          <cell r="A460">
            <v>9243</v>
          </cell>
          <cell r="B460" t="str">
            <v>Accounts Receivable : AR - Middle and High School Counseling</v>
          </cell>
          <cell r="C460" t="str">
            <v>Accounts Receivable</v>
          </cell>
          <cell r="D460" t="str">
            <v/>
          </cell>
          <cell r="F460" t="str">
            <v xml:space="preserve"> AR - Middle and High School Counseling</v>
          </cell>
        </row>
        <row r="461">
          <cell r="A461">
            <v>9246</v>
          </cell>
          <cell r="B461" t="str">
            <v>Accounts Receivable : AR - Child Nutrition (State)</v>
          </cell>
          <cell r="C461" t="str">
            <v>Accounts Receivable</v>
          </cell>
          <cell r="D461" t="str">
            <v/>
          </cell>
          <cell r="F461" t="str">
            <v xml:space="preserve"> AR - Child Nutrition (State)</v>
          </cell>
        </row>
        <row r="462">
          <cell r="A462">
            <v>9247</v>
          </cell>
          <cell r="B462" t="str">
            <v>Accounts Receivable : AR - School Facilities Apportionment</v>
          </cell>
          <cell r="C462" t="str">
            <v>Accounts Receivable</v>
          </cell>
          <cell r="D462" t="str">
            <v>AR - School Facilities Apportionment</v>
          </cell>
          <cell r="F462" t="str">
            <v xml:space="preserve"> AR - School Facilities Apportionment</v>
          </cell>
        </row>
        <row r="463">
          <cell r="A463">
            <v>9248</v>
          </cell>
          <cell r="B463" t="str">
            <v>Accounts Receivable : AR - Charter School Facilities Incentive Grant Program</v>
          </cell>
          <cell r="C463" t="str">
            <v>Accounts Receivable</v>
          </cell>
          <cell r="D463" t="str">
            <v/>
          </cell>
          <cell r="F463" t="str">
            <v xml:space="preserve"> AR - Charter School Facilities Incentive Grant Program</v>
          </cell>
        </row>
        <row r="464">
          <cell r="A464">
            <v>9249</v>
          </cell>
          <cell r="B464" t="str">
            <v>Accounts Receivable : AR - Other State Grants</v>
          </cell>
          <cell r="C464" t="str">
            <v>Accounts Receivable</v>
          </cell>
          <cell r="D464" t="str">
            <v>AR - Other State Grants</v>
          </cell>
          <cell r="F464" t="str">
            <v xml:space="preserve"> AR - Other State Grants</v>
          </cell>
        </row>
        <row r="465">
          <cell r="A465">
            <v>9250</v>
          </cell>
          <cell r="B465" t="str">
            <v>Accounts Receivable : AR - Private Donations</v>
          </cell>
          <cell r="C465" t="str">
            <v>Accounts Receivable</v>
          </cell>
          <cell r="D465" t="str">
            <v>AR - Private Donations</v>
          </cell>
          <cell r="F465" t="str">
            <v xml:space="preserve"> AR - Private Donations</v>
          </cell>
        </row>
        <row r="466">
          <cell r="A466">
            <v>9251</v>
          </cell>
          <cell r="B466" t="str">
            <v>Accounts Receivable : AR - Gen Purpose prior yr adjustment (Due from District)</v>
          </cell>
          <cell r="C466" t="str">
            <v>Accounts Receivable</v>
          </cell>
          <cell r="D466" t="str">
            <v/>
          </cell>
          <cell r="F466" t="str">
            <v xml:space="preserve"> AR - Gen Purpose prior yr adjustment (Due from District)</v>
          </cell>
        </row>
        <row r="467">
          <cell r="A467">
            <v>9252</v>
          </cell>
          <cell r="B467" t="str">
            <v>Accounts Receivable : AR - Gen Purpose/Categ/SHI PY Adj (Due from Co)</v>
          </cell>
          <cell r="C467" t="str">
            <v>Accounts Receivable</v>
          </cell>
          <cell r="D467" t="str">
            <v>AR - Gen Purpose/Categ/SHI PY Adj (Due from Co)</v>
          </cell>
          <cell r="F467" t="str">
            <v xml:space="preserve"> AR - Gen Purpose/Categ/SHI PY Adj (Due from Co)</v>
          </cell>
        </row>
        <row r="468">
          <cell r="A468">
            <v>9253</v>
          </cell>
          <cell r="B468" t="str">
            <v>Accounts Receivable : AR - AR1</v>
          </cell>
          <cell r="C468" t="str">
            <v>Accounts Receivable</v>
          </cell>
          <cell r="D468" t="str">
            <v>Pledge Donation (Vincent)</v>
          </cell>
          <cell r="F468" t="str">
            <v xml:space="preserve"> AR - AR1</v>
          </cell>
        </row>
        <row r="469">
          <cell r="A469">
            <v>9254</v>
          </cell>
          <cell r="B469" t="str">
            <v>Accounts Receivable : AR - AR2</v>
          </cell>
          <cell r="C469" t="str">
            <v>Accounts Receivable</v>
          </cell>
          <cell r="D469" t="str">
            <v/>
          </cell>
          <cell r="F469" t="str">
            <v xml:space="preserve"> AR - AR2</v>
          </cell>
        </row>
        <row r="470">
          <cell r="A470">
            <v>9255</v>
          </cell>
          <cell r="B470" t="str">
            <v>Accounts Receivable : AR - AR3</v>
          </cell>
          <cell r="C470" t="str">
            <v>Accounts Receivable</v>
          </cell>
          <cell r="D470" t="str">
            <v>AR - AR3</v>
          </cell>
          <cell r="F470" t="str">
            <v xml:space="preserve"> AR - AR3</v>
          </cell>
        </row>
        <row r="471">
          <cell r="A471">
            <v>9256</v>
          </cell>
          <cell r="B471" t="str">
            <v>Accounts Receivable : AR - AR4</v>
          </cell>
          <cell r="C471" t="str">
            <v>Accounts Receivable</v>
          </cell>
          <cell r="D471" t="str">
            <v>AR - AR4</v>
          </cell>
          <cell r="F471" t="str">
            <v xml:space="preserve"> AR - AR4</v>
          </cell>
        </row>
        <row r="472">
          <cell r="A472">
            <v>9260</v>
          </cell>
          <cell r="B472" t="str">
            <v>Accounts Receivable : AR - Misc</v>
          </cell>
          <cell r="C472" t="str">
            <v>Accounts Receivable</v>
          </cell>
          <cell r="D472" t="str">
            <v>AR - Misc</v>
          </cell>
          <cell r="F472" t="str">
            <v xml:space="preserve"> AR - Misc</v>
          </cell>
        </row>
        <row r="473">
          <cell r="A473">
            <v>9257</v>
          </cell>
          <cell r="B473" t="str">
            <v>Accounts Receivable : AR - AR5</v>
          </cell>
          <cell r="C473" t="str">
            <v>Accounts Receivable</v>
          </cell>
          <cell r="D473" t="str">
            <v/>
          </cell>
          <cell r="F473" t="str">
            <v xml:space="preserve"> AR - AR5</v>
          </cell>
        </row>
        <row r="474">
          <cell r="A474">
            <v>9290</v>
          </cell>
          <cell r="B474" t="str">
            <v>Due from Grantor Governments</v>
          </cell>
          <cell r="C474" t="str">
            <v>Other Current Asset</v>
          </cell>
          <cell r="D474" t="str">
            <v>Due from Grantor Governments</v>
          </cell>
          <cell r="F474" t="str">
            <v>Due from Grantor Governments</v>
          </cell>
        </row>
        <row r="475">
          <cell r="A475">
            <v>9295</v>
          </cell>
          <cell r="B475" t="str">
            <v>Due from Other Funds</v>
          </cell>
          <cell r="C475" t="str">
            <v>Other Current Asset</v>
          </cell>
          <cell r="D475" t="str">
            <v>Due from Other Funds</v>
          </cell>
          <cell r="F475" t="str">
            <v>Due from Other Funds</v>
          </cell>
        </row>
        <row r="476">
          <cell r="A476">
            <v>9320</v>
          </cell>
          <cell r="B476" t="str">
            <v>Stores</v>
          </cell>
          <cell r="C476" t="str">
            <v>Other Current Asset</v>
          </cell>
          <cell r="D476" t="str">
            <v>Stores</v>
          </cell>
          <cell r="F476" t="str">
            <v>Stores</v>
          </cell>
        </row>
        <row r="477">
          <cell r="A477">
            <v>9330</v>
          </cell>
          <cell r="B477" t="str">
            <v>Prepaid Expenditures (Expenses)</v>
          </cell>
          <cell r="C477" t="str">
            <v>Other Current Asset</v>
          </cell>
          <cell r="D477" t="str">
            <v/>
          </cell>
          <cell r="F477" t="str">
            <v>Prepaid Expenditures (Expenses)</v>
          </cell>
        </row>
        <row r="478">
          <cell r="A478">
            <v>9331</v>
          </cell>
          <cell r="B478" t="str">
            <v>Prepaid Expenditures (Expenses) : Prepaid Insurance</v>
          </cell>
          <cell r="C478" t="str">
            <v>Other Current Asset</v>
          </cell>
          <cell r="D478" t="str">
            <v>Prepaid Expenditures</v>
          </cell>
          <cell r="F478" t="str">
            <v xml:space="preserve"> Prepaid Insurance</v>
          </cell>
        </row>
        <row r="479">
          <cell r="A479">
            <v>9340</v>
          </cell>
          <cell r="B479" t="str">
            <v>Other Current Assets</v>
          </cell>
          <cell r="C479" t="str">
            <v>Other Current Asset</v>
          </cell>
          <cell r="D479" t="str">
            <v/>
          </cell>
          <cell r="F479" t="str">
            <v>Other Current Assets</v>
          </cell>
        </row>
        <row r="480">
          <cell r="A480">
            <v>9355</v>
          </cell>
          <cell r="B480" t="str">
            <v>Other Commuter Check</v>
          </cell>
          <cell r="C480" t="str">
            <v>Other Current Asset</v>
          </cell>
          <cell r="D480" t="str">
            <v>Other Commuter Check</v>
          </cell>
          <cell r="F480" t="str">
            <v>Other Commuter Check</v>
          </cell>
        </row>
        <row r="481">
          <cell r="A481">
            <v>9360</v>
          </cell>
          <cell r="B481" t="str">
            <v>Other Asset - Deposits</v>
          </cell>
          <cell r="C481" t="str">
            <v>Other Asset</v>
          </cell>
          <cell r="D481" t="str">
            <v>(rent deposit, utilities deposit, etc)</v>
          </cell>
          <cell r="F481" t="str">
            <v>Other Asset - Deposits</v>
          </cell>
        </row>
        <row r="482">
          <cell r="A482">
            <v>9370</v>
          </cell>
          <cell r="B482" t="str">
            <v>Other Asset - Loan Receivable</v>
          </cell>
          <cell r="C482" t="str">
            <v>Other Asset</v>
          </cell>
          <cell r="D482" t="str">
            <v/>
          </cell>
          <cell r="F482" t="str">
            <v>Other Asset - Loan Receivable</v>
          </cell>
        </row>
        <row r="483">
          <cell r="A483">
            <v>9410</v>
          </cell>
          <cell r="B483" t="str">
            <v>Land</v>
          </cell>
          <cell r="C483" t="str">
            <v>Fixed Asset</v>
          </cell>
          <cell r="D483" t="str">
            <v>Land</v>
          </cell>
          <cell r="F483" t="str">
            <v>Land</v>
          </cell>
        </row>
        <row r="484">
          <cell r="A484">
            <v>9420</v>
          </cell>
          <cell r="B484" t="str">
            <v>Land Improvements</v>
          </cell>
          <cell r="C484" t="str">
            <v>Fixed Asset</v>
          </cell>
          <cell r="D484" t="str">
            <v/>
          </cell>
          <cell r="F484" t="str">
            <v>Land Improvements</v>
          </cell>
        </row>
        <row r="485">
          <cell r="A485">
            <v>9425</v>
          </cell>
          <cell r="B485" t="str">
            <v>Accumulated Depreciation - Land Improvements</v>
          </cell>
          <cell r="C485" t="str">
            <v>Fixed Asset</v>
          </cell>
          <cell r="D485" t="str">
            <v/>
          </cell>
          <cell r="F485" t="str">
            <v>Accumulated Depreciation - Land Improvements</v>
          </cell>
        </row>
        <row r="486">
          <cell r="A486">
            <v>9430</v>
          </cell>
          <cell r="B486" t="str">
            <v>Buildings</v>
          </cell>
          <cell r="C486" t="str">
            <v>Fixed Asset</v>
          </cell>
          <cell r="D486" t="str">
            <v/>
          </cell>
          <cell r="F486" t="str">
            <v>Buildings</v>
          </cell>
        </row>
        <row r="487">
          <cell r="A487">
            <v>9435</v>
          </cell>
          <cell r="B487" t="str">
            <v>Accumulated Depreciation-Buildings</v>
          </cell>
          <cell r="C487" t="str">
            <v>Fixed Asset</v>
          </cell>
          <cell r="D487" t="str">
            <v/>
          </cell>
          <cell r="F487" t="str">
            <v>Accumulated Depreciation-Buildings</v>
          </cell>
        </row>
        <row r="488">
          <cell r="A488">
            <v>9440</v>
          </cell>
          <cell r="B488" t="str">
            <v>Equipment</v>
          </cell>
          <cell r="C488" t="str">
            <v>Fixed Asset</v>
          </cell>
          <cell r="D488" t="str">
            <v/>
          </cell>
          <cell r="F488" t="str">
            <v>Equipment</v>
          </cell>
        </row>
        <row r="489">
          <cell r="A489">
            <v>9445</v>
          </cell>
          <cell r="B489" t="str">
            <v>Accumulated Depreciation-Equipment</v>
          </cell>
          <cell r="C489" t="str">
            <v>Fixed Asset</v>
          </cell>
          <cell r="D489" t="str">
            <v/>
          </cell>
          <cell r="F489" t="str">
            <v>Accumulated Depreciation-Equipment</v>
          </cell>
        </row>
        <row r="490">
          <cell r="A490">
            <v>9450</v>
          </cell>
          <cell r="B490" t="str">
            <v>Construction in Progress</v>
          </cell>
          <cell r="C490" t="str">
            <v>Fixed Asset</v>
          </cell>
          <cell r="D490" t="str">
            <v/>
          </cell>
          <cell r="F490" t="str">
            <v>Construction in Progress</v>
          </cell>
        </row>
        <row r="491">
          <cell r="A491">
            <v>9500</v>
          </cell>
          <cell r="B491" t="str">
            <v>Accounts Payable</v>
          </cell>
          <cell r="C491" t="str">
            <v>Accounts Payable</v>
          </cell>
          <cell r="D491" t="str">
            <v>Accounts Payable - should only be used by A/P</v>
          </cell>
          <cell r="F491" t="str">
            <v>Accounts Payable</v>
          </cell>
        </row>
        <row r="492">
          <cell r="A492">
            <v>9504</v>
          </cell>
          <cell r="B492" t="str">
            <v>Accounts Payable : AP - State Aid Overpayment</v>
          </cell>
          <cell r="C492" t="str">
            <v>Accounts Payable</v>
          </cell>
          <cell r="D492" t="str">
            <v>AP - State Aid Overpayment</v>
          </cell>
          <cell r="F492" t="str">
            <v xml:space="preserve"> AP - State Aid Overpayment</v>
          </cell>
        </row>
        <row r="493">
          <cell r="A493">
            <v>9505</v>
          </cell>
          <cell r="B493" t="str">
            <v>Accounts Payable : AP - Categorical Overpayment</v>
          </cell>
          <cell r="C493" t="str">
            <v>Accounts Payable</v>
          </cell>
          <cell r="D493" t="str">
            <v>AP - Categorical Overpayment</v>
          </cell>
          <cell r="F493" t="str">
            <v xml:space="preserve"> AP - Categorical Overpayment</v>
          </cell>
        </row>
        <row r="494">
          <cell r="A494">
            <v>9507</v>
          </cell>
          <cell r="B494" t="str">
            <v>Accounts Payable : AP - CSR Overpayment</v>
          </cell>
          <cell r="C494" t="str">
            <v>Accounts Payable</v>
          </cell>
          <cell r="D494" t="str">
            <v>AP - CSR Overpayment</v>
          </cell>
          <cell r="F494" t="str">
            <v xml:space="preserve"> AP - CSR Overpayment</v>
          </cell>
        </row>
        <row r="495">
          <cell r="A495">
            <v>9508</v>
          </cell>
          <cell r="B495" t="str">
            <v>Accounts Payable : AP - MS/HS Counseling Overpayment</v>
          </cell>
          <cell r="C495" t="str">
            <v>Accounts Payable</v>
          </cell>
          <cell r="D495" t="str">
            <v/>
          </cell>
          <cell r="F495" t="str">
            <v xml:space="preserve"> AP - MS/HS Counseling Overpayment</v>
          </cell>
        </row>
        <row r="496">
          <cell r="A496">
            <v>9509</v>
          </cell>
          <cell r="B496" t="str">
            <v>Accounts Payable : AP - Supplemental Hrly Instr Overpayment</v>
          </cell>
          <cell r="C496" t="str">
            <v>Accounts Payable</v>
          </cell>
          <cell r="D496" t="str">
            <v/>
          </cell>
          <cell r="F496" t="str">
            <v xml:space="preserve"> AP - Supplemental Hrly Instr Overpayment</v>
          </cell>
        </row>
        <row r="497">
          <cell r="A497">
            <v>9510</v>
          </cell>
          <cell r="B497" t="str">
            <v>Accounts Payable : AP - Advance Apportionment Repay</v>
          </cell>
          <cell r="C497" t="str">
            <v>Accounts Payable</v>
          </cell>
          <cell r="D497" t="str">
            <v/>
          </cell>
          <cell r="F497" t="str">
            <v xml:space="preserve"> AP - Advance Apportionment Repay</v>
          </cell>
        </row>
        <row r="498">
          <cell r="A498">
            <v>9511</v>
          </cell>
          <cell r="B498" t="str">
            <v>Accounts Payable : AP - Prior Yr Adjustment</v>
          </cell>
          <cell r="C498" t="str">
            <v>Accounts Payable</v>
          </cell>
          <cell r="D498" t="str">
            <v>AP - Prior Yr Adjustment</v>
          </cell>
          <cell r="F498" t="str">
            <v xml:space="preserve"> AP - Prior Yr Adjustment</v>
          </cell>
        </row>
        <row r="499">
          <cell r="A499">
            <v>9512</v>
          </cell>
          <cell r="B499" t="str">
            <v>Accounts Payable : AP - District Prior Year Prop Tax Adjustment</v>
          </cell>
          <cell r="C499" t="str">
            <v>Accounts Payable</v>
          </cell>
          <cell r="D499" t="str">
            <v>AP - District Prior Year Prop Tax Adjustment</v>
          </cell>
          <cell r="F499" t="str">
            <v xml:space="preserve"> AP - District Prior Year Prop Tax Adjustment</v>
          </cell>
        </row>
        <row r="500">
          <cell r="A500">
            <v>9515</v>
          </cell>
          <cell r="B500" t="str">
            <v>Accounts Payable : AP - Other 2</v>
          </cell>
          <cell r="C500" t="str">
            <v>Accounts Payable</v>
          </cell>
          <cell r="D500" t="str">
            <v>AP - Other 2 (OASIS, NCTT, Prep)</v>
          </cell>
          <cell r="F500" t="str">
            <v xml:space="preserve"> AP - Other 2</v>
          </cell>
        </row>
        <row r="501">
          <cell r="A501">
            <v>9516</v>
          </cell>
          <cell r="B501" t="str">
            <v>Accounts Payable : AP - Payable to County (prior yr adj)</v>
          </cell>
          <cell r="C501" t="str">
            <v>Accounts Payable</v>
          </cell>
          <cell r="D501" t="str">
            <v/>
          </cell>
          <cell r="F501" t="str">
            <v xml:space="preserve"> AP - Payable to County (prior yr adj)</v>
          </cell>
        </row>
        <row r="502">
          <cell r="A502">
            <v>9518</v>
          </cell>
          <cell r="B502" t="str">
            <v>Accounts Payable : AP - Other State overpayment</v>
          </cell>
          <cell r="C502" t="str">
            <v>Accounts Payable</v>
          </cell>
          <cell r="D502" t="str">
            <v>(CAHSEE, etc)</v>
          </cell>
          <cell r="F502" t="str">
            <v xml:space="preserve"> AP - Other State overpayment</v>
          </cell>
        </row>
        <row r="503">
          <cell r="A503" t="str">
            <v>9515-ACLCCITI</v>
          </cell>
          <cell r="B503" t="str">
            <v>Accounts Payable : Credit Card - ACLC CITI</v>
          </cell>
          <cell r="C503" t="str">
            <v>Accounts Payable</v>
          </cell>
          <cell r="D503" t="str">
            <v>Credit Card - ACLC CITI</v>
          </cell>
          <cell r="F503" t="str">
            <v xml:space="preserve"> Credit Card - ACLC CITI</v>
          </cell>
        </row>
        <row r="504">
          <cell r="A504" t="str">
            <v>9515-EPAM</v>
          </cell>
          <cell r="B504" t="str">
            <v>Accounts Payable : Credit Card - EP AMEX</v>
          </cell>
          <cell r="C504" t="str">
            <v>Accounts Payable</v>
          </cell>
          <cell r="D504" t="str">
            <v>Credit Card - EP AMEX</v>
          </cell>
          <cell r="F504" t="str">
            <v xml:space="preserve"> Credit Card - EP AMEX</v>
          </cell>
        </row>
        <row r="505">
          <cell r="A505" t="str">
            <v>9515-NeaAMEX</v>
          </cell>
          <cell r="B505" t="str">
            <v>Accounts Payable : Credit Card - Nea AMEX</v>
          </cell>
          <cell r="C505" t="str">
            <v>Accounts Payable</v>
          </cell>
          <cell r="D505" t="str">
            <v>Credit Card - Nea AMEX</v>
          </cell>
          <cell r="F505" t="str">
            <v xml:space="preserve"> Credit Card - Nea AMEX</v>
          </cell>
        </row>
        <row r="506">
          <cell r="A506" t="str">
            <v>9515-NEACITI</v>
          </cell>
          <cell r="B506" t="str">
            <v>Accounts Payable : Credit Card - Nea CITI</v>
          </cell>
          <cell r="C506" t="str">
            <v>Accounts Payable</v>
          </cell>
          <cell r="D506" t="str">
            <v>Credit Card - Nea CITI</v>
          </cell>
          <cell r="F506" t="str">
            <v xml:space="preserve"> Credit Card - Nea CITI</v>
          </cell>
        </row>
        <row r="507">
          <cell r="A507">
            <v>9501</v>
          </cell>
          <cell r="B507" t="str">
            <v>Accrued Accounts Payable</v>
          </cell>
          <cell r="C507" t="str">
            <v>Other Current Liability</v>
          </cell>
          <cell r="D507" t="str">
            <v>Accrued Accounts Payable (year end accruals)</v>
          </cell>
          <cell r="F507" t="str">
            <v>Accrued Accounts Payable</v>
          </cell>
        </row>
        <row r="508">
          <cell r="A508">
            <v>9502</v>
          </cell>
          <cell r="B508" t="str">
            <v>AP - District Oversight Fee</v>
          </cell>
          <cell r="C508" t="str">
            <v>Other Current Liability</v>
          </cell>
          <cell r="D508" t="str">
            <v/>
          </cell>
          <cell r="F508" t="str">
            <v>AP - District Oversight Fee</v>
          </cell>
        </row>
        <row r="509">
          <cell r="A509">
            <v>9503</v>
          </cell>
          <cell r="B509" t="str">
            <v>AP - Special Education</v>
          </cell>
          <cell r="C509" t="str">
            <v>Other Current Liability</v>
          </cell>
          <cell r="D509" t="str">
            <v>special ed accrual</v>
          </cell>
          <cell r="F509" t="str">
            <v>AP - Special Education</v>
          </cell>
        </row>
        <row r="510">
          <cell r="A510">
            <v>9506</v>
          </cell>
          <cell r="B510" t="str">
            <v>AP - Property Tax overpayment</v>
          </cell>
          <cell r="C510" t="str">
            <v>Other Current Liability</v>
          </cell>
          <cell r="D510" t="str">
            <v/>
          </cell>
          <cell r="F510" t="str">
            <v>AP - Property Tax overpayment</v>
          </cell>
        </row>
        <row r="511">
          <cell r="A511">
            <v>9513</v>
          </cell>
          <cell r="B511" t="str">
            <v>AP - Interest Payable</v>
          </cell>
          <cell r="C511" t="str">
            <v>Other Current Liability</v>
          </cell>
          <cell r="D511" t="str">
            <v>AP - Interest Payable</v>
          </cell>
          <cell r="F511" t="str">
            <v>AP - Interest Payable</v>
          </cell>
        </row>
        <row r="512">
          <cell r="A512">
            <v>9514</v>
          </cell>
          <cell r="B512" t="str">
            <v>AP - Other</v>
          </cell>
          <cell r="C512" t="str">
            <v>Other Current Liability</v>
          </cell>
          <cell r="D512" t="str">
            <v>AP - Other; RES - franchise tax board</v>
          </cell>
          <cell r="F512" t="str">
            <v>AP - Other</v>
          </cell>
        </row>
        <row r="513">
          <cell r="A513">
            <v>9519</v>
          </cell>
          <cell r="B513" t="str">
            <v>A/P due to RCC</v>
          </cell>
          <cell r="C513" t="str">
            <v>Accounts Payable</v>
          </cell>
          <cell r="D513" t="str">
            <v/>
          </cell>
          <cell r="F513" t="str">
            <v>A/P due to RCC</v>
          </cell>
        </row>
        <row r="514">
          <cell r="A514">
            <v>9520</v>
          </cell>
          <cell r="B514" t="str">
            <v>Employee Insurance</v>
          </cell>
          <cell r="C514" t="str">
            <v>Other Current Liability</v>
          </cell>
          <cell r="D514" t="str">
            <v>Employee Insurance</v>
          </cell>
          <cell r="F514" t="str">
            <v>Employee Insurance</v>
          </cell>
        </row>
        <row r="515">
          <cell r="A515">
            <v>9525</v>
          </cell>
          <cell r="B515" t="str">
            <v>Flex Plan Liability</v>
          </cell>
          <cell r="C515" t="str">
            <v>Other Current Liability</v>
          </cell>
          <cell r="D515" t="str">
            <v>Flex Plan Liability</v>
          </cell>
          <cell r="F515" t="str">
            <v>Flex Plan Liability</v>
          </cell>
        </row>
        <row r="516">
          <cell r="A516">
            <v>9530</v>
          </cell>
          <cell r="B516" t="str">
            <v>Garnishment/Lien Payable</v>
          </cell>
          <cell r="C516" t="str">
            <v>Other Current Liability</v>
          </cell>
          <cell r="D516" t="str">
            <v>Garnishment/Lien Payable</v>
          </cell>
          <cell r="F516" t="str">
            <v>Garnishment/Lien Payable</v>
          </cell>
        </row>
        <row r="517">
          <cell r="A517">
            <v>9535</v>
          </cell>
          <cell r="B517" t="str">
            <v>Health Club Liability</v>
          </cell>
          <cell r="C517" t="str">
            <v>Other Current Liability</v>
          </cell>
          <cell r="D517" t="str">
            <v>Health Club Liability</v>
          </cell>
          <cell r="F517" t="str">
            <v>Health Club Liability</v>
          </cell>
        </row>
        <row r="518">
          <cell r="A518">
            <v>9540</v>
          </cell>
          <cell r="B518" t="str">
            <v>Payroll Liability - Federal</v>
          </cell>
          <cell r="C518" t="str">
            <v>Other Current Liability</v>
          </cell>
          <cell r="D518" t="str">
            <v>Payroll Liability - Federal</v>
          </cell>
          <cell r="F518" t="str">
            <v>Payroll Liability - Federal</v>
          </cell>
        </row>
        <row r="519">
          <cell r="A519">
            <v>9545</v>
          </cell>
          <cell r="B519" t="str">
            <v>Payroll Liability - State</v>
          </cell>
          <cell r="C519" t="str">
            <v>Other Current Liability</v>
          </cell>
          <cell r="D519" t="str">
            <v>Payroll Liability State</v>
          </cell>
          <cell r="F519" t="str">
            <v>Payroll Liability - State</v>
          </cell>
        </row>
        <row r="520">
          <cell r="A520">
            <v>9550</v>
          </cell>
          <cell r="B520" t="str">
            <v>Retirement Liability - PERS</v>
          </cell>
          <cell r="C520" t="str">
            <v>Other Current Liability</v>
          </cell>
          <cell r="D520" t="str">
            <v>Retirement Liability - PERS</v>
          </cell>
          <cell r="F520" t="str">
            <v>Retirement Liability - PERS</v>
          </cell>
        </row>
        <row r="521">
          <cell r="A521">
            <v>9551</v>
          </cell>
          <cell r="B521" t="str">
            <v>Retirement Liability - PERS (Prior Years)</v>
          </cell>
          <cell r="C521" t="str">
            <v>Other Current Liability</v>
          </cell>
          <cell r="D521" t="str">
            <v>Retirement Liability - PERS (Prior Years)</v>
          </cell>
          <cell r="F521" t="str">
            <v>Retirement Liability - PERS (Prior Years)</v>
          </cell>
        </row>
        <row r="522">
          <cell r="A522">
            <v>9555</v>
          </cell>
          <cell r="B522" t="str">
            <v>Retirement Liability - STRS</v>
          </cell>
          <cell r="C522" t="str">
            <v>Other Current Liability</v>
          </cell>
          <cell r="D522" t="str">
            <v>Retirement Liability - STRS</v>
          </cell>
          <cell r="F522" t="str">
            <v>Retirement Liability - STRS</v>
          </cell>
        </row>
        <row r="523">
          <cell r="A523">
            <v>9556</v>
          </cell>
          <cell r="B523" t="str">
            <v>Retirement Liability - STRS (Prior Years)</v>
          </cell>
          <cell r="C523" t="str">
            <v>Other Current Liability</v>
          </cell>
          <cell r="D523" t="str">
            <v>Retirement Liability - STRS (Prior Years)</v>
          </cell>
          <cell r="F523" t="str">
            <v>Retirement Liability - STRS (Prior Years)</v>
          </cell>
        </row>
        <row r="524">
          <cell r="A524">
            <v>9560</v>
          </cell>
          <cell r="B524" t="str">
            <v>Retirement Liability - Other</v>
          </cell>
          <cell r="C524" t="str">
            <v>Other Current Liability</v>
          </cell>
          <cell r="D524" t="str">
            <v>Retirement Liability - Other</v>
          </cell>
          <cell r="F524" t="str">
            <v>Retirement Liability - Other</v>
          </cell>
        </row>
        <row r="525">
          <cell r="A525">
            <v>9565</v>
          </cell>
          <cell r="B525" t="str">
            <v>Use Tax Liability</v>
          </cell>
          <cell r="C525" t="str">
            <v>Other Current Liability</v>
          </cell>
          <cell r="D525" t="str">
            <v>Use Tax Liability</v>
          </cell>
          <cell r="F525" t="str">
            <v>Use Tax Liability</v>
          </cell>
        </row>
        <row r="526">
          <cell r="A526">
            <v>9570</v>
          </cell>
          <cell r="B526" t="str">
            <v>Wages Payable</v>
          </cell>
          <cell r="C526" t="str">
            <v>Other Current Liability</v>
          </cell>
          <cell r="D526" t="str">
            <v>Wages Payable</v>
          </cell>
          <cell r="F526" t="str">
            <v>Wages Payable</v>
          </cell>
        </row>
        <row r="527">
          <cell r="A527">
            <v>9571</v>
          </cell>
          <cell r="B527" t="str">
            <v>Wages Payable (July &amp; August)</v>
          </cell>
          <cell r="C527" t="str">
            <v>Other Current Liability</v>
          </cell>
          <cell r="D527" t="str">
            <v>Wages Payable (July &amp; August)</v>
          </cell>
          <cell r="F527" t="str">
            <v>Wages Payable (July &amp; August)</v>
          </cell>
        </row>
        <row r="528">
          <cell r="A528">
            <v>9572</v>
          </cell>
          <cell r="B528" t="str">
            <v>Accrued PTO/Vacation</v>
          </cell>
          <cell r="C528" t="str">
            <v>Other Current Liability</v>
          </cell>
          <cell r="D528" t="str">
            <v>Accrued PTO/Vacation</v>
          </cell>
          <cell r="F528" t="str">
            <v>Accrued PTO/Vacation</v>
          </cell>
        </row>
        <row r="529">
          <cell r="A529">
            <v>9575</v>
          </cell>
          <cell r="B529" t="str">
            <v>Worker's Comp Liability</v>
          </cell>
          <cell r="C529" t="str">
            <v>Other Current Liability</v>
          </cell>
          <cell r="D529" t="str">
            <v>Worker's Comp Liability</v>
          </cell>
          <cell r="F529" t="str">
            <v>Worker's Comp Liability</v>
          </cell>
        </row>
        <row r="530">
          <cell r="A530">
            <v>9580</v>
          </cell>
          <cell r="B530" t="str">
            <v>403B Payable</v>
          </cell>
          <cell r="C530" t="str">
            <v>Other Current Liability</v>
          </cell>
          <cell r="D530" t="str">
            <v>403B Payable</v>
          </cell>
          <cell r="F530" t="str">
            <v>403B Payable</v>
          </cell>
        </row>
        <row r="531">
          <cell r="A531">
            <v>9585</v>
          </cell>
          <cell r="B531" t="str">
            <v>Other Payroll Liabilities</v>
          </cell>
          <cell r="C531" t="str">
            <v>Other Current Liability</v>
          </cell>
          <cell r="D531" t="str">
            <v>Other Payroll Liabilities</v>
          </cell>
          <cell r="F531" t="str">
            <v>Other Payroll Liabilities</v>
          </cell>
        </row>
        <row r="532">
          <cell r="A532">
            <v>9590</v>
          </cell>
          <cell r="B532" t="str">
            <v>Due to Grantor Governments</v>
          </cell>
          <cell r="C532" t="str">
            <v>Other Current Liability</v>
          </cell>
          <cell r="D532" t="str">
            <v/>
          </cell>
          <cell r="F532" t="str">
            <v>Due to Grantor Governments</v>
          </cell>
        </row>
        <row r="533">
          <cell r="A533">
            <v>9591</v>
          </cell>
          <cell r="B533" t="str">
            <v>Interest Due to Others</v>
          </cell>
          <cell r="C533" t="str">
            <v>Other Current Liability</v>
          </cell>
          <cell r="D533" t="str">
            <v>Interest Due to Others</v>
          </cell>
          <cell r="F533" t="str">
            <v>Interest Due to Others</v>
          </cell>
        </row>
        <row r="534">
          <cell r="A534">
            <v>9610</v>
          </cell>
          <cell r="B534" t="str">
            <v>Due to Other Funds</v>
          </cell>
          <cell r="C534" t="str">
            <v>Other Current Liability</v>
          </cell>
          <cell r="D534" t="str">
            <v/>
          </cell>
          <cell r="F534" t="str">
            <v>Due to Other Funds</v>
          </cell>
        </row>
        <row r="535">
          <cell r="A535">
            <v>9620</v>
          </cell>
          <cell r="B535" t="str">
            <v>Due to Student Groups/Other Agencies</v>
          </cell>
          <cell r="C535" t="str">
            <v>Other Current Liability</v>
          </cell>
          <cell r="D535" t="str">
            <v/>
          </cell>
          <cell r="F535" t="str">
            <v>Due to Student Groups/Other Agencies</v>
          </cell>
        </row>
        <row r="536">
          <cell r="A536">
            <v>9621</v>
          </cell>
          <cell r="B536" t="str">
            <v>Due to Student Groups/Other Agencies : Due to (From) School 1</v>
          </cell>
          <cell r="C536" t="str">
            <v>Other Current Liability</v>
          </cell>
          <cell r="D536" t="str">
            <v>Due to (From) School 1</v>
          </cell>
          <cell r="F536" t="str">
            <v xml:space="preserve"> Due to (From) School 1</v>
          </cell>
        </row>
        <row r="537">
          <cell r="A537">
            <v>9623</v>
          </cell>
          <cell r="B537" t="str">
            <v>Due to Student Groups/Other Agencies : Due to (From) School 2</v>
          </cell>
          <cell r="C537" t="str">
            <v>Other Current Liability</v>
          </cell>
          <cell r="D537" t="str">
            <v>Due to (From) School 2</v>
          </cell>
          <cell r="F537" t="str">
            <v xml:space="preserve"> Due to (From) School 2</v>
          </cell>
        </row>
        <row r="538">
          <cell r="A538">
            <v>9640</v>
          </cell>
          <cell r="B538" t="str">
            <v>Current Loans</v>
          </cell>
          <cell r="C538" t="str">
            <v>Other Current Liability</v>
          </cell>
          <cell r="D538" t="str">
            <v/>
          </cell>
          <cell r="F538" t="str">
            <v>Current Loans</v>
          </cell>
        </row>
        <row r="539">
          <cell r="A539">
            <v>9644</v>
          </cell>
          <cell r="B539" t="str">
            <v>Notes Payable Misc 1</v>
          </cell>
          <cell r="C539" t="str">
            <v>Other Current Liability</v>
          </cell>
          <cell r="D539" t="str">
            <v>Notes Payable Misc 1</v>
          </cell>
          <cell r="F539" t="str">
            <v>Notes Payable Misc 1</v>
          </cell>
        </row>
        <row r="540">
          <cell r="A540">
            <v>9645</v>
          </cell>
          <cell r="B540" t="str">
            <v>Notes Payable Misc</v>
          </cell>
          <cell r="C540" t="str">
            <v>Other Current Liability</v>
          </cell>
          <cell r="D540" t="str">
            <v>Notes Payable Misc</v>
          </cell>
          <cell r="F540" t="str">
            <v>Notes Payable Misc</v>
          </cell>
        </row>
        <row r="541">
          <cell r="A541">
            <v>9646</v>
          </cell>
          <cell r="B541" t="str">
            <v>Notes Payable Misc.</v>
          </cell>
          <cell r="C541" t="str">
            <v>Other Current Liability</v>
          </cell>
          <cell r="D541" t="str">
            <v>Notes Payable Miscellaneous</v>
          </cell>
          <cell r="F541" t="str">
            <v>Notes Payable Misc.</v>
          </cell>
        </row>
        <row r="542">
          <cell r="A542">
            <v>9647</v>
          </cell>
          <cell r="B542" t="str">
            <v>Notes Payable - School Defined</v>
          </cell>
          <cell r="C542" t="str">
            <v>Other Current Liability</v>
          </cell>
          <cell r="D542" t="str">
            <v>Notes Payable - School Defined</v>
          </cell>
          <cell r="F542" t="str">
            <v>Notes Payable - School Defined</v>
          </cell>
        </row>
        <row r="543">
          <cell r="A543">
            <v>9648</v>
          </cell>
          <cell r="B543" t="str">
            <v>Notes Payable</v>
          </cell>
          <cell r="C543" t="str">
            <v>Other Current Liability</v>
          </cell>
          <cell r="D543" t="str">
            <v>Notes Payable (also loans by EdTec)</v>
          </cell>
          <cell r="F543" t="str">
            <v>Notes Payable</v>
          </cell>
        </row>
        <row r="544">
          <cell r="A544">
            <v>9649</v>
          </cell>
          <cell r="B544" t="str">
            <v>Notes Payable - Board Member</v>
          </cell>
          <cell r="C544" t="str">
            <v>Other Current Liability</v>
          </cell>
          <cell r="D544" t="str">
            <v>Notes Payable - Board Member</v>
          </cell>
          <cell r="F544" t="str">
            <v>Notes Payable - Board Member</v>
          </cell>
        </row>
        <row r="545">
          <cell r="A545">
            <v>9650</v>
          </cell>
          <cell r="B545" t="str">
            <v>Deferred Revenue</v>
          </cell>
          <cell r="C545" t="str">
            <v>Deferred Revenue</v>
          </cell>
          <cell r="D545" t="str">
            <v/>
          </cell>
          <cell r="F545" t="str">
            <v>Deferred Revenue</v>
          </cell>
        </row>
        <row r="546">
          <cell r="A546">
            <v>9651</v>
          </cell>
          <cell r="B546" t="str">
            <v>Deferred Revenue - PCSGP Grant</v>
          </cell>
          <cell r="C546" t="str">
            <v>Deferred Revenue</v>
          </cell>
          <cell r="D546" t="str">
            <v>Deferred Revenue - PCSGP Grant</v>
          </cell>
          <cell r="F546" t="str">
            <v>Deferred Revenue - PCSGP Grant</v>
          </cell>
        </row>
        <row r="547">
          <cell r="A547">
            <v>9660</v>
          </cell>
          <cell r="B547" t="str">
            <v>Long Term Liabilities</v>
          </cell>
          <cell r="C547" t="str">
            <v>Long Term Liability</v>
          </cell>
          <cell r="D547" t="str">
            <v>Long Term Liabilities (Not Used in Governmental or Expendabl</v>
          </cell>
          <cell r="F547" t="str">
            <v>Long Term Liabilities</v>
          </cell>
        </row>
        <row r="548">
          <cell r="A548">
            <v>9667</v>
          </cell>
          <cell r="B548" t="str">
            <v>Long Term Liabilities : Capital Leases Payable</v>
          </cell>
          <cell r="C548" t="str">
            <v>Long Term Liability</v>
          </cell>
          <cell r="D548" t="str">
            <v>Capital Leases Payable</v>
          </cell>
          <cell r="F548" t="str">
            <v xml:space="preserve"> Capital Leases Payable</v>
          </cell>
        </row>
        <row r="549">
          <cell r="A549">
            <v>9668</v>
          </cell>
          <cell r="B549" t="str">
            <v>Long Term Liabilities : Current Portion of Long-Term Debt</v>
          </cell>
          <cell r="C549" t="str">
            <v>Long Term Liability</v>
          </cell>
          <cell r="D549" t="str">
            <v>Current Portion of Long-Term Debt</v>
          </cell>
          <cell r="F549" t="str">
            <v xml:space="preserve"> Current Portion of Long-Term Debt</v>
          </cell>
        </row>
        <row r="550">
          <cell r="A550">
            <v>9669</v>
          </cell>
          <cell r="B550" t="str">
            <v>Long Term Liabilities : Other General Long Term Debt</v>
          </cell>
          <cell r="C550" t="str">
            <v>Long Term Liability</v>
          </cell>
          <cell r="D550" t="str">
            <v>Other General Long Term Debt</v>
          </cell>
          <cell r="F550" t="str">
            <v xml:space="preserve"> Other General Long Term Debt</v>
          </cell>
        </row>
        <row r="551">
          <cell r="A551">
            <v>9670</v>
          </cell>
          <cell r="B551" t="str">
            <v>Long Term Liabilities : CDE Loan</v>
          </cell>
          <cell r="C551" t="str">
            <v>Long Term Liability</v>
          </cell>
          <cell r="D551" t="str">
            <v>CDE Loan</v>
          </cell>
          <cell r="F551" t="str">
            <v xml:space="preserve"> CDE Loan</v>
          </cell>
        </row>
        <row r="552">
          <cell r="A552">
            <v>9671</v>
          </cell>
          <cell r="B552" t="str">
            <v>Long Term Liabilities : Notes Payable (School Defined 1)</v>
          </cell>
          <cell r="C552" t="str">
            <v>Long Term Liability</v>
          </cell>
          <cell r="D552" t="str">
            <v>Notes Payable (School Defined 1)</v>
          </cell>
          <cell r="F552" t="str">
            <v xml:space="preserve"> Notes Payable (School Defined 1)</v>
          </cell>
        </row>
        <row r="553">
          <cell r="A553">
            <v>9672</v>
          </cell>
          <cell r="B553" t="str">
            <v>Long Term Liabilities : Notes Payable (School Defined 2)</v>
          </cell>
          <cell r="C553" t="str">
            <v>Long Term Liability</v>
          </cell>
          <cell r="D553" t="str">
            <v>Notes Payable (School Defined 2)</v>
          </cell>
          <cell r="F553" t="str">
            <v xml:space="preserve"> Notes Payable (School Defined 2)</v>
          </cell>
        </row>
        <row r="554">
          <cell r="A554">
            <v>9673</v>
          </cell>
          <cell r="B554" t="str">
            <v>Long Term Liabilities : Notes Payable (School Defined 3)</v>
          </cell>
          <cell r="C554" t="str">
            <v>Long Term Liability</v>
          </cell>
          <cell r="D554" t="str">
            <v>Notes Payable (School Defined 3)</v>
          </cell>
          <cell r="F554" t="str">
            <v xml:space="preserve"> Notes Payable (School Defined 3)</v>
          </cell>
        </row>
        <row r="555">
          <cell r="A555">
            <v>9674</v>
          </cell>
          <cell r="B555" t="str">
            <v>Long Term Liabilities : Notes Payable (School Defined 4)</v>
          </cell>
          <cell r="C555" t="str">
            <v>Long Term Liability</v>
          </cell>
          <cell r="D555" t="str">
            <v>Notes Payable (School Defined 4)</v>
          </cell>
          <cell r="F555" t="str">
            <v xml:space="preserve"> Notes Payable (School Defined 4)</v>
          </cell>
        </row>
        <row r="556">
          <cell r="A556">
            <v>9675</v>
          </cell>
          <cell r="B556" t="str">
            <v>Long Term Liabilities : Notes Payable (School Defined 5)</v>
          </cell>
          <cell r="C556" t="str">
            <v>Long Term Liability</v>
          </cell>
          <cell r="D556" t="str">
            <v>Notes Payable (School Defined 5)</v>
          </cell>
          <cell r="F556" t="str">
            <v xml:space="preserve"> Notes Payable (School Defined 5)</v>
          </cell>
        </row>
        <row r="557">
          <cell r="A557">
            <v>9760</v>
          </cell>
          <cell r="B557" t="str">
            <v>Fund Balance</v>
          </cell>
          <cell r="C557" t="str">
            <v>Equity</v>
          </cell>
          <cell r="D557" t="str">
            <v/>
          </cell>
          <cell r="F557" t="str">
            <v>Fund Balance</v>
          </cell>
        </row>
        <row r="558">
          <cell r="A558">
            <v>9781</v>
          </cell>
          <cell r="B558" t="str">
            <v>Temporarily Restricted</v>
          </cell>
          <cell r="C558" t="str">
            <v>Equity</v>
          </cell>
          <cell r="D558" t="str">
            <v>Temporarily Restricted</v>
          </cell>
          <cell r="F558" t="str">
            <v>Temporarily Restricted</v>
          </cell>
        </row>
        <row r="559">
          <cell r="A559">
            <v>9791</v>
          </cell>
          <cell r="B559" t="str">
            <v>Beginning Fund Balance</v>
          </cell>
          <cell r="C559" t="str">
            <v>Equity</v>
          </cell>
          <cell r="D559" t="str">
            <v/>
          </cell>
          <cell r="F559" t="str">
            <v>Beginning Fund Balance</v>
          </cell>
        </row>
        <row r="560">
          <cell r="A560">
            <v>9793</v>
          </cell>
          <cell r="B560" t="str">
            <v>Audit Adjustments</v>
          </cell>
          <cell r="C560" t="str">
            <v>Equity</v>
          </cell>
          <cell r="D560" t="str">
            <v>Audit Adjustments</v>
          </cell>
          <cell r="F560" t="str">
            <v>Audit Adjustments</v>
          </cell>
        </row>
        <row r="561">
          <cell r="A561">
            <v>9795</v>
          </cell>
          <cell r="B561" t="str">
            <v>Other Restatements</v>
          </cell>
          <cell r="C561" t="str">
            <v>Equity</v>
          </cell>
          <cell r="D561" t="str">
            <v>Other Restatements</v>
          </cell>
          <cell r="F561" t="str">
            <v>Other Restatements</v>
          </cell>
        </row>
        <row r="562">
          <cell r="A562">
            <v>9910</v>
          </cell>
          <cell r="B562" t="str">
            <v>Suspense Clearing</v>
          </cell>
          <cell r="C562" t="str">
            <v>Equity</v>
          </cell>
          <cell r="D562" t="str">
            <v/>
          </cell>
          <cell r="F562" t="str">
            <v>Suspense Clearing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8">
          <cell r="E8" t="str">
            <v>Select Revenue Timing Option</v>
          </cell>
          <cell r="X8" t="str">
            <v>Select Revenue Timing Option</v>
          </cell>
          <cell r="AP8" t="str">
            <v>Select Revenue Timing Option</v>
          </cell>
          <cell r="BH8" t="str">
            <v>Select Revenue Timing Option</v>
          </cell>
          <cell r="BZ8" t="str">
            <v>Select Revenue Timing Option</v>
          </cell>
          <cell r="CR8" t="str">
            <v>Select Revenue Timing Option</v>
          </cell>
          <cell r="DJ8" t="str">
            <v>Select Revenue Timing Option</v>
          </cell>
        </row>
        <row r="9">
          <cell r="E9" t="str">
            <v>EPA</v>
          </cell>
          <cell r="X9" t="str">
            <v>EPA</v>
          </cell>
          <cell r="AP9" t="str">
            <v>EPA</v>
          </cell>
          <cell r="BH9" t="str">
            <v>EPA</v>
          </cell>
          <cell r="BZ9" t="str">
            <v>EPA</v>
          </cell>
          <cell r="CR9" t="str">
            <v>EPA</v>
          </cell>
          <cell r="DJ9" t="str">
            <v>EPA</v>
          </cell>
        </row>
        <row r="10">
          <cell r="E10" t="str">
            <v>State Aid (General Purpose)</v>
          </cell>
          <cell r="X10" t="str">
            <v>State Aid (General Purpose)</v>
          </cell>
          <cell r="AP10" t="str">
            <v>State Aid (General Purpose)</v>
          </cell>
          <cell r="BH10" t="str">
            <v>State Aid (General Purpose)</v>
          </cell>
          <cell r="BZ10" t="str">
            <v>State Aid (General Purpose)</v>
          </cell>
          <cell r="CR10" t="str">
            <v>State Aid (General Purpose)</v>
          </cell>
          <cell r="DJ10" t="str">
            <v>State Aid (General Purpose)</v>
          </cell>
        </row>
        <row r="11">
          <cell r="E11" t="str">
            <v>Property Tax</v>
          </cell>
          <cell r="X11" t="str">
            <v>Property Tax</v>
          </cell>
          <cell r="AP11" t="str">
            <v>Property Tax</v>
          </cell>
          <cell r="BH11" t="str">
            <v>Property Tax</v>
          </cell>
          <cell r="BZ11" t="str">
            <v>Property Tax</v>
          </cell>
          <cell r="CR11" t="str">
            <v>Property Tax</v>
          </cell>
          <cell r="DJ11" t="str">
            <v>Property Tax</v>
          </cell>
        </row>
        <row r="12">
          <cell r="E12" t="str">
            <v>New School: Title Funding</v>
          </cell>
          <cell r="X12" t="str">
            <v>New School: Title Funding</v>
          </cell>
          <cell r="AP12" t="str">
            <v>New School: Title Funding</v>
          </cell>
          <cell r="BH12" t="str">
            <v>New School: Title Funding</v>
          </cell>
          <cell r="BZ12" t="str">
            <v>New School: Title Funding</v>
          </cell>
          <cell r="CR12" t="str">
            <v>New School: Title Funding</v>
          </cell>
          <cell r="DJ12" t="str">
            <v>New School: Title Funding</v>
          </cell>
        </row>
        <row r="13">
          <cell r="E13" t="str">
            <v>Existing School: Title Funding</v>
          </cell>
          <cell r="X13" t="str">
            <v>Existing School: Title Funding</v>
          </cell>
          <cell r="AP13" t="str">
            <v>Existing School: Title Funding</v>
          </cell>
          <cell r="BH13" t="str">
            <v>Existing School: Title Funding</v>
          </cell>
          <cell r="BZ13" t="str">
            <v>Existing School: Title Funding</v>
          </cell>
          <cell r="CR13" t="str">
            <v>Existing School: Title Funding</v>
          </cell>
          <cell r="DJ13" t="str">
            <v>Existing School: Title Funding</v>
          </cell>
        </row>
        <row r="14">
          <cell r="E14" t="str">
            <v>ASES</v>
          </cell>
          <cell r="X14" t="str">
            <v>ASES</v>
          </cell>
          <cell r="AP14" t="str">
            <v>ASES</v>
          </cell>
          <cell r="BH14" t="str">
            <v>ASES</v>
          </cell>
          <cell r="BZ14" t="str">
            <v>ASES</v>
          </cell>
          <cell r="CR14" t="str">
            <v>ASES</v>
          </cell>
          <cell r="DJ14" t="str">
            <v>ASES</v>
          </cell>
        </row>
        <row r="15">
          <cell r="E15" t="str">
            <v>SPED (Fed)</v>
          </cell>
          <cell r="X15" t="str">
            <v>SPED (Fed)</v>
          </cell>
          <cell r="AP15" t="str">
            <v>SPED (Fed)</v>
          </cell>
          <cell r="BH15" t="str">
            <v>SPED (Fed)</v>
          </cell>
          <cell r="BZ15" t="str">
            <v>SPED (Fed)</v>
          </cell>
          <cell r="CR15" t="str">
            <v>SPED (Fed)</v>
          </cell>
          <cell r="DJ15" t="str">
            <v>SPED (Fed)</v>
          </cell>
        </row>
        <row r="16">
          <cell r="E16" t="str">
            <v>SPED (State)</v>
          </cell>
          <cell r="X16" t="str">
            <v>SPED (State)</v>
          </cell>
          <cell r="AP16" t="str">
            <v>SPED (State)</v>
          </cell>
          <cell r="BH16" t="str">
            <v>SPED (State)</v>
          </cell>
          <cell r="BZ16" t="str">
            <v>SPED (State)</v>
          </cell>
          <cell r="CR16" t="str">
            <v>SPED (State)</v>
          </cell>
          <cell r="DJ16" t="str">
            <v>SPED (State)</v>
          </cell>
        </row>
        <row r="17">
          <cell r="E17" t="str">
            <v>SB740 Facilities</v>
          </cell>
          <cell r="X17" t="str">
            <v>SB740 Facilities</v>
          </cell>
          <cell r="AP17" t="str">
            <v>SB740 Facilities</v>
          </cell>
          <cell r="BH17" t="str">
            <v>SB740 Facilities</v>
          </cell>
          <cell r="BZ17" t="str">
            <v>SB740 Facilities</v>
          </cell>
          <cell r="CR17" t="str">
            <v>SB740 Facilities</v>
          </cell>
          <cell r="DJ17" t="str">
            <v>SB740 Facilities</v>
          </cell>
        </row>
        <row r="18">
          <cell r="E18" t="str">
            <v>New School: Lottery</v>
          </cell>
          <cell r="X18" t="str">
            <v>New School: Lottery</v>
          </cell>
          <cell r="AP18" t="str">
            <v>New School: Lottery</v>
          </cell>
          <cell r="BH18" t="str">
            <v>New School: Lottery</v>
          </cell>
          <cell r="BZ18" t="str">
            <v>New School: Lottery</v>
          </cell>
          <cell r="CR18" t="str">
            <v>New School: Lottery</v>
          </cell>
          <cell r="DJ18" t="str">
            <v>New School: Lottery</v>
          </cell>
        </row>
        <row r="19">
          <cell r="E19" t="str">
            <v>Existing School: Lottery</v>
          </cell>
          <cell r="X19" t="str">
            <v>Existing School: Lottery</v>
          </cell>
          <cell r="AP19" t="str">
            <v>Existing School: Lottery</v>
          </cell>
          <cell r="BH19" t="str">
            <v>Existing School: Lottery</v>
          </cell>
          <cell r="BZ19" t="str">
            <v>Existing School: Lottery</v>
          </cell>
          <cell r="CR19" t="str">
            <v>Existing School: Lottery</v>
          </cell>
          <cell r="DJ19" t="str">
            <v>Existing School: Lottery</v>
          </cell>
        </row>
        <row r="20">
          <cell r="E20" t="str">
            <v>12 Months</v>
          </cell>
          <cell r="X20" t="str">
            <v>12 Months</v>
          </cell>
          <cell r="AP20" t="str">
            <v>12 Months</v>
          </cell>
          <cell r="BH20" t="str">
            <v>12 Months</v>
          </cell>
          <cell r="BZ20" t="str">
            <v>12 Months</v>
          </cell>
          <cell r="CR20" t="str">
            <v>12 Months</v>
          </cell>
          <cell r="DJ20" t="str">
            <v>12 Months</v>
          </cell>
        </row>
        <row r="21">
          <cell r="E21" t="str">
            <v>11 Months</v>
          </cell>
          <cell r="X21" t="str">
            <v>11 Months</v>
          </cell>
          <cell r="AP21" t="str">
            <v>11 Months</v>
          </cell>
          <cell r="BH21" t="str">
            <v>11 Months</v>
          </cell>
          <cell r="BZ21" t="str">
            <v>11 Months</v>
          </cell>
          <cell r="CR21" t="str">
            <v>11 Months</v>
          </cell>
          <cell r="DJ21" t="str">
            <v>11 Months</v>
          </cell>
        </row>
        <row r="22">
          <cell r="E22" t="str">
            <v>10 Months</v>
          </cell>
          <cell r="X22" t="str">
            <v>10 Months</v>
          </cell>
          <cell r="AP22" t="str">
            <v>10 Months</v>
          </cell>
          <cell r="BH22" t="str">
            <v>10 Months</v>
          </cell>
          <cell r="BZ22" t="str">
            <v>10 Months</v>
          </cell>
          <cell r="CR22" t="str">
            <v>10 Months</v>
          </cell>
          <cell r="DJ22" t="str">
            <v>10 Months</v>
          </cell>
        </row>
        <row r="23">
          <cell r="E23" t="str">
            <v>9 Months</v>
          </cell>
          <cell r="X23" t="str">
            <v>9 Months</v>
          </cell>
          <cell r="AP23" t="str">
            <v>9 Months</v>
          </cell>
          <cell r="BH23" t="str">
            <v>9 Months</v>
          </cell>
          <cell r="BZ23" t="str">
            <v>9 Months</v>
          </cell>
          <cell r="CR23" t="str">
            <v>9 Months</v>
          </cell>
          <cell r="DJ23" t="str">
            <v>9 Months</v>
          </cell>
        </row>
        <row r="24">
          <cell r="E24" t="str">
            <v>80% July &amp; Aug</v>
          </cell>
          <cell r="X24" t="str">
            <v>80% July &amp; Aug</v>
          </cell>
          <cell r="AP24" t="str">
            <v>80% July &amp; Aug</v>
          </cell>
          <cell r="BH24" t="str">
            <v>80% July &amp; Aug</v>
          </cell>
          <cell r="BZ24" t="str">
            <v>80% July &amp; Aug</v>
          </cell>
          <cell r="CR24" t="str">
            <v>80% July &amp; Aug</v>
          </cell>
          <cell r="DJ24" t="str">
            <v>80% July &amp; Aug</v>
          </cell>
        </row>
        <row r="25">
          <cell r="E25" t="str">
            <v>80% Aug &amp; Sep</v>
          </cell>
          <cell r="X25" t="str">
            <v>80% Aug &amp; Sep</v>
          </cell>
          <cell r="AP25" t="str">
            <v>80% Aug &amp; Sep</v>
          </cell>
          <cell r="BH25" t="str">
            <v>80% Aug &amp; Sep</v>
          </cell>
          <cell r="BZ25" t="str">
            <v>80% Aug &amp; Sep</v>
          </cell>
          <cell r="CR25" t="str">
            <v>80% Aug &amp; Sep</v>
          </cell>
          <cell r="DJ25" t="str">
            <v>80% Aug &amp; Sep</v>
          </cell>
        </row>
        <row r="26">
          <cell r="E26" t="str">
            <v>80% Jul, Aug, &amp; Sep</v>
          </cell>
          <cell r="X26" t="str">
            <v>80% Jul, Aug, &amp; Sep</v>
          </cell>
          <cell r="AP26" t="str">
            <v>80% Jul, Aug, &amp; Sep</v>
          </cell>
          <cell r="BH26" t="str">
            <v>80% Jul, Aug, &amp; Sep</v>
          </cell>
          <cell r="BZ26" t="str">
            <v>80% Jul, Aug, &amp; Sep</v>
          </cell>
          <cell r="CR26" t="str">
            <v>80% Jul, Aug, &amp; Sep</v>
          </cell>
          <cell r="DJ26" t="str">
            <v>80% Jul, Aug, &amp; Sep</v>
          </cell>
        </row>
        <row r="27">
          <cell r="E27" t="str">
            <v>Quarterly</v>
          </cell>
          <cell r="X27" t="str">
            <v>Quarterly</v>
          </cell>
          <cell r="AP27" t="str">
            <v>Quarterly</v>
          </cell>
          <cell r="BH27" t="str">
            <v>Quarterly</v>
          </cell>
          <cell r="BZ27" t="str">
            <v>Quarterly</v>
          </cell>
          <cell r="CR27" t="str">
            <v>Quarterly</v>
          </cell>
          <cell r="DJ27" t="str">
            <v>Quarterly</v>
          </cell>
        </row>
        <row r="28">
          <cell r="E28" t="str">
            <v>First Half of Year</v>
          </cell>
          <cell r="X28" t="str">
            <v>First Half of Year</v>
          </cell>
          <cell r="AP28" t="str">
            <v>First Half of Year</v>
          </cell>
          <cell r="BH28" t="str">
            <v>First Half of Year</v>
          </cell>
          <cell r="BZ28" t="str">
            <v>First Half of Year</v>
          </cell>
          <cell r="CR28" t="str">
            <v>First Half of Year</v>
          </cell>
          <cell r="DJ28" t="str">
            <v>First Half of Year</v>
          </cell>
        </row>
        <row r="29">
          <cell r="E29" t="str">
            <v>Second Half of Year</v>
          </cell>
          <cell r="X29" t="str">
            <v>Second Half of Year</v>
          </cell>
          <cell r="AP29" t="str">
            <v>Second Half of Year</v>
          </cell>
          <cell r="BH29" t="str">
            <v>Second Half of Year</v>
          </cell>
          <cell r="BZ29" t="str">
            <v>Second Half of Year</v>
          </cell>
          <cell r="CR29" t="str">
            <v>Second Half of Year</v>
          </cell>
          <cell r="DJ29" t="str">
            <v>Second Half of Year</v>
          </cell>
        </row>
        <row r="30">
          <cell r="E30" t="str">
            <v>Instructional Days</v>
          </cell>
          <cell r="X30" t="str">
            <v>Instructional Days</v>
          </cell>
          <cell r="AP30" t="str">
            <v>Instructional Days</v>
          </cell>
          <cell r="BH30" t="str">
            <v>Instructional Days</v>
          </cell>
          <cell r="BZ30" t="str">
            <v>Instructional Days</v>
          </cell>
          <cell r="CR30" t="str">
            <v>Instructional Days</v>
          </cell>
          <cell r="DJ30" t="str">
            <v>Instructional Days</v>
          </cell>
        </row>
        <row r="31">
          <cell r="E31" t="str">
            <v>LAUSD Prop Tax/SpEd</v>
          </cell>
          <cell r="X31" t="str">
            <v>LAUSD Prop Tax/SpEd</v>
          </cell>
          <cell r="AP31" t="str">
            <v>LAUSD Prop Tax/SpEd</v>
          </cell>
          <cell r="BH31" t="str">
            <v>LAUSD Prop Tax/SpEd</v>
          </cell>
          <cell r="BZ31" t="str">
            <v>LAUSD Prop Tax/SpEd</v>
          </cell>
          <cell r="CR31" t="str">
            <v>LAUSD Prop Tax/SpEd</v>
          </cell>
          <cell r="DJ31" t="str">
            <v>LAUSD Prop Tax/SpEd</v>
          </cell>
        </row>
        <row r="32">
          <cell r="E32" t="str">
            <v>12 Months, 2 Months Behind</v>
          </cell>
          <cell r="X32" t="str">
            <v>12 Months, 2 Months Behind</v>
          </cell>
          <cell r="AP32" t="str">
            <v>12 Months, 2 Months Behind</v>
          </cell>
          <cell r="BH32" t="str">
            <v>12 Months, 2 Months Behind</v>
          </cell>
          <cell r="BZ32" t="str">
            <v>12 Months, 2 Months Behind</v>
          </cell>
          <cell r="CR32" t="str">
            <v>12 Months, 2 Months Behind</v>
          </cell>
          <cell r="DJ32" t="str">
            <v>12 Months, 2 Months Behind</v>
          </cell>
        </row>
        <row r="33">
          <cell r="E33" t="str">
            <v>Custom 1</v>
          </cell>
          <cell r="X33" t="str">
            <v>Custom 1</v>
          </cell>
          <cell r="AP33" t="str">
            <v>Custom 1</v>
          </cell>
          <cell r="BH33" t="str">
            <v>Custom 1</v>
          </cell>
          <cell r="BZ33" t="str">
            <v>Custom 1</v>
          </cell>
          <cell r="CR33" t="str">
            <v>Custom 1</v>
          </cell>
          <cell r="DJ33" t="str">
            <v>Custom 1</v>
          </cell>
        </row>
        <row r="34">
          <cell r="E34" t="str">
            <v>Custom 2</v>
          </cell>
          <cell r="X34" t="str">
            <v>Custom 2</v>
          </cell>
          <cell r="AP34" t="str">
            <v>Custom 2</v>
          </cell>
          <cell r="BH34" t="str">
            <v>Custom 2</v>
          </cell>
          <cell r="BZ34" t="str">
            <v>Custom 2</v>
          </cell>
          <cell r="CR34" t="str">
            <v>Custom 2</v>
          </cell>
          <cell r="DJ34" t="str">
            <v>Custom 2</v>
          </cell>
        </row>
        <row r="35">
          <cell r="E35" t="str">
            <v>Custom 3</v>
          </cell>
          <cell r="X35" t="str">
            <v>Custom 3</v>
          </cell>
          <cell r="AP35" t="str">
            <v>Custom 3</v>
          </cell>
          <cell r="BH35" t="str">
            <v>Custom 3</v>
          </cell>
          <cell r="BZ35" t="str">
            <v>Custom 3</v>
          </cell>
          <cell r="CR35" t="str">
            <v>Custom 3</v>
          </cell>
          <cell r="DJ35" t="str">
            <v>Custom 3</v>
          </cell>
        </row>
        <row r="36">
          <cell r="E36" t="str">
            <v>Custom 4</v>
          </cell>
          <cell r="X36" t="str">
            <v>Custom 4</v>
          </cell>
          <cell r="AP36" t="str">
            <v>Custom 4</v>
          </cell>
          <cell r="BH36" t="str">
            <v>Custom 4</v>
          </cell>
          <cell r="BZ36" t="str">
            <v>Custom 4</v>
          </cell>
          <cell r="CR36" t="str">
            <v>Custom 4</v>
          </cell>
          <cell r="DJ36" t="str">
            <v>Custom 4</v>
          </cell>
        </row>
        <row r="37">
          <cell r="E37" t="str">
            <v>Custom 5</v>
          </cell>
          <cell r="X37" t="str">
            <v>Custom 5</v>
          </cell>
          <cell r="AP37" t="str">
            <v>Custom 5</v>
          </cell>
          <cell r="BH37" t="str">
            <v>Custom 5</v>
          </cell>
          <cell r="BZ37" t="str">
            <v>Custom 5</v>
          </cell>
          <cell r="CR37" t="str">
            <v>Custom 5</v>
          </cell>
          <cell r="DJ37" t="str">
            <v>Custom 5</v>
          </cell>
        </row>
        <row r="43">
          <cell r="E43" t="str">
            <v>Select Expense Timing Option</v>
          </cell>
          <cell r="X43" t="str">
            <v>Select Expense Timing Option</v>
          </cell>
          <cell r="AP43" t="str">
            <v>Select Expense Timing Option</v>
          </cell>
          <cell r="BH43" t="str">
            <v>Select Expense Timing Option</v>
          </cell>
          <cell r="BZ43" t="str">
            <v>Select Expense Timing Option</v>
          </cell>
          <cell r="CR43" t="str">
            <v>Select Expense Timing Option</v>
          </cell>
          <cell r="DJ43" t="str">
            <v>Select Expense Timing Option</v>
          </cell>
        </row>
        <row r="44">
          <cell r="E44" t="str">
            <v>12 Months</v>
          </cell>
          <cell r="X44" t="str">
            <v>12 Months</v>
          </cell>
          <cell r="AP44" t="str">
            <v>12 Months</v>
          </cell>
          <cell r="BH44" t="str">
            <v>12 Months</v>
          </cell>
          <cell r="BZ44" t="str">
            <v>12 Months</v>
          </cell>
          <cell r="CR44" t="str">
            <v>12 Months</v>
          </cell>
          <cell r="DJ44" t="str">
            <v>12 Months</v>
          </cell>
        </row>
        <row r="45">
          <cell r="E45" t="str">
            <v>11 Months</v>
          </cell>
          <cell r="X45" t="str">
            <v>11 Months</v>
          </cell>
          <cell r="AP45" t="str">
            <v>11 Months</v>
          </cell>
          <cell r="BH45" t="str">
            <v>11 Months</v>
          </cell>
          <cell r="BZ45" t="str">
            <v>11 Months</v>
          </cell>
          <cell r="CR45" t="str">
            <v>11 Months</v>
          </cell>
          <cell r="DJ45" t="str">
            <v>11 Months</v>
          </cell>
        </row>
        <row r="46">
          <cell r="E46" t="str">
            <v>10 Months</v>
          </cell>
          <cell r="X46" t="str">
            <v>10 Months</v>
          </cell>
          <cell r="AP46" t="str">
            <v>10 Months</v>
          </cell>
          <cell r="BH46" t="str">
            <v>10 Months</v>
          </cell>
          <cell r="BZ46" t="str">
            <v>10 Months</v>
          </cell>
          <cell r="CR46" t="str">
            <v>10 Months</v>
          </cell>
          <cell r="DJ46" t="str">
            <v>10 Months</v>
          </cell>
        </row>
        <row r="47">
          <cell r="E47" t="str">
            <v>9 Months</v>
          </cell>
          <cell r="X47" t="str">
            <v>9 Months</v>
          </cell>
          <cell r="AP47" t="str">
            <v>9 Months</v>
          </cell>
          <cell r="BH47" t="str">
            <v>9 Months</v>
          </cell>
          <cell r="BZ47" t="str">
            <v>9 Months</v>
          </cell>
          <cell r="CR47" t="str">
            <v>9 Months</v>
          </cell>
          <cell r="DJ47" t="str">
            <v>9 Months</v>
          </cell>
        </row>
        <row r="48">
          <cell r="E48" t="str">
            <v>80% July &amp; Aug</v>
          </cell>
          <cell r="X48" t="str">
            <v>80% July &amp; Aug</v>
          </cell>
          <cell r="AP48" t="str">
            <v>80% July &amp; Aug</v>
          </cell>
          <cell r="BH48" t="str">
            <v>80% July &amp; Aug</v>
          </cell>
          <cell r="BZ48" t="str">
            <v>80% July &amp; Aug</v>
          </cell>
          <cell r="CR48" t="str">
            <v>80% July &amp; Aug</v>
          </cell>
          <cell r="DJ48" t="str">
            <v>80% July &amp; Aug</v>
          </cell>
        </row>
        <row r="49">
          <cell r="E49" t="str">
            <v>80% Aug &amp; Sep</v>
          </cell>
          <cell r="X49" t="str">
            <v>80% Aug &amp; Sep</v>
          </cell>
          <cell r="AP49" t="str">
            <v>80% Aug &amp; Sep</v>
          </cell>
          <cell r="BH49" t="str">
            <v>80% Aug &amp; Sep</v>
          </cell>
          <cell r="BZ49" t="str">
            <v>80% Aug &amp; Sep</v>
          </cell>
          <cell r="CR49" t="str">
            <v>80% Aug &amp; Sep</v>
          </cell>
          <cell r="DJ49" t="str">
            <v>80% Aug &amp; Sep</v>
          </cell>
        </row>
        <row r="50">
          <cell r="E50" t="str">
            <v>80% Jul, Aug, &amp; Sep</v>
          </cell>
          <cell r="X50" t="str">
            <v>80% Jul, Aug, &amp; Sep</v>
          </cell>
          <cell r="AP50" t="str">
            <v>80% Jul, Aug, &amp; Sep</v>
          </cell>
          <cell r="BH50" t="str">
            <v>80% Jul, Aug, &amp; Sep</v>
          </cell>
          <cell r="BZ50" t="str">
            <v>80% Jul, Aug, &amp; Sep</v>
          </cell>
          <cell r="CR50" t="str">
            <v>80% Jul, Aug, &amp; Sep</v>
          </cell>
          <cell r="DJ50" t="str">
            <v>80% Jul, Aug, &amp; Sep</v>
          </cell>
        </row>
        <row r="51">
          <cell r="E51" t="str">
            <v>Quarterly</v>
          </cell>
          <cell r="X51" t="str">
            <v>Quarterly</v>
          </cell>
          <cell r="AP51" t="str">
            <v>Quarterly</v>
          </cell>
          <cell r="BH51" t="str">
            <v>Quarterly</v>
          </cell>
          <cell r="BZ51" t="str">
            <v>Quarterly</v>
          </cell>
          <cell r="CR51" t="str">
            <v>Quarterly</v>
          </cell>
          <cell r="DJ51" t="str">
            <v>Quarterly</v>
          </cell>
        </row>
        <row r="52">
          <cell r="E52" t="str">
            <v>First Half of Year</v>
          </cell>
          <cell r="X52" t="str">
            <v>First Half of Year</v>
          </cell>
          <cell r="AP52" t="str">
            <v>First Half of Year</v>
          </cell>
          <cell r="BH52" t="str">
            <v>First Half of Year</v>
          </cell>
          <cell r="BZ52" t="str">
            <v>First Half of Year</v>
          </cell>
          <cell r="CR52" t="str">
            <v>First Half of Year</v>
          </cell>
          <cell r="DJ52" t="str">
            <v>First Half of Year</v>
          </cell>
        </row>
        <row r="53">
          <cell r="E53" t="str">
            <v>Second Half of Year</v>
          </cell>
          <cell r="X53" t="str">
            <v>Second Half of Year</v>
          </cell>
          <cell r="AP53" t="str">
            <v>Second Half of Year</v>
          </cell>
          <cell r="BH53" t="str">
            <v>Second Half of Year</v>
          </cell>
          <cell r="BZ53" t="str">
            <v>Second Half of Year</v>
          </cell>
          <cell r="CR53" t="str">
            <v>Second Half of Year</v>
          </cell>
          <cell r="DJ53" t="str">
            <v>Second Half of Year</v>
          </cell>
        </row>
        <row r="54">
          <cell r="E54" t="str">
            <v>CCSA JPA Program</v>
          </cell>
          <cell r="X54" t="str">
            <v>CCSA JPA Program</v>
          </cell>
          <cell r="AP54" t="str">
            <v>CCSA JPA Program</v>
          </cell>
          <cell r="BH54" t="str">
            <v>CCSA JPA Program</v>
          </cell>
          <cell r="BZ54" t="str">
            <v>CCSA JPA Program</v>
          </cell>
          <cell r="CR54" t="str">
            <v>CCSA JPA Program</v>
          </cell>
          <cell r="DJ54" t="str">
            <v>CCSA JPA Program</v>
          </cell>
        </row>
        <row r="55">
          <cell r="E55" t="str">
            <v>Billed/Netted from Property Tax</v>
          </cell>
          <cell r="X55" t="str">
            <v>Billed/Netted from Property Tax</v>
          </cell>
          <cell r="AP55" t="str">
            <v>Billed/Netted from Property Tax</v>
          </cell>
          <cell r="BH55" t="str">
            <v>Billed/Netted from Property Tax</v>
          </cell>
          <cell r="BZ55" t="str">
            <v>Billed/Netted from Property Tax</v>
          </cell>
          <cell r="CR55" t="str">
            <v>Billed/Netted from Property Tax</v>
          </cell>
          <cell r="DJ55" t="str">
            <v>Billed/Netted from Property Tax</v>
          </cell>
        </row>
        <row r="56">
          <cell r="E56" t="str">
            <v>Instructional Days</v>
          </cell>
          <cell r="X56" t="str">
            <v>Instructional Days</v>
          </cell>
          <cell r="AP56" t="str">
            <v>Instructional Days</v>
          </cell>
          <cell r="BH56" t="str">
            <v>Instructional Days</v>
          </cell>
          <cell r="BZ56" t="str">
            <v>Instructional Days</v>
          </cell>
          <cell r="CR56" t="str">
            <v>Instructional Days</v>
          </cell>
          <cell r="DJ56" t="str">
            <v>Instructional Days</v>
          </cell>
        </row>
        <row r="57">
          <cell r="E57" t="str">
            <v>12 Months, 1 Month early</v>
          </cell>
          <cell r="X57" t="str">
            <v>12 Months, 1 Month early</v>
          </cell>
          <cell r="AP57" t="str">
            <v>12 Months, 1 Month early</v>
          </cell>
          <cell r="BH57" t="str">
            <v>12 Months, 1 Month early</v>
          </cell>
          <cell r="BZ57" t="str">
            <v>12 Months, 1 Month early</v>
          </cell>
          <cell r="CR57" t="str">
            <v>12 Months, 1 Month early</v>
          </cell>
          <cell r="DJ57" t="str">
            <v>12 Months, 1 Month early</v>
          </cell>
        </row>
        <row r="58">
          <cell r="E58" t="str">
            <v>Custom 1</v>
          </cell>
          <cell r="X58" t="str">
            <v>Custom 1</v>
          </cell>
          <cell r="AP58" t="str">
            <v>Custom 1</v>
          </cell>
          <cell r="BH58" t="str">
            <v>Custom 1</v>
          </cell>
          <cell r="BZ58" t="str">
            <v>Custom 1</v>
          </cell>
          <cell r="CR58" t="str">
            <v>Custom 1</v>
          </cell>
          <cell r="DJ58" t="str">
            <v>Custom 1</v>
          </cell>
        </row>
        <row r="59">
          <cell r="E59" t="str">
            <v>Custom 2</v>
          </cell>
          <cell r="X59" t="str">
            <v>Custom 2</v>
          </cell>
          <cell r="AP59" t="str">
            <v>Custom 2</v>
          </cell>
          <cell r="BH59" t="str">
            <v>Custom 2</v>
          </cell>
          <cell r="BZ59" t="str">
            <v>Custom 2</v>
          </cell>
          <cell r="CR59" t="str">
            <v>Custom 2</v>
          </cell>
          <cell r="DJ59" t="str">
            <v>Custom 2</v>
          </cell>
        </row>
        <row r="60">
          <cell r="E60" t="str">
            <v>Custom 3</v>
          </cell>
          <cell r="X60" t="str">
            <v>Custom 3</v>
          </cell>
          <cell r="AP60" t="str">
            <v>Custom 3</v>
          </cell>
          <cell r="BH60" t="str">
            <v>Custom 3</v>
          </cell>
          <cell r="BZ60" t="str">
            <v>Custom 3</v>
          </cell>
          <cell r="CR60" t="str">
            <v>Custom 3</v>
          </cell>
          <cell r="DJ60" t="str">
            <v>Custom 3</v>
          </cell>
        </row>
        <row r="61">
          <cell r="E61" t="str">
            <v>Custom 4</v>
          </cell>
          <cell r="X61" t="str">
            <v>Custom 4</v>
          </cell>
          <cell r="AP61" t="str">
            <v>Custom 4</v>
          </cell>
          <cell r="BH61" t="str">
            <v>Custom 4</v>
          </cell>
          <cell r="BZ61" t="str">
            <v>Custom 4</v>
          </cell>
          <cell r="CR61" t="str">
            <v>Custom 4</v>
          </cell>
          <cell r="DJ61" t="str">
            <v>Custom 4</v>
          </cell>
        </row>
        <row r="62">
          <cell r="E62" t="str">
            <v>Custom 5</v>
          </cell>
          <cell r="X62" t="str">
            <v>Custom 5</v>
          </cell>
          <cell r="AP62" t="str">
            <v>Custom 5</v>
          </cell>
          <cell r="BH62" t="str">
            <v>Custom 5</v>
          </cell>
          <cell r="BZ62" t="str">
            <v>Custom 5</v>
          </cell>
          <cell r="CR62" t="str">
            <v>Custom 5</v>
          </cell>
          <cell r="DJ62" t="str">
            <v>Custom 5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816">
          <cell r="A816" t="str">
            <v>Startup School</v>
          </cell>
        </row>
        <row r="817">
          <cell r="A817" t="str">
            <v>Existing School</v>
          </cell>
        </row>
        <row r="818">
          <cell r="A818" t="str">
            <v>Existing School - Expanding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unt"/>
      <sheetName val="1.Validated 2008 CBEDs"/>
      <sheetName val="2.Virtual Academy-Decl Removed"/>
      <sheetName val="3.Rvsd Ent Calc -School Level"/>
      <sheetName val="3a.Ent Calc-SchLev No DFCS"/>
      <sheetName val="3b.Ent Calc. DFCS Only"/>
      <sheetName val="4a. Rvsd LEA Ent -No DFCS"/>
      <sheetName val="4b.Rvsd LEA Ent w DFCS"/>
      <sheetName val="5.Tracking"/>
      <sheetName val="5a.1st Appt"/>
      <sheetName val="6.2nd Appt"/>
      <sheetName val="Reconciliation"/>
      <sheetName val="Import 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Co_Code</v>
          </cell>
          <cell r="B1" t="str">
            <v>Dist_Code</v>
          </cell>
          <cell r="C1" t="str">
            <v>county</v>
          </cell>
          <cell r="D1" t="str">
            <v>district</v>
          </cell>
          <cell r="E1" t="str">
            <v>Sum Of 2008 CBEDS Total K-12 &amp; Adults</v>
          </cell>
          <cell r="F1" t="str">
            <v>Sum Of Total Entitlement (Sum of G + I + J)</v>
          </cell>
          <cell r="G1" t="str">
            <v>Count Of 2008-09, 2nd Appt Ent Calc-SchLev No DFCS</v>
          </cell>
        </row>
        <row r="2">
          <cell r="A2" t="str">
            <v>01</v>
          </cell>
          <cell r="B2" t="str">
            <v>10017</v>
          </cell>
          <cell r="C2" t="str">
            <v>Alameda</v>
          </cell>
          <cell r="D2" t="str">
            <v>Alameda County Office of Education</v>
          </cell>
          <cell r="E2">
            <v>597</v>
          </cell>
          <cell r="F2">
            <v>12755</v>
          </cell>
          <cell r="G2">
            <v>3</v>
          </cell>
        </row>
        <row r="3">
          <cell r="A3" t="str">
            <v>01</v>
          </cell>
          <cell r="B3" t="str">
            <v>31609</v>
          </cell>
          <cell r="C3" t="str">
            <v>Alameda</v>
          </cell>
          <cell r="D3" t="str">
            <v>California School for the Blind (State Special Schl)</v>
          </cell>
          <cell r="E3">
            <v>71</v>
          </cell>
          <cell r="F3">
            <v>3564</v>
          </cell>
          <cell r="G3">
            <v>1</v>
          </cell>
        </row>
        <row r="4">
          <cell r="A4" t="str">
            <v>01</v>
          </cell>
          <cell r="B4" t="str">
            <v>31617</v>
          </cell>
          <cell r="C4" t="str">
            <v>Alameda</v>
          </cell>
          <cell r="D4" t="str">
            <v>California School for the Deaf-Fremont (State Special Schl)</v>
          </cell>
          <cell r="E4">
            <v>411</v>
          </cell>
          <cell r="F4">
            <v>6987</v>
          </cell>
          <cell r="G4">
            <v>1</v>
          </cell>
        </row>
        <row r="5">
          <cell r="A5" t="str">
            <v>01</v>
          </cell>
          <cell r="B5" t="str">
            <v>61119</v>
          </cell>
          <cell r="C5" t="str">
            <v>Alameda</v>
          </cell>
          <cell r="D5" t="str">
            <v>Alameda City Unified</v>
          </cell>
          <cell r="E5">
            <v>10150</v>
          </cell>
          <cell r="F5">
            <v>174343</v>
          </cell>
          <cell r="G5">
            <v>18</v>
          </cell>
        </row>
        <row r="6">
          <cell r="A6" t="str">
            <v>01</v>
          </cell>
          <cell r="B6" t="str">
            <v>61127</v>
          </cell>
          <cell r="C6" t="str">
            <v>Alameda</v>
          </cell>
          <cell r="D6" t="str">
            <v>Albany City Unified</v>
          </cell>
          <cell r="E6">
            <v>3830</v>
          </cell>
          <cell r="F6">
            <v>67758</v>
          </cell>
          <cell r="G6">
            <v>6</v>
          </cell>
        </row>
        <row r="7">
          <cell r="A7" t="str">
            <v>01</v>
          </cell>
          <cell r="B7" t="str">
            <v>61143</v>
          </cell>
          <cell r="C7" t="str">
            <v>Alameda</v>
          </cell>
          <cell r="D7" t="str">
            <v>Berkeley Unified</v>
          </cell>
          <cell r="E7">
            <v>8922</v>
          </cell>
          <cell r="F7">
            <v>153218</v>
          </cell>
          <cell r="G7">
            <v>16</v>
          </cell>
        </row>
        <row r="8">
          <cell r="A8" t="str">
            <v>01</v>
          </cell>
          <cell r="B8" t="str">
            <v>61150</v>
          </cell>
          <cell r="C8" t="str">
            <v>Alameda</v>
          </cell>
          <cell r="D8" t="str">
            <v>Castro Valley Unified</v>
          </cell>
          <cell r="E8">
            <v>8896</v>
          </cell>
          <cell r="F8">
            <v>158053</v>
          </cell>
          <cell r="G8">
            <v>15</v>
          </cell>
        </row>
        <row r="9">
          <cell r="A9" t="str">
            <v>01</v>
          </cell>
          <cell r="B9" t="str">
            <v>61168</v>
          </cell>
          <cell r="C9" t="str">
            <v>Alameda</v>
          </cell>
          <cell r="D9" t="str">
            <v>Emery Unified</v>
          </cell>
          <cell r="E9">
            <v>783</v>
          </cell>
          <cell r="F9">
            <v>13311</v>
          </cell>
          <cell r="G9">
            <v>2</v>
          </cell>
        </row>
        <row r="10">
          <cell r="A10" t="str">
            <v>01</v>
          </cell>
          <cell r="B10" t="str">
            <v>61176</v>
          </cell>
          <cell r="C10" t="str">
            <v>Alameda</v>
          </cell>
          <cell r="D10" t="str">
            <v>Fremont Unified</v>
          </cell>
          <cell r="E10">
            <v>32083</v>
          </cell>
          <cell r="F10">
            <v>547716</v>
          </cell>
          <cell r="G10">
            <v>41</v>
          </cell>
        </row>
        <row r="11">
          <cell r="A11" t="str">
            <v>01</v>
          </cell>
          <cell r="B11" t="str">
            <v>61192</v>
          </cell>
          <cell r="C11" t="str">
            <v>Alameda</v>
          </cell>
          <cell r="D11" t="str">
            <v>Hayward Unified</v>
          </cell>
          <cell r="E11">
            <v>21396</v>
          </cell>
          <cell r="F11">
            <v>365271</v>
          </cell>
          <cell r="G11">
            <v>31</v>
          </cell>
        </row>
        <row r="12">
          <cell r="A12" t="str">
            <v>01</v>
          </cell>
          <cell r="B12" t="str">
            <v>61200</v>
          </cell>
          <cell r="C12" t="str">
            <v>Alameda</v>
          </cell>
          <cell r="D12" t="str">
            <v>Livermore Valley Joint Unified</v>
          </cell>
          <cell r="E12">
            <v>13089</v>
          </cell>
          <cell r="F12">
            <v>228058</v>
          </cell>
          <cell r="G12">
            <v>19</v>
          </cell>
        </row>
        <row r="13">
          <cell r="A13" t="str">
            <v>01</v>
          </cell>
          <cell r="B13" t="str">
            <v>61218</v>
          </cell>
          <cell r="C13" t="str">
            <v>Alameda</v>
          </cell>
          <cell r="D13" t="str">
            <v>Mountain House Elementary</v>
          </cell>
          <cell r="E13">
            <v>42</v>
          </cell>
          <cell r="F13">
            <v>3564</v>
          </cell>
          <cell r="G13">
            <v>1</v>
          </cell>
        </row>
        <row r="14">
          <cell r="A14" t="str">
            <v>01</v>
          </cell>
          <cell r="B14" t="str">
            <v>61234</v>
          </cell>
          <cell r="C14" t="str">
            <v>Alameda</v>
          </cell>
          <cell r="D14" t="str">
            <v>Newark Unified</v>
          </cell>
          <cell r="E14">
            <v>7170</v>
          </cell>
          <cell r="F14">
            <v>130416</v>
          </cell>
          <cell r="G14">
            <v>14</v>
          </cell>
        </row>
        <row r="15">
          <cell r="A15" t="str">
            <v>01</v>
          </cell>
          <cell r="B15" t="str">
            <v>61242</v>
          </cell>
          <cell r="C15" t="str">
            <v>Alameda</v>
          </cell>
          <cell r="D15" t="str">
            <v>New Haven Unified</v>
          </cell>
          <cell r="E15">
            <v>12900</v>
          </cell>
          <cell r="F15">
            <v>227725</v>
          </cell>
          <cell r="G15">
            <v>14</v>
          </cell>
        </row>
        <row r="16">
          <cell r="A16" t="str">
            <v>01</v>
          </cell>
          <cell r="B16" t="str">
            <v>61259</v>
          </cell>
          <cell r="C16" t="str">
            <v>Alameda</v>
          </cell>
          <cell r="D16" t="str">
            <v>Oakland Unified</v>
          </cell>
          <cell r="E16">
            <v>39529</v>
          </cell>
          <cell r="F16">
            <v>718541</v>
          </cell>
          <cell r="G16">
            <v>117</v>
          </cell>
        </row>
        <row r="17">
          <cell r="A17" t="str">
            <v>01</v>
          </cell>
          <cell r="B17" t="str">
            <v>61275</v>
          </cell>
          <cell r="C17" t="str">
            <v>Alameda</v>
          </cell>
          <cell r="D17" t="str">
            <v>Piedmont City Unified</v>
          </cell>
          <cell r="E17">
            <v>2526</v>
          </cell>
          <cell r="F17">
            <v>45147</v>
          </cell>
          <cell r="G17">
            <v>6</v>
          </cell>
        </row>
        <row r="18">
          <cell r="A18" t="str">
            <v>01</v>
          </cell>
          <cell r="B18" t="str">
            <v>61291</v>
          </cell>
          <cell r="C18" t="str">
            <v>Alameda</v>
          </cell>
          <cell r="D18" t="str">
            <v>San Leandro Unified</v>
          </cell>
          <cell r="E18">
            <v>8777</v>
          </cell>
          <cell r="F18">
            <v>151384</v>
          </cell>
          <cell r="G18">
            <v>12</v>
          </cell>
        </row>
        <row r="19">
          <cell r="A19" t="str">
            <v>01</v>
          </cell>
          <cell r="B19" t="str">
            <v>61309</v>
          </cell>
          <cell r="C19" t="str">
            <v>Alameda</v>
          </cell>
          <cell r="D19" t="str">
            <v>San Lorenzo Unified</v>
          </cell>
          <cell r="E19">
            <v>11392</v>
          </cell>
          <cell r="F19">
            <v>194903</v>
          </cell>
          <cell r="G19">
            <v>16</v>
          </cell>
        </row>
        <row r="20">
          <cell r="A20" t="str">
            <v>01</v>
          </cell>
          <cell r="B20" t="str">
            <v>75093</v>
          </cell>
          <cell r="C20" t="str">
            <v>Alameda</v>
          </cell>
          <cell r="D20" t="str">
            <v>Dublin Unified</v>
          </cell>
          <cell r="E20">
            <v>5739</v>
          </cell>
          <cell r="F20">
            <v>99786</v>
          </cell>
          <cell r="G20">
            <v>9</v>
          </cell>
        </row>
        <row r="21">
          <cell r="A21" t="str">
            <v>01</v>
          </cell>
          <cell r="B21" t="str">
            <v>75101</v>
          </cell>
          <cell r="C21" t="str">
            <v>Alameda</v>
          </cell>
          <cell r="D21" t="str">
            <v>Pleasanton Unified</v>
          </cell>
          <cell r="E21">
            <v>14795</v>
          </cell>
          <cell r="F21">
            <v>254910</v>
          </cell>
          <cell r="G21">
            <v>16</v>
          </cell>
        </row>
        <row r="22">
          <cell r="A22" t="str">
            <v>01</v>
          </cell>
          <cell r="B22" t="str">
            <v>75119</v>
          </cell>
          <cell r="C22" t="str">
            <v>Alameda</v>
          </cell>
          <cell r="D22" t="str">
            <v>Sunol Glen Unified</v>
          </cell>
          <cell r="E22">
            <v>232</v>
          </cell>
          <cell r="F22">
            <v>3944</v>
          </cell>
          <cell r="G22">
            <v>1</v>
          </cell>
        </row>
        <row r="23">
          <cell r="A23" t="str">
            <v>02</v>
          </cell>
          <cell r="B23" t="str">
            <v>61333</v>
          </cell>
          <cell r="C23" t="str">
            <v>Alpine</v>
          </cell>
          <cell r="D23" t="str">
            <v>Alpine County Unified</v>
          </cell>
          <cell r="E23">
            <v>129</v>
          </cell>
          <cell r="F23">
            <v>14704</v>
          </cell>
          <cell r="G23">
            <v>6</v>
          </cell>
        </row>
        <row r="24">
          <cell r="A24" t="str">
            <v>03</v>
          </cell>
          <cell r="B24" t="str">
            <v>10033</v>
          </cell>
          <cell r="C24" t="str">
            <v>Amador</v>
          </cell>
          <cell r="D24" t="str">
            <v>Amador County Office of Education</v>
          </cell>
          <cell r="E24">
            <v>203</v>
          </cell>
          <cell r="F24">
            <v>7128</v>
          </cell>
          <cell r="G24">
            <v>2</v>
          </cell>
        </row>
        <row r="25">
          <cell r="A25" t="str">
            <v>03</v>
          </cell>
          <cell r="B25" t="str">
            <v>73981</v>
          </cell>
          <cell r="C25" t="str">
            <v>Amador</v>
          </cell>
          <cell r="D25" t="str">
            <v>Amador County Unified</v>
          </cell>
          <cell r="E25">
            <v>4390</v>
          </cell>
          <cell r="F25">
            <v>79509</v>
          </cell>
          <cell r="G25">
            <v>12</v>
          </cell>
        </row>
        <row r="26">
          <cell r="A26" t="str">
            <v>04</v>
          </cell>
          <cell r="B26" t="str">
            <v>10041</v>
          </cell>
          <cell r="C26" t="str">
            <v>Butte</v>
          </cell>
          <cell r="D26" t="str">
            <v>Butte County Office of Education</v>
          </cell>
          <cell r="E26">
            <v>590</v>
          </cell>
          <cell r="F26">
            <v>14999</v>
          </cell>
          <cell r="G26">
            <v>3</v>
          </cell>
        </row>
        <row r="27">
          <cell r="A27" t="str">
            <v>04</v>
          </cell>
          <cell r="B27" t="str">
            <v>61382</v>
          </cell>
          <cell r="C27" t="str">
            <v>Butte</v>
          </cell>
          <cell r="D27" t="str">
            <v>Bangor Union Elementary</v>
          </cell>
          <cell r="E27">
            <v>125</v>
          </cell>
          <cell r="F27">
            <v>3564</v>
          </cell>
          <cell r="G27">
            <v>1</v>
          </cell>
        </row>
        <row r="28">
          <cell r="A28" t="str">
            <v>04</v>
          </cell>
          <cell r="B28" t="str">
            <v>61408</v>
          </cell>
          <cell r="C28" t="str">
            <v>Butte</v>
          </cell>
          <cell r="D28" t="str">
            <v>Biggs Unified</v>
          </cell>
          <cell r="E28">
            <v>551</v>
          </cell>
          <cell r="F28">
            <v>18820</v>
          </cell>
          <cell r="G28">
            <v>6</v>
          </cell>
        </row>
        <row r="29">
          <cell r="A29" t="str">
            <v>04</v>
          </cell>
          <cell r="B29" t="str">
            <v>61424</v>
          </cell>
          <cell r="C29" t="str">
            <v>Butte</v>
          </cell>
          <cell r="D29" t="str">
            <v>Chico Unified</v>
          </cell>
          <cell r="E29">
            <v>12845</v>
          </cell>
          <cell r="F29">
            <v>224300</v>
          </cell>
          <cell r="G29">
            <v>21</v>
          </cell>
        </row>
        <row r="30">
          <cell r="A30" t="str">
            <v>04</v>
          </cell>
          <cell r="B30" t="str">
            <v>61432</v>
          </cell>
          <cell r="C30" t="str">
            <v>Butte</v>
          </cell>
          <cell r="D30" t="str">
            <v>Durham Unified</v>
          </cell>
          <cell r="E30">
            <v>1097</v>
          </cell>
          <cell r="F30">
            <v>20792</v>
          </cell>
          <cell r="G30">
            <v>4</v>
          </cell>
        </row>
        <row r="31">
          <cell r="A31" t="str">
            <v>04</v>
          </cell>
          <cell r="B31" t="str">
            <v>61440</v>
          </cell>
          <cell r="C31" t="str">
            <v>Butte</v>
          </cell>
          <cell r="D31" t="str">
            <v>Feather Falls Union Elementary</v>
          </cell>
          <cell r="E31">
            <v>27</v>
          </cell>
          <cell r="F31">
            <v>3564</v>
          </cell>
          <cell r="G31">
            <v>1</v>
          </cell>
        </row>
        <row r="32">
          <cell r="A32" t="str">
            <v>04</v>
          </cell>
          <cell r="B32" t="str">
            <v>61457</v>
          </cell>
          <cell r="C32" t="str">
            <v>Butte</v>
          </cell>
          <cell r="D32" t="str">
            <v>Golden Feather Union Elementary</v>
          </cell>
          <cell r="E32">
            <v>133</v>
          </cell>
          <cell r="F32">
            <v>9356</v>
          </cell>
          <cell r="G32">
            <v>3</v>
          </cell>
        </row>
        <row r="33">
          <cell r="A33" t="str">
            <v>04</v>
          </cell>
          <cell r="B33" t="str">
            <v>61499</v>
          </cell>
          <cell r="C33" t="str">
            <v>Butte</v>
          </cell>
          <cell r="D33" t="str">
            <v>Manzanita Elementary</v>
          </cell>
          <cell r="E33">
            <v>262</v>
          </cell>
          <cell r="F33">
            <v>4454</v>
          </cell>
          <cell r="G33">
            <v>1</v>
          </cell>
        </row>
        <row r="34">
          <cell r="A34" t="str">
            <v>04</v>
          </cell>
          <cell r="B34" t="str">
            <v>61507</v>
          </cell>
          <cell r="C34" t="str">
            <v>Butte</v>
          </cell>
          <cell r="D34" t="str">
            <v>Oroville City Elementary</v>
          </cell>
          <cell r="E34">
            <v>2773</v>
          </cell>
          <cell r="F34">
            <v>48699</v>
          </cell>
          <cell r="G34">
            <v>7</v>
          </cell>
        </row>
        <row r="35">
          <cell r="A35" t="str">
            <v>04</v>
          </cell>
          <cell r="B35" t="str">
            <v>61515</v>
          </cell>
          <cell r="C35" t="str">
            <v>Butte</v>
          </cell>
          <cell r="D35" t="str">
            <v>Oroville Union High</v>
          </cell>
          <cell r="E35">
            <v>2870</v>
          </cell>
          <cell r="F35">
            <v>54044</v>
          </cell>
          <cell r="G35">
            <v>5</v>
          </cell>
        </row>
        <row r="36">
          <cell r="A36" t="str">
            <v>04</v>
          </cell>
          <cell r="B36" t="str">
            <v>61523</v>
          </cell>
          <cell r="C36" t="str">
            <v>Butte</v>
          </cell>
          <cell r="D36" t="str">
            <v>Palermo Union Elementary</v>
          </cell>
          <cell r="E36">
            <v>1341</v>
          </cell>
          <cell r="F36">
            <v>29124</v>
          </cell>
          <cell r="G36">
            <v>6</v>
          </cell>
        </row>
        <row r="37">
          <cell r="A37" t="str">
            <v>04</v>
          </cell>
          <cell r="B37" t="str">
            <v>61531</v>
          </cell>
          <cell r="C37" t="str">
            <v>Butte</v>
          </cell>
          <cell r="D37" t="str">
            <v>Paradise Unified</v>
          </cell>
          <cell r="E37">
            <v>4498</v>
          </cell>
          <cell r="F37">
            <v>85291</v>
          </cell>
          <cell r="G37">
            <v>12</v>
          </cell>
        </row>
        <row r="38">
          <cell r="A38" t="str">
            <v>04</v>
          </cell>
          <cell r="B38" t="str">
            <v>61549</v>
          </cell>
          <cell r="C38" t="str">
            <v>Butte</v>
          </cell>
          <cell r="D38" t="str">
            <v>Thermalito Union Elementary</v>
          </cell>
          <cell r="E38">
            <v>1416</v>
          </cell>
          <cell r="F38">
            <v>28341</v>
          </cell>
          <cell r="G38">
            <v>6</v>
          </cell>
        </row>
        <row r="39">
          <cell r="A39" t="str">
            <v>04</v>
          </cell>
          <cell r="B39" t="str">
            <v>73379</v>
          </cell>
          <cell r="C39" t="str">
            <v>Butte</v>
          </cell>
          <cell r="D39" t="str">
            <v>Pioneer Union Elementary</v>
          </cell>
          <cell r="E39">
            <v>98</v>
          </cell>
          <cell r="F39">
            <v>5792</v>
          </cell>
          <cell r="G39">
            <v>2</v>
          </cell>
        </row>
        <row r="40">
          <cell r="A40" t="str">
            <v>04</v>
          </cell>
          <cell r="B40" t="str">
            <v>75507</v>
          </cell>
          <cell r="C40" t="str">
            <v>Butte</v>
          </cell>
          <cell r="D40" t="str">
            <v>Gridley Unified</v>
          </cell>
          <cell r="E40">
            <v>2115</v>
          </cell>
          <cell r="F40">
            <v>42700</v>
          </cell>
          <cell r="G40">
            <v>7</v>
          </cell>
        </row>
        <row r="41">
          <cell r="A41" t="str">
            <v>05</v>
          </cell>
          <cell r="B41" t="str">
            <v>10058</v>
          </cell>
          <cell r="C41" t="str">
            <v>Calaveras</v>
          </cell>
          <cell r="D41" t="str">
            <v>Calaveras County Office of Education</v>
          </cell>
          <cell r="E41">
            <v>497</v>
          </cell>
          <cell r="F41">
            <v>18112</v>
          </cell>
          <cell r="G41">
            <v>5</v>
          </cell>
        </row>
        <row r="42">
          <cell r="A42" t="str">
            <v>05</v>
          </cell>
          <cell r="B42" t="str">
            <v>61556</v>
          </cell>
          <cell r="C42" t="str">
            <v>Calaveras</v>
          </cell>
          <cell r="D42" t="str">
            <v>Bret Harte Union High</v>
          </cell>
          <cell r="E42">
            <v>863</v>
          </cell>
          <cell r="F42">
            <v>20593</v>
          </cell>
          <cell r="G42">
            <v>3</v>
          </cell>
        </row>
        <row r="43">
          <cell r="A43" t="str">
            <v>05</v>
          </cell>
          <cell r="B43" t="str">
            <v>61564</v>
          </cell>
          <cell r="C43" t="str">
            <v>Calaveras</v>
          </cell>
          <cell r="D43" t="str">
            <v>Calaveras Unified</v>
          </cell>
          <cell r="E43">
            <v>3562</v>
          </cell>
          <cell r="F43">
            <v>76430</v>
          </cell>
          <cell r="G43">
            <v>13</v>
          </cell>
        </row>
        <row r="44">
          <cell r="A44" t="str">
            <v>05</v>
          </cell>
          <cell r="B44" t="str">
            <v>61572</v>
          </cell>
          <cell r="C44" t="str">
            <v>Calaveras</v>
          </cell>
          <cell r="D44" t="str">
            <v>Mark Twain Union Elementary</v>
          </cell>
          <cell r="E44">
            <v>791</v>
          </cell>
          <cell r="F44">
            <v>13447</v>
          </cell>
          <cell r="G44">
            <v>2</v>
          </cell>
        </row>
        <row r="45">
          <cell r="A45" t="str">
            <v>05</v>
          </cell>
          <cell r="B45" t="str">
            <v>61580</v>
          </cell>
          <cell r="C45" t="str">
            <v>Calaveras</v>
          </cell>
          <cell r="D45" t="str">
            <v>Vallecito Union</v>
          </cell>
          <cell r="E45">
            <v>795</v>
          </cell>
          <cell r="F45">
            <v>17801</v>
          </cell>
          <cell r="G45">
            <v>5</v>
          </cell>
        </row>
        <row r="46">
          <cell r="A46" t="str">
            <v>06</v>
          </cell>
          <cell r="B46" t="str">
            <v>10066</v>
          </cell>
          <cell r="C46" t="str">
            <v>Colusa</v>
          </cell>
          <cell r="D46" t="str">
            <v>Colusa County Office of Education</v>
          </cell>
          <cell r="E46">
            <v>177</v>
          </cell>
          <cell r="F46">
            <v>11584</v>
          </cell>
          <cell r="G46">
            <v>4</v>
          </cell>
        </row>
        <row r="47">
          <cell r="A47" t="str">
            <v>06</v>
          </cell>
          <cell r="B47" t="str">
            <v>61598</v>
          </cell>
          <cell r="C47" t="str">
            <v>Colusa</v>
          </cell>
          <cell r="D47" t="str">
            <v>Colusa Unified</v>
          </cell>
          <cell r="E47">
            <v>1394</v>
          </cell>
          <cell r="F47">
            <v>28939</v>
          </cell>
          <cell r="G47">
            <v>5</v>
          </cell>
        </row>
        <row r="48">
          <cell r="A48" t="str">
            <v>06</v>
          </cell>
          <cell r="B48" t="str">
            <v>61606</v>
          </cell>
          <cell r="C48" t="str">
            <v>Colusa</v>
          </cell>
          <cell r="D48" t="str">
            <v>Maxwell Unified</v>
          </cell>
          <cell r="E48">
            <v>422</v>
          </cell>
          <cell r="F48">
            <v>10382</v>
          </cell>
          <cell r="G48">
            <v>3</v>
          </cell>
        </row>
        <row r="49">
          <cell r="A49" t="str">
            <v>06</v>
          </cell>
          <cell r="B49" t="str">
            <v>61614</v>
          </cell>
          <cell r="C49" t="str">
            <v>Colusa</v>
          </cell>
          <cell r="D49" t="str">
            <v>Pierce Joint Unified</v>
          </cell>
          <cell r="E49">
            <v>1296</v>
          </cell>
          <cell r="F49">
            <v>26260</v>
          </cell>
          <cell r="G49">
            <v>5</v>
          </cell>
        </row>
        <row r="50">
          <cell r="A50" t="str">
            <v>06</v>
          </cell>
          <cell r="B50" t="str">
            <v>61622</v>
          </cell>
          <cell r="C50" t="str">
            <v>Colusa</v>
          </cell>
          <cell r="D50" t="str">
            <v>Williams Unified</v>
          </cell>
          <cell r="E50">
            <v>1218</v>
          </cell>
          <cell r="F50">
            <v>24604</v>
          </cell>
          <cell r="G50">
            <v>5</v>
          </cell>
        </row>
        <row r="51">
          <cell r="A51" t="str">
            <v>07</v>
          </cell>
          <cell r="B51" t="str">
            <v>10074</v>
          </cell>
          <cell r="C51" t="str">
            <v>Contra Costa</v>
          </cell>
          <cell r="D51" t="str">
            <v>Contra Costa County Office of Education</v>
          </cell>
          <cell r="E51">
            <v>958</v>
          </cell>
          <cell r="F51">
            <v>25719</v>
          </cell>
          <cell r="G51">
            <v>7</v>
          </cell>
        </row>
        <row r="52">
          <cell r="A52" t="str">
            <v>07</v>
          </cell>
          <cell r="B52" t="str">
            <v>61630</v>
          </cell>
          <cell r="C52" t="str">
            <v>Contra Costa</v>
          </cell>
          <cell r="D52" t="str">
            <v>Acalanes Union High</v>
          </cell>
          <cell r="E52">
            <v>5697</v>
          </cell>
          <cell r="F52">
            <v>101686</v>
          </cell>
          <cell r="G52">
            <v>6</v>
          </cell>
        </row>
        <row r="53">
          <cell r="A53" t="str">
            <v>07</v>
          </cell>
          <cell r="B53" t="str">
            <v>61648</v>
          </cell>
          <cell r="C53" t="str">
            <v>Contra Costa</v>
          </cell>
          <cell r="D53" t="str">
            <v>Antioch Unified</v>
          </cell>
          <cell r="E53">
            <v>19262</v>
          </cell>
          <cell r="F53">
            <v>333633</v>
          </cell>
          <cell r="G53">
            <v>26</v>
          </cell>
        </row>
        <row r="54">
          <cell r="A54" t="str">
            <v>07</v>
          </cell>
          <cell r="B54" t="str">
            <v>61655</v>
          </cell>
          <cell r="C54" t="str">
            <v>Contra Costa</v>
          </cell>
          <cell r="D54" t="str">
            <v>Brentwood Union Elementary</v>
          </cell>
          <cell r="E54">
            <v>8247</v>
          </cell>
          <cell r="F54">
            <v>140206</v>
          </cell>
          <cell r="G54">
            <v>10</v>
          </cell>
        </row>
        <row r="55">
          <cell r="A55" t="str">
            <v>07</v>
          </cell>
          <cell r="B55" t="str">
            <v>61663</v>
          </cell>
          <cell r="C55" t="str">
            <v>Contra Costa</v>
          </cell>
          <cell r="D55" t="str">
            <v>Byron Union Elementary</v>
          </cell>
          <cell r="E55">
            <v>1666</v>
          </cell>
          <cell r="F55">
            <v>28322</v>
          </cell>
          <cell r="G55">
            <v>3</v>
          </cell>
        </row>
        <row r="56">
          <cell r="A56" t="str">
            <v>07</v>
          </cell>
          <cell r="B56" t="str">
            <v>61671</v>
          </cell>
          <cell r="C56" t="str">
            <v>Contra Costa</v>
          </cell>
          <cell r="D56" t="str">
            <v>Canyon Elementary</v>
          </cell>
          <cell r="E56">
            <v>68</v>
          </cell>
          <cell r="F56">
            <v>3564</v>
          </cell>
          <cell r="G56">
            <v>1</v>
          </cell>
        </row>
        <row r="57">
          <cell r="A57" t="str">
            <v>07</v>
          </cell>
          <cell r="B57" t="str">
            <v>61697</v>
          </cell>
          <cell r="C57" t="str">
            <v>Contra Costa</v>
          </cell>
          <cell r="D57" t="str">
            <v>John Swett Unified</v>
          </cell>
          <cell r="E57">
            <v>1702</v>
          </cell>
          <cell r="F57">
            <v>31767</v>
          </cell>
          <cell r="G57">
            <v>4</v>
          </cell>
        </row>
        <row r="58">
          <cell r="A58" t="str">
            <v>07</v>
          </cell>
          <cell r="B58" t="str">
            <v>61705</v>
          </cell>
          <cell r="C58" t="str">
            <v>Contra Costa</v>
          </cell>
          <cell r="D58" t="str">
            <v>Knightsen Elementary</v>
          </cell>
          <cell r="E58">
            <v>500</v>
          </cell>
          <cell r="F58">
            <v>9939</v>
          </cell>
          <cell r="G58">
            <v>2</v>
          </cell>
        </row>
        <row r="59">
          <cell r="A59" t="str">
            <v>07</v>
          </cell>
          <cell r="B59" t="str">
            <v>61713</v>
          </cell>
          <cell r="C59" t="str">
            <v>Contra Costa</v>
          </cell>
          <cell r="D59" t="str">
            <v>Lafayette Elementary</v>
          </cell>
          <cell r="E59">
            <v>3205</v>
          </cell>
          <cell r="F59">
            <v>54486</v>
          </cell>
          <cell r="G59">
            <v>5</v>
          </cell>
        </row>
        <row r="60">
          <cell r="A60" t="str">
            <v>07</v>
          </cell>
          <cell r="B60" t="str">
            <v>61721</v>
          </cell>
          <cell r="C60" t="str">
            <v>Contra Costa</v>
          </cell>
          <cell r="D60" t="str">
            <v>Liberty Union High</v>
          </cell>
          <cell r="E60">
            <v>6980</v>
          </cell>
          <cell r="F60">
            <v>118664</v>
          </cell>
          <cell r="G60">
            <v>5</v>
          </cell>
        </row>
        <row r="61">
          <cell r="A61" t="str">
            <v>07</v>
          </cell>
          <cell r="B61" t="str">
            <v>61739</v>
          </cell>
          <cell r="C61" t="str">
            <v>Contra Costa</v>
          </cell>
          <cell r="D61" t="str">
            <v>Martinez Unified</v>
          </cell>
          <cell r="E61">
            <v>3975</v>
          </cell>
          <cell r="F61">
            <v>71509</v>
          </cell>
          <cell r="G61">
            <v>8</v>
          </cell>
        </row>
        <row r="62">
          <cell r="A62" t="str">
            <v>07</v>
          </cell>
          <cell r="B62" t="str">
            <v>61747</v>
          </cell>
          <cell r="C62" t="str">
            <v>Contra Costa</v>
          </cell>
          <cell r="D62" t="str">
            <v>Moraga Elementary</v>
          </cell>
          <cell r="E62">
            <v>1734</v>
          </cell>
          <cell r="F62">
            <v>29478</v>
          </cell>
          <cell r="G62">
            <v>4</v>
          </cell>
        </row>
        <row r="63">
          <cell r="A63" t="str">
            <v>07</v>
          </cell>
          <cell r="B63" t="str">
            <v>61754</v>
          </cell>
          <cell r="C63" t="str">
            <v>Contra Costa</v>
          </cell>
          <cell r="D63" t="str">
            <v>Mt. Diablo Unified</v>
          </cell>
          <cell r="E63">
            <v>34813</v>
          </cell>
          <cell r="F63">
            <v>612163</v>
          </cell>
          <cell r="G63">
            <v>55</v>
          </cell>
        </row>
        <row r="64">
          <cell r="A64" t="str">
            <v>07</v>
          </cell>
          <cell r="B64" t="str">
            <v>61762</v>
          </cell>
          <cell r="C64" t="str">
            <v>Contra Costa</v>
          </cell>
          <cell r="D64" t="str">
            <v>Oakley Union Elementary</v>
          </cell>
          <cell r="E64">
            <v>4601</v>
          </cell>
          <cell r="F64">
            <v>78218</v>
          </cell>
          <cell r="G64">
            <v>7</v>
          </cell>
        </row>
        <row r="65">
          <cell r="A65" t="str">
            <v>07</v>
          </cell>
          <cell r="B65" t="str">
            <v>61770</v>
          </cell>
          <cell r="C65" t="str">
            <v>Contra Costa</v>
          </cell>
          <cell r="D65" t="str">
            <v>Orinda Union Elementary</v>
          </cell>
          <cell r="E65">
            <v>2422</v>
          </cell>
          <cell r="F65">
            <v>41175</v>
          </cell>
          <cell r="G65">
            <v>5</v>
          </cell>
        </row>
        <row r="66">
          <cell r="A66" t="str">
            <v>07</v>
          </cell>
          <cell r="B66" t="str">
            <v>61788</v>
          </cell>
          <cell r="C66" t="str">
            <v>Contra Costa</v>
          </cell>
          <cell r="D66" t="str">
            <v>Pittsburg Unified</v>
          </cell>
          <cell r="E66">
            <v>9530</v>
          </cell>
          <cell r="F66">
            <v>162014</v>
          </cell>
          <cell r="G66">
            <v>12</v>
          </cell>
        </row>
        <row r="67">
          <cell r="A67" t="str">
            <v>07</v>
          </cell>
          <cell r="B67" t="str">
            <v>61796</v>
          </cell>
          <cell r="C67" t="str">
            <v>Contra Costa</v>
          </cell>
          <cell r="D67" t="str">
            <v>West Contra Costa Unified</v>
          </cell>
          <cell r="E67">
            <v>30109</v>
          </cell>
          <cell r="F67">
            <v>525402</v>
          </cell>
          <cell r="G67">
            <v>61</v>
          </cell>
        </row>
        <row r="68">
          <cell r="A68" t="str">
            <v>07</v>
          </cell>
          <cell r="B68" t="str">
            <v>61804</v>
          </cell>
          <cell r="C68" t="str">
            <v>Contra Costa</v>
          </cell>
          <cell r="D68" t="str">
            <v>San Ramon Valley Unified</v>
          </cell>
          <cell r="E68">
            <v>26939</v>
          </cell>
          <cell r="F68">
            <v>460198</v>
          </cell>
          <cell r="G68">
            <v>34</v>
          </cell>
        </row>
        <row r="69">
          <cell r="A69" t="str">
            <v>07</v>
          </cell>
          <cell r="B69" t="str">
            <v>61812</v>
          </cell>
          <cell r="C69" t="str">
            <v>Contra Costa</v>
          </cell>
          <cell r="D69" t="str">
            <v>Walnut Creek Elementary</v>
          </cell>
          <cell r="E69">
            <v>3235</v>
          </cell>
          <cell r="F69">
            <v>54996</v>
          </cell>
          <cell r="G69">
            <v>6</v>
          </cell>
        </row>
        <row r="70">
          <cell r="A70" t="str">
            <v>08</v>
          </cell>
          <cell r="B70" t="str">
            <v>10082</v>
          </cell>
          <cell r="C70" t="str">
            <v>Del Norte</v>
          </cell>
          <cell r="D70" t="str">
            <v>Del Norte County Office of Education</v>
          </cell>
          <cell r="E70">
            <v>533</v>
          </cell>
          <cell r="F70">
            <v>24907</v>
          </cell>
          <cell r="G70">
            <v>7</v>
          </cell>
        </row>
        <row r="71">
          <cell r="A71" t="str">
            <v>08</v>
          </cell>
          <cell r="B71" t="str">
            <v>61820</v>
          </cell>
          <cell r="C71" t="str">
            <v>Del Norte</v>
          </cell>
          <cell r="D71" t="str">
            <v>Del Norte County Unified</v>
          </cell>
          <cell r="E71">
            <v>3893</v>
          </cell>
          <cell r="F71">
            <v>73270</v>
          </cell>
          <cell r="G71">
            <v>11</v>
          </cell>
        </row>
        <row r="72">
          <cell r="A72" t="str">
            <v>09</v>
          </cell>
          <cell r="B72" t="str">
            <v>10090</v>
          </cell>
          <cell r="C72" t="str">
            <v>El Dorado</v>
          </cell>
          <cell r="D72" t="str">
            <v>El Dorado County Office of Education</v>
          </cell>
          <cell r="E72">
            <v>1043</v>
          </cell>
          <cell r="F72">
            <v>26470</v>
          </cell>
          <cell r="G72">
            <v>6</v>
          </cell>
        </row>
        <row r="73">
          <cell r="A73" t="str">
            <v>09</v>
          </cell>
          <cell r="B73" t="str">
            <v>61838</v>
          </cell>
          <cell r="C73" t="str">
            <v>El Dorado</v>
          </cell>
          <cell r="D73" t="str">
            <v>Buckeye Union Elementary</v>
          </cell>
          <cell r="E73">
            <v>4790</v>
          </cell>
          <cell r="F73">
            <v>83312</v>
          </cell>
          <cell r="G73">
            <v>8</v>
          </cell>
        </row>
        <row r="74">
          <cell r="A74" t="str">
            <v>09</v>
          </cell>
          <cell r="B74" t="str">
            <v>61846</v>
          </cell>
          <cell r="C74" t="str">
            <v>El Dorado</v>
          </cell>
          <cell r="D74" t="str">
            <v>Camino Union Elementary</v>
          </cell>
          <cell r="E74">
            <v>438</v>
          </cell>
          <cell r="F74">
            <v>7446</v>
          </cell>
          <cell r="G74">
            <v>1</v>
          </cell>
        </row>
        <row r="75">
          <cell r="A75" t="str">
            <v>09</v>
          </cell>
          <cell r="B75" t="str">
            <v>61853</v>
          </cell>
          <cell r="C75" t="str">
            <v>El Dorado</v>
          </cell>
          <cell r="D75" t="str">
            <v>El Dorado Union High</v>
          </cell>
          <cell r="E75">
            <v>7262</v>
          </cell>
          <cell r="F75">
            <v>135125</v>
          </cell>
          <cell r="G75">
            <v>10</v>
          </cell>
        </row>
        <row r="76">
          <cell r="A76" t="str">
            <v>09</v>
          </cell>
          <cell r="B76" t="str">
            <v>61879</v>
          </cell>
          <cell r="C76" t="str">
            <v>El Dorado</v>
          </cell>
          <cell r="D76" t="str">
            <v>Gold Oak Union Elementary</v>
          </cell>
          <cell r="E76">
            <v>631</v>
          </cell>
          <cell r="F76">
            <v>13809</v>
          </cell>
          <cell r="G76">
            <v>3</v>
          </cell>
        </row>
        <row r="77">
          <cell r="A77" t="str">
            <v>09</v>
          </cell>
          <cell r="B77" t="str">
            <v>61887</v>
          </cell>
          <cell r="C77" t="str">
            <v>El Dorado</v>
          </cell>
          <cell r="D77" t="str">
            <v>Gold Trail Union Elementary</v>
          </cell>
          <cell r="E77">
            <v>550</v>
          </cell>
          <cell r="F77">
            <v>9350</v>
          </cell>
          <cell r="G77">
            <v>2</v>
          </cell>
        </row>
        <row r="78">
          <cell r="A78" t="str">
            <v>09</v>
          </cell>
          <cell r="B78" t="str">
            <v>61895</v>
          </cell>
          <cell r="C78" t="str">
            <v>El Dorado</v>
          </cell>
          <cell r="D78" t="str">
            <v>Indian Diggings Elementary</v>
          </cell>
          <cell r="E78">
            <v>26</v>
          </cell>
          <cell r="F78">
            <v>3564</v>
          </cell>
          <cell r="G78">
            <v>1</v>
          </cell>
        </row>
        <row r="79">
          <cell r="A79" t="str">
            <v>09</v>
          </cell>
          <cell r="B79" t="str">
            <v>61903</v>
          </cell>
          <cell r="C79" t="str">
            <v>El Dorado</v>
          </cell>
          <cell r="D79" t="str">
            <v>Lake Tahoe Unified</v>
          </cell>
          <cell r="E79">
            <v>4079</v>
          </cell>
          <cell r="F79">
            <v>73515</v>
          </cell>
          <cell r="G79">
            <v>8</v>
          </cell>
        </row>
        <row r="80">
          <cell r="A80" t="str">
            <v>09</v>
          </cell>
          <cell r="B80" t="str">
            <v>61911</v>
          </cell>
          <cell r="C80" t="str">
            <v>El Dorado</v>
          </cell>
          <cell r="D80" t="str">
            <v>Latrobe</v>
          </cell>
          <cell r="E80">
            <v>181</v>
          </cell>
          <cell r="F80">
            <v>7128</v>
          </cell>
          <cell r="G80">
            <v>2</v>
          </cell>
        </row>
        <row r="81">
          <cell r="A81" t="str">
            <v>09</v>
          </cell>
          <cell r="B81" t="str">
            <v>61929</v>
          </cell>
          <cell r="C81" t="str">
            <v>El Dorado</v>
          </cell>
          <cell r="D81" t="str">
            <v>Mother Lode Union Elementary</v>
          </cell>
          <cell r="E81">
            <v>1378</v>
          </cell>
          <cell r="F81">
            <v>23426</v>
          </cell>
          <cell r="G81">
            <v>3</v>
          </cell>
        </row>
        <row r="82">
          <cell r="A82" t="str">
            <v>09</v>
          </cell>
          <cell r="B82" t="str">
            <v>61945</v>
          </cell>
          <cell r="C82" t="str">
            <v>El Dorado</v>
          </cell>
          <cell r="D82" t="str">
            <v>Pioneer Union Elementary</v>
          </cell>
          <cell r="E82">
            <v>427</v>
          </cell>
          <cell r="F82">
            <v>10970</v>
          </cell>
          <cell r="G82">
            <v>3</v>
          </cell>
        </row>
        <row r="83">
          <cell r="A83" t="str">
            <v>09</v>
          </cell>
          <cell r="B83" t="str">
            <v>61952</v>
          </cell>
          <cell r="C83" t="str">
            <v>El Dorado</v>
          </cell>
          <cell r="D83" t="str">
            <v>Placerville Union Elementary</v>
          </cell>
          <cell r="E83">
            <v>1164</v>
          </cell>
          <cell r="F83">
            <v>21931</v>
          </cell>
          <cell r="G83">
            <v>4</v>
          </cell>
        </row>
        <row r="84">
          <cell r="A84" t="str">
            <v>09</v>
          </cell>
          <cell r="B84" t="str">
            <v>61960</v>
          </cell>
          <cell r="C84" t="str">
            <v>El Dorado</v>
          </cell>
          <cell r="D84" t="str">
            <v>Pollock Pines Elementary</v>
          </cell>
          <cell r="E84">
            <v>745</v>
          </cell>
          <cell r="F84">
            <v>12665</v>
          </cell>
          <cell r="G84">
            <v>2</v>
          </cell>
        </row>
        <row r="85">
          <cell r="A85" t="str">
            <v>09</v>
          </cell>
          <cell r="B85" t="str">
            <v>61978</v>
          </cell>
          <cell r="C85" t="str">
            <v>El Dorado</v>
          </cell>
          <cell r="D85" t="str">
            <v>Rescue Union Elementary</v>
          </cell>
          <cell r="E85">
            <v>4105</v>
          </cell>
          <cell r="F85">
            <v>69785</v>
          </cell>
          <cell r="G85">
            <v>7</v>
          </cell>
        </row>
        <row r="86">
          <cell r="A86" t="str">
            <v>09</v>
          </cell>
          <cell r="B86" t="str">
            <v>61986</v>
          </cell>
          <cell r="C86" t="str">
            <v>El Dorado</v>
          </cell>
          <cell r="D86" t="str">
            <v>Silver Fork Elementary</v>
          </cell>
          <cell r="E86">
            <v>18</v>
          </cell>
          <cell r="F86">
            <v>2228</v>
          </cell>
          <cell r="G86">
            <v>1</v>
          </cell>
        </row>
        <row r="87">
          <cell r="A87" t="str">
            <v>09</v>
          </cell>
          <cell r="B87" t="str">
            <v>73783</v>
          </cell>
          <cell r="C87" t="str">
            <v>El Dorado</v>
          </cell>
          <cell r="D87" t="str">
            <v>Black Oak Mine Unified</v>
          </cell>
          <cell r="E87">
            <v>1737</v>
          </cell>
          <cell r="F87">
            <v>37763</v>
          </cell>
          <cell r="G87">
            <v>6</v>
          </cell>
        </row>
        <row r="88">
          <cell r="A88" t="str">
            <v>09</v>
          </cell>
          <cell r="B88" t="str">
            <v>76489</v>
          </cell>
          <cell r="C88" t="str">
            <v>El Dorado</v>
          </cell>
          <cell r="D88" t="str">
            <v>SBC - Aspire Public Schools</v>
          </cell>
          <cell r="E88">
            <v>434</v>
          </cell>
          <cell r="F88">
            <v>7712</v>
          </cell>
          <cell r="G88">
            <v>2</v>
          </cell>
        </row>
        <row r="89">
          <cell r="A89" t="str">
            <v>10</v>
          </cell>
          <cell r="B89" t="str">
            <v>10108</v>
          </cell>
          <cell r="C89" t="str">
            <v>Fresno</v>
          </cell>
          <cell r="D89" t="str">
            <v>Fresno County Office of Education</v>
          </cell>
          <cell r="E89">
            <v>1318</v>
          </cell>
          <cell r="F89">
            <v>25063</v>
          </cell>
          <cell r="G89">
            <v>4</v>
          </cell>
        </row>
        <row r="90">
          <cell r="A90" t="str">
            <v>10</v>
          </cell>
          <cell r="B90" t="str">
            <v>61994</v>
          </cell>
          <cell r="C90" t="str">
            <v>Fresno</v>
          </cell>
          <cell r="D90" t="str">
            <v>Alvina Elementary</v>
          </cell>
          <cell r="E90">
            <v>195</v>
          </cell>
          <cell r="F90">
            <v>3564</v>
          </cell>
          <cell r="G90">
            <v>1</v>
          </cell>
        </row>
        <row r="91">
          <cell r="A91" t="str">
            <v>10</v>
          </cell>
          <cell r="B91" t="str">
            <v>62000</v>
          </cell>
          <cell r="C91" t="str">
            <v>Fresno</v>
          </cell>
          <cell r="D91" t="str">
            <v>American Union Elementary</v>
          </cell>
          <cell r="E91">
            <v>336</v>
          </cell>
          <cell r="F91">
            <v>5712</v>
          </cell>
          <cell r="G91">
            <v>1</v>
          </cell>
        </row>
        <row r="92">
          <cell r="A92" t="str">
            <v>10</v>
          </cell>
          <cell r="B92" t="str">
            <v>62026</v>
          </cell>
          <cell r="C92" t="str">
            <v>Fresno</v>
          </cell>
          <cell r="D92" t="str">
            <v>Big Creek Elementary</v>
          </cell>
          <cell r="E92">
            <v>32</v>
          </cell>
          <cell r="F92">
            <v>3564</v>
          </cell>
          <cell r="G92">
            <v>1</v>
          </cell>
        </row>
        <row r="93">
          <cell r="A93" t="str">
            <v>10</v>
          </cell>
          <cell r="B93" t="str">
            <v>62042</v>
          </cell>
          <cell r="C93" t="str">
            <v>Fresno</v>
          </cell>
          <cell r="D93" t="str">
            <v>Burrel Union Elementary</v>
          </cell>
          <cell r="E93">
            <v>107</v>
          </cell>
          <cell r="F93">
            <v>3564</v>
          </cell>
          <cell r="G93">
            <v>1</v>
          </cell>
        </row>
        <row r="94">
          <cell r="A94" t="str">
            <v>10</v>
          </cell>
          <cell r="B94" t="str">
            <v>62109</v>
          </cell>
          <cell r="C94" t="str">
            <v>Fresno</v>
          </cell>
          <cell r="D94" t="str">
            <v>Clay Joint Elementary</v>
          </cell>
          <cell r="E94">
            <v>219</v>
          </cell>
          <cell r="F94">
            <v>3723</v>
          </cell>
          <cell r="G94">
            <v>1</v>
          </cell>
        </row>
        <row r="95">
          <cell r="A95" t="str">
            <v>10</v>
          </cell>
          <cell r="B95" t="str">
            <v>62117</v>
          </cell>
          <cell r="C95" t="str">
            <v>Fresno</v>
          </cell>
          <cell r="D95" t="str">
            <v>Clovis Unified</v>
          </cell>
          <cell r="E95">
            <v>37464</v>
          </cell>
          <cell r="F95">
            <v>643100</v>
          </cell>
          <cell r="G95">
            <v>45</v>
          </cell>
        </row>
        <row r="96">
          <cell r="A96" t="str">
            <v>10</v>
          </cell>
          <cell r="B96" t="str">
            <v>62125</v>
          </cell>
          <cell r="C96" t="str">
            <v>Fresno</v>
          </cell>
          <cell r="D96" t="str">
            <v>Coalinga-Huron Joint Unified</v>
          </cell>
          <cell r="E96">
            <v>4339</v>
          </cell>
          <cell r="F96">
            <v>82826</v>
          </cell>
          <cell r="G96">
            <v>11</v>
          </cell>
        </row>
        <row r="97">
          <cell r="A97" t="str">
            <v>10</v>
          </cell>
          <cell r="B97" t="str">
            <v>62158</v>
          </cell>
          <cell r="C97" t="str">
            <v>Fresno</v>
          </cell>
          <cell r="D97" t="str">
            <v>Fowler Unified</v>
          </cell>
          <cell r="E97">
            <v>2251</v>
          </cell>
          <cell r="F97">
            <v>43430</v>
          </cell>
          <cell r="G97">
            <v>7</v>
          </cell>
        </row>
        <row r="98">
          <cell r="A98" t="str">
            <v>10</v>
          </cell>
          <cell r="B98" t="str">
            <v>62166</v>
          </cell>
          <cell r="C98" t="str">
            <v>Fresno</v>
          </cell>
          <cell r="D98" t="str">
            <v>Fresno Unified</v>
          </cell>
          <cell r="E98">
            <v>73279</v>
          </cell>
          <cell r="F98">
            <v>1259008</v>
          </cell>
          <cell r="G98">
            <v>96</v>
          </cell>
        </row>
        <row r="99">
          <cell r="A99" t="str">
            <v>10</v>
          </cell>
          <cell r="B99" t="str">
            <v>62174</v>
          </cell>
          <cell r="C99" t="str">
            <v>Fresno</v>
          </cell>
          <cell r="D99" t="str">
            <v>West Fresno Elementary</v>
          </cell>
          <cell r="E99">
            <v>902</v>
          </cell>
          <cell r="F99">
            <v>15334</v>
          </cell>
          <cell r="G99">
            <v>2</v>
          </cell>
        </row>
        <row r="100">
          <cell r="A100" t="str">
            <v>10</v>
          </cell>
          <cell r="B100" t="str">
            <v>62240</v>
          </cell>
          <cell r="C100" t="str">
            <v>Fresno</v>
          </cell>
          <cell r="D100" t="str">
            <v>Kingsburg Elementary Charter</v>
          </cell>
          <cell r="E100">
            <v>2230</v>
          </cell>
          <cell r="F100">
            <v>40812</v>
          </cell>
          <cell r="G100">
            <v>7</v>
          </cell>
        </row>
        <row r="101">
          <cell r="A101" t="str">
            <v>10</v>
          </cell>
          <cell r="B101" t="str">
            <v>62257</v>
          </cell>
          <cell r="C101" t="str">
            <v>Fresno</v>
          </cell>
          <cell r="D101" t="str">
            <v>Kingsburg Joint Union High</v>
          </cell>
          <cell r="E101">
            <v>1177</v>
          </cell>
          <cell r="F101">
            <v>22775</v>
          </cell>
          <cell r="G101">
            <v>2</v>
          </cell>
        </row>
        <row r="102">
          <cell r="A102" t="str">
            <v>10</v>
          </cell>
          <cell r="B102" t="str">
            <v>62265</v>
          </cell>
          <cell r="C102" t="str">
            <v>Fresno</v>
          </cell>
          <cell r="D102" t="str">
            <v>Kings Canyon Joint Unified</v>
          </cell>
          <cell r="E102">
            <v>9835</v>
          </cell>
          <cell r="F102">
            <v>172403</v>
          </cell>
          <cell r="G102">
            <v>20</v>
          </cell>
        </row>
        <row r="103">
          <cell r="A103" t="str">
            <v>10</v>
          </cell>
          <cell r="B103" t="str">
            <v>62281</v>
          </cell>
          <cell r="C103" t="str">
            <v>Fresno</v>
          </cell>
          <cell r="D103" t="str">
            <v>Laton Joint Unified</v>
          </cell>
          <cell r="E103">
            <v>755</v>
          </cell>
          <cell r="F103">
            <v>15697</v>
          </cell>
          <cell r="G103">
            <v>4</v>
          </cell>
        </row>
        <row r="104">
          <cell r="A104" t="str">
            <v>10</v>
          </cell>
          <cell r="B104" t="str">
            <v>62323</v>
          </cell>
          <cell r="C104" t="str">
            <v>Fresno</v>
          </cell>
          <cell r="D104" t="str">
            <v>Monroe Elementary</v>
          </cell>
          <cell r="E104">
            <v>201</v>
          </cell>
          <cell r="F104">
            <v>3564</v>
          </cell>
          <cell r="G104">
            <v>1</v>
          </cell>
        </row>
        <row r="105">
          <cell r="A105" t="str">
            <v>10</v>
          </cell>
          <cell r="B105" t="str">
            <v>62331</v>
          </cell>
          <cell r="C105" t="str">
            <v>Fresno</v>
          </cell>
          <cell r="D105" t="str">
            <v>Orange Center</v>
          </cell>
          <cell r="E105">
            <v>327</v>
          </cell>
          <cell r="F105">
            <v>5559</v>
          </cell>
          <cell r="G105">
            <v>1</v>
          </cell>
        </row>
        <row r="106">
          <cell r="A106" t="str">
            <v>10</v>
          </cell>
          <cell r="B106" t="str">
            <v>62356</v>
          </cell>
          <cell r="C106" t="str">
            <v>Fresno</v>
          </cell>
          <cell r="D106" t="str">
            <v>Pacific Union Elementary</v>
          </cell>
          <cell r="E106">
            <v>371</v>
          </cell>
          <cell r="F106">
            <v>6307</v>
          </cell>
          <cell r="G106">
            <v>1</v>
          </cell>
        </row>
        <row r="107">
          <cell r="A107" t="str">
            <v>10</v>
          </cell>
          <cell r="B107" t="str">
            <v>62364</v>
          </cell>
          <cell r="C107" t="str">
            <v>Fresno</v>
          </cell>
          <cell r="D107" t="str">
            <v>Parlier Unified</v>
          </cell>
          <cell r="E107">
            <v>3327</v>
          </cell>
          <cell r="F107">
            <v>58900</v>
          </cell>
          <cell r="G107">
            <v>7</v>
          </cell>
        </row>
        <row r="108">
          <cell r="A108" t="str">
            <v>10</v>
          </cell>
          <cell r="B108" t="str">
            <v>62372</v>
          </cell>
          <cell r="C108" t="str">
            <v>Fresno</v>
          </cell>
          <cell r="D108" t="str">
            <v>Pine Ridge Elementary</v>
          </cell>
          <cell r="E108">
            <v>79</v>
          </cell>
          <cell r="F108">
            <v>3564</v>
          </cell>
          <cell r="G108">
            <v>1</v>
          </cell>
        </row>
        <row r="109">
          <cell r="A109" t="str">
            <v>10</v>
          </cell>
          <cell r="B109" t="str">
            <v>62380</v>
          </cell>
          <cell r="C109" t="str">
            <v>Fresno</v>
          </cell>
          <cell r="D109" t="str">
            <v>Raisin City Elementary</v>
          </cell>
          <cell r="E109">
            <v>304</v>
          </cell>
          <cell r="F109">
            <v>5168</v>
          </cell>
          <cell r="G109">
            <v>1</v>
          </cell>
        </row>
        <row r="110">
          <cell r="A110" t="str">
            <v>10</v>
          </cell>
          <cell r="B110" t="str">
            <v>62414</v>
          </cell>
          <cell r="C110" t="str">
            <v>Fresno</v>
          </cell>
          <cell r="D110" t="str">
            <v>Sanger Unified</v>
          </cell>
          <cell r="E110">
            <v>10368</v>
          </cell>
          <cell r="F110">
            <v>183619</v>
          </cell>
          <cell r="G110">
            <v>19</v>
          </cell>
        </row>
        <row r="111">
          <cell r="A111" t="str">
            <v>10</v>
          </cell>
          <cell r="B111" t="str">
            <v>62430</v>
          </cell>
          <cell r="C111" t="str">
            <v>Fresno</v>
          </cell>
          <cell r="D111" t="str">
            <v>Selma Unified</v>
          </cell>
          <cell r="E111">
            <v>6390</v>
          </cell>
          <cell r="F111">
            <v>112445</v>
          </cell>
          <cell r="G111">
            <v>12</v>
          </cell>
        </row>
        <row r="112">
          <cell r="A112" t="str">
            <v>10</v>
          </cell>
          <cell r="B112" t="str">
            <v>62513</v>
          </cell>
          <cell r="C112" t="str">
            <v>Fresno</v>
          </cell>
          <cell r="D112" t="str">
            <v>Washington Colony Elementary</v>
          </cell>
          <cell r="E112">
            <v>425</v>
          </cell>
          <cell r="F112">
            <v>7225</v>
          </cell>
          <cell r="G112">
            <v>1</v>
          </cell>
        </row>
        <row r="113">
          <cell r="A113" t="str">
            <v>10</v>
          </cell>
          <cell r="B113" t="str">
            <v>62521</v>
          </cell>
          <cell r="C113" t="str">
            <v>Fresno</v>
          </cell>
          <cell r="D113" t="str">
            <v>Washington Union High</v>
          </cell>
          <cell r="E113">
            <v>1173</v>
          </cell>
          <cell r="F113">
            <v>24075</v>
          </cell>
          <cell r="G113">
            <v>3</v>
          </cell>
        </row>
        <row r="114">
          <cell r="A114" t="str">
            <v>10</v>
          </cell>
          <cell r="B114" t="str">
            <v>62539</v>
          </cell>
          <cell r="C114" t="str">
            <v>Fresno</v>
          </cell>
          <cell r="D114" t="str">
            <v>West Park Elementary</v>
          </cell>
          <cell r="E114">
            <v>316</v>
          </cell>
          <cell r="F114">
            <v>5372</v>
          </cell>
          <cell r="G114">
            <v>1</v>
          </cell>
        </row>
        <row r="115">
          <cell r="A115" t="str">
            <v>10</v>
          </cell>
          <cell r="B115" t="str">
            <v>62547</v>
          </cell>
          <cell r="C115" t="str">
            <v>Fresno</v>
          </cell>
          <cell r="D115" t="str">
            <v>Westside Elementary</v>
          </cell>
          <cell r="E115">
            <v>254</v>
          </cell>
          <cell r="F115">
            <v>4318</v>
          </cell>
          <cell r="G115">
            <v>1</v>
          </cell>
        </row>
        <row r="116">
          <cell r="A116" t="str">
            <v>10</v>
          </cell>
          <cell r="B116" t="str">
            <v>73809</v>
          </cell>
          <cell r="C116" t="str">
            <v>Fresno</v>
          </cell>
          <cell r="D116" t="str">
            <v>Firebaugh-Las Deltas Joint Unified</v>
          </cell>
          <cell r="E116">
            <v>2286</v>
          </cell>
          <cell r="F116">
            <v>42035</v>
          </cell>
          <cell r="G116">
            <v>5</v>
          </cell>
        </row>
        <row r="117">
          <cell r="A117" t="str">
            <v>10</v>
          </cell>
          <cell r="B117" t="str">
            <v>73965</v>
          </cell>
          <cell r="C117" t="str">
            <v>Fresno</v>
          </cell>
          <cell r="D117" t="str">
            <v>Central Unified</v>
          </cell>
          <cell r="E117">
            <v>14241</v>
          </cell>
          <cell r="F117">
            <v>246301</v>
          </cell>
          <cell r="G117">
            <v>19</v>
          </cell>
        </row>
        <row r="118">
          <cell r="A118" t="str">
            <v>10</v>
          </cell>
          <cell r="B118" t="str">
            <v>73999</v>
          </cell>
          <cell r="C118" t="str">
            <v>Fresno</v>
          </cell>
          <cell r="D118" t="str">
            <v>Kerman Unified</v>
          </cell>
          <cell r="E118">
            <v>4398</v>
          </cell>
          <cell r="F118">
            <v>79643</v>
          </cell>
          <cell r="G118">
            <v>7</v>
          </cell>
        </row>
        <row r="119">
          <cell r="A119" t="str">
            <v>10</v>
          </cell>
          <cell r="B119" t="str">
            <v>75127</v>
          </cell>
          <cell r="C119" t="str">
            <v>Fresno</v>
          </cell>
          <cell r="D119" t="str">
            <v>Mendota Unified</v>
          </cell>
          <cell r="E119">
            <v>2670</v>
          </cell>
          <cell r="F119">
            <v>50503</v>
          </cell>
          <cell r="G119">
            <v>6</v>
          </cell>
        </row>
        <row r="120">
          <cell r="A120" t="str">
            <v>10</v>
          </cell>
          <cell r="B120" t="str">
            <v>75234</v>
          </cell>
          <cell r="C120" t="str">
            <v>Fresno</v>
          </cell>
          <cell r="D120" t="str">
            <v>Golden Plains Unified</v>
          </cell>
          <cell r="E120">
            <v>1893</v>
          </cell>
          <cell r="F120">
            <v>40356</v>
          </cell>
          <cell r="G120">
            <v>8</v>
          </cell>
        </row>
        <row r="121">
          <cell r="A121" t="str">
            <v>10</v>
          </cell>
          <cell r="B121" t="str">
            <v>75275</v>
          </cell>
          <cell r="C121" t="str">
            <v>Fresno</v>
          </cell>
          <cell r="D121" t="str">
            <v>Sierra Unified</v>
          </cell>
          <cell r="E121">
            <v>1705</v>
          </cell>
          <cell r="F121">
            <v>40424</v>
          </cell>
          <cell r="G121">
            <v>9</v>
          </cell>
        </row>
        <row r="122">
          <cell r="A122" t="str">
            <v>10</v>
          </cell>
          <cell r="B122" t="str">
            <v>75408</v>
          </cell>
          <cell r="C122" t="str">
            <v>Fresno</v>
          </cell>
          <cell r="D122" t="str">
            <v>Riverdale Joint Unified</v>
          </cell>
          <cell r="E122">
            <v>1572</v>
          </cell>
          <cell r="F122">
            <v>31989</v>
          </cell>
          <cell r="G122">
            <v>5</v>
          </cell>
        </row>
        <row r="123">
          <cell r="A123" t="str">
            <v>10</v>
          </cell>
          <cell r="B123" t="str">
            <v>75598</v>
          </cell>
          <cell r="C123" t="str">
            <v>Fresno</v>
          </cell>
          <cell r="D123" t="str">
            <v>Caruthers Unified</v>
          </cell>
          <cell r="E123">
            <v>1416</v>
          </cell>
          <cell r="F123">
            <v>29321</v>
          </cell>
          <cell r="G123">
            <v>4</v>
          </cell>
        </row>
        <row r="124">
          <cell r="A124" t="str">
            <v>11</v>
          </cell>
          <cell r="B124" t="str">
            <v>10116</v>
          </cell>
          <cell r="C124" t="str">
            <v>Glenn</v>
          </cell>
          <cell r="D124" t="str">
            <v>Glenn County Office of Education</v>
          </cell>
          <cell r="E124">
            <v>300</v>
          </cell>
          <cell r="F124">
            <v>12920</v>
          </cell>
          <cell r="G124">
            <v>4</v>
          </cell>
        </row>
        <row r="125">
          <cell r="A125" t="str">
            <v>11</v>
          </cell>
          <cell r="B125" t="str">
            <v>62554</v>
          </cell>
          <cell r="C125" t="str">
            <v>Glenn</v>
          </cell>
          <cell r="D125" t="str">
            <v>Capay Joint Union Elementary</v>
          </cell>
          <cell r="E125">
            <v>146</v>
          </cell>
          <cell r="F125">
            <v>3564</v>
          </cell>
          <cell r="G125">
            <v>1</v>
          </cell>
        </row>
        <row r="126">
          <cell r="A126" t="str">
            <v>11</v>
          </cell>
          <cell r="B126" t="str">
            <v>62570</v>
          </cell>
          <cell r="C126" t="str">
            <v>Glenn</v>
          </cell>
          <cell r="D126" t="str">
            <v>Hamilton Union Elementary</v>
          </cell>
          <cell r="E126">
            <v>472</v>
          </cell>
          <cell r="F126">
            <v>10167</v>
          </cell>
          <cell r="G126">
            <v>2</v>
          </cell>
        </row>
        <row r="127">
          <cell r="A127" t="str">
            <v>11</v>
          </cell>
          <cell r="B127" t="str">
            <v>62588</v>
          </cell>
          <cell r="C127" t="str">
            <v>Glenn</v>
          </cell>
          <cell r="D127" t="str">
            <v>Hamilton Union High</v>
          </cell>
          <cell r="E127">
            <v>327</v>
          </cell>
          <cell r="F127">
            <v>9709</v>
          </cell>
          <cell r="G127">
            <v>3</v>
          </cell>
        </row>
        <row r="128">
          <cell r="A128" t="str">
            <v>11</v>
          </cell>
          <cell r="B128" t="str">
            <v>62596</v>
          </cell>
          <cell r="C128" t="str">
            <v>Glenn</v>
          </cell>
          <cell r="D128" t="str">
            <v>Lake Elementary</v>
          </cell>
          <cell r="E128">
            <v>124</v>
          </cell>
          <cell r="F128">
            <v>3564</v>
          </cell>
          <cell r="G128">
            <v>1</v>
          </cell>
        </row>
        <row r="129">
          <cell r="A129" t="str">
            <v>11</v>
          </cell>
          <cell r="B129" t="str">
            <v>62638</v>
          </cell>
          <cell r="C129" t="str">
            <v>Glenn</v>
          </cell>
          <cell r="D129" t="str">
            <v>Plaza Elementary</v>
          </cell>
          <cell r="E129">
            <v>135</v>
          </cell>
          <cell r="F129">
            <v>3564</v>
          </cell>
          <cell r="G129">
            <v>1</v>
          </cell>
        </row>
        <row r="130">
          <cell r="A130" t="str">
            <v>11</v>
          </cell>
          <cell r="B130" t="str">
            <v>62646</v>
          </cell>
          <cell r="C130" t="str">
            <v>Glenn</v>
          </cell>
          <cell r="D130" t="str">
            <v>Princeton Joint Unified</v>
          </cell>
          <cell r="E130">
            <v>237</v>
          </cell>
          <cell r="F130">
            <v>11584</v>
          </cell>
          <cell r="G130">
            <v>4</v>
          </cell>
        </row>
        <row r="131">
          <cell r="A131" t="str">
            <v>11</v>
          </cell>
          <cell r="B131" t="str">
            <v>62653</v>
          </cell>
          <cell r="C131" t="str">
            <v>Glenn</v>
          </cell>
          <cell r="D131" t="str">
            <v>Stony Creek Joint Unified</v>
          </cell>
          <cell r="E131">
            <v>100</v>
          </cell>
          <cell r="F131">
            <v>16040</v>
          </cell>
          <cell r="G131">
            <v>6</v>
          </cell>
        </row>
        <row r="132">
          <cell r="A132" t="str">
            <v>11</v>
          </cell>
          <cell r="B132" t="str">
            <v>62661</v>
          </cell>
          <cell r="C132" t="str">
            <v>Glenn</v>
          </cell>
          <cell r="D132" t="str">
            <v>Willows Unified</v>
          </cell>
          <cell r="E132">
            <v>1710</v>
          </cell>
          <cell r="F132">
            <v>38519</v>
          </cell>
          <cell r="G132">
            <v>7</v>
          </cell>
        </row>
        <row r="133">
          <cell r="A133" t="str">
            <v>11</v>
          </cell>
          <cell r="B133" t="str">
            <v>75481</v>
          </cell>
          <cell r="C133" t="str">
            <v>Glenn</v>
          </cell>
          <cell r="D133" t="str">
            <v>Orland Joint Unified</v>
          </cell>
          <cell r="E133">
            <v>2246</v>
          </cell>
          <cell r="F133">
            <v>45420</v>
          </cell>
          <cell r="G133">
            <v>7</v>
          </cell>
        </row>
        <row r="134">
          <cell r="A134" t="str">
            <v>12</v>
          </cell>
          <cell r="B134" t="str">
            <v>10124</v>
          </cell>
          <cell r="C134" t="str">
            <v>Humboldt</v>
          </cell>
          <cell r="D134" t="str">
            <v>Humboldt County Office of Education</v>
          </cell>
          <cell r="E134">
            <v>410</v>
          </cell>
          <cell r="F134">
            <v>20940</v>
          </cell>
          <cell r="G134">
            <v>7</v>
          </cell>
        </row>
        <row r="135">
          <cell r="A135" t="str">
            <v>12</v>
          </cell>
          <cell r="B135" t="str">
            <v>62679</v>
          </cell>
          <cell r="C135" t="str">
            <v>Humboldt</v>
          </cell>
          <cell r="D135" t="str">
            <v>Arcata Elementary</v>
          </cell>
          <cell r="E135">
            <v>643</v>
          </cell>
          <cell r="F135">
            <v>12846</v>
          </cell>
          <cell r="G135">
            <v>3</v>
          </cell>
        </row>
        <row r="136">
          <cell r="A136" t="str">
            <v>12</v>
          </cell>
          <cell r="B136" t="str">
            <v>62687</v>
          </cell>
          <cell r="C136" t="str">
            <v>Humboldt</v>
          </cell>
          <cell r="D136" t="str">
            <v>Northern Humboldt Union High</v>
          </cell>
          <cell r="E136">
            <v>1734</v>
          </cell>
          <cell r="F136">
            <v>38744</v>
          </cell>
          <cell r="G136">
            <v>6</v>
          </cell>
        </row>
        <row r="137">
          <cell r="A137" t="str">
            <v>12</v>
          </cell>
          <cell r="B137" t="str">
            <v>62695</v>
          </cell>
          <cell r="C137" t="str">
            <v>Humboldt</v>
          </cell>
          <cell r="D137" t="str">
            <v>Big Lagoon Union Elementary</v>
          </cell>
          <cell r="E137">
            <v>38</v>
          </cell>
          <cell r="F137">
            <v>3564</v>
          </cell>
          <cell r="G137">
            <v>1</v>
          </cell>
        </row>
        <row r="138">
          <cell r="A138" t="str">
            <v>12</v>
          </cell>
          <cell r="B138" t="str">
            <v>62703</v>
          </cell>
          <cell r="C138" t="str">
            <v>Humboldt</v>
          </cell>
          <cell r="D138" t="str">
            <v>Blue Lake Union Elementary</v>
          </cell>
          <cell r="E138">
            <v>157</v>
          </cell>
          <cell r="F138">
            <v>3564</v>
          </cell>
          <cell r="G138">
            <v>1</v>
          </cell>
        </row>
        <row r="139">
          <cell r="A139" t="str">
            <v>12</v>
          </cell>
          <cell r="B139" t="str">
            <v>62729</v>
          </cell>
          <cell r="C139" t="str">
            <v>Humboldt</v>
          </cell>
          <cell r="D139" t="str">
            <v>Bridgeville Elementary</v>
          </cell>
          <cell r="E139">
            <v>38</v>
          </cell>
          <cell r="F139">
            <v>3564</v>
          </cell>
          <cell r="G139">
            <v>1</v>
          </cell>
        </row>
        <row r="140">
          <cell r="A140" t="str">
            <v>12</v>
          </cell>
          <cell r="B140" t="str">
            <v>62737</v>
          </cell>
          <cell r="C140" t="str">
            <v>Humboldt</v>
          </cell>
          <cell r="D140" t="str">
            <v>Cuddeback Union Elementary</v>
          </cell>
          <cell r="E140">
            <v>122</v>
          </cell>
          <cell r="F140">
            <v>3564</v>
          </cell>
          <cell r="G140">
            <v>1</v>
          </cell>
        </row>
        <row r="141">
          <cell r="A141" t="str">
            <v>12</v>
          </cell>
          <cell r="B141" t="str">
            <v>62745</v>
          </cell>
          <cell r="C141" t="str">
            <v>Humboldt</v>
          </cell>
          <cell r="D141" t="str">
            <v>Cutten Elementary</v>
          </cell>
          <cell r="E141">
            <v>552</v>
          </cell>
          <cell r="F141">
            <v>9384</v>
          </cell>
          <cell r="G141">
            <v>2</v>
          </cell>
        </row>
        <row r="142">
          <cell r="A142" t="str">
            <v>12</v>
          </cell>
          <cell r="B142" t="str">
            <v>62794</v>
          </cell>
          <cell r="C142" t="str">
            <v>Humboldt</v>
          </cell>
          <cell r="D142" t="str">
            <v>Fieldbrook Elementary</v>
          </cell>
          <cell r="E142">
            <v>113</v>
          </cell>
          <cell r="F142">
            <v>3564</v>
          </cell>
          <cell r="G142">
            <v>1</v>
          </cell>
        </row>
        <row r="143">
          <cell r="A143" t="str">
            <v>12</v>
          </cell>
          <cell r="B143" t="str">
            <v>62802</v>
          </cell>
          <cell r="C143" t="str">
            <v>Humboldt</v>
          </cell>
          <cell r="D143" t="str">
            <v>Fortuna Union Elementary</v>
          </cell>
          <cell r="E143">
            <v>722</v>
          </cell>
          <cell r="F143">
            <v>12274</v>
          </cell>
          <cell r="G143">
            <v>2</v>
          </cell>
        </row>
        <row r="144">
          <cell r="A144" t="str">
            <v>12</v>
          </cell>
          <cell r="B144" t="str">
            <v>62810</v>
          </cell>
          <cell r="C144" t="str">
            <v>Humboldt</v>
          </cell>
          <cell r="D144" t="str">
            <v>Fortuna Union High</v>
          </cell>
          <cell r="E144">
            <v>1175</v>
          </cell>
          <cell r="F144">
            <v>24266</v>
          </cell>
          <cell r="G144">
            <v>4</v>
          </cell>
        </row>
        <row r="145">
          <cell r="A145" t="str">
            <v>12</v>
          </cell>
          <cell r="B145" t="str">
            <v>62828</v>
          </cell>
          <cell r="C145" t="str">
            <v>Humboldt</v>
          </cell>
          <cell r="D145" t="str">
            <v>Freshwater Elementary</v>
          </cell>
          <cell r="E145">
            <v>329</v>
          </cell>
          <cell r="F145">
            <v>8273</v>
          </cell>
          <cell r="G145">
            <v>2</v>
          </cell>
        </row>
        <row r="146">
          <cell r="A146" t="str">
            <v>12</v>
          </cell>
          <cell r="B146" t="str">
            <v>62836</v>
          </cell>
          <cell r="C146" t="str">
            <v>Humboldt</v>
          </cell>
          <cell r="D146" t="str">
            <v>Garfield Elementary</v>
          </cell>
          <cell r="E146">
            <v>60</v>
          </cell>
          <cell r="F146">
            <v>3564</v>
          </cell>
          <cell r="G146">
            <v>1</v>
          </cell>
        </row>
        <row r="147">
          <cell r="A147" t="str">
            <v>12</v>
          </cell>
          <cell r="B147" t="str">
            <v>62851</v>
          </cell>
          <cell r="C147" t="str">
            <v>Humboldt</v>
          </cell>
          <cell r="D147" t="str">
            <v>Green Point Elementary</v>
          </cell>
          <cell r="E147">
            <v>17</v>
          </cell>
          <cell r="F147">
            <v>2228</v>
          </cell>
          <cell r="G147">
            <v>1</v>
          </cell>
        </row>
        <row r="148">
          <cell r="A148" t="str">
            <v>12</v>
          </cell>
          <cell r="B148" t="str">
            <v>62885</v>
          </cell>
          <cell r="C148" t="str">
            <v>Humboldt</v>
          </cell>
          <cell r="D148" t="str">
            <v>Hydesville Elementary</v>
          </cell>
          <cell r="E148">
            <v>152</v>
          </cell>
          <cell r="F148">
            <v>3564</v>
          </cell>
          <cell r="G148">
            <v>1</v>
          </cell>
        </row>
        <row r="149">
          <cell r="A149" t="str">
            <v>12</v>
          </cell>
          <cell r="B149" t="str">
            <v>62893</v>
          </cell>
          <cell r="C149" t="str">
            <v>Humboldt</v>
          </cell>
          <cell r="D149" t="str">
            <v>Jacoby Creek Elementary</v>
          </cell>
          <cell r="E149">
            <v>394</v>
          </cell>
          <cell r="F149">
            <v>6698</v>
          </cell>
          <cell r="G149">
            <v>1</v>
          </cell>
        </row>
        <row r="150">
          <cell r="A150" t="str">
            <v>12</v>
          </cell>
          <cell r="B150" t="str">
            <v>62901</v>
          </cell>
          <cell r="C150" t="str">
            <v>Humboldt</v>
          </cell>
          <cell r="D150" t="str">
            <v>Klamath-Trinity Joint Unified</v>
          </cell>
          <cell r="E150">
            <v>1054</v>
          </cell>
          <cell r="F150">
            <v>30652</v>
          </cell>
          <cell r="G150">
            <v>8</v>
          </cell>
        </row>
        <row r="151">
          <cell r="A151" t="str">
            <v>12</v>
          </cell>
          <cell r="B151" t="str">
            <v>62919</v>
          </cell>
          <cell r="C151" t="str">
            <v>Humboldt</v>
          </cell>
          <cell r="D151" t="str">
            <v>Kneeland Elementary</v>
          </cell>
          <cell r="E151">
            <v>25</v>
          </cell>
          <cell r="F151">
            <v>3564</v>
          </cell>
          <cell r="G151">
            <v>1</v>
          </cell>
        </row>
        <row r="152">
          <cell r="A152" t="str">
            <v>12</v>
          </cell>
          <cell r="B152" t="str">
            <v>62927</v>
          </cell>
          <cell r="C152" t="str">
            <v>Humboldt</v>
          </cell>
          <cell r="D152" t="str">
            <v>Loleta Union Elementary</v>
          </cell>
          <cell r="E152">
            <v>124</v>
          </cell>
          <cell r="F152">
            <v>3564</v>
          </cell>
          <cell r="G152">
            <v>1</v>
          </cell>
        </row>
        <row r="153">
          <cell r="A153" t="str">
            <v>12</v>
          </cell>
          <cell r="B153" t="str">
            <v>62935</v>
          </cell>
          <cell r="C153" t="str">
            <v>Humboldt</v>
          </cell>
          <cell r="D153" t="str">
            <v>Maple Creek Elementary</v>
          </cell>
          <cell r="E153">
            <v>11</v>
          </cell>
          <cell r="F153">
            <v>2228</v>
          </cell>
          <cell r="G153">
            <v>1</v>
          </cell>
        </row>
        <row r="154">
          <cell r="A154" t="str">
            <v>12</v>
          </cell>
          <cell r="B154" t="str">
            <v>62950</v>
          </cell>
          <cell r="C154" t="str">
            <v>Humboldt</v>
          </cell>
          <cell r="D154" t="str">
            <v>McKinleyville Union Elementary</v>
          </cell>
          <cell r="E154">
            <v>1165</v>
          </cell>
          <cell r="F154">
            <v>19805</v>
          </cell>
          <cell r="G154">
            <v>3</v>
          </cell>
        </row>
        <row r="155">
          <cell r="A155" t="str">
            <v>12</v>
          </cell>
          <cell r="B155" t="str">
            <v>62968</v>
          </cell>
          <cell r="C155" t="str">
            <v>Humboldt</v>
          </cell>
          <cell r="D155" t="str">
            <v>Orick Elementary</v>
          </cell>
          <cell r="E155">
            <v>24</v>
          </cell>
          <cell r="F155">
            <v>3564</v>
          </cell>
          <cell r="G155">
            <v>1</v>
          </cell>
        </row>
        <row r="156">
          <cell r="A156" t="str">
            <v>12</v>
          </cell>
          <cell r="B156" t="str">
            <v>62976</v>
          </cell>
          <cell r="C156" t="str">
            <v>Humboldt</v>
          </cell>
          <cell r="D156" t="str">
            <v>Pacific Union Elementary</v>
          </cell>
          <cell r="E156">
            <v>525</v>
          </cell>
          <cell r="F156">
            <v>11911</v>
          </cell>
          <cell r="G156">
            <v>2</v>
          </cell>
        </row>
        <row r="157">
          <cell r="A157" t="str">
            <v>12</v>
          </cell>
          <cell r="B157" t="str">
            <v>62984</v>
          </cell>
          <cell r="C157" t="str">
            <v>Humboldt</v>
          </cell>
          <cell r="D157" t="str">
            <v>Peninsula Union</v>
          </cell>
          <cell r="E157">
            <v>22</v>
          </cell>
          <cell r="F157">
            <v>3564</v>
          </cell>
          <cell r="G157">
            <v>1</v>
          </cell>
        </row>
        <row r="158">
          <cell r="A158" t="str">
            <v>12</v>
          </cell>
          <cell r="B158" t="str">
            <v>63008</v>
          </cell>
          <cell r="C158" t="str">
            <v>Humboldt</v>
          </cell>
          <cell r="D158" t="str">
            <v>Rio Dell Elementary</v>
          </cell>
          <cell r="E158">
            <v>287</v>
          </cell>
          <cell r="F158">
            <v>7128</v>
          </cell>
          <cell r="G158">
            <v>2</v>
          </cell>
        </row>
        <row r="159">
          <cell r="A159" t="str">
            <v>12</v>
          </cell>
          <cell r="B159" t="str">
            <v>63016</v>
          </cell>
          <cell r="C159" t="str">
            <v>Humboldt</v>
          </cell>
          <cell r="D159" t="str">
            <v>Rohnerville Elementary</v>
          </cell>
          <cell r="E159">
            <v>675</v>
          </cell>
          <cell r="F159">
            <v>11475</v>
          </cell>
          <cell r="G159">
            <v>2</v>
          </cell>
        </row>
        <row r="160">
          <cell r="A160" t="str">
            <v>12</v>
          </cell>
          <cell r="B160" t="str">
            <v>63024</v>
          </cell>
          <cell r="C160" t="str">
            <v>Humboldt</v>
          </cell>
          <cell r="D160" t="str">
            <v>Scotia Union Elementary</v>
          </cell>
          <cell r="E160">
            <v>201</v>
          </cell>
          <cell r="F160">
            <v>3564</v>
          </cell>
          <cell r="G160">
            <v>1</v>
          </cell>
        </row>
        <row r="161">
          <cell r="A161" t="str">
            <v>12</v>
          </cell>
          <cell r="B161" t="str">
            <v>63032</v>
          </cell>
          <cell r="C161" t="str">
            <v>Humboldt</v>
          </cell>
          <cell r="D161" t="str">
            <v>South Bay Union Elementary</v>
          </cell>
          <cell r="E161">
            <v>408</v>
          </cell>
          <cell r="F161">
            <v>7984</v>
          </cell>
          <cell r="G161">
            <v>2</v>
          </cell>
        </row>
        <row r="162">
          <cell r="A162" t="str">
            <v>12</v>
          </cell>
          <cell r="B162" t="str">
            <v>63040</v>
          </cell>
          <cell r="C162" t="str">
            <v>Humboldt</v>
          </cell>
          <cell r="D162" t="str">
            <v>Southern Humboldt Joint Unified</v>
          </cell>
          <cell r="E162">
            <v>802</v>
          </cell>
          <cell r="F162">
            <v>28419</v>
          </cell>
          <cell r="G162">
            <v>8</v>
          </cell>
        </row>
        <row r="163">
          <cell r="A163" t="str">
            <v>12</v>
          </cell>
          <cell r="B163" t="str">
            <v>63057</v>
          </cell>
          <cell r="C163" t="str">
            <v>Humboldt</v>
          </cell>
          <cell r="D163" t="str">
            <v>Trinidad Union Elementary</v>
          </cell>
          <cell r="E163">
            <v>153</v>
          </cell>
          <cell r="F163">
            <v>3564</v>
          </cell>
          <cell r="G163">
            <v>1</v>
          </cell>
        </row>
        <row r="164">
          <cell r="A164" t="str">
            <v>12</v>
          </cell>
          <cell r="B164" t="str">
            <v>75374</v>
          </cell>
          <cell r="C164" t="str">
            <v>Humboldt</v>
          </cell>
          <cell r="D164" t="str">
            <v>Ferndale Unified</v>
          </cell>
          <cell r="E164">
            <v>487</v>
          </cell>
          <cell r="F164">
            <v>9072</v>
          </cell>
          <cell r="G164">
            <v>2</v>
          </cell>
        </row>
        <row r="165">
          <cell r="A165" t="str">
            <v>12</v>
          </cell>
          <cell r="B165" t="str">
            <v>75382</v>
          </cell>
          <cell r="C165" t="str">
            <v>Humboldt</v>
          </cell>
          <cell r="D165" t="str">
            <v>Mattole Unified</v>
          </cell>
          <cell r="E165">
            <v>880</v>
          </cell>
          <cell r="F165">
            <v>22148</v>
          </cell>
          <cell r="G165">
            <v>4</v>
          </cell>
        </row>
        <row r="166">
          <cell r="A166" t="str">
            <v>12</v>
          </cell>
          <cell r="B166" t="str">
            <v>75515</v>
          </cell>
          <cell r="C166" t="str">
            <v>Humboldt</v>
          </cell>
          <cell r="D166" t="str">
            <v>Eureka City Unified</v>
          </cell>
          <cell r="E166">
            <v>4149</v>
          </cell>
          <cell r="F166">
            <v>75606</v>
          </cell>
          <cell r="G166">
            <v>9</v>
          </cell>
        </row>
        <row r="167">
          <cell r="A167" t="str">
            <v>13</v>
          </cell>
          <cell r="B167" t="str">
            <v>10132</v>
          </cell>
          <cell r="C167" t="str">
            <v>Imperial</v>
          </cell>
          <cell r="D167" t="str">
            <v>Imperial County Office of Education</v>
          </cell>
          <cell r="E167">
            <v>688</v>
          </cell>
          <cell r="F167">
            <v>11696</v>
          </cell>
          <cell r="G167">
            <v>2</v>
          </cell>
        </row>
        <row r="168">
          <cell r="A168" t="str">
            <v>13</v>
          </cell>
          <cell r="B168" t="str">
            <v>63073</v>
          </cell>
          <cell r="C168" t="str">
            <v>Imperial</v>
          </cell>
          <cell r="D168" t="str">
            <v>Brawley Elementary</v>
          </cell>
          <cell r="E168">
            <v>3680</v>
          </cell>
          <cell r="F168">
            <v>62562</v>
          </cell>
          <cell r="G168">
            <v>5</v>
          </cell>
        </row>
        <row r="169">
          <cell r="A169" t="str">
            <v>13</v>
          </cell>
          <cell r="B169" t="str">
            <v>63081</v>
          </cell>
          <cell r="C169" t="str">
            <v>Imperial</v>
          </cell>
          <cell r="D169" t="str">
            <v>Brawley Union High</v>
          </cell>
          <cell r="E169">
            <v>1952</v>
          </cell>
          <cell r="F169">
            <v>35526</v>
          </cell>
          <cell r="G169">
            <v>3</v>
          </cell>
        </row>
        <row r="170">
          <cell r="A170" t="str">
            <v>13</v>
          </cell>
          <cell r="B170" t="str">
            <v>63099</v>
          </cell>
          <cell r="C170" t="str">
            <v>Imperial</v>
          </cell>
          <cell r="D170" t="str">
            <v>Calexico Unified</v>
          </cell>
          <cell r="E170">
            <v>9255</v>
          </cell>
          <cell r="F170">
            <v>159397</v>
          </cell>
          <cell r="G170">
            <v>13</v>
          </cell>
        </row>
        <row r="171">
          <cell r="A171" t="str">
            <v>13</v>
          </cell>
          <cell r="B171" t="str">
            <v>63107</v>
          </cell>
          <cell r="C171" t="str">
            <v>Imperial</v>
          </cell>
          <cell r="D171" t="str">
            <v>Calipatria Unified</v>
          </cell>
          <cell r="E171">
            <v>1190</v>
          </cell>
          <cell r="F171">
            <v>21805</v>
          </cell>
          <cell r="G171">
            <v>4</v>
          </cell>
        </row>
        <row r="172">
          <cell r="A172" t="str">
            <v>13</v>
          </cell>
          <cell r="B172" t="str">
            <v>63115</v>
          </cell>
          <cell r="C172" t="str">
            <v>Imperial</v>
          </cell>
          <cell r="D172" t="str">
            <v>Central Union High</v>
          </cell>
          <cell r="E172">
            <v>4156</v>
          </cell>
          <cell r="F172">
            <v>71209</v>
          </cell>
          <cell r="G172">
            <v>3</v>
          </cell>
        </row>
        <row r="173">
          <cell r="A173" t="str">
            <v>13</v>
          </cell>
          <cell r="B173" t="str">
            <v>63123</v>
          </cell>
          <cell r="C173" t="str">
            <v>Imperial</v>
          </cell>
          <cell r="D173" t="str">
            <v>El Centro Elementary</v>
          </cell>
          <cell r="E173">
            <v>5644</v>
          </cell>
          <cell r="F173">
            <v>95949</v>
          </cell>
          <cell r="G173">
            <v>11</v>
          </cell>
        </row>
        <row r="174">
          <cell r="A174" t="str">
            <v>13</v>
          </cell>
          <cell r="B174" t="str">
            <v>63131</v>
          </cell>
          <cell r="C174" t="str">
            <v>Imperial</v>
          </cell>
          <cell r="D174" t="str">
            <v>Heber Elementary</v>
          </cell>
          <cell r="E174">
            <v>1037</v>
          </cell>
          <cell r="F174">
            <v>17630</v>
          </cell>
          <cell r="G174">
            <v>1</v>
          </cell>
        </row>
        <row r="175">
          <cell r="A175" t="str">
            <v>13</v>
          </cell>
          <cell r="B175" t="str">
            <v>63149</v>
          </cell>
          <cell r="C175" t="str">
            <v>Imperial</v>
          </cell>
          <cell r="D175" t="str">
            <v>Holtville Unified</v>
          </cell>
          <cell r="E175">
            <v>1701</v>
          </cell>
          <cell r="F175">
            <v>32543</v>
          </cell>
          <cell r="G175">
            <v>5</v>
          </cell>
        </row>
        <row r="176">
          <cell r="A176" t="str">
            <v>13</v>
          </cell>
          <cell r="B176" t="str">
            <v>63164</v>
          </cell>
          <cell r="C176" t="str">
            <v>Imperial</v>
          </cell>
          <cell r="D176" t="str">
            <v>Imperial Unified</v>
          </cell>
          <cell r="E176">
            <v>3602</v>
          </cell>
          <cell r="F176">
            <v>66291</v>
          </cell>
          <cell r="G176">
            <v>6</v>
          </cell>
        </row>
        <row r="177">
          <cell r="A177" t="str">
            <v>13</v>
          </cell>
          <cell r="B177" t="str">
            <v>63172</v>
          </cell>
          <cell r="C177" t="str">
            <v>Imperial</v>
          </cell>
          <cell r="D177" t="str">
            <v>Magnolia Union Elementary</v>
          </cell>
          <cell r="E177">
            <v>118</v>
          </cell>
          <cell r="F177">
            <v>3564</v>
          </cell>
          <cell r="G177">
            <v>1</v>
          </cell>
        </row>
        <row r="178">
          <cell r="A178" t="str">
            <v>13</v>
          </cell>
          <cell r="B178" t="str">
            <v>63180</v>
          </cell>
          <cell r="C178" t="str">
            <v>Imperial</v>
          </cell>
          <cell r="D178" t="str">
            <v>McCabe Union Elementary</v>
          </cell>
          <cell r="E178">
            <v>1126</v>
          </cell>
          <cell r="F178">
            <v>19143</v>
          </cell>
          <cell r="G178">
            <v>1</v>
          </cell>
        </row>
        <row r="179">
          <cell r="A179" t="str">
            <v>13</v>
          </cell>
          <cell r="B179" t="str">
            <v>63198</v>
          </cell>
          <cell r="C179" t="str">
            <v>Imperial</v>
          </cell>
          <cell r="D179" t="str">
            <v>Meadows Union Elementary</v>
          </cell>
          <cell r="E179">
            <v>483</v>
          </cell>
          <cell r="F179">
            <v>8211</v>
          </cell>
          <cell r="G179">
            <v>1</v>
          </cell>
        </row>
        <row r="180">
          <cell r="A180" t="str">
            <v>13</v>
          </cell>
          <cell r="B180" t="str">
            <v>63206</v>
          </cell>
          <cell r="C180" t="str">
            <v>Imperial</v>
          </cell>
          <cell r="D180" t="str">
            <v>Mulberry Elementary</v>
          </cell>
          <cell r="E180">
            <v>73</v>
          </cell>
          <cell r="F180">
            <v>3564</v>
          </cell>
          <cell r="G180">
            <v>1</v>
          </cell>
        </row>
        <row r="181">
          <cell r="A181" t="str">
            <v>13</v>
          </cell>
          <cell r="B181" t="str">
            <v>63214</v>
          </cell>
          <cell r="C181" t="str">
            <v>Imperial</v>
          </cell>
          <cell r="D181" t="str">
            <v>San Pasqual Valley Unified</v>
          </cell>
          <cell r="E181">
            <v>746</v>
          </cell>
          <cell r="F181">
            <v>16071</v>
          </cell>
          <cell r="G181">
            <v>4</v>
          </cell>
        </row>
        <row r="182">
          <cell r="A182" t="str">
            <v>13</v>
          </cell>
          <cell r="B182" t="str">
            <v>63222</v>
          </cell>
          <cell r="C182" t="str">
            <v>Imperial</v>
          </cell>
          <cell r="D182" t="str">
            <v>Seeley Union Elementary</v>
          </cell>
          <cell r="E182">
            <v>436</v>
          </cell>
          <cell r="F182">
            <v>7412</v>
          </cell>
          <cell r="G182">
            <v>1</v>
          </cell>
        </row>
        <row r="183">
          <cell r="A183" t="str">
            <v>13</v>
          </cell>
          <cell r="B183" t="str">
            <v>63230</v>
          </cell>
          <cell r="C183" t="str">
            <v>Imperial</v>
          </cell>
          <cell r="D183" t="str">
            <v>Westmorland Union Elementary</v>
          </cell>
          <cell r="E183">
            <v>364</v>
          </cell>
          <cell r="F183">
            <v>6188</v>
          </cell>
          <cell r="G183">
            <v>1</v>
          </cell>
        </row>
        <row r="184">
          <cell r="A184" t="str">
            <v>14</v>
          </cell>
          <cell r="B184" t="str">
            <v>10140</v>
          </cell>
          <cell r="C184" t="str">
            <v>Inyo</v>
          </cell>
          <cell r="D184" t="str">
            <v>Inyo County Office of Education</v>
          </cell>
          <cell r="E184">
            <v>264</v>
          </cell>
          <cell r="F184">
            <v>11743</v>
          </cell>
          <cell r="G184">
            <v>4</v>
          </cell>
        </row>
        <row r="185">
          <cell r="A185" t="str">
            <v>14</v>
          </cell>
          <cell r="B185" t="str">
            <v>63248</v>
          </cell>
          <cell r="C185" t="str">
            <v>Inyo</v>
          </cell>
          <cell r="D185" t="str">
            <v>Big Pine Unified</v>
          </cell>
          <cell r="E185">
            <v>195</v>
          </cell>
          <cell r="F185">
            <v>9356</v>
          </cell>
          <cell r="G185">
            <v>3</v>
          </cell>
        </row>
        <row r="186">
          <cell r="A186" t="str">
            <v>14</v>
          </cell>
          <cell r="B186" t="str">
            <v>63255</v>
          </cell>
          <cell r="C186" t="str">
            <v>Inyo</v>
          </cell>
          <cell r="D186" t="str">
            <v>Bishop Union Elementary</v>
          </cell>
          <cell r="E186">
            <v>1250</v>
          </cell>
          <cell r="F186">
            <v>25587</v>
          </cell>
          <cell r="G186">
            <v>5</v>
          </cell>
        </row>
        <row r="187">
          <cell r="A187" t="str">
            <v>14</v>
          </cell>
          <cell r="B187" t="str">
            <v>63263</v>
          </cell>
          <cell r="C187" t="str">
            <v>Inyo</v>
          </cell>
          <cell r="D187" t="str">
            <v>Bishop Joint Union High</v>
          </cell>
          <cell r="E187">
            <v>702</v>
          </cell>
          <cell r="F187">
            <v>14512</v>
          </cell>
          <cell r="G187">
            <v>2</v>
          </cell>
        </row>
        <row r="188">
          <cell r="A188" t="str">
            <v>14</v>
          </cell>
          <cell r="B188" t="str">
            <v>63271</v>
          </cell>
          <cell r="C188" t="str">
            <v>Inyo</v>
          </cell>
          <cell r="D188" t="str">
            <v>Death Valley Unified</v>
          </cell>
          <cell r="E188">
            <v>77</v>
          </cell>
          <cell r="F188">
            <v>13812</v>
          </cell>
          <cell r="G188">
            <v>5</v>
          </cell>
        </row>
        <row r="189">
          <cell r="A189" t="str">
            <v>14</v>
          </cell>
          <cell r="B189" t="str">
            <v>63289</v>
          </cell>
          <cell r="C189" t="str">
            <v>Inyo</v>
          </cell>
          <cell r="D189" t="str">
            <v>Lone Pine Unified</v>
          </cell>
          <cell r="E189">
            <v>396</v>
          </cell>
          <cell r="F189">
            <v>10093</v>
          </cell>
          <cell r="G189">
            <v>3</v>
          </cell>
        </row>
        <row r="190">
          <cell r="A190" t="str">
            <v>14</v>
          </cell>
          <cell r="B190" t="str">
            <v>63297</v>
          </cell>
          <cell r="C190" t="str">
            <v>Inyo</v>
          </cell>
          <cell r="D190" t="str">
            <v>Owens Valley Unified</v>
          </cell>
          <cell r="E190">
            <v>60</v>
          </cell>
          <cell r="F190">
            <v>9356</v>
          </cell>
          <cell r="G190">
            <v>3</v>
          </cell>
        </row>
        <row r="191">
          <cell r="A191" t="str">
            <v>14</v>
          </cell>
          <cell r="B191" t="str">
            <v>63305</v>
          </cell>
          <cell r="C191" t="str">
            <v>Inyo</v>
          </cell>
          <cell r="D191" t="str">
            <v>Round Valley Joint Elementary</v>
          </cell>
          <cell r="E191">
            <v>117</v>
          </cell>
          <cell r="F191">
            <v>3564</v>
          </cell>
          <cell r="G191">
            <v>1</v>
          </cell>
        </row>
        <row r="192">
          <cell r="A192" t="str">
            <v>15</v>
          </cell>
          <cell r="B192" t="str">
            <v>10157</v>
          </cell>
          <cell r="C192" t="str">
            <v>Kern</v>
          </cell>
          <cell r="D192" t="str">
            <v>Kern County Office of Education</v>
          </cell>
          <cell r="E192">
            <v>3570</v>
          </cell>
          <cell r="F192">
            <v>60692</v>
          </cell>
          <cell r="G192">
            <v>4</v>
          </cell>
        </row>
        <row r="193">
          <cell r="A193" t="str">
            <v>15</v>
          </cell>
          <cell r="B193" t="str">
            <v>63313</v>
          </cell>
          <cell r="C193" t="str">
            <v>Kern</v>
          </cell>
          <cell r="D193" t="str">
            <v>Arvin Union Elementary</v>
          </cell>
          <cell r="E193">
            <v>3362</v>
          </cell>
          <cell r="F193">
            <v>57157</v>
          </cell>
          <cell r="G193">
            <v>4</v>
          </cell>
        </row>
        <row r="194">
          <cell r="A194" t="str">
            <v>15</v>
          </cell>
          <cell r="B194" t="str">
            <v>63321</v>
          </cell>
          <cell r="C194" t="str">
            <v>Kern</v>
          </cell>
          <cell r="D194" t="str">
            <v>Bakersfield City</v>
          </cell>
          <cell r="E194">
            <v>27263</v>
          </cell>
          <cell r="F194">
            <v>466320</v>
          </cell>
          <cell r="G194">
            <v>41</v>
          </cell>
        </row>
        <row r="195">
          <cell r="A195" t="str">
            <v>15</v>
          </cell>
          <cell r="B195" t="str">
            <v>63339</v>
          </cell>
          <cell r="C195" t="str">
            <v>Kern</v>
          </cell>
          <cell r="D195" t="str">
            <v>Beardsley Elementary</v>
          </cell>
          <cell r="E195">
            <v>1738</v>
          </cell>
          <cell r="F195">
            <v>29546</v>
          </cell>
          <cell r="G195">
            <v>4</v>
          </cell>
        </row>
        <row r="196">
          <cell r="A196" t="str">
            <v>15</v>
          </cell>
          <cell r="B196" t="str">
            <v>63347</v>
          </cell>
          <cell r="C196" t="str">
            <v>Kern</v>
          </cell>
          <cell r="D196" t="str">
            <v>Belridge Elementary</v>
          </cell>
          <cell r="E196">
            <v>35</v>
          </cell>
          <cell r="F196">
            <v>3564</v>
          </cell>
          <cell r="G196">
            <v>1</v>
          </cell>
        </row>
        <row r="197">
          <cell r="A197" t="str">
            <v>15</v>
          </cell>
          <cell r="B197" t="str">
            <v>63354</v>
          </cell>
          <cell r="C197" t="str">
            <v>Kern</v>
          </cell>
          <cell r="D197" t="str">
            <v>Blake Elementary</v>
          </cell>
          <cell r="E197">
            <v>6</v>
          </cell>
          <cell r="F197">
            <v>2228</v>
          </cell>
          <cell r="G197">
            <v>1</v>
          </cell>
        </row>
        <row r="198">
          <cell r="A198" t="str">
            <v>15</v>
          </cell>
          <cell r="B198" t="str">
            <v>63362</v>
          </cell>
          <cell r="C198" t="str">
            <v>Kern</v>
          </cell>
          <cell r="D198" t="str">
            <v>Panama-Buena Vista Union</v>
          </cell>
          <cell r="E198">
            <v>16385</v>
          </cell>
          <cell r="F198">
            <v>278558</v>
          </cell>
          <cell r="G198">
            <v>22</v>
          </cell>
        </row>
        <row r="199">
          <cell r="A199" t="str">
            <v>15</v>
          </cell>
          <cell r="B199" t="str">
            <v>63370</v>
          </cell>
          <cell r="C199" t="str">
            <v>Kern</v>
          </cell>
          <cell r="D199" t="str">
            <v>Buttonwillow Union Elementary</v>
          </cell>
          <cell r="E199">
            <v>386</v>
          </cell>
          <cell r="F199">
            <v>6562</v>
          </cell>
          <cell r="G199">
            <v>1</v>
          </cell>
        </row>
        <row r="200">
          <cell r="A200" t="str">
            <v>15</v>
          </cell>
          <cell r="B200" t="str">
            <v>63388</v>
          </cell>
          <cell r="C200" t="str">
            <v>Kern</v>
          </cell>
          <cell r="D200" t="str">
            <v>Caliente Union Elementary</v>
          </cell>
          <cell r="E200">
            <v>103</v>
          </cell>
          <cell r="F200">
            <v>5792</v>
          </cell>
          <cell r="G200">
            <v>2</v>
          </cell>
        </row>
        <row r="201">
          <cell r="A201" t="str">
            <v>15</v>
          </cell>
          <cell r="B201" t="str">
            <v>63404</v>
          </cell>
          <cell r="C201" t="str">
            <v>Kern</v>
          </cell>
          <cell r="D201" t="str">
            <v>Delano Union Elementary</v>
          </cell>
          <cell r="E201">
            <v>7716</v>
          </cell>
          <cell r="F201">
            <v>131175</v>
          </cell>
          <cell r="G201">
            <v>11</v>
          </cell>
        </row>
        <row r="202">
          <cell r="A202" t="str">
            <v>15</v>
          </cell>
          <cell r="B202" t="str">
            <v>63412</v>
          </cell>
          <cell r="C202" t="str">
            <v>Kern</v>
          </cell>
          <cell r="D202" t="str">
            <v>Delano Joint Union High</v>
          </cell>
          <cell r="E202">
            <v>4634</v>
          </cell>
          <cell r="F202">
            <v>80338</v>
          </cell>
          <cell r="G202">
            <v>5</v>
          </cell>
        </row>
        <row r="203">
          <cell r="A203" t="str">
            <v>15</v>
          </cell>
          <cell r="B203" t="str">
            <v>63420</v>
          </cell>
          <cell r="C203" t="str">
            <v>Kern</v>
          </cell>
          <cell r="D203" t="str">
            <v>Di Giorgio Elementary</v>
          </cell>
          <cell r="E203">
            <v>210</v>
          </cell>
          <cell r="F203">
            <v>3570</v>
          </cell>
          <cell r="G203">
            <v>1</v>
          </cell>
        </row>
        <row r="204">
          <cell r="A204" t="str">
            <v>15</v>
          </cell>
          <cell r="B204" t="str">
            <v>63438</v>
          </cell>
          <cell r="C204" t="str">
            <v>Kern</v>
          </cell>
          <cell r="D204" t="str">
            <v>Edison Elementary</v>
          </cell>
          <cell r="E204">
            <v>1112</v>
          </cell>
          <cell r="F204">
            <v>18904</v>
          </cell>
          <cell r="G204">
            <v>2</v>
          </cell>
        </row>
        <row r="205">
          <cell r="A205" t="str">
            <v>15</v>
          </cell>
          <cell r="B205" t="str">
            <v>63446</v>
          </cell>
          <cell r="C205" t="str">
            <v>Kern</v>
          </cell>
          <cell r="D205" t="str">
            <v>Elk Hills Elementary</v>
          </cell>
          <cell r="E205">
            <v>72</v>
          </cell>
          <cell r="F205">
            <v>3564</v>
          </cell>
          <cell r="G205">
            <v>1</v>
          </cell>
        </row>
        <row r="206">
          <cell r="A206" t="str">
            <v>15</v>
          </cell>
          <cell r="B206" t="str">
            <v>63461</v>
          </cell>
          <cell r="C206" t="str">
            <v>Kern</v>
          </cell>
          <cell r="D206" t="str">
            <v>Fairfax Elementary</v>
          </cell>
          <cell r="E206">
            <v>2122</v>
          </cell>
          <cell r="F206">
            <v>36074</v>
          </cell>
          <cell r="G206">
            <v>3</v>
          </cell>
        </row>
        <row r="207">
          <cell r="A207" t="str">
            <v>15</v>
          </cell>
          <cell r="B207" t="str">
            <v>63479</v>
          </cell>
          <cell r="C207" t="str">
            <v>Kern</v>
          </cell>
          <cell r="D207" t="str">
            <v>Fruitvale Elementary</v>
          </cell>
          <cell r="E207">
            <v>3237</v>
          </cell>
          <cell r="F207">
            <v>55031</v>
          </cell>
          <cell r="G207">
            <v>5</v>
          </cell>
        </row>
        <row r="208">
          <cell r="A208" t="str">
            <v>15</v>
          </cell>
          <cell r="B208" t="str">
            <v>63487</v>
          </cell>
          <cell r="C208" t="str">
            <v>Kern</v>
          </cell>
          <cell r="D208" t="str">
            <v>General Shafter Elementary</v>
          </cell>
          <cell r="E208">
            <v>188</v>
          </cell>
          <cell r="F208">
            <v>3564</v>
          </cell>
          <cell r="G208">
            <v>1</v>
          </cell>
        </row>
        <row r="209">
          <cell r="A209" t="str">
            <v>15</v>
          </cell>
          <cell r="B209" t="str">
            <v>63503</v>
          </cell>
          <cell r="C209" t="str">
            <v>Kern</v>
          </cell>
          <cell r="D209" t="str">
            <v>Greenfield Union</v>
          </cell>
          <cell r="E209">
            <v>8411</v>
          </cell>
          <cell r="F209">
            <v>142993</v>
          </cell>
          <cell r="G209">
            <v>11</v>
          </cell>
        </row>
        <row r="210">
          <cell r="A210" t="str">
            <v>15</v>
          </cell>
          <cell r="B210" t="str">
            <v>63529</v>
          </cell>
          <cell r="C210" t="str">
            <v>Kern</v>
          </cell>
          <cell r="D210" t="str">
            <v>Kern Union High</v>
          </cell>
          <cell r="E210">
            <v>37783</v>
          </cell>
          <cell r="F210">
            <v>649729</v>
          </cell>
          <cell r="G210">
            <v>24</v>
          </cell>
        </row>
        <row r="211">
          <cell r="A211" t="str">
            <v>15</v>
          </cell>
          <cell r="B211" t="str">
            <v>63545</v>
          </cell>
          <cell r="C211" t="str">
            <v>Kern</v>
          </cell>
          <cell r="D211" t="str">
            <v>Kernville Union Elementary</v>
          </cell>
          <cell r="E211">
            <v>878</v>
          </cell>
          <cell r="F211">
            <v>17811</v>
          </cell>
          <cell r="G211">
            <v>3</v>
          </cell>
        </row>
        <row r="212">
          <cell r="A212" t="str">
            <v>15</v>
          </cell>
          <cell r="B212" t="str">
            <v>63552</v>
          </cell>
          <cell r="C212" t="str">
            <v>Kern</v>
          </cell>
          <cell r="D212" t="str">
            <v>Lakeside Union</v>
          </cell>
          <cell r="E212">
            <v>1345</v>
          </cell>
          <cell r="F212">
            <v>22866</v>
          </cell>
          <cell r="G212">
            <v>2</v>
          </cell>
        </row>
        <row r="213">
          <cell r="A213" t="str">
            <v>15</v>
          </cell>
          <cell r="B213" t="str">
            <v>63560</v>
          </cell>
          <cell r="C213" t="str">
            <v>Kern</v>
          </cell>
          <cell r="D213" t="str">
            <v>Lamont Elementary</v>
          </cell>
          <cell r="E213">
            <v>2626</v>
          </cell>
          <cell r="F213">
            <v>44643</v>
          </cell>
          <cell r="G213">
            <v>4</v>
          </cell>
        </row>
        <row r="214">
          <cell r="A214" t="str">
            <v>15</v>
          </cell>
          <cell r="B214" t="str">
            <v>63578</v>
          </cell>
          <cell r="C214" t="str">
            <v>Kern</v>
          </cell>
          <cell r="D214" t="str">
            <v>Richland Union Elementary</v>
          </cell>
          <cell r="E214">
            <v>3124</v>
          </cell>
          <cell r="F214">
            <v>53110</v>
          </cell>
          <cell r="G214">
            <v>4</v>
          </cell>
        </row>
        <row r="215">
          <cell r="A215" t="str">
            <v>15</v>
          </cell>
          <cell r="B215" t="str">
            <v>63586</v>
          </cell>
          <cell r="C215" t="str">
            <v>Kern</v>
          </cell>
          <cell r="D215" t="str">
            <v>Linns Valley-Poso Flat Union</v>
          </cell>
          <cell r="E215">
            <v>20</v>
          </cell>
          <cell r="F215">
            <v>2228</v>
          </cell>
          <cell r="G215">
            <v>1</v>
          </cell>
        </row>
        <row r="216">
          <cell r="A216" t="str">
            <v>15</v>
          </cell>
          <cell r="B216" t="str">
            <v>63594</v>
          </cell>
          <cell r="C216" t="str">
            <v>Kern</v>
          </cell>
          <cell r="D216" t="str">
            <v>Lost Hills Union Elementary</v>
          </cell>
          <cell r="E216">
            <v>598</v>
          </cell>
          <cell r="F216">
            <v>10721</v>
          </cell>
          <cell r="G216">
            <v>2</v>
          </cell>
        </row>
        <row r="217">
          <cell r="A217" t="str">
            <v>15</v>
          </cell>
          <cell r="B217" t="str">
            <v>63610</v>
          </cell>
          <cell r="C217" t="str">
            <v>Kern</v>
          </cell>
          <cell r="D217" t="str">
            <v>Maple Elementary</v>
          </cell>
          <cell r="E217">
            <v>274</v>
          </cell>
          <cell r="F217">
            <v>4658</v>
          </cell>
          <cell r="G217">
            <v>1</v>
          </cell>
        </row>
        <row r="218">
          <cell r="A218" t="str">
            <v>15</v>
          </cell>
          <cell r="B218" t="str">
            <v>63628</v>
          </cell>
          <cell r="C218" t="str">
            <v>Kern</v>
          </cell>
          <cell r="D218" t="str">
            <v>Maricopa Unified</v>
          </cell>
          <cell r="E218">
            <v>305</v>
          </cell>
          <cell r="F218">
            <v>7128</v>
          </cell>
          <cell r="G218">
            <v>2</v>
          </cell>
        </row>
        <row r="219">
          <cell r="A219" t="str">
            <v>15</v>
          </cell>
          <cell r="B219" t="str">
            <v>63651</v>
          </cell>
          <cell r="C219" t="str">
            <v>Kern</v>
          </cell>
          <cell r="D219" t="str">
            <v>McKittrick Elementary</v>
          </cell>
          <cell r="E219">
            <v>75</v>
          </cell>
          <cell r="F219">
            <v>3564</v>
          </cell>
          <cell r="G219">
            <v>1</v>
          </cell>
        </row>
        <row r="220">
          <cell r="A220" t="str">
            <v>15</v>
          </cell>
          <cell r="B220" t="str">
            <v>63669</v>
          </cell>
          <cell r="C220" t="str">
            <v>Kern</v>
          </cell>
          <cell r="D220" t="str">
            <v>Midway Elementary</v>
          </cell>
          <cell r="E220">
            <v>72</v>
          </cell>
          <cell r="F220">
            <v>3564</v>
          </cell>
          <cell r="G220">
            <v>1</v>
          </cell>
        </row>
        <row r="221">
          <cell r="A221" t="str">
            <v>15</v>
          </cell>
          <cell r="B221" t="str">
            <v>63677</v>
          </cell>
          <cell r="C221" t="str">
            <v>Kern</v>
          </cell>
          <cell r="D221" t="str">
            <v>Mojave Unified</v>
          </cell>
          <cell r="E221">
            <v>2920</v>
          </cell>
          <cell r="F221">
            <v>52813</v>
          </cell>
          <cell r="G221">
            <v>9</v>
          </cell>
        </row>
        <row r="222">
          <cell r="A222" t="str">
            <v>15</v>
          </cell>
          <cell r="B222" t="str">
            <v>63685</v>
          </cell>
          <cell r="C222" t="str">
            <v>Kern</v>
          </cell>
          <cell r="D222" t="str">
            <v>Muroc Joint Unified</v>
          </cell>
          <cell r="E222">
            <v>2043</v>
          </cell>
          <cell r="F222">
            <v>37769</v>
          </cell>
          <cell r="G222">
            <v>5</v>
          </cell>
        </row>
        <row r="223">
          <cell r="A223" t="str">
            <v>15</v>
          </cell>
          <cell r="B223" t="str">
            <v>63693</v>
          </cell>
          <cell r="C223" t="str">
            <v>Kern</v>
          </cell>
          <cell r="D223" t="str">
            <v>Norris Elementary</v>
          </cell>
          <cell r="E223">
            <v>3536</v>
          </cell>
          <cell r="F223">
            <v>60114</v>
          </cell>
          <cell r="G223">
            <v>5</v>
          </cell>
        </row>
        <row r="224">
          <cell r="A224" t="str">
            <v>15</v>
          </cell>
          <cell r="B224" t="str">
            <v>63719</v>
          </cell>
          <cell r="C224" t="str">
            <v>Kern</v>
          </cell>
          <cell r="D224" t="str">
            <v>Pond Union Elementary</v>
          </cell>
          <cell r="E224">
            <v>226</v>
          </cell>
          <cell r="F224">
            <v>3842</v>
          </cell>
          <cell r="G224">
            <v>1</v>
          </cell>
        </row>
        <row r="225">
          <cell r="A225" t="str">
            <v>15</v>
          </cell>
          <cell r="B225" t="str">
            <v>63750</v>
          </cell>
          <cell r="C225" t="str">
            <v>Kern</v>
          </cell>
          <cell r="D225" t="str">
            <v>Rosedale Union Elementary</v>
          </cell>
          <cell r="E225">
            <v>5325</v>
          </cell>
          <cell r="F225">
            <v>90526</v>
          </cell>
          <cell r="G225">
            <v>9</v>
          </cell>
        </row>
        <row r="226">
          <cell r="A226" t="str">
            <v>15</v>
          </cell>
          <cell r="B226" t="str">
            <v>63768</v>
          </cell>
          <cell r="C226" t="str">
            <v>Kern</v>
          </cell>
          <cell r="D226" t="str">
            <v>Semitropic Elementary</v>
          </cell>
          <cell r="E226">
            <v>234</v>
          </cell>
          <cell r="F226">
            <v>3978</v>
          </cell>
          <cell r="G226">
            <v>1</v>
          </cell>
        </row>
        <row r="227">
          <cell r="A227" t="str">
            <v>15</v>
          </cell>
          <cell r="B227" t="str">
            <v>63776</v>
          </cell>
          <cell r="C227" t="str">
            <v>Kern</v>
          </cell>
          <cell r="D227" t="str">
            <v>Southern Kern Unified</v>
          </cell>
          <cell r="E227">
            <v>3435</v>
          </cell>
          <cell r="F227">
            <v>62006</v>
          </cell>
          <cell r="G227">
            <v>6</v>
          </cell>
        </row>
        <row r="228">
          <cell r="A228" t="str">
            <v>15</v>
          </cell>
          <cell r="B228" t="str">
            <v>63784</v>
          </cell>
          <cell r="C228" t="str">
            <v>Kern</v>
          </cell>
          <cell r="D228" t="str">
            <v>South Fork Union</v>
          </cell>
          <cell r="E228">
            <v>303</v>
          </cell>
          <cell r="F228">
            <v>9356</v>
          </cell>
          <cell r="G228">
            <v>3</v>
          </cell>
        </row>
        <row r="229">
          <cell r="A229" t="str">
            <v>15</v>
          </cell>
          <cell r="B229" t="str">
            <v>63792</v>
          </cell>
          <cell r="C229" t="str">
            <v>Kern</v>
          </cell>
          <cell r="D229" t="str">
            <v>Standard Elementary</v>
          </cell>
          <cell r="E229">
            <v>2890</v>
          </cell>
          <cell r="F229">
            <v>49132</v>
          </cell>
          <cell r="G229">
            <v>4</v>
          </cell>
        </row>
        <row r="230">
          <cell r="A230" t="str">
            <v>15</v>
          </cell>
          <cell r="B230" t="str">
            <v>63800</v>
          </cell>
          <cell r="C230" t="str">
            <v>Kern</v>
          </cell>
          <cell r="D230" t="str">
            <v>Taft City</v>
          </cell>
          <cell r="E230">
            <v>2139</v>
          </cell>
          <cell r="F230">
            <v>39412</v>
          </cell>
          <cell r="G230">
            <v>7</v>
          </cell>
        </row>
        <row r="231">
          <cell r="A231" t="str">
            <v>15</v>
          </cell>
          <cell r="B231" t="str">
            <v>63818</v>
          </cell>
          <cell r="C231" t="str">
            <v>Kern</v>
          </cell>
          <cell r="D231" t="str">
            <v>Taft Union High</v>
          </cell>
          <cell r="E231">
            <v>1066</v>
          </cell>
          <cell r="F231">
            <v>23279</v>
          </cell>
          <cell r="G231">
            <v>3</v>
          </cell>
        </row>
        <row r="232">
          <cell r="A232" t="str">
            <v>15</v>
          </cell>
          <cell r="B232" t="str">
            <v>63826</v>
          </cell>
          <cell r="C232" t="str">
            <v>Kern</v>
          </cell>
          <cell r="D232" t="str">
            <v>Tehachapi Unified</v>
          </cell>
          <cell r="E232">
            <v>4866</v>
          </cell>
          <cell r="F232">
            <v>83364</v>
          </cell>
          <cell r="G232">
            <v>6</v>
          </cell>
        </row>
        <row r="233">
          <cell r="A233" t="str">
            <v>15</v>
          </cell>
          <cell r="B233" t="str">
            <v>63834</v>
          </cell>
          <cell r="C233" t="str">
            <v>Kern</v>
          </cell>
          <cell r="D233" t="str">
            <v>Vineland Elementary</v>
          </cell>
          <cell r="E233">
            <v>862</v>
          </cell>
          <cell r="F233">
            <v>14654</v>
          </cell>
          <cell r="G233">
            <v>2</v>
          </cell>
        </row>
        <row r="234">
          <cell r="A234" t="str">
            <v>15</v>
          </cell>
          <cell r="B234" t="str">
            <v>63842</v>
          </cell>
          <cell r="C234" t="str">
            <v>Kern</v>
          </cell>
          <cell r="D234" t="str">
            <v>Wasco Union Elementary</v>
          </cell>
          <cell r="E234">
            <v>3182</v>
          </cell>
          <cell r="F234">
            <v>54094</v>
          </cell>
          <cell r="G234">
            <v>5</v>
          </cell>
        </row>
        <row r="235">
          <cell r="A235" t="str">
            <v>15</v>
          </cell>
          <cell r="B235" t="str">
            <v>63859</v>
          </cell>
          <cell r="C235" t="str">
            <v>Kern</v>
          </cell>
          <cell r="D235" t="str">
            <v>Wasco Union High</v>
          </cell>
          <cell r="E235">
            <v>1795</v>
          </cell>
          <cell r="F235">
            <v>31530</v>
          </cell>
          <cell r="G235">
            <v>2</v>
          </cell>
        </row>
        <row r="236">
          <cell r="A236" t="str">
            <v>15</v>
          </cell>
          <cell r="B236" t="str">
            <v>73544</v>
          </cell>
          <cell r="C236" t="str">
            <v>Kern</v>
          </cell>
          <cell r="D236" t="str">
            <v>Rio Bravo-Greeley Union Elementary</v>
          </cell>
          <cell r="E236">
            <v>949</v>
          </cell>
          <cell r="F236">
            <v>16133</v>
          </cell>
          <cell r="G236">
            <v>2</v>
          </cell>
        </row>
        <row r="237">
          <cell r="A237" t="str">
            <v>15</v>
          </cell>
          <cell r="B237" t="str">
            <v>73742</v>
          </cell>
          <cell r="C237" t="str">
            <v>Kern</v>
          </cell>
          <cell r="D237" t="str">
            <v>Sierra Sands Unified</v>
          </cell>
          <cell r="E237">
            <v>5509</v>
          </cell>
          <cell r="F237">
            <v>99101</v>
          </cell>
          <cell r="G237">
            <v>12</v>
          </cell>
        </row>
        <row r="238">
          <cell r="A238" t="str">
            <v>15</v>
          </cell>
          <cell r="B238" t="str">
            <v>73908</v>
          </cell>
          <cell r="C238" t="str">
            <v>Kern</v>
          </cell>
          <cell r="D238" t="str">
            <v>McFarland Unified</v>
          </cell>
          <cell r="E238">
            <v>3269</v>
          </cell>
          <cell r="F238">
            <v>60680</v>
          </cell>
          <cell r="G238">
            <v>6</v>
          </cell>
        </row>
        <row r="239">
          <cell r="A239" t="str">
            <v>15</v>
          </cell>
          <cell r="B239" t="str">
            <v>75168</v>
          </cell>
          <cell r="C239" t="str">
            <v>Kern</v>
          </cell>
          <cell r="D239" t="str">
            <v>El Tejon Unified</v>
          </cell>
          <cell r="E239">
            <v>1301</v>
          </cell>
          <cell r="F239">
            <v>27307</v>
          </cell>
          <cell r="G239">
            <v>5</v>
          </cell>
        </row>
        <row r="240">
          <cell r="A240" t="str">
            <v>16</v>
          </cell>
          <cell r="B240" t="str">
            <v>10165</v>
          </cell>
          <cell r="C240" t="str">
            <v>Kings</v>
          </cell>
          <cell r="D240" t="str">
            <v>Kings County Office of Education</v>
          </cell>
          <cell r="E240">
            <v>516</v>
          </cell>
          <cell r="F240">
            <v>11922</v>
          </cell>
          <cell r="G240">
            <v>3</v>
          </cell>
        </row>
        <row r="241">
          <cell r="A241" t="str">
            <v>16</v>
          </cell>
          <cell r="B241" t="str">
            <v>63875</v>
          </cell>
          <cell r="C241" t="str">
            <v>Kings</v>
          </cell>
          <cell r="D241" t="str">
            <v>Armona Union Elementary</v>
          </cell>
          <cell r="E241">
            <v>1213</v>
          </cell>
          <cell r="F241">
            <v>20621</v>
          </cell>
          <cell r="G241">
            <v>3</v>
          </cell>
        </row>
        <row r="242">
          <cell r="A242" t="str">
            <v>16</v>
          </cell>
          <cell r="B242" t="str">
            <v>63883</v>
          </cell>
          <cell r="C242" t="str">
            <v>Kings</v>
          </cell>
          <cell r="D242" t="str">
            <v>Central Union Elementary</v>
          </cell>
          <cell r="E242">
            <v>1866</v>
          </cell>
          <cell r="F242">
            <v>31722</v>
          </cell>
          <cell r="G242">
            <v>4</v>
          </cell>
        </row>
        <row r="243">
          <cell r="A243" t="str">
            <v>16</v>
          </cell>
          <cell r="B243" t="str">
            <v>63891</v>
          </cell>
          <cell r="C243" t="str">
            <v>Kings</v>
          </cell>
          <cell r="D243" t="str">
            <v>Corcoran Joint Unified</v>
          </cell>
          <cell r="E243">
            <v>3257</v>
          </cell>
          <cell r="F243">
            <v>60585</v>
          </cell>
          <cell r="G243">
            <v>7</v>
          </cell>
        </row>
        <row r="244">
          <cell r="A244" t="str">
            <v>16</v>
          </cell>
          <cell r="B244" t="str">
            <v>63909</v>
          </cell>
          <cell r="C244" t="str">
            <v>Kings</v>
          </cell>
          <cell r="D244" t="str">
            <v>Delta View Joint Union Elementary</v>
          </cell>
          <cell r="E244">
            <v>75</v>
          </cell>
          <cell r="F244">
            <v>3564</v>
          </cell>
          <cell r="G244">
            <v>1</v>
          </cell>
        </row>
        <row r="245">
          <cell r="A245" t="str">
            <v>16</v>
          </cell>
          <cell r="B245" t="str">
            <v>63917</v>
          </cell>
          <cell r="C245" t="str">
            <v>Kings</v>
          </cell>
          <cell r="D245" t="str">
            <v>Hanford Elementary</v>
          </cell>
          <cell r="E245">
            <v>5514</v>
          </cell>
          <cell r="F245">
            <v>96843</v>
          </cell>
          <cell r="G245">
            <v>11</v>
          </cell>
        </row>
        <row r="246">
          <cell r="A246" t="str">
            <v>16</v>
          </cell>
          <cell r="B246" t="str">
            <v>63925</v>
          </cell>
          <cell r="C246" t="str">
            <v>Kings</v>
          </cell>
          <cell r="D246" t="str">
            <v>Hanford Joint Union High</v>
          </cell>
          <cell r="E246">
            <v>3926</v>
          </cell>
          <cell r="F246">
            <v>71476</v>
          </cell>
          <cell r="G246">
            <v>5</v>
          </cell>
        </row>
        <row r="247">
          <cell r="A247" t="str">
            <v>16</v>
          </cell>
          <cell r="B247" t="str">
            <v>63933</v>
          </cell>
          <cell r="C247" t="str">
            <v>Kings</v>
          </cell>
          <cell r="D247" t="str">
            <v>Island Union Elementary</v>
          </cell>
          <cell r="E247">
            <v>277</v>
          </cell>
          <cell r="F247">
            <v>4709</v>
          </cell>
          <cell r="G247">
            <v>1</v>
          </cell>
        </row>
        <row r="248">
          <cell r="A248" t="str">
            <v>16</v>
          </cell>
          <cell r="B248" t="str">
            <v>63941</v>
          </cell>
          <cell r="C248" t="str">
            <v>Kings</v>
          </cell>
          <cell r="D248" t="str">
            <v>Kings River-Hardwick Union Elementary</v>
          </cell>
          <cell r="E248">
            <v>655</v>
          </cell>
          <cell r="F248">
            <v>11135</v>
          </cell>
          <cell r="G248">
            <v>1</v>
          </cell>
        </row>
        <row r="249">
          <cell r="A249" t="str">
            <v>16</v>
          </cell>
          <cell r="B249" t="str">
            <v>63958</v>
          </cell>
          <cell r="C249" t="str">
            <v>Kings</v>
          </cell>
          <cell r="D249" t="str">
            <v>Kit Carson Union Elementary</v>
          </cell>
          <cell r="E249">
            <v>424</v>
          </cell>
          <cell r="F249">
            <v>9181</v>
          </cell>
          <cell r="G249">
            <v>2</v>
          </cell>
        </row>
        <row r="250">
          <cell r="A250" t="str">
            <v>16</v>
          </cell>
          <cell r="B250" t="str">
            <v>63966</v>
          </cell>
          <cell r="C250" t="str">
            <v>Kings</v>
          </cell>
          <cell r="D250" t="str">
            <v>Lakeside Union Elementary</v>
          </cell>
          <cell r="E250">
            <v>366</v>
          </cell>
          <cell r="F250">
            <v>10654</v>
          </cell>
          <cell r="G250">
            <v>3</v>
          </cell>
        </row>
        <row r="251">
          <cell r="A251" t="str">
            <v>16</v>
          </cell>
          <cell r="B251" t="str">
            <v>63974</v>
          </cell>
          <cell r="C251" t="str">
            <v>Kings</v>
          </cell>
          <cell r="D251" t="str">
            <v>Lemoore Union Elementary</v>
          </cell>
          <cell r="E251">
            <v>3350</v>
          </cell>
          <cell r="F251">
            <v>56950</v>
          </cell>
          <cell r="G251">
            <v>6</v>
          </cell>
        </row>
        <row r="252">
          <cell r="A252" t="str">
            <v>16</v>
          </cell>
          <cell r="B252" t="str">
            <v>63982</v>
          </cell>
          <cell r="C252" t="str">
            <v>Kings</v>
          </cell>
          <cell r="D252" t="str">
            <v>Lemoore Union High</v>
          </cell>
          <cell r="E252">
            <v>2208</v>
          </cell>
          <cell r="F252">
            <v>45177</v>
          </cell>
          <cell r="G252">
            <v>5</v>
          </cell>
        </row>
        <row r="253">
          <cell r="A253" t="str">
            <v>16</v>
          </cell>
          <cell r="B253" t="str">
            <v>63990</v>
          </cell>
          <cell r="C253" t="str">
            <v>Kings</v>
          </cell>
          <cell r="D253" t="str">
            <v>Pioneer Union Elementary</v>
          </cell>
          <cell r="E253">
            <v>1664</v>
          </cell>
          <cell r="F253">
            <v>28288</v>
          </cell>
          <cell r="G253">
            <v>3</v>
          </cell>
        </row>
        <row r="254">
          <cell r="A254" t="str">
            <v>16</v>
          </cell>
          <cell r="B254" t="str">
            <v>73932</v>
          </cell>
          <cell r="C254" t="str">
            <v>Kings</v>
          </cell>
          <cell r="D254" t="str">
            <v>Reef-Sunset Unified</v>
          </cell>
          <cell r="E254">
            <v>2516</v>
          </cell>
          <cell r="F254">
            <v>50987</v>
          </cell>
          <cell r="G254">
            <v>9</v>
          </cell>
        </row>
        <row r="255">
          <cell r="A255" t="str">
            <v>17</v>
          </cell>
          <cell r="B255" t="str">
            <v>10173</v>
          </cell>
          <cell r="C255" t="str">
            <v>Lake</v>
          </cell>
          <cell r="D255" t="str">
            <v>Lake County Office of Education</v>
          </cell>
          <cell r="E255">
            <v>81</v>
          </cell>
          <cell r="F255">
            <v>12476</v>
          </cell>
          <cell r="G255">
            <v>5</v>
          </cell>
        </row>
        <row r="256">
          <cell r="A256" t="str">
            <v>17</v>
          </cell>
          <cell r="B256" t="str">
            <v>64014</v>
          </cell>
          <cell r="C256" t="str">
            <v>Lake</v>
          </cell>
          <cell r="D256" t="str">
            <v>Kelseyville Unified</v>
          </cell>
          <cell r="E256">
            <v>1752</v>
          </cell>
          <cell r="F256">
            <v>35805</v>
          </cell>
          <cell r="G256">
            <v>7</v>
          </cell>
        </row>
        <row r="257">
          <cell r="A257" t="str">
            <v>17</v>
          </cell>
          <cell r="B257" t="str">
            <v>64022</v>
          </cell>
          <cell r="C257" t="str">
            <v>Lake</v>
          </cell>
          <cell r="D257" t="str">
            <v>Konocti Unified</v>
          </cell>
          <cell r="E257">
            <v>3108</v>
          </cell>
          <cell r="F257">
            <v>63636</v>
          </cell>
          <cell r="G257">
            <v>10</v>
          </cell>
        </row>
        <row r="258">
          <cell r="A258" t="str">
            <v>17</v>
          </cell>
          <cell r="B258" t="str">
            <v>64030</v>
          </cell>
          <cell r="C258" t="str">
            <v>Lake</v>
          </cell>
          <cell r="D258" t="str">
            <v>Lakeport Unified</v>
          </cell>
          <cell r="E258">
            <v>1650</v>
          </cell>
          <cell r="F258">
            <v>36131</v>
          </cell>
          <cell r="G258">
            <v>6</v>
          </cell>
        </row>
        <row r="259">
          <cell r="A259" t="str">
            <v>17</v>
          </cell>
          <cell r="B259" t="str">
            <v>64048</v>
          </cell>
          <cell r="C259" t="str">
            <v>Lake</v>
          </cell>
          <cell r="D259" t="str">
            <v>Lucerne Elementary</v>
          </cell>
          <cell r="E259">
            <v>258</v>
          </cell>
          <cell r="F259">
            <v>4386</v>
          </cell>
          <cell r="G259">
            <v>1</v>
          </cell>
        </row>
        <row r="260">
          <cell r="A260" t="str">
            <v>17</v>
          </cell>
          <cell r="B260" t="str">
            <v>64055</v>
          </cell>
          <cell r="C260" t="str">
            <v>Lake</v>
          </cell>
          <cell r="D260" t="str">
            <v>Middletown Unified</v>
          </cell>
          <cell r="E260">
            <v>1741</v>
          </cell>
          <cell r="F260">
            <v>38285</v>
          </cell>
          <cell r="G260">
            <v>8</v>
          </cell>
        </row>
        <row r="261">
          <cell r="A261" t="str">
            <v>17</v>
          </cell>
          <cell r="B261" t="str">
            <v>64063</v>
          </cell>
          <cell r="C261" t="str">
            <v>Lake</v>
          </cell>
          <cell r="D261" t="str">
            <v>Upper Lake Union Elementary</v>
          </cell>
          <cell r="E261">
            <v>549</v>
          </cell>
          <cell r="F261">
            <v>11742</v>
          </cell>
          <cell r="G261">
            <v>3</v>
          </cell>
        </row>
        <row r="262">
          <cell r="A262" t="str">
            <v>17</v>
          </cell>
          <cell r="B262" t="str">
            <v>64071</v>
          </cell>
          <cell r="C262" t="str">
            <v>Lake</v>
          </cell>
          <cell r="D262" t="str">
            <v>Upper Lake Union High</v>
          </cell>
          <cell r="E262">
            <v>419</v>
          </cell>
          <cell r="F262">
            <v>12116</v>
          </cell>
          <cell r="G262">
            <v>3</v>
          </cell>
        </row>
        <row r="263">
          <cell r="A263" t="str">
            <v>18</v>
          </cell>
          <cell r="B263" t="str">
            <v>10181</v>
          </cell>
          <cell r="C263" t="str">
            <v>Lassen</v>
          </cell>
          <cell r="D263" t="str">
            <v>Lassen County Office of Education</v>
          </cell>
          <cell r="E263">
            <v>136</v>
          </cell>
          <cell r="F263">
            <v>11584</v>
          </cell>
          <cell r="G263">
            <v>4</v>
          </cell>
        </row>
        <row r="264">
          <cell r="A264" t="str">
            <v>18</v>
          </cell>
          <cell r="B264" t="str">
            <v>64089</v>
          </cell>
          <cell r="C264" t="str">
            <v>Lassen</v>
          </cell>
          <cell r="D264" t="str">
            <v>Big Valley Joint Unified</v>
          </cell>
          <cell r="E264">
            <v>223</v>
          </cell>
          <cell r="F264">
            <v>12920</v>
          </cell>
          <cell r="G264">
            <v>4</v>
          </cell>
        </row>
        <row r="265">
          <cell r="A265" t="str">
            <v>18</v>
          </cell>
          <cell r="B265" t="str">
            <v>64105</v>
          </cell>
          <cell r="C265" t="str">
            <v>Lassen</v>
          </cell>
          <cell r="D265" t="str">
            <v>Janesville Union Elementary</v>
          </cell>
          <cell r="E265">
            <v>460</v>
          </cell>
          <cell r="F265">
            <v>7820</v>
          </cell>
          <cell r="G265">
            <v>1</v>
          </cell>
        </row>
        <row r="266">
          <cell r="A266" t="str">
            <v>18</v>
          </cell>
          <cell r="B266" t="str">
            <v>64113</v>
          </cell>
          <cell r="C266" t="str">
            <v>Lassen</v>
          </cell>
          <cell r="D266" t="str">
            <v>Johnstonville Elementary</v>
          </cell>
          <cell r="E266">
            <v>217</v>
          </cell>
          <cell r="F266">
            <v>3689</v>
          </cell>
          <cell r="G266">
            <v>1</v>
          </cell>
        </row>
        <row r="267">
          <cell r="A267" t="str">
            <v>18</v>
          </cell>
          <cell r="B267" t="str">
            <v>64139</v>
          </cell>
          <cell r="C267" t="str">
            <v>Lassen</v>
          </cell>
          <cell r="D267" t="str">
            <v>Lassen Union High</v>
          </cell>
          <cell r="E267">
            <v>1104</v>
          </cell>
          <cell r="F267">
            <v>28466</v>
          </cell>
          <cell r="G267">
            <v>5</v>
          </cell>
        </row>
        <row r="268">
          <cell r="A268" t="str">
            <v>18</v>
          </cell>
          <cell r="B268" t="str">
            <v>64162</v>
          </cell>
          <cell r="C268" t="str">
            <v>Lassen</v>
          </cell>
          <cell r="D268" t="str">
            <v>Ravendale-Termo Elementary</v>
          </cell>
          <cell r="E268">
            <v>9</v>
          </cell>
          <cell r="F268">
            <v>4456</v>
          </cell>
          <cell r="G268">
            <v>2</v>
          </cell>
        </row>
        <row r="269">
          <cell r="A269" t="str">
            <v>18</v>
          </cell>
          <cell r="B269" t="str">
            <v>64170</v>
          </cell>
          <cell r="C269" t="str">
            <v>Lassen</v>
          </cell>
          <cell r="D269" t="str">
            <v>Richmond Elementary</v>
          </cell>
          <cell r="E269">
            <v>219</v>
          </cell>
          <cell r="F269">
            <v>3723</v>
          </cell>
          <cell r="G269">
            <v>1</v>
          </cell>
        </row>
        <row r="270">
          <cell r="A270" t="str">
            <v>18</v>
          </cell>
          <cell r="B270" t="str">
            <v>64188</v>
          </cell>
          <cell r="C270" t="str">
            <v>Lassen</v>
          </cell>
          <cell r="D270" t="str">
            <v>Shaffer Union Elementary</v>
          </cell>
          <cell r="E270">
            <v>290</v>
          </cell>
          <cell r="F270">
            <v>4930</v>
          </cell>
          <cell r="G270">
            <v>1</v>
          </cell>
        </row>
        <row r="271">
          <cell r="A271" t="str">
            <v>18</v>
          </cell>
          <cell r="B271" t="str">
            <v>64196</v>
          </cell>
          <cell r="C271" t="str">
            <v>Lassen</v>
          </cell>
          <cell r="D271" t="str">
            <v>Susanville Elementary</v>
          </cell>
          <cell r="E271">
            <v>1228</v>
          </cell>
          <cell r="F271">
            <v>25230</v>
          </cell>
          <cell r="G271">
            <v>5</v>
          </cell>
        </row>
        <row r="272">
          <cell r="A272" t="str">
            <v>18</v>
          </cell>
          <cell r="B272" t="str">
            <v>64204</v>
          </cell>
          <cell r="C272" t="str">
            <v>Lassen</v>
          </cell>
          <cell r="D272" t="str">
            <v>Westwood Unified</v>
          </cell>
          <cell r="E272">
            <v>296</v>
          </cell>
          <cell r="F272">
            <v>9356</v>
          </cell>
          <cell r="G272">
            <v>3</v>
          </cell>
        </row>
        <row r="273">
          <cell r="A273" t="str">
            <v>18</v>
          </cell>
          <cell r="B273" t="str">
            <v>75036</v>
          </cell>
          <cell r="C273" t="str">
            <v>Lassen</v>
          </cell>
          <cell r="D273" t="str">
            <v>Fort Sage Unified</v>
          </cell>
          <cell r="E273">
            <v>192</v>
          </cell>
          <cell r="F273">
            <v>15148</v>
          </cell>
          <cell r="G273">
            <v>5</v>
          </cell>
        </row>
        <row r="274">
          <cell r="A274" t="str">
            <v>19</v>
          </cell>
          <cell r="B274" t="str">
            <v>10199</v>
          </cell>
          <cell r="C274" t="str">
            <v>Los Angeles</v>
          </cell>
          <cell r="D274" t="str">
            <v>Los Angeles County Office of Education</v>
          </cell>
          <cell r="E274">
            <v>10456</v>
          </cell>
          <cell r="F274">
            <v>178431</v>
          </cell>
          <cell r="G274">
            <v>11</v>
          </cell>
        </row>
        <row r="275">
          <cell r="A275" t="str">
            <v>19</v>
          </cell>
          <cell r="B275" t="str">
            <v>64212</v>
          </cell>
          <cell r="C275" t="str">
            <v>Los Angeles</v>
          </cell>
          <cell r="D275" t="str">
            <v>ABC Unified</v>
          </cell>
          <cell r="E275">
            <v>20787</v>
          </cell>
          <cell r="F275">
            <v>354533</v>
          </cell>
          <cell r="G275">
            <v>30</v>
          </cell>
        </row>
        <row r="276">
          <cell r="A276" t="str">
            <v>19</v>
          </cell>
          <cell r="B276" t="str">
            <v>64246</v>
          </cell>
          <cell r="C276" t="str">
            <v>Los Angeles</v>
          </cell>
          <cell r="D276" t="str">
            <v>Antelope Valley Union High</v>
          </cell>
          <cell r="E276">
            <v>23653</v>
          </cell>
          <cell r="F276">
            <v>402892</v>
          </cell>
          <cell r="G276">
            <v>12</v>
          </cell>
        </row>
        <row r="277">
          <cell r="A277" t="str">
            <v>19</v>
          </cell>
          <cell r="B277" t="str">
            <v>64261</v>
          </cell>
          <cell r="C277" t="str">
            <v>Los Angeles</v>
          </cell>
          <cell r="D277" t="str">
            <v>Arcadia Unified</v>
          </cell>
          <cell r="E277">
            <v>9813</v>
          </cell>
          <cell r="F277">
            <v>169421</v>
          </cell>
          <cell r="G277">
            <v>11</v>
          </cell>
        </row>
        <row r="278">
          <cell r="A278" t="str">
            <v>19</v>
          </cell>
          <cell r="B278" t="str">
            <v>64279</v>
          </cell>
          <cell r="C278" t="str">
            <v>Los Angeles</v>
          </cell>
          <cell r="D278" t="str">
            <v>Azusa Unified</v>
          </cell>
          <cell r="E278">
            <v>11172</v>
          </cell>
          <cell r="F278">
            <v>191022</v>
          </cell>
          <cell r="G278">
            <v>18</v>
          </cell>
        </row>
        <row r="279">
          <cell r="A279" t="str">
            <v>19</v>
          </cell>
          <cell r="B279" t="str">
            <v>64287</v>
          </cell>
          <cell r="C279" t="str">
            <v>Los Angeles</v>
          </cell>
          <cell r="D279" t="str">
            <v>Baldwin Park Unified</v>
          </cell>
          <cell r="E279">
            <v>16354</v>
          </cell>
          <cell r="F279">
            <v>280927</v>
          </cell>
          <cell r="G279">
            <v>21</v>
          </cell>
        </row>
        <row r="280">
          <cell r="A280" t="str">
            <v>19</v>
          </cell>
          <cell r="B280" t="str">
            <v>64295</v>
          </cell>
          <cell r="C280" t="str">
            <v>Los Angeles</v>
          </cell>
          <cell r="D280" t="str">
            <v>Bassett Unified</v>
          </cell>
          <cell r="E280">
            <v>5033</v>
          </cell>
          <cell r="F280">
            <v>87274</v>
          </cell>
          <cell r="G280">
            <v>7</v>
          </cell>
        </row>
        <row r="281">
          <cell r="A281" t="str">
            <v>19</v>
          </cell>
          <cell r="B281" t="str">
            <v>64303</v>
          </cell>
          <cell r="C281" t="str">
            <v>Los Angeles</v>
          </cell>
          <cell r="D281" t="str">
            <v>Bellflower Unified</v>
          </cell>
          <cell r="E281">
            <v>14624</v>
          </cell>
          <cell r="F281">
            <v>251261</v>
          </cell>
          <cell r="G281">
            <v>15</v>
          </cell>
        </row>
        <row r="282">
          <cell r="A282" t="str">
            <v>19</v>
          </cell>
          <cell r="B282" t="str">
            <v>64311</v>
          </cell>
          <cell r="C282" t="str">
            <v>Los Angeles</v>
          </cell>
          <cell r="D282" t="str">
            <v>Beverly Hills Unified</v>
          </cell>
          <cell r="E282">
            <v>5093</v>
          </cell>
          <cell r="F282">
            <v>88539</v>
          </cell>
          <cell r="G282">
            <v>6</v>
          </cell>
        </row>
        <row r="283">
          <cell r="A283" t="str">
            <v>19</v>
          </cell>
          <cell r="B283" t="str">
            <v>64329</v>
          </cell>
          <cell r="C283" t="str">
            <v>Los Angeles</v>
          </cell>
          <cell r="D283" t="str">
            <v>Bonita Unified</v>
          </cell>
          <cell r="E283">
            <v>9808</v>
          </cell>
          <cell r="F283">
            <v>170723</v>
          </cell>
          <cell r="G283">
            <v>14</v>
          </cell>
        </row>
        <row r="284">
          <cell r="A284" t="str">
            <v>19</v>
          </cell>
          <cell r="B284" t="str">
            <v>64337</v>
          </cell>
          <cell r="C284" t="str">
            <v>Los Angeles</v>
          </cell>
          <cell r="D284" t="str">
            <v>Burbank Unified</v>
          </cell>
          <cell r="E284">
            <v>15181</v>
          </cell>
          <cell r="F284">
            <v>265928</v>
          </cell>
          <cell r="G284">
            <v>20</v>
          </cell>
        </row>
        <row r="285">
          <cell r="A285" t="str">
            <v>19</v>
          </cell>
          <cell r="B285" t="str">
            <v>64345</v>
          </cell>
          <cell r="C285" t="str">
            <v>Los Angeles</v>
          </cell>
          <cell r="D285" t="str">
            <v>Castaic Union Elementary</v>
          </cell>
          <cell r="E285">
            <v>3303</v>
          </cell>
          <cell r="F285">
            <v>56152</v>
          </cell>
          <cell r="G285">
            <v>4</v>
          </cell>
        </row>
        <row r="286">
          <cell r="A286" t="str">
            <v>19</v>
          </cell>
          <cell r="B286" t="str">
            <v>64352</v>
          </cell>
          <cell r="C286" t="str">
            <v>Los Angeles</v>
          </cell>
          <cell r="D286" t="str">
            <v>Centinela Valley Union High</v>
          </cell>
          <cell r="E286">
            <v>7324</v>
          </cell>
          <cell r="F286">
            <v>126683</v>
          </cell>
          <cell r="G286">
            <v>5</v>
          </cell>
        </row>
        <row r="287">
          <cell r="A287" t="str">
            <v>19</v>
          </cell>
          <cell r="B287" t="str">
            <v>64378</v>
          </cell>
          <cell r="C287" t="str">
            <v>Los Angeles</v>
          </cell>
          <cell r="D287" t="str">
            <v>Charter Oak Unified</v>
          </cell>
          <cell r="E287">
            <v>6272</v>
          </cell>
          <cell r="F287">
            <v>110967</v>
          </cell>
          <cell r="G287">
            <v>10</v>
          </cell>
        </row>
        <row r="288">
          <cell r="A288" t="str">
            <v>19</v>
          </cell>
          <cell r="B288" t="str">
            <v>64394</v>
          </cell>
          <cell r="C288" t="str">
            <v>Los Angeles</v>
          </cell>
          <cell r="D288" t="str">
            <v>Claremont Unified</v>
          </cell>
          <cell r="E288">
            <v>6948</v>
          </cell>
          <cell r="F288">
            <v>125530</v>
          </cell>
          <cell r="G288">
            <v>12</v>
          </cell>
        </row>
        <row r="289">
          <cell r="A289" t="str">
            <v>19</v>
          </cell>
          <cell r="B289" t="str">
            <v>64436</v>
          </cell>
          <cell r="C289" t="str">
            <v>Los Angeles</v>
          </cell>
          <cell r="D289" t="str">
            <v>Covina-Valley Unified</v>
          </cell>
          <cell r="E289">
            <v>14385</v>
          </cell>
          <cell r="F289">
            <v>244551</v>
          </cell>
          <cell r="G289">
            <v>19</v>
          </cell>
        </row>
        <row r="290">
          <cell r="A290" t="str">
            <v>19</v>
          </cell>
          <cell r="B290" t="str">
            <v>64444</v>
          </cell>
          <cell r="C290" t="str">
            <v>Los Angeles</v>
          </cell>
          <cell r="D290" t="str">
            <v>Culver City Unified</v>
          </cell>
          <cell r="E290">
            <v>6636</v>
          </cell>
          <cell r="F290">
            <v>117818</v>
          </cell>
          <cell r="G290">
            <v>9</v>
          </cell>
        </row>
        <row r="291">
          <cell r="A291" t="str">
            <v>19</v>
          </cell>
          <cell r="B291" t="str">
            <v>64451</v>
          </cell>
          <cell r="C291" t="str">
            <v>Los Angeles</v>
          </cell>
          <cell r="D291" t="str">
            <v>Downey Unified</v>
          </cell>
          <cell r="E291">
            <v>22429</v>
          </cell>
          <cell r="F291">
            <v>381305</v>
          </cell>
          <cell r="G291">
            <v>20</v>
          </cell>
        </row>
        <row r="292">
          <cell r="A292" t="str">
            <v>19</v>
          </cell>
          <cell r="B292" t="str">
            <v>64469</v>
          </cell>
          <cell r="C292" t="str">
            <v>Los Angeles</v>
          </cell>
          <cell r="D292" t="str">
            <v>Duarte Unified</v>
          </cell>
          <cell r="E292">
            <v>4239</v>
          </cell>
          <cell r="F292">
            <v>73690</v>
          </cell>
          <cell r="G292">
            <v>8</v>
          </cell>
        </row>
        <row r="293">
          <cell r="A293" t="str">
            <v>19</v>
          </cell>
          <cell r="B293" t="str">
            <v>64477</v>
          </cell>
          <cell r="C293" t="str">
            <v>Los Angeles</v>
          </cell>
          <cell r="D293" t="str">
            <v>Eastside Union Elementary</v>
          </cell>
          <cell r="E293">
            <v>3217</v>
          </cell>
          <cell r="F293">
            <v>54692</v>
          </cell>
          <cell r="G293">
            <v>4</v>
          </cell>
        </row>
        <row r="294">
          <cell r="A294" t="str">
            <v>19</v>
          </cell>
          <cell r="B294" t="str">
            <v>64485</v>
          </cell>
          <cell r="C294" t="str">
            <v>Los Angeles</v>
          </cell>
          <cell r="D294" t="str">
            <v>East Whittier City Elementary</v>
          </cell>
          <cell r="E294">
            <v>8816</v>
          </cell>
          <cell r="F294">
            <v>149877</v>
          </cell>
          <cell r="G294">
            <v>13</v>
          </cell>
        </row>
        <row r="295">
          <cell r="A295" t="str">
            <v>19</v>
          </cell>
          <cell r="B295" t="str">
            <v>64501</v>
          </cell>
          <cell r="C295" t="str">
            <v>Los Angeles</v>
          </cell>
          <cell r="D295" t="str">
            <v>El Monte City Elementary</v>
          </cell>
          <cell r="E295">
            <v>10144</v>
          </cell>
          <cell r="F295">
            <v>174810</v>
          </cell>
          <cell r="G295">
            <v>17</v>
          </cell>
        </row>
        <row r="296">
          <cell r="A296" t="str">
            <v>19</v>
          </cell>
          <cell r="B296" t="str">
            <v>64519</v>
          </cell>
          <cell r="C296" t="str">
            <v>Los Angeles</v>
          </cell>
          <cell r="D296" t="str">
            <v>El Monte Union High</v>
          </cell>
          <cell r="E296">
            <v>10409</v>
          </cell>
          <cell r="F296">
            <v>179723</v>
          </cell>
          <cell r="G296">
            <v>7</v>
          </cell>
        </row>
        <row r="297">
          <cell r="A297" t="str">
            <v>19</v>
          </cell>
          <cell r="B297" t="str">
            <v>64527</v>
          </cell>
          <cell r="C297" t="str">
            <v>Los Angeles</v>
          </cell>
          <cell r="D297" t="str">
            <v>El Rancho Unified</v>
          </cell>
          <cell r="E297">
            <v>11022</v>
          </cell>
          <cell r="F297">
            <v>189317</v>
          </cell>
          <cell r="G297">
            <v>14</v>
          </cell>
        </row>
        <row r="298">
          <cell r="A298" t="str">
            <v>19</v>
          </cell>
          <cell r="B298" t="str">
            <v>64535</v>
          </cell>
          <cell r="C298" t="str">
            <v>Los Angeles</v>
          </cell>
          <cell r="D298" t="str">
            <v>El Segundo Unified</v>
          </cell>
          <cell r="E298">
            <v>3262</v>
          </cell>
          <cell r="F298">
            <v>58595</v>
          </cell>
          <cell r="G298">
            <v>5</v>
          </cell>
        </row>
        <row r="299">
          <cell r="A299" t="str">
            <v>19</v>
          </cell>
          <cell r="B299" t="str">
            <v>64550</v>
          </cell>
          <cell r="C299" t="str">
            <v>Los Angeles</v>
          </cell>
          <cell r="D299" t="str">
            <v>Garvey Elementary</v>
          </cell>
          <cell r="E299">
            <v>5770</v>
          </cell>
          <cell r="F299">
            <v>98091</v>
          </cell>
          <cell r="G299">
            <v>11</v>
          </cell>
        </row>
        <row r="300">
          <cell r="A300" t="str">
            <v>19</v>
          </cell>
          <cell r="B300" t="str">
            <v>64568</v>
          </cell>
          <cell r="C300" t="str">
            <v>Los Angeles</v>
          </cell>
          <cell r="D300" t="str">
            <v>Glendale Unified</v>
          </cell>
          <cell r="E300">
            <v>26702</v>
          </cell>
          <cell r="F300">
            <v>458406</v>
          </cell>
          <cell r="G300">
            <v>32</v>
          </cell>
        </row>
        <row r="301">
          <cell r="A301" t="str">
            <v>19</v>
          </cell>
          <cell r="B301" t="str">
            <v>64576</v>
          </cell>
          <cell r="C301" t="str">
            <v>Los Angeles</v>
          </cell>
          <cell r="D301" t="str">
            <v>Glendora Unified</v>
          </cell>
          <cell r="E301">
            <v>7189</v>
          </cell>
          <cell r="F301">
            <v>123860</v>
          </cell>
          <cell r="G301">
            <v>10</v>
          </cell>
        </row>
        <row r="302">
          <cell r="A302" t="str">
            <v>19</v>
          </cell>
          <cell r="B302" t="str">
            <v>64584</v>
          </cell>
          <cell r="C302" t="str">
            <v>Los Angeles</v>
          </cell>
          <cell r="D302" t="str">
            <v>Gorman Elementary</v>
          </cell>
          <cell r="E302">
            <v>44</v>
          </cell>
          <cell r="F302">
            <v>3564</v>
          </cell>
          <cell r="G302">
            <v>1</v>
          </cell>
        </row>
        <row r="303">
          <cell r="A303" t="str">
            <v>19</v>
          </cell>
          <cell r="B303" t="str">
            <v>64592</v>
          </cell>
          <cell r="C303" t="str">
            <v>Los Angeles</v>
          </cell>
          <cell r="D303" t="str">
            <v>Hawthorne</v>
          </cell>
          <cell r="E303">
            <v>9052</v>
          </cell>
          <cell r="F303">
            <v>153891</v>
          </cell>
          <cell r="G303">
            <v>11</v>
          </cell>
        </row>
        <row r="304">
          <cell r="A304" t="str">
            <v>19</v>
          </cell>
          <cell r="B304" t="str">
            <v>64600</v>
          </cell>
          <cell r="C304" t="str">
            <v>Los Angeles</v>
          </cell>
          <cell r="D304" t="str">
            <v>Hermosa Beach City Elementary</v>
          </cell>
          <cell r="E304">
            <v>1176</v>
          </cell>
          <cell r="F304">
            <v>19993</v>
          </cell>
          <cell r="G304">
            <v>2</v>
          </cell>
        </row>
        <row r="305">
          <cell r="A305" t="str">
            <v>19</v>
          </cell>
          <cell r="B305" t="str">
            <v>64626</v>
          </cell>
          <cell r="C305" t="str">
            <v>Los Angeles</v>
          </cell>
          <cell r="D305" t="str">
            <v>Hughes-Elizabeth Lakes Union Elementary</v>
          </cell>
          <cell r="E305">
            <v>353</v>
          </cell>
          <cell r="F305">
            <v>6001</v>
          </cell>
          <cell r="G305">
            <v>1</v>
          </cell>
        </row>
        <row r="306">
          <cell r="A306" t="str">
            <v>19</v>
          </cell>
          <cell r="B306" t="str">
            <v>64634</v>
          </cell>
          <cell r="C306" t="str">
            <v>Los Angeles</v>
          </cell>
          <cell r="D306" t="str">
            <v>Inglewood Unified</v>
          </cell>
          <cell r="E306">
            <v>14263</v>
          </cell>
          <cell r="F306">
            <v>242478</v>
          </cell>
          <cell r="G306">
            <v>19</v>
          </cell>
        </row>
        <row r="307">
          <cell r="A307" t="str">
            <v>19</v>
          </cell>
          <cell r="B307" t="str">
            <v>64642</v>
          </cell>
          <cell r="C307" t="str">
            <v>Los Angeles</v>
          </cell>
          <cell r="D307" t="str">
            <v>Keppel Union Elementary</v>
          </cell>
          <cell r="E307">
            <v>2890</v>
          </cell>
          <cell r="F307">
            <v>49130</v>
          </cell>
          <cell r="G307">
            <v>6</v>
          </cell>
        </row>
        <row r="308">
          <cell r="A308" t="str">
            <v>19</v>
          </cell>
          <cell r="B308" t="str">
            <v>64659</v>
          </cell>
          <cell r="C308" t="str">
            <v>Los Angeles</v>
          </cell>
          <cell r="D308" t="str">
            <v>La Canada Unified</v>
          </cell>
          <cell r="E308">
            <v>4001</v>
          </cell>
          <cell r="F308">
            <v>70025</v>
          </cell>
          <cell r="G308">
            <v>5</v>
          </cell>
        </row>
        <row r="309">
          <cell r="A309" t="str">
            <v>19</v>
          </cell>
          <cell r="B309" t="str">
            <v>64667</v>
          </cell>
          <cell r="C309" t="str">
            <v>Los Angeles</v>
          </cell>
          <cell r="D309" t="str">
            <v>Lancaster Elementary</v>
          </cell>
          <cell r="E309">
            <v>15085</v>
          </cell>
          <cell r="F309">
            <v>261785</v>
          </cell>
          <cell r="G309">
            <v>19</v>
          </cell>
        </row>
        <row r="310">
          <cell r="A310" t="str">
            <v>19</v>
          </cell>
          <cell r="B310" t="str">
            <v>64683</v>
          </cell>
          <cell r="C310" t="str">
            <v>Los Angeles</v>
          </cell>
          <cell r="D310" t="str">
            <v>Las Virgenes Unified</v>
          </cell>
          <cell r="E310">
            <v>11627</v>
          </cell>
          <cell r="F310">
            <v>202463</v>
          </cell>
          <cell r="G310">
            <v>15</v>
          </cell>
        </row>
        <row r="311">
          <cell r="A311" t="str">
            <v>19</v>
          </cell>
          <cell r="B311" t="str">
            <v>64691</v>
          </cell>
          <cell r="C311" t="str">
            <v>Los Angeles</v>
          </cell>
          <cell r="D311" t="str">
            <v>Lawndale Elementary</v>
          </cell>
          <cell r="E311">
            <v>5795</v>
          </cell>
          <cell r="F311">
            <v>98518</v>
          </cell>
          <cell r="G311">
            <v>8</v>
          </cell>
        </row>
        <row r="312">
          <cell r="A312" t="str">
            <v>19</v>
          </cell>
          <cell r="B312" t="str">
            <v>64709</v>
          </cell>
          <cell r="C312" t="str">
            <v>Los Angeles</v>
          </cell>
          <cell r="D312" t="str">
            <v>Lennox Elementary</v>
          </cell>
          <cell r="E312">
            <v>6253</v>
          </cell>
          <cell r="F312">
            <v>106304</v>
          </cell>
          <cell r="G312">
            <v>7</v>
          </cell>
        </row>
        <row r="313">
          <cell r="A313" t="str">
            <v>19</v>
          </cell>
          <cell r="B313" t="str">
            <v>64717</v>
          </cell>
          <cell r="C313" t="str">
            <v>Los Angeles</v>
          </cell>
          <cell r="D313" t="str">
            <v>Little Lake City Elementary</v>
          </cell>
          <cell r="E313">
            <v>4953</v>
          </cell>
          <cell r="F313">
            <v>84203</v>
          </cell>
          <cell r="G313">
            <v>9</v>
          </cell>
        </row>
        <row r="314">
          <cell r="A314" t="str">
            <v>19</v>
          </cell>
          <cell r="B314" t="str">
            <v>64725</v>
          </cell>
          <cell r="C314" t="str">
            <v>Los Angeles</v>
          </cell>
          <cell r="D314" t="str">
            <v>Long Beach Unified</v>
          </cell>
          <cell r="E314">
            <v>86563</v>
          </cell>
          <cell r="F314">
            <v>1478988</v>
          </cell>
          <cell r="G314">
            <v>87</v>
          </cell>
        </row>
        <row r="315">
          <cell r="A315" t="str">
            <v>19</v>
          </cell>
          <cell r="B315" t="str">
            <v>64733</v>
          </cell>
          <cell r="C315" t="str">
            <v>Los Angeles</v>
          </cell>
          <cell r="D315" t="str">
            <v>Los Angeles Unified</v>
          </cell>
          <cell r="E315">
            <v>633892</v>
          </cell>
          <cell r="F315">
            <v>10921927</v>
          </cell>
          <cell r="G315">
            <v>721</v>
          </cell>
        </row>
        <row r="316">
          <cell r="A316" t="str">
            <v>19</v>
          </cell>
          <cell r="B316" t="str">
            <v>64758</v>
          </cell>
          <cell r="C316" t="str">
            <v>Los Angeles</v>
          </cell>
          <cell r="D316" t="str">
            <v>Los Nietos</v>
          </cell>
          <cell r="E316">
            <v>2027</v>
          </cell>
          <cell r="F316">
            <v>34459</v>
          </cell>
          <cell r="G316">
            <v>4</v>
          </cell>
        </row>
        <row r="317">
          <cell r="A317" t="str">
            <v>19</v>
          </cell>
          <cell r="B317" t="str">
            <v>64766</v>
          </cell>
          <cell r="C317" t="str">
            <v>Los Angeles</v>
          </cell>
          <cell r="D317" t="str">
            <v>Lowell Joint</v>
          </cell>
          <cell r="E317">
            <v>3061</v>
          </cell>
          <cell r="F317">
            <v>52038</v>
          </cell>
          <cell r="G317">
            <v>6</v>
          </cell>
        </row>
        <row r="318">
          <cell r="A318" t="str">
            <v>19</v>
          </cell>
          <cell r="B318" t="str">
            <v>64774</v>
          </cell>
          <cell r="C318" t="str">
            <v>Los Angeles</v>
          </cell>
          <cell r="D318" t="str">
            <v>Lynwood Unified</v>
          </cell>
          <cell r="E318">
            <v>17021</v>
          </cell>
          <cell r="F318">
            <v>291502</v>
          </cell>
          <cell r="G318">
            <v>19</v>
          </cell>
        </row>
        <row r="319">
          <cell r="A319" t="str">
            <v>19</v>
          </cell>
          <cell r="B319" t="str">
            <v>64790</v>
          </cell>
          <cell r="C319" t="str">
            <v>Los Angeles</v>
          </cell>
          <cell r="D319" t="str">
            <v>Monrovia Unified</v>
          </cell>
          <cell r="E319">
            <v>6012</v>
          </cell>
          <cell r="F319">
            <v>105814</v>
          </cell>
          <cell r="G319">
            <v>10</v>
          </cell>
        </row>
        <row r="320">
          <cell r="A320" t="str">
            <v>19</v>
          </cell>
          <cell r="B320" t="str">
            <v>64808</v>
          </cell>
          <cell r="C320" t="str">
            <v>Los Angeles</v>
          </cell>
          <cell r="D320" t="str">
            <v>Montebello Unified</v>
          </cell>
          <cell r="E320">
            <v>33007</v>
          </cell>
          <cell r="F320">
            <v>561846</v>
          </cell>
          <cell r="G320">
            <v>29</v>
          </cell>
        </row>
        <row r="321">
          <cell r="A321" t="str">
            <v>19</v>
          </cell>
          <cell r="B321" t="str">
            <v>64816</v>
          </cell>
          <cell r="C321" t="str">
            <v>Los Angeles</v>
          </cell>
          <cell r="D321" t="str">
            <v>Mountain View Elementary</v>
          </cell>
          <cell r="E321">
            <v>8714</v>
          </cell>
          <cell r="F321">
            <v>148143</v>
          </cell>
          <cell r="G321">
            <v>12</v>
          </cell>
        </row>
        <row r="322">
          <cell r="A322" t="str">
            <v>19</v>
          </cell>
          <cell r="B322" t="str">
            <v>64832</v>
          </cell>
          <cell r="C322" t="str">
            <v>Los Angeles</v>
          </cell>
          <cell r="D322" t="str">
            <v>Newhall Elementary</v>
          </cell>
          <cell r="E322">
            <v>7032</v>
          </cell>
          <cell r="F322">
            <v>119547</v>
          </cell>
          <cell r="G322">
            <v>10</v>
          </cell>
        </row>
        <row r="323">
          <cell r="A323" t="str">
            <v>19</v>
          </cell>
          <cell r="B323" t="str">
            <v>64840</v>
          </cell>
          <cell r="C323" t="str">
            <v>Los Angeles</v>
          </cell>
          <cell r="D323" t="str">
            <v>Norwalk-La Mirada Unified</v>
          </cell>
          <cell r="E323">
            <v>21478</v>
          </cell>
          <cell r="F323">
            <v>365133</v>
          </cell>
          <cell r="G323">
            <v>27</v>
          </cell>
        </row>
        <row r="324">
          <cell r="A324" t="str">
            <v>19</v>
          </cell>
          <cell r="B324" t="str">
            <v>64857</v>
          </cell>
          <cell r="C324" t="str">
            <v>Los Angeles</v>
          </cell>
          <cell r="D324" t="str">
            <v>Palmdale Elementary</v>
          </cell>
          <cell r="E324">
            <v>21223</v>
          </cell>
          <cell r="F324">
            <v>365406</v>
          </cell>
          <cell r="G324">
            <v>27</v>
          </cell>
        </row>
        <row r="325">
          <cell r="A325" t="str">
            <v>19</v>
          </cell>
          <cell r="B325" t="str">
            <v>64865</v>
          </cell>
          <cell r="C325" t="str">
            <v>Los Angeles</v>
          </cell>
          <cell r="D325" t="str">
            <v>Palos Verdes Peninsula Unified</v>
          </cell>
          <cell r="E325">
            <v>12014</v>
          </cell>
          <cell r="F325">
            <v>209026</v>
          </cell>
          <cell r="G325">
            <v>17</v>
          </cell>
        </row>
        <row r="326">
          <cell r="A326" t="str">
            <v>19</v>
          </cell>
          <cell r="B326" t="str">
            <v>64873</v>
          </cell>
          <cell r="C326" t="str">
            <v>Los Angeles</v>
          </cell>
          <cell r="D326" t="str">
            <v>Paramount Unified</v>
          </cell>
          <cell r="E326">
            <v>15949</v>
          </cell>
          <cell r="F326">
            <v>274043</v>
          </cell>
          <cell r="G326">
            <v>19</v>
          </cell>
        </row>
        <row r="327">
          <cell r="A327" t="str">
            <v>19</v>
          </cell>
          <cell r="B327" t="str">
            <v>64881</v>
          </cell>
          <cell r="C327" t="str">
            <v>Los Angeles</v>
          </cell>
          <cell r="D327" t="str">
            <v>Pasadena Unified</v>
          </cell>
          <cell r="E327">
            <v>19691</v>
          </cell>
          <cell r="F327">
            <v>335071</v>
          </cell>
          <cell r="G327">
            <v>29</v>
          </cell>
        </row>
        <row r="328">
          <cell r="A328" t="str">
            <v>19</v>
          </cell>
          <cell r="B328" t="str">
            <v>64907</v>
          </cell>
          <cell r="C328" t="str">
            <v>Los Angeles</v>
          </cell>
          <cell r="D328" t="str">
            <v>Pomona Unified</v>
          </cell>
          <cell r="E328">
            <v>30032</v>
          </cell>
          <cell r="F328">
            <v>516004</v>
          </cell>
          <cell r="G328">
            <v>44</v>
          </cell>
        </row>
        <row r="329">
          <cell r="A329" t="str">
            <v>19</v>
          </cell>
          <cell r="B329" t="str">
            <v>64931</v>
          </cell>
          <cell r="C329" t="str">
            <v>Los Angeles</v>
          </cell>
          <cell r="D329" t="str">
            <v>Rosemead Elementary</v>
          </cell>
          <cell r="E329">
            <v>3052</v>
          </cell>
          <cell r="F329">
            <v>51884</v>
          </cell>
          <cell r="G329">
            <v>5</v>
          </cell>
        </row>
        <row r="330">
          <cell r="A330" t="str">
            <v>19</v>
          </cell>
          <cell r="B330" t="str">
            <v>64964</v>
          </cell>
          <cell r="C330" t="str">
            <v>Los Angeles</v>
          </cell>
          <cell r="D330" t="str">
            <v>San Marino Unified</v>
          </cell>
          <cell r="E330">
            <v>3195</v>
          </cell>
          <cell r="F330">
            <v>54317</v>
          </cell>
          <cell r="G330">
            <v>4</v>
          </cell>
        </row>
        <row r="331">
          <cell r="A331" t="str">
            <v>19</v>
          </cell>
          <cell r="B331" t="str">
            <v>64980</v>
          </cell>
          <cell r="C331" t="str">
            <v>Los Angeles</v>
          </cell>
          <cell r="D331" t="str">
            <v>Santa Monica-Malibu Unified</v>
          </cell>
          <cell r="E331">
            <v>11579</v>
          </cell>
          <cell r="F331">
            <v>198673</v>
          </cell>
          <cell r="G331">
            <v>16</v>
          </cell>
        </row>
        <row r="332">
          <cell r="A332" t="str">
            <v>19</v>
          </cell>
          <cell r="B332" t="str">
            <v>64998</v>
          </cell>
          <cell r="C332" t="str">
            <v>Los Angeles</v>
          </cell>
          <cell r="D332" t="str">
            <v>Saugus Union Elementary</v>
          </cell>
          <cell r="E332">
            <v>10404</v>
          </cell>
          <cell r="F332">
            <v>176873</v>
          </cell>
          <cell r="G332">
            <v>15</v>
          </cell>
        </row>
        <row r="333">
          <cell r="A333" t="str">
            <v>19</v>
          </cell>
          <cell r="B333" t="str">
            <v>65029</v>
          </cell>
          <cell r="C333" t="str">
            <v>Los Angeles</v>
          </cell>
          <cell r="D333" t="str">
            <v>South Pasadena Unified</v>
          </cell>
          <cell r="E333">
            <v>4247</v>
          </cell>
          <cell r="F333">
            <v>72201</v>
          </cell>
          <cell r="G333">
            <v>5</v>
          </cell>
        </row>
        <row r="334">
          <cell r="A334" t="str">
            <v>19</v>
          </cell>
          <cell r="B334" t="str">
            <v>65037</v>
          </cell>
          <cell r="C334" t="str">
            <v>Los Angeles</v>
          </cell>
          <cell r="D334" t="str">
            <v>South Whittier Elementary</v>
          </cell>
          <cell r="E334">
            <v>3906</v>
          </cell>
          <cell r="F334">
            <v>66403</v>
          </cell>
          <cell r="G334">
            <v>8</v>
          </cell>
        </row>
        <row r="335">
          <cell r="A335" t="str">
            <v>19</v>
          </cell>
          <cell r="B335" t="str">
            <v>65045</v>
          </cell>
          <cell r="C335" t="str">
            <v>Los Angeles</v>
          </cell>
          <cell r="D335" t="str">
            <v>Sulphur Springs Union Elementary</v>
          </cell>
          <cell r="E335">
            <v>5774</v>
          </cell>
          <cell r="F335">
            <v>98159</v>
          </cell>
          <cell r="G335">
            <v>9</v>
          </cell>
        </row>
        <row r="336">
          <cell r="A336" t="str">
            <v>19</v>
          </cell>
          <cell r="B336" t="str">
            <v>65052</v>
          </cell>
          <cell r="C336" t="str">
            <v>Los Angeles</v>
          </cell>
          <cell r="D336" t="str">
            <v>Temple City Unified</v>
          </cell>
          <cell r="E336">
            <v>5486</v>
          </cell>
          <cell r="F336">
            <v>98710</v>
          </cell>
          <cell r="G336">
            <v>8</v>
          </cell>
        </row>
        <row r="337">
          <cell r="A337" t="str">
            <v>19</v>
          </cell>
          <cell r="B337" t="str">
            <v>65060</v>
          </cell>
          <cell r="C337" t="str">
            <v>Los Angeles</v>
          </cell>
          <cell r="D337" t="str">
            <v>Torrance Unified</v>
          </cell>
          <cell r="E337">
            <v>24648</v>
          </cell>
          <cell r="F337">
            <v>422328</v>
          </cell>
          <cell r="G337">
            <v>31</v>
          </cell>
        </row>
        <row r="338">
          <cell r="A338" t="str">
            <v>19</v>
          </cell>
          <cell r="B338" t="str">
            <v>65078</v>
          </cell>
          <cell r="C338" t="str">
            <v>Los Angeles</v>
          </cell>
          <cell r="D338" t="str">
            <v>Valle Lindo Elementary</v>
          </cell>
          <cell r="E338">
            <v>1155</v>
          </cell>
          <cell r="F338">
            <v>19635</v>
          </cell>
          <cell r="G338">
            <v>2</v>
          </cell>
        </row>
        <row r="339">
          <cell r="A339" t="str">
            <v>19</v>
          </cell>
          <cell r="B339" t="str">
            <v>65094</v>
          </cell>
          <cell r="C339" t="str">
            <v>Los Angeles</v>
          </cell>
          <cell r="D339" t="str">
            <v>West Covina Unified</v>
          </cell>
          <cell r="E339">
            <v>10322</v>
          </cell>
          <cell r="F339">
            <v>175478</v>
          </cell>
          <cell r="G339">
            <v>14</v>
          </cell>
        </row>
        <row r="340">
          <cell r="A340" t="str">
            <v>19</v>
          </cell>
          <cell r="B340" t="str">
            <v>65102</v>
          </cell>
          <cell r="C340" t="str">
            <v>Los Angeles</v>
          </cell>
          <cell r="D340" t="str">
            <v>Westside Union Elementary</v>
          </cell>
          <cell r="E340">
            <v>8829</v>
          </cell>
          <cell r="F340">
            <v>151234</v>
          </cell>
          <cell r="G340">
            <v>11</v>
          </cell>
        </row>
        <row r="341">
          <cell r="A341" t="str">
            <v>19</v>
          </cell>
          <cell r="B341" t="str">
            <v>65110</v>
          </cell>
          <cell r="C341" t="str">
            <v>Los Angeles</v>
          </cell>
          <cell r="D341" t="str">
            <v>Whittier City Elementary</v>
          </cell>
          <cell r="E341">
            <v>6617</v>
          </cell>
          <cell r="F341">
            <v>112491</v>
          </cell>
          <cell r="G341">
            <v>11</v>
          </cell>
        </row>
        <row r="342">
          <cell r="A342" t="str">
            <v>19</v>
          </cell>
          <cell r="B342" t="str">
            <v>65128</v>
          </cell>
          <cell r="C342" t="str">
            <v>Los Angeles</v>
          </cell>
          <cell r="D342" t="str">
            <v>Whittier Union High</v>
          </cell>
          <cell r="E342">
            <v>13603</v>
          </cell>
          <cell r="F342">
            <v>231261</v>
          </cell>
          <cell r="G342">
            <v>7</v>
          </cell>
        </row>
        <row r="343">
          <cell r="A343" t="str">
            <v>19</v>
          </cell>
          <cell r="B343" t="str">
            <v>65136</v>
          </cell>
          <cell r="C343" t="str">
            <v>Los Angeles</v>
          </cell>
          <cell r="D343" t="str">
            <v>William S. Hart Union High</v>
          </cell>
          <cell r="E343">
            <v>23211</v>
          </cell>
          <cell r="F343">
            <v>400926</v>
          </cell>
          <cell r="G343">
            <v>17</v>
          </cell>
        </row>
        <row r="344">
          <cell r="A344" t="str">
            <v>19</v>
          </cell>
          <cell r="B344" t="str">
            <v>65151</v>
          </cell>
          <cell r="C344" t="str">
            <v>Los Angeles</v>
          </cell>
          <cell r="D344" t="str">
            <v>Wilsona Elementary</v>
          </cell>
          <cell r="E344">
            <v>1737</v>
          </cell>
          <cell r="F344">
            <v>32328</v>
          </cell>
          <cell r="G344">
            <v>4</v>
          </cell>
        </row>
        <row r="345">
          <cell r="A345" t="str">
            <v>19</v>
          </cell>
          <cell r="B345" t="str">
            <v>65169</v>
          </cell>
          <cell r="C345" t="str">
            <v>Los Angeles</v>
          </cell>
          <cell r="D345" t="str">
            <v>Wiseburn Elementary</v>
          </cell>
          <cell r="E345">
            <v>2273</v>
          </cell>
          <cell r="F345">
            <v>38642</v>
          </cell>
          <cell r="G345">
            <v>4</v>
          </cell>
        </row>
        <row r="346">
          <cell r="A346" t="str">
            <v>19</v>
          </cell>
          <cell r="B346" t="str">
            <v>73437</v>
          </cell>
          <cell r="C346" t="str">
            <v>Los Angeles</v>
          </cell>
          <cell r="D346" t="str">
            <v>Compton Unified</v>
          </cell>
          <cell r="E346">
            <v>27369</v>
          </cell>
          <cell r="F346">
            <v>474038</v>
          </cell>
          <cell r="G346">
            <v>40</v>
          </cell>
        </row>
        <row r="347">
          <cell r="A347" t="str">
            <v>19</v>
          </cell>
          <cell r="B347" t="str">
            <v>73445</v>
          </cell>
          <cell r="C347" t="str">
            <v>Los Angeles</v>
          </cell>
          <cell r="D347" t="str">
            <v>Hacienda la Puente Unified</v>
          </cell>
          <cell r="E347">
            <v>21950</v>
          </cell>
          <cell r="F347">
            <v>381299</v>
          </cell>
          <cell r="G347">
            <v>37</v>
          </cell>
        </row>
        <row r="348">
          <cell r="A348" t="str">
            <v>19</v>
          </cell>
          <cell r="B348" t="str">
            <v>73452</v>
          </cell>
          <cell r="C348" t="str">
            <v>Los Angeles</v>
          </cell>
          <cell r="D348" t="str">
            <v>Rowland Unified</v>
          </cell>
          <cell r="E348">
            <v>16505</v>
          </cell>
          <cell r="F348">
            <v>286122</v>
          </cell>
          <cell r="G348">
            <v>23</v>
          </cell>
        </row>
        <row r="349">
          <cell r="A349" t="str">
            <v>19</v>
          </cell>
          <cell r="B349" t="str">
            <v>73460</v>
          </cell>
          <cell r="C349" t="str">
            <v>Los Angeles</v>
          </cell>
          <cell r="D349" t="str">
            <v>Walnut Valley Unified</v>
          </cell>
          <cell r="E349">
            <v>14984</v>
          </cell>
          <cell r="F349">
            <v>256395</v>
          </cell>
          <cell r="G349">
            <v>15</v>
          </cell>
        </row>
        <row r="350">
          <cell r="A350" t="str">
            <v>19</v>
          </cell>
          <cell r="B350" t="str">
            <v>75291</v>
          </cell>
          <cell r="C350" t="str">
            <v>Los Angeles</v>
          </cell>
          <cell r="D350" t="str">
            <v>San Gabriel Unified</v>
          </cell>
          <cell r="E350">
            <v>5439</v>
          </cell>
          <cell r="F350">
            <v>94856</v>
          </cell>
          <cell r="G350">
            <v>8</v>
          </cell>
        </row>
        <row r="351">
          <cell r="A351" t="str">
            <v>19</v>
          </cell>
          <cell r="B351" t="str">
            <v>75309</v>
          </cell>
          <cell r="C351" t="str">
            <v>Los Angeles</v>
          </cell>
          <cell r="D351" t="str">
            <v>Acton-Agua Dulce Unified</v>
          </cell>
          <cell r="E351">
            <v>1807</v>
          </cell>
          <cell r="F351">
            <v>30719</v>
          </cell>
          <cell r="G351">
            <v>4</v>
          </cell>
        </row>
        <row r="352">
          <cell r="A352" t="str">
            <v>19</v>
          </cell>
          <cell r="B352" t="str">
            <v>75333</v>
          </cell>
          <cell r="C352" t="str">
            <v>Los Angeles</v>
          </cell>
          <cell r="D352" t="str">
            <v>Manhattan Beach Unified</v>
          </cell>
          <cell r="E352">
            <v>6451</v>
          </cell>
          <cell r="F352">
            <v>109670</v>
          </cell>
          <cell r="G352">
            <v>7</v>
          </cell>
        </row>
        <row r="353">
          <cell r="A353" t="str">
            <v>19</v>
          </cell>
          <cell r="B353" t="str">
            <v>75341</v>
          </cell>
          <cell r="C353" t="str">
            <v>Los Angeles</v>
          </cell>
          <cell r="D353" t="str">
            <v>Redondo Beach Unified</v>
          </cell>
          <cell r="E353">
            <v>8251</v>
          </cell>
          <cell r="F353">
            <v>144312</v>
          </cell>
          <cell r="G353">
            <v>13</v>
          </cell>
        </row>
        <row r="354">
          <cell r="A354" t="str">
            <v>19</v>
          </cell>
          <cell r="B354" t="str">
            <v>75713</v>
          </cell>
          <cell r="C354" t="str">
            <v>Los Angeles</v>
          </cell>
          <cell r="D354" t="str">
            <v>Alhambra Unified</v>
          </cell>
          <cell r="E354">
            <v>18680</v>
          </cell>
          <cell r="F354">
            <v>318994</v>
          </cell>
          <cell r="G354">
            <v>18</v>
          </cell>
        </row>
        <row r="355">
          <cell r="A355" t="str">
            <v>20</v>
          </cell>
          <cell r="B355" t="str">
            <v>10207</v>
          </cell>
          <cell r="C355" t="str">
            <v>Madera</v>
          </cell>
          <cell r="D355" t="str">
            <v>Madera County Office of Education</v>
          </cell>
          <cell r="E355">
            <v>666</v>
          </cell>
          <cell r="F355">
            <v>28166</v>
          </cell>
          <cell r="G355">
            <v>9</v>
          </cell>
        </row>
        <row r="356">
          <cell r="A356" t="str">
            <v>20</v>
          </cell>
          <cell r="B356" t="str">
            <v>65177</v>
          </cell>
          <cell r="C356" t="str">
            <v>Madera</v>
          </cell>
          <cell r="D356" t="str">
            <v>Alview-Dairyland Union Elementary</v>
          </cell>
          <cell r="E356">
            <v>370</v>
          </cell>
          <cell r="F356">
            <v>7219</v>
          </cell>
          <cell r="G356">
            <v>2</v>
          </cell>
        </row>
        <row r="357">
          <cell r="A357" t="str">
            <v>20</v>
          </cell>
          <cell r="B357" t="str">
            <v>65185</v>
          </cell>
          <cell r="C357" t="str">
            <v>Madera</v>
          </cell>
          <cell r="D357" t="str">
            <v>Bass Lake Joint Union Elementary</v>
          </cell>
          <cell r="E357">
            <v>1104</v>
          </cell>
          <cell r="F357">
            <v>26102</v>
          </cell>
          <cell r="G357">
            <v>7</v>
          </cell>
        </row>
        <row r="358">
          <cell r="A358" t="str">
            <v>20</v>
          </cell>
          <cell r="B358" t="str">
            <v>65193</v>
          </cell>
          <cell r="C358" t="str">
            <v>Madera</v>
          </cell>
          <cell r="D358" t="str">
            <v>Chowchilla Elementary</v>
          </cell>
          <cell r="E358">
            <v>1924</v>
          </cell>
          <cell r="F358">
            <v>32708</v>
          </cell>
          <cell r="G358">
            <v>5</v>
          </cell>
        </row>
        <row r="359">
          <cell r="A359" t="str">
            <v>20</v>
          </cell>
          <cell r="B359" t="str">
            <v>65201</v>
          </cell>
          <cell r="C359" t="str">
            <v>Madera</v>
          </cell>
          <cell r="D359" t="str">
            <v>Chowchilla Union High</v>
          </cell>
          <cell r="E359">
            <v>996</v>
          </cell>
          <cell r="F359">
            <v>20123</v>
          </cell>
          <cell r="G359">
            <v>2</v>
          </cell>
        </row>
        <row r="360">
          <cell r="A360" t="str">
            <v>20</v>
          </cell>
          <cell r="B360" t="str">
            <v>65243</v>
          </cell>
          <cell r="C360" t="str">
            <v>Madera</v>
          </cell>
          <cell r="D360" t="str">
            <v>Madera Unified</v>
          </cell>
          <cell r="E360">
            <v>18675</v>
          </cell>
          <cell r="F360">
            <v>318761</v>
          </cell>
          <cell r="G360">
            <v>24</v>
          </cell>
        </row>
        <row r="361">
          <cell r="A361" t="str">
            <v>20</v>
          </cell>
          <cell r="B361" t="str">
            <v>65276</v>
          </cell>
          <cell r="C361" t="str">
            <v>Madera</v>
          </cell>
          <cell r="D361" t="str">
            <v>Raymond-Knowles Union Elementary</v>
          </cell>
          <cell r="E361">
            <v>80</v>
          </cell>
          <cell r="F361">
            <v>5792</v>
          </cell>
          <cell r="G361">
            <v>2</v>
          </cell>
        </row>
        <row r="362">
          <cell r="A362" t="str">
            <v>20</v>
          </cell>
          <cell r="B362" t="str">
            <v>75580</v>
          </cell>
          <cell r="C362" t="str">
            <v>Madera</v>
          </cell>
          <cell r="D362" t="str">
            <v>Golden Valley Unified</v>
          </cell>
          <cell r="E362">
            <v>1941</v>
          </cell>
          <cell r="F362">
            <v>43034</v>
          </cell>
          <cell r="G362">
            <v>8</v>
          </cell>
        </row>
        <row r="363">
          <cell r="A363" t="str">
            <v>20</v>
          </cell>
          <cell r="B363" t="str">
            <v>75606</v>
          </cell>
          <cell r="C363" t="str">
            <v>Madera</v>
          </cell>
          <cell r="D363" t="str">
            <v>Chawanakee Unified</v>
          </cell>
          <cell r="E363">
            <v>754</v>
          </cell>
          <cell r="F363">
            <v>25127</v>
          </cell>
          <cell r="G363">
            <v>7</v>
          </cell>
        </row>
        <row r="364">
          <cell r="A364" t="str">
            <v>20</v>
          </cell>
          <cell r="B364" t="str">
            <v>76414</v>
          </cell>
          <cell r="C364" t="str">
            <v>Madera</v>
          </cell>
          <cell r="D364" t="str">
            <v>Yosemite Unified</v>
          </cell>
          <cell r="E364">
            <v>2419</v>
          </cell>
          <cell r="F364">
            <v>62510</v>
          </cell>
          <cell r="G364">
            <v>11</v>
          </cell>
        </row>
        <row r="365">
          <cell r="A365" t="str">
            <v>21</v>
          </cell>
          <cell r="B365" t="str">
            <v>10215</v>
          </cell>
          <cell r="C365" t="str">
            <v>Marin</v>
          </cell>
          <cell r="D365" t="str">
            <v>Marin County Office of Education</v>
          </cell>
          <cell r="E365">
            <v>475</v>
          </cell>
          <cell r="F365">
            <v>13776</v>
          </cell>
          <cell r="G365">
            <v>4</v>
          </cell>
        </row>
        <row r="366">
          <cell r="A366" t="str">
            <v>21</v>
          </cell>
          <cell r="B366" t="str">
            <v>65300</v>
          </cell>
          <cell r="C366" t="str">
            <v>Marin</v>
          </cell>
          <cell r="D366" t="str">
            <v>Bolinas-Stinson Union</v>
          </cell>
          <cell r="E366">
            <v>101</v>
          </cell>
          <cell r="F366">
            <v>3564</v>
          </cell>
          <cell r="G366">
            <v>1</v>
          </cell>
        </row>
        <row r="367">
          <cell r="A367" t="str">
            <v>21</v>
          </cell>
          <cell r="B367" t="str">
            <v>65318</v>
          </cell>
          <cell r="C367" t="str">
            <v>Marin</v>
          </cell>
          <cell r="D367" t="str">
            <v>Dixie Elementary</v>
          </cell>
          <cell r="E367">
            <v>1783</v>
          </cell>
          <cell r="F367">
            <v>30311</v>
          </cell>
          <cell r="G367">
            <v>4</v>
          </cell>
        </row>
        <row r="368">
          <cell r="A368" t="str">
            <v>21</v>
          </cell>
          <cell r="B368" t="str">
            <v>65334</v>
          </cell>
          <cell r="C368" t="str">
            <v>Marin</v>
          </cell>
          <cell r="D368" t="str">
            <v>Kentfield Elementary</v>
          </cell>
          <cell r="E368">
            <v>1007</v>
          </cell>
          <cell r="F368">
            <v>17119</v>
          </cell>
          <cell r="G368">
            <v>2</v>
          </cell>
        </row>
        <row r="369">
          <cell r="A369" t="str">
            <v>21</v>
          </cell>
          <cell r="B369" t="str">
            <v>65342</v>
          </cell>
          <cell r="C369" t="str">
            <v>Marin</v>
          </cell>
          <cell r="D369" t="str">
            <v>Laguna Joint Elementary</v>
          </cell>
          <cell r="E369">
            <v>35</v>
          </cell>
          <cell r="F369">
            <v>3564</v>
          </cell>
          <cell r="G369">
            <v>1</v>
          </cell>
        </row>
        <row r="370">
          <cell r="A370" t="str">
            <v>21</v>
          </cell>
          <cell r="B370" t="str">
            <v>65359</v>
          </cell>
          <cell r="C370" t="str">
            <v>Marin</v>
          </cell>
          <cell r="D370" t="str">
            <v>Lagunitas Elementary</v>
          </cell>
          <cell r="E370">
            <v>287</v>
          </cell>
          <cell r="F370">
            <v>7128</v>
          </cell>
          <cell r="G370">
            <v>2</v>
          </cell>
        </row>
        <row r="371">
          <cell r="A371" t="str">
            <v>21</v>
          </cell>
          <cell r="B371" t="str">
            <v>65367</v>
          </cell>
          <cell r="C371" t="str">
            <v>Marin</v>
          </cell>
          <cell r="D371" t="str">
            <v>Larkspur</v>
          </cell>
          <cell r="E371">
            <v>1257</v>
          </cell>
          <cell r="F371">
            <v>21369</v>
          </cell>
          <cell r="G371">
            <v>2</v>
          </cell>
        </row>
        <row r="372">
          <cell r="A372" t="str">
            <v>21</v>
          </cell>
          <cell r="B372" t="str">
            <v>65375</v>
          </cell>
          <cell r="C372" t="str">
            <v>Marin</v>
          </cell>
          <cell r="D372" t="str">
            <v>Lincoln Elementary</v>
          </cell>
          <cell r="E372">
            <v>13</v>
          </cell>
          <cell r="F372">
            <v>2228</v>
          </cell>
          <cell r="G372">
            <v>1</v>
          </cell>
        </row>
        <row r="373">
          <cell r="A373" t="str">
            <v>21</v>
          </cell>
          <cell r="B373" t="str">
            <v>65391</v>
          </cell>
          <cell r="C373" t="str">
            <v>Marin</v>
          </cell>
          <cell r="D373" t="str">
            <v>Mill Valley Elementary</v>
          </cell>
          <cell r="E373">
            <v>2490</v>
          </cell>
          <cell r="F373">
            <v>42330</v>
          </cell>
          <cell r="G373">
            <v>6</v>
          </cell>
        </row>
        <row r="374">
          <cell r="A374" t="str">
            <v>21</v>
          </cell>
          <cell r="B374" t="str">
            <v>65409</v>
          </cell>
          <cell r="C374" t="str">
            <v>Marin</v>
          </cell>
          <cell r="D374" t="str">
            <v>Nicasio</v>
          </cell>
          <cell r="E374">
            <v>59</v>
          </cell>
          <cell r="F374">
            <v>3564</v>
          </cell>
          <cell r="G374">
            <v>1</v>
          </cell>
        </row>
        <row r="375">
          <cell r="A375" t="str">
            <v>21</v>
          </cell>
          <cell r="B375" t="str">
            <v>65417</v>
          </cell>
          <cell r="C375" t="str">
            <v>Marin</v>
          </cell>
          <cell r="D375" t="str">
            <v>Novato Unified</v>
          </cell>
          <cell r="E375">
            <v>7686</v>
          </cell>
          <cell r="F375">
            <v>135055</v>
          </cell>
          <cell r="G375">
            <v>15</v>
          </cell>
        </row>
        <row r="376">
          <cell r="A376" t="str">
            <v>21</v>
          </cell>
          <cell r="B376" t="str">
            <v>65425</v>
          </cell>
          <cell r="C376" t="str">
            <v>Marin</v>
          </cell>
          <cell r="D376" t="str">
            <v>Reed Union Elementary</v>
          </cell>
          <cell r="E376">
            <v>1163</v>
          </cell>
          <cell r="F376">
            <v>19771</v>
          </cell>
          <cell r="G376">
            <v>3</v>
          </cell>
        </row>
        <row r="377">
          <cell r="A377" t="str">
            <v>21</v>
          </cell>
          <cell r="B377" t="str">
            <v>65433</v>
          </cell>
          <cell r="C377" t="str">
            <v>Marin</v>
          </cell>
          <cell r="D377" t="str">
            <v>Ross Elementary</v>
          </cell>
          <cell r="E377">
            <v>378</v>
          </cell>
          <cell r="F377">
            <v>6426</v>
          </cell>
          <cell r="G377">
            <v>1</v>
          </cell>
        </row>
        <row r="378">
          <cell r="A378" t="str">
            <v>21</v>
          </cell>
          <cell r="B378" t="str">
            <v>65458</v>
          </cell>
          <cell r="C378" t="str">
            <v>Marin</v>
          </cell>
          <cell r="D378" t="str">
            <v>San Rafael City Elementary</v>
          </cell>
          <cell r="E378">
            <v>3750</v>
          </cell>
          <cell r="F378">
            <v>64255</v>
          </cell>
          <cell r="G378">
            <v>8</v>
          </cell>
        </row>
        <row r="379">
          <cell r="A379" t="str">
            <v>21</v>
          </cell>
          <cell r="B379" t="str">
            <v>65466</v>
          </cell>
          <cell r="C379" t="str">
            <v>Marin</v>
          </cell>
          <cell r="D379" t="str">
            <v>San Rafael City High</v>
          </cell>
          <cell r="E379">
            <v>2133</v>
          </cell>
          <cell r="F379">
            <v>38875</v>
          </cell>
          <cell r="G379">
            <v>3</v>
          </cell>
        </row>
        <row r="380">
          <cell r="A380" t="str">
            <v>21</v>
          </cell>
          <cell r="B380" t="str">
            <v>65474</v>
          </cell>
          <cell r="C380" t="str">
            <v>Marin</v>
          </cell>
          <cell r="D380" t="str">
            <v>Sausalito Marin City</v>
          </cell>
          <cell r="E380">
            <v>177</v>
          </cell>
          <cell r="F380">
            <v>7128</v>
          </cell>
          <cell r="G380">
            <v>2</v>
          </cell>
        </row>
        <row r="381">
          <cell r="A381" t="str">
            <v>21</v>
          </cell>
          <cell r="B381" t="str">
            <v>65482</v>
          </cell>
          <cell r="C381" t="str">
            <v>Marin</v>
          </cell>
          <cell r="D381" t="str">
            <v>Tamalpais Union High</v>
          </cell>
          <cell r="E381">
            <v>3811</v>
          </cell>
          <cell r="F381">
            <v>68025</v>
          </cell>
          <cell r="G381">
            <v>5</v>
          </cell>
        </row>
        <row r="382">
          <cell r="A382" t="str">
            <v>21</v>
          </cell>
          <cell r="B382" t="str">
            <v>65516</v>
          </cell>
          <cell r="C382" t="str">
            <v>Marin</v>
          </cell>
          <cell r="D382" t="str">
            <v>Union Joint Elementary</v>
          </cell>
          <cell r="E382">
            <v>14</v>
          </cell>
          <cell r="F382">
            <v>2228</v>
          </cell>
          <cell r="G382">
            <v>1</v>
          </cell>
        </row>
        <row r="383">
          <cell r="A383" t="str">
            <v>21</v>
          </cell>
          <cell r="B383" t="str">
            <v>73361</v>
          </cell>
          <cell r="C383" t="str">
            <v>Marin</v>
          </cell>
          <cell r="D383" t="str">
            <v>Shoreline Unified</v>
          </cell>
          <cell r="E383">
            <v>567</v>
          </cell>
          <cell r="F383">
            <v>17820</v>
          </cell>
          <cell r="G383">
            <v>5</v>
          </cell>
        </row>
        <row r="384">
          <cell r="A384" t="str">
            <v>21</v>
          </cell>
          <cell r="B384" t="str">
            <v>75002</v>
          </cell>
          <cell r="C384" t="str">
            <v>Marin</v>
          </cell>
          <cell r="D384" t="str">
            <v>Ross Valley Elementary</v>
          </cell>
          <cell r="E384">
            <v>1935</v>
          </cell>
          <cell r="F384">
            <v>32895</v>
          </cell>
          <cell r="G384">
            <v>4</v>
          </cell>
        </row>
        <row r="385">
          <cell r="A385" t="str">
            <v>22</v>
          </cell>
          <cell r="B385" t="str">
            <v>10223</v>
          </cell>
          <cell r="C385" t="str">
            <v>Mariposa</v>
          </cell>
          <cell r="D385" t="str">
            <v>Mariposa County Office of Education</v>
          </cell>
          <cell r="E385">
            <v>54</v>
          </cell>
          <cell r="F385">
            <v>8020</v>
          </cell>
          <cell r="G385">
            <v>3</v>
          </cell>
        </row>
        <row r="386">
          <cell r="A386" t="str">
            <v>22</v>
          </cell>
          <cell r="B386" t="str">
            <v>65532</v>
          </cell>
          <cell r="C386" t="str">
            <v>Mariposa</v>
          </cell>
          <cell r="D386" t="str">
            <v>Mariposa County Unified</v>
          </cell>
          <cell r="E386">
            <v>2201</v>
          </cell>
          <cell r="F386">
            <v>57145</v>
          </cell>
          <cell r="G386">
            <v>14</v>
          </cell>
        </row>
        <row r="387">
          <cell r="A387" t="str">
            <v>23</v>
          </cell>
          <cell r="B387" t="str">
            <v>10231</v>
          </cell>
          <cell r="C387" t="str">
            <v>Mendocino</v>
          </cell>
          <cell r="D387" t="str">
            <v>Mendocino County Office of Education</v>
          </cell>
          <cell r="E387">
            <v>221</v>
          </cell>
          <cell r="F387">
            <v>11584</v>
          </cell>
          <cell r="G387">
            <v>4</v>
          </cell>
        </row>
        <row r="388">
          <cell r="A388" t="str">
            <v>23</v>
          </cell>
          <cell r="B388" t="str">
            <v>65540</v>
          </cell>
          <cell r="C388" t="str">
            <v>Mendocino</v>
          </cell>
          <cell r="D388" t="str">
            <v>Anderson Valley Unified</v>
          </cell>
          <cell r="E388">
            <v>543</v>
          </cell>
          <cell r="F388">
            <v>11323</v>
          </cell>
          <cell r="G388">
            <v>3</v>
          </cell>
        </row>
        <row r="389">
          <cell r="A389" t="str">
            <v>23</v>
          </cell>
          <cell r="B389" t="str">
            <v>65557</v>
          </cell>
          <cell r="C389" t="str">
            <v>Mendocino</v>
          </cell>
          <cell r="D389" t="str">
            <v>Arena Union Elementary</v>
          </cell>
          <cell r="E389">
            <v>209</v>
          </cell>
          <cell r="F389">
            <v>3564</v>
          </cell>
          <cell r="G389">
            <v>1</v>
          </cell>
        </row>
        <row r="390">
          <cell r="A390" t="str">
            <v>23</v>
          </cell>
          <cell r="B390" t="str">
            <v>65565</v>
          </cell>
          <cell r="C390" t="str">
            <v>Mendocino</v>
          </cell>
          <cell r="D390" t="str">
            <v>Fort Bragg Unified</v>
          </cell>
          <cell r="E390">
            <v>1907</v>
          </cell>
          <cell r="F390">
            <v>40413</v>
          </cell>
          <cell r="G390">
            <v>8</v>
          </cell>
        </row>
        <row r="391">
          <cell r="A391" t="str">
            <v>23</v>
          </cell>
          <cell r="B391" t="str">
            <v>65573</v>
          </cell>
          <cell r="C391" t="str">
            <v>Mendocino</v>
          </cell>
          <cell r="D391" t="str">
            <v>Manchester Union Elementary</v>
          </cell>
          <cell r="E391">
            <v>67</v>
          </cell>
          <cell r="F391">
            <v>3564</v>
          </cell>
          <cell r="G391">
            <v>1</v>
          </cell>
        </row>
        <row r="392">
          <cell r="A392" t="str">
            <v>23</v>
          </cell>
          <cell r="B392" t="str">
            <v>65581</v>
          </cell>
          <cell r="C392" t="str">
            <v>Mendocino</v>
          </cell>
          <cell r="D392" t="str">
            <v>Mendocino Unified</v>
          </cell>
          <cell r="E392">
            <v>548</v>
          </cell>
          <cell r="F392">
            <v>21983</v>
          </cell>
          <cell r="G392">
            <v>7</v>
          </cell>
        </row>
        <row r="393">
          <cell r="A393" t="str">
            <v>23</v>
          </cell>
          <cell r="B393" t="str">
            <v>65599</v>
          </cell>
          <cell r="C393" t="str">
            <v>Mendocino</v>
          </cell>
          <cell r="D393" t="str">
            <v>Point Arena Joint Union High</v>
          </cell>
          <cell r="E393">
            <v>185</v>
          </cell>
          <cell r="F393">
            <v>5792</v>
          </cell>
          <cell r="G393">
            <v>2</v>
          </cell>
        </row>
        <row r="394">
          <cell r="A394" t="str">
            <v>23</v>
          </cell>
          <cell r="B394" t="str">
            <v>65607</v>
          </cell>
          <cell r="C394" t="str">
            <v>Mendocino</v>
          </cell>
          <cell r="D394" t="str">
            <v>Round Valley Unified</v>
          </cell>
          <cell r="E394">
            <v>331</v>
          </cell>
          <cell r="F394">
            <v>13971</v>
          </cell>
          <cell r="G394">
            <v>5</v>
          </cell>
        </row>
        <row r="395">
          <cell r="A395" t="str">
            <v>23</v>
          </cell>
          <cell r="B395" t="str">
            <v>65615</v>
          </cell>
          <cell r="C395" t="str">
            <v>Mendocino</v>
          </cell>
          <cell r="D395" t="str">
            <v>Ukiah Unified</v>
          </cell>
          <cell r="E395">
            <v>5736</v>
          </cell>
          <cell r="F395">
            <v>99898</v>
          </cell>
          <cell r="G395">
            <v>12</v>
          </cell>
        </row>
        <row r="396">
          <cell r="A396" t="str">
            <v>23</v>
          </cell>
          <cell r="B396" t="str">
            <v>65623</v>
          </cell>
          <cell r="C396" t="str">
            <v>Mendocino</v>
          </cell>
          <cell r="D396" t="str">
            <v>Willits Unified</v>
          </cell>
          <cell r="E396">
            <v>1824</v>
          </cell>
          <cell r="F396">
            <v>43572</v>
          </cell>
          <cell r="G396">
            <v>9</v>
          </cell>
        </row>
        <row r="397">
          <cell r="A397" t="str">
            <v>23</v>
          </cell>
          <cell r="B397" t="str">
            <v>73866</v>
          </cell>
          <cell r="C397" t="str">
            <v>Mendocino</v>
          </cell>
          <cell r="D397" t="str">
            <v>Potter Valley Community Unified</v>
          </cell>
          <cell r="E397">
            <v>261</v>
          </cell>
          <cell r="F397">
            <v>15148</v>
          </cell>
          <cell r="G397">
            <v>5</v>
          </cell>
        </row>
        <row r="398">
          <cell r="A398" t="str">
            <v>23</v>
          </cell>
          <cell r="B398" t="str">
            <v>73916</v>
          </cell>
          <cell r="C398" t="str">
            <v>Mendocino</v>
          </cell>
          <cell r="D398" t="str">
            <v>Laytonville Unified</v>
          </cell>
          <cell r="E398">
            <v>386</v>
          </cell>
          <cell r="F398">
            <v>16182</v>
          </cell>
          <cell r="G398">
            <v>6</v>
          </cell>
        </row>
        <row r="399">
          <cell r="A399" t="str">
            <v>23</v>
          </cell>
          <cell r="B399" t="str">
            <v>75218</v>
          </cell>
          <cell r="C399" t="str">
            <v>Mendocino</v>
          </cell>
          <cell r="D399" t="str">
            <v>Leggett Valley Unified</v>
          </cell>
          <cell r="E399">
            <v>149</v>
          </cell>
          <cell r="F399">
            <v>15148</v>
          </cell>
          <cell r="G399">
            <v>5</v>
          </cell>
        </row>
        <row r="400">
          <cell r="A400" t="str">
            <v>24</v>
          </cell>
          <cell r="B400" t="str">
            <v>10249</v>
          </cell>
          <cell r="C400" t="str">
            <v>Merced</v>
          </cell>
          <cell r="D400" t="str">
            <v>Merced County Office of Education</v>
          </cell>
          <cell r="E400">
            <v>1865</v>
          </cell>
          <cell r="F400">
            <v>41383</v>
          </cell>
          <cell r="G400">
            <v>7</v>
          </cell>
        </row>
        <row r="401">
          <cell r="A401" t="str">
            <v>24</v>
          </cell>
          <cell r="B401" t="str">
            <v>65631</v>
          </cell>
          <cell r="C401" t="str">
            <v>Merced</v>
          </cell>
          <cell r="D401" t="str">
            <v>Atwater Elementary</v>
          </cell>
          <cell r="E401">
            <v>4612</v>
          </cell>
          <cell r="F401">
            <v>80446</v>
          </cell>
          <cell r="G401">
            <v>9</v>
          </cell>
        </row>
        <row r="402">
          <cell r="A402" t="str">
            <v>24</v>
          </cell>
          <cell r="B402" t="str">
            <v>65649</v>
          </cell>
          <cell r="C402" t="str">
            <v>Merced</v>
          </cell>
          <cell r="D402" t="str">
            <v>Ballico-Cressey Elementary</v>
          </cell>
          <cell r="E402">
            <v>311</v>
          </cell>
          <cell r="F402">
            <v>7128</v>
          </cell>
          <cell r="G402">
            <v>2</v>
          </cell>
        </row>
        <row r="403">
          <cell r="A403" t="str">
            <v>24</v>
          </cell>
          <cell r="B403" t="str">
            <v>65680</v>
          </cell>
          <cell r="C403" t="str">
            <v>Merced</v>
          </cell>
          <cell r="D403" t="str">
            <v>El Nido Elementary</v>
          </cell>
          <cell r="E403">
            <v>181</v>
          </cell>
          <cell r="F403">
            <v>3564</v>
          </cell>
          <cell r="G403">
            <v>1</v>
          </cell>
        </row>
        <row r="404">
          <cell r="A404" t="str">
            <v>24</v>
          </cell>
          <cell r="B404" t="str">
            <v>65698</v>
          </cell>
          <cell r="C404" t="str">
            <v>Merced</v>
          </cell>
          <cell r="D404" t="str">
            <v>Hilmar Unified</v>
          </cell>
          <cell r="E404">
            <v>2362</v>
          </cell>
          <cell r="F404">
            <v>45584</v>
          </cell>
          <cell r="G404">
            <v>6</v>
          </cell>
        </row>
        <row r="405">
          <cell r="A405" t="str">
            <v>24</v>
          </cell>
          <cell r="B405" t="str">
            <v>65722</v>
          </cell>
          <cell r="C405" t="str">
            <v>Merced</v>
          </cell>
          <cell r="D405" t="str">
            <v>Le Grand Union Elementary</v>
          </cell>
          <cell r="E405">
            <v>403</v>
          </cell>
          <cell r="F405">
            <v>6851</v>
          </cell>
          <cell r="G405">
            <v>1</v>
          </cell>
        </row>
        <row r="406">
          <cell r="A406" t="str">
            <v>24</v>
          </cell>
          <cell r="B406" t="str">
            <v>65730</v>
          </cell>
          <cell r="C406" t="str">
            <v>Merced</v>
          </cell>
          <cell r="D406" t="str">
            <v>Le Grand Union High</v>
          </cell>
          <cell r="E406">
            <v>572</v>
          </cell>
          <cell r="F406">
            <v>12149</v>
          </cell>
          <cell r="G406">
            <v>2</v>
          </cell>
        </row>
        <row r="407">
          <cell r="A407" t="str">
            <v>24</v>
          </cell>
          <cell r="B407" t="str">
            <v>65748</v>
          </cell>
          <cell r="C407" t="str">
            <v>Merced</v>
          </cell>
          <cell r="D407" t="str">
            <v>Livingston Union</v>
          </cell>
          <cell r="E407">
            <v>2521</v>
          </cell>
          <cell r="F407">
            <v>42858</v>
          </cell>
          <cell r="G407">
            <v>4</v>
          </cell>
        </row>
        <row r="408">
          <cell r="A408" t="str">
            <v>24</v>
          </cell>
          <cell r="B408" t="str">
            <v>65755</v>
          </cell>
          <cell r="C408" t="str">
            <v>Merced</v>
          </cell>
          <cell r="D408" t="str">
            <v>Los Banos Unified</v>
          </cell>
          <cell r="E408">
            <v>8748</v>
          </cell>
          <cell r="F408">
            <v>151319</v>
          </cell>
          <cell r="G408">
            <v>11</v>
          </cell>
        </row>
        <row r="409">
          <cell r="A409" t="str">
            <v>24</v>
          </cell>
          <cell r="B409" t="str">
            <v>65763</v>
          </cell>
          <cell r="C409" t="str">
            <v>Merced</v>
          </cell>
          <cell r="D409" t="str">
            <v>McSwain Union Elementary</v>
          </cell>
          <cell r="E409">
            <v>782</v>
          </cell>
          <cell r="F409">
            <v>13295</v>
          </cell>
          <cell r="G409">
            <v>1</v>
          </cell>
        </row>
        <row r="410">
          <cell r="A410" t="str">
            <v>24</v>
          </cell>
          <cell r="B410" t="str">
            <v>65771</v>
          </cell>
          <cell r="C410" t="str">
            <v>Merced</v>
          </cell>
          <cell r="D410" t="str">
            <v>Merced City Elementary</v>
          </cell>
          <cell r="E410">
            <v>10876</v>
          </cell>
          <cell r="F410">
            <v>188086</v>
          </cell>
          <cell r="G410">
            <v>18</v>
          </cell>
        </row>
        <row r="411">
          <cell r="A411" t="str">
            <v>24</v>
          </cell>
          <cell r="B411" t="str">
            <v>65789</v>
          </cell>
          <cell r="C411" t="str">
            <v>Merced</v>
          </cell>
          <cell r="D411" t="str">
            <v>Merced Union High</v>
          </cell>
          <cell r="E411">
            <v>10591</v>
          </cell>
          <cell r="F411">
            <v>182343</v>
          </cell>
          <cell r="G411">
            <v>8</v>
          </cell>
        </row>
        <row r="412">
          <cell r="A412" t="str">
            <v>24</v>
          </cell>
          <cell r="B412" t="str">
            <v>65813</v>
          </cell>
          <cell r="C412" t="str">
            <v>Merced</v>
          </cell>
          <cell r="D412" t="str">
            <v>Plainsburg Union Elementary</v>
          </cell>
          <cell r="E412">
            <v>114</v>
          </cell>
          <cell r="F412">
            <v>3564</v>
          </cell>
          <cell r="G412">
            <v>1</v>
          </cell>
        </row>
        <row r="413">
          <cell r="A413" t="str">
            <v>24</v>
          </cell>
          <cell r="B413" t="str">
            <v>65821</v>
          </cell>
          <cell r="C413" t="str">
            <v>Merced</v>
          </cell>
          <cell r="D413" t="str">
            <v>Planada Elementary</v>
          </cell>
          <cell r="E413">
            <v>794</v>
          </cell>
          <cell r="F413">
            <v>13498</v>
          </cell>
          <cell r="G413">
            <v>2</v>
          </cell>
        </row>
        <row r="414">
          <cell r="A414" t="str">
            <v>24</v>
          </cell>
          <cell r="B414" t="str">
            <v>65839</v>
          </cell>
          <cell r="C414" t="str">
            <v>Merced</v>
          </cell>
          <cell r="D414" t="str">
            <v>Snelling-Merced Falls Union Elementary</v>
          </cell>
          <cell r="E414">
            <v>86</v>
          </cell>
          <cell r="F414">
            <v>3564</v>
          </cell>
          <cell r="G414">
            <v>1</v>
          </cell>
        </row>
        <row r="415">
          <cell r="A415" t="str">
            <v>24</v>
          </cell>
          <cell r="B415" t="str">
            <v>65862</v>
          </cell>
          <cell r="C415" t="str">
            <v>Merced</v>
          </cell>
          <cell r="D415" t="str">
            <v>Weaver Union</v>
          </cell>
          <cell r="E415">
            <v>2371</v>
          </cell>
          <cell r="F415">
            <v>40309</v>
          </cell>
          <cell r="G415">
            <v>3</v>
          </cell>
        </row>
        <row r="416">
          <cell r="A416" t="str">
            <v>24</v>
          </cell>
          <cell r="B416" t="str">
            <v>65870</v>
          </cell>
          <cell r="C416" t="str">
            <v>Merced</v>
          </cell>
          <cell r="D416" t="str">
            <v>Winton Elementary</v>
          </cell>
          <cell r="E416">
            <v>1794</v>
          </cell>
          <cell r="F416">
            <v>30498</v>
          </cell>
          <cell r="G416">
            <v>4</v>
          </cell>
        </row>
        <row r="417">
          <cell r="A417" t="str">
            <v>24</v>
          </cell>
          <cell r="B417" t="str">
            <v>73619</v>
          </cell>
          <cell r="C417" t="str">
            <v>Merced</v>
          </cell>
          <cell r="D417" t="str">
            <v>Gustine Unified</v>
          </cell>
          <cell r="E417">
            <v>1812</v>
          </cell>
          <cell r="F417">
            <v>36137</v>
          </cell>
          <cell r="G417">
            <v>6</v>
          </cell>
        </row>
        <row r="418">
          <cell r="A418" t="str">
            <v>24</v>
          </cell>
          <cell r="B418" t="str">
            <v>73726</v>
          </cell>
          <cell r="C418" t="str">
            <v>Merced</v>
          </cell>
          <cell r="D418" t="str">
            <v>Merced River Union Elementary</v>
          </cell>
          <cell r="E418">
            <v>187</v>
          </cell>
          <cell r="F418">
            <v>7128</v>
          </cell>
          <cell r="G418">
            <v>2</v>
          </cell>
        </row>
        <row r="419">
          <cell r="A419" t="str">
            <v>24</v>
          </cell>
          <cell r="B419" t="str">
            <v>75317</v>
          </cell>
          <cell r="C419" t="str">
            <v>Merced</v>
          </cell>
          <cell r="D419" t="str">
            <v>Dos Palos Oro Loma Joint Unified</v>
          </cell>
          <cell r="E419">
            <v>2570</v>
          </cell>
          <cell r="F419">
            <v>47011</v>
          </cell>
          <cell r="G419">
            <v>6</v>
          </cell>
        </row>
        <row r="420">
          <cell r="A420" t="str">
            <v>24</v>
          </cell>
          <cell r="B420" t="str">
            <v>75366</v>
          </cell>
          <cell r="C420" t="str">
            <v>Merced</v>
          </cell>
          <cell r="D420" t="str">
            <v>Delhi Unified</v>
          </cell>
          <cell r="E420">
            <v>2644</v>
          </cell>
          <cell r="F420">
            <v>52410</v>
          </cell>
          <cell r="G420">
            <v>7</v>
          </cell>
        </row>
        <row r="421">
          <cell r="A421" t="str">
            <v>25</v>
          </cell>
          <cell r="B421" t="str">
            <v>10256</v>
          </cell>
          <cell r="C421" t="str">
            <v>Modoc</v>
          </cell>
          <cell r="D421" t="str">
            <v>Modoc County Office of Education</v>
          </cell>
          <cell r="E421">
            <v>65</v>
          </cell>
          <cell r="F421">
            <v>11584</v>
          </cell>
          <cell r="G421">
            <v>4</v>
          </cell>
        </row>
        <row r="422">
          <cell r="A422" t="str">
            <v>25</v>
          </cell>
          <cell r="B422" t="str">
            <v>65896</v>
          </cell>
          <cell r="C422" t="str">
            <v>Modoc</v>
          </cell>
          <cell r="D422" t="str">
            <v>Surprise Valley Joint Unified</v>
          </cell>
          <cell r="E422">
            <v>163</v>
          </cell>
          <cell r="F422">
            <v>11584</v>
          </cell>
          <cell r="G422">
            <v>4</v>
          </cell>
        </row>
        <row r="423">
          <cell r="A423" t="str">
            <v>25</v>
          </cell>
          <cell r="B423" t="str">
            <v>73585</v>
          </cell>
          <cell r="C423" t="str">
            <v>Modoc</v>
          </cell>
          <cell r="D423" t="str">
            <v>Modoc Joint Unified</v>
          </cell>
          <cell r="E423">
            <v>914</v>
          </cell>
          <cell r="F423">
            <v>30178</v>
          </cell>
          <cell r="G423">
            <v>9</v>
          </cell>
        </row>
        <row r="424">
          <cell r="A424" t="str">
            <v>25</v>
          </cell>
          <cell r="B424" t="str">
            <v>73593</v>
          </cell>
          <cell r="C424" t="str">
            <v>Modoc</v>
          </cell>
          <cell r="D424" t="str">
            <v>Tulelake Basin Joint Unified</v>
          </cell>
          <cell r="E424">
            <v>535</v>
          </cell>
          <cell r="F424">
            <v>15596</v>
          </cell>
          <cell r="G424">
            <v>5</v>
          </cell>
        </row>
        <row r="425">
          <cell r="A425" t="str">
            <v>26</v>
          </cell>
          <cell r="B425" t="str">
            <v>10264</v>
          </cell>
          <cell r="C425" t="str">
            <v>Mono</v>
          </cell>
          <cell r="D425" t="str">
            <v>Mono County Office of Education</v>
          </cell>
          <cell r="E425">
            <v>41</v>
          </cell>
          <cell r="F425">
            <v>8912</v>
          </cell>
          <cell r="G425">
            <v>4</v>
          </cell>
        </row>
        <row r="426">
          <cell r="A426" t="str">
            <v>26</v>
          </cell>
          <cell r="B426" t="str">
            <v>73668</v>
          </cell>
          <cell r="C426" t="str">
            <v>Mono</v>
          </cell>
          <cell r="D426" t="str">
            <v>Eastern Sierra Unified</v>
          </cell>
          <cell r="E426">
            <v>490</v>
          </cell>
          <cell r="F426">
            <v>33860</v>
          </cell>
          <cell r="G426">
            <v>11</v>
          </cell>
        </row>
        <row r="427">
          <cell r="A427" t="str">
            <v>26</v>
          </cell>
          <cell r="B427" t="str">
            <v>73692</v>
          </cell>
          <cell r="C427" t="str">
            <v>Mono</v>
          </cell>
          <cell r="D427" t="str">
            <v>Mammoth Unified</v>
          </cell>
          <cell r="E427">
            <v>1178</v>
          </cell>
          <cell r="F427">
            <v>26423</v>
          </cell>
          <cell r="G427">
            <v>5</v>
          </cell>
        </row>
        <row r="428">
          <cell r="A428" t="str">
            <v>27</v>
          </cell>
          <cell r="B428" t="str">
            <v>10272</v>
          </cell>
          <cell r="C428" t="str">
            <v>Monterey</v>
          </cell>
          <cell r="D428" t="str">
            <v>Monterey County Office of Education</v>
          </cell>
          <cell r="E428">
            <v>1196</v>
          </cell>
          <cell r="F428">
            <v>23370</v>
          </cell>
          <cell r="G428">
            <v>4</v>
          </cell>
        </row>
        <row r="429">
          <cell r="A429" t="str">
            <v>27</v>
          </cell>
          <cell r="B429" t="str">
            <v>65961</v>
          </cell>
          <cell r="C429" t="str">
            <v>Monterey</v>
          </cell>
          <cell r="D429" t="str">
            <v>Alisal Union</v>
          </cell>
          <cell r="E429">
            <v>7463</v>
          </cell>
          <cell r="F429">
            <v>126874</v>
          </cell>
          <cell r="G429">
            <v>11</v>
          </cell>
        </row>
        <row r="430">
          <cell r="A430" t="str">
            <v>27</v>
          </cell>
          <cell r="B430" t="str">
            <v>65979</v>
          </cell>
          <cell r="C430" t="str">
            <v>Monterey</v>
          </cell>
          <cell r="D430" t="str">
            <v>Bradley Union Elementary</v>
          </cell>
          <cell r="E430">
            <v>42</v>
          </cell>
          <cell r="F430">
            <v>3564</v>
          </cell>
          <cell r="G430">
            <v>1</v>
          </cell>
        </row>
        <row r="431">
          <cell r="A431" t="str">
            <v>27</v>
          </cell>
          <cell r="B431" t="str">
            <v>65987</v>
          </cell>
          <cell r="C431" t="str">
            <v>Monterey</v>
          </cell>
          <cell r="D431" t="str">
            <v>Carmel Unified</v>
          </cell>
          <cell r="E431">
            <v>2152</v>
          </cell>
          <cell r="F431">
            <v>42250</v>
          </cell>
          <cell r="G431">
            <v>6</v>
          </cell>
        </row>
        <row r="432">
          <cell r="A432" t="str">
            <v>27</v>
          </cell>
          <cell r="B432" t="str">
            <v>65995</v>
          </cell>
          <cell r="C432" t="str">
            <v>Monterey</v>
          </cell>
          <cell r="D432" t="str">
            <v>Chualar Union Elementary</v>
          </cell>
          <cell r="E432">
            <v>364</v>
          </cell>
          <cell r="F432">
            <v>6188</v>
          </cell>
          <cell r="G432">
            <v>1</v>
          </cell>
        </row>
        <row r="433">
          <cell r="A433" t="str">
            <v>27</v>
          </cell>
          <cell r="B433" t="str">
            <v>66027</v>
          </cell>
          <cell r="C433" t="str">
            <v>Monterey</v>
          </cell>
          <cell r="D433" t="str">
            <v>Graves Elementary</v>
          </cell>
          <cell r="E433">
            <v>33</v>
          </cell>
          <cell r="F433">
            <v>3564</v>
          </cell>
          <cell r="G433">
            <v>1</v>
          </cell>
        </row>
        <row r="434">
          <cell r="A434" t="str">
            <v>27</v>
          </cell>
          <cell r="B434" t="str">
            <v>66035</v>
          </cell>
          <cell r="C434" t="str">
            <v>Monterey</v>
          </cell>
          <cell r="D434" t="str">
            <v>Greenfield Union Elementary</v>
          </cell>
          <cell r="E434">
            <v>2635</v>
          </cell>
          <cell r="F434">
            <v>44796</v>
          </cell>
          <cell r="G434">
            <v>4</v>
          </cell>
        </row>
        <row r="435">
          <cell r="A435" t="str">
            <v>27</v>
          </cell>
          <cell r="B435" t="str">
            <v>66050</v>
          </cell>
          <cell r="C435" t="str">
            <v>Monterey</v>
          </cell>
          <cell r="D435" t="str">
            <v>King City Union</v>
          </cell>
          <cell r="E435">
            <v>2431</v>
          </cell>
          <cell r="F435">
            <v>41594</v>
          </cell>
          <cell r="G435">
            <v>4</v>
          </cell>
        </row>
        <row r="436">
          <cell r="A436" t="str">
            <v>27</v>
          </cell>
          <cell r="B436" t="str">
            <v>66068</v>
          </cell>
          <cell r="C436" t="str">
            <v>Monterey</v>
          </cell>
          <cell r="D436" t="str">
            <v>King City Joint Union High</v>
          </cell>
          <cell r="E436">
            <v>2134</v>
          </cell>
          <cell r="F436">
            <v>41436</v>
          </cell>
          <cell r="G436">
            <v>4</v>
          </cell>
        </row>
        <row r="437">
          <cell r="A437" t="str">
            <v>27</v>
          </cell>
          <cell r="B437" t="str">
            <v>66076</v>
          </cell>
          <cell r="C437" t="str">
            <v>Monterey</v>
          </cell>
          <cell r="D437" t="str">
            <v>Lagunita Elementary</v>
          </cell>
          <cell r="E437">
            <v>93</v>
          </cell>
          <cell r="F437">
            <v>3564</v>
          </cell>
          <cell r="G437">
            <v>1</v>
          </cell>
        </row>
        <row r="438">
          <cell r="A438" t="str">
            <v>27</v>
          </cell>
          <cell r="B438" t="str">
            <v>66084</v>
          </cell>
          <cell r="C438" t="str">
            <v>Monterey</v>
          </cell>
          <cell r="D438" t="str">
            <v>Mission Union Elementary</v>
          </cell>
          <cell r="E438">
            <v>99</v>
          </cell>
          <cell r="F438">
            <v>3564</v>
          </cell>
          <cell r="G438">
            <v>1</v>
          </cell>
        </row>
        <row r="439">
          <cell r="A439" t="str">
            <v>27</v>
          </cell>
          <cell r="B439" t="str">
            <v>66092</v>
          </cell>
          <cell r="C439" t="str">
            <v>Monterey</v>
          </cell>
          <cell r="D439" t="str">
            <v>Monterey Peninsula Unified</v>
          </cell>
          <cell r="E439">
            <v>11192</v>
          </cell>
          <cell r="F439">
            <v>195329</v>
          </cell>
          <cell r="G439">
            <v>21</v>
          </cell>
        </row>
        <row r="440">
          <cell r="A440" t="str">
            <v>27</v>
          </cell>
          <cell r="B440" t="str">
            <v>66134</v>
          </cell>
          <cell r="C440" t="str">
            <v>Monterey</v>
          </cell>
          <cell r="D440" t="str">
            <v>Pacific Grove Unified</v>
          </cell>
          <cell r="E440">
            <v>1692</v>
          </cell>
          <cell r="F440">
            <v>30720</v>
          </cell>
          <cell r="G440">
            <v>5</v>
          </cell>
        </row>
        <row r="441">
          <cell r="A441" t="str">
            <v>27</v>
          </cell>
          <cell r="B441" t="str">
            <v>66142</v>
          </cell>
          <cell r="C441" t="str">
            <v>Monterey</v>
          </cell>
          <cell r="D441" t="str">
            <v>Salinas City Elementary</v>
          </cell>
          <cell r="E441">
            <v>7866</v>
          </cell>
          <cell r="F441">
            <v>136387</v>
          </cell>
          <cell r="G441">
            <v>13</v>
          </cell>
        </row>
        <row r="442">
          <cell r="A442" t="str">
            <v>27</v>
          </cell>
          <cell r="B442" t="str">
            <v>66159</v>
          </cell>
          <cell r="C442" t="str">
            <v>Monterey</v>
          </cell>
          <cell r="D442" t="str">
            <v>Salinas Union High</v>
          </cell>
          <cell r="E442">
            <v>13455</v>
          </cell>
          <cell r="F442">
            <v>230736</v>
          </cell>
          <cell r="G442">
            <v>10</v>
          </cell>
        </row>
        <row r="443">
          <cell r="A443" t="str">
            <v>27</v>
          </cell>
          <cell r="B443" t="str">
            <v>66167</v>
          </cell>
          <cell r="C443" t="str">
            <v>Monterey</v>
          </cell>
          <cell r="D443" t="str">
            <v>San Antonio Union Elementary</v>
          </cell>
          <cell r="E443">
            <v>190</v>
          </cell>
          <cell r="F443">
            <v>3564</v>
          </cell>
          <cell r="G443">
            <v>1</v>
          </cell>
        </row>
        <row r="444">
          <cell r="A444" t="str">
            <v>27</v>
          </cell>
          <cell r="B444" t="str">
            <v>66175</v>
          </cell>
          <cell r="C444" t="str">
            <v>Monterey</v>
          </cell>
          <cell r="D444" t="str">
            <v>San Ardo Union Elementary</v>
          </cell>
          <cell r="E444">
            <v>119</v>
          </cell>
          <cell r="F444">
            <v>3564</v>
          </cell>
          <cell r="G444">
            <v>1</v>
          </cell>
        </row>
        <row r="445">
          <cell r="A445" t="str">
            <v>27</v>
          </cell>
          <cell r="B445" t="str">
            <v>66183</v>
          </cell>
          <cell r="C445" t="str">
            <v>Monterey</v>
          </cell>
          <cell r="D445" t="str">
            <v>San Lucas Union Elementary</v>
          </cell>
          <cell r="E445">
            <v>64</v>
          </cell>
          <cell r="F445">
            <v>3564</v>
          </cell>
          <cell r="G445">
            <v>1</v>
          </cell>
        </row>
        <row r="446">
          <cell r="A446" t="str">
            <v>27</v>
          </cell>
          <cell r="B446" t="str">
            <v>66191</v>
          </cell>
          <cell r="C446" t="str">
            <v>Monterey</v>
          </cell>
          <cell r="D446" t="str">
            <v>Santa Rita Union Elementary</v>
          </cell>
          <cell r="E446">
            <v>3094</v>
          </cell>
          <cell r="F446">
            <v>52599</v>
          </cell>
          <cell r="G446">
            <v>5</v>
          </cell>
        </row>
        <row r="447">
          <cell r="A447" t="str">
            <v>27</v>
          </cell>
          <cell r="B447" t="str">
            <v>66225</v>
          </cell>
          <cell r="C447" t="str">
            <v>Monterey</v>
          </cell>
          <cell r="D447" t="str">
            <v>Spreckels Union Elementary</v>
          </cell>
          <cell r="E447">
            <v>903</v>
          </cell>
          <cell r="F447">
            <v>15351</v>
          </cell>
          <cell r="G447">
            <v>2</v>
          </cell>
        </row>
        <row r="448">
          <cell r="A448" t="str">
            <v>27</v>
          </cell>
          <cell r="B448" t="str">
            <v>66233</v>
          </cell>
          <cell r="C448" t="str">
            <v>Monterey</v>
          </cell>
          <cell r="D448" t="str">
            <v>Washington Union Elementary</v>
          </cell>
          <cell r="E448">
            <v>949</v>
          </cell>
          <cell r="F448">
            <v>16133</v>
          </cell>
          <cell r="G448">
            <v>3</v>
          </cell>
        </row>
        <row r="449">
          <cell r="A449" t="str">
            <v>27</v>
          </cell>
          <cell r="B449" t="str">
            <v>73825</v>
          </cell>
          <cell r="C449" t="str">
            <v>Monterey</v>
          </cell>
          <cell r="D449" t="str">
            <v>North Monterey County Unified</v>
          </cell>
          <cell r="E449">
            <v>4632</v>
          </cell>
          <cell r="F449">
            <v>81555</v>
          </cell>
          <cell r="G449">
            <v>8</v>
          </cell>
        </row>
        <row r="450">
          <cell r="A450" t="str">
            <v>27</v>
          </cell>
          <cell r="B450" t="str">
            <v>75150</v>
          </cell>
          <cell r="C450" t="str">
            <v>Monterey</v>
          </cell>
          <cell r="D450" t="str">
            <v>Pacific Unified</v>
          </cell>
          <cell r="E450">
            <v>15</v>
          </cell>
          <cell r="F450">
            <v>2228</v>
          </cell>
          <cell r="G450">
            <v>1</v>
          </cell>
        </row>
        <row r="451">
          <cell r="A451" t="str">
            <v>27</v>
          </cell>
          <cell r="B451" t="str">
            <v>75440</v>
          </cell>
          <cell r="C451" t="str">
            <v>Monterey</v>
          </cell>
          <cell r="D451" t="str">
            <v>Soledad Unified</v>
          </cell>
          <cell r="E451">
            <v>4259</v>
          </cell>
          <cell r="F451">
            <v>77016</v>
          </cell>
          <cell r="G451">
            <v>9</v>
          </cell>
        </row>
        <row r="452">
          <cell r="A452" t="str">
            <v>27</v>
          </cell>
          <cell r="B452" t="str">
            <v>75473</v>
          </cell>
          <cell r="C452" t="str">
            <v>Monterey</v>
          </cell>
          <cell r="D452" t="str">
            <v>Gonzales Unified</v>
          </cell>
          <cell r="E452">
            <v>2296</v>
          </cell>
          <cell r="F452">
            <v>41985</v>
          </cell>
          <cell r="G452">
            <v>4</v>
          </cell>
        </row>
        <row r="453">
          <cell r="A453" t="str">
            <v>28</v>
          </cell>
          <cell r="B453" t="str">
            <v>10280</v>
          </cell>
          <cell r="C453" t="str">
            <v>Napa</v>
          </cell>
          <cell r="D453" t="str">
            <v>Napa County Office of Education</v>
          </cell>
          <cell r="E453">
            <v>201</v>
          </cell>
          <cell r="F453">
            <v>11584</v>
          </cell>
          <cell r="G453">
            <v>4</v>
          </cell>
        </row>
        <row r="454">
          <cell r="A454" t="str">
            <v>28</v>
          </cell>
          <cell r="B454" t="str">
            <v>66241</v>
          </cell>
          <cell r="C454" t="str">
            <v>Napa</v>
          </cell>
          <cell r="D454" t="str">
            <v>Calistoga Joint Unified</v>
          </cell>
          <cell r="E454">
            <v>868</v>
          </cell>
          <cell r="F454">
            <v>16814</v>
          </cell>
          <cell r="G454">
            <v>3</v>
          </cell>
        </row>
        <row r="455">
          <cell r="A455" t="str">
            <v>28</v>
          </cell>
          <cell r="B455" t="str">
            <v>66258</v>
          </cell>
          <cell r="C455" t="str">
            <v>Napa</v>
          </cell>
          <cell r="D455" t="str">
            <v>Howell Mountain Elementary</v>
          </cell>
          <cell r="E455">
            <v>109</v>
          </cell>
          <cell r="F455">
            <v>3564</v>
          </cell>
          <cell r="G455">
            <v>1</v>
          </cell>
        </row>
        <row r="456">
          <cell r="A456" t="str">
            <v>28</v>
          </cell>
          <cell r="B456" t="str">
            <v>66266</v>
          </cell>
          <cell r="C456" t="str">
            <v>Napa</v>
          </cell>
          <cell r="D456" t="str">
            <v>Napa Valley Unified</v>
          </cell>
          <cell r="E456">
            <v>17498</v>
          </cell>
          <cell r="F456">
            <v>312695</v>
          </cell>
          <cell r="G456">
            <v>36</v>
          </cell>
        </row>
        <row r="457">
          <cell r="A457" t="str">
            <v>28</v>
          </cell>
          <cell r="B457" t="str">
            <v>66282</v>
          </cell>
          <cell r="C457" t="str">
            <v>Napa</v>
          </cell>
          <cell r="D457" t="str">
            <v>Pope Valley Union Elementary</v>
          </cell>
          <cell r="E457">
            <v>65</v>
          </cell>
          <cell r="F457">
            <v>3564</v>
          </cell>
          <cell r="G457">
            <v>1</v>
          </cell>
        </row>
        <row r="458">
          <cell r="A458" t="str">
            <v>28</v>
          </cell>
          <cell r="B458" t="str">
            <v>66290</v>
          </cell>
          <cell r="C458" t="str">
            <v>Napa</v>
          </cell>
          <cell r="D458" t="str">
            <v>Saint Helena Unified</v>
          </cell>
          <cell r="E458">
            <v>1351</v>
          </cell>
          <cell r="F458">
            <v>22967</v>
          </cell>
          <cell r="G458">
            <v>4</v>
          </cell>
        </row>
        <row r="459">
          <cell r="A459" t="str">
            <v>29</v>
          </cell>
          <cell r="B459" t="str">
            <v>10298</v>
          </cell>
          <cell r="C459" t="str">
            <v>Nevada</v>
          </cell>
          <cell r="D459" t="str">
            <v>Nevada County Office of Education</v>
          </cell>
          <cell r="E459">
            <v>1458</v>
          </cell>
          <cell r="F459">
            <v>39470</v>
          </cell>
          <cell r="G459">
            <v>10</v>
          </cell>
        </row>
        <row r="460">
          <cell r="A460" t="str">
            <v>29</v>
          </cell>
          <cell r="B460" t="str">
            <v>66316</v>
          </cell>
          <cell r="C460" t="str">
            <v>Nevada</v>
          </cell>
          <cell r="D460" t="str">
            <v>Chicago Park Elementary</v>
          </cell>
          <cell r="E460">
            <v>148</v>
          </cell>
          <cell r="F460">
            <v>3564</v>
          </cell>
          <cell r="G460">
            <v>1</v>
          </cell>
        </row>
        <row r="461">
          <cell r="A461" t="str">
            <v>29</v>
          </cell>
          <cell r="B461" t="str">
            <v>66324</v>
          </cell>
          <cell r="C461" t="str">
            <v>Nevada</v>
          </cell>
          <cell r="D461" t="str">
            <v>Clear Creek Elementary</v>
          </cell>
          <cell r="E461">
            <v>130</v>
          </cell>
          <cell r="F461">
            <v>3564</v>
          </cell>
          <cell r="G461">
            <v>1</v>
          </cell>
        </row>
        <row r="462">
          <cell r="A462" t="str">
            <v>29</v>
          </cell>
          <cell r="B462" t="str">
            <v>66332</v>
          </cell>
          <cell r="C462" t="str">
            <v>Nevada</v>
          </cell>
          <cell r="D462" t="str">
            <v>Grass Valley Elementary</v>
          </cell>
          <cell r="E462">
            <v>1676</v>
          </cell>
          <cell r="F462">
            <v>32761</v>
          </cell>
          <cell r="G462">
            <v>6</v>
          </cell>
        </row>
        <row r="463">
          <cell r="A463" t="str">
            <v>29</v>
          </cell>
          <cell r="B463" t="str">
            <v>66340</v>
          </cell>
          <cell r="C463" t="str">
            <v>Nevada</v>
          </cell>
          <cell r="D463" t="str">
            <v>Nevada City Elementary</v>
          </cell>
          <cell r="E463">
            <v>1237</v>
          </cell>
          <cell r="F463">
            <v>27234</v>
          </cell>
          <cell r="G463">
            <v>6</v>
          </cell>
        </row>
        <row r="464">
          <cell r="A464" t="str">
            <v>29</v>
          </cell>
          <cell r="B464" t="str">
            <v>66357</v>
          </cell>
          <cell r="C464" t="str">
            <v>Nevada</v>
          </cell>
          <cell r="D464" t="str">
            <v>Nevada Joint Union High</v>
          </cell>
          <cell r="E464">
            <v>3853</v>
          </cell>
          <cell r="F464">
            <v>76940</v>
          </cell>
          <cell r="G464">
            <v>8</v>
          </cell>
        </row>
        <row r="465">
          <cell r="A465" t="str">
            <v>29</v>
          </cell>
          <cell r="B465" t="str">
            <v>66373</v>
          </cell>
          <cell r="C465" t="str">
            <v>Nevada</v>
          </cell>
          <cell r="D465" t="str">
            <v>Pleasant Ridge Union Elementary</v>
          </cell>
          <cell r="E465">
            <v>1676</v>
          </cell>
          <cell r="F465">
            <v>30652</v>
          </cell>
          <cell r="G465">
            <v>5</v>
          </cell>
        </row>
        <row r="466">
          <cell r="A466" t="str">
            <v>29</v>
          </cell>
          <cell r="B466" t="str">
            <v>66381</v>
          </cell>
          <cell r="C466" t="str">
            <v>Nevada</v>
          </cell>
          <cell r="D466" t="str">
            <v>Pleasant Valley Elementary</v>
          </cell>
          <cell r="E466">
            <v>552</v>
          </cell>
          <cell r="F466">
            <v>11561</v>
          </cell>
          <cell r="G466">
            <v>3</v>
          </cell>
        </row>
        <row r="467">
          <cell r="A467" t="str">
            <v>29</v>
          </cell>
          <cell r="B467" t="str">
            <v>66399</v>
          </cell>
          <cell r="C467" t="str">
            <v>Nevada</v>
          </cell>
          <cell r="D467" t="str">
            <v>Ready Springs Union Elementary</v>
          </cell>
          <cell r="E467">
            <v>299</v>
          </cell>
          <cell r="F467">
            <v>7525</v>
          </cell>
          <cell r="G467">
            <v>2</v>
          </cell>
        </row>
        <row r="468">
          <cell r="A468" t="str">
            <v>29</v>
          </cell>
          <cell r="B468" t="str">
            <v>66407</v>
          </cell>
          <cell r="C468" t="str">
            <v>Nevada</v>
          </cell>
          <cell r="D468" t="str">
            <v>Union Hill Elementary</v>
          </cell>
          <cell r="E468">
            <v>773</v>
          </cell>
          <cell r="F468">
            <v>17845</v>
          </cell>
          <cell r="G468">
            <v>3</v>
          </cell>
        </row>
        <row r="469">
          <cell r="A469" t="str">
            <v>29</v>
          </cell>
          <cell r="B469" t="str">
            <v>66415</v>
          </cell>
          <cell r="C469" t="str">
            <v>Nevada</v>
          </cell>
          <cell r="D469" t="str">
            <v>Twin Ridges Elementary</v>
          </cell>
          <cell r="E469">
            <v>97</v>
          </cell>
          <cell r="F469">
            <v>8020</v>
          </cell>
          <cell r="G469">
            <v>3</v>
          </cell>
        </row>
        <row r="470">
          <cell r="A470" t="str">
            <v>30</v>
          </cell>
          <cell r="B470" t="str">
            <v>10306</v>
          </cell>
          <cell r="C470" t="str">
            <v>Orange</v>
          </cell>
          <cell r="D470" t="str">
            <v>Orange County Department of Education</v>
          </cell>
          <cell r="E470">
            <v>8204</v>
          </cell>
          <cell r="F470">
            <v>139473</v>
          </cell>
          <cell r="G470">
            <v>4</v>
          </cell>
        </row>
        <row r="471">
          <cell r="A471" t="str">
            <v>30</v>
          </cell>
          <cell r="B471" t="str">
            <v>66423</v>
          </cell>
          <cell r="C471" t="str">
            <v>Orange</v>
          </cell>
          <cell r="D471" t="str">
            <v>Anaheim City</v>
          </cell>
          <cell r="E471">
            <v>19263</v>
          </cell>
          <cell r="F471">
            <v>327484</v>
          </cell>
          <cell r="G471">
            <v>24</v>
          </cell>
        </row>
        <row r="472">
          <cell r="A472" t="str">
            <v>30</v>
          </cell>
          <cell r="B472" t="str">
            <v>66431</v>
          </cell>
          <cell r="C472" t="str">
            <v>Orange</v>
          </cell>
          <cell r="D472" t="str">
            <v>Anaheim Union High</v>
          </cell>
          <cell r="E472">
            <v>32926</v>
          </cell>
          <cell r="F472">
            <v>564532</v>
          </cell>
          <cell r="G472">
            <v>22</v>
          </cell>
        </row>
        <row r="473">
          <cell r="A473" t="str">
            <v>30</v>
          </cell>
          <cell r="B473" t="str">
            <v>66449</v>
          </cell>
          <cell r="C473" t="str">
            <v>Orange</v>
          </cell>
          <cell r="D473" t="str">
            <v>Brea-Olinda Unified</v>
          </cell>
          <cell r="E473">
            <v>5936</v>
          </cell>
          <cell r="F473">
            <v>103152</v>
          </cell>
          <cell r="G473">
            <v>9</v>
          </cell>
        </row>
        <row r="474">
          <cell r="A474" t="str">
            <v>30</v>
          </cell>
          <cell r="B474" t="str">
            <v>66456</v>
          </cell>
          <cell r="C474" t="str">
            <v>Orange</v>
          </cell>
          <cell r="D474" t="str">
            <v>Buena Park Elementary</v>
          </cell>
          <cell r="E474">
            <v>5564</v>
          </cell>
          <cell r="F474">
            <v>94590</v>
          </cell>
          <cell r="G474">
            <v>7</v>
          </cell>
        </row>
        <row r="475">
          <cell r="A475" t="str">
            <v>30</v>
          </cell>
          <cell r="B475" t="str">
            <v>66464</v>
          </cell>
          <cell r="C475" t="str">
            <v>Orange</v>
          </cell>
          <cell r="D475" t="str">
            <v>Capistrano Unified</v>
          </cell>
          <cell r="E475">
            <v>51683</v>
          </cell>
          <cell r="F475">
            <v>886442</v>
          </cell>
          <cell r="G475">
            <v>58</v>
          </cell>
        </row>
        <row r="476">
          <cell r="A476" t="str">
            <v>30</v>
          </cell>
          <cell r="B476" t="str">
            <v>66472</v>
          </cell>
          <cell r="C476" t="str">
            <v>Orange</v>
          </cell>
          <cell r="D476" t="str">
            <v>Centralia Elementary</v>
          </cell>
          <cell r="E476">
            <v>4745</v>
          </cell>
          <cell r="F476">
            <v>80665</v>
          </cell>
          <cell r="G476">
            <v>9</v>
          </cell>
        </row>
        <row r="477">
          <cell r="A477" t="str">
            <v>30</v>
          </cell>
          <cell r="B477" t="str">
            <v>66480</v>
          </cell>
          <cell r="C477" t="str">
            <v>Orange</v>
          </cell>
          <cell r="D477" t="str">
            <v>Cypress Elementary</v>
          </cell>
          <cell r="E477">
            <v>4077</v>
          </cell>
          <cell r="F477">
            <v>69309</v>
          </cell>
          <cell r="G477">
            <v>9</v>
          </cell>
        </row>
        <row r="478">
          <cell r="A478" t="str">
            <v>30</v>
          </cell>
          <cell r="B478" t="str">
            <v>66498</v>
          </cell>
          <cell r="C478" t="str">
            <v>Orange</v>
          </cell>
          <cell r="D478" t="str">
            <v>Fountain Valley Elementary</v>
          </cell>
          <cell r="E478">
            <v>6142</v>
          </cell>
          <cell r="F478">
            <v>104416</v>
          </cell>
          <cell r="G478">
            <v>11</v>
          </cell>
        </row>
        <row r="479">
          <cell r="A479" t="str">
            <v>30</v>
          </cell>
          <cell r="B479" t="str">
            <v>66506</v>
          </cell>
          <cell r="C479" t="str">
            <v>Orange</v>
          </cell>
          <cell r="D479" t="str">
            <v>Fullerton Elementary</v>
          </cell>
          <cell r="E479">
            <v>13445</v>
          </cell>
          <cell r="F479">
            <v>228572</v>
          </cell>
          <cell r="G479">
            <v>20</v>
          </cell>
        </row>
        <row r="480">
          <cell r="A480" t="str">
            <v>30</v>
          </cell>
          <cell r="B480" t="str">
            <v>66514</v>
          </cell>
          <cell r="C480" t="str">
            <v>Orange</v>
          </cell>
          <cell r="D480" t="str">
            <v>Fullerton Joint Union High</v>
          </cell>
          <cell r="E480">
            <v>16304</v>
          </cell>
          <cell r="F480">
            <v>277177</v>
          </cell>
          <cell r="G480">
            <v>8</v>
          </cell>
        </row>
        <row r="481">
          <cell r="A481" t="str">
            <v>30</v>
          </cell>
          <cell r="B481" t="str">
            <v>66522</v>
          </cell>
          <cell r="C481" t="str">
            <v>Orange</v>
          </cell>
          <cell r="D481" t="str">
            <v>Garden Grove Unified</v>
          </cell>
          <cell r="E481">
            <v>48420</v>
          </cell>
          <cell r="F481">
            <v>830820</v>
          </cell>
          <cell r="G481">
            <v>67</v>
          </cell>
        </row>
        <row r="482">
          <cell r="A482" t="str">
            <v>30</v>
          </cell>
          <cell r="B482" t="str">
            <v>66530</v>
          </cell>
          <cell r="C482" t="str">
            <v>Orange</v>
          </cell>
          <cell r="D482" t="str">
            <v>Huntington Beach City Elementary</v>
          </cell>
          <cell r="E482">
            <v>6674</v>
          </cell>
          <cell r="F482">
            <v>113461</v>
          </cell>
          <cell r="G482">
            <v>9</v>
          </cell>
        </row>
        <row r="483">
          <cell r="A483" t="str">
            <v>30</v>
          </cell>
          <cell r="B483" t="str">
            <v>66548</v>
          </cell>
          <cell r="C483" t="str">
            <v>Orange</v>
          </cell>
          <cell r="D483" t="str">
            <v>Huntington Beach Union High</v>
          </cell>
          <cell r="E483">
            <v>16097</v>
          </cell>
          <cell r="F483">
            <v>276476</v>
          </cell>
          <cell r="G483">
            <v>9</v>
          </cell>
        </row>
        <row r="484">
          <cell r="A484" t="str">
            <v>30</v>
          </cell>
          <cell r="B484" t="str">
            <v>66555</v>
          </cell>
          <cell r="C484" t="str">
            <v>Orange</v>
          </cell>
          <cell r="D484" t="str">
            <v>Laguna Beach Unified</v>
          </cell>
          <cell r="E484">
            <v>2941</v>
          </cell>
          <cell r="F484">
            <v>49998</v>
          </cell>
          <cell r="G484">
            <v>4</v>
          </cell>
        </row>
        <row r="485">
          <cell r="A485" t="str">
            <v>30</v>
          </cell>
          <cell r="B485" t="str">
            <v>66563</v>
          </cell>
          <cell r="C485" t="str">
            <v>Orange</v>
          </cell>
          <cell r="D485" t="str">
            <v>La Habra City Elementary</v>
          </cell>
          <cell r="E485">
            <v>5625</v>
          </cell>
          <cell r="F485">
            <v>95627</v>
          </cell>
          <cell r="G485">
            <v>9</v>
          </cell>
        </row>
        <row r="486">
          <cell r="A486" t="str">
            <v>30</v>
          </cell>
          <cell r="B486" t="str">
            <v>66589</v>
          </cell>
          <cell r="C486" t="str">
            <v>Orange</v>
          </cell>
          <cell r="D486" t="str">
            <v>Magnolia Elementary</v>
          </cell>
          <cell r="E486">
            <v>6313</v>
          </cell>
          <cell r="F486">
            <v>107324</v>
          </cell>
          <cell r="G486">
            <v>9</v>
          </cell>
        </row>
        <row r="487">
          <cell r="A487" t="str">
            <v>30</v>
          </cell>
          <cell r="B487" t="str">
            <v>66597</v>
          </cell>
          <cell r="C487" t="str">
            <v>Orange</v>
          </cell>
          <cell r="D487" t="str">
            <v>Newport-Mesa Unified</v>
          </cell>
          <cell r="E487">
            <v>21488</v>
          </cell>
          <cell r="F487">
            <v>370180</v>
          </cell>
          <cell r="G487">
            <v>32</v>
          </cell>
        </row>
        <row r="488">
          <cell r="A488" t="str">
            <v>30</v>
          </cell>
          <cell r="B488" t="str">
            <v>66613</v>
          </cell>
          <cell r="C488" t="str">
            <v>Orange</v>
          </cell>
          <cell r="D488" t="str">
            <v>Ocean View</v>
          </cell>
          <cell r="E488">
            <v>9503</v>
          </cell>
          <cell r="F488">
            <v>161556</v>
          </cell>
          <cell r="G488">
            <v>15</v>
          </cell>
        </row>
        <row r="489">
          <cell r="A489" t="str">
            <v>30</v>
          </cell>
          <cell r="B489" t="str">
            <v>66621</v>
          </cell>
          <cell r="C489" t="str">
            <v>Orange</v>
          </cell>
          <cell r="D489" t="str">
            <v>Orange Unified</v>
          </cell>
          <cell r="E489">
            <v>29103</v>
          </cell>
          <cell r="F489">
            <v>504490</v>
          </cell>
          <cell r="G489">
            <v>43</v>
          </cell>
        </row>
        <row r="490">
          <cell r="A490" t="str">
            <v>30</v>
          </cell>
          <cell r="B490" t="str">
            <v>66647</v>
          </cell>
          <cell r="C490" t="str">
            <v>Orange</v>
          </cell>
          <cell r="D490" t="str">
            <v>Placentia-Yorba Linda Unified</v>
          </cell>
          <cell r="E490">
            <v>26100</v>
          </cell>
          <cell r="F490">
            <v>448308</v>
          </cell>
          <cell r="G490">
            <v>33</v>
          </cell>
        </row>
        <row r="491">
          <cell r="A491" t="str">
            <v>30</v>
          </cell>
          <cell r="B491" t="str">
            <v>66670</v>
          </cell>
          <cell r="C491" t="str">
            <v>Orange</v>
          </cell>
          <cell r="D491" t="str">
            <v>Santa Ana Unified</v>
          </cell>
          <cell r="E491">
            <v>54584</v>
          </cell>
          <cell r="F491">
            <v>929591</v>
          </cell>
          <cell r="G491">
            <v>55</v>
          </cell>
        </row>
        <row r="492">
          <cell r="A492" t="str">
            <v>30</v>
          </cell>
          <cell r="B492" t="str">
            <v>66696</v>
          </cell>
          <cell r="C492" t="str">
            <v>Orange</v>
          </cell>
          <cell r="D492" t="str">
            <v>Savanna Elementary</v>
          </cell>
          <cell r="E492">
            <v>2468</v>
          </cell>
          <cell r="F492">
            <v>41956</v>
          </cell>
          <cell r="G492">
            <v>4</v>
          </cell>
        </row>
        <row r="493">
          <cell r="A493" t="str">
            <v>30</v>
          </cell>
          <cell r="B493" t="str">
            <v>66746</v>
          </cell>
          <cell r="C493" t="str">
            <v>Orange</v>
          </cell>
          <cell r="D493" t="str">
            <v>Westminster Elementary</v>
          </cell>
          <cell r="E493">
            <v>9875</v>
          </cell>
          <cell r="F493">
            <v>167879</v>
          </cell>
          <cell r="G493">
            <v>15</v>
          </cell>
        </row>
        <row r="494">
          <cell r="A494" t="str">
            <v>30</v>
          </cell>
          <cell r="B494" t="str">
            <v>73635</v>
          </cell>
          <cell r="C494" t="str">
            <v>Orange</v>
          </cell>
          <cell r="D494" t="str">
            <v>Saddleback Valley Unified</v>
          </cell>
          <cell r="E494">
            <v>32903</v>
          </cell>
          <cell r="F494">
            <v>565873</v>
          </cell>
          <cell r="G494">
            <v>37</v>
          </cell>
        </row>
        <row r="495">
          <cell r="A495" t="str">
            <v>30</v>
          </cell>
          <cell r="B495" t="str">
            <v>73643</v>
          </cell>
          <cell r="C495" t="str">
            <v>Orange</v>
          </cell>
          <cell r="D495" t="str">
            <v>Tustin Unified</v>
          </cell>
          <cell r="E495">
            <v>21668</v>
          </cell>
          <cell r="F495">
            <v>370961</v>
          </cell>
          <cell r="G495">
            <v>28</v>
          </cell>
        </row>
        <row r="496">
          <cell r="A496" t="str">
            <v>30</v>
          </cell>
          <cell r="B496" t="str">
            <v>73650</v>
          </cell>
          <cell r="C496" t="str">
            <v>Orange</v>
          </cell>
          <cell r="D496" t="str">
            <v>Irvine Unified</v>
          </cell>
          <cell r="E496">
            <v>26534</v>
          </cell>
          <cell r="F496">
            <v>457280</v>
          </cell>
          <cell r="G496">
            <v>35</v>
          </cell>
        </row>
        <row r="497">
          <cell r="A497" t="str">
            <v>30</v>
          </cell>
          <cell r="B497" t="str">
            <v>73924</v>
          </cell>
          <cell r="C497" t="str">
            <v>Orange</v>
          </cell>
          <cell r="D497" t="str">
            <v>Los Alamitos Unified</v>
          </cell>
          <cell r="E497">
            <v>9461</v>
          </cell>
          <cell r="F497">
            <v>162416</v>
          </cell>
          <cell r="G497">
            <v>10</v>
          </cell>
        </row>
        <row r="498">
          <cell r="A498" t="str">
            <v>31</v>
          </cell>
          <cell r="B498" t="str">
            <v>10314</v>
          </cell>
          <cell r="C498" t="str">
            <v>Placer</v>
          </cell>
          <cell r="D498" t="str">
            <v>Placer County Office of Education</v>
          </cell>
          <cell r="E498">
            <v>644</v>
          </cell>
          <cell r="F498">
            <v>19016</v>
          </cell>
          <cell r="G498">
            <v>5</v>
          </cell>
        </row>
        <row r="499">
          <cell r="A499" t="str">
            <v>31</v>
          </cell>
          <cell r="B499" t="str">
            <v>66761</v>
          </cell>
          <cell r="C499" t="str">
            <v>Placer</v>
          </cell>
          <cell r="D499" t="str">
            <v>Ackerman Elementary</v>
          </cell>
          <cell r="E499">
            <v>508</v>
          </cell>
          <cell r="F499">
            <v>8636</v>
          </cell>
          <cell r="G499">
            <v>1</v>
          </cell>
        </row>
        <row r="500">
          <cell r="A500" t="str">
            <v>31</v>
          </cell>
          <cell r="B500" t="str">
            <v>66779</v>
          </cell>
          <cell r="C500" t="str">
            <v>Placer</v>
          </cell>
          <cell r="D500" t="str">
            <v>Alta-Dutch Flat Union Elementary</v>
          </cell>
          <cell r="E500">
            <v>118</v>
          </cell>
          <cell r="F500">
            <v>5792</v>
          </cell>
          <cell r="G500">
            <v>2</v>
          </cell>
        </row>
        <row r="501">
          <cell r="A501" t="str">
            <v>31</v>
          </cell>
          <cell r="B501" t="str">
            <v>66787</v>
          </cell>
          <cell r="C501" t="str">
            <v>Placer</v>
          </cell>
          <cell r="D501" t="str">
            <v>Auburn Union Elementary</v>
          </cell>
          <cell r="E501">
            <v>2134</v>
          </cell>
          <cell r="F501">
            <v>36278</v>
          </cell>
          <cell r="G501">
            <v>4</v>
          </cell>
        </row>
        <row r="502">
          <cell r="A502" t="str">
            <v>31</v>
          </cell>
          <cell r="B502" t="str">
            <v>66795</v>
          </cell>
          <cell r="C502" t="str">
            <v>Placer</v>
          </cell>
          <cell r="D502" t="str">
            <v>Colfax Elementary</v>
          </cell>
          <cell r="E502">
            <v>388</v>
          </cell>
          <cell r="F502">
            <v>8790</v>
          </cell>
          <cell r="G502">
            <v>2</v>
          </cell>
        </row>
        <row r="503">
          <cell r="A503" t="str">
            <v>31</v>
          </cell>
          <cell r="B503" t="str">
            <v>66803</v>
          </cell>
          <cell r="C503" t="str">
            <v>Placer</v>
          </cell>
          <cell r="D503" t="str">
            <v>Dry Creek Joint Elementary</v>
          </cell>
          <cell r="E503">
            <v>7276</v>
          </cell>
          <cell r="F503">
            <v>123696</v>
          </cell>
          <cell r="G503">
            <v>10</v>
          </cell>
        </row>
        <row r="504">
          <cell r="A504" t="str">
            <v>31</v>
          </cell>
          <cell r="B504" t="str">
            <v>66829</v>
          </cell>
          <cell r="C504" t="str">
            <v>Placer</v>
          </cell>
          <cell r="D504" t="str">
            <v>Eureka Union</v>
          </cell>
          <cell r="E504">
            <v>3700</v>
          </cell>
          <cell r="F504">
            <v>62900</v>
          </cell>
          <cell r="G504">
            <v>8</v>
          </cell>
        </row>
        <row r="505">
          <cell r="A505" t="str">
            <v>31</v>
          </cell>
          <cell r="B505" t="str">
            <v>66837</v>
          </cell>
          <cell r="C505" t="str">
            <v>Placer</v>
          </cell>
          <cell r="D505" t="str">
            <v>Foresthill Union Elementary</v>
          </cell>
          <cell r="E505">
            <v>522</v>
          </cell>
          <cell r="F505">
            <v>8874</v>
          </cell>
          <cell r="G505">
            <v>2</v>
          </cell>
        </row>
        <row r="506">
          <cell r="A506" t="str">
            <v>31</v>
          </cell>
          <cell r="B506" t="str">
            <v>66845</v>
          </cell>
          <cell r="C506" t="str">
            <v>Placer</v>
          </cell>
          <cell r="D506" t="str">
            <v>Loomis Union Elementary</v>
          </cell>
          <cell r="E506">
            <v>2432</v>
          </cell>
          <cell r="F506">
            <v>42199</v>
          </cell>
          <cell r="G506">
            <v>7</v>
          </cell>
        </row>
        <row r="507">
          <cell r="A507" t="str">
            <v>31</v>
          </cell>
          <cell r="B507" t="str">
            <v>66852</v>
          </cell>
          <cell r="C507" t="str">
            <v>Placer</v>
          </cell>
          <cell r="D507" t="str">
            <v>Newcastle Elementary</v>
          </cell>
          <cell r="E507">
            <v>361</v>
          </cell>
          <cell r="F507">
            <v>7128</v>
          </cell>
          <cell r="G507">
            <v>2</v>
          </cell>
        </row>
        <row r="508">
          <cell r="A508" t="str">
            <v>31</v>
          </cell>
          <cell r="B508" t="str">
            <v>66886</v>
          </cell>
          <cell r="C508" t="str">
            <v>Placer</v>
          </cell>
          <cell r="D508" t="str">
            <v>Placer Hills Union Elementary</v>
          </cell>
          <cell r="E508">
            <v>1133</v>
          </cell>
          <cell r="F508">
            <v>19261</v>
          </cell>
          <cell r="G508">
            <v>2</v>
          </cell>
        </row>
        <row r="509">
          <cell r="A509" t="str">
            <v>31</v>
          </cell>
          <cell r="B509" t="str">
            <v>66894</v>
          </cell>
          <cell r="C509" t="str">
            <v>Placer</v>
          </cell>
          <cell r="D509" t="str">
            <v>Placer Union High</v>
          </cell>
          <cell r="E509">
            <v>4527</v>
          </cell>
          <cell r="F509">
            <v>78514</v>
          </cell>
          <cell r="G509">
            <v>6</v>
          </cell>
        </row>
        <row r="510">
          <cell r="A510" t="str">
            <v>31</v>
          </cell>
          <cell r="B510" t="str">
            <v>66910</v>
          </cell>
          <cell r="C510" t="str">
            <v>Placer</v>
          </cell>
          <cell r="D510" t="str">
            <v>Roseville City Elementary</v>
          </cell>
          <cell r="E510">
            <v>9265</v>
          </cell>
          <cell r="F510">
            <v>157507</v>
          </cell>
          <cell r="G510">
            <v>17</v>
          </cell>
        </row>
        <row r="511">
          <cell r="A511" t="str">
            <v>31</v>
          </cell>
          <cell r="B511" t="str">
            <v>66928</v>
          </cell>
          <cell r="C511" t="str">
            <v>Placer</v>
          </cell>
          <cell r="D511" t="str">
            <v>Roseville Joint Union High</v>
          </cell>
          <cell r="E511">
            <v>9472</v>
          </cell>
          <cell r="F511">
            <v>161244</v>
          </cell>
          <cell r="G511">
            <v>7</v>
          </cell>
        </row>
        <row r="512">
          <cell r="A512" t="str">
            <v>31</v>
          </cell>
          <cell r="B512" t="str">
            <v>66944</v>
          </cell>
          <cell r="C512" t="str">
            <v>Placer</v>
          </cell>
          <cell r="D512" t="str">
            <v>Tahoe-Truckee Joint Unified</v>
          </cell>
          <cell r="E512">
            <v>4114</v>
          </cell>
          <cell r="F512">
            <v>77945</v>
          </cell>
          <cell r="G512">
            <v>11</v>
          </cell>
        </row>
        <row r="513">
          <cell r="A513" t="str">
            <v>31</v>
          </cell>
          <cell r="B513" t="str">
            <v>66951</v>
          </cell>
          <cell r="C513" t="str">
            <v>Placer</v>
          </cell>
          <cell r="D513" t="str">
            <v>Western Placer Unified</v>
          </cell>
          <cell r="E513">
            <v>6383</v>
          </cell>
          <cell r="F513">
            <v>112802</v>
          </cell>
          <cell r="G513">
            <v>11</v>
          </cell>
        </row>
        <row r="514">
          <cell r="A514" t="str">
            <v>31</v>
          </cell>
          <cell r="B514" t="str">
            <v>75085</v>
          </cell>
          <cell r="C514" t="str">
            <v>Placer</v>
          </cell>
          <cell r="D514" t="str">
            <v>Rocklin Unified</v>
          </cell>
          <cell r="E514">
            <v>10356</v>
          </cell>
          <cell r="F514">
            <v>179903</v>
          </cell>
          <cell r="G514">
            <v>16</v>
          </cell>
        </row>
        <row r="515">
          <cell r="A515" t="str">
            <v>32</v>
          </cell>
          <cell r="B515" t="str">
            <v>10322</v>
          </cell>
          <cell r="C515" t="str">
            <v>Plumas</v>
          </cell>
          <cell r="D515" t="str">
            <v>Plumas County Office of Education</v>
          </cell>
          <cell r="E515">
            <v>31</v>
          </cell>
          <cell r="F515">
            <v>6684</v>
          </cell>
          <cell r="G515">
            <v>3</v>
          </cell>
        </row>
        <row r="516">
          <cell r="A516" t="str">
            <v>32</v>
          </cell>
          <cell r="B516" t="str">
            <v>66969</v>
          </cell>
          <cell r="C516" t="str">
            <v>Plumas</v>
          </cell>
          <cell r="D516" t="str">
            <v>Plumas Unified</v>
          </cell>
          <cell r="E516">
            <v>2326</v>
          </cell>
          <cell r="F516">
            <v>49029</v>
          </cell>
          <cell r="G516">
            <v>11</v>
          </cell>
        </row>
        <row r="517">
          <cell r="A517" t="str">
            <v>33</v>
          </cell>
          <cell r="B517" t="str">
            <v>10330</v>
          </cell>
          <cell r="C517" t="str">
            <v>Riverside</v>
          </cell>
          <cell r="D517" t="str">
            <v>Riverside County Office of Education</v>
          </cell>
          <cell r="E517">
            <v>2961</v>
          </cell>
          <cell r="F517">
            <v>50339</v>
          </cell>
          <cell r="G517">
            <v>4</v>
          </cell>
        </row>
        <row r="518">
          <cell r="A518" t="str">
            <v>33</v>
          </cell>
          <cell r="B518" t="str">
            <v>31625</v>
          </cell>
          <cell r="C518" t="str">
            <v>Riverside</v>
          </cell>
          <cell r="D518" t="str">
            <v>California School for the Deaf-Riverside (State Special Schl)</v>
          </cell>
          <cell r="E518">
            <v>413</v>
          </cell>
          <cell r="F518">
            <v>7021</v>
          </cell>
          <cell r="G518">
            <v>1</v>
          </cell>
        </row>
        <row r="519">
          <cell r="A519" t="str">
            <v>33</v>
          </cell>
          <cell r="B519" t="str">
            <v>66977</v>
          </cell>
          <cell r="C519" t="str">
            <v>Riverside</v>
          </cell>
          <cell r="D519" t="str">
            <v>Alvord Unified</v>
          </cell>
          <cell r="E519">
            <v>20010</v>
          </cell>
          <cell r="F519">
            <v>342412</v>
          </cell>
          <cell r="G519">
            <v>22</v>
          </cell>
        </row>
        <row r="520">
          <cell r="A520" t="str">
            <v>33</v>
          </cell>
          <cell r="B520" t="str">
            <v>66985</v>
          </cell>
          <cell r="C520" t="str">
            <v>Riverside</v>
          </cell>
          <cell r="D520" t="str">
            <v>Banning Unified</v>
          </cell>
          <cell r="E520">
            <v>4804</v>
          </cell>
          <cell r="F520">
            <v>85465</v>
          </cell>
          <cell r="G520">
            <v>9</v>
          </cell>
        </row>
        <row r="521">
          <cell r="A521" t="str">
            <v>33</v>
          </cell>
          <cell r="B521" t="str">
            <v>66993</v>
          </cell>
          <cell r="C521" t="str">
            <v>Riverside</v>
          </cell>
          <cell r="D521" t="str">
            <v>Beaumont Unified</v>
          </cell>
          <cell r="E521">
            <v>8047</v>
          </cell>
          <cell r="F521">
            <v>138700</v>
          </cell>
          <cell r="G521">
            <v>10</v>
          </cell>
        </row>
        <row r="522">
          <cell r="A522" t="str">
            <v>33</v>
          </cell>
          <cell r="B522" t="str">
            <v>67033</v>
          </cell>
          <cell r="C522" t="str">
            <v>Riverside</v>
          </cell>
          <cell r="D522" t="str">
            <v>Corona-Norco Unified</v>
          </cell>
          <cell r="E522">
            <v>52095</v>
          </cell>
          <cell r="F522">
            <v>896698</v>
          </cell>
          <cell r="G522">
            <v>50</v>
          </cell>
        </row>
        <row r="523">
          <cell r="A523" t="str">
            <v>33</v>
          </cell>
          <cell r="B523" t="str">
            <v>67041</v>
          </cell>
          <cell r="C523" t="str">
            <v>Riverside</v>
          </cell>
          <cell r="D523" t="str">
            <v>Desert Center Unified</v>
          </cell>
          <cell r="E523">
            <v>14</v>
          </cell>
          <cell r="F523">
            <v>2228</v>
          </cell>
          <cell r="G523">
            <v>1</v>
          </cell>
        </row>
        <row r="524">
          <cell r="A524" t="str">
            <v>33</v>
          </cell>
          <cell r="B524" t="str">
            <v>67058</v>
          </cell>
          <cell r="C524" t="str">
            <v>Riverside</v>
          </cell>
          <cell r="D524" t="str">
            <v>Desert Sands Unified</v>
          </cell>
          <cell r="E524">
            <v>28966</v>
          </cell>
          <cell r="F524">
            <v>492435</v>
          </cell>
          <cell r="G524">
            <v>33</v>
          </cell>
        </row>
        <row r="525">
          <cell r="A525" t="str">
            <v>33</v>
          </cell>
          <cell r="B525" t="str">
            <v>67082</v>
          </cell>
          <cell r="C525" t="str">
            <v>Riverside</v>
          </cell>
          <cell r="D525" t="str">
            <v>Hemet Unified</v>
          </cell>
          <cell r="E525">
            <v>22907</v>
          </cell>
          <cell r="F525">
            <v>392900</v>
          </cell>
          <cell r="G525">
            <v>28</v>
          </cell>
        </row>
        <row r="526">
          <cell r="A526" t="str">
            <v>33</v>
          </cell>
          <cell r="B526" t="str">
            <v>67090</v>
          </cell>
          <cell r="C526" t="str">
            <v>Riverside</v>
          </cell>
          <cell r="D526" t="str">
            <v>Jurupa Unified</v>
          </cell>
          <cell r="E526">
            <v>20430</v>
          </cell>
          <cell r="F526">
            <v>353002</v>
          </cell>
          <cell r="G526">
            <v>25</v>
          </cell>
        </row>
        <row r="527">
          <cell r="A527" t="str">
            <v>33</v>
          </cell>
          <cell r="B527" t="str">
            <v>67116</v>
          </cell>
          <cell r="C527" t="str">
            <v>Riverside</v>
          </cell>
          <cell r="D527" t="str">
            <v>Menifee Union Elementary</v>
          </cell>
          <cell r="E527">
            <v>8698</v>
          </cell>
          <cell r="F527">
            <v>147871</v>
          </cell>
          <cell r="G527">
            <v>10</v>
          </cell>
        </row>
        <row r="528">
          <cell r="A528" t="str">
            <v>33</v>
          </cell>
          <cell r="B528" t="str">
            <v>67124</v>
          </cell>
          <cell r="C528" t="str">
            <v>Riverside</v>
          </cell>
          <cell r="D528" t="str">
            <v>Moreno Valley Unified</v>
          </cell>
          <cell r="E528">
            <v>35992</v>
          </cell>
          <cell r="F528">
            <v>618117</v>
          </cell>
          <cell r="G528">
            <v>38</v>
          </cell>
        </row>
        <row r="529">
          <cell r="A529" t="str">
            <v>33</v>
          </cell>
          <cell r="B529" t="str">
            <v>67157</v>
          </cell>
          <cell r="C529" t="str">
            <v>Riverside</v>
          </cell>
          <cell r="D529" t="str">
            <v>Nuview Union</v>
          </cell>
          <cell r="E529">
            <v>1916</v>
          </cell>
          <cell r="F529">
            <v>32572</v>
          </cell>
          <cell r="G529">
            <v>4</v>
          </cell>
        </row>
        <row r="530">
          <cell r="A530" t="str">
            <v>33</v>
          </cell>
          <cell r="B530" t="str">
            <v>67173</v>
          </cell>
          <cell r="C530" t="str">
            <v>Riverside</v>
          </cell>
          <cell r="D530" t="str">
            <v>Palm Springs Unified</v>
          </cell>
          <cell r="E530">
            <v>24360</v>
          </cell>
          <cell r="F530">
            <v>417990</v>
          </cell>
          <cell r="G530">
            <v>25</v>
          </cell>
        </row>
        <row r="531">
          <cell r="A531" t="str">
            <v>33</v>
          </cell>
          <cell r="B531" t="str">
            <v>67181</v>
          </cell>
          <cell r="C531" t="str">
            <v>Riverside</v>
          </cell>
          <cell r="D531" t="str">
            <v>Palo Verde Unified</v>
          </cell>
          <cell r="E531">
            <v>3610</v>
          </cell>
          <cell r="F531">
            <v>65583</v>
          </cell>
          <cell r="G531">
            <v>7</v>
          </cell>
        </row>
        <row r="532">
          <cell r="A532" t="str">
            <v>33</v>
          </cell>
          <cell r="B532" t="str">
            <v>67199</v>
          </cell>
          <cell r="C532" t="str">
            <v>Riverside</v>
          </cell>
          <cell r="D532" t="str">
            <v>Perris Elementary</v>
          </cell>
          <cell r="E532">
            <v>5700</v>
          </cell>
          <cell r="F532">
            <v>96904</v>
          </cell>
          <cell r="G532">
            <v>8</v>
          </cell>
        </row>
        <row r="533">
          <cell r="A533" t="str">
            <v>33</v>
          </cell>
          <cell r="B533" t="str">
            <v>67207</v>
          </cell>
          <cell r="C533" t="str">
            <v>Riverside</v>
          </cell>
          <cell r="D533" t="str">
            <v>Perris Union High</v>
          </cell>
          <cell r="E533">
            <v>10088</v>
          </cell>
          <cell r="F533">
            <v>172312</v>
          </cell>
          <cell r="G533">
            <v>8</v>
          </cell>
        </row>
        <row r="534">
          <cell r="A534" t="str">
            <v>33</v>
          </cell>
          <cell r="B534" t="str">
            <v>67215</v>
          </cell>
          <cell r="C534" t="str">
            <v>Riverside</v>
          </cell>
          <cell r="D534" t="str">
            <v>Riverside Unified</v>
          </cell>
          <cell r="E534">
            <v>43007</v>
          </cell>
          <cell r="F534">
            <v>736304</v>
          </cell>
          <cell r="G534">
            <v>47</v>
          </cell>
        </row>
        <row r="535">
          <cell r="A535" t="str">
            <v>33</v>
          </cell>
          <cell r="B535" t="str">
            <v>67231</v>
          </cell>
          <cell r="C535" t="str">
            <v>Riverside</v>
          </cell>
          <cell r="D535" t="str">
            <v>Romoland Elementary</v>
          </cell>
          <cell r="E535">
            <v>2754</v>
          </cell>
          <cell r="F535">
            <v>46820</v>
          </cell>
          <cell r="G535">
            <v>4</v>
          </cell>
        </row>
        <row r="536">
          <cell r="A536" t="str">
            <v>33</v>
          </cell>
          <cell r="B536" t="str">
            <v>67249</v>
          </cell>
          <cell r="C536" t="str">
            <v>Riverside</v>
          </cell>
          <cell r="D536" t="str">
            <v>San Jacinto Unified</v>
          </cell>
          <cell r="E536">
            <v>8816</v>
          </cell>
          <cell r="F536">
            <v>152416</v>
          </cell>
          <cell r="G536">
            <v>11</v>
          </cell>
        </row>
        <row r="537">
          <cell r="A537" t="str">
            <v>33</v>
          </cell>
          <cell r="B537" t="str">
            <v>73676</v>
          </cell>
          <cell r="C537" t="str">
            <v>Riverside</v>
          </cell>
          <cell r="D537" t="str">
            <v>Coachella Valley Unified</v>
          </cell>
          <cell r="E537">
            <v>18256</v>
          </cell>
          <cell r="F537">
            <v>311599</v>
          </cell>
          <cell r="G537">
            <v>21</v>
          </cell>
        </row>
        <row r="538">
          <cell r="A538" t="str">
            <v>33</v>
          </cell>
          <cell r="B538" t="str">
            <v>75176</v>
          </cell>
          <cell r="C538" t="str">
            <v>Riverside</v>
          </cell>
          <cell r="D538" t="str">
            <v>Lake Elsinore Unified</v>
          </cell>
          <cell r="E538">
            <v>21726</v>
          </cell>
          <cell r="F538">
            <v>375467</v>
          </cell>
          <cell r="G538">
            <v>26</v>
          </cell>
        </row>
        <row r="539">
          <cell r="A539" t="str">
            <v>33</v>
          </cell>
          <cell r="B539" t="str">
            <v>75192</v>
          </cell>
          <cell r="C539" t="str">
            <v>Riverside</v>
          </cell>
          <cell r="D539" t="str">
            <v>Temecula Valley Unified</v>
          </cell>
          <cell r="E539">
            <v>28488</v>
          </cell>
          <cell r="F539">
            <v>485016</v>
          </cell>
          <cell r="G539">
            <v>29</v>
          </cell>
        </row>
        <row r="540">
          <cell r="A540" t="str">
            <v>33</v>
          </cell>
          <cell r="B540" t="str">
            <v>75200</v>
          </cell>
          <cell r="C540" t="str">
            <v>Riverside</v>
          </cell>
          <cell r="D540" t="str">
            <v>Murrieta Valley Unified</v>
          </cell>
          <cell r="E540">
            <v>21403</v>
          </cell>
          <cell r="F540">
            <v>366137</v>
          </cell>
          <cell r="G540">
            <v>18</v>
          </cell>
        </row>
        <row r="541">
          <cell r="A541" t="str">
            <v>33</v>
          </cell>
          <cell r="B541" t="str">
            <v>75242</v>
          </cell>
          <cell r="C541" t="str">
            <v>Riverside</v>
          </cell>
          <cell r="D541" t="str">
            <v>Val Verde Unified</v>
          </cell>
          <cell r="E541">
            <v>19188</v>
          </cell>
          <cell r="F541">
            <v>326204</v>
          </cell>
          <cell r="G541">
            <v>22</v>
          </cell>
        </row>
        <row r="542">
          <cell r="A542" t="str">
            <v>34</v>
          </cell>
          <cell r="B542" t="str">
            <v>10348</v>
          </cell>
          <cell r="C542" t="str">
            <v>Sacramento</v>
          </cell>
          <cell r="D542" t="str">
            <v>Sacramento County Office of Education</v>
          </cell>
          <cell r="E542">
            <v>1090</v>
          </cell>
          <cell r="F542">
            <v>36536</v>
          </cell>
          <cell r="G542">
            <v>10</v>
          </cell>
        </row>
        <row r="543">
          <cell r="A543" t="str">
            <v>34</v>
          </cell>
          <cell r="B543" t="str">
            <v>67280</v>
          </cell>
          <cell r="C543" t="str">
            <v>Sacramento</v>
          </cell>
          <cell r="D543" t="str">
            <v>Arcohe Union Elementary</v>
          </cell>
          <cell r="E543">
            <v>478</v>
          </cell>
          <cell r="F543">
            <v>8126</v>
          </cell>
          <cell r="G543">
            <v>1</v>
          </cell>
        </row>
        <row r="544">
          <cell r="A544" t="str">
            <v>34</v>
          </cell>
          <cell r="B544" t="str">
            <v>67314</v>
          </cell>
          <cell r="C544" t="str">
            <v>Sacramento</v>
          </cell>
          <cell r="D544" t="str">
            <v>Elk Grove Unified</v>
          </cell>
          <cell r="E544">
            <v>61579</v>
          </cell>
          <cell r="F544">
            <v>1051595</v>
          </cell>
          <cell r="G544">
            <v>65</v>
          </cell>
        </row>
        <row r="545">
          <cell r="A545" t="str">
            <v>34</v>
          </cell>
          <cell r="B545" t="str">
            <v>67322</v>
          </cell>
          <cell r="C545" t="str">
            <v>Sacramento</v>
          </cell>
          <cell r="D545" t="str">
            <v>Elverta Joint Elementary</v>
          </cell>
          <cell r="E545">
            <v>291</v>
          </cell>
          <cell r="F545">
            <v>7128</v>
          </cell>
          <cell r="G545">
            <v>2</v>
          </cell>
        </row>
        <row r="546">
          <cell r="A546" t="str">
            <v>34</v>
          </cell>
          <cell r="B546" t="str">
            <v>67330</v>
          </cell>
          <cell r="C546" t="str">
            <v>Sacramento</v>
          </cell>
          <cell r="D546" t="str">
            <v>Folsom-Cordova Unified</v>
          </cell>
          <cell r="E546">
            <v>19066</v>
          </cell>
          <cell r="F546">
            <v>332368</v>
          </cell>
          <cell r="G546">
            <v>34</v>
          </cell>
        </row>
        <row r="547">
          <cell r="A547" t="str">
            <v>34</v>
          </cell>
          <cell r="B547" t="str">
            <v>67348</v>
          </cell>
          <cell r="C547" t="str">
            <v>Sacramento</v>
          </cell>
          <cell r="D547" t="str">
            <v>Galt Joint Union Elementary</v>
          </cell>
          <cell r="E547">
            <v>4186</v>
          </cell>
          <cell r="F547">
            <v>71163</v>
          </cell>
          <cell r="G547">
            <v>6</v>
          </cell>
        </row>
        <row r="548">
          <cell r="A548" t="str">
            <v>34</v>
          </cell>
          <cell r="B548" t="str">
            <v>67355</v>
          </cell>
          <cell r="C548" t="str">
            <v>Sacramento</v>
          </cell>
          <cell r="D548" t="str">
            <v>Galt Joint Union High</v>
          </cell>
          <cell r="E548">
            <v>2399</v>
          </cell>
          <cell r="F548">
            <v>40863</v>
          </cell>
          <cell r="G548">
            <v>2</v>
          </cell>
        </row>
        <row r="549">
          <cell r="A549" t="str">
            <v>34</v>
          </cell>
          <cell r="B549" t="str">
            <v>67413</v>
          </cell>
          <cell r="C549" t="str">
            <v>Sacramento</v>
          </cell>
          <cell r="D549" t="str">
            <v>River Delta Joint Unified</v>
          </cell>
          <cell r="E549">
            <v>2098</v>
          </cell>
          <cell r="F549">
            <v>44716</v>
          </cell>
          <cell r="G549">
            <v>11</v>
          </cell>
        </row>
        <row r="550">
          <cell r="A550" t="str">
            <v>34</v>
          </cell>
          <cell r="B550" t="str">
            <v>67421</v>
          </cell>
          <cell r="C550" t="str">
            <v>Sacramento</v>
          </cell>
          <cell r="D550" t="str">
            <v>Robla Elementary</v>
          </cell>
          <cell r="E550">
            <v>1944</v>
          </cell>
          <cell r="F550">
            <v>33048</v>
          </cell>
          <cell r="G550">
            <v>5</v>
          </cell>
        </row>
        <row r="551">
          <cell r="A551" t="str">
            <v>34</v>
          </cell>
          <cell r="B551" t="str">
            <v>67439</v>
          </cell>
          <cell r="C551" t="str">
            <v>Sacramento</v>
          </cell>
          <cell r="D551" t="str">
            <v>Sacramento City Unified</v>
          </cell>
          <cell r="E551">
            <v>45620</v>
          </cell>
          <cell r="F551">
            <v>779239</v>
          </cell>
          <cell r="G551">
            <v>82</v>
          </cell>
        </row>
        <row r="552">
          <cell r="A552" t="str">
            <v>34</v>
          </cell>
          <cell r="B552" t="str">
            <v>67447</v>
          </cell>
          <cell r="C552" t="str">
            <v>Sacramento</v>
          </cell>
          <cell r="D552" t="str">
            <v>San Juan Unified</v>
          </cell>
          <cell r="E552">
            <v>44994</v>
          </cell>
          <cell r="F552">
            <v>781011</v>
          </cell>
          <cell r="G552">
            <v>73</v>
          </cell>
        </row>
        <row r="553">
          <cell r="A553" t="str">
            <v>34</v>
          </cell>
          <cell r="B553" t="str">
            <v>73973</v>
          </cell>
          <cell r="C553" t="str">
            <v>Sacramento</v>
          </cell>
          <cell r="D553" t="str">
            <v>Center Joint Unified</v>
          </cell>
          <cell r="E553">
            <v>5320</v>
          </cell>
          <cell r="F553">
            <v>95201</v>
          </cell>
          <cell r="G553">
            <v>9</v>
          </cell>
        </row>
        <row r="554">
          <cell r="A554" t="str">
            <v>34</v>
          </cell>
          <cell r="B554" t="str">
            <v>75283</v>
          </cell>
          <cell r="C554" t="str">
            <v>Sacramento</v>
          </cell>
          <cell r="D554" t="str">
            <v>Natomas Unified</v>
          </cell>
          <cell r="E554">
            <v>12162</v>
          </cell>
          <cell r="F554">
            <v>207963</v>
          </cell>
          <cell r="G554">
            <v>16</v>
          </cell>
        </row>
        <row r="555">
          <cell r="A555" t="str">
            <v>34</v>
          </cell>
          <cell r="B555" t="str">
            <v>76505</v>
          </cell>
          <cell r="C555" t="str">
            <v>Sacramento</v>
          </cell>
          <cell r="D555" t="str">
            <v>Twin Rivers Unified</v>
          </cell>
          <cell r="E555">
            <v>27345</v>
          </cell>
          <cell r="F555">
            <v>478069</v>
          </cell>
          <cell r="G555">
            <v>52</v>
          </cell>
        </row>
        <row r="556">
          <cell r="A556" t="str">
            <v>35</v>
          </cell>
          <cell r="B556" t="str">
            <v>10355</v>
          </cell>
          <cell r="C556" t="str">
            <v>San Benito</v>
          </cell>
          <cell r="D556" t="str">
            <v>San Benito County Office of Education</v>
          </cell>
          <cell r="E556">
            <v>119</v>
          </cell>
          <cell r="F556">
            <v>7128</v>
          </cell>
          <cell r="G556">
            <v>2</v>
          </cell>
        </row>
        <row r="557">
          <cell r="A557" t="str">
            <v>35</v>
          </cell>
          <cell r="B557" t="str">
            <v>67454</v>
          </cell>
          <cell r="C557" t="str">
            <v>San Benito</v>
          </cell>
          <cell r="D557" t="str">
            <v>Bitterwater-Tully Union Elementary</v>
          </cell>
          <cell r="E557">
            <v>29</v>
          </cell>
          <cell r="F557">
            <v>3564</v>
          </cell>
          <cell r="G557">
            <v>1</v>
          </cell>
        </row>
        <row r="558">
          <cell r="A558" t="str">
            <v>35</v>
          </cell>
          <cell r="B558" t="str">
            <v>67462</v>
          </cell>
          <cell r="C558" t="str">
            <v>San Benito</v>
          </cell>
          <cell r="D558" t="str">
            <v>Cienega Union Elementary</v>
          </cell>
          <cell r="E558">
            <v>27</v>
          </cell>
          <cell r="F558">
            <v>3564</v>
          </cell>
          <cell r="G558">
            <v>1</v>
          </cell>
        </row>
        <row r="559">
          <cell r="A559" t="str">
            <v>35</v>
          </cell>
          <cell r="B559" t="str">
            <v>67470</v>
          </cell>
          <cell r="C559" t="str">
            <v>San Benito</v>
          </cell>
          <cell r="D559" t="str">
            <v>Hollister</v>
          </cell>
          <cell r="E559">
            <v>5740</v>
          </cell>
          <cell r="F559">
            <v>99106</v>
          </cell>
          <cell r="G559">
            <v>9</v>
          </cell>
        </row>
        <row r="560">
          <cell r="A560" t="str">
            <v>35</v>
          </cell>
          <cell r="B560" t="str">
            <v>67488</v>
          </cell>
          <cell r="C560" t="str">
            <v>San Benito</v>
          </cell>
          <cell r="D560" t="str">
            <v>Jefferson Elementary</v>
          </cell>
          <cell r="E560">
            <v>22</v>
          </cell>
          <cell r="F560">
            <v>3564</v>
          </cell>
          <cell r="G560">
            <v>1</v>
          </cell>
        </row>
        <row r="561">
          <cell r="A561" t="str">
            <v>35</v>
          </cell>
          <cell r="B561" t="str">
            <v>67504</v>
          </cell>
          <cell r="C561" t="str">
            <v>San Benito</v>
          </cell>
          <cell r="D561" t="str">
            <v>North County Joint Union Elementary</v>
          </cell>
          <cell r="E561">
            <v>674</v>
          </cell>
          <cell r="F561">
            <v>11458</v>
          </cell>
          <cell r="G561">
            <v>1</v>
          </cell>
        </row>
        <row r="562">
          <cell r="A562" t="str">
            <v>35</v>
          </cell>
          <cell r="B562" t="str">
            <v>67520</v>
          </cell>
          <cell r="C562" t="str">
            <v>San Benito</v>
          </cell>
          <cell r="D562" t="str">
            <v>Panoche Elementary</v>
          </cell>
          <cell r="E562">
            <v>10</v>
          </cell>
          <cell r="F562">
            <v>2228</v>
          </cell>
          <cell r="G562">
            <v>1</v>
          </cell>
        </row>
        <row r="563">
          <cell r="A563" t="str">
            <v>35</v>
          </cell>
          <cell r="B563" t="str">
            <v>67538</v>
          </cell>
          <cell r="C563" t="str">
            <v>San Benito</v>
          </cell>
          <cell r="D563" t="str">
            <v>San Benito High</v>
          </cell>
          <cell r="E563">
            <v>3098</v>
          </cell>
          <cell r="F563">
            <v>53206</v>
          </cell>
          <cell r="G563">
            <v>2</v>
          </cell>
        </row>
        <row r="564">
          <cell r="A564" t="str">
            <v>35</v>
          </cell>
          <cell r="B564" t="str">
            <v>67553</v>
          </cell>
          <cell r="C564" t="str">
            <v>San Benito</v>
          </cell>
          <cell r="D564" t="str">
            <v>Southside Elementary</v>
          </cell>
          <cell r="E564">
            <v>249</v>
          </cell>
          <cell r="F564">
            <v>4233</v>
          </cell>
          <cell r="G564">
            <v>1</v>
          </cell>
        </row>
        <row r="565">
          <cell r="A565" t="str">
            <v>35</v>
          </cell>
          <cell r="B565" t="str">
            <v>67561</v>
          </cell>
          <cell r="C565" t="str">
            <v>San Benito</v>
          </cell>
          <cell r="D565" t="str">
            <v>Tres Pinos Union Elementary</v>
          </cell>
          <cell r="E565">
            <v>136</v>
          </cell>
          <cell r="F565">
            <v>3564</v>
          </cell>
          <cell r="G565">
            <v>1</v>
          </cell>
        </row>
        <row r="566">
          <cell r="A566" t="str">
            <v>35</v>
          </cell>
          <cell r="B566" t="str">
            <v>67579</v>
          </cell>
          <cell r="C566" t="str">
            <v>San Benito</v>
          </cell>
          <cell r="D566" t="str">
            <v>Willow Grove Union Elementary</v>
          </cell>
          <cell r="E566">
            <v>24</v>
          </cell>
          <cell r="F566">
            <v>3564</v>
          </cell>
          <cell r="G566">
            <v>1</v>
          </cell>
        </row>
        <row r="567">
          <cell r="A567" t="str">
            <v>35</v>
          </cell>
          <cell r="B567" t="str">
            <v>75259</v>
          </cell>
          <cell r="C567" t="str">
            <v>San Benito</v>
          </cell>
          <cell r="D567" t="str">
            <v>Aromas/San Juan Unified</v>
          </cell>
          <cell r="E567">
            <v>1255</v>
          </cell>
          <cell r="F567">
            <v>21335</v>
          </cell>
          <cell r="G567">
            <v>3</v>
          </cell>
        </row>
        <row r="568">
          <cell r="A568" t="str">
            <v>36</v>
          </cell>
          <cell r="B568" t="str">
            <v>10363</v>
          </cell>
          <cell r="C568" t="str">
            <v>San Bernardino</v>
          </cell>
          <cell r="D568" t="str">
            <v>San Bernardino County Office of Education</v>
          </cell>
          <cell r="E568">
            <v>3736</v>
          </cell>
          <cell r="F568">
            <v>63524</v>
          </cell>
          <cell r="G568">
            <v>6</v>
          </cell>
        </row>
        <row r="569">
          <cell r="A569" t="str">
            <v>36</v>
          </cell>
          <cell r="B569" t="str">
            <v>67587</v>
          </cell>
          <cell r="C569" t="str">
            <v>San Bernardino</v>
          </cell>
          <cell r="D569" t="str">
            <v>Adelanto Elementary</v>
          </cell>
          <cell r="E569">
            <v>8227</v>
          </cell>
          <cell r="F569">
            <v>139861</v>
          </cell>
          <cell r="G569">
            <v>12</v>
          </cell>
        </row>
        <row r="570">
          <cell r="A570" t="str">
            <v>36</v>
          </cell>
          <cell r="B570" t="str">
            <v>67595</v>
          </cell>
          <cell r="C570" t="str">
            <v>San Bernardino</v>
          </cell>
          <cell r="D570" t="str">
            <v>Alta Loma Elementary</v>
          </cell>
          <cell r="E570">
            <v>6557</v>
          </cell>
          <cell r="F570">
            <v>111472</v>
          </cell>
          <cell r="G570">
            <v>10</v>
          </cell>
        </row>
        <row r="571">
          <cell r="A571" t="str">
            <v>36</v>
          </cell>
          <cell r="B571" t="str">
            <v>67611</v>
          </cell>
          <cell r="C571" t="str">
            <v>San Bernardino</v>
          </cell>
          <cell r="D571" t="str">
            <v>Barstow Unified</v>
          </cell>
          <cell r="E571">
            <v>6777</v>
          </cell>
          <cell r="F571">
            <v>117389</v>
          </cell>
          <cell r="G571">
            <v>13</v>
          </cell>
        </row>
        <row r="572">
          <cell r="A572" t="str">
            <v>36</v>
          </cell>
          <cell r="B572" t="str">
            <v>67637</v>
          </cell>
          <cell r="C572" t="str">
            <v>San Bernardino</v>
          </cell>
          <cell r="D572" t="str">
            <v>Bear Valley Unified</v>
          </cell>
          <cell r="E572">
            <v>3090</v>
          </cell>
          <cell r="F572">
            <v>57245</v>
          </cell>
          <cell r="G572">
            <v>7</v>
          </cell>
        </row>
        <row r="573">
          <cell r="A573" t="str">
            <v>36</v>
          </cell>
          <cell r="B573" t="str">
            <v>67645</v>
          </cell>
          <cell r="C573" t="str">
            <v>San Bernardino</v>
          </cell>
          <cell r="D573" t="str">
            <v>Central Elementary</v>
          </cell>
          <cell r="E573">
            <v>4812</v>
          </cell>
          <cell r="F573">
            <v>81806</v>
          </cell>
          <cell r="G573">
            <v>7</v>
          </cell>
        </row>
        <row r="574">
          <cell r="A574" t="str">
            <v>36</v>
          </cell>
          <cell r="B574" t="str">
            <v>67652</v>
          </cell>
          <cell r="C574" t="str">
            <v>San Bernardino</v>
          </cell>
          <cell r="D574" t="str">
            <v>Chaffey Joint Union High</v>
          </cell>
          <cell r="E574">
            <v>25330</v>
          </cell>
          <cell r="F574">
            <v>433545</v>
          </cell>
          <cell r="G574">
            <v>11</v>
          </cell>
        </row>
        <row r="575">
          <cell r="A575" t="str">
            <v>36</v>
          </cell>
          <cell r="B575" t="str">
            <v>67678</v>
          </cell>
          <cell r="C575" t="str">
            <v>San Bernardino</v>
          </cell>
          <cell r="D575" t="str">
            <v>Chino Valley Unified</v>
          </cell>
          <cell r="E575">
            <v>32430</v>
          </cell>
          <cell r="F575">
            <v>554214</v>
          </cell>
          <cell r="G575">
            <v>36</v>
          </cell>
        </row>
        <row r="576">
          <cell r="A576" t="str">
            <v>36</v>
          </cell>
          <cell r="B576" t="str">
            <v>67686</v>
          </cell>
          <cell r="C576" t="str">
            <v>San Bernardino</v>
          </cell>
          <cell r="D576" t="str">
            <v>Colton Joint Unified</v>
          </cell>
          <cell r="E576">
            <v>24239</v>
          </cell>
          <cell r="F576">
            <v>414136</v>
          </cell>
          <cell r="G576">
            <v>27</v>
          </cell>
        </row>
        <row r="577">
          <cell r="A577" t="str">
            <v>36</v>
          </cell>
          <cell r="B577" t="str">
            <v>67694</v>
          </cell>
          <cell r="C577" t="str">
            <v>San Bernardino</v>
          </cell>
          <cell r="D577" t="str">
            <v>Cucamonga Elementary</v>
          </cell>
          <cell r="E577">
            <v>2785</v>
          </cell>
          <cell r="F577">
            <v>47346</v>
          </cell>
          <cell r="G577">
            <v>4</v>
          </cell>
        </row>
        <row r="578">
          <cell r="A578" t="str">
            <v>36</v>
          </cell>
          <cell r="B578" t="str">
            <v>67702</v>
          </cell>
          <cell r="C578" t="str">
            <v>San Bernardino</v>
          </cell>
          <cell r="D578" t="str">
            <v>Etiwanda Elementary</v>
          </cell>
          <cell r="E578">
            <v>12476</v>
          </cell>
          <cell r="F578">
            <v>214208</v>
          </cell>
          <cell r="G578">
            <v>17</v>
          </cell>
        </row>
        <row r="579">
          <cell r="A579" t="str">
            <v>36</v>
          </cell>
          <cell r="B579" t="str">
            <v>67710</v>
          </cell>
          <cell r="C579" t="str">
            <v>San Bernardino</v>
          </cell>
          <cell r="D579" t="str">
            <v>Fontana Unified</v>
          </cell>
          <cell r="E579">
            <v>41073</v>
          </cell>
          <cell r="F579">
            <v>701694</v>
          </cell>
          <cell r="G579">
            <v>44</v>
          </cell>
        </row>
        <row r="580">
          <cell r="A580" t="str">
            <v>36</v>
          </cell>
          <cell r="B580" t="str">
            <v>67736</v>
          </cell>
          <cell r="C580" t="str">
            <v>San Bernardino</v>
          </cell>
          <cell r="D580" t="str">
            <v>Helendale Elementary</v>
          </cell>
          <cell r="E580">
            <v>639</v>
          </cell>
          <cell r="F580">
            <v>13010</v>
          </cell>
          <cell r="G580">
            <v>3</v>
          </cell>
        </row>
        <row r="581">
          <cell r="A581" t="str">
            <v>36</v>
          </cell>
          <cell r="B581" t="str">
            <v>67777</v>
          </cell>
          <cell r="C581" t="str">
            <v>San Bernardino</v>
          </cell>
          <cell r="D581" t="str">
            <v>Morongo Unified</v>
          </cell>
          <cell r="E581">
            <v>9705</v>
          </cell>
          <cell r="F581">
            <v>168319</v>
          </cell>
          <cell r="G581">
            <v>17</v>
          </cell>
        </row>
        <row r="582">
          <cell r="A582" t="str">
            <v>36</v>
          </cell>
          <cell r="B582" t="str">
            <v>67785</v>
          </cell>
          <cell r="C582" t="str">
            <v>San Bernardino</v>
          </cell>
          <cell r="D582" t="str">
            <v>Mountain View Elementary</v>
          </cell>
          <cell r="E582">
            <v>2931</v>
          </cell>
          <cell r="F582">
            <v>49828</v>
          </cell>
          <cell r="G582">
            <v>4</v>
          </cell>
        </row>
        <row r="583">
          <cell r="A583" t="str">
            <v>36</v>
          </cell>
          <cell r="B583" t="str">
            <v>67793</v>
          </cell>
          <cell r="C583" t="str">
            <v>San Bernardino</v>
          </cell>
          <cell r="D583" t="str">
            <v>Mt. Baldy Joint Elementary</v>
          </cell>
          <cell r="E583">
            <v>105</v>
          </cell>
          <cell r="F583">
            <v>3564</v>
          </cell>
          <cell r="G583">
            <v>1</v>
          </cell>
        </row>
        <row r="584">
          <cell r="A584" t="str">
            <v>36</v>
          </cell>
          <cell r="B584" t="str">
            <v>67801</v>
          </cell>
          <cell r="C584" t="str">
            <v>San Bernardino</v>
          </cell>
          <cell r="D584" t="str">
            <v>Needles Unified</v>
          </cell>
          <cell r="E584">
            <v>1026</v>
          </cell>
          <cell r="F584">
            <v>25415</v>
          </cell>
          <cell r="G584">
            <v>7</v>
          </cell>
        </row>
        <row r="585">
          <cell r="A585" t="str">
            <v>36</v>
          </cell>
          <cell r="B585" t="str">
            <v>67819</v>
          </cell>
          <cell r="C585" t="str">
            <v>San Bernardino</v>
          </cell>
          <cell r="D585" t="str">
            <v>Ontario-Montclair Elementary</v>
          </cell>
          <cell r="E585">
            <v>22919</v>
          </cell>
          <cell r="F585">
            <v>391691</v>
          </cell>
          <cell r="G585">
            <v>33</v>
          </cell>
        </row>
        <row r="586">
          <cell r="A586" t="str">
            <v>36</v>
          </cell>
          <cell r="B586" t="str">
            <v>67827</v>
          </cell>
          <cell r="C586" t="str">
            <v>San Bernardino</v>
          </cell>
          <cell r="D586" t="str">
            <v>Oro Grande Elementary</v>
          </cell>
          <cell r="E586">
            <v>1549</v>
          </cell>
          <cell r="F586">
            <v>27858</v>
          </cell>
          <cell r="G586">
            <v>4</v>
          </cell>
        </row>
        <row r="587">
          <cell r="A587" t="str">
            <v>36</v>
          </cell>
          <cell r="B587" t="str">
            <v>67843</v>
          </cell>
          <cell r="C587" t="str">
            <v>San Bernardino</v>
          </cell>
          <cell r="D587" t="str">
            <v>Redlands Unified</v>
          </cell>
          <cell r="E587">
            <v>21183</v>
          </cell>
          <cell r="F587">
            <v>360120</v>
          </cell>
          <cell r="G587">
            <v>22</v>
          </cell>
        </row>
        <row r="588">
          <cell r="A588" t="str">
            <v>36</v>
          </cell>
          <cell r="B588" t="str">
            <v>67850</v>
          </cell>
          <cell r="C588" t="str">
            <v>San Bernardino</v>
          </cell>
          <cell r="D588" t="str">
            <v>Rialto Unified</v>
          </cell>
          <cell r="E588">
            <v>27490</v>
          </cell>
          <cell r="F588">
            <v>469519</v>
          </cell>
          <cell r="G588">
            <v>29</v>
          </cell>
        </row>
        <row r="589">
          <cell r="A589" t="str">
            <v>36</v>
          </cell>
          <cell r="B589" t="str">
            <v>67868</v>
          </cell>
          <cell r="C589" t="str">
            <v>San Bernardino</v>
          </cell>
          <cell r="D589" t="str">
            <v>Rim of the World Unified</v>
          </cell>
          <cell r="E589">
            <v>4886</v>
          </cell>
          <cell r="F589">
            <v>86894</v>
          </cell>
          <cell r="G589">
            <v>9</v>
          </cell>
        </row>
        <row r="590">
          <cell r="A590" t="str">
            <v>36</v>
          </cell>
          <cell r="B590" t="str">
            <v>67876</v>
          </cell>
          <cell r="C590" t="str">
            <v>San Bernardino</v>
          </cell>
          <cell r="D590" t="str">
            <v>San Bernardino City Unified</v>
          </cell>
          <cell r="E590">
            <v>53309</v>
          </cell>
          <cell r="F590">
            <v>918890</v>
          </cell>
          <cell r="G590">
            <v>68</v>
          </cell>
        </row>
        <row r="591">
          <cell r="A591" t="str">
            <v>36</v>
          </cell>
          <cell r="B591" t="str">
            <v>67892</v>
          </cell>
          <cell r="C591" t="str">
            <v>San Bernardino</v>
          </cell>
          <cell r="D591" t="str">
            <v>Trona Joint Unified</v>
          </cell>
          <cell r="E591">
            <v>340</v>
          </cell>
          <cell r="F591">
            <v>9356</v>
          </cell>
          <cell r="G591">
            <v>3</v>
          </cell>
        </row>
        <row r="592">
          <cell r="A592" t="str">
            <v>36</v>
          </cell>
          <cell r="B592" t="str">
            <v>67918</v>
          </cell>
          <cell r="C592" t="str">
            <v>San Bernardino</v>
          </cell>
          <cell r="D592" t="str">
            <v>Victor Elementary</v>
          </cell>
          <cell r="E592">
            <v>11522</v>
          </cell>
          <cell r="F592">
            <v>197806</v>
          </cell>
          <cell r="G592">
            <v>18</v>
          </cell>
        </row>
        <row r="593">
          <cell r="A593" t="str">
            <v>36</v>
          </cell>
          <cell r="B593" t="str">
            <v>67934</v>
          </cell>
          <cell r="C593" t="str">
            <v>San Bernardino</v>
          </cell>
          <cell r="D593" t="str">
            <v>Victor Valley Union High</v>
          </cell>
          <cell r="E593">
            <v>10625</v>
          </cell>
          <cell r="F593">
            <v>182258</v>
          </cell>
          <cell r="G593">
            <v>9</v>
          </cell>
        </row>
        <row r="594">
          <cell r="A594" t="str">
            <v>36</v>
          </cell>
          <cell r="B594" t="str">
            <v>67959</v>
          </cell>
          <cell r="C594" t="str">
            <v>San Bernardino</v>
          </cell>
          <cell r="D594" t="str">
            <v>Yucaipa-Calimesa Joint Unified</v>
          </cell>
          <cell r="E594">
            <v>9607</v>
          </cell>
          <cell r="F594">
            <v>168591</v>
          </cell>
          <cell r="G594">
            <v>15</v>
          </cell>
        </row>
        <row r="595">
          <cell r="A595" t="str">
            <v>36</v>
          </cell>
          <cell r="B595" t="str">
            <v>73858</v>
          </cell>
          <cell r="C595" t="str">
            <v>San Bernardino</v>
          </cell>
          <cell r="D595" t="str">
            <v>Baker Valley Unified</v>
          </cell>
          <cell r="E595">
            <v>203</v>
          </cell>
          <cell r="F595">
            <v>10692</v>
          </cell>
          <cell r="G595">
            <v>3</v>
          </cell>
        </row>
        <row r="596">
          <cell r="A596" t="str">
            <v>36</v>
          </cell>
          <cell r="B596" t="str">
            <v>73890</v>
          </cell>
          <cell r="C596" t="str">
            <v>San Bernardino</v>
          </cell>
          <cell r="D596" t="str">
            <v>Silver Valley Unified</v>
          </cell>
          <cell r="E596">
            <v>2605</v>
          </cell>
          <cell r="F596">
            <v>52836</v>
          </cell>
          <cell r="G596">
            <v>9</v>
          </cell>
        </row>
        <row r="597">
          <cell r="A597" t="str">
            <v>36</v>
          </cell>
          <cell r="B597" t="str">
            <v>73957</v>
          </cell>
          <cell r="C597" t="str">
            <v>San Bernardino</v>
          </cell>
          <cell r="D597" t="str">
            <v>Snowline Joint Unified</v>
          </cell>
          <cell r="E597">
            <v>8774</v>
          </cell>
          <cell r="F597">
            <v>153759</v>
          </cell>
          <cell r="G597">
            <v>12</v>
          </cell>
        </row>
        <row r="598">
          <cell r="A598" t="str">
            <v>36</v>
          </cell>
          <cell r="B598" t="str">
            <v>75044</v>
          </cell>
          <cell r="C598" t="str">
            <v>San Bernardino</v>
          </cell>
          <cell r="D598" t="str">
            <v>Hesperia Unified</v>
          </cell>
          <cell r="E598">
            <v>21217</v>
          </cell>
          <cell r="F598">
            <v>365565</v>
          </cell>
          <cell r="G598">
            <v>25</v>
          </cell>
        </row>
        <row r="599">
          <cell r="A599" t="str">
            <v>36</v>
          </cell>
          <cell r="B599" t="str">
            <v>75051</v>
          </cell>
          <cell r="C599" t="str">
            <v>San Bernardino</v>
          </cell>
          <cell r="D599" t="str">
            <v>Lucerne Valley Unified</v>
          </cell>
          <cell r="E599">
            <v>1062</v>
          </cell>
          <cell r="F599">
            <v>24834</v>
          </cell>
          <cell r="G599">
            <v>6</v>
          </cell>
        </row>
        <row r="600">
          <cell r="A600" t="str">
            <v>36</v>
          </cell>
          <cell r="B600" t="str">
            <v>75069</v>
          </cell>
          <cell r="C600" t="str">
            <v>San Bernardino</v>
          </cell>
          <cell r="D600" t="str">
            <v>Upland Unified</v>
          </cell>
          <cell r="E600">
            <v>12121</v>
          </cell>
          <cell r="F600">
            <v>206062</v>
          </cell>
          <cell r="G600">
            <v>14</v>
          </cell>
        </row>
        <row r="601">
          <cell r="A601" t="str">
            <v>36</v>
          </cell>
          <cell r="B601" t="str">
            <v>75077</v>
          </cell>
          <cell r="C601" t="str">
            <v>San Bernardino</v>
          </cell>
          <cell r="D601" t="str">
            <v>Apple Valley Unified</v>
          </cell>
          <cell r="E601">
            <v>14118</v>
          </cell>
          <cell r="F601">
            <v>241417</v>
          </cell>
          <cell r="G601">
            <v>17</v>
          </cell>
        </row>
        <row r="602">
          <cell r="A602" t="str">
            <v>37</v>
          </cell>
          <cell r="B602" t="str">
            <v>10371</v>
          </cell>
          <cell r="C602" t="str">
            <v>San Diego</v>
          </cell>
          <cell r="D602" t="str">
            <v>San Diego County Office of Education</v>
          </cell>
          <cell r="E602">
            <v>2833</v>
          </cell>
          <cell r="F602">
            <v>77312</v>
          </cell>
          <cell r="G602">
            <v>18</v>
          </cell>
        </row>
        <row r="603">
          <cell r="A603" t="str">
            <v>37</v>
          </cell>
          <cell r="B603" t="str">
            <v>67967</v>
          </cell>
          <cell r="C603" t="str">
            <v>San Diego</v>
          </cell>
          <cell r="D603" t="str">
            <v>Alpine Union Elementary</v>
          </cell>
          <cell r="E603">
            <v>2045</v>
          </cell>
          <cell r="F603">
            <v>40263</v>
          </cell>
          <cell r="G603">
            <v>7</v>
          </cell>
        </row>
        <row r="604">
          <cell r="A604" t="str">
            <v>37</v>
          </cell>
          <cell r="B604" t="str">
            <v>67975</v>
          </cell>
          <cell r="C604" t="str">
            <v>San Diego</v>
          </cell>
          <cell r="D604" t="str">
            <v>Bonsall Union Elementary</v>
          </cell>
          <cell r="E604">
            <v>1881</v>
          </cell>
          <cell r="F604">
            <v>33502</v>
          </cell>
          <cell r="G604">
            <v>4</v>
          </cell>
        </row>
        <row r="605">
          <cell r="A605" t="str">
            <v>37</v>
          </cell>
          <cell r="B605" t="str">
            <v>67983</v>
          </cell>
          <cell r="C605" t="str">
            <v>San Diego</v>
          </cell>
          <cell r="D605" t="str">
            <v>Borrego Springs Unified</v>
          </cell>
          <cell r="E605">
            <v>452</v>
          </cell>
          <cell r="F605">
            <v>15148</v>
          </cell>
          <cell r="G605">
            <v>5</v>
          </cell>
        </row>
        <row r="606">
          <cell r="A606" t="str">
            <v>37</v>
          </cell>
          <cell r="B606" t="str">
            <v>67991</v>
          </cell>
          <cell r="C606" t="str">
            <v>San Diego</v>
          </cell>
          <cell r="D606" t="str">
            <v>Cajon Valley Union Elementary</v>
          </cell>
          <cell r="E606">
            <v>15767</v>
          </cell>
          <cell r="F606">
            <v>275753</v>
          </cell>
          <cell r="G606">
            <v>29</v>
          </cell>
        </row>
        <row r="607">
          <cell r="A607" t="str">
            <v>37</v>
          </cell>
          <cell r="B607" t="str">
            <v>68007</v>
          </cell>
          <cell r="C607" t="str">
            <v>San Diego</v>
          </cell>
          <cell r="D607" t="str">
            <v>Cardiff Elementary</v>
          </cell>
          <cell r="E607">
            <v>739</v>
          </cell>
          <cell r="F607">
            <v>12563</v>
          </cell>
          <cell r="G607">
            <v>2</v>
          </cell>
        </row>
        <row r="608">
          <cell r="A608" t="str">
            <v>37</v>
          </cell>
          <cell r="B608" t="str">
            <v>68023</v>
          </cell>
          <cell r="C608" t="str">
            <v>San Diego</v>
          </cell>
          <cell r="D608" t="str">
            <v>Chula Vista Elementary</v>
          </cell>
          <cell r="E608">
            <v>22402</v>
          </cell>
          <cell r="F608">
            <v>380839</v>
          </cell>
          <cell r="G608">
            <v>38</v>
          </cell>
        </row>
        <row r="609">
          <cell r="A609" t="str">
            <v>37</v>
          </cell>
          <cell r="B609" t="str">
            <v>68031</v>
          </cell>
          <cell r="C609" t="str">
            <v>San Diego</v>
          </cell>
          <cell r="D609" t="str">
            <v>Coronado Unified</v>
          </cell>
          <cell r="E609">
            <v>3035</v>
          </cell>
          <cell r="F609">
            <v>53689</v>
          </cell>
          <cell r="G609">
            <v>5</v>
          </cell>
        </row>
        <row r="610">
          <cell r="A610" t="str">
            <v>37</v>
          </cell>
          <cell r="B610" t="str">
            <v>68049</v>
          </cell>
          <cell r="C610" t="str">
            <v>San Diego</v>
          </cell>
          <cell r="D610" t="str">
            <v>Dehesa Elementary</v>
          </cell>
          <cell r="E610">
            <v>159</v>
          </cell>
          <cell r="F610">
            <v>3564</v>
          </cell>
          <cell r="G610">
            <v>1</v>
          </cell>
        </row>
        <row r="611">
          <cell r="A611" t="str">
            <v>37</v>
          </cell>
          <cell r="B611" t="str">
            <v>68056</v>
          </cell>
          <cell r="C611" t="str">
            <v>San Diego</v>
          </cell>
          <cell r="D611" t="str">
            <v>Del Mar Union Elementary</v>
          </cell>
          <cell r="E611">
            <v>4169</v>
          </cell>
          <cell r="F611">
            <v>70873</v>
          </cell>
          <cell r="G611">
            <v>8</v>
          </cell>
        </row>
        <row r="612">
          <cell r="A612" t="str">
            <v>37</v>
          </cell>
          <cell r="B612" t="str">
            <v>68080</v>
          </cell>
          <cell r="C612" t="str">
            <v>San Diego</v>
          </cell>
          <cell r="D612" t="str">
            <v>Encinitas Union Elementary</v>
          </cell>
          <cell r="E612">
            <v>5561</v>
          </cell>
          <cell r="F612">
            <v>94538</v>
          </cell>
          <cell r="G612">
            <v>9</v>
          </cell>
        </row>
        <row r="613">
          <cell r="A613" t="str">
            <v>37</v>
          </cell>
          <cell r="B613" t="str">
            <v>68098</v>
          </cell>
          <cell r="C613" t="str">
            <v>San Diego</v>
          </cell>
          <cell r="D613" t="str">
            <v>Escondido Union</v>
          </cell>
          <cell r="E613">
            <v>18050</v>
          </cell>
          <cell r="F613">
            <v>309694</v>
          </cell>
          <cell r="G613">
            <v>23</v>
          </cell>
        </row>
        <row r="614">
          <cell r="A614" t="str">
            <v>37</v>
          </cell>
          <cell r="B614" t="str">
            <v>68106</v>
          </cell>
          <cell r="C614" t="str">
            <v>San Diego</v>
          </cell>
          <cell r="D614" t="str">
            <v>Escondido Union High</v>
          </cell>
          <cell r="E614">
            <v>8251</v>
          </cell>
          <cell r="F614">
            <v>141406</v>
          </cell>
          <cell r="G614">
            <v>5</v>
          </cell>
        </row>
        <row r="615">
          <cell r="A615" t="str">
            <v>37</v>
          </cell>
          <cell r="B615" t="str">
            <v>68114</v>
          </cell>
          <cell r="C615" t="str">
            <v>San Diego</v>
          </cell>
          <cell r="D615" t="str">
            <v>Fallbrook Union Elementary</v>
          </cell>
          <cell r="E615">
            <v>5617</v>
          </cell>
          <cell r="F615">
            <v>97567</v>
          </cell>
          <cell r="G615">
            <v>10</v>
          </cell>
        </row>
        <row r="616">
          <cell r="A616" t="str">
            <v>37</v>
          </cell>
          <cell r="B616" t="str">
            <v>68122</v>
          </cell>
          <cell r="C616" t="str">
            <v>San Diego</v>
          </cell>
          <cell r="D616" t="str">
            <v>Fallbrook Union High</v>
          </cell>
          <cell r="E616">
            <v>3114</v>
          </cell>
          <cell r="F616">
            <v>57127</v>
          </cell>
          <cell r="G616">
            <v>3</v>
          </cell>
        </row>
        <row r="617">
          <cell r="A617" t="str">
            <v>37</v>
          </cell>
          <cell r="B617" t="str">
            <v>68130</v>
          </cell>
          <cell r="C617" t="str">
            <v>San Diego</v>
          </cell>
          <cell r="D617" t="str">
            <v>Grossmont Union High</v>
          </cell>
          <cell r="E617">
            <v>20153</v>
          </cell>
          <cell r="F617">
            <v>357247</v>
          </cell>
          <cell r="G617">
            <v>17</v>
          </cell>
        </row>
        <row r="618">
          <cell r="A618" t="str">
            <v>37</v>
          </cell>
          <cell r="B618" t="str">
            <v>68155</v>
          </cell>
          <cell r="C618" t="str">
            <v>San Diego</v>
          </cell>
          <cell r="D618" t="str">
            <v>Jamul-Dulzura Union Elementary</v>
          </cell>
          <cell r="E618">
            <v>919</v>
          </cell>
          <cell r="F618">
            <v>15702</v>
          </cell>
          <cell r="G618">
            <v>3</v>
          </cell>
        </row>
        <row r="619">
          <cell r="A619" t="str">
            <v>37</v>
          </cell>
          <cell r="B619" t="str">
            <v>68163</v>
          </cell>
          <cell r="C619" t="str">
            <v>San Diego</v>
          </cell>
          <cell r="D619" t="str">
            <v>Julian Union Elementary</v>
          </cell>
          <cell r="E619">
            <v>361</v>
          </cell>
          <cell r="F619">
            <v>8256</v>
          </cell>
          <cell r="G619">
            <v>2</v>
          </cell>
        </row>
        <row r="620">
          <cell r="A620" t="str">
            <v>37</v>
          </cell>
          <cell r="B620" t="str">
            <v>68171</v>
          </cell>
          <cell r="C620" t="str">
            <v>San Diego</v>
          </cell>
          <cell r="D620" t="str">
            <v>Julian Union High</v>
          </cell>
          <cell r="E620">
            <v>182</v>
          </cell>
          <cell r="F620">
            <v>5792</v>
          </cell>
          <cell r="G620">
            <v>2</v>
          </cell>
        </row>
        <row r="621">
          <cell r="A621" t="str">
            <v>37</v>
          </cell>
          <cell r="B621" t="str">
            <v>68189</v>
          </cell>
          <cell r="C621" t="str">
            <v>San Diego</v>
          </cell>
          <cell r="D621" t="str">
            <v>Lakeside Union Elementary</v>
          </cell>
          <cell r="E621">
            <v>4230</v>
          </cell>
          <cell r="F621">
            <v>75666</v>
          </cell>
          <cell r="G621">
            <v>10</v>
          </cell>
        </row>
        <row r="622">
          <cell r="A622" t="str">
            <v>37</v>
          </cell>
          <cell r="B622" t="str">
            <v>68197</v>
          </cell>
          <cell r="C622" t="str">
            <v>San Diego</v>
          </cell>
          <cell r="D622" t="str">
            <v>La Mesa-Spring Valley</v>
          </cell>
          <cell r="E622">
            <v>12740</v>
          </cell>
          <cell r="F622">
            <v>218591</v>
          </cell>
          <cell r="G622">
            <v>22</v>
          </cell>
        </row>
        <row r="623">
          <cell r="A623" t="str">
            <v>37</v>
          </cell>
          <cell r="B623" t="str">
            <v>68205</v>
          </cell>
          <cell r="C623" t="str">
            <v>San Diego</v>
          </cell>
          <cell r="D623" t="str">
            <v>Lemon Grove</v>
          </cell>
          <cell r="E623">
            <v>3901</v>
          </cell>
          <cell r="F623">
            <v>66317</v>
          </cell>
          <cell r="G623">
            <v>8</v>
          </cell>
        </row>
        <row r="624">
          <cell r="A624" t="str">
            <v>37</v>
          </cell>
          <cell r="B624" t="str">
            <v>68213</v>
          </cell>
          <cell r="C624" t="str">
            <v>San Diego</v>
          </cell>
          <cell r="D624" t="str">
            <v>Mountain Empire Unified</v>
          </cell>
          <cell r="E624">
            <v>1637</v>
          </cell>
          <cell r="F624">
            <v>47118</v>
          </cell>
          <cell r="G624">
            <v>12</v>
          </cell>
        </row>
        <row r="625">
          <cell r="A625" t="str">
            <v>37</v>
          </cell>
          <cell r="B625" t="str">
            <v>68221</v>
          </cell>
          <cell r="C625" t="str">
            <v>San Diego</v>
          </cell>
          <cell r="D625" t="str">
            <v>National Elementary</v>
          </cell>
          <cell r="E625">
            <v>5613</v>
          </cell>
          <cell r="F625">
            <v>95421</v>
          </cell>
          <cell r="G625">
            <v>10</v>
          </cell>
        </row>
        <row r="626">
          <cell r="A626" t="str">
            <v>37</v>
          </cell>
          <cell r="B626" t="str">
            <v>68296</v>
          </cell>
          <cell r="C626" t="str">
            <v>San Diego</v>
          </cell>
          <cell r="D626" t="str">
            <v>Poway Unified</v>
          </cell>
          <cell r="E626">
            <v>33305</v>
          </cell>
          <cell r="F626">
            <v>566656</v>
          </cell>
          <cell r="G626">
            <v>36</v>
          </cell>
        </row>
        <row r="627">
          <cell r="A627" t="str">
            <v>37</v>
          </cell>
          <cell r="B627" t="str">
            <v>68304</v>
          </cell>
          <cell r="C627" t="str">
            <v>San Diego</v>
          </cell>
          <cell r="D627" t="str">
            <v>Ramona City Unified</v>
          </cell>
          <cell r="E627">
            <v>6575</v>
          </cell>
          <cell r="F627">
            <v>114978</v>
          </cell>
          <cell r="G627">
            <v>10</v>
          </cell>
        </row>
        <row r="628">
          <cell r="A628" t="str">
            <v>37</v>
          </cell>
          <cell r="B628" t="str">
            <v>68312</v>
          </cell>
          <cell r="C628" t="str">
            <v>San Diego</v>
          </cell>
          <cell r="D628" t="str">
            <v>Rancho Santa Fe Elementary</v>
          </cell>
          <cell r="E628">
            <v>753</v>
          </cell>
          <cell r="F628">
            <v>13271</v>
          </cell>
          <cell r="G628">
            <v>2</v>
          </cell>
        </row>
        <row r="629">
          <cell r="A629" t="str">
            <v>37</v>
          </cell>
          <cell r="B629" t="str">
            <v>68338</v>
          </cell>
          <cell r="C629" t="str">
            <v>San Diego</v>
          </cell>
          <cell r="D629" t="str">
            <v>San Diego Unified</v>
          </cell>
          <cell r="E629">
            <v>117644</v>
          </cell>
          <cell r="F629">
            <v>2010388</v>
          </cell>
          <cell r="G629">
            <v>181</v>
          </cell>
        </row>
        <row r="630">
          <cell r="A630" t="str">
            <v>37</v>
          </cell>
          <cell r="B630" t="str">
            <v>68346</v>
          </cell>
          <cell r="C630" t="str">
            <v>San Diego</v>
          </cell>
          <cell r="D630" t="str">
            <v>San Dieguito Union High</v>
          </cell>
          <cell r="E630">
            <v>12575</v>
          </cell>
          <cell r="F630">
            <v>217410</v>
          </cell>
          <cell r="G630">
            <v>10</v>
          </cell>
        </row>
        <row r="631">
          <cell r="A631" t="str">
            <v>37</v>
          </cell>
          <cell r="B631" t="str">
            <v>68353</v>
          </cell>
          <cell r="C631" t="str">
            <v>San Diego</v>
          </cell>
          <cell r="D631" t="str">
            <v>San Pasqual Union Elementary</v>
          </cell>
          <cell r="E631">
            <v>559</v>
          </cell>
          <cell r="F631">
            <v>9503</v>
          </cell>
          <cell r="G631">
            <v>1</v>
          </cell>
        </row>
        <row r="632">
          <cell r="A632" t="str">
            <v>37</v>
          </cell>
          <cell r="B632" t="str">
            <v>68361</v>
          </cell>
          <cell r="C632" t="str">
            <v>San Diego</v>
          </cell>
          <cell r="D632" t="str">
            <v>Santee Elementary</v>
          </cell>
          <cell r="E632">
            <v>6277</v>
          </cell>
          <cell r="F632">
            <v>111706</v>
          </cell>
          <cell r="G632">
            <v>11</v>
          </cell>
        </row>
        <row r="633">
          <cell r="A633" t="str">
            <v>37</v>
          </cell>
          <cell r="B633" t="str">
            <v>68379</v>
          </cell>
          <cell r="C633" t="str">
            <v>San Diego</v>
          </cell>
          <cell r="D633" t="str">
            <v>San Ysidro Elementary</v>
          </cell>
          <cell r="E633">
            <v>4851</v>
          </cell>
          <cell r="F633">
            <v>84444</v>
          </cell>
          <cell r="G633">
            <v>7</v>
          </cell>
        </row>
        <row r="634">
          <cell r="A634" t="str">
            <v>37</v>
          </cell>
          <cell r="B634" t="str">
            <v>68387</v>
          </cell>
          <cell r="C634" t="str">
            <v>San Diego</v>
          </cell>
          <cell r="D634" t="str">
            <v>Solana Beach Elementary</v>
          </cell>
          <cell r="E634">
            <v>2770</v>
          </cell>
          <cell r="F634">
            <v>47090</v>
          </cell>
          <cell r="G634">
            <v>6</v>
          </cell>
        </row>
        <row r="635">
          <cell r="A635" t="str">
            <v>37</v>
          </cell>
          <cell r="B635" t="str">
            <v>68395</v>
          </cell>
          <cell r="C635" t="str">
            <v>San Diego</v>
          </cell>
          <cell r="D635" t="str">
            <v>South Bay Union Elementary</v>
          </cell>
          <cell r="E635">
            <v>8005</v>
          </cell>
          <cell r="F635">
            <v>136088</v>
          </cell>
          <cell r="G635">
            <v>12</v>
          </cell>
        </row>
        <row r="636">
          <cell r="A636" t="str">
            <v>37</v>
          </cell>
          <cell r="B636" t="str">
            <v>68403</v>
          </cell>
          <cell r="C636" t="str">
            <v>San Diego</v>
          </cell>
          <cell r="D636" t="str">
            <v>Spencer Valley Elementary</v>
          </cell>
          <cell r="E636">
            <v>36</v>
          </cell>
          <cell r="F636">
            <v>3564</v>
          </cell>
          <cell r="G636">
            <v>1</v>
          </cell>
        </row>
        <row r="637">
          <cell r="A637" t="str">
            <v>37</v>
          </cell>
          <cell r="B637" t="str">
            <v>68411</v>
          </cell>
          <cell r="C637" t="str">
            <v>San Diego</v>
          </cell>
          <cell r="D637" t="str">
            <v>Sweetwater Union High</v>
          </cell>
          <cell r="E637">
            <v>42768</v>
          </cell>
          <cell r="F637">
            <v>737865</v>
          </cell>
          <cell r="G637">
            <v>31</v>
          </cell>
        </row>
        <row r="638">
          <cell r="A638" t="str">
            <v>37</v>
          </cell>
          <cell r="B638" t="str">
            <v>68437</v>
          </cell>
          <cell r="C638" t="str">
            <v>San Diego</v>
          </cell>
          <cell r="D638" t="str">
            <v>Vallecitos Elementary</v>
          </cell>
          <cell r="E638">
            <v>219</v>
          </cell>
          <cell r="F638">
            <v>3723</v>
          </cell>
          <cell r="G638">
            <v>1</v>
          </cell>
        </row>
        <row r="639">
          <cell r="A639" t="str">
            <v>37</v>
          </cell>
          <cell r="B639" t="str">
            <v>68452</v>
          </cell>
          <cell r="C639" t="str">
            <v>San Diego</v>
          </cell>
          <cell r="D639" t="str">
            <v>Vista Unified</v>
          </cell>
          <cell r="E639">
            <v>23092</v>
          </cell>
          <cell r="F639">
            <v>403509</v>
          </cell>
          <cell r="G639">
            <v>31</v>
          </cell>
        </row>
        <row r="640">
          <cell r="A640" t="str">
            <v>37</v>
          </cell>
          <cell r="B640" t="str">
            <v>73551</v>
          </cell>
          <cell r="C640" t="str">
            <v>San Diego</v>
          </cell>
          <cell r="D640" t="str">
            <v>Carlsbad Unified</v>
          </cell>
          <cell r="E640">
            <v>10678</v>
          </cell>
          <cell r="F640">
            <v>184631</v>
          </cell>
          <cell r="G640">
            <v>15</v>
          </cell>
        </row>
        <row r="641">
          <cell r="A641" t="str">
            <v>37</v>
          </cell>
          <cell r="B641" t="str">
            <v>73569</v>
          </cell>
          <cell r="C641" t="str">
            <v>San Diego</v>
          </cell>
          <cell r="D641" t="str">
            <v>Oceanside Unified</v>
          </cell>
          <cell r="E641">
            <v>20533</v>
          </cell>
          <cell r="F641">
            <v>351264</v>
          </cell>
          <cell r="G641">
            <v>24</v>
          </cell>
        </row>
        <row r="642">
          <cell r="A642" t="str">
            <v>37</v>
          </cell>
          <cell r="B642" t="str">
            <v>73791</v>
          </cell>
          <cell r="C642" t="str">
            <v>San Diego</v>
          </cell>
          <cell r="D642" t="str">
            <v>San Marcos Unified</v>
          </cell>
          <cell r="E642">
            <v>17654</v>
          </cell>
          <cell r="F642">
            <v>302058</v>
          </cell>
          <cell r="G642">
            <v>18</v>
          </cell>
        </row>
        <row r="643">
          <cell r="A643" t="str">
            <v>37</v>
          </cell>
          <cell r="B643" t="str">
            <v>75416</v>
          </cell>
          <cell r="C643" t="str">
            <v>San Diego</v>
          </cell>
          <cell r="D643" t="str">
            <v>Warner Unified</v>
          </cell>
          <cell r="E643">
            <v>214</v>
          </cell>
          <cell r="F643">
            <v>9356</v>
          </cell>
          <cell r="G643">
            <v>3</v>
          </cell>
        </row>
        <row r="644">
          <cell r="A644" t="str">
            <v>37</v>
          </cell>
          <cell r="B644" t="str">
            <v>75614</v>
          </cell>
          <cell r="C644" t="str">
            <v>San Diego</v>
          </cell>
          <cell r="D644" t="str">
            <v>Valley Center-Pauma Unified</v>
          </cell>
          <cell r="E644">
            <v>4364</v>
          </cell>
          <cell r="F644">
            <v>79329</v>
          </cell>
          <cell r="G644">
            <v>8</v>
          </cell>
        </row>
        <row r="645">
          <cell r="A645" t="str">
            <v>37</v>
          </cell>
          <cell r="B645" t="str">
            <v>76471</v>
          </cell>
          <cell r="C645" t="str">
            <v>San Diego</v>
          </cell>
          <cell r="D645" t="str">
            <v>SBC - High Tech High</v>
          </cell>
          <cell r="E645">
            <v>580</v>
          </cell>
          <cell r="F645">
            <v>9860</v>
          </cell>
          <cell r="G645">
            <v>2</v>
          </cell>
        </row>
        <row r="646">
          <cell r="A646" t="str">
            <v>38</v>
          </cell>
          <cell r="B646" t="str">
            <v>10389</v>
          </cell>
          <cell r="C646" t="str">
            <v>San Francisco</v>
          </cell>
          <cell r="D646" t="str">
            <v>San Francisco County Office of Education</v>
          </cell>
          <cell r="E646">
            <v>611</v>
          </cell>
          <cell r="F646">
            <v>14738</v>
          </cell>
          <cell r="G646">
            <v>4</v>
          </cell>
        </row>
        <row r="647">
          <cell r="A647" t="str">
            <v>38</v>
          </cell>
          <cell r="B647" t="str">
            <v>68478</v>
          </cell>
          <cell r="C647" t="str">
            <v>San Francisco</v>
          </cell>
          <cell r="D647" t="str">
            <v>San Francisco Unified</v>
          </cell>
          <cell r="E647">
            <v>52568</v>
          </cell>
          <cell r="F647">
            <v>903694</v>
          </cell>
          <cell r="G647">
            <v>102</v>
          </cell>
        </row>
        <row r="648">
          <cell r="A648" t="str">
            <v>39</v>
          </cell>
          <cell r="B648" t="str">
            <v>10397</v>
          </cell>
          <cell r="C648" t="str">
            <v>San Joaquin</v>
          </cell>
          <cell r="D648" t="str">
            <v>San Joaquin County Office of Education</v>
          </cell>
          <cell r="E648">
            <v>1857</v>
          </cell>
          <cell r="F648">
            <v>31570</v>
          </cell>
          <cell r="G648">
            <v>3</v>
          </cell>
        </row>
        <row r="649">
          <cell r="A649" t="str">
            <v>39</v>
          </cell>
          <cell r="B649" t="str">
            <v>68486</v>
          </cell>
          <cell r="C649" t="str">
            <v>San Joaquin</v>
          </cell>
          <cell r="D649" t="str">
            <v>Banta Elementary</v>
          </cell>
          <cell r="E649">
            <v>297</v>
          </cell>
          <cell r="F649">
            <v>5049</v>
          </cell>
          <cell r="G649">
            <v>1</v>
          </cell>
        </row>
        <row r="650">
          <cell r="A650" t="str">
            <v>39</v>
          </cell>
          <cell r="B650" t="str">
            <v>68502</v>
          </cell>
          <cell r="C650" t="str">
            <v>San Joaquin</v>
          </cell>
          <cell r="D650" t="str">
            <v>Escalon Unified</v>
          </cell>
          <cell r="E650">
            <v>3057</v>
          </cell>
          <cell r="F650">
            <v>57778</v>
          </cell>
          <cell r="G650">
            <v>7</v>
          </cell>
        </row>
        <row r="651">
          <cell r="A651" t="str">
            <v>39</v>
          </cell>
          <cell r="B651" t="str">
            <v>68544</v>
          </cell>
          <cell r="C651" t="str">
            <v>San Joaquin</v>
          </cell>
          <cell r="D651" t="str">
            <v>Jefferson Elementary</v>
          </cell>
          <cell r="E651">
            <v>2416</v>
          </cell>
          <cell r="F651">
            <v>41074</v>
          </cell>
          <cell r="G651">
            <v>4</v>
          </cell>
        </row>
        <row r="652">
          <cell r="A652" t="str">
            <v>39</v>
          </cell>
          <cell r="B652" t="str">
            <v>68551</v>
          </cell>
          <cell r="C652" t="str">
            <v>San Joaquin</v>
          </cell>
          <cell r="D652" t="str">
            <v>Lammersville Elementary</v>
          </cell>
          <cell r="E652">
            <v>1741</v>
          </cell>
          <cell r="F652">
            <v>29598</v>
          </cell>
          <cell r="G652">
            <v>3</v>
          </cell>
        </row>
        <row r="653">
          <cell r="A653" t="str">
            <v>39</v>
          </cell>
          <cell r="B653" t="str">
            <v>68569</v>
          </cell>
          <cell r="C653" t="str">
            <v>San Joaquin</v>
          </cell>
          <cell r="D653" t="str">
            <v>Lincoln Unified</v>
          </cell>
          <cell r="E653">
            <v>8605</v>
          </cell>
          <cell r="F653">
            <v>146469</v>
          </cell>
          <cell r="G653">
            <v>11</v>
          </cell>
        </row>
        <row r="654">
          <cell r="A654" t="str">
            <v>39</v>
          </cell>
          <cell r="B654" t="str">
            <v>68577</v>
          </cell>
          <cell r="C654" t="str">
            <v>San Joaquin</v>
          </cell>
          <cell r="D654" t="str">
            <v>Linden Unified</v>
          </cell>
          <cell r="E654">
            <v>2502</v>
          </cell>
          <cell r="F654">
            <v>49127</v>
          </cell>
          <cell r="G654">
            <v>8</v>
          </cell>
        </row>
        <row r="655">
          <cell r="A655" t="str">
            <v>39</v>
          </cell>
          <cell r="B655" t="str">
            <v>68585</v>
          </cell>
          <cell r="C655" t="str">
            <v>San Joaquin</v>
          </cell>
          <cell r="D655" t="str">
            <v>Lodi Unified</v>
          </cell>
          <cell r="E655">
            <v>29938</v>
          </cell>
          <cell r="F655">
            <v>523493</v>
          </cell>
          <cell r="G655">
            <v>52</v>
          </cell>
        </row>
        <row r="656">
          <cell r="A656" t="str">
            <v>39</v>
          </cell>
          <cell r="B656" t="str">
            <v>68593</v>
          </cell>
          <cell r="C656" t="str">
            <v>San Joaquin</v>
          </cell>
          <cell r="D656" t="str">
            <v>Manteca Unified</v>
          </cell>
          <cell r="E656">
            <v>23077</v>
          </cell>
          <cell r="F656">
            <v>397618</v>
          </cell>
          <cell r="G656">
            <v>29</v>
          </cell>
        </row>
        <row r="657">
          <cell r="A657" t="str">
            <v>39</v>
          </cell>
          <cell r="B657" t="str">
            <v>68619</v>
          </cell>
          <cell r="C657" t="str">
            <v>San Joaquin</v>
          </cell>
          <cell r="D657" t="str">
            <v>New Hope Elementary</v>
          </cell>
          <cell r="E657">
            <v>203</v>
          </cell>
          <cell r="F657">
            <v>3564</v>
          </cell>
          <cell r="G657">
            <v>1</v>
          </cell>
        </row>
        <row r="658">
          <cell r="A658" t="str">
            <v>39</v>
          </cell>
          <cell r="B658" t="str">
            <v>68627</v>
          </cell>
          <cell r="C658" t="str">
            <v>San Joaquin</v>
          </cell>
          <cell r="D658" t="str">
            <v>New Jerusalem Elementary</v>
          </cell>
          <cell r="E658">
            <v>28</v>
          </cell>
          <cell r="F658">
            <v>3564</v>
          </cell>
          <cell r="G658">
            <v>1</v>
          </cell>
        </row>
        <row r="659">
          <cell r="A659" t="str">
            <v>39</v>
          </cell>
          <cell r="B659" t="str">
            <v>68635</v>
          </cell>
          <cell r="C659" t="str">
            <v>San Joaquin</v>
          </cell>
          <cell r="D659" t="str">
            <v>Oak View Union Elementary</v>
          </cell>
          <cell r="E659">
            <v>394</v>
          </cell>
          <cell r="F659">
            <v>6698</v>
          </cell>
          <cell r="G659">
            <v>1</v>
          </cell>
        </row>
        <row r="660">
          <cell r="A660" t="str">
            <v>39</v>
          </cell>
          <cell r="B660" t="str">
            <v>68650</v>
          </cell>
          <cell r="C660" t="str">
            <v>San Joaquin</v>
          </cell>
          <cell r="D660" t="str">
            <v>Ripon Unified</v>
          </cell>
          <cell r="E660">
            <v>3051</v>
          </cell>
          <cell r="F660">
            <v>51868</v>
          </cell>
          <cell r="G660">
            <v>6</v>
          </cell>
        </row>
        <row r="661">
          <cell r="A661" t="str">
            <v>39</v>
          </cell>
          <cell r="B661" t="str">
            <v>68676</v>
          </cell>
          <cell r="C661" t="str">
            <v>San Joaquin</v>
          </cell>
          <cell r="D661" t="str">
            <v>Stockton Unified</v>
          </cell>
          <cell r="E661">
            <v>36784</v>
          </cell>
          <cell r="F661">
            <v>635271</v>
          </cell>
          <cell r="G661">
            <v>53</v>
          </cell>
        </row>
        <row r="662">
          <cell r="A662" t="str">
            <v>39</v>
          </cell>
          <cell r="B662" t="str">
            <v>75499</v>
          </cell>
          <cell r="C662" t="str">
            <v>San Joaquin</v>
          </cell>
          <cell r="D662" t="str">
            <v>Tracy Joint Unified</v>
          </cell>
          <cell r="E662">
            <v>16305</v>
          </cell>
          <cell r="F662">
            <v>288987</v>
          </cell>
          <cell r="G662">
            <v>21</v>
          </cell>
        </row>
        <row r="663">
          <cell r="A663" t="str">
            <v>40</v>
          </cell>
          <cell r="B663" t="str">
            <v>10405</v>
          </cell>
          <cell r="C663" t="str">
            <v>San Luis Obispo</v>
          </cell>
          <cell r="D663" t="str">
            <v>San Luis Obispo County Office of Education</v>
          </cell>
          <cell r="E663">
            <v>697</v>
          </cell>
          <cell r="F663">
            <v>15407</v>
          </cell>
          <cell r="G663">
            <v>4</v>
          </cell>
        </row>
        <row r="664">
          <cell r="A664" t="str">
            <v>40</v>
          </cell>
          <cell r="B664" t="str">
            <v>68700</v>
          </cell>
          <cell r="C664" t="str">
            <v>San Luis Obispo</v>
          </cell>
          <cell r="D664" t="str">
            <v>Atascadero Unified</v>
          </cell>
          <cell r="E664">
            <v>4945</v>
          </cell>
          <cell r="F664">
            <v>93018</v>
          </cell>
          <cell r="G664">
            <v>12</v>
          </cell>
        </row>
        <row r="665">
          <cell r="A665" t="str">
            <v>40</v>
          </cell>
          <cell r="B665" t="str">
            <v>68726</v>
          </cell>
          <cell r="C665" t="str">
            <v>San Luis Obispo</v>
          </cell>
          <cell r="D665" t="str">
            <v>Cayucos Elementary</v>
          </cell>
          <cell r="E665">
            <v>187</v>
          </cell>
          <cell r="F665">
            <v>3564</v>
          </cell>
          <cell r="G665">
            <v>1</v>
          </cell>
        </row>
        <row r="666">
          <cell r="A666" t="str">
            <v>40</v>
          </cell>
          <cell r="B666" t="str">
            <v>68759</v>
          </cell>
          <cell r="C666" t="str">
            <v>San Luis Obispo</v>
          </cell>
          <cell r="D666" t="str">
            <v>Lucia Mar Unified</v>
          </cell>
          <cell r="E666">
            <v>10772</v>
          </cell>
          <cell r="F666">
            <v>184225</v>
          </cell>
          <cell r="G666">
            <v>17</v>
          </cell>
        </row>
        <row r="667">
          <cell r="A667" t="str">
            <v>40</v>
          </cell>
          <cell r="B667" t="str">
            <v>68791</v>
          </cell>
          <cell r="C667" t="str">
            <v>San Luis Obispo</v>
          </cell>
          <cell r="D667" t="str">
            <v>Pleasant Valley Joint Union Elementary</v>
          </cell>
          <cell r="E667">
            <v>134</v>
          </cell>
          <cell r="F667">
            <v>3564</v>
          </cell>
          <cell r="G667">
            <v>1</v>
          </cell>
        </row>
        <row r="668">
          <cell r="A668" t="str">
            <v>40</v>
          </cell>
          <cell r="B668" t="str">
            <v>68809</v>
          </cell>
          <cell r="C668" t="str">
            <v>San Luis Obispo</v>
          </cell>
          <cell r="D668" t="str">
            <v>San Luis Coastal Unified</v>
          </cell>
          <cell r="E668">
            <v>6989</v>
          </cell>
          <cell r="F668">
            <v>123699</v>
          </cell>
          <cell r="G668">
            <v>15</v>
          </cell>
        </row>
        <row r="669">
          <cell r="A669" t="str">
            <v>40</v>
          </cell>
          <cell r="B669" t="str">
            <v>68825</v>
          </cell>
          <cell r="C669" t="str">
            <v>San Luis Obispo</v>
          </cell>
          <cell r="D669" t="str">
            <v>San Miguel Joint Union</v>
          </cell>
          <cell r="E669">
            <v>553</v>
          </cell>
          <cell r="F669">
            <v>12915</v>
          </cell>
          <cell r="G669">
            <v>3</v>
          </cell>
        </row>
        <row r="670">
          <cell r="A670" t="str">
            <v>40</v>
          </cell>
          <cell r="B670" t="str">
            <v>68833</v>
          </cell>
          <cell r="C670" t="str">
            <v>San Luis Obispo</v>
          </cell>
          <cell r="D670" t="str">
            <v>Shandon Joint Unified</v>
          </cell>
          <cell r="E670">
            <v>322</v>
          </cell>
          <cell r="F670">
            <v>11584</v>
          </cell>
          <cell r="G670">
            <v>4</v>
          </cell>
        </row>
        <row r="671">
          <cell r="A671" t="str">
            <v>40</v>
          </cell>
          <cell r="B671" t="str">
            <v>68841</v>
          </cell>
          <cell r="C671" t="str">
            <v>San Luis Obispo</v>
          </cell>
          <cell r="D671" t="str">
            <v>Templeton Unified</v>
          </cell>
          <cell r="E671">
            <v>2371</v>
          </cell>
          <cell r="F671">
            <v>46553</v>
          </cell>
          <cell r="G671">
            <v>7</v>
          </cell>
        </row>
        <row r="672">
          <cell r="A672" t="str">
            <v>40</v>
          </cell>
          <cell r="B672" t="str">
            <v>75457</v>
          </cell>
          <cell r="C672" t="str">
            <v>San Luis Obispo</v>
          </cell>
          <cell r="D672" t="str">
            <v>Paso Robles Joint Unified</v>
          </cell>
          <cell r="E672">
            <v>6875</v>
          </cell>
          <cell r="F672">
            <v>121183</v>
          </cell>
          <cell r="G672">
            <v>12</v>
          </cell>
        </row>
        <row r="673">
          <cell r="A673" t="str">
            <v>40</v>
          </cell>
          <cell r="B673" t="str">
            <v>75465</v>
          </cell>
          <cell r="C673" t="str">
            <v>San Luis Obispo</v>
          </cell>
          <cell r="D673" t="str">
            <v>Coast Unified</v>
          </cell>
          <cell r="E673">
            <v>763</v>
          </cell>
          <cell r="F673">
            <v>19080</v>
          </cell>
          <cell r="G673">
            <v>5</v>
          </cell>
        </row>
        <row r="674">
          <cell r="A674" t="str">
            <v>41</v>
          </cell>
          <cell r="B674" t="str">
            <v>10413</v>
          </cell>
          <cell r="C674" t="str">
            <v>San Mateo</v>
          </cell>
          <cell r="D674" t="str">
            <v>San Mateo County Office of Education</v>
          </cell>
          <cell r="E674">
            <v>581</v>
          </cell>
          <cell r="F674">
            <v>35897</v>
          </cell>
          <cell r="G674">
            <v>12</v>
          </cell>
        </row>
        <row r="675">
          <cell r="A675" t="str">
            <v>41</v>
          </cell>
          <cell r="B675" t="str">
            <v>68858</v>
          </cell>
          <cell r="C675" t="str">
            <v>San Mateo</v>
          </cell>
          <cell r="D675" t="str">
            <v>Bayshore Elementary</v>
          </cell>
          <cell r="E675">
            <v>429</v>
          </cell>
          <cell r="F675">
            <v>7542</v>
          </cell>
          <cell r="G675">
            <v>2</v>
          </cell>
        </row>
        <row r="676">
          <cell r="A676" t="str">
            <v>41</v>
          </cell>
          <cell r="B676" t="str">
            <v>68866</v>
          </cell>
          <cell r="C676" t="str">
            <v>San Mateo</v>
          </cell>
          <cell r="D676" t="str">
            <v>Belmont-Redwood Shores Elementary</v>
          </cell>
          <cell r="E676">
            <v>2749</v>
          </cell>
          <cell r="F676">
            <v>46734</v>
          </cell>
          <cell r="G676">
            <v>6</v>
          </cell>
        </row>
        <row r="677">
          <cell r="A677" t="str">
            <v>41</v>
          </cell>
          <cell r="B677" t="str">
            <v>68874</v>
          </cell>
          <cell r="C677" t="str">
            <v>San Mateo</v>
          </cell>
          <cell r="D677" t="str">
            <v>Brisbane Elementary</v>
          </cell>
          <cell r="E677">
            <v>589</v>
          </cell>
          <cell r="F677">
            <v>10766</v>
          </cell>
          <cell r="G677">
            <v>3</v>
          </cell>
        </row>
        <row r="678">
          <cell r="A678" t="str">
            <v>41</v>
          </cell>
          <cell r="B678" t="str">
            <v>68882</v>
          </cell>
          <cell r="C678" t="str">
            <v>San Mateo</v>
          </cell>
          <cell r="D678" t="str">
            <v>Burlingame Elementary</v>
          </cell>
          <cell r="E678">
            <v>2529</v>
          </cell>
          <cell r="F678">
            <v>42994</v>
          </cell>
          <cell r="G678">
            <v>6</v>
          </cell>
        </row>
        <row r="679">
          <cell r="A679" t="str">
            <v>41</v>
          </cell>
          <cell r="B679" t="str">
            <v>68890</v>
          </cell>
          <cell r="C679" t="str">
            <v>San Mateo</v>
          </cell>
          <cell r="D679" t="str">
            <v>Cabrillo Unified</v>
          </cell>
          <cell r="E679">
            <v>3386</v>
          </cell>
          <cell r="F679">
            <v>62634</v>
          </cell>
          <cell r="G679">
            <v>7</v>
          </cell>
        </row>
        <row r="680">
          <cell r="A680" t="str">
            <v>41</v>
          </cell>
          <cell r="B680" t="str">
            <v>68908</v>
          </cell>
          <cell r="C680" t="str">
            <v>San Mateo</v>
          </cell>
          <cell r="D680" t="str">
            <v>Hillsborough City Elementary</v>
          </cell>
          <cell r="E680">
            <v>1462</v>
          </cell>
          <cell r="F680">
            <v>24854</v>
          </cell>
          <cell r="G680">
            <v>4</v>
          </cell>
        </row>
        <row r="681">
          <cell r="A681" t="str">
            <v>41</v>
          </cell>
          <cell r="B681" t="str">
            <v>68916</v>
          </cell>
          <cell r="C681" t="str">
            <v>San Mateo</v>
          </cell>
          <cell r="D681" t="str">
            <v>Jefferson Elementary</v>
          </cell>
          <cell r="E681">
            <v>5993</v>
          </cell>
          <cell r="F681">
            <v>101881</v>
          </cell>
          <cell r="G681">
            <v>14</v>
          </cell>
        </row>
        <row r="682">
          <cell r="A682" t="str">
            <v>41</v>
          </cell>
          <cell r="B682" t="str">
            <v>68924</v>
          </cell>
          <cell r="C682" t="str">
            <v>San Mateo</v>
          </cell>
          <cell r="D682" t="str">
            <v>Jefferson Union High</v>
          </cell>
          <cell r="E682">
            <v>5150</v>
          </cell>
          <cell r="F682">
            <v>87938</v>
          </cell>
          <cell r="G682">
            <v>5</v>
          </cell>
        </row>
        <row r="683">
          <cell r="A683" t="str">
            <v>41</v>
          </cell>
          <cell r="B683" t="str">
            <v>68932</v>
          </cell>
          <cell r="C683" t="str">
            <v>San Mateo</v>
          </cell>
          <cell r="D683" t="str">
            <v>Pacifica</v>
          </cell>
          <cell r="E683">
            <v>3103</v>
          </cell>
          <cell r="F683">
            <v>55652</v>
          </cell>
          <cell r="G683">
            <v>7</v>
          </cell>
        </row>
        <row r="684">
          <cell r="A684" t="str">
            <v>41</v>
          </cell>
          <cell r="B684" t="str">
            <v>68940</v>
          </cell>
          <cell r="C684" t="str">
            <v>San Mateo</v>
          </cell>
          <cell r="D684" t="str">
            <v>La Honda-Pescadero Unified</v>
          </cell>
          <cell r="E684">
            <v>371</v>
          </cell>
          <cell r="F684">
            <v>10692</v>
          </cell>
          <cell r="G684">
            <v>3</v>
          </cell>
        </row>
        <row r="685">
          <cell r="A685" t="str">
            <v>41</v>
          </cell>
          <cell r="B685" t="str">
            <v>68957</v>
          </cell>
          <cell r="C685" t="str">
            <v>San Mateo</v>
          </cell>
          <cell r="D685" t="str">
            <v>Las Lomitas Elementary</v>
          </cell>
          <cell r="E685">
            <v>1191</v>
          </cell>
          <cell r="F685">
            <v>20247</v>
          </cell>
          <cell r="G685">
            <v>2</v>
          </cell>
        </row>
        <row r="686">
          <cell r="A686" t="str">
            <v>41</v>
          </cell>
          <cell r="B686" t="str">
            <v>68965</v>
          </cell>
          <cell r="C686" t="str">
            <v>San Mateo</v>
          </cell>
          <cell r="D686" t="str">
            <v>Menlo Park City Elementary</v>
          </cell>
          <cell r="E686">
            <v>2407</v>
          </cell>
          <cell r="F686">
            <v>40919</v>
          </cell>
          <cell r="G686">
            <v>4</v>
          </cell>
        </row>
        <row r="687">
          <cell r="A687" t="str">
            <v>41</v>
          </cell>
          <cell r="B687" t="str">
            <v>68973</v>
          </cell>
          <cell r="C687" t="str">
            <v>San Mateo</v>
          </cell>
          <cell r="D687" t="str">
            <v>Millbrae Elementary</v>
          </cell>
          <cell r="E687">
            <v>2135</v>
          </cell>
          <cell r="F687">
            <v>36296</v>
          </cell>
          <cell r="G687">
            <v>5</v>
          </cell>
        </row>
        <row r="688">
          <cell r="A688" t="str">
            <v>41</v>
          </cell>
          <cell r="B688" t="str">
            <v>68981</v>
          </cell>
          <cell r="C688" t="str">
            <v>San Mateo</v>
          </cell>
          <cell r="D688" t="str">
            <v>Portola Valley Elementary</v>
          </cell>
          <cell r="E688">
            <v>737</v>
          </cell>
          <cell r="F688">
            <v>12529</v>
          </cell>
          <cell r="G688">
            <v>2</v>
          </cell>
        </row>
        <row r="689">
          <cell r="A689" t="str">
            <v>41</v>
          </cell>
          <cell r="B689" t="str">
            <v>68999</v>
          </cell>
          <cell r="C689" t="str">
            <v>San Mateo</v>
          </cell>
          <cell r="D689" t="str">
            <v>Ravenswood City Elementary</v>
          </cell>
          <cell r="E689">
            <v>3594</v>
          </cell>
          <cell r="F689">
            <v>61098</v>
          </cell>
          <cell r="G689">
            <v>8</v>
          </cell>
        </row>
        <row r="690">
          <cell r="A690" t="str">
            <v>41</v>
          </cell>
          <cell r="B690" t="str">
            <v>69005</v>
          </cell>
          <cell r="C690" t="str">
            <v>San Mateo</v>
          </cell>
          <cell r="D690" t="str">
            <v>Redwood City Elementary</v>
          </cell>
          <cell r="E690">
            <v>8180</v>
          </cell>
          <cell r="F690">
            <v>141618</v>
          </cell>
          <cell r="G690">
            <v>16</v>
          </cell>
        </row>
        <row r="691">
          <cell r="A691" t="str">
            <v>41</v>
          </cell>
          <cell r="B691" t="str">
            <v>69013</v>
          </cell>
          <cell r="C691" t="str">
            <v>San Mateo</v>
          </cell>
          <cell r="D691" t="str">
            <v>San Bruno Park Elementary</v>
          </cell>
          <cell r="E691">
            <v>2619</v>
          </cell>
          <cell r="F691">
            <v>44523</v>
          </cell>
          <cell r="G691">
            <v>8</v>
          </cell>
        </row>
        <row r="692">
          <cell r="A692" t="str">
            <v>41</v>
          </cell>
          <cell r="B692" t="str">
            <v>69021</v>
          </cell>
          <cell r="C692" t="str">
            <v>San Mateo</v>
          </cell>
          <cell r="D692" t="str">
            <v>San Carlos Elementary</v>
          </cell>
          <cell r="E692">
            <v>2686</v>
          </cell>
          <cell r="F692">
            <v>45662</v>
          </cell>
          <cell r="G692">
            <v>6</v>
          </cell>
        </row>
        <row r="693">
          <cell r="A693" t="str">
            <v>41</v>
          </cell>
          <cell r="B693" t="str">
            <v>69039</v>
          </cell>
          <cell r="C693" t="str">
            <v>San Mateo</v>
          </cell>
          <cell r="D693" t="str">
            <v>San Mateo-Foster City Elementary</v>
          </cell>
          <cell r="E693">
            <v>10329</v>
          </cell>
          <cell r="F693">
            <v>175596</v>
          </cell>
          <cell r="G693">
            <v>20</v>
          </cell>
        </row>
        <row r="694">
          <cell r="A694" t="str">
            <v>41</v>
          </cell>
          <cell r="B694" t="str">
            <v>69047</v>
          </cell>
          <cell r="C694" t="str">
            <v>San Mateo</v>
          </cell>
          <cell r="D694" t="str">
            <v>San Mateo Union High</v>
          </cell>
          <cell r="E694">
            <v>8549</v>
          </cell>
          <cell r="F694">
            <v>145339</v>
          </cell>
          <cell r="G694">
            <v>7</v>
          </cell>
        </row>
        <row r="695">
          <cell r="A695" t="str">
            <v>41</v>
          </cell>
          <cell r="B695" t="str">
            <v>69062</v>
          </cell>
          <cell r="C695" t="str">
            <v>San Mateo</v>
          </cell>
          <cell r="D695" t="str">
            <v>Sequoia Union High</v>
          </cell>
          <cell r="E695">
            <v>8252</v>
          </cell>
          <cell r="F695">
            <v>140288</v>
          </cell>
          <cell r="G695">
            <v>5</v>
          </cell>
        </row>
        <row r="696">
          <cell r="A696" t="str">
            <v>41</v>
          </cell>
          <cell r="B696" t="str">
            <v>69070</v>
          </cell>
          <cell r="C696" t="str">
            <v>San Mateo</v>
          </cell>
          <cell r="D696" t="str">
            <v>South San Francisco Unified</v>
          </cell>
          <cell r="E696">
            <v>9349</v>
          </cell>
          <cell r="F696">
            <v>160290</v>
          </cell>
          <cell r="G696">
            <v>15</v>
          </cell>
        </row>
        <row r="697">
          <cell r="A697" t="str">
            <v>41</v>
          </cell>
          <cell r="B697" t="str">
            <v>69088</v>
          </cell>
          <cell r="C697" t="str">
            <v>San Mateo</v>
          </cell>
          <cell r="D697" t="str">
            <v>Woodside Elementary</v>
          </cell>
          <cell r="E697">
            <v>458</v>
          </cell>
          <cell r="F697">
            <v>7786</v>
          </cell>
          <cell r="G697">
            <v>1</v>
          </cell>
        </row>
        <row r="698">
          <cell r="A698" t="str">
            <v>42</v>
          </cell>
          <cell r="B698" t="str">
            <v>10421</v>
          </cell>
          <cell r="C698" t="str">
            <v>Santa Barbara</v>
          </cell>
          <cell r="D698" t="str">
            <v>Santa Barbara County Office of Education</v>
          </cell>
          <cell r="E698">
            <v>837</v>
          </cell>
          <cell r="F698">
            <v>18866</v>
          </cell>
          <cell r="G698">
            <v>5</v>
          </cell>
        </row>
        <row r="699">
          <cell r="A699" t="str">
            <v>42</v>
          </cell>
          <cell r="B699" t="str">
            <v>69104</v>
          </cell>
          <cell r="C699" t="str">
            <v>Santa Barbara</v>
          </cell>
          <cell r="D699" t="str">
            <v>Ballard Elementary</v>
          </cell>
          <cell r="E699">
            <v>108</v>
          </cell>
          <cell r="F699">
            <v>3564</v>
          </cell>
          <cell r="G699">
            <v>1</v>
          </cell>
        </row>
        <row r="700">
          <cell r="A700" t="str">
            <v>42</v>
          </cell>
          <cell r="B700" t="str">
            <v>69112</v>
          </cell>
          <cell r="C700" t="str">
            <v>Santa Barbara</v>
          </cell>
          <cell r="D700" t="str">
            <v>Blochman Union Elementary</v>
          </cell>
          <cell r="E700">
            <v>475</v>
          </cell>
          <cell r="F700">
            <v>10075</v>
          </cell>
          <cell r="G700">
            <v>2</v>
          </cell>
        </row>
        <row r="701">
          <cell r="A701" t="str">
            <v>42</v>
          </cell>
          <cell r="B701" t="str">
            <v>69120</v>
          </cell>
          <cell r="C701" t="str">
            <v>Santa Barbara</v>
          </cell>
          <cell r="D701" t="str">
            <v>Santa Maria-Bonita</v>
          </cell>
          <cell r="E701">
            <v>13226</v>
          </cell>
          <cell r="F701">
            <v>224850</v>
          </cell>
          <cell r="G701">
            <v>19</v>
          </cell>
        </row>
        <row r="702">
          <cell r="A702" t="str">
            <v>42</v>
          </cell>
          <cell r="B702" t="str">
            <v>69138</v>
          </cell>
          <cell r="C702" t="str">
            <v>Santa Barbara</v>
          </cell>
          <cell r="D702" t="str">
            <v>Buellton Union Elementary</v>
          </cell>
          <cell r="E702">
            <v>693</v>
          </cell>
          <cell r="F702">
            <v>11781</v>
          </cell>
          <cell r="G702">
            <v>2</v>
          </cell>
        </row>
        <row r="703">
          <cell r="A703" t="str">
            <v>42</v>
          </cell>
          <cell r="B703" t="str">
            <v>69146</v>
          </cell>
          <cell r="C703" t="str">
            <v>Santa Barbara</v>
          </cell>
          <cell r="D703" t="str">
            <v>Carpinteria Unified</v>
          </cell>
          <cell r="E703">
            <v>2463</v>
          </cell>
          <cell r="F703">
            <v>52524</v>
          </cell>
          <cell r="G703">
            <v>8</v>
          </cell>
        </row>
        <row r="704">
          <cell r="A704" t="str">
            <v>42</v>
          </cell>
          <cell r="B704" t="str">
            <v>69161</v>
          </cell>
          <cell r="C704" t="str">
            <v>Santa Barbara</v>
          </cell>
          <cell r="D704" t="str">
            <v>Cold Spring Elementary</v>
          </cell>
          <cell r="E704">
            <v>198</v>
          </cell>
          <cell r="F704">
            <v>3564</v>
          </cell>
          <cell r="G704">
            <v>1</v>
          </cell>
        </row>
        <row r="705">
          <cell r="A705" t="str">
            <v>42</v>
          </cell>
          <cell r="B705" t="str">
            <v>69179</v>
          </cell>
          <cell r="C705" t="str">
            <v>Santa Barbara</v>
          </cell>
          <cell r="D705" t="str">
            <v>College Elementary</v>
          </cell>
          <cell r="E705">
            <v>208</v>
          </cell>
          <cell r="F705">
            <v>7128</v>
          </cell>
          <cell r="G705">
            <v>2</v>
          </cell>
        </row>
        <row r="706">
          <cell r="A706" t="str">
            <v>42</v>
          </cell>
          <cell r="B706" t="str">
            <v>69195</v>
          </cell>
          <cell r="C706" t="str">
            <v>Santa Barbara</v>
          </cell>
          <cell r="D706" t="str">
            <v>Goleta Union Elementary</v>
          </cell>
          <cell r="E706">
            <v>3608</v>
          </cell>
          <cell r="F706">
            <v>61336</v>
          </cell>
          <cell r="G706">
            <v>9</v>
          </cell>
        </row>
        <row r="707">
          <cell r="A707" t="str">
            <v>42</v>
          </cell>
          <cell r="B707" t="str">
            <v>69203</v>
          </cell>
          <cell r="C707" t="str">
            <v>Santa Barbara</v>
          </cell>
          <cell r="D707" t="str">
            <v>Guadalupe Union Elementary</v>
          </cell>
          <cell r="E707">
            <v>1127</v>
          </cell>
          <cell r="F707">
            <v>19160</v>
          </cell>
          <cell r="G707">
            <v>2</v>
          </cell>
        </row>
        <row r="708">
          <cell r="A708" t="str">
            <v>42</v>
          </cell>
          <cell r="B708" t="str">
            <v>69211</v>
          </cell>
          <cell r="C708" t="str">
            <v>Santa Barbara</v>
          </cell>
          <cell r="D708" t="str">
            <v>Hope Elementary</v>
          </cell>
          <cell r="E708">
            <v>980</v>
          </cell>
          <cell r="F708">
            <v>16660</v>
          </cell>
          <cell r="G708">
            <v>3</v>
          </cell>
        </row>
        <row r="709">
          <cell r="A709" t="str">
            <v>42</v>
          </cell>
          <cell r="B709" t="str">
            <v>69229</v>
          </cell>
          <cell r="C709" t="str">
            <v>Santa Barbara</v>
          </cell>
          <cell r="D709" t="str">
            <v>Lompoc Unified</v>
          </cell>
          <cell r="E709">
            <v>10083</v>
          </cell>
          <cell r="F709">
            <v>177943</v>
          </cell>
          <cell r="G709">
            <v>16</v>
          </cell>
        </row>
        <row r="710">
          <cell r="A710" t="str">
            <v>42</v>
          </cell>
          <cell r="B710" t="str">
            <v>69237</v>
          </cell>
          <cell r="C710" t="str">
            <v>Santa Barbara</v>
          </cell>
          <cell r="D710" t="str">
            <v>Los Alamos Elementary</v>
          </cell>
          <cell r="E710">
            <v>221</v>
          </cell>
          <cell r="F710">
            <v>3757</v>
          </cell>
          <cell r="G710">
            <v>1</v>
          </cell>
        </row>
        <row r="711">
          <cell r="A711" t="str">
            <v>42</v>
          </cell>
          <cell r="B711" t="str">
            <v>69245</v>
          </cell>
          <cell r="C711" t="str">
            <v>Santa Barbara</v>
          </cell>
          <cell r="D711" t="str">
            <v>Los Olivos Elementary</v>
          </cell>
          <cell r="E711">
            <v>670</v>
          </cell>
          <cell r="F711">
            <v>11390</v>
          </cell>
          <cell r="G711">
            <v>2</v>
          </cell>
        </row>
        <row r="712">
          <cell r="A712" t="str">
            <v>42</v>
          </cell>
          <cell r="B712" t="str">
            <v>69252</v>
          </cell>
          <cell r="C712" t="str">
            <v>Santa Barbara</v>
          </cell>
          <cell r="D712" t="str">
            <v>Montecito Union Elementary</v>
          </cell>
          <cell r="E712">
            <v>399</v>
          </cell>
          <cell r="F712">
            <v>6783</v>
          </cell>
          <cell r="G712">
            <v>1</v>
          </cell>
        </row>
        <row r="713">
          <cell r="A713" t="str">
            <v>42</v>
          </cell>
          <cell r="B713" t="str">
            <v>69260</v>
          </cell>
          <cell r="C713" t="str">
            <v>Santa Barbara</v>
          </cell>
          <cell r="D713" t="str">
            <v>Orcutt Union Elementary</v>
          </cell>
          <cell r="E713">
            <v>4655</v>
          </cell>
          <cell r="F713">
            <v>79135</v>
          </cell>
          <cell r="G713">
            <v>9</v>
          </cell>
        </row>
        <row r="714">
          <cell r="A714" t="str">
            <v>42</v>
          </cell>
          <cell r="B714" t="str">
            <v>69278</v>
          </cell>
          <cell r="C714" t="str">
            <v>Santa Barbara</v>
          </cell>
          <cell r="D714" t="str">
            <v>Santa Barbara Elementary</v>
          </cell>
          <cell r="E714">
            <v>5045</v>
          </cell>
          <cell r="F714">
            <v>88643</v>
          </cell>
          <cell r="G714">
            <v>13</v>
          </cell>
        </row>
        <row r="715">
          <cell r="A715" t="str">
            <v>42</v>
          </cell>
          <cell r="B715" t="str">
            <v>69286</v>
          </cell>
          <cell r="C715" t="str">
            <v>Santa Barbara</v>
          </cell>
          <cell r="D715" t="str">
            <v>Santa Barbara High</v>
          </cell>
          <cell r="E715">
            <v>9905</v>
          </cell>
          <cell r="F715">
            <v>183434</v>
          </cell>
          <cell r="G715">
            <v>13</v>
          </cell>
        </row>
        <row r="716">
          <cell r="A716" t="str">
            <v>42</v>
          </cell>
          <cell r="B716" t="str">
            <v>69310</v>
          </cell>
          <cell r="C716" t="str">
            <v>Santa Barbara</v>
          </cell>
          <cell r="D716" t="str">
            <v>Santa Maria Joint Union High</v>
          </cell>
          <cell r="E716">
            <v>7752</v>
          </cell>
          <cell r="F716">
            <v>131790</v>
          </cell>
          <cell r="G716">
            <v>4</v>
          </cell>
        </row>
        <row r="717">
          <cell r="A717" t="str">
            <v>42</v>
          </cell>
          <cell r="B717" t="str">
            <v>69328</v>
          </cell>
          <cell r="C717" t="str">
            <v>Santa Barbara</v>
          </cell>
          <cell r="D717" t="str">
            <v>Santa Ynez Valley Union High</v>
          </cell>
          <cell r="E717">
            <v>1162</v>
          </cell>
          <cell r="F717">
            <v>22605</v>
          </cell>
          <cell r="G717">
            <v>2</v>
          </cell>
        </row>
        <row r="718">
          <cell r="A718" t="str">
            <v>42</v>
          </cell>
          <cell r="B718" t="str">
            <v>69336</v>
          </cell>
          <cell r="C718" t="str">
            <v>Santa Barbara</v>
          </cell>
          <cell r="D718" t="str">
            <v>Solvang Elementary</v>
          </cell>
          <cell r="E718">
            <v>597</v>
          </cell>
          <cell r="F718">
            <v>10149</v>
          </cell>
          <cell r="G718">
            <v>1</v>
          </cell>
        </row>
        <row r="719">
          <cell r="A719" t="str">
            <v>42</v>
          </cell>
          <cell r="B719" t="str">
            <v>69344</v>
          </cell>
          <cell r="C719" t="str">
            <v>Santa Barbara</v>
          </cell>
          <cell r="D719" t="str">
            <v>Vista del Mar Union</v>
          </cell>
          <cell r="E719">
            <v>89</v>
          </cell>
          <cell r="F719">
            <v>3564</v>
          </cell>
          <cell r="G719">
            <v>1</v>
          </cell>
        </row>
        <row r="720">
          <cell r="A720" t="str">
            <v>42</v>
          </cell>
          <cell r="B720" t="str">
            <v>75010</v>
          </cell>
          <cell r="C720" t="str">
            <v>Santa Barbara</v>
          </cell>
          <cell r="D720" t="str">
            <v>Cuyama Joint Unified</v>
          </cell>
          <cell r="E720">
            <v>275</v>
          </cell>
          <cell r="F720">
            <v>9356</v>
          </cell>
          <cell r="G720">
            <v>3</v>
          </cell>
        </row>
        <row r="721">
          <cell r="A721" t="str">
            <v>43</v>
          </cell>
          <cell r="B721" t="str">
            <v>10439</v>
          </cell>
          <cell r="C721" t="str">
            <v>Santa Clara</v>
          </cell>
          <cell r="D721" t="str">
            <v>Santa Clara County Office of Education</v>
          </cell>
          <cell r="E721">
            <v>2252</v>
          </cell>
          <cell r="F721">
            <v>46529</v>
          </cell>
          <cell r="G721">
            <v>6</v>
          </cell>
        </row>
        <row r="722">
          <cell r="A722" t="str">
            <v>43</v>
          </cell>
          <cell r="B722" t="str">
            <v>69369</v>
          </cell>
          <cell r="C722" t="str">
            <v>Santa Clara</v>
          </cell>
          <cell r="D722" t="str">
            <v>Alum Rock Union Elementary</v>
          </cell>
          <cell r="E722">
            <v>13454</v>
          </cell>
          <cell r="F722">
            <v>228718</v>
          </cell>
          <cell r="G722">
            <v>27</v>
          </cell>
        </row>
        <row r="723">
          <cell r="A723" t="str">
            <v>43</v>
          </cell>
          <cell r="B723" t="str">
            <v>69377</v>
          </cell>
          <cell r="C723" t="str">
            <v>Santa Clara</v>
          </cell>
          <cell r="D723" t="str">
            <v>Berryessa Union Elementary</v>
          </cell>
          <cell r="E723">
            <v>8342</v>
          </cell>
          <cell r="F723">
            <v>143943</v>
          </cell>
          <cell r="G723">
            <v>14</v>
          </cell>
        </row>
        <row r="724">
          <cell r="A724" t="str">
            <v>43</v>
          </cell>
          <cell r="B724" t="str">
            <v>69385</v>
          </cell>
          <cell r="C724" t="str">
            <v>Santa Clara</v>
          </cell>
          <cell r="D724" t="str">
            <v>Cambrian</v>
          </cell>
          <cell r="E724">
            <v>3139</v>
          </cell>
          <cell r="F724">
            <v>55388</v>
          </cell>
          <cell r="G724">
            <v>6</v>
          </cell>
        </row>
        <row r="725">
          <cell r="A725" t="str">
            <v>43</v>
          </cell>
          <cell r="B725" t="str">
            <v>69393</v>
          </cell>
          <cell r="C725" t="str">
            <v>Santa Clara</v>
          </cell>
          <cell r="D725" t="str">
            <v>Campbell Union Elementary</v>
          </cell>
          <cell r="E725">
            <v>7269</v>
          </cell>
          <cell r="F725">
            <v>125701</v>
          </cell>
          <cell r="G725">
            <v>13</v>
          </cell>
        </row>
        <row r="726">
          <cell r="A726" t="str">
            <v>43</v>
          </cell>
          <cell r="B726" t="str">
            <v>69401</v>
          </cell>
          <cell r="C726" t="str">
            <v>Santa Clara</v>
          </cell>
          <cell r="D726" t="str">
            <v>Campbell Union High</v>
          </cell>
          <cell r="E726">
            <v>7763</v>
          </cell>
          <cell r="F726">
            <v>134928</v>
          </cell>
          <cell r="G726">
            <v>7</v>
          </cell>
        </row>
        <row r="727">
          <cell r="A727" t="str">
            <v>43</v>
          </cell>
          <cell r="B727" t="str">
            <v>69419</v>
          </cell>
          <cell r="C727" t="str">
            <v>Santa Clara</v>
          </cell>
          <cell r="D727" t="str">
            <v>Cupertino Union</v>
          </cell>
          <cell r="E727">
            <v>17574</v>
          </cell>
          <cell r="F727">
            <v>298764</v>
          </cell>
          <cell r="G727">
            <v>25</v>
          </cell>
        </row>
        <row r="728">
          <cell r="A728" t="str">
            <v>43</v>
          </cell>
          <cell r="B728" t="str">
            <v>69427</v>
          </cell>
          <cell r="C728" t="str">
            <v>Santa Clara</v>
          </cell>
          <cell r="D728" t="str">
            <v>East Side Union High</v>
          </cell>
          <cell r="E728">
            <v>25052</v>
          </cell>
          <cell r="F728">
            <v>435022</v>
          </cell>
          <cell r="G728">
            <v>16</v>
          </cell>
        </row>
        <row r="729">
          <cell r="A729" t="str">
            <v>43</v>
          </cell>
          <cell r="B729" t="str">
            <v>69435</v>
          </cell>
          <cell r="C729" t="str">
            <v>Santa Clara</v>
          </cell>
          <cell r="D729" t="str">
            <v>Evergreen Elementary</v>
          </cell>
          <cell r="E729">
            <v>13375</v>
          </cell>
          <cell r="F729">
            <v>227383</v>
          </cell>
          <cell r="G729">
            <v>18</v>
          </cell>
        </row>
        <row r="730">
          <cell r="A730" t="str">
            <v>43</v>
          </cell>
          <cell r="B730" t="str">
            <v>69450</v>
          </cell>
          <cell r="C730" t="str">
            <v>Santa Clara</v>
          </cell>
          <cell r="D730" t="str">
            <v>Franklin-McKinley Elementary</v>
          </cell>
          <cell r="E730">
            <v>9899</v>
          </cell>
          <cell r="F730">
            <v>168285</v>
          </cell>
          <cell r="G730">
            <v>16</v>
          </cell>
        </row>
        <row r="731">
          <cell r="A731" t="str">
            <v>43</v>
          </cell>
          <cell r="B731" t="str">
            <v>69468</v>
          </cell>
          <cell r="C731" t="str">
            <v>Santa Clara</v>
          </cell>
          <cell r="D731" t="str">
            <v>Fremont Union High</v>
          </cell>
          <cell r="E731">
            <v>10318</v>
          </cell>
          <cell r="F731">
            <v>177453</v>
          </cell>
          <cell r="G731">
            <v>6</v>
          </cell>
        </row>
        <row r="732">
          <cell r="A732" t="str">
            <v>43</v>
          </cell>
          <cell r="B732" t="str">
            <v>69484</v>
          </cell>
          <cell r="C732" t="str">
            <v>Santa Clara</v>
          </cell>
          <cell r="D732" t="str">
            <v>Gilroy Unified</v>
          </cell>
          <cell r="E732">
            <v>10564</v>
          </cell>
          <cell r="F732">
            <v>182947</v>
          </cell>
          <cell r="G732">
            <v>15</v>
          </cell>
        </row>
        <row r="733">
          <cell r="A733" t="str">
            <v>43</v>
          </cell>
          <cell r="B733" t="str">
            <v>69492</v>
          </cell>
          <cell r="C733" t="str">
            <v>Santa Clara</v>
          </cell>
          <cell r="D733" t="str">
            <v>Lakeside Joint</v>
          </cell>
          <cell r="E733">
            <v>82</v>
          </cell>
          <cell r="F733">
            <v>3564</v>
          </cell>
          <cell r="G733">
            <v>1</v>
          </cell>
        </row>
        <row r="734">
          <cell r="A734" t="str">
            <v>43</v>
          </cell>
          <cell r="B734" t="str">
            <v>69500</v>
          </cell>
          <cell r="C734" t="str">
            <v>Santa Clara</v>
          </cell>
          <cell r="D734" t="str">
            <v>Loma Prieta Joint Union Elementary</v>
          </cell>
          <cell r="E734">
            <v>405</v>
          </cell>
          <cell r="F734">
            <v>7848</v>
          </cell>
          <cell r="G734">
            <v>2</v>
          </cell>
        </row>
        <row r="735">
          <cell r="A735" t="str">
            <v>43</v>
          </cell>
          <cell r="B735" t="str">
            <v>69518</v>
          </cell>
          <cell r="C735" t="str">
            <v>Santa Clara</v>
          </cell>
          <cell r="D735" t="str">
            <v>Los Altos Elementary</v>
          </cell>
          <cell r="E735">
            <v>4245</v>
          </cell>
          <cell r="F735">
            <v>72295</v>
          </cell>
          <cell r="G735">
            <v>9</v>
          </cell>
        </row>
        <row r="736">
          <cell r="A736" t="str">
            <v>43</v>
          </cell>
          <cell r="B736" t="str">
            <v>69526</v>
          </cell>
          <cell r="C736" t="str">
            <v>Santa Clara</v>
          </cell>
          <cell r="D736" t="str">
            <v>Los Gatos Union Elementary</v>
          </cell>
          <cell r="E736">
            <v>2822</v>
          </cell>
          <cell r="F736">
            <v>48683</v>
          </cell>
          <cell r="G736">
            <v>5</v>
          </cell>
        </row>
        <row r="737">
          <cell r="A737" t="str">
            <v>43</v>
          </cell>
          <cell r="B737" t="str">
            <v>69534</v>
          </cell>
          <cell r="C737" t="str">
            <v>Santa Clara</v>
          </cell>
          <cell r="D737" t="str">
            <v>Los Gatos-Saratoga Joint Union High</v>
          </cell>
          <cell r="E737">
            <v>3182</v>
          </cell>
          <cell r="F737">
            <v>54096</v>
          </cell>
          <cell r="G737">
            <v>2</v>
          </cell>
        </row>
        <row r="738">
          <cell r="A738" t="str">
            <v>43</v>
          </cell>
          <cell r="B738" t="str">
            <v>69542</v>
          </cell>
          <cell r="C738" t="str">
            <v>Santa Clara</v>
          </cell>
          <cell r="D738" t="str">
            <v>Luther Burbank</v>
          </cell>
          <cell r="E738">
            <v>576</v>
          </cell>
          <cell r="F738">
            <v>9792</v>
          </cell>
          <cell r="G738">
            <v>1</v>
          </cell>
        </row>
        <row r="739">
          <cell r="A739" t="str">
            <v>43</v>
          </cell>
          <cell r="B739" t="str">
            <v>69567</v>
          </cell>
          <cell r="C739" t="str">
            <v>Santa Clara</v>
          </cell>
          <cell r="D739" t="str">
            <v>Montebello Elementary</v>
          </cell>
          <cell r="E739">
            <v>10</v>
          </cell>
          <cell r="F739">
            <v>2228</v>
          </cell>
          <cell r="G739">
            <v>1</v>
          </cell>
        </row>
        <row r="740">
          <cell r="A740" t="str">
            <v>43</v>
          </cell>
          <cell r="B740" t="str">
            <v>69575</v>
          </cell>
          <cell r="C740" t="str">
            <v>Santa Clara</v>
          </cell>
          <cell r="D740" t="str">
            <v>Moreland Elementary</v>
          </cell>
          <cell r="E740">
            <v>4001</v>
          </cell>
          <cell r="F740">
            <v>68018</v>
          </cell>
          <cell r="G740">
            <v>6</v>
          </cell>
        </row>
        <row r="741">
          <cell r="A741" t="str">
            <v>43</v>
          </cell>
          <cell r="B741" t="str">
            <v>69583</v>
          </cell>
          <cell r="C741" t="str">
            <v>Santa Clara</v>
          </cell>
          <cell r="D741" t="str">
            <v>Morgan Hill Unified</v>
          </cell>
          <cell r="E741">
            <v>9198</v>
          </cell>
          <cell r="F741">
            <v>157195</v>
          </cell>
          <cell r="G741">
            <v>14</v>
          </cell>
        </row>
        <row r="742">
          <cell r="A742" t="str">
            <v>43</v>
          </cell>
          <cell r="B742" t="str">
            <v>69591</v>
          </cell>
          <cell r="C742" t="str">
            <v>Santa Clara</v>
          </cell>
          <cell r="D742" t="str">
            <v>Mountain View Whisman</v>
          </cell>
          <cell r="E742">
            <v>4458</v>
          </cell>
          <cell r="F742">
            <v>75786</v>
          </cell>
          <cell r="G742">
            <v>8</v>
          </cell>
        </row>
        <row r="743">
          <cell r="A743" t="str">
            <v>43</v>
          </cell>
          <cell r="B743" t="str">
            <v>69609</v>
          </cell>
          <cell r="C743" t="str">
            <v>Santa Clara</v>
          </cell>
          <cell r="D743" t="str">
            <v>Mountain View-Los Altos Union High</v>
          </cell>
          <cell r="E743">
            <v>3656</v>
          </cell>
          <cell r="F743">
            <v>63049</v>
          </cell>
          <cell r="G743">
            <v>3</v>
          </cell>
        </row>
        <row r="744">
          <cell r="A744" t="str">
            <v>43</v>
          </cell>
          <cell r="B744" t="str">
            <v>69617</v>
          </cell>
          <cell r="C744" t="str">
            <v>Santa Clara</v>
          </cell>
          <cell r="D744" t="str">
            <v>Mt. Pleasant Elementary</v>
          </cell>
          <cell r="E744">
            <v>2963</v>
          </cell>
          <cell r="F744">
            <v>50372</v>
          </cell>
          <cell r="G744">
            <v>5</v>
          </cell>
        </row>
        <row r="745">
          <cell r="A745" t="str">
            <v>43</v>
          </cell>
          <cell r="B745" t="str">
            <v>69625</v>
          </cell>
          <cell r="C745" t="str">
            <v>Santa Clara</v>
          </cell>
          <cell r="D745" t="str">
            <v>Oak Grove Elementary</v>
          </cell>
          <cell r="E745">
            <v>11748</v>
          </cell>
          <cell r="F745">
            <v>201692</v>
          </cell>
          <cell r="G745">
            <v>20</v>
          </cell>
        </row>
        <row r="746">
          <cell r="A746" t="str">
            <v>43</v>
          </cell>
          <cell r="B746" t="str">
            <v>69633</v>
          </cell>
          <cell r="C746" t="str">
            <v>Santa Clara</v>
          </cell>
          <cell r="D746" t="str">
            <v>Orchard Elementary</v>
          </cell>
          <cell r="E746">
            <v>832</v>
          </cell>
          <cell r="F746">
            <v>14145</v>
          </cell>
          <cell r="G746">
            <v>1</v>
          </cell>
        </row>
        <row r="747">
          <cell r="A747" t="str">
            <v>43</v>
          </cell>
          <cell r="B747" t="str">
            <v>69641</v>
          </cell>
          <cell r="C747" t="str">
            <v>Santa Clara</v>
          </cell>
          <cell r="D747" t="str">
            <v>Palo Alto Unified</v>
          </cell>
          <cell r="E747">
            <v>11382</v>
          </cell>
          <cell r="F747">
            <v>199385</v>
          </cell>
          <cell r="G747">
            <v>19</v>
          </cell>
        </row>
        <row r="748">
          <cell r="A748" t="str">
            <v>43</v>
          </cell>
          <cell r="B748" t="str">
            <v>69666</v>
          </cell>
          <cell r="C748" t="str">
            <v>Santa Clara</v>
          </cell>
          <cell r="D748" t="str">
            <v>San Jose Unified</v>
          </cell>
          <cell r="E748">
            <v>31459</v>
          </cell>
          <cell r="F748">
            <v>562238</v>
          </cell>
          <cell r="G748">
            <v>51</v>
          </cell>
        </row>
        <row r="749">
          <cell r="A749" t="str">
            <v>43</v>
          </cell>
          <cell r="B749" t="str">
            <v>69674</v>
          </cell>
          <cell r="C749" t="str">
            <v>Santa Clara</v>
          </cell>
          <cell r="D749" t="str">
            <v>Santa Clara Unified</v>
          </cell>
          <cell r="E749">
            <v>14637</v>
          </cell>
          <cell r="F749">
            <v>249729</v>
          </cell>
          <cell r="G749">
            <v>24</v>
          </cell>
        </row>
        <row r="750">
          <cell r="A750" t="str">
            <v>43</v>
          </cell>
          <cell r="B750" t="str">
            <v>69682</v>
          </cell>
          <cell r="C750" t="str">
            <v>Santa Clara</v>
          </cell>
          <cell r="D750" t="str">
            <v>Saratoga Union Elementary</v>
          </cell>
          <cell r="E750">
            <v>2261</v>
          </cell>
          <cell r="F750">
            <v>38438</v>
          </cell>
          <cell r="G750">
            <v>4</v>
          </cell>
        </row>
        <row r="751">
          <cell r="A751" t="str">
            <v>43</v>
          </cell>
          <cell r="B751" t="str">
            <v>69690</v>
          </cell>
          <cell r="C751" t="str">
            <v>Santa Clara</v>
          </cell>
          <cell r="D751" t="str">
            <v>Sunnyvale</v>
          </cell>
          <cell r="E751">
            <v>6170</v>
          </cell>
          <cell r="F751">
            <v>107035</v>
          </cell>
          <cell r="G751">
            <v>11</v>
          </cell>
        </row>
        <row r="752">
          <cell r="A752" t="str">
            <v>43</v>
          </cell>
          <cell r="B752" t="str">
            <v>69708</v>
          </cell>
          <cell r="C752" t="str">
            <v>Santa Clara</v>
          </cell>
          <cell r="D752" t="str">
            <v>Union Elementary</v>
          </cell>
          <cell r="E752">
            <v>4564</v>
          </cell>
          <cell r="F752">
            <v>77590</v>
          </cell>
          <cell r="G752">
            <v>8</v>
          </cell>
        </row>
        <row r="753">
          <cell r="A753" t="str">
            <v>43</v>
          </cell>
          <cell r="B753" t="str">
            <v>73387</v>
          </cell>
          <cell r="C753" t="str">
            <v>Santa Clara</v>
          </cell>
          <cell r="D753" t="str">
            <v>Milpitas Unified</v>
          </cell>
          <cell r="E753">
            <v>9649</v>
          </cell>
          <cell r="F753">
            <v>167662</v>
          </cell>
          <cell r="G753">
            <v>14</v>
          </cell>
        </row>
        <row r="754">
          <cell r="A754" t="str">
            <v>44</v>
          </cell>
          <cell r="B754" t="str">
            <v>10447</v>
          </cell>
          <cell r="C754" t="str">
            <v>Santa Cruz</v>
          </cell>
          <cell r="D754" t="str">
            <v>Santa Cruz County Office of Education</v>
          </cell>
          <cell r="E754">
            <v>810</v>
          </cell>
          <cell r="F754">
            <v>17158</v>
          </cell>
          <cell r="G754">
            <v>3</v>
          </cell>
        </row>
        <row r="755">
          <cell r="A755" t="str">
            <v>44</v>
          </cell>
          <cell r="B755" t="str">
            <v>69732</v>
          </cell>
          <cell r="C755" t="str">
            <v>Santa Cruz</v>
          </cell>
          <cell r="D755" t="str">
            <v>Bonny Doon Union Elementary</v>
          </cell>
          <cell r="E755">
            <v>125</v>
          </cell>
          <cell r="F755">
            <v>3564</v>
          </cell>
          <cell r="G755">
            <v>1</v>
          </cell>
        </row>
        <row r="756">
          <cell r="A756" t="str">
            <v>44</v>
          </cell>
          <cell r="B756" t="str">
            <v>69757</v>
          </cell>
          <cell r="C756" t="str">
            <v>Santa Cruz</v>
          </cell>
          <cell r="D756" t="str">
            <v>Happy Valley Elementary</v>
          </cell>
          <cell r="E756">
            <v>129</v>
          </cell>
          <cell r="F756">
            <v>3564</v>
          </cell>
          <cell r="G756">
            <v>1</v>
          </cell>
        </row>
        <row r="757">
          <cell r="A757" t="str">
            <v>44</v>
          </cell>
          <cell r="B757" t="str">
            <v>69765</v>
          </cell>
          <cell r="C757" t="str">
            <v>Santa Cruz</v>
          </cell>
          <cell r="D757" t="str">
            <v>Live Oak Elementary</v>
          </cell>
          <cell r="E757">
            <v>2161</v>
          </cell>
          <cell r="F757">
            <v>41717</v>
          </cell>
          <cell r="G757">
            <v>7</v>
          </cell>
        </row>
        <row r="758">
          <cell r="A758" t="str">
            <v>44</v>
          </cell>
          <cell r="B758" t="str">
            <v>69773</v>
          </cell>
          <cell r="C758" t="str">
            <v>Santa Cruz</v>
          </cell>
          <cell r="D758" t="str">
            <v>Mountain Elementary</v>
          </cell>
          <cell r="E758">
            <v>159</v>
          </cell>
          <cell r="F758">
            <v>3564</v>
          </cell>
          <cell r="G758">
            <v>1</v>
          </cell>
        </row>
        <row r="759">
          <cell r="A759" t="str">
            <v>44</v>
          </cell>
          <cell r="B759" t="str">
            <v>69781</v>
          </cell>
          <cell r="C759" t="str">
            <v>Santa Cruz</v>
          </cell>
          <cell r="D759" t="str">
            <v>Pacific Elementary</v>
          </cell>
          <cell r="E759">
            <v>106</v>
          </cell>
          <cell r="F759">
            <v>3564</v>
          </cell>
          <cell r="G759">
            <v>1</v>
          </cell>
        </row>
        <row r="760">
          <cell r="A760" t="str">
            <v>44</v>
          </cell>
          <cell r="B760" t="str">
            <v>69799</v>
          </cell>
          <cell r="C760" t="str">
            <v>Santa Cruz</v>
          </cell>
          <cell r="D760" t="str">
            <v>Pajaro Valley Unified</v>
          </cell>
          <cell r="E760">
            <v>19334</v>
          </cell>
          <cell r="F760">
            <v>333797</v>
          </cell>
          <cell r="G760">
            <v>32</v>
          </cell>
        </row>
        <row r="761">
          <cell r="A761" t="str">
            <v>44</v>
          </cell>
          <cell r="B761" t="str">
            <v>69807</v>
          </cell>
          <cell r="C761" t="str">
            <v>Santa Cruz</v>
          </cell>
          <cell r="D761" t="str">
            <v>San Lorenzo Valley Unified</v>
          </cell>
          <cell r="E761">
            <v>2725</v>
          </cell>
          <cell r="F761">
            <v>49516</v>
          </cell>
          <cell r="G761">
            <v>6</v>
          </cell>
        </row>
        <row r="762">
          <cell r="A762" t="str">
            <v>44</v>
          </cell>
          <cell r="B762" t="str">
            <v>69815</v>
          </cell>
          <cell r="C762" t="str">
            <v>Santa Cruz</v>
          </cell>
          <cell r="D762" t="str">
            <v>Santa Cruz City Elementary</v>
          </cell>
          <cell r="E762">
            <v>2165</v>
          </cell>
          <cell r="F762">
            <v>38890</v>
          </cell>
          <cell r="G762">
            <v>5</v>
          </cell>
        </row>
        <row r="763">
          <cell r="A763" t="str">
            <v>44</v>
          </cell>
          <cell r="B763" t="str">
            <v>69823</v>
          </cell>
          <cell r="C763" t="str">
            <v>Santa Cruz</v>
          </cell>
          <cell r="D763" t="str">
            <v>Santa Cruz City High</v>
          </cell>
          <cell r="E763">
            <v>4759</v>
          </cell>
          <cell r="F763">
            <v>86866</v>
          </cell>
          <cell r="G763">
            <v>9</v>
          </cell>
        </row>
        <row r="764">
          <cell r="A764" t="str">
            <v>44</v>
          </cell>
          <cell r="B764" t="str">
            <v>69849</v>
          </cell>
          <cell r="C764" t="str">
            <v>Santa Cruz</v>
          </cell>
          <cell r="D764" t="str">
            <v>Soquel Union Elementary</v>
          </cell>
          <cell r="E764">
            <v>1773</v>
          </cell>
          <cell r="F764">
            <v>30141</v>
          </cell>
          <cell r="G764">
            <v>4</v>
          </cell>
        </row>
        <row r="765">
          <cell r="A765" t="str">
            <v>44</v>
          </cell>
          <cell r="B765" t="str">
            <v>75432</v>
          </cell>
          <cell r="C765" t="str">
            <v>Santa Cruz</v>
          </cell>
          <cell r="D765" t="str">
            <v>Scotts Valley Unified</v>
          </cell>
          <cell r="E765">
            <v>2591</v>
          </cell>
          <cell r="F765">
            <v>44048</v>
          </cell>
          <cell r="G765">
            <v>4</v>
          </cell>
        </row>
        <row r="766">
          <cell r="A766" t="str">
            <v>45</v>
          </cell>
          <cell r="B766" t="str">
            <v>10454</v>
          </cell>
          <cell r="C766" t="str">
            <v>Shasta</v>
          </cell>
          <cell r="D766" t="str">
            <v>Shasta County Office of Education</v>
          </cell>
          <cell r="E766">
            <v>798</v>
          </cell>
          <cell r="F766">
            <v>20712</v>
          </cell>
          <cell r="G766">
            <v>4</v>
          </cell>
        </row>
        <row r="767">
          <cell r="A767" t="str">
            <v>45</v>
          </cell>
          <cell r="B767" t="str">
            <v>69856</v>
          </cell>
          <cell r="C767" t="str">
            <v>Shasta</v>
          </cell>
          <cell r="D767" t="str">
            <v>Anderson Union High</v>
          </cell>
          <cell r="E767">
            <v>2164</v>
          </cell>
          <cell r="F767">
            <v>43812</v>
          </cell>
          <cell r="G767">
            <v>7</v>
          </cell>
        </row>
        <row r="768">
          <cell r="A768" t="str">
            <v>45</v>
          </cell>
          <cell r="B768" t="str">
            <v>69872</v>
          </cell>
          <cell r="C768" t="str">
            <v>Shasta</v>
          </cell>
          <cell r="D768" t="str">
            <v>Bella Vista Elementary</v>
          </cell>
          <cell r="E768">
            <v>428</v>
          </cell>
          <cell r="F768">
            <v>7276</v>
          </cell>
          <cell r="G768">
            <v>1</v>
          </cell>
        </row>
        <row r="769">
          <cell r="A769" t="str">
            <v>45</v>
          </cell>
          <cell r="B769" t="str">
            <v>69880</v>
          </cell>
          <cell r="C769" t="str">
            <v>Shasta</v>
          </cell>
          <cell r="D769" t="str">
            <v>Black Butte Union Elementary</v>
          </cell>
          <cell r="E769">
            <v>255</v>
          </cell>
          <cell r="F769">
            <v>11584</v>
          </cell>
          <cell r="G769">
            <v>4</v>
          </cell>
        </row>
        <row r="770">
          <cell r="A770" t="str">
            <v>45</v>
          </cell>
          <cell r="B770" t="str">
            <v>69914</v>
          </cell>
          <cell r="C770" t="str">
            <v>Shasta</v>
          </cell>
          <cell r="D770" t="str">
            <v>Cascade Union Elementary</v>
          </cell>
          <cell r="E770">
            <v>1526</v>
          </cell>
          <cell r="F770">
            <v>33027</v>
          </cell>
          <cell r="G770">
            <v>7</v>
          </cell>
        </row>
        <row r="771">
          <cell r="A771" t="str">
            <v>45</v>
          </cell>
          <cell r="B771" t="str">
            <v>69922</v>
          </cell>
          <cell r="C771" t="str">
            <v>Shasta</v>
          </cell>
          <cell r="D771" t="str">
            <v>Castle Rock Union Elementary</v>
          </cell>
          <cell r="E771">
            <v>75</v>
          </cell>
          <cell r="F771">
            <v>3564</v>
          </cell>
          <cell r="G771">
            <v>1</v>
          </cell>
        </row>
        <row r="772">
          <cell r="A772" t="str">
            <v>45</v>
          </cell>
          <cell r="B772" t="str">
            <v>69948</v>
          </cell>
          <cell r="C772" t="str">
            <v>Shasta</v>
          </cell>
          <cell r="D772" t="str">
            <v>Columbia Elementary</v>
          </cell>
          <cell r="E772">
            <v>1023</v>
          </cell>
          <cell r="F772">
            <v>21677</v>
          </cell>
          <cell r="G772">
            <v>4</v>
          </cell>
        </row>
        <row r="773">
          <cell r="A773" t="str">
            <v>45</v>
          </cell>
          <cell r="B773" t="str">
            <v>69955</v>
          </cell>
          <cell r="C773" t="str">
            <v>Shasta</v>
          </cell>
          <cell r="D773" t="str">
            <v>Cottonwood Union Elementary</v>
          </cell>
          <cell r="E773">
            <v>1147</v>
          </cell>
          <cell r="F773">
            <v>21574</v>
          </cell>
          <cell r="G773">
            <v>4</v>
          </cell>
        </row>
        <row r="774">
          <cell r="A774" t="str">
            <v>45</v>
          </cell>
          <cell r="B774" t="str">
            <v>69971</v>
          </cell>
          <cell r="C774" t="str">
            <v>Shasta</v>
          </cell>
          <cell r="D774" t="str">
            <v>Enterprise Elementary</v>
          </cell>
          <cell r="E774">
            <v>3396</v>
          </cell>
          <cell r="F774">
            <v>60888</v>
          </cell>
          <cell r="G774">
            <v>8</v>
          </cell>
        </row>
        <row r="775">
          <cell r="A775" t="str">
            <v>45</v>
          </cell>
          <cell r="B775" t="str">
            <v>69989</v>
          </cell>
          <cell r="C775" t="str">
            <v>Shasta</v>
          </cell>
          <cell r="D775" t="str">
            <v>Fall River Joint Unified</v>
          </cell>
          <cell r="E775">
            <v>1211</v>
          </cell>
          <cell r="F775">
            <v>35265</v>
          </cell>
          <cell r="G775">
            <v>11</v>
          </cell>
        </row>
        <row r="776">
          <cell r="A776" t="str">
            <v>45</v>
          </cell>
          <cell r="B776" t="str">
            <v>69997</v>
          </cell>
          <cell r="C776" t="str">
            <v>Shasta</v>
          </cell>
          <cell r="D776" t="str">
            <v>French Gulch-Whiskeytown Elementary</v>
          </cell>
          <cell r="E776">
            <v>21</v>
          </cell>
          <cell r="F776">
            <v>3564</v>
          </cell>
          <cell r="G776">
            <v>1</v>
          </cell>
        </row>
        <row r="777">
          <cell r="A777" t="str">
            <v>45</v>
          </cell>
          <cell r="B777" t="str">
            <v>70003</v>
          </cell>
          <cell r="C777" t="str">
            <v>Shasta</v>
          </cell>
          <cell r="D777" t="str">
            <v>Grant Elementary</v>
          </cell>
          <cell r="E777">
            <v>612</v>
          </cell>
          <cell r="F777">
            <v>10404</v>
          </cell>
          <cell r="G777">
            <v>1</v>
          </cell>
        </row>
        <row r="778">
          <cell r="A778" t="str">
            <v>45</v>
          </cell>
          <cell r="B778" t="str">
            <v>70011</v>
          </cell>
          <cell r="C778" t="str">
            <v>Shasta</v>
          </cell>
          <cell r="D778" t="str">
            <v>Happy Valley Union Elementary</v>
          </cell>
          <cell r="E778">
            <v>569</v>
          </cell>
          <cell r="F778">
            <v>11748</v>
          </cell>
          <cell r="G778">
            <v>3</v>
          </cell>
        </row>
        <row r="779">
          <cell r="A779" t="str">
            <v>45</v>
          </cell>
          <cell r="B779" t="str">
            <v>70029</v>
          </cell>
          <cell r="C779" t="str">
            <v>Shasta</v>
          </cell>
          <cell r="D779" t="str">
            <v>Igo, Ono, Platina Union Elementary</v>
          </cell>
          <cell r="E779">
            <v>89</v>
          </cell>
          <cell r="F779">
            <v>5792</v>
          </cell>
          <cell r="G779">
            <v>2</v>
          </cell>
        </row>
        <row r="780">
          <cell r="A780" t="str">
            <v>45</v>
          </cell>
          <cell r="B780" t="str">
            <v>70037</v>
          </cell>
          <cell r="C780" t="str">
            <v>Shasta</v>
          </cell>
          <cell r="D780" t="str">
            <v>Indian Springs Elementary</v>
          </cell>
          <cell r="E780">
            <v>14</v>
          </cell>
          <cell r="F780">
            <v>2228</v>
          </cell>
          <cell r="G780">
            <v>1</v>
          </cell>
        </row>
        <row r="781">
          <cell r="A781" t="str">
            <v>45</v>
          </cell>
          <cell r="B781" t="str">
            <v>70045</v>
          </cell>
          <cell r="C781" t="str">
            <v>Shasta</v>
          </cell>
          <cell r="D781" t="str">
            <v>Junction Elementary</v>
          </cell>
          <cell r="E781">
            <v>331</v>
          </cell>
          <cell r="F781">
            <v>7128</v>
          </cell>
          <cell r="G781">
            <v>2</v>
          </cell>
        </row>
        <row r="782">
          <cell r="A782" t="str">
            <v>45</v>
          </cell>
          <cell r="B782" t="str">
            <v>70052</v>
          </cell>
          <cell r="C782" t="str">
            <v>Shasta</v>
          </cell>
          <cell r="D782" t="str">
            <v>Millville Elementary</v>
          </cell>
          <cell r="E782">
            <v>231</v>
          </cell>
          <cell r="F782">
            <v>3927</v>
          </cell>
          <cell r="G782">
            <v>1</v>
          </cell>
        </row>
        <row r="783">
          <cell r="A783" t="str">
            <v>45</v>
          </cell>
          <cell r="B783" t="str">
            <v>70078</v>
          </cell>
          <cell r="C783" t="str">
            <v>Shasta</v>
          </cell>
          <cell r="D783" t="str">
            <v>North Cow Creek Elementary</v>
          </cell>
          <cell r="E783">
            <v>305</v>
          </cell>
          <cell r="F783">
            <v>5185</v>
          </cell>
          <cell r="G783">
            <v>1</v>
          </cell>
        </row>
        <row r="784">
          <cell r="A784" t="str">
            <v>45</v>
          </cell>
          <cell r="B784" t="str">
            <v>70086</v>
          </cell>
          <cell r="C784" t="str">
            <v>Shasta</v>
          </cell>
          <cell r="D784" t="str">
            <v>Oak Run Elementary</v>
          </cell>
          <cell r="E784">
            <v>41</v>
          </cell>
          <cell r="F784">
            <v>3564</v>
          </cell>
          <cell r="G784">
            <v>1</v>
          </cell>
        </row>
        <row r="785">
          <cell r="A785" t="str">
            <v>45</v>
          </cell>
          <cell r="B785" t="str">
            <v>70094</v>
          </cell>
          <cell r="C785" t="str">
            <v>Shasta</v>
          </cell>
          <cell r="D785" t="str">
            <v>Pacheco Union Elementary</v>
          </cell>
          <cell r="E785">
            <v>624</v>
          </cell>
          <cell r="F785">
            <v>12683</v>
          </cell>
          <cell r="G785">
            <v>3</v>
          </cell>
        </row>
        <row r="786">
          <cell r="A786" t="str">
            <v>45</v>
          </cell>
          <cell r="B786" t="str">
            <v>70110</v>
          </cell>
          <cell r="C786" t="str">
            <v>Shasta</v>
          </cell>
          <cell r="D786" t="str">
            <v>Redding Elementary</v>
          </cell>
          <cell r="E786">
            <v>3427</v>
          </cell>
          <cell r="F786">
            <v>64114</v>
          </cell>
          <cell r="G786">
            <v>10</v>
          </cell>
        </row>
        <row r="787">
          <cell r="A787" t="str">
            <v>45</v>
          </cell>
          <cell r="B787" t="str">
            <v>70128</v>
          </cell>
          <cell r="C787" t="str">
            <v>Shasta</v>
          </cell>
          <cell r="D787" t="str">
            <v>Shasta Union Elementary</v>
          </cell>
          <cell r="E787">
            <v>116</v>
          </cell>
          <cell r="F787">
            <v>3564</v>
          </cell>
          <cell r="G787">
            <v>1</v>
          </cell>
        </row>
        <row r="788">
          <cell r="A788" t="str">
            <v>45</v>
          </cell>
          <cell r="B788" t="str">
            <v>70136</v>
          </cell>
          <cell r="C788" t="str">
            <v>Shasta</v>
          </cell>
          <cell r="D788" t="str">
            <v>Shasta Union High</v>
          </cell>
          <cell r="E788">
            <v>5834</v>
          </cell>
          <cell r="F788">
            <v>110745</v>
          </cell>
          <cell r="G788">
            <v>10</v>
          </cell>
        </row>
        <row r="789">
          <cell r="A789" t="str">
            <v>45</v>
          </cell>
          <cell r="B789" t="str">
            <v>70169</v>
          </cell>
          <cell r="C789" t="str">
            <v>Shasta</v>
          </cell>
          <cell r="D789" t="str">
            <v>Whitmore Union Elementary</v>
          </cell>
          <cell r="E789">
            <v>28</v>
          </cell>
          <cell r="F789">
            <v>3564</v>
          </cell>
          <cell r="G789">
            <v>1</v>
          </cell>
        </row>
        <row r="790">
          <cell r="A790" t="str">
            <v>45</v>
          </cell>
          <cell r="B790" t="str">
            <v>73700</v>
          </cell>
          <cell r="C790" t="str">
            <v>Shasta</v>
          </cell>
          <cell r="D790" t="str">
            <v>Mountain Union Elementary</v>
          </cell>
          <cell r="E790">
            <v>68</v>
          </cell>
          <cell r="F790">
            <v>3564</v>
          </cell>
          <cell r="G790">
            <v>1</v>
          </cell>
        </row>
        <row r="791">
          <cell r="A791" t="str">
            <v>45</v>
          </cell>
          <cell r="B791" t="str">
            <v>75267</v>
          </cell>
          <cell r="C791" t="str">
            <v>Shasta</v>
          </cell>
          <cell r="D791" t="str">
            <v>Gateway Unified</v>
          </cell>
          <cell r="E791">
            <v>2796</v>
          </cell>
          <cell r="F791">
            <v>56714</v>
          </cell>
          <cell r="G791">
            <v>8</v>
          </cell>
        </row>
        <row r="792">
          <cell r="A792" t="str">
            <v>46</v>
          </cell>
          <cell r="B792" t="str">
            <v>10462</v>
          </cell>
          <cell r="C792" t="str">
            <v>Sierra</v>
          </cell>
          <cell r="D792" t="str">
            <v>Sierra County Office of Education</v>
          </cell>
          <cell r="E792">
            <v>3</v>
          </cell>
          <cell r="F792">
            <v>2228</v>
          </cell>
          <cell r="G792">
            <v>1</v>
          </cell>
        </row>
        <row r="793">
          <cell r="A793" t="str">
            <v>46</v>
          </cell>
          <cell r="B793" t="str">
            <v>70177</v>
          </cell>
          <cell r="C793" t="str">
            <v>Sierra</v>
          </cell>
          <cell r="D793" t="str">
            <v>Sierra-Plumas Joint Unified</v>
          </cell>
          <cell r="E793">
            <v>470</v>
          </cell>
          <cell r="F793">
            <v>20048</v>
          </cell>
          <cell r="G793">
            <v>6</v>
          </cell>
        </row>
        <row r="794">
          <cell r="A794" t="str">
            <v>47</v>
          </cell>
          <cell r="B794" t="str">
            <v>10470</v>
          </cell>
          <cell r="C794" t="str">
            <v>Siskiyou</v>
          </cell>
          <cell r="D794" t="str">
            <v>Siskiyou County Office of Education</v>
          </cell>
          <cell r="E794">
            <v>114</v>
          </cell>
          <cell r="F794">
            <v>5792</v>
          </cell>
          <cell r="G794">
            <v>2</v>
          </cell>
        </row>
        <row r="795">
          <cell r="A795" t="str">
            <v>47</v>
          </cell>
          <cell r="B795" t="str">
            <v>70185</v>
          </cell>
          <cell r="C795" t="str">
            <v>Siskiyou</v>
          </cell>
          <cell r="D795" t="str">
            <v>Big Springs Union Elementary</v>
          </cell>
          <cell r="E795">
            <v>105</v>
          </cell>
          <cell r="F795">
            <v>3564</v>
          </cell>
          <cell r="G795">
            <v>1</v>
          </cell>
        </row>
        <row r="796">
          <cell r="A796" t="str">
            <v>47</v>
          </cell>
          <cell r="B796" t="str">
            <v>70193</v>
          </cell>
          <cell r="C796" t="str">
            <v>Siskiyou</v>
          </cell>
          <cell r="D796" t="str">
            <v>Bogus Elementary</v>
          </cell>
          <cell r="E796">
            <v>10</v>
          </cell>
          <cell r="F796">
            <v>2228</v>
          </cell>
          <cell r="G796">
            <v>1</v>
          </cell>
        </row>
        <row r="797">
          <cell r="A797" t="str">
            <v>47</v>
          </cell>
          <cell r="B797" t="str">
            <v>70201</v>
          </cell>
          <cell r="C797" t="str">
            <v>Siskiyou</v>
          </cell>
          <cell r="D797" t="str">
            <v>Butteville Union Elementary</v>
          </cell>
          <cell r="E797">
            <v>151</v>
          </cell>
          <cell r="F797">
            <v>3564</v>
          </cell>
          <cell r="G797">
            <v>1</v>
          </cell>
        </row>
        <row r="798">
          <cell r="A798" t="str">
            <v>47</v>
          </cell>
          <cell r="B798" t="str">
            <v>70227</v>
          </cell>
          <cell r="C798" t="str">
            <v>Siskiyou</v>
          </cell>
          <cell r="D798" t="str">
            <v>Delphic Elementary</v>
          </cell>
          <cell r="E798">
            <v>51</v>
          </cell>
          <cell r="F798">
            <v>3564</v>
          </cell>
          <cell r="G798">
            <v>1</v>
          </cell>
        </row>
        <row r="799">
          <cell r="A799" t="str">
            <v>47</v>
          </cell>
          <cell r="B799" t="str">
            <v>70243</v>
          </cell>
          <cell r="C799" t="str">
            <v>Siskiyou</v>
          </cell>
          <cell r="D799" t="str">
            <v>Dunsmuir Elementary</v>
          </cell>
          <cell r="E799">
            <v>181</v>
          </cell>
          <cell r="F799">
            <v>5792</v>
          </cell>
          <cell r="G799">
            <v>2</v>
          </cell>
        </row>
        <row r="800">
          <cell r="A800" t="str">
            <v>47</v>
          </cell>
          <cell r="B800" t="str">
            <v>70250</v>
          </cell>
          <cell r="C800" t="str">
            <v>Siskiyou</v>
          </cell>
          <cell r="D800" t="str">
            <v>Dunsmuir Joint Union High</v>
          </cell>
          <cell r="E800">
            <v>104</v>
          </cell>
          <cell r="F800">
            <v>5792</v>
          </cell>
          <cell r="G800">
            <v>2</v>
          </cell>
        </row>
        <row r="801">
          <cell r="A801" t="str">
            <v>47</v>
          </cell>
          <cell r="B801" t="str">
            <v>70292</v>
          </cell>
          <cell r="C801" t="str">
            <v>Siskiyou</v>
          </cell>
          <cell r="D801" t="str">
            <v>Forks of Salmon Elementary</v>
          </cell>
          <cell r="E801">
            <v>12</v>
          </cell>
          <cell r="F801">
            <v>2228</v>
          </cell>
          <cell r="G801">
            <v>1</v>
          </cell>
        </row>
        <row r="802">
          <cell r="A802" t="str">
            <v>47</v>
          </cell>
          <cell r="B802" t="str">
            <v>70318</v>
          </cell>
          <cell r="C802" t="str">
            <v>Siskiyou</v>
          </cell>
          <cell r="D802" t="str">
            <v>Gazelle Union Elementary</v>
          </cell>
          <cell r="E802">
            <v>51</v>
          </cell>
          <cell r="F802">
            <v>3564</v>
          </cell>
          <cell r="G802">
            <v>1</v>
          </cell>
        </row>
        <row r="803">
          <cell r="A803" t="str">
            <v>47</v>
          </cell>
          <cell r="B803" t="str">
            <v>70326</v>
          </cell>
          <cell r="C803" t="str">
            <v>Siskiyou</v>
          </cell>
          <cell r="D803" t="str">
            <v>Grenada Elementary</v>
          </cell>
          <cell r="E803">
            <v>132</v>
          </cell>
          <cell r="F803">
            <v>5792</v>
          </cell>
          <cell r="G803">
            <v>2</v>
          </cell>
        </row>
        <row r="804">
          <cell r="A804" t="str">
            <v>47</v>
          </cell>
          <cell r="B804" t="str">
            <v>70334</v>
          </cell>
          <cell r="C804" t="str">
            <v>Siskiyou</v>
          </cell>
          <cell r="D804" t="str">
            <v>Happy Camp Union Elementary</v>
          </cell>
          <cell r="E804">
            <v>115</v>
          </cell>
          <cell r="F804">
            <v>8020</v>
          </cell>
          <cell r="G804">
            <v>3</v>
          </cell>
        </row>
        <row r="805">
          <cell r="A805" t="str">
            <v>47</v>
          </cell>
          <cell r="B805" t="str">
            <v>70359</v>
          </cell>
          <cell r="C805" t="str">
            <v>Siskiyou</v>
          </cell>
          <cell r="D805" t="str">
            <v>Hornbrook Elementary</v>
          </cell>
          <cell r="E805">
            <v>37</v>
          </cell>
          <cell r="F805">
            <v>3564</v>
          </cell>
          <cell r="G805">
            <v>1</v>
          </cell>
        </row>
        <row r="806">
          <cell r="A806" t="str">
            <v>47</v>
          </cell>
          <cell r="B806" t="str">
            <v>70367</v>
          </cell>
          <cell r="C806" t="str">
            <v>Siskiyou</v>
          </cell>
          <cell r="D806" t="str">
            <v>Junction Elementary</v>
          </cell>
          <cell r="E806">
            <v>21</v>
          </cell>
          <cell r="F806">
            <v>3564</v>
          </cell>
          <cell r="G806">
            <v>1</v>
          </cell>
        </row>
        <row r="807">
          <cell r="A807" t="str">
            <v>47</v>
          </cell>
          <cell r="B807" t="str">
            <v>70375</v>
          </cell>
          <cell r="C807" t="str">
            <v>Siskiyou</v>
          </cell>
          <cell r="D807" t="str">
            <v>Klamath River Union Elementary</v>
          </cell>
          <cell r="E807">
            <v>23</v>
          </cell>
          <cell r="F807">
            <v>3564</v>
          </cell>
          <cell r="G807">
            <v>1</v>
          </cell>
        </row>
        <row r="808">
          <cell r="A808" t="str">
            <v>47</v>
          </cell>
          <cell r="B808" t="str">
            <v>70383</v>
          </cell>
          <cell r="C808" t="str">
            <v>Siskiyou</v>
          </cell>
          <cell r="D808" t="str">
            <v>Little Shasta Elementary</v>
          </cell>
          <cell r="E808">
            <v>26</v>
          </cell>
          <cell r="F808">
            <v>3564</v>
          </cell>
          <cell r="G808">
            <v>1</v>
          </cell>
        </row>
        <row r="809">
          <cell r="A809" t="str">
            <v>47</v>
          </cell>
          <cell r="B809" t="str">
            <v>70409</v>
          </cell>
          <cell r="C809" t="str">
            <v>Siskiyou</v>
          </cell>
          <cell r="D809" t="str">
            <v>McCloud Union Elementary</v>
          </cell>
          <cell r="E809">
            <v>83</v>
          </cell>
          <cell r="F809">
            <v>3564</v>
          </cell>
          <cell r="G809">
            <v>1</v>
          </cell>
        </row>
        <row r="810">
          <cell r="A810" t="str">
            <v>47</v>
          </cell>
          <cell r="B810" t="str">
            <v>70417</v>
          </cell>
          <cell r="C810" t="str">
            <v>Siskiyou</v>
          </cell>
          <cell r="D810" t="str">
            <v>Montague Elementary</v>
          </cell>
          <cell r="E810">
            <v>146</v>
          </cell>
          <cell r="F810">
            <v>5792</v>
          </cell>
          <cell r="G810">
            <v>2</v>
          </cell>
        </row>
        <row r="811">
          <cell r="A811" t="str">
            <v>47</v>
          </cell>
          <cell r="B811" t="str">
            <v>70425</v>
          </cell>
          <cell r="C811" t="str">
            <v>Siskiyou</v>
          </cell>
          <cell r="D811" t="str">
            <v>Mt. Shasta Union Elementary</v>
          </cell>
          <cell r="E811">
            <v>627</v>
          </cell>
          <cell r="F811">
            <v>12819</v>
          </cell>
          <cell r="G811">
            <v>3</v>
          </cell>
        </row>
        <row r="812">
          <cell r="A812" t="str">
            <v>47</v>
          </cell>
          <cell r="B812" t="str">
            <v>70458</v>
          </cell>
          <cell r="C812" t="str">
            <v>Siskiyou</v>
          </cell>
          <cell r="D812" t="str">
            <v>Seiad Elementary</v>
          </cell>
          <cell r="E812">
            <v>32</v>
          </cell>
          <cell r="F812">
            <v>3564</v>
          </cell>
          <cell r="G812">
            <v>1</v>
          </cell>
        </row>
        <row r="813">
          <cell r="A813" t="str">
            <v>47</v>
          </cell>
          <cell r="B813" t="str">
            <v>70466</v>
          </cell>
          <cell r="C813" t="str">
            <v>Siskiyou</v>
          </cell>
          <cell r="D813" t="str">
            <v>Siskiyou Union High</v>
          </cell>
          <cell r="E813">
            <v>740</v>
          </cell>
          <cell r="F813">
            <v>23265</v>
          </cell>
          <cell r="G813">
            <v>7</v>
          </cell>
        </row>
        <row r="814">
          <cell r="A814" t="str">
            <v>47</v>
          </cell>
          <cell r="B814" t="str">
            <v>70482</v>
          </cell>
          <cell r="C814" t="str">
            <v>Siskiyou</v>
          </cell>
          <cell r="D814" t="str">
            <v>Weed Union Elementary</v>
          </cell>
          <cell r="E814">
            <v>337</v>
          </cell>
          <cell r="F814">
            <v>10083</v>
          </cell>
          <cell r="G814">
            <v>3</v>
          </cell>
        </row>
        <row r="815">
          <cell r="A815" t="str">
            <v>47</v>
          </cell>
          <cell r="B815" t="str">
            <v>70490</v>
          </cell>
          <cell r="C815" t="str">
            <v>Siskiyou</v>
          </cell>
          <cell r="D815" t="str">
            <v>Willow Creek Elementary</v>
          </cell>
          <cell r="E815">
            <v>39</v>
          </cell>
          <cell r="F815">
            <v>3564</v>
          </cell>
          <cell r="G815">
            <v>1</v>
          </cell>
        </row>
        <row r="816">
          <cell r="A816" t="str">
            <v>47</v>
          </cell>
          <cell r="B816" t="str">
            <v>70508</v>
          </cell>
          <cell r="C816" t="str">
            <v>Siskiyou</v>
          </cell>
          <cell r="D816" t="str">
            <v>Yreka Union Elementary</v>
          </cell>
          <cell r="E816">
            <v>1011</v>
          </cell>
          <cell r="F816">
            <v>21467</v>
          </cell>
          <cell r="G816">
            <v>5</v>
          </cell>
        </row>
        <row r="817">
          <cell r="A817" t="str">
            <v>47</v>
          </cell>
          <cell r="B817" t="str">
            <v>70516</v>
          </cell>
          <cell r="C817" t="str">
            <v>Siskiyou</v>
          </cell>
          <cell r="D817" t="str">
            <v>Yreka Union High</v>
          </cell>
          <cell r="E817">
            <v>721</v>
          </cell>
          <cell r="F817">
            <v>16961</v>
          </cell>
          <cell r="G817">
            <v>3</v>
          </cell>
        </row>
        <row r="818">
          <cell r="A818" t="str">
            <v>47</v>
          </cell>
          <cell r="B818" t="str">
            <v>73684</v>
          </cell>
          <cell r="C818" t="str">
            <v>Siskiyou</v>
          </cell>
          <cell r="D818" t="str">
            <v>Butte Valley Unified</v>
          </cell>
          <cell r="E818">
            <v>327</v>
          </cell>
          <cell r="F818">
            <v>17376</v>
          </cell>
          <cell r="G818">
            <v>6</v>
          </cell>
        </row>
        <row r="819">
          <cell r="A819" t="str">
            <v>47</v>
          </cell>
          <cell r="B819" t="str">
            <v>76455</v>
          </cell>
          <cell r="C819" t="str">
            <v>Siskiyou</v>
          </cell>
          <cell r="D819" t="str">
            <v>Scott Valley Unified</v>
          </cell>
          <cell r="E819">
            <v>693</v>
          </cell>
          <cell r="F819">
            <v>28960</v>
          </cell>
          <cell r="G819">
            <v>10</v>
          </cell>
        </row>
        <row r="820">
          <cell r="A820" t="str">
            <v>48</v>
          </cell>
          <cell r="B820" t="str">
            <v>10488</v>
          </cell>
          <cell r="C820" t="str">
            <v>Solano</v>
          </cell>
          <cell r="D820" t="str">
            <v>Solano County Office of Education</v>
          </cell>
          <cell r="E820">
            <v>520</v>
          </cell>
          <cell r="F820">
            <v>12704</v>
          </cell>
          <cell r="G820">
            <v>3</v>
          </cell>
        </row>
        <row r="821">
          <cell r="A821" t="str">
            <v>48</v>
          </cell>
          <cell r="B821" t="str">
            <v>70524</v>
          </cell>
          <cell r="C821" t="str">
            <v>Solano</v>
          </cell>
          <cell r="D821" t="str">
            <v>Benicia Unified</v>
          </cell>
          <cell r="E821">
            <v>4958</v>
          </cell>
          <cell r="F821">
            <v>86526</v>
          </cell>
          <cell r="G821">
            <v>7</v>
          </cell>
        </row>
        <row r="822">
          <cell r="A822" t="str">
            <v>48</v>
          </cell>
          <cell r="B822" t="str">
            <v>70532</v>
          </cell>
          <cell r="C822" t="str">
            <v>Solano</v>
          </cell>
          <cell r="D822" t="str">
            <v>Dixon Unified</v>
          </cell>
          <cell r="E822">
            <v>4082</v>
          </cell>
          <cell r="F822">
            <v>74297</v>
          </cell>
          <cell r="G822">
            <v>8</v>
          </cell>
        </row>
        <row r="823">
          <cell r="A823" t="str">
            <v>48</v>
          </cell>
          <cell r="B823" t="str">
            <v>70540</v>
          </cell>
          <cell r="C823" t="str">
            <v>Solano</v>
          </cell>
          <cell r="D823" t="str">
            <v>Fairfield-Suisun Unified</v>
          </cell>
          <cell r="E823">
            <v>22423</v>
          </cell>
          <cell r="F823">
            <v>385070</v>
          </cell>
          <cell r="G823">
            <v>31</v>
          </cell>
        </row>
        <row r="824">
          <cell r="A824" t="str">
            <v>48</v>
          </cell>
          <cell r="B824" t="str">
            <v>70565</v>
          </cell>
          <cell r="C824" t="str">
            <v>Solano</v>
          </cell>
          <cell r="D824" t="str">
            <v>Travis Unified</v>
          </cell>
          <cell r="E824">
            <v>5296</v>
          </cell>
          <cell r="F824">
            <v>96167</v>
          </cell>
          <cell r="G824">
            <v>10</v>
          </cell>
        </row>
        <row r="825">
          <cell r="A825" t="str">
            <v>48</v>
          </cell>
          <cell r="B825" t="str">
            <v>70573</v>
          </cell>
          <cell r="C825" t="str">
            <v>Solano</v>
          </cell>
          <cell r="D825" t="str">
            <v>Vacaville Unified</v>
          </cell>
          <cell r="E825">
            <v>13146</v>
          </cell>
          <cell r="F825">
            <v>227762</v>
          </cell>
          <cell r="G825">
            <v>17</v>
          </cell>
        </row>
        <row r="826">
          <cell r="A826" t="str">
            <v>48</v>
          </cell>
          <cell r="B826" t="str">
            <v>70581</v>
          </cell>
          <cell r="C826" t="str">
            <v>Solano</v>
          </cell>
          <cell r="D826" t="str">
            <v>Vallejo City Unified</v>
          </cell>
          <cell r="E826">
            <v>16057</v>
          </cell>
          <cell r="F826">
            <v>279411</v>
          </cell>
          <cell r="G826">
            <v>26</v>
          </cell>
        </row>
        <row r="827">
          <cell r="A827" t="str">
            <v>49</v>
          </cell>
          <cell r="B827" t="str">
            <v>10496</v>
          </cell>
          <cell r="C827" t="str">
            <v>Sonoma</v>
          </cell>
          <cell r="D827" t="str">
            <v>Sonoma County Office of Education</v>
          </cell>
          <cell r="E827">
            <v>844</v>
          </cell>
          <cell r="F827">
            <v>15991</v>
          </cell>
          <cell r="G827">
            <v>3</v>
          </cell>
        </row>
        <row r="828">
          <cell r="A828" t="str">
            <v>49</v>
          </cell>
          <cell r="B828" t="str">
            <v>70599</v>
          </cell>
          <cell r="C828" t="str">
            <v>Sonoma</v>
          </cell>
          <cell r="D828" t="str">
            <v>Alexander Valley Union Elementary</v>
          </cell>
          <cell r="E828">
            <v>135</v>
          </cell>
          <cell r="F828">
            <v>3564</v>
          </cell>
          <cell r="G828">
            <v>1</v>
          </cell>
        </row>
        <row r="829">
          <cell r="A829" t="str">
            <v>49</v>
          </cell>
          <cell r="B829" t="str">
            <v>70607</v>
          </cell>
          <cell r="C829" t="str">
            <v>Sonoma</v>
          </cell>
          <cell r="D829" t="str">
            <v>West Sonoma County Union High</v>
          </cell>
          <cell r="E829">
            <v>2318</v>
          </cell>
          <cell r="F829">
            <v>45354</v>
          </cell>
          <cell r="G829">
            <v>5</v>
          </cell>
        </row>
        <row r="830">
          <cell r="A830" t="str">
            <v>49</v>
          </cell>
          <cell r="B830" t="str">
            <v>70615</v>
          </cell>
          <cell r="C830" t="str">
            <v>Sonoma</v>
          </cell>
          <cell r="D830" t="str">
            <v>Bellevue Union Elementary</v>
          </cell>
          <cell r="E830">
            <v>1760</v>
          </cell>
          <cell r="F830">
            <v>29920</v>
          </cell>
          <cell r="G830">
            <v>4</v>
          </cell>
        </row>
        <row r="831">
          <cell r="A831" t="str">
            <v>49</v>
          </cell>
          <cell r="B831" t="str">
            <v>70623</v>
          </cell>
          <cell r="C831" t="str">
            <v>Sonoma</v>
          </cell>
          <cell r="D831" t="str">
            <v>Bennett Valley Union Elementary</v>
          </cell>
          <cell r="E831">
            <v>936</v>
          </cell>
          <cell r="F831">
            <v>15912</v>
          </cell>
          <cell r="G831">
            <v>2</v>
          </cell>
        </row>
        <row r="832">
          <cell r="A832" t="str">
            <v>49</v>
          </cell>
          <cell r="B832" t="str">
            <v>70649</v>
          </cell>
          <cell r="C832" t="str">
            <v>Sonoma</v>
          </cell>
          <cell r="D832" t="str">
            <v>Cinnabar Elementary</v>
          </cell>
          <cell r="E832">
            <v>204</v>
          </cell>
          <cell r="F832">
            <v>3564</v>
          </cell>
          <cell r="G832">
            <v>1</v>
          </cell>
        </row>
        <row r="833">
          <cell r="A833" t="str">
            <v>49</v>
          </cell>
          <cell r="B833" t="str">
            <v>70656</v>
          </cell>
          <cell r="C833" t="str">
            <v>Sonoma</v>
          </cell>
          <cell r="D833" t="str">
            <v>Cloverdale Unified</v>
          </cell>
          <cell r="E833">
            <v>1490</v>
          </cell>
          <cell r="F833">
            <v>30595</v>
          </cell>
          <cell r="G833">
            <v>5</v>
          </cell>
        </row>
        <row r="834">
          <cell r="A834" t="str">
            <v>49</v>
          </cell>
          <cell r="B834" t="str">
            <v>70672</v>
          </cell>
          <cell r="C834" t="str">
            <v>Sonoma</v>
          </cell>
          <cell r="D834" t="str">
            <v>Dunham Elementary</v>
          </cell>
          <cell r="E834">
            <v>180</v>
          </cell>
          <cell r="F834">
            <v>3564</v>
          </cell>
          <cell r="G834">
            <v>1</v>
          </cell>
        </row>
        <row r="835">
          <cell r="A835" t="str">
            <v>49</v>
          </cell>
          <cell r="B835" t="str">
            <v>70680</v>
          </cell>
          <cell r="C835" t="str">
            <v>Sonoma</v>
          </cell>
          <cell r="D835" t="str">
            <v>Forestville Union Elementary</v>
          </cell>
          <cell r="E835">
            <v>448</v>
          </cell>
          <cell r="F835">
            <v>9174</v>
          </cell>
          <cell r="G835">
            <v>2</v>
          </cell>
        </row>
        <row r="836">
          <cell r="A836" t="str">
            <v>49</v>
          </cell>
          <cell r="B836" t="str">
            <v>70698</v>
          </cell>
          <cell r="C836" t="str">
            <v>Sonoma</v>
          </cell>
          <cell r="D836" t="str">
            <v>Fort Ross Elementary</v>
          </cell>
          <cell r="E836">
            <v>45</v>
          </cell>
          <cell r="F836">
            <v>3564</v>
          </cell>
          <cell r="G836">
            <v>1</v>
          </cell>
        </row>
        <row r="837">
          <cell r="A837" t="str">
            <v>49</v>
          </cell>
          <cell r="B837" t="str">
            <v>70706</v>
          </cell>
          <cell r="C837" t="str">
            <v>Sonoma</v>
          </cell>
          <cell r="D837" t="str">
            <v>Geyserville Unified</v>
          </cell>
          <cell r="E837">
            <v>251</v>
          </cell>
          <cell r="F837">
            <v>15148</v>
          </cell>
          <cell r="G837">
            <v>5</v>
          </cell>
        </row>
        <row r="838">
          <cell r="A838" t="str">
            <v>49</v>
          </cell>
          <cell r="B838" t="str">
            <v>70714</v>
          </cell>
          <cell r="C838" t="str">
            <v>Sonoma</v>
          </cell>
          <cell r="D838" t="str">
            <v>Gravenstein Union Elementary</v>
          </cell>
          <cell r="E838">
            <v>561</v>
          </cell>
          <cell r="F838">
            <v>9537</v>
          </cell>
          <cell r="G838">
            <v>2</v>
          </cell>
        </row>
        <row r="839">
          <cell r="A839" t="str">
            <v>49</v>
          </cell>
          <cell r="B839" t="str">
            <v>70722</v>
          </cell>
          <cell r="C839" t="str">
            <v>Sonoma</v>
          </cell>
          <cell r="D839" t="str">
            <v>Guerneville Elementary</v>
          </cell>
          <cell r="E839">
            <v>302</v>
          </cell>
          <cell r="F839">
            <v>7311</v>
          </cell>
          <cell r="G839">
            <v>2</v>
          </cell>
        </row>
        <row r="840">
          <cell r="A840" t="str">
            <v>49</v>
          </cell>
          <cell r="B840" t="str">
            <v>70730</v>
          </cell>
          <cell r="C840" t="str">
            <v>Sonoma</v>
          </cell>
          <cell r="D840" t="str">
            <v>Harmony Union Elementary</v>
          </cell>
          <cell r="E840">
            <v>233</v>
          </cell>
          <cell r="F840">
            <v>7128</v>
          </cell>
          <cell r="G840">
            <v>2</v>
          </cell>
        </row>
        <row r="841">
          <cell r="A841" t="str">
            <v>49</v>
          </cell>
          <cell r="B841" t="str">
            <v>70763</v>
          </cell>
          <cell r="C841" t="str">
            <v>Sonoma</v>
          </cell>
          <cell r="D841" t="str">
            <v>Horicon Elementary</v>
          </cell>
          <cell r="E841">
            <v>92</v>
          </cell>
          <cell r="F841">
            <v>3564</v>
          </cell>
          <cell r="G841">
            <v>1</v>
          </cell>
        </row>
        <row r="842">
          <cell r="A842" t="str">
            <v>49</v>
          </cell>
          <cell r="B842" t="str">
            <v>70789</v>
          </cell>
          <cell r="C842" t="str">
            <v>Sonoma</v>
          </cell>
          <cell r="D842" t="str">
            <v>Kenwood Elementary</v>
          </cell>
          <cell r="E842">
            <v>152</v>
          </cell>
          <cell r="F842">
            <v>3564</v>
          </cell>
          <cell r="G842">
            <v>1</v>
          </cell>
        </row>
        <row r="843">
          <cell r="A843" t="str">
            <v>49</v>
          </cell>
          <cell r="B843" t="str">
            <v>70797</v>
          </cell>
          <cell r="C843" t="str">
            <v>Sonoma</v>
          </cell>
          <cell r="D843" t="str">
            <v>Liberty Elementary</v>
          </cell>
          <cell r="E843">
            <v>193</v>
          </cell>
          <cell r="F843">
            <v>3564</v>
          </cell>
          <cell r="G843">
            <v>1</v>
          </cell>
        </row>
        <row r="844">
          <cell r="A844" t="str">
            <v>49</v>
          </cell>
          <cell r="B844" t="str">
            <v>70805</v>
          </cell>
          <cell r="C844" t="str">
            <v>Sonoma</v>
          </cell>
          <cell r="D844" t="str">
            <v>Mark West Union Elementary</v>
          </cell>
          <cell r="E844">
            <v>1286</v>
          </cell>
          <cell r="F844">
            <v>21862</v>
          </cell>
          <cell r="G844">
            <v>3</v>
          </cell>
        </row>
        <row r="845">
          <cell r="A845" t="str">
            <v>49</v>
          </cell>
          <cell r="B845" t="str">
            <v>70813</v>
          </cell>
          <cell r="C845" t="str">
            <v>Sonoma</v>
          </cell>
          <cell r="D845" t="str">
            <v>Monte Rio Union Elementary</v>
          </cell>
          <cell r="E845">
            <v>97</v>
          </cell>
          <cell r="F845">
            <v>3564</v>
          </cell>
          <cell r="G845">
            <v>1</v>
          </cell>
        </row>
        <row r="846">
          <cell r="A846" t="str">
            <v>49</v>
          </cell>
          <cell r="B846" t="str">
            <v>70821</v>
          </cell>
          <cell r="C846" t="str">
            <v>Sonoma</v>
          </cell>
          <cell r="D846" t="str">
            <v>Montgomery Elementary</v>
          </cell>
          <cell r="E846">
            <v>41</v>
          </cell>
          <cell r="F846">
            <v>3564</v>
          </cell>
          <cell r="G846">
            <v>1</v>
          </cell>
        </row>
        <row r="847">
          <cell r="A847" t="str">
            <v>49</v>
          </cell>
          <cell r="B847" t="str">
            <v>70839</v>
          </cell>
          <cell r="C847" t="str">
            <v>Sonoma</v>
          </cell>
          <cell r="D847" t="str">
            <v>Oak Grove Union Elementary</v>
          </cell>
          <cell r="E847">
            <v>765</v>
          </cell>
          <cell r="F847">
            <v>15668</v>
          </cell>
          <cell r="G847">
            <v>2</v>
          </cell>
        </row>
        <row r="848">
          <cell r="A848" t="str">
            <v>49</v>
          </cell>
          <cell r="B848" t="str">
            <v>70847</v>
          </cell>
          <cell r="C848" t="str">
            <v>Sonoma</v>
          </cell>
          <cell r="D848" t="str">
            <v>Old Adobe Union Elementary</v>
          </cell>
          <cell r="E848">
            <v>1818</v>
          </cell>
          <cell r="F848">
            <v>30906</v>
          </cell>
          <cell r="G848">
            <v>5</v>
          </cell>
        </row>
        <row r="849">
          <cell r="A849" t="str">
            <v>49</v>
          </cell>
          <cell r="B849" t="str">
            <v>70854</v>
          </cell>
          <cell r="C849" t="str">
            <v>Sonoma</v>
          </cell>
          <cell r="D849" t="str">
            <v>Petaluma City Elementary</v>
          </cell>
          <cell r="E849">
            <v>2071</v>
          </cell>
          <cell r="F849">
            <v>37316</v>
          </cell>
          <cell r="G849">
            <v>7</v>
          </cell>
        </row>
        <row r="850">
          <cell r="A850" t="str">
            <v>49</v>
          </cell>
          <cell r="B850" t="str">
            <v>70862</v>
          </cell>
          <cell r="C850" t="str">
            <v>Sonoma</v>
          </cell>
          <cell r="D850" t="str">
            <v>Petaluma Joint Union High</v>
          </cell>
          <cell r="E850">
            <v>5286</v>
          </cell>
          <cell r="F850">
            <v>102721</v>
          </cell>
          <cell r="G850">
            <v>9</v>
          </cell>
        </row>
        <row r="851">
          <cell r="A851" t="str">
            <v>49</v>
          </cell>
          <cell r="B851" t="str">
            <v>70870</v>
          </cell>
          <cell r="C851" t="str">
            <v>Sonoma</v>
          </cell>
          <cell r="D851" t="str">
            <v>Piner-Olivet Union Elementary</v>
          </cell>
          <cell r="E851">
            <v>1377</v>
          </cell>
          <cell r="F851">
            <v>23409</v>
          </cell>
          <cell r="G851">
            <v>4</v>
          </cell>
        </row>
        <row r="852">
          <cell r="A852" t="str">
            <v>49</v>
          </cell>
          <cell r="B852" t="str">
            <v>70888</v>
          </cell>
          <cell r="C852" t="str">
            <v>Sonoma</v>
          </cell>
          <cell r="D852" t="str">
            <v>Kashia Elementary</v>
          </cell>
          <cell r="E852">
            <v>9</v>
          </cell>
          <cell r="F852">
            <v>2228</v>
          </cell>
          <cell r="G852">
            <v>1</v>
          </cell>
        </row>
        <row r="853">
          <cell r="A853" t="str">
            <v>49</v>
          </cell>
          <cell r="B853" t="str">
            <v>70896</v>
          </cell>
          <cell r="C853" t="str">
            <v>Sonoma</v>
          </cell>
          <cell r="D853" t="str">
            <v>Rincon Valley Union Elementary</v>
          </cell>
          <cell r="E853">
            <v>2864</v>
          </cell>
          <cell r="F853">
            <v>48688</v>
          </cell>
          <cell r="G853">
            <v>8</v>
          </cell>
        </row>
        <row r="854">
          <cell r="A854" t="str">
            <v>49</v>
          </cell>
          <cell r="B854" t="str">
            <v>70904</v>
          </cell>
          <cell r="C854" t="str">
            <v>Sonoma</v>
          </cell>
          <cell r="D854" t="str">
            <v>Roseland Elementary</v>
          </cell>
          <cell r="E854">
            <v>1470</v>
          </cell>
          <cell r="F854">
            <v>24991</v>
          </cell>
          <cell r="G854">
            <v>2</v>
          </cell>
        </row>
        <row r="855">
          <cell r="A855" t="str">
            <v>49</v>
          </cell>
          <cell r="B855" t="str">
            <v>70912</v>
          </cell>
          <cell r="C855" t="str">
            <v>Sonoma</v>
          </cell>
          <cell r="D855" t="str">
            <v>Santa Rosa Elementary</v>
          </cell>
          <cell r="E855">
            <v>4682</v>
          </cell>
          <cell r="F855">
            <v>79594</v>
          </cell>
          <cell r="G855">
            <v>11</v>
          </cell>
        </row>
        <row r="856">
          <cell r="A856" t="str">
            <v>49</v>
          </cell>
          <cell r="B856" t="str">
            <v>70920</v>
          </cell>
          <cell r="C856" t="str">
            <v>Sonoma</v>
          </cell>
          <cell r="D856" t="str">
            <v>Santa Rosa High</v>
          </cell>
          <cell r="E856">
            <v>11633</v>
          </cell>
          <cell r="F856">
            <v>213355</v>
          </cell>
          <cell r="G856">
            <v>17</v>
          </cell>
        </row>
        <row r="857">
          <cell r="A857" t="str">
            <v>49</v>
          </cell>
          <cell r="B857" t="str">
            <v>70938</v>
          </cell>
          <cell r="C857" t="str">
            <v>Sonoma</v>
          </cell>
          <cell r="D857" t="str">
            <v>Sebastopol Union Elementary</v>
          </cell>
          <cell r="E857">
            <v>882</v>
          </cell>
          <cell r="F857">
            <v>15039</v>
          </cell>
          <cell r="G857">
            <v>3</v>
          </cell>
        </row>
        <row r="858">
          <cell r="A858" t="str">
            <v>49</v>
          </cell>
          <cell r="B858" t="str">
            <v>70953</v>
          </cell>
          <cell r="C858" t="str">
            <v>Sonoma</v>
          </cell>
          <cell r="D858" t="str">
            <v>Sonoma Valley Unified</v>
          </cell>
          <cell r="E858">
            <v>4310</v>
          </cell>
          <cell r="F858">
            <v>77924</v>
          </cell>
          <cell r="G858">
            <v>10</v>
          </cell>
        </row>
        <row r="859">
          <cell r="A859" t="str">
            <v>49</v>
          </cell>
          <cell r="B859" t="str">
            <v>70961</v>
          </cell>
          <cell r="C859" t="str">
            <v>Sonoma</v>
          </cell>
          <cell r="D859" t="str">
            <v>Twin Hills Union Elementary</v>
          </cell>
          <cell r="E859">
            <v>962</v>
          </cell>
          <cell r="F859">
            <v>16716</v>
          </cell>
          <cell r="G859">
            <v>4</v>
          </cell>
        </row>
        <row r="860">
          <cell r="A860" t="str">
            <v>49</v>
          </cell>
          <cell r="B860" t="str">
            <v>70979</v>
          </cell>
          <cell r="C860" t="str">
            <v>Sonoma</v>
          </cell>
          <cell r="D860" t="str">
            <v>Two Rock Union</v>
          </cell>
          <cell r="E860">
            <v>183</v>
          </cell>
          <cell r="F860">
            <v>3564</v>
          </cell>
          <cell r="G860">
            <v>1</v>
          </cell>
        </row>
        <row r="861">
          <cell r="A861" t="str">
            <v>49</v>
          </cell>
          <cell r="B861" t="str">
            <v>70995</v>
          </cell>
          <cell r="C861" t="str">
            <v>Sonoma</v>
          </cell>
          <cell r="D861" t="str">
            <v>Waugh Elementary</v>
          </cell>
          <cell r="E861">
            <v>917</v>
          </cell>
          <cell r="F861">
            <v>15589</v>
          </cell>
          <cell r="G861">
            <v>2</v>
          </cell>
        </row>
        <row r="862">
          <cell r="A862" t="str">
            <v>49</v>
          </cell>
          <cell r="B862" t="str">
            <v>71001</v>
          </cell>
          <cell r="C862" t="str">
            <v>Sonoma</v>
          </cell>
          <cell r="D862" t="str">
            <v>West Side Union Elementary</v>
          </cell>
          <cell r="E862">
            <v>163</v>
          </cell>
          <cell r="F862">
            <v>3564</v>
          </cell>
          <cell r="G862">
            <v>1</v>
          </cell>
        </row>
        <row r="863">
          <cell r="A863" t="str">
            <v>49</v>
          </cell>
          <cell r="B863" t="str">
            <v>71019</v>
          </cell>
          <cell r="C863" t="str">
            <v>Sonoma</v>
          </cell>
          <cell r="D863" t="str">
            <v>Wilmar Union Elementary</v>
          </cell>
          <cell r="E863">
            <v>230</v>
          </cell>
          <cell r="F863">
            <v>3910</v>
          </cell>
          <cell r="G863">
            <v>1</v>
          </cell>
        </row>
        <row r="864">
          <cell r="A864" t="str">
            <v>49</v>
          </cell>
          <cell r="B864" t="str">
            <v>71035</v>
          </cell>
          <cell r="C864" t="str">
            <v>Sonoma</v>
          </cell>
          <cell r="D864" t="str">
            <v>Wright Elementary</v>
          </cell>
          <cell r="E864">
            <v>1405</v>
          </cell>
          <cell r="F864">
            <v>23885</v>
          </cell>
          <cell r="G864">
            <v>3</v>
          </cell>
        </row>
        <row r="865">
          <cell r="A865" t="str">
            <v>49</v>
          </cell>
          <cell r="B865" t="str">
            <v>73882</v>
          </cell>
          <cell r="C865" t="str">
            <v>Sonoma</v>
          </cell>
          <cell r="D865" t="str">
            <v>Cotati-Rohnert Park Unified</v>
          </cell>
          <cell r="E865">
            <v>6387</v>
          </cell>
          <cell r="F865">
            <v>115516</v>
          </cell>
          <cell r="G865">
            <v>13</v>
          </cell>
        </row>
        <row r="866">
          <cell r="A866" t="str">
            <v>49</v>
          </cell>
          <cell r="B866" t="str">
            <v>75358</v>
          </cell>
          <cell r="C866" t="str">
            <v>Sonoma</v>
          </cell>
          <cell r="D866" t="str">
            <v>Windsor Unified</v>
          </cell>
          <cell r="E866">
            <v>5245</v>
          </cell>
          <cell r="F866">
            <v>91491</v>
          </cell>
          <cell r="G866">
            <v>7</v>
          </cell>
        </row>
        <row r="867">
          <cell r="A867" t="str">
            <v>49</v>
          </cell>
          <cell r="B867" t="str">
            <v>75390</v>
          </cell>
          <cell r="C867" t="str">
            <v>Sonoma</v>
          </cell>
          <cell r="D867" t="str">
            <v>Healdsburg Unified</v>
          </cell>
          <cell r="E867">
            <v>2154</v>
          </cell>
          <cell r="F867">
            <v>39418</v>
          </cell>
          <cell r="G867">
            <v>4</v>
          </cell>
        </row>
        <row r="868">
          <cell r="A868" t="str">
            <v>50</v>
          </cell>
          <cell r="B868" t="str">
            <v>10504</v>
          </cell>
          <cell r="C868" t="str">
            <v>Stanislaus</v>
          </cell>
          <cell r="D868" t="str">
            <v>Stanislaus County Office of Education</v>
          </cell>
          <cell r="E868">
            <v>1275</v>
          </cell>
          <cell r="F868">
            <v>23250</v>
          </cell>
          <cell r="G868">
            <v>4</v>
          </cell>
        </row>
        <row r="869">
          <cell r="A869" t="str">
            <v>50</v>
          </cell>
          <cell r="B869" t="str">
            <v>71043</v>
          </cell>
          <cell r="C869" t="str">
            <v>Stanislaus</v>
          </cell>
          <cell r="D869" t="str">
            <v>Ceres Unified</v>
          </cell>
          <cell r="E869">
            <v>11977</v>
          </cell>
          <cell r="F869">
            <v>209528</v>
          </cell>
          <cell r="G869">
            <v>20</v>
          </cell>
        </row>
        <row r="870">
          <cell r="A870" t="str">
            <v>50</v>
          </cell>
          <cell r="B870" t="str">
            <v>71050</v>
          </cell>
          <cell r="C870" t="str">
            <v>Stanislaus</v>
          </cell>
          <cell r="D870" t="str">
            <v>Chatom Union Elementary</v>
          </cell>
          <cell r="E870">
            <v>674</v>
          </cell>
          <cell r="F870">
            <v>11554</v>
          </cell>
          <cell r="G870">
            <v>2</v>
          </cell>
        </row>
        <row r="871">
          <cell r="A871" t="str">
            <v>50</v>
          </cell>
          <cell r="B871" t="str">
            <v>71068</v>
          </cell>
          <cell r="C871" t="str">
            <v>Stanislaus</v>
          </cell>
          <cell r="D871" t="str">
            <v>Denair Unified</v>
          </cell>
          <cell r="E871">
            <v>1561</v>
          </cell>
          <cell r="F871">
            <v>33051</v>
          </cell>
          <cell r="G871">
            <v>7</v>
          </cell>
        </row>
        <row r="872">
          <cell r="A872" t="str">
            <v>50</v>
          </cell>
          <cell r="B872" t="str">
            <v>71076</v>
          </cell>
          <cell r="C872" t="str">
            <v>Stanislaus</v>
          </cell>
          <cell r="D872" t="str">
            <v>Empire Union Elementary</v>
          </cell>
          <cell r="E872">
            <v>3318</v>
          </cell>
          <cell r="F872">
            <v>56406</v>
          </cell>
          <cell r="G872">
            <v>7</v>
          </cell>
        </row>
        <row r="873">
          <cell r="A873" t="str">
            <v>50</v>
          </cell>
          <cell r="B873" t="str">
            <v>71084</v>
          </cell>
          <cell r="C873" t="str">
            <v>Stanislaus</v>
          </cell>
          <cell r="D873" t="str">
            <v>Gratton Elementary</v>
          </cell>
          <cell r="E873">
            <v>122</v>
          </cell>
          <cell r="F873">
            <v>3564</v>
          </cell>
          <cell r="G873">
            <v>1</v>
          </cell>
        </row>
        <row r="874">
          <cell r="A874" t="str">
            <v>50</v>
          </cell>
          <cell r="B874" t="str">
            <v>71092</v>
          </cell>
          <cell r="C874" t="str">
            <v>Stanislaus</v>
          </cell>
          <cell r="D874" t="str">
            <v>Hart-Ransom Union Elementary</v>
          </cell>
          <cell r="E874">
            <v>974</v>
          </cell>
          <cell r="F874">
            <v>16558</v>
          </cell>
          <cell r="G874">
            <v>2</v>
          </cell>
        </row>
        <row r="875">
          <cell r="A875" t="str">
            <v>50</v>
          </cell>
          <cell r="B875" t="str">
            <v>71100</v>
          </cell>
          <cell r="C875" t="str">
            <v>Stanislaus</v>
          </cell>
          <cell r="D875" t="str">
            <v>Hickman Community Charter</v>
          </cell>
          <cell r="E875">
            <v>1050</v>
          </cell>
          <cell r="F875">
            <v>18405</v>
          </cell>
          <cell r="G875">
            <v>3</v>
          </cell>
        </row>
        <row r="876">
          <cell r="A876" t="str">
            <v>50</v>
          </cell>
          <cell r="B876" t="str">
            <v>71134</v>
          </cell>
          <cell r="C876" t="str">
            <v>Stanislaus</v>
          </cell>
          <cell r="D876" t="str">
            <v>Keyes Union</v>
          </cell>
          <cell r="E876">
            <v>1025</v>
          </cell>
          <cell r="F876">
            <v>17425</v>
          </cell>
          <cell r="G876">
            <v>3</v>
          </cell>
        </row>
        <row r="877">
          <cell r="A877" t="str">
            <v>50</v>
          </cell>
          <cell r="B877" t="str">
            <v>71142</v>
          </cell>
          <cell r="C877" t="str">
            <v>Stanislaus</v>
          </cell>
          <cell r="D877" t="str">
            <v>Knights Ferry Elementary</v>
          </cell>
          <cell r="E877">
            <v>134</v>
          </cell>
          <cell r="F877">
            <v>3564</v>
          </cell>
          <cell r="G877">
            <v>1</v>
          </cell>
        </row>
        <row r="878">
          <cell r="A878" t="str">
            <v>50</v>
          </cell>
          <cell r="B878" t="str">
            <v>71159</v>
          </cell>
          <cell r="C878" t="str">
            <v>Stanislaus</v>
          </cell>
          <cell r="D878" t="str">
            <v>La Grange Elementary</v>
          </cell>
          <cell r="E878">
            <v>11</v>
          </cell>
          <cell r="F878">
            <v>2228</v>
          </cell>
          <cell r="G878">
            <v>1</v>
          </cell>
        </row>
        <row r="879">
          <cell r="A879" t="str">
            <v>50</v>
          </cell>
          <cell r="B879" t="str">
            <v>71167</v>
          </cell>
          <cell r="C879" t="str">
            <v>Stanislaus</v>
          </cell>
          <cell r="D879" t="str">
            <v>Modesto City Elementary</v>
          </cell>
          <cell r="E879">
            <v>15652</v>
          </cell>
          <cell r="F879">
            <v>266091</v>
          </cell>
          <cell r="G879">
            <v>27</v>
          </cell>
        </row>
        <row r="880">
          <cell r="A880" t="str">
            <v>50</v>
          </cell>
          <cell r="B880" t="str">
            <v>71175</v>
          </cell>
          <cell r="C880" t="str">
            <v>Stanislaus</v>
          </cell>
          <cell r="D880" t="str">
            <v>Modesto City High</v>
          </cell>
          <cell r="E880">
            <v>15366</v>
          </cell>
          <cell r="F880">
            <v>261232</v>
          </cell>
          <cell r="G880">
            <v>7</v>
          </cell>
        </row>
        <row r="881">
          <cell r="A881" t="str">
            <v>50</v>
          </cell>
          <cell r="B881" t="str">
            <v>71209</v>
          </cell>
          <cell r="C881" t="str">
            <v>Stanislaus</v>
          </cell>
          <cell r="D881" t="str">
            <v>Paradise Elementary</v>
          </cell>
          <cell r="E881">
            <v>186</v>
          </cell>
          <cell r="F881">
            <v>7128</v>
          </cell>
          <cell r="G881">
            <v>2</v>
          </cell>
        </row>
        <row r="882">
          <cell r="A882" t="str">
            <v>50</v>
          </cell>
          <cell r="B882" t="str">
            <v>71217</v>
          </cell>
          <cell r="C882" t="str">
            <v>Stanislaus</v>
          </cell>
          <cell r="D882" t="str">
            <v>Patterson Joint Unified</v>
          </cell>
          <cell r="E882">
            <v>5531</v>
          </cell>
          <cell r="F882">
            <v>98744</v>
          </cell>
          <cell r="G882">
            <v>8</v>
          </cell>
        </row>
        <row r="883">
          <cell r="A883" t="str">
            <v>50</v>
          </cell>
          <cell r="B883" t="str">
            <v>71233</v>
          </cell>
          <cell r="C883" t="str">
            <v>Stanislaus</v>
          </cell>
          <cell r="D883" t="str">
            <v>Roberts Ferry Union Elementary</v>
          </cell>
          <cell r="E883">
            <v>114</v>
          </cell>
          <cell r="F883">
            <v>5792</v>
          </cell>
          <cell r="G883">
            <v>2</v>
          </cell>
        </row>
        <row r="884">
          <cell r="A884" t="str">
            <v>50</v>
          </cell>
          <cell r="B884" t="str">
            <v>71266</v>
          </cell>
          <cell r="C884" t="str">
            <v>Stanislaus</v>
          </cell>
          <cell r="D884" t="str">
            <v>Salida Union Elementary</v>
          </cell>
          <cell r="E884">
            <v>2961</v>
          </cell>
          <cell r="F884">
            <v>50338</v>
          </cell>
          <cell r="G884">
            <v>5</v>
          </cell>
        </row>
        <row r="885">
          <cell r="A885" t="str">
            <v>50</v>
          </cell>
          <cell r="B885" t="str">
            <v>71274</v>
          </cell>
          <cell r="C885" t="str">
            <v>Stanislaus</v>
          </cell>
          <cell r="D885" t="str">
            <v>Shiloh Elementary</v>
          </cell>
          <cell r="E885">
            <v>129</v>
          </cell>
          <cell r="F885">
            <v>3564</v>
          </cell>
          <cell r="G885">
            <v>1</v>
          </cell>
        </row>
        <row r="886">
          <cell r="A886" t="str">
            <v>50</v>
          </cell>
          <cell r="B886" t="str">
            <v>71282</v>
          </cell>
          <cell r="C886" t="str">
            <v>Stanislaus</v>
          </cell>
          <cell r="D886" t="str">
            <v>Stanislaus Union Elementary</v>
          </cell>
          <cell r="E886">
            <v>3173</v>
          </cell>
          <cell r="F886">
            <v>53941</v>
          </cell>
          <cell r="G886">
            <v>7</v>
          </cell>
        </row>
        <row r="887">
          <cell r="A887" t="str">
            <v>50</v>
          </cell>
          <cell r="B887" t="str">
            <v>71290</v>
          </cell>
          <cell r="C887" t="str">
            <v>Stanislaus</v>
          </cell>
          <cell r="D887" t="str">
            <v>Sylvan Union Elementary</v>
          </cell>
          <cell r="E887">
            <v>8214</v>
          </cell>
          <cell r="F887">
            <v>139642</v>
          </cell>
          <cell r="G887">
            <v>13</v>
          </cell>
        </row>
        <row r="888">
          <cell r="A888" t="str">
            <v>50</v>
          </cell>
          <cell r="B888" t="str">
            <v>71324</v>
          </cell>
          <cell r="C888" t="str">
            <v>Stanislaus</v>
          </cell>
          <cell r="D888" t="str">
            <v>Valley Home Joint Elementary</v>
          </cell>
          <cell r="E888">
            <v>190</v>
          </cell>
          <cell r="F888">
            <v>3564</v>
          </cell>
          <cell r="G888">
            <v>1</v>
          </cell>
        </row>
        <row r="889">
          <cell r="A889" t="str">
            <v>50</v>
          </cell>
          <cell r="B889" t="str">
            <v>73601</v>
          </cell>
          <cell r="C889" t="str">
            <v>Stanislaus</v>
          </cell>
          <cell r="D889" t="str">
            <v>Newman-Crows Landing Unified</v>
          </cell>
          <cell r="E889">
            <v>2701</v>
          </cell>
          <cell r="F889">
            <v>54400</v>
          </cell>
          <cell r="G889">
            <v>8</v>
          </cell>
        </row>
        <row r="890">
          <cell r="A890" t="str">
            <v>50</v>
          </cell>
          <cell r="B890" t="str">
            <v>75549</v>
          </cell>
          <cell r="C890" t="str">
            <v>Stanislaus</v>
          </cell>
          <cell r="D890" t="str">
            <v>Hughson Unified</v>
          </cell>
          <cell r="E890">
            <v>2157</v>
          </cell>
          <cell r="F890">
            <v>43992</v>
          </cell>
          <cell r="G890">
            <v>7</v>
          </cell>
        </row>
        <row r="891">
          <cell r="A891" t="str">
            <v>50</v>
          </cell>
          <cell r="B891" t="str">
            <v>75556</v>
          </cell>
          <cell r="C891" t="str">
            <v>Stanislaus</v>
          </cell>
          <cell r="D891" t="str">
            <v>Riverbank Unified</v>
          </cell>
          <cell r="E891">
            <v>2801</v>
          </cell>
          <cell r="F891">
            <v>50178</v>
          </cell>
          <cell r="G891">
            <v>6</v>
          </cell>
        </row>
        <row r="892">
          <cell r="A892" t="str">
            <v>50</v>
          </cell>
          <cell r="B892" t="str">
            <v>75564</v>
          </cell>
          <cell r="C892" t="str">
            <v>Stanislaus</v>
          </cell>
          <cell r="D892" t="str">
            <v>Oakdale Joint Unified</v>
          </cell>
          <cell r="E892">
            <v>5312</v>
          </cell>
          <cell r="F892">
            <v>97259</v>
          </cell>
          <cell r="G892">
            <v>9</v>
          </cell>
        </row>
        <row r="893">
          <cell r="A893" t="str">
            <v>50</v>
          </cell>
          <cell r="B893" t="str">
            <v>75572</v>
          </cell>
          <cell r="C893" t="str">
            <v>Stanislaus</v>
          </cell>
          <cell r="D893" t="str">
            <v>Waterford Unified</v>
          </cell>
          <cell r="E893">
            <v>1895</v>
          </cell>
          <cell r="F893">
            <v>35184</v>
          </cell>
          <cell r="G893">
            <v>5</v>
          </cell>
        </row>
        <row r="894">
          <cell r="A894" t="str">
            <v>50</v>
          </cell>
          <cell r="B894" t="str">
            <v>75739</v>
          </cell>
          <cell r="C894" t="str">
            <v>Stanislaus</v>
          </cell>
          <cell r="D894" t="str">
            <v>Turlock Unified</v>
          </cell>
          <cell r="E894">
            <v>13833</v>
          </cell>
          <cell r="F894">
            <v>238438</v>
          </cell>
          <cell r="G894">
            <v>16</v>
          </cell>
        </row>
        <row r="895">
          <cell r="A895" t="str">
            <v>51</v>
          </cell>
          <cell r="B895" t="str">
            <v>10512</v>
          </cell>
          <cell r="C895" t="str">
            <v>Sutter</v>
          </cell>
          <cell r="D895" t="str">
            <v>Sutter County Office of Education</v>
          </cell>
          <cell r="E895">
            <v>424</v>
          </cell>
          <cell r="F895">
            <v>10212</v>
          </cell>
          <cell r="G895">
            <v>3</v>
          </cell>
        </row>
        <row r="896">
          <cell r="A896" t="str">
            <v>51</v>
          </cell>
          <cell r="B896" t="str">
            <v>71357</v>
          </cell>
          <cell r="C896" t="str">
            <v>Sutter</v>
          </cell>
          <cell r="D896" t="str">
            <v>Brittan Elementary</v>
          </cell>
          <cell r="E896">
            <v>514</v>
          </cell>
          <cell r="F896">
            <v>10898</v>
          </cell>
          <cell r="G896">
            <v>2</v>
          </cell>
        </row>
        <row r="897">
          <cell r="A897" t="str">
            <v>51</v>
          </cell>
          <cell r="B897" t="str">
            <v>71365</v>
          </cell>
          <cell r="C897" t="str">
            <v>Sutter</v>
          </cell>
          <cell r="D897" t="str">
            <v>Browns Elementary</v>
          </cell>
          <cell r="E897">
            <v>154</v>
          </cell>
          <cell r="F897">
            <v>3564</v>
          </cell>
          <cell r="G897">
            <v>1</v>
          </cell>
        </row>
        <row r="898">
          <cell r="A898" t="str">
            <v>51</v>
          </cell>
          <cell r="B898" t="str">
            <v>71373</v>
          </cell>
          <cell r="C898" t="str">
            <v>Sutter</v>
          </cell>
          <cell r="D898" t="str">
            <v>East Nicolaus Joint Union High</v>
          </cell>
          <cell r="E898">
            <v>339</v>
          </cell>
          <cell r="F898">
            <v>7753</v>
          </cell>
          <cell r="G898">
            <v>2</v>
          </cell>
        </row>
        <row r="899">
          <cell r="A899" t="str">
            <v>51</v>
          </cell>
          <cell r="B899" t="str">
            <v>71381</v>
          </cell>
          <cell r="C899" t="str">
            <v>Sutter</v>
          </cell>
          <cell r="D899" t="str">
            <v>Franklin Elementary</v>
          </cell>
          <cell r="E899">
            <v>438</v>
          </cell>
          <cell r="F899">
            <v>7446</v>
          </cell>
          <cell r="G899">
            <v>1</v>
          </cell>
        </row>
        <row r="900">
          <cell r="A900" t="str">
            <v>51</v>
          </cell>
          <cell r="B900" t="str">
            <v>71399</v>
          </cell>
          <cell r="C900" t="str">
            <v>Sutter</v>
          </cell>
          <cell r="D900" t="str">
            <v>Live Oak Unified</v>
          </cell>
          <cell r="E900">
            <v>1896</v>
          </cell>
          <cell r="F900">
            <v>40680</v>
          </cell>
          <cell r="G900">
            <v>6</v>
          </cell>
        </row>
        <row r="901">
          <cell r="A901" t="str">
            <v>51</v>
          </cell>
          <cell r="B901" t="str">
            <v>71407</v>
          </cell>
          <cell r="C901" t="str">
            <v>Sutter</v>
          </cell>
          <cell r="D901" t="str">
            <v>Marcum-Illinois Union Elementary</v>
          </cell>
          <cell r="E901">
            <v>159</v>
          </cell>
          <cell r="F901">
            <v>3564</v>
          </cell>
          <cell r="G901">
            <v>1</v>
          </cell>
        </row>
        <row r="902">
          <cell r="A902" t="str">
            <v>51</v>
          </cell>
          <cell r="B902" t="str">
            <v>71415</v>
          </cell>
          <cell r="C902" t="str">
            <v>Sutter</v>
          </cell>
          <cell r="D902" t="str">
            <v>Meridian Elementary</v>
          </cell>
          <cell r="E902">
            <v>76</v>
          </cell>
          <cell r="F902">
            <v>3564</v>
          </cell>
          <cell r="G902">
            <v>1</v>
          </cell>
        </row>
        <row r="903">
          <cell r="A903" t="str">
            <v>51</v>
          </cell>
          <cell r="B903" t="str">
            <v>71423</v>
          </cell>
          <cell r="C903" t="str">
            <v>Sutter</v>
          </cell>
          <cell r="D903" t="str">
            <v>Nuestro Elementary</v>
          </cell>
          <cell r="E903">
            <v>129</v>
          </cell>
          <cell r="F903">
            <v>3564</v>
          </cell>
          <cell r="G903">
            <v>1</v>
          </cell>
        </row>
        <row r="904">
          <cell r="A904" t="str">
            <v>51</v>
          </cell>
          <cell r="B904" t="str">
            <v>71431</v>
          </cell>
          <cell r="C904" t="str">
            <v>Sutter</v>
          </cell>
          <cell r="D904" t="str">
            <v>Pleasant Grove Joint Union</v>
          </cell>
          <cell r="E904">
            <v>169</v>
          </cell>
          <cell r="F904">
            <v>3564</v>
          </cell>
          <cell r="G904">
            <v>1</v>
          </cell>
        </row>
        <row r="905">
          <cell r="A905" t="str">
            <v>51</v>
          </cell>
          <cell r="B905" t="str">
            <v>71449</v>
          </cell>
          <cell r="C905" t="str">
            <v>Sutter</v>
          </cell>
          <cell r="D905" t="str">
            <v>Sutter Union High</v>
          </cell>
          <cell r="E905">
            <v>745</v>
          </cell>
          <cell r="F905">
            <v>14553</v>
          </cell>
          <cell r="G905">
            <v>2</v>
          </cell>
        </row>
        <row r="906">
          <cell r="A906" t="str">
            <v>51</v>
          </cell>
          <cell r="B906" t="str">
            <v>71456</v>
          </cell>
          <cell r="C906" t="str">
            <v>Sutter</v>
          </cell>
          <cell r="D906" t="str">
            <v>Winship-Robbins</v>
          </cell>
          <cell r="E906">
            <v>116</v>
          </cell>
          <cell r="F906">
            <v>7128</v>
          </cell>
          <cell r="G906">
            <v>2</v>
          </cell>
        </row>
        <row r="907">
          <cell r="A907" t="str">
            <v>51</v>
          </cell>
          <cell r="B907" t="str">
            <v>71464</v>
          </cell>
          <cell r="C907" t="str">
            <v>Sutter</v>
          </cell>
          <cell r="D907" t="str">
            <v>Yuba City Unified</v>
          </cell>
          <cell r="E907">
            <v>12885</v>
          </cell>
          <cell r="F907">
            <v>221004</v>
          </cell>
          <cell r="G907">
            <v>18</v>
          </cell>
        </row>
        <row r="908">
          <cell r="A908" t="str">
            <v>52</v>
          </cell>
          <cell r="B908" t="str">
            <v>10520</v>
          </cell>
          <cell r="C908" t="str">
            <v>Tehama</v>
          </cell>
          <cell r="D908" t="str">
            <v>Tehama County Office of Education</v>
          </cell>
          <cell r="E908">
            <v>103</v>
          </cell>
          <cell r="F908">
            <v>12920</v>
          </cell>
          <cell r="G908">
            <v>4</v>
          </cell>
        </row>
        <row r="909">
          <cell r="A909" t="str">
            <v>52</v>
          </cell>
          <cell r="B909" t="str">
            <v>71472</v>
          </cell>
          <cell r="C909" t="str">
            <v>Tehama</v>
          </cell>
          <cell r="D909" t="str">
            <v>Antelope Elementary</v>
          </cell>
          <cell r="E909">
            <v>651</v>
          </cell>
          <cell r="F909">
            <v>13159</v>
          </cell>
          <cell r="G909">
            <v>3</v>
          </cell>
        </row>
        <row r="910">
          <cell r="A910" t="str">
            <v>52</v>
          </cell>
          <cell r="B910" t="str">
            <v>71480</v>
          </cell>
          <cell r="C910" t="str">
            <v>Tehama</v>
          </cell>
          <cell r="D910" t="str">
            <v>Bend Elementary</v>
          </cell>
          <cell r="E910">
            <v>70</v>
          </cell>
          <cell r="F910">
            <v>3564</v>
          </cell>
          <cell r="G910">
            <v>1</v>
          </cell>
        </row>
        <row r="911">
          <cell r="A911" t="str">
            <v>52</v>
          </cell>
          <cell r="B911" t="str">
            <v>71498</v>
          </cell>
          <cell r="C911" t="str">
            <v>Tehama</v>
          </cell>
          <cell r="D911" t="str">
            <v>Corning Union Elementary</v>
          </cell>
          <cell r="E911">
            <v>1947</v>
          </cell>
          <cell r="F911">
            <v>39623</v>
          </cell>
          <cell r="G911">
            <v>7</v>
          </cell>
        </row>
        <row r="912">
          <cell r="A912" t="str">
            <v>52</v>
          </cell>
          <cell r="B912" t="str">
            <v>71506</v>
          </cell>
          <cell r="C912" t="str">
            <v>Tehama</v>
          </cell>
          <cell r="D912" t="str">
            <v>Corning Union High</v>
          </cell>
          <cell r="E912">
            <v>1075</v>
          </cell>
          <cell r="F912">
            <v>23014</v>
          </cell>
          <cell r="G912">
            <v>3</v>
          </cell>
        </row>
        <row r="913">
          <cell r="A913" t="str">
            <v>52</v>
          </cell>
          <cell r="B913" t="str">
            <v>71514</v>
          </cell>
          <cell r="C913" t="str">
            <v>Tehama</v>
          </cell>
          <cell r="D913" t="str">
            <v>Elkins Elementary</v>
          </cell>
          <cell r="E913">
            <v>9</v>
          </cell>
          <cell r="F913">
            <v>2228</v>
          </cell>
          <cell r="G913">
            <v>1</v>
          </cell>
        </row>
        <row r="914">
          <cell r="A914" t="str">
            <v>52</v>
          </cell>
          <cell r="B914" t="str">
            <v>71522</v>
          </cell>
          <cell r="C914" t="str">
            <v>Tehama</v>
          </cell>
          <cell r="D914" t="str">
            <v>Evergreen Union</v>
          </cell>
          <cell r="E914">
            <v>962</v>
          </cell>
          <cell r="F914">
            <v>20623</v>
          </cell>
          <cell r="G914">
            <v>4</v>
          </cell>
        </row>
        <row r="915">
          <cell r="A915" t="str">
            <v>52</v>
          </cell>
          <cell r="B915" t="str">
            <v>71530</v>
          </cell>
          <cell r="C915" t="str">
            <v>Tehama</v>
          </cell>
          <cell r="D915" t="str">
            <v>Flournoy Union Elementary</v>
          </cell>
          <cell r="E915">
            <v>23</v>
          </cell>
          <cell r="F915">
            <v>3564</v>
          </cell>
          <cell r="G915">
            <v>1</v>
          </cell>
        </row>
        <row r="916">
          <cell r="A916" t="str">
            <v>52</v>
          </cell>
          <cell r="B916" t="str">
            <v>71548</v>
          </cell>
          <cell r="C916" t="str">
            <v>Tehama</v>
          </cell>
          <cell r="D916" t="str">
            <v>Gerber Union Elementary</v>
          </cell>
          <cell r="E916">
            <v>411</v>
          </cell>
          <cell r="F916">
            <v>9147</v>
          </cell>
          <cell r="G916">
            <v>2</v>
          </cell>
        </row>
        <row r="917">
          <cell r="A917" t="str">
            <v>52</v>
          </cell>
          <cell r="B917" t="str">
            <v>71555</v>
          </cell>
          <cell r="C917" t="str">
            <v>Tehama</v>
          </cell>
          <cell r="D917" t="str">
            <v>Kirkwood Elementary</v>
          </cell>
          <cell r="E917">
            <v>78</v>
          </cell>
          <cell r="F917">
            <v>3564</v>
          </cell>
          <cell r="G917">
            <v>1</v>
          </cell>
        </row>
        <row r="918">
          <cell r="A918" t="str">
            <v>52</v>
          </cell>
          <cell r="B918" t="str">
            <v>71563</v>
          </cell>
          <cell r="C918" t="str">
            <v>Tehama</v>
          </cell>
          <cell r="D918" t="str">
            <v>Lassen View Union Elementary</v>
          </cell>
          <cell r="E918">
            <v>324</v>
          </cell>
          <cell r="F918">
            <v>7617</v>
          </cell>
          <cell r="G918">
            <v>2</v>
          </cell>
        </row>
        <row r="919">
          <cell r="A919" t="str">
            <v>52</v>
          </cell>
          <cell r="B919" t="str">
            <v>71571</v>
          </cell>
          <cell r="C919" t="str">
            <v>Tehama</v>
          </cell>
          <cell r="D919" t="str">
            <v>Los Molinos Unified</v>
          </cell>
          <cell r="E919">
            <v>569</v>
          </cell>
          <cell r="F919">
            <v>16429</v>
          </cell>
          <cell r="G919">
            <v>5</v>
          </cell>
        </row>
        <row r="920">
          <cell r="A920" t="str">
            <v>52</v>
          </cell>
          <cell r="B920" t="str">
            <v>71589</v>
          </cell>
          <cell r="C920" t="str">
            <v>Tehama</v>
          </cell>
          <cell r="D920" t="str">
            <v>Manton Joint Union Elementary</v>
          </cell>
          <cell r="E920">
            <v>41</v>
          </cell>
          <cell r="F920">
            <v>3564</v>
          </cell>
          <cell r="G920">
            <v>1</v>
          </cell>
        </row>
        <row r="921">
          <cell r="A921" t="str">
            <v>52</v>
          </cell>
          <cell r="B921" t="str">
            <v>71605</v>
          </cell>
          <cell r="C921" t="str">
            <v>Tehama</v>
          </cell>
          <cell r="D921" t="str">
            <v>Mineral Elementary</v>
          </cell>
          <cell r="E921">
            <v>132</v>
          </cell>
          <cell r="F921">
            <v>5792</v>
          </cell>
          <cell r="G921">
            <v>2</v>
          </cell>
        </row>
        <row r="922">
          <cell r="A922" t="str">
            <v>52</v>
          </cell>
          <cell r="B922" t="str">
            <v>71613</v>
          </cell>
          <cell r="C922" t="str">
            <v>Tehama</v>
          </cell>
          <cell r="D922" t="str">
            <v>Plum Valley Elementary</v>
          </cell>
          <cell r="E922">
            <v>20</v>
          </cell>
          <cell r="F922">
            <v>2228</v>
          </cell>
          <cell r="G922">
            <v>1</v>
          </cell>
        </row>
        <row r="923">
          <cell r="A923" t="str">
            <v>52</v>
          </cell>
          <cell r="B923" t="str">
            <v>71621</v>
          </cell>
          <cell r="C923" t="str">
            <v>Tehama</v>
          </cell>
          <cell r="D923" t="str">
            <v>Red Bluff Union Elementary</v>
          </cell>
          <cell r="E923">
            <v>2221</v>
          </cell>
          <cell r="F923">
            <v>41992</v>
          </cell>
          <cell r="G923">
            <v>6</v>
          </cell>
        </row>
        <row r="924">
          <cell r="A924" t="str">
            <v>52</v>
          </cell>
          <cell r="B924" t="str">
            <v>71639</v>
          </cell>
          <cell r="C924" t="str">
            <v>Tehama</v>
          </cell>
          <cell r="D924" t="str">
            <v>Red Bluff Joint Union High</v>
          </cell>
          <cell r="E924">
            <v>1891</v>
          </cell>
          <cell r="F924">
            <v>37492</v>
          </cell>
          <cell r="G924">
            <v>4</v>
          </cell>
        </row>
        <row r="925">
          <cell r="A925" t="str">
            <v>52</v>
          </cell>
          <cell r="B925" t="str">
            <v>71647</v>
          </cell>
          <cell r="C925" t="str">
            <v>Tehama</v>
          </cell>
          <cell r="D925" t="str">
            <v>Reeds Creek Elementary</v>
          </cell>
          <cell r="E925">
            <v>165</v>
          </cell>
          <cell r="F925">
            <v>3564</v>
          </cell>
          <cell r="G925">
            <v>1</v>
          </cell>
        </row>
        <row r="926">
          <cell r="A926" t="str">
            <v>52</v>
          </cell>
          <cell r="B926" t="str">
            <v>71654</v>
          </cell>
          <cell r="C926" t="str">
            <v>Tehama</v>
          </cell>
          <cell r="D926" t="str">
            <v>Richfield Elementary</v>
          </cell>
          <cell r="E926">
            <v>242</v>
          </cell>
          <cell r="F926">
            <v>4114</v>
          </cell>
          <cell r="G926">
            <v>1</v>
          </cell>
        </row>
        <row r="927">
          <cell r="A927" t="str">
            <v>53</v>
          </cell>
          <cell r="B927" t="str">
            <v>10538</v>
          </cell>
          <cell r="C927" t="str">
            <v>Trinity</v>
          </cell>
          <cell r="D927" t="str">
            <v>Trinity County Office of Education</v>
          </cell>
          <cell r="E927">
            <v>53</v>
          </cell>
          <cell r="F927">
            <v>8020</v>
          </cell>
          <cell r="G927">
            <v>3</v>
          </cell>
        </row>
        <row r="928">
          <cell r="A928" t="str">
            <v>53</v>
          </cell>
          <cell r="B928" t="str">
            <v>71662</v>
          </cell>
          <cell r="C928" t="str">
            <v>Trinity</v>
          </cell>
          <cell r="D928" t="str">
            <v>Burnt Ranch Elementary</v>
          </cell>
          <cell r="E928">
            <v>97</v>
          </cell>
          <cell r="F928">
            <v>3564</v>
          </cell>
          <cell r="G928">
            <v>1</v>
          </cell>
        </row>
        <row r="929">
          <cell r="A929" t="str">
            <v>53</v>
          </cell>
          <cell r="B929" t="str">
            <v>71670</v>
          </cell>
          <cell r="C929" t="str">
            <v>Trinity</v>
          </cell>
          <cell r="D929" t="str">
            <v>Coffee Creek Elementary</v>
          </cell>
          <cell r="E929">
            <v>9</v>
          </cell>
          <cell r="F929">
            <v>2228</v>
          </cell>
          <cell r="G929">
            <v>1</v>
          </cell>
        </row>
        <row r="930">
          <cell r="A930" t="str">
            <v>53</v>
          </cell>
          <cell r="B930" t="str">
            <v>71688</v>
          </cell>
          <cell r="C930" t="str">
            <v>Trinity</v>
          </cell>
          <cell r="D930" t="str">
            <v>Cox Bar Elementary</v>
          </cell>
          <cell r="E930">
            <v>9</v>
          </cell>
          <cell r="F930">
            <v>2228</v>
          </cell>
          <cell r="G930">
            <v>1</v>
          </cell>
        </row>
        <row r="931">
          <cell r="A931" t="str">
            <v>53</v>
          </cell>
          <cell r="B931" t="str">
            <v>71696</v>
          </cell>
          <cell r="C931" t="str">
            <v>Trinity</v>
          </cell>
          <cell r="D931" t="str">
            <v>Douglas City Elementary</v>
          </cell>
          <cell r="E931">
            <v>131</v>
          </cell>
          <cell r="F931">
            <v>3564</v>
          </cell>
          <cell r="G931">
            <v>1</v>
          </cell>
        </row>
        <row r="932">
          <cell r="A932" t="str">
            <v>53</v>
          </cell>
          <cell r="B932" t="str">
            <v>71738</v>
          </cell>
          <cell r="C932" t="str">
            <v>Trinity</v>
          </cell>
          <cell r="D932" t="str">
            <v>Junction City Elementary</v>
          </cell>
          <cell r="E932">
            <v>81</v>
          </cell>
          <cell r="F932">
            <v>3564</v>
          </cell>
          <cell r="G932">
            <v>1</v>
          </cell>
        </row>
        <row r="933">
          <cell r="A933" t="str">
            <v>53</v>
          </cell>
          <cell r="B933" t="str">
            <v>71746</v>
          </cell>
          <cell r="C933" t="str">
            <v>Trinity</v>
          </cell>
          <cell r="D933" t="str">
            <v>Lewiston Elementary</v>
          </cell>
          <cell r="E933">
            <v>58</v>
          </cell>
          <cell r="F933">
            <v>3564</v>
          </cell>
          <cell r="G933">
            <v>1</v>
          </cell>
        </row>
        <row r="934">
          <cell r="A934" t="str">
            <v>53</v>
          </cell>
          <cell r="B934" t="str">
            <v>71761</v>
          </cell>
          <cell r="C934" t="str">
            <v>Trinity</v>
          </cell>
          <cell r="D934" t="str">
            <v>Trinity Center Elementary</v>
          </cell>
          <cell r="E934">
            <v>20</v>
          </cell>
          <cell r="F934">
            <v>2228</v>
          </cell>
          <cell r="G934">
            <v>1</v>
          </cell>
        </row>
        <row r="935">
          <cell r="A935" t="str">
            <v>53</v>
          </cell>
          <cell r="B935" t="str">
            <v>73833</v>
          </cell>
          <cell r="C935" t="str">
            <v>Trinity</v>
          </cell>
          <cell r="D935" t="str">
            <v>Southern Trinity Joint Unified</v>
          </cell>
          <cell r="E935">
            <v>135</v>
          </cell>
          <cell r="F935">
            <v>11584</v>
          </cell>
          <cell r="G935">
            <v>4</v>
          </cell>
        </row>
        <row r="936">
          <cell r="A936" t="str">
            <v>53</v>
          </cell>
          <cell r="B936" t="str">
            <v>75028</v>
          </cell>
          <cell r="C936" t="str">
            <v>Trinity</v>
          </cell>
          <cell r="D936" t="str">
            <v>Mountain Valley Unified</v>
          </cell>
          <cell r="E936">
            <v>365</v>
          </cell>
          <cell r="F936">
            <v>14192</v>
          </cell>
          <cell r="G936">
            <v>5</v>
          </cell>
        </row>
        <row r="937">
          <cell r="A937" t="str">
            <v>53</v>
          </cell>
          <cell r="B937" t="str">
            <v>76513</v>
          </cell>
          <cell r="C937" t="str">
            <v>Trinity</v>
          </cell>
          <cell r="D937" t="str">
            <v>Trinity Alps Unified</v>
          </cell>
          <cell r="E937">
            <v>827</v>
          </cell>
          <cell r="F937">
            <v>21484</v>
          </cell>
          <cell r="G937">
            <v>5</v>
          </cell>
        </row>
        <row r="938">
          <cell r="A938" t="str">
            <v>54</v>
          </cell>
          <cell r="B938" t="str">
            <v>10546</v>
          </cell>
          <cell r="C938" t="str">
            <v>Tulare</v>
          </cell>
          <cell r="D938" t="str">
            <v>Tulare County Office of Education</v>
          </cell>
          <cell r="E938">
            <v>1864</v>
          </cell>
          <cell r="F938">
            <v>32385</v>
          </cell>
          <cell r="G938">
            <v>5</v>
          </cell>
        </row>
        <row r="939">
          <cell r="A939" t="str">
            <v>54</v>
          </cell>
          <cell r="B939" t="str">
            <v>71795</v>
          </cell>
          <cell r="C939" t="str">
            <v>Tulare</v>
          </cell>
          <cell r="D939" t="str">
            <v>Allensworth Elementary</v>
          </cell>
          <cell r="E939">
            <v>86</v>
          </cell>
          <cell r="F939">
            <v>3564</v>
          </cell>
          <cell r="G939">
            <v>1</v>
          </cell>
        </row>
        <row r="940">
          <cell r="A940" t="str">
            <v>54</v>
          </cell>
          <cell r="B940" t="str">
            <v>71803</v>
          </cell>
          <cell r="C940" t="str">
            <v>Tulare</v>
          </cell>
          <cell r="D940" t="str">
            <v>Alpaugh Unified</v>
          </cell>
          <cell r="E940">
            <v>337</v>
          </cell>
          <cell r="F940">
            <v>11584</v>
          </cell>
          <cell r="G940">
            <v>4</v>
          </cell>
        </row>
        <row r="941">
          <cell r="A941" t="str">
            <v>54</v>
          </cell>
          <cell r="B941" t="str">
            <v>71811</v>
          </cell>
          <cell r="C941" t="str">
            <v>Tulare</v>
          </cell>
          <cell r="D941" t="str">
            <v>Alta Vista Elementary</v>
          </cell>
          <cell r="E941">
            <v>500</v>
          </cell>
          <cell r="F941">
            <v>8500</v>
          </cell>
          <cell r="G941">
            <v>1</v>
          </cell>
        </row>
        <row r="942">
          <cell r="A942" t="str">
            <v>54</v>
          </cell>
          <cell r="B942" t="str">
            <v>71829</v>
          </cell>
          <cell r="C942" t="str">
            <v>Tulare</v>
          </cell>
          <cell r="D942" t="str">
            <v>Buena Vista Elementary</v>
          </cell>
          <cell r="E942">
            <v>193</v>
          </cell>
          <cell r="F942">
            <v>3564</v>
          </cell>
          <cell r="G942">
            <v>1</v>
          </cell>
        </row>
        <row r="943">
          <cell r="A943" t="str">
            <v>54</v>
          </cell>
          <cell r="B943" t="str">
            <v>71837</v>
          </cell>
          <cell r="C943" t="str">
            <v>Tulare</v>
          </cell>
          <cell r="D943" t="str">
            <v>Burton Elementary</v>
          </cell>
          <cell r="E943">
            <v>3656</v>
          </cell>
          <cell r="F943">
            <v>64279</v>
          </cell>
          <cell r="G943">
            <v>7</v>
          </cell>
        </row>
        <row r="944">
          <cell r="A944" t="str">
            <v>54</v>
          </cell>
          <cell r="B944" t="str">
            <v>71845</v>
          </cell>
          <cell r="C944" t="str">
            <v>Tulare</v>
          </cell>
          <cell r="D944" t="str">
            <v>Citrus South Tule Elementary</v>
          </cell>
          <cell r="E944">
            <v>45</v>
          </cell>
          <cell r="F944">
            <v>3564</v>
          </cell>
          <cell r="G944">
            <v>1</v>
          </cell>
        </row>
        <row r="945">
          <cell r="A945" t="str">
            <v>54</v>
          </cell>
          <cell r="B945" t="str">
            <v>71852</v>
          </cell>
          <cell r="C945" t="str">
            <v>Tulare</v>
          </cell>
          <cell r="D945" t="str">
            <v>Columbine Elementary</v>
          </cell>
          <cell r="E945">
            <v>206</v>
          </cell>
          <cell r="F945">
            <v>3564</v>
          </cell>
          <cell r="G945">
            <v>1</v>
          </cell>
        </row>
        <row r="946">
          <cell r="A946" t="str">
            <v>54</v>
          </cell>
          <cell r="B946" t="str">
            <v>71860</v>
          </cell>
          <cell r="C946" t="str">
            <v>Tulare</v>
          </cell>
          <cell r="D946" t="str">
            <v>Cutler-Orosi Joint Unified</v>
          </cell>
          <cell r="E946">
            <v>4129</v>
          </cell>
          <cell r="F946">
            <v>81620</v>
          </cell>
          <cell r="G946">
            <v>10</v>
          </cell>
        </row>
        <row r="947">
          <cell r="A947" t="str">
            <v>54</v>
          </cell>
          <cell r="B947" t="str">
            <v>71894</v>
          </cell>
          <cell r="C947" t="str">
            <v>Tulare</v>
          </cell>
          <cell r="D947" t="str">
            <v>Ducor Union Elementary</v>
          </cell>
          <cell r="E947">
            <v>185</v>
          </cell>
          <cell r="F947">
            <v>3564</v>
          </cell>
          <cell r="G947">
            <v>1</v>
          </cell>
        </row>
        <row r="948">
          <cell r="A948" t="str">
            <v>54</v>
          </cell>
          <cell r="B948" t="str">
            <v>71902</v>
          </cell>
          <cell r="C948" t="str">
            <v>Tulare</v>
          </cell>
          <cell r="D948" t="str">
            <v>Earlimart Elementary</v>
          </cell>
          <cell r="E948">
            <v>2034</v>
          </cell>
          <cell r="F948">
            <v>36755</v>
          </cell>
          <cell r="G948">
            <v>4</v>
          </cell>
        </row>
        <row r="949">
          <cell r="A949" t="str">
            <v>54</v>
          </cell>
          <cell r="B949" t="str">
            <v>71910</v>
          </cell>
          <cell r="C949" t="str">
            <v>Tulare</v>
          </cell>
          <cell r="D949" t="str">
            <v>Exeter Union Elementary</v>
          </cell>
          <cell r="E949">
            <v>1979</v>
          </cell>
          <cell r="F949">
            <v>35786</v>
          </cell>
          <cell r="G949">
            <v>4</v>
          </cell>
        </row>
        <row r="950">
          <cell r="A950" t="str">
            <v>54</v>
          </cell>
          <cell r="B950" t="str">
            <v>71928</v>
          </cell>
          <cell r="C950" t="str">
            <v>Tulare</v>
          </cell>
          <cell r="D950" t="str">
            <v>Exeter Union High</v>
          </cell>
          <cell r="E950">
            <v>1175</v>
          </cell>
          <cell r="F950">
            <v>27326</v>
          </cell>
          <cell r="G950">
            <v>4</v>
          </cell>
        </row>
        <row r="951">
          <cell r="A951" t="str">
            <v>54</v>
          </cell>
          <cell r="B951" t="str">
            <v>71944</v>
          </cell>
          <cell r="C951" t="str">
            <v>Tulare</v>
          </cell>
          <cell r="D951" t="str">
            <v>Hope Elementary</v>
          </cell>
          <cell r="E951">
            <v>140</v>
          </cell>
          <cell r="F951">
            <v>3564</v>
          </cell>
          <cell r="G951">
            <v>1</v>
          </cell>
        </row>
        <row r="952">
          <cell r="A952" t="str">
            <v>54</v>
          </cell>
          <cell r="B952" t="str">
            <v>71951</v>
          </cell>
          <cell r="C952" t="str">
            <v>Tulare</v>
          </cell>
          <cell r="D952" t="str">
            <v>Hot Springs Elementary</v>
          </cell>
          <cell r="E952">
            <v>26</v>
          </cell>
          <cell r="F952">
            <v>4456</v>
          </cell>
          <cell r="G952">
            <v>2</v>
          </cell>
        </row>
        <row r="953">
          <cell r="A953" t="str">
            <v>54</v>
          </cell>
          <cell r="B953" t="str">
            <v>71969</v>
          </cell>
          <cell r="C953" t="str">
            <v>Tulare</v>
          </cell>
          <cell r="D953" t="str">
            <v>Kings River Union Elementary</v>
          </cell>
          <cell r="E953">
            <v>496</v>
          </cell>
          <cell r="F953">
            <v>8432</v>
          </cell>
          <cell r="G953">
            <v>1</v>
          </cell>
        </row>
        <row r="954">
          <cell r="A954" t="str">
            <v>54</v>
          </cell>
          <cell r="B954" t="str">
            <v>71985</v>
          </cell>
          <cell r="C954" t="str">
            <v>Tulare</v>
          </cell>
          <cell r="D954" t="str">
            <v>Liberty Elementary</v>
          </cell>
          <cell r="E954">
            <v>266</v>
          </cell>
          <cell r="F954">
            <v>4522</v>
          </cell>
          <cell r="G954">
            <v>1</v>
          </cell>
        </row>
        <row r="955">
          <cell r="A955" t="str">
            <v>54</v>
          </cell>
          <cell r="B955" t="str">
            <v>71993</v>
          </cell>
          <cell r="C955" t="str">
            <v>Tulare</v>
          </cell>
          <cell r="D955" t="str">
            <v>Lindsay Unified</v>
          </cell>
          <cell r="E955">
            <v>4046</v>
          </cell>
          <cell r="F955">
            <v>73370</v>
          </cell>
          <cell r="G955">
            <v>7</v>
          </cell>
        </row>
        <row r="956">
          <cell r="A956" t="str">
            <v>54</v>
          </cell>
          <cell r="B956" t="str">
            <v>72009</v>
          </cell>
          <cell r="C956" t="str">
            <v>Tulare</v>
          </cell>
          <cell r="D956" t="str">
            <v>Monson-Sultana Joint Union Elementary</v>
          </cell>
          <cell r="E956">
            <v>440</v>
          </cell>
          <cell r="F956">
            <v>7480</v>
          </cell>
          <cell r="G956">
            <v>1</v>
          </cell>
        </row>
        <row r="957">
          <cell r="A957" t="str">
            <v>54</v>
          </cell>
          <cell r="B957" t="str">
            <v>72017</v>
          </cell>
          <cell r="C957" t="str">
            <v>Tulare</v>
          </cell>
          <cell r="D957" t="str">
            <v>Oak Valley Union Elementary</v>
          </cell>
          <cell r="E957">
            <v>462</v>
          </cell>
          <cell r="F957">
            <v>7854</v>
          </cell>
          <cell r="G957">
            <v>1</v>
          </cell>
        </row>
        <row r="958">
          <cell r="A958" t="str">
            <v>54</v>
          </cell>
          <cell r="B958" t="str">
            <v>72025</v>
          </cell>
          <cell r="C958" t="str">
            <v>Tulare</v>
          </cell>
          <cell r="D958" t="str">
            <v>Outside Creek Elementary</v>
          </cell>
          <cell r="E958">
            <v>138</v>
          </cell>
          <cell r="F958">
            <v>3564</v>
          </cell>
          <cell r="G958">
            <v>1</v>
          </cell>
        </row>
        <row r="959">
          <cell r="A959" t="str">
            <v>54</v>
          </cell>
          <cell r="B959" t="str">
            <v>72033</v>
          </cell>
          <cell r="C959" t="str">
            <v>Tulare</v>
          </cell>
          <cell r="D959" t="str">
            <v>Palo Verde Union Elementary</v>
          </cell>
          <cell r="E959">
            <v>549</v>
          </cell>
          <cell r="F959">
            <v>9333</v>
          </cell>
          <cell r="G959">
            <v>1</v>
          </cell>
        </row>
        <row r="960">
          <cell r="A960" t="str">
            <v>54</v>
          </cell>
          <cell r="B960" t="str">
            <v>72041</v>
          </cell>
          <cell r="C960" t="str">
            <v>Tulare</v>
          </cell>
          <cell r="D960" t="str">
            <v>Pixley Union Elementary</v>
          </cell>
          <cell r="E960">
            <v>917</v>
          </cell>
          <cell r="F960">
            <v>15589</v>
          </cell>
          <cell r="G960">
            <v>2</v>
          </cell>
        </row>
        <row r="961">
          <cell r="A961" t="str">
            <v>54</v>
          </cell>
          <cell r="B961" t="str">
            <v>72058</v>
          </cell>
          <cell r="C961" t="str">
            <v>Tulare</v>
          </cell>
          <cell r="D961" t="str">
            <v>Pleasant View Elementary</v>
          </cell>
          <cell r="E961">
            <v>532</v>
          </cell>
          <cell r="F961">
            <v>11255</v>
          </cell>
          <cell r="G961">
            <v>2</v>
          </cell>
        </row>
        <row r="962">
          <cell r="A962" t="str">
            <v>54</v>
          </cell>
          <cell r="B962" t="str">
            <v>72082</v>
          </cell>
          <cell r="C962" t="str">
            <v>Tulare</v>
          </cell>
          <cell r="D962" t="str">
            <v>Richgrove Elementary</v>
          </cell>
          <cell r="E962">
            <v>717</v>
          </cell>
          <cell r="F962">
            <v>12189</v>
          </cell>
          <cell r="G962">
            <v>1</v>
          </cell>
        </row>
        <row r="963">
          <cell r="A963" t="str">
            <v>54</v>
          </cell>
          <cell r="B963" t="str">
            <v>72090</v>
          </cell>
          <cell r="C963" t="str">
            <v>Tulare</v>
          </cell>
          <cell r="D963" t="str">
            <v>Rockford Elementary</v>
          </cell>
          <cell r="E963">
            <v>354</v>
          </cell>
          <cell r="F963">
            <v>6018</v>
          </cell>
          <cell r="G963">
            <v>1</v>
          </cell>
        </row>
        <row r="964">
          <cell r="A964" t="str">
            <v>54</v>
          </cell>
          <cell r="B964" t="str">
            <v>72108</v>
          </cell>
          <cell r="C964" t="str">
            <v>Tulare</v>
          </cell>
          <cell r="D964" t="str">
            <v>Saucelito Elementary</v>
          </cell>
          <cell r="E964">
            <v>86</v>
          </cell>
          <cell r="F964">
            <v>3564</v>
          </cell>
          <cell r="G964">
            <v>1</v>
          </cell>
        </row>
        <row r="965">
          <cell r="A965" t="str">
            <v>54</v>
          </cell>
          <cell r="B965" t="str">
            <v>72116</v>
          </cell>
          <cell r="C965" t="str">
            <v>Tulare</v>
          </cell>
          <cell r="D965" t="str">
            <v>Sequoia Union Elementary</v>
          </cell>
          <cell r="E965">
            <v>331</v>
          </cell>
          <cell r="F965">
            <v>5627</v>
          </cell>
          <cell r="G965">
            <v>1</v>
          </cell>
        </row>
        <row r="966">
          <cell r="A966" t="str">
            <v>54</v>
          </cell>
          <cell r="B966" t="str">
            <v>72132</v>
          </cell>
          <cell r="C966" t="str">
            <v>Tulare</v>
          </cell>
          <cell r="D966" t="str">
            <v>Springville Union Elementary</v>
          </cell>
          <cell r="E966">
            <v>358</v>
          </cell>
          <cell r="F966">
            <v>6086</v>
          </cell>
          <cell r="G966">
            <v>1</v>
          </cell>
        </row>
        <row r="967">
          <cell r="A967" t="str">
            <v>54</v>
          </cell>
          <cell r="B967" t="str">
            <v>72140</v>
          </cell>
          <cell r="C967" t="str">
            <v>Tulare</v>
          </cell>
          <cell r="D967" t="str">
            <v>Stone Corral Elementary</v>
          </cell>
          <cell r="E967">
            <v>136</v>
          </cell>
          <cell r="F967">
            <v>3564</v>
          </cell>
          <cell r="G967">
            <v>1</v>
          </cell>
        </row>
        <row r="968">
          <cell r="A968" t="str">
            <v>54</v>
          </cell>
          <cell r="B968" t="str">
            <v>72157</v>
          </cell>
          <cell r="C968" t="str">
            <v>Tulare</v>
          </cell>
          <cell r="D968" t="str">
            <v>Strathmore Union Elementary</v>
          </cell>
          <cell r="E968">
            <v>761</v>
          </cell>
          <cell r="F968">
            <v>15012</v>
          </cell>
          <cell r="G968">
            <v>2</v>
          </cell>
        </row>
        <row r="969">
          <cell r="A969" t="str">
            <v>54</v>
          </cell>
          <cell r="B969" t="str">
            <v>72173</v>
          </cell>
          <cell r="C969" t="str">
            <v>Tulare</v>
          </cell>
          <cell r="D969" t="str">
            <v>Sundale Union Elementary</v>
          </cell>
          <cell r="E969">
            <v>702</v>
          </cell>
          <cell r="F969">
            <v>11934</v>
          </cell>
          <cell r="G969">
            <v>1</v>
          </cell>
        </row>
        <row r="970">
          <cell r="A970" t="str">
            <v>54</v>
          </cell>
          <cell r="B970" t="str">
            <v>72181</v>
          </cell>
          <cell r="C970" t="str">
            <v>Tulare</v>
          </cell>
          <cell r="D970" t="str">
            <v>Sunnyside Union Elementary</v>
          </cell>
          <cell r="E970">
            <v>404</v>
          </cell>
          <cell r="F970">
            <v>6868</v>
          </cell>
          <cell r="G970">
            <v>1</v>
          </cell>
        </row>
        <row r="971">
          <cell r="A971" t="str">
            <v>54</v>
          </cell>
          <cell r="B971" t="str">
            <v>72199</v>
          </cell>
          <cell r="C971" t="str">
            <v>Tulare</v>
          </cell>
          <cell r="D971" t="str">
            <v>Terra Bella Union Elementary</v>
          </cell>
          <cell r="E971">
            <v>919</v>
          </cell>
          <cell r="F971">
            <v>15623</v>
          </cell>
          <cell r="G971">
            <v>2</v>
          </cell>
        </row>
        <row r="972">
          <cell r="A972" t="str">
            <v>54</v>
          </cell>
          <cell r="B972" t="str">
            <v>72207</v>
          </cell>
          <cell r="C972" t="str">
            <v>Tulare</v>
          </cell>
          <cell r="D972" t="str">
            <v>Three Rivers Union Elementary</v>
          </cell>
          <cell r="E972">
            <v>162</v>
          </cell>
          <cell r="F972">
            <v>3564</v>
          </cell>
          <cell r="G972">
            <v>1</v>
          </cell>
        </row>
        <row r="973">
          <cell r="A973" t="str">
            <v>54</v>
          </cell>
          <cell r="B973" t="str">
            <v>72215</v>
          </cell>
          <cell r="C973" t="str">
            <v>Tulare</v>
          </cell>
          <cell r="D973" t="str">
            <v>Tipton Elementary</v>
          </cell>
          <cell r="E973">
            <v>621</v>
          </cell>
          <cell r="F973">
            <v>10557</v>
          </cell>
          <cell r="G973">
            <v>1</v>
          </cell>
        </row>
        <row r="974">
          <cell r="A974" t="str">
            <v>54</v>
          </cell>
          <cell r="B974" t="str">
            <v>72223</v>
          </cell>
          <cell r="C974" t="str">
            <v>Tulare</v>
          </cell>
          <cell r="D974" t="str">
            <v>Traver Joint Elementary</v>
          </cell>
          <cell r="E974">
            <v>207</v>
          </cell>
          <cell r="F974">
            <v>3564</v>
          </cell>
          <cell r="G974">
            <v>1</v>
          </cell>
        </row>
        <row r="975">
          <cell r="A975" t="str">
            <v>54</v>
          </cell>
          <cell r="B975" t="str">
            <v>72231</v>
          </cell>
          <cell r="C975" t="str">
            <v>Tulare</v>
          </cell>
          <cell r="D975" t="str">
            <v>Tulare City Elementary</v>
          </cell>
          <cell r="E975">
            <v>8924</v>
          </cell>
          <cell r="F975">
            <v>153886</v>
          </cell>
          <cell r="G975">
            <v>15</v>
          </cell>
        </row>
        <row r="976">
          <cell r="A976" t="str">
            <v>54</v>
          </cell>
          <cell r="B976" t="str">
            <v>72249</v>
          </cell>
          <cell r="C976" t="str">
            <v>Tulare</v>
          </cell>
          <cell r="D976" t="str">
            <v>Tulare Joint Union High</v>
          </cell>
          <cell r="E976">
            <v>5022</v>
          </cell>
          <cell r="F976">
            <v>93376</v>
          </cell>
          <cell r="G976">
            <v>7</v>
          </cell>
        </row>
        <row r="977">
          <cell r="A977" t="str">
            <v>54</v>
          </cell>
          <cell r="B977" t="str">
            <v>72256</v>
          </cell>
          <cell r="C977" t="str">
            <v>Tulare</v>
          </cell>
          <cell r="D977" t="str">
            <v>Visalia Unified</v>
          </cell>
          <cell r="E977">
            <v>27035</v>
          </cell>
          <cell r="F977">
            <v>466403</v>
          </cell>
          <cell r="G977">
            <v>37</v>
          </cell>
        </row>
        <row r="978">
          <cell r="A978" t="str">
            <v>54</v>
          </cell>
          <cell r="B978" t="str">
            <v>72264</v>
          </cell>
          <cell r="C978" t="str">
            <v>Tulare</v>
          </cell>
          <cell r="D978" t="str">
            <v>Waukena Joint Union Elementary</v>
          </cell>
          <cell r="E978">
            <v>222</v>
          </cell>
          <cell r="F978">
            <v>3774</v>
          </cell>
          <cell r="G978">
            <v>1</v>
          </cell>
        </row>
        <row r="979">
          <cell r="A979" t="str">
            <v>54</v>
          </cell>
          <cell r="B979" t="str">
            <v>72272</v>
          </cell>
          <cell r="C979" t="str">
            <v>Tulare</v>
          </cell>
          <cell r="D979" t="str">
            <v>Woodlake Union Elementary</v>
          </cell>
          <cell r="E979">
            <v>1558</v>
          </cell>
          <cell r="F979">
            <v>26486</v>
          </cell>
          <cell r="G979">
            <v>3</v>
          </cell>
        </row>
        <row r="980">
          <cell r="A980" t="str">
            <v>54</v>
          </cell>
          <cell r="B980" t="str">
            <v>72280</v>
          </cell>
          <cell r="C980" t="str">
            <v>Tulare</v>
          </cell>
          <cell r="D980" t="str">
            <v>Woodlake Union High</v>
          </cell>
          <cell r="E980">
            <v>883</v>
          </cell>
          <cell r="F980">
            <v>19988</v>
          </cell>
          <cell r="G980">
            <v>3</v>
          </cell>
        </row>
        <row r="981">
          <cell r="A981" t="str">
            <v>54</v>
          </cell>
          <cell r="B981" t="str">
            <v>72298</v>
          </cell>
          <cell r="C981" t="str">
            <v>Tulare</v>
          </cell>
          <cell r="D981" t="str">
            <v>Woodville Union Elementary</v>
          </cell>
          <cell r="E981">
            <v>594</v>
          </cell>
          <cell r="F981">
            <v>10098</v>
          </cell>
          <cell r="G981">
            <v>1</v>
          </cell>
        </row>
        <row r="982">
          <cell r="A982" t="str">
            <v>54</v>
          </cell>
          <cell r="B982" t="str">
            <v>75325</v>
          </cell>
          <cell r="C982" t="str">
            <v>Tulare</v>
          </cell>
          <cell r="D982" t="str">
            <v>Farmersville Unified</v>
          </cell>
          <cell r="E982">
            <v>2561</v>
          </cell>
          <cell r="F982">
            <v>45826</v>
          </cell>
          <cell r="G982">
            <v>6</v>
          </cell>
        </row>
        <row r="983">
          <cell r="A983" t="str">
            <v>54</v>
          </cell>
          <cell r="B983" t="str">
            <v>75523</v>
          </cell>
          <cell r="C983" t="str">
            <v>Tulare</v>
          </cell>
          <cell r="D983" t="str">
            <v>Porterville Unified</v>
          </cell>
          <cell r="E983">
            <v>13392</v>
          </cell>
          <cell r="F983">
            <v>233123</v>
          </cell>
          <cell r="G983">
            <v>22</v>
          </cell>
        </row>
        <row r="984">
          <cell r="A984" t="str">
            <v>54</v>
          </cell>
          <cell r="B984" t="str">
            <v>75531</v>
          </cell>
          <cell r="C984" t="str">
            <v>Tulare</v>
          </cell>
          <cell r="D984" t="str">
            <v>Dinuba Unified</v>
          </cell>
          <cell r="E984">
            <v>5920</v>
          </cell>
          <cell r="F984">
            <v>102574</v>
          </cell>
          <cell r="G984">
            <v>10</v>
          </cell>
        </row>
        <row r="985">
          <cell r="A985" t="str">
            <v>55</v>
          </cell>
          <cell r="B985" t="str">
            <v>10553</v>
          </cell>
          <cell r="C985" t="str">
            <v>Tuolumne</v>
          </cell>
          <cell r="D985" t="str">
            <v>Tuolumne County Superintendent of Schools</v>
          </cell>
          <cell r="E985">
            <v>110</v>
          </cell>
          <cell r="F985">
            <v>10248</v>
          </cell>
          <cell r="G985">
            <v>4</v>
          </cell>
        </row>
        <row r="986">
          <cell r="A986" t="str">
            <v>55</v>
          </cell>
          <cell r="B986" t="str">
            <v>72306</v>
          </cell>
          <cell r="C986" t="str">
            <v>Tuolumne</v>
          </cell>
          <cell r="D986" t="str">
            <v>Belleview Elementary</v>
          </cell>
          <cell r="E986">
            <v>142</v>
          </cell>
          <cell r="F986">
            <v>3564</v>
          </cell>
          <cell r="G986">
            <v>1</v>
          </cell>
        </row>
        <row r="987">
          <cell r="A987" t="str">
            <v>55</v>
          </cell>
          <cell r="B987" t="str">
            <v>72330</v>
          </cell>
          <cell r="C987" t="str">
            <v>Tuolumne</v>
          </cell>
          <cell r="D987" t="str">
            <v>Chinese Camp Elementary</v>
          </cell>
          <cell r="E987">
            <v>17</v>
          </cell>
          <cell r="F987">
            <v>2228</v>
          </cell>
          <cell r="G987">
            <v>1</v>
          </cell>
        </row>
        <row r="988">
          <cell r="A988" t="str">
            <v>55</v>
          </cell>
          <cell r="B988" t="str">
            <v>72348</v>
          </cell>
          <cell r="C988" t="str">
            <v>Tuolumne</v>
          </cell>
          <cell r="D988" t="str">
            <v>Columbia Union</v>
          </cell>
          <cell r="E988">
            <v>617</v>
          </cell>
          <cell r="F988">
            <v>12683</v>
          </cell>
          <cell r="G988">
            <v>2</v>
          </cell>
        </row>
        <row r="989">
          <cell r="A989" t="str">
            <v>55</v>
          </cell>
          <cell r="B989" t="str">
            <v>72355</v>
          </cell>
          <cell r="C989" t="str">
            <v>Tuolumne</v>
          </cell>
          <cell r="D989" t="str">
            <v>Curtis Creek Elementary</v>
          </cell>
          <cell r="E989">
            <v>620</v>
          </cell>
          <cell r="F989">
            <v>13272</v>
          </cell>
          <cell r="G989">
            <v>3</v>
          </cell>
        </row>
        <row r="990">
          <cell r="A990" t="str">
            <v>55</v>
          </cell>
          <cell r="B990" t="str">
            <v>72363</v>
          </cell>
          <cell r="C990" t="str">
            <v>Tuolumne</v>
          </cell>
          <cell r="D990" t="str">
            <v>Jamestown Elementary</v>
          </cell>
          <cell r="E990">
            <v>462</v>
          </cell>
          <cell r="F990">
            <v>9980</v>
          </cell>
          <cell r="G990">
            <v>2</v>
          </cell>
        </row>
        <row r="991">
          <cell r="A991" t="str">
            <v>55</v>
          </cell>
          <cell r="B991" t="str">
            <v>72371</v>
          </cell>
          <cell r="C991" t="str">
            <v>Tuolumne</v>
          </cell>
          <cell r="D991" t="str">
            <v>Sonora Elementary</v>
          </cell>
          <cell r="E991">
            <v>765</v>
          </cell>
          <cell r="F991">
            <v>15217</v>
          </cell>
          <cell r="G991">
            <v>2</v>
          </cell>
        </row>
        <row r="992">
          <cell r="A992" t="str">
            <v>55</v>
          </cell>
          <cell r="B992" t="str">
            <v>72389</v>
          </cell>
          <cell r="C992" t="str">
            <v>Tuolumne</v>
          </cell>
          <cell r="D992" t="str">
            <v>Sonora Union High</v>
          </cell>
          <cell r="E992">
            <v>1489</v>
          </cell>
          <cell r="F992">
            <v>32290</v>
          </cell>
          <cell r="G992">
            <v>4</v>
          </cell>
        </row>
        <row r="993">
          <cell r="A993" t="str">
            <v>55</v>
          </cell>
          <cell r="B993" t="str">
            <v>72397</v>
          </cell>
          <cell r="C993" t="str">
            <v>Tuolumne</v>
          </cell>
          <cell r="D993" t="str">
            <v>Soulsbyville Elementary</v>
          </cell>
          <cell r="E993">
            <v>519</v>
          </cell>
          <cell r="F993">
            <v>13126</v>
          </cell>
          <cell r="G993">
            <v>3</v>
          </cell>
        </row>
        <row r="994">
          <cell r="A994" t="str">
            <v>55</v>
          </cell>
          <cell r="B994" t="str">
            <v>72405</v>
          </cell>
          <cell r="C994" t="str">
            <v>Tuolumne</v>
          </cell>
          <cell r="D994" t="str">
            <v>Summerville Elementary</v>
          </cell>
          <cell r="E994">
            <v>373</v>
          </cell>
          <cell r="F994">
            <v>8450</v>
          </cell>
          <cell r="G994">
            <v>2</v>
          </cell>
        </row>
        <row r="995">
          <cell r="A995" t="str">
            <v>55</v>
          </cell>
          <cell r="B995" t="str">
            <v>72413</v>
          </cell>
          <cell r="C995" t="str">
            <v>Tuolumne</v>
          </cell>
          <cell r="D995" t="str">
            <v>Summerville Union High</v>
          </cell>
          <cell r="E995">
            <v>695</v>
          </cell>
          <cell r="F995">
            <v>25194</v>
          </cell>
          <cell r="G995">
            <v>8</v>
          </cell>
        </row>
        <row r="996">
          <cell r="A996" t="str">
            <v>55</v>
          </cell>
          <cell r="B996" t="str">
            <v>72421</v>
          </cell>
          <cell r="C996" t="str">
            <v>Tuolumne</v>
          </cell>
          <cell r="D996" t="str">
            <v>Twain Harte-Long Barn Union Elementary</v>
          </cell>
          <cell r="E996">
            <v>374</v>
          </cell>
          <cell r="F996">
            <v>15148</v>
          </cell>
          <cell r="G996">
            <v>5</v>
          </cell>
        </row>
        <row r="997">
          <cell r="A997" t="str">
            <v>55</v>
          </cell>
          <cell r="B997" t="str">
            <v>75184</v>
          </cell>
          <cell r="C997" t="str">
            <v>Tuolumne</v>
          </cell>
          <cell r="D997" t="str">
            <v>Big Oak Flat-Groveland Unified</v>
          </cell>
          <cell r="E997">
            <v>460</v>
          </cell>
          <cell r="F997">
            <v>16412</v>
          </cell>
          <cell r="G997">
            <v>5</v>
          </cell>
        </row>
        <row r="998">
          <cell r="A998" t="str">
            <v>56</v>
          </cell>
          <cell r="B998" t="str">
            <v>10561</v>
          </cell>
          <cell r="C998" t="str">
            <v>Ventura</v>
          </cell>
          <cell r="D998" t="str">
            <v>Ventura County Office of Education</v>
          </cell>
          <cell r="E998">
            <v>768</v>
          </cell>
          <cell r="F998">
            <v>14608</v>
          </cell>
          <cell r="G998">
            <v>3</v>
          </cell>
        </row>
        <row r="999">
          <cell r="A999" t="str">
            <v>56</v>
          </cell>
          <cell r="B999" t="str">
            <v>72447</v>
          </cell>
          <cell r="C999" t="str">
            <v>Ventura</v>
          </cell>
          <cell r="D999" t="str">
            <v>Briggs Elementary</v>
          </cell>
          <cell r="E999">
            <v>449</v>
          </cell>
          <cell r="F999">
            <v>8205</v>
          </cell>
          <cell r="G999">
            <v>2</v>
          </cell>
        </row>
        <row r="1000">
          <cell r="A1000" t="str">
            <v>56</v>
          </cell>
          <cell r="B1000" t="str">
            <v>72454</v>
          </cell>
          <cell r="C1000" t="str">
            <v>Ventura</v>
          </cell>
          <cell r="D1000" t="str">
            <v>Fillmore Unified</v>
          </cell>
          <cell r="E1000">
            <v>3860</v>
          </cell>
          <cell r="F1000">
            <v>67996</v>
          </cell>
          <cell r="G1000">
            <v>7</v>
          </cell>
        </row>
        <row r="1001">
          <cell r="A1001" t="str">
            <v>56</v>
          </cell>
          <cell r="B1001" t="str">
            <v>72462</v>
          </cell>
          <cell r="C1001" t="str">
            <v>Ventura</v>
          </cell>
          <cell r="D1001" t="str">
            <v>Hueneme Elementary</v>
          </cell>
          <cell r="E1001">
            <v>7979</v>
          </cell>
          <cell r="F1001">
            <v>135646</v>
          </cell>
          <cell r="G1001">
            <v>11</v>
          </cell>
        </row>
        <row r="1002">
          <cell r="A1002" t="str">
            <v>56</v>
          </cell>
          <cell r="B1002" t="str">
            <v>72470</v>
          </cell>
          <cell r="C1002" t="str">
            <v>Ventura</v>
          </cell>
          <cell r="D1002" t="str">
            <v>Mesa Union Elementary</v>
          </cell>
          <cell r="E1002">
            <v>584</v>
          </cell>
          <cell r="F1002">
            <v>9928</v>
          </cell>
          <cell r="G1002">
            <v>1</v>
          </cell>
        </row>
        <row r="1003">
          <cell r="A1003" t="str">
            <v>56</v>
          </cell>
          <cell r="B1003" t="str">
            <v>72504</v>
          </cell>
          <cell r="C1003" t="str">
            <v>Ventura</v>
          </cell>
          <cell r="D1003" t="str">
            <v>Mupu Elementary</v>
          </cell>
          <cell r="E1003">
            <v>127</v>
          </cell>
          <cell r="F1003">
            <v>3564</v>
          </cell>
          <cell r="G1003">
            <v>1</v>
          </cell>
        </row>
        <row r="1004">
          <cell r="A1004" t="str">
            <v>56</v>
          </cell>
          <cell r="B1004" t="str">
            <v>72512</v>
          </cell>
          <cell r="C1004" t="str">
            <v>Ventura</v>
          </cell>
          <cell r="D1004" t="str">
            <v>Ocean View Elementary</v>
          </cell>
          <cell r="E1004">
            <v>2508</v>
          </cell>
          <cell r="F1004">
            <v>42637</v>
          </cell>
          <cell r="G1004">
            <v>4</v>
          </cell>
        </row>
        <row r="1005">
          <cell r="A1005" t="str">
            <v>56</v>
          </cell>
          <cell r="B1005" t="str">
            <v>72520</v>
          </cell>
          <cell r="C1005" t="str">
            <v>Ventura</v>
          </cell>
          <cell r="D1005" t="str">
            <v>Ojai Unified</v>
          </cell>
          <cell r="E1005">
            <v>3089</v>
          </cell>
          <cell r="F1005">
            <v>58412</v>
          </cell>
          <cell r="G1005">
            <v>8</v>
          </cell>
        </row>
        <row r="1006">
          <cell r="A1006" t="str">
            <v>56</v>
          </cell>
          <cell r="B1006" t="str">
            <v>72538</v>
          </cell>
          <cell r="C1006" t="str">
            <v>Ventura</v>
          </cell>
          <cell r="D1006" t="str">
            <v>Oxnard Elementary</v>
          </cell>
          <cell r="E1006">
            <v>15400</v>
          </cell>
          <cell r="F1006">
            <v>266992</v>
          </cell>
          <cell r="G1006">
            <v>21</v>
          </cell>
        </row>
        <row r="1007">
          <cell r="A1007" t="str">
            <v>56</v>
          </cell>
          <cell r="B1007" t="str">
            <v>72546</v>
          </cell>
          <cell r="C1007" t="str">
            <v>Ventura</v>
          </cell>
          <cell r="D1007" t="str">
            <v>Oxnard Union High</v>
          </cell>
          <cell r="E1007">
            <v>16442</v>
          </cell>
          <cell r="F1007">
            <v>281474</v>
          </cell>
          <cell r="G1007">
            <v>8</v>
          </cell>
        </row>
        <row r="1008">
          <cell r="A1008" t="str">
            <v>56</v>
          </cell>
          <cell r="B1008" t="str">
            <v>72553</v>
          </cell>
          <cell r="C1008" t="str">
            <v>Ventura</v>
          </cell>
          <cell r="D1008" t="str">
            <v>Pleasant Valley</v>
          </cell>
          <cell r="E1008">
            <v>6647</v>
          </cell>
          <cell r="F1008">
            <v>113001</v>
          </cell>
          <cell r="G1008">
            <v>11</v>
          </cell>
        </row>
        <row r="1009">
          <cell r="A1009" t="str">
            <v>56</v>
          </cell>
          <cell r="B1009" t="str">
            <v>72561</v>
          </cell>
          <cell r="C1009" t="str">
            <v>Ventura</v>
          </cell>
          <cell r="D1009" t="str">
            <v>Rio Elementary</v>
          </cell>
          <cell r="E1009">
            <v>4297</v>
          </cell>
          <cell r="F1009">
            <v>75209</v>
          </cell>
          <cell r="G1009">
            <v>9</v>
          </cell>
        </row>
        <row r="1010">
          <cell r="A1010" t="str">
            <v>56</v>
          </cell>
          <cell r="B1010" t="str">
            <v>72579</v>
          </cell>
          <cell r="C1010" t="str">
            <v>Ventura</v>
          </cell>
          <cell r="D1010" t="str">
            <v>Santa Clara Elementary</v>
          </cell>
          <cell r="E1010">
            <v>55</v>
          </cell>
          <cell r="F1010">
            <v>3564</v>
          </cell>
          <cell r="G1010">
            <v>1</v>
          </cell>
        </row>
        <row r="1011">
          <cell r="A1011" t="str">
            <v>56</v>
          </cell>
          <cell r="B1011" t="str">
            <v>72587</v>
          </cell>
          <cell r="C1011" t="str">
            <v>Ventura</v>
          </cell>
          <cell r="D1011" t="str">
            <v>Santa Paula Elementary</v>
          </cell>
          <cell r="E1011">
            <v>3712</v>
          </cell>
          <cell r="F1011">
            <v>63105</v>
          </cell>
          <cell r="G1011">
            <v>7</v>
          </cell>
        </row>
        <row r="1012">
          <cell r="A1012" t="str">
            <v>56</v>
          </cell>
          <cell r="B1012" t="str">
            <v>72595</v>
          </cell>
          <cell r="C1012" t="str">
            <v>Ventura</v>
          </cell>
          <cell r="D1012" t="str">
            <v>Santa Paula Union High</v>
          </cell>
          <cell r="E1012">
            <v>1645</v>
          </cell>
          <cell r="F1012">
            <v>29541</v>
          </cell>
          <cell r="G1012">
            <v>2</v>
          </cell>
        </row>
        <row r="1013">
          <cell r="A1013" t="str">
            <v>56</v>
          </cell>
          <cell r="B1013" t="str">
            <v>72603</v>
          </cell>
          <cell r="C1013" t="str">
            <v>Ventura</v>
          </cell>
          <cell r="D1013" t="str">
            <v>Simi Valley Unified</v>
          </cell>
          <cell r="E1013">
            <v>20819</v>
          </cell>
          <cell r="F1013">
            <v>354146</v>
          </cell>
          <cell r="G1013">
            <v>29</v>
          </cell>
        </row>
        <row r="1014">
          <cell r="A1014" t="str">
            <v>56</v>
          </cell>
          <cell r="B1014" t="str">
            <v>72611</v>
          </cell>
          <cell r="C1014" t="str">
            <v>Ventura</v>
          </cell>
          <cell r="D1014" t="str">
            <v>Somis Union</v>
          </cell>
          <cell r="E1014">
            <v>309</v>
          </cell>
          <cell r="F1014">
            <v>5253</v>
          </cell>
          <cell r="G1014">
            <v>1</v>
          </cell>
        </row>
        <row r="1015">
          <cell r="A1015" t="str">
            <v>56</v>
          </cell>
          <cell r="B1015" t="str">
            <v>72652</v>
          </cell>
          <cell r="C1015" t="str">
            <v>Ventura</v>
          </cell>
          <cell r="D1015" t="str">
            <v>Ventura Unified</v>
          </cell>
          <cell r="E1015">
            <v>17350</v>
          </cell>
          <cell r="F1015">
            <v>308330</v>
          </cell>
          <cell r="G1015">
            <v>31</v>
          </cell>
        </row>
        <row r="1016">
          <cell r="A1016" t="str">
            <v>56</v>
          </cell>
          <cell r="B1016" t="str">
            <v>73759</v>
          </cell>
          <cell r="C1016" t="str">
            <v>Ventura</v>
          </cell>
          <cell r="D1016" t="str">
            <v>Conejo Valley Unified</v>
          </cell>
          <cell r="E1016">
            <v>21643</v>
          </cell>
          <cell r="F1016">
            <v>370911</v>
          </cell>
          <cell r="G1016">
            <v>29</v>
          </cell>
        </row>
        <row r="1017">
          <cell r="A1017" t="str">
            <v>56</v>
          </cell>
          <cell r="B1017" t="str">
            <v>73874</v>
          </cell>
          <cell r="C1017" t="str">
            <v>Ventura</v>
          </cell>
          <cell r="D1017" t="str">
            <v>Oak Park Unified</v>
          </cell>
          <cell r="E1017">
            <v>3619</v>
          </cell>
          <cell r="F1017">
            <v>66103</v>
          </cell>
          <cell r="G1017">
            <v>7</v>
          </cell>
        </row>
        <row r="1018">
          <cell r="A1018" t="str">
            <v>56</v>
          </cell>
          <cell r="B1018" t="str">
            <v>73940</v>
          </cell>
          <cell r="C1018" t="str">
            <v>Ventura</v>
          </cell>
          <cell r="D1018" t="str">
            <v>Moorpark Unified</v>
          </cell>
          <cell r="E1018">
            <v>7324</v>
          </cell>
          <cell r="F1018">
            <v>127152</v>
          </cell>
          <cell r="G1018">
            <v>11</v>
          </cell>
        </row>
        <row r="1019">
          <cell r="A1019" t="str">
            <v>57</v>
          </cell>
          <cell r="B1019" t="str">
            <v>10579</v>
          </cell>
          <cell r="C1019" t="str">
            <v>Yolo</v>
          </cell>
          <cell r="D1019" t="str">
            <v>Yolo County Office of Education</v>
          </cell>
          <cell r="E1019">
            <v>319</v>
          </cell>
          <cell r="F1019">
            <v>14256</v>
          </cell>
          <cell r="G1019">
            <v>4</v>
          </cell>
        </row>
        <row r="1020">
          <cell r="A1020" t="str">
            <v>57</v>
          </cell>
          <cell r="B1020" t="str">
            <v>72678</v>
          </cell>
          <cell r="C1020" t="str">
            <v>Yolo</v>
          </cell>
          <cell r="D1020" t="str">
            <v>Davis Joint Unified</v>
          </cell>
          <cell r="E1020">
            <v>8536</v>
          </cell>
          <cell r="F1020">
            <v>151165</v>
          </cell>
          <cell r="G1020">
            <v>16</v>
          </cell>
        </row>
        <row r="1021">
          <cell r="A1021" t="str">
            <v>57</v>
          </cell>
          <cell r="B1021" t="str">
            <v>72686</v>
          </cell>
          <cell r="C1021" t="str">
            <v>Yolo</v>
          </cell>
          <cell r="D1021" t="str">
            <v>Esparto Unified</v>
          </cell>
          <cell r="E1021">
            <v>1087</v>
          </cell>
          <cell r="F1021">
            <v>21601</v>
          </cell>
          <cell r="G1021">
            <v>4</v>
          </cell>
        </row>
        <row r="1022">
          <cell r="A1022" t="str">
            <v>57</v>
          </cell>
          <cell r="B1022" t="str">
            <v>72694</v>
          </cell>
          <cell r="C1022" t="str">
            <v>Yolo</v>
          </cell>
          <cell r="D1022" t="str">
            <v>Washington Unified</v>
          </cell>
          <cell r="E1022">
            <v>7164</v>
          </cell>
          <cell r="F1022">
            <v>124398</v>
          </cell>
          <cell r="G1022">
            <v>11</v>
          </cell>
        </row>
        <row r="1023">
          <cell r="A1023" t="str">
            <v>57</v>
          </cell>
          <cell r="B1023" t="str">
            <v>72702</v>
          </cell>
          <cell r="C1023" t="str">
            <v>Yolo</v>
          </cell>
          <cell r="D1023" t="str">
            <v>Winters Joint Unified</v>
          </cell>
          <cell r="E1023">
            <v>1716</v>
          </cell>
          <cell r="F1023">
            <v>31818</v>
          </cell>
          <cell r="G1023">
            <v>5</v>
          </cell>
        </row>
        <row r="1024">
          <cell r="A1024" t="str">
            <v>57</v>
          </cell>
          <cell r="B1024" t="str">
            <v>72710</v>
          </cell>
          <cell r="C1024" t="str">
            <v>Yolo</v>
          </cell>
          <cell r="D1024" t="str">
            <v>Woodland Joint Unified</v>
          </cell>
          <cell r="E1024">
            <v>10573</v>
          </cell>
          <cell r="F1024">
            <v>186026</v>
          </cell>
          <cell r="G1024">
            <v>19</v>
          </cell>
        </row>
        <row r="1025">
          <cell r="A1025" t="str">
            <v>58</v>
          </cell>
          <cell r="B1025" t="str">
            <v>10587</v>
          </cell>
          <cell r="C1025" t="str">
            <v>Yuba</v>
          </cell>
          <cell r="D1025" t="str">
            <v>Yuba County Office of Education</v>
          </cell>
          <cell r="E1025">
            <v>635</v>
          </cell>
          <cell r="F1025">
            <v>19550</v>
          </cell>
          <cell r="G1025">
            <v>5</v>
          </cell>
        </row>
        <row r="1026">
          <cell r="A1026" t="str">
            <v>58</v>
          </cell>
          <cell r="B1026" t="str">
            <v>72728</v>
          </cell>
          <cell r="C1026" t="str">
            <v>Yuba</v>
          </cell>
          <cell r="D1026" t="str">
            <v>Camptonville Elementary</v>
          </cell>
          <cell r="E1026">
            <v>51</v>
          </cell>
          <cell r="F1026">
            <v>3564</v>
          </cell>
          <cell r="G1026">
            <v>1</v>
          </cell>
        </row>
        <row r="1027">
          <cell r="A1027" t="str">
            <v>58</v>
          </cell>
          <cell r="B1027" t="str">
            <v>72736</v>
          </cell>
          <cell r="C1027" t="str">
            <v>Yuba</v>
          </cell>
          <cell r="D1027" t="str">
            <v>Marysville Joint Unified</v>
          </cell>
          <cell r="E1027">
            <v>10087</v>
          </cell>
          <cell r="F1027">
            <v>187120</v>
          </cell>
          <cell r="G1027">
            <v>24</v>
          </cell>
        </row>
        <row r="1028">
          <cell r="A1028" t="str">
            <v>58</v>
          </cell>
          <cell r="B1028" t="str">
            <v>72744</v>
          </cell>
          <cell r="C1028" t="str">
            <v>Yuba</v>
          </cell>
          <cell r="D1028" t="str">
            <v>Plumas Lake Elementary</v>
          </cell>
          <cell r="E1028">
            <v>991</v>
          </cell>
          <cell r="F1028">
            <v>18871</v>
          </cell>
          <cell r="G1028">
            <v>4</v>
          </cell>
        </row>
        <row r="1029">
          <cell r="A1029" t="str">
            <v>58</v>
          </cell>
          <cell r="B1029" t="str">
            <v>72751</v>
          </cell>
          <cell r="C1029" t="str">
            <v>Yuba</v>
          </cell>
          <cell r="D1029" t="str">
            <v>Wheatland</v>
          </cell>
          <cell r="E1029">
            <v>1439</v>
          </cell>
          <cell r="F1029">
            <v>25749</v>
          </cell>
          <cell r="G1029">
            <v>4</v>
          </cell>
        </row>
        <row r="1030">
          <cell r="A1030" t="str">
            <v>58</v>
          </cell>
          <cell r="B1030" t="str">
            <v>72769</v>
          </cell>
          <cell r="C1030" t="str">
            <v>Yuba</v>
          </cell>
          <cell r="D1030" t="str">
            <v>Wheatland Union High</v>
          </cell>
          <cell r="E1030">
            <v>785</v>
          </cell>
          <cell r="F1030">
            <v>16280</v>
          </cell>
          <cell r="G1030">
            <v>2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FF00"/>
    <pageSetUpPr fitToPage="1"/>
  </sheetPr>
  <dimension ref="A1:DK777"/>
  <sheetViews>
    <sheetView zoomScale="115" zoomScaleNormal="115" zoomScaleSheetLayoutView="90" workbookViewId="0">
      <pane xSplit="2" ySplit="6" topLeftCell="R7" activePane="bottomRight" state="frozen"/>
      <selection activeCell="R23" sqref="R23"/>
      <selection pane="topRight" activeCell="R23" sqref="R23"/>
      <selection pane="bottomLeft" activeCell="R23" sqref="R23"/>
      <selection pane="bottomRight" activeCell="R7" sqref="R7"/>
    </sheetView>
  </sheetViews>
  <sheetFormatPr defaultColWidth="9.1796875" defaultRowHeight="12.5" outlineLevelRow="2" outlineLevelCol="2" x14ac:dyDescent="0.25"/>
  <cols>
    <col min="1" max="1" width="11.26953125" style="4" customWidth="1"/>
    <col min="2" max="2" width="34.7265625" style="5" customWidth="1"/>
    <col min="3" max="3" width="16.81640625" style="5" hidden="1" customWidth="1" outlineLevel="1"/>
    <col min="4" max="4" width="16.81640625" style="5" hidden="1" customWidth="1" collapsed="1"/>
    <col min="5" max="13" width="16.81640625" style="5" hidden="1" customWidth="1"/>
    <col min="14" max="14" width="40" style="6" hidden="1" customWidth="1" outlineLevel="1"/>
    <col min="15" max="15" width="16.81640625" style="5" hidden="1" customWidth="1" collapsed="1"/>
    <col min="16" max="17" width="16.81640625" style="5" hidden="1" customWidth="1"/>
    <col min="18" max="18" width="16.81640625" style="5" customWidth="1"/>
    <col min="19" max="22" width="16.81640625" style="5" hidden="1" customWidth="1"/>
    <col min="23" max="23" width="41.54296875" style="6" hidden="1" customWidth="1" outlineLevel="1"/>
    <col min="24" max="34" width="16.81640625" style="5" hidden="1" customWidth="1" outlineLevel="1"/>
    <col min="35" max="35" width="16.81640625" style="5" customWidth="1" outlineLevel="1"/>
    <col min="36" max="39" width="16.81640625" style="5" hidden="1" customWidth="1" outlineLevel="1"/>
    <col min="40" max="40" width="50.453125" style="6" hidden="1" customWidth="1" outlineLevel="2"/>
    <col min="41" max="41" width="16.81640625" style="5" hidden="1" customWidth="1" outlineLevel="1" collapsed="1"/>
    <col min="42" max="43" width="16.81640625" style="5" hidden="1" customWidth="1" outlineLevel="1"/>
    <col min="44" max="44" width="16.81640625" style="5" customWidth="1" outlineLevel="1"/>
    <col min="45" max="48" width="16.81640625" style="5" hidden="1" customWidth="1" outlineLevel="1"/>
    <col min="49" max="49" width="50.453125" style="6" hidden="1" customWidth="1" outlineLevel="2"/>
    <col min="50" max="50" width="16.81640625" style="5" hidden="1" customWidth="1" outlineLevel="1" collapsed="1"/>
    <col min="51" max="52" width="16.81640625" style="5" hidden="1" customWidth="1" outlineLevel="1"/>
    <col min="53" max="53" width="16.81640625" style="5" customWidth="1" outlineLevel="1"/>
    <col min="54" max="57" width="16.81640625" style="5" hidden="1" customWidth="1" outlineLevel="1"/>
    <col min="58" max="58" width="50.453125" style="6" hidden="1" customWidth="1" outlineLevel="2"/>
    <col min="59" max="59" width="16.81640625" style="5" hidden="1" customWidth="1" outlineLevel="1" collapsed="1"/>
    <col min="60" max="61" width="16.81640625" style="5" hidden="1" customWidth="1" outlineLevel="1"/>
    <col min="62" max="62" width="16.81640625" style="5" customWidth="1" outlineLevel="1"/>
    <col min="63" max="66" width="16.81640625" style="5" hidden="1" customWidth="1" outlineLevel="1"/>
    <col min="67" max="67" width="50.453125" style="6" hidden="1" customWidth="1" outlineLevel="2"/>
    <col min="68" max="68" width="16.81640625" style="5" hidden="1" customWidth="1" outlineLevel="1" collapsed="1"/>
    <col min="69" max="75" width="16.81640625" style="5" hidden="1" customWidth="1" outlineLevel="1"/>
    <col min="76" max="76" width="50.453125" style="6" hidden="1" customWidth="1" outlineLevel="2"/>
    <col min="77" max="77" width="16.81640625" style="5" hidden="1" customWidth="1" outlineLevel="1" collapsed="1"/>
    <col min="78" max="84" width="16.81640625" style="5" hidden="1" customWidth="1" outlineLevel="1"/>
    <col min="85" max="85" width="50.453125" style="6" hidden="1" customWidth="1" outlineLevel="2"/>
    <col min="86" max="86" width="16.81640625" style="5" hidden="1" customWidth="1" outlineLevel="1" collapsed="1"/>
    <col min="87" max="93" width="16.81640625" style="5" hidden="1" customWidth="1" outlineLevel="1"/>
    <col min="94" max="94" width="50.453125" style="6" hidden="1" customWidth="1" outlineLevel="2"/>
    <col min="95" max="95" width="16.81640625" style="5" hidden="1" customWidth="1" outlineLevel="1" collapsed="1"/>
    <col min="96" max="102" width="16.81640625" style="5" hidden="1" customWidth="1" outlineLevel="1"/>
    <col min="103" max="103" width="50.453125" style="6" hidden="1" customWidth="1" outlineLevel="2"/>
    <col min="104" max="104" width="16.81640625" style="5" hidden="1" customWidth="1" outlineLevel="1" collapsed="1"/>
    <col min="105" max="111" width="16.81640625" style="5" hidden="1" customWidth="1" outlineLevel="1"/>
    <col min="112" max="112" width="50.453125" style="6" hidden="1" customWidth="1" outlineLevel="2"/>
    <col min="113" max="113" width="15.54296875" style="5" customWidth="1" collapsed="1"/>
    <col min="114" max="16384" width="9.1796875" style="5"/>
  </cols>
  <sheetData>
    <row r="1" spans="1:112" s="2" customFormat="1" ht="15.5" x14ac:dyDescent="0.35">
      <c r="A1" s="1" t="s">
        <v>392</v>
      </c>
      <c r="N1" s="3"/>
      <c r="W1" s="3"/>
      <c r="AN1" s="3"/>
      <c r="AW1" s="3"/>
      <c r="BF1" s="3"/>
      <c r="BO1" s="3"/>
      <c r="BX1" s="3"/>
      <c r="CG1" s="3"/>
      <c r="CP1" s="3"/>
      <c r="CY1" s="3"/>
      <c r="DH1" s="3"/>
    </row>
    <row r="2" spans="1:112" x14ac:dyDescent="0.25">
      <c r="A2" s="4" t="s">
        <v>0</v>
      </c>
    </row>
    <row r="3" spans="1:112" hidden="1" x14ac:dyDescent="0.25"/>
    <row r="4" spans="1:112" ht="13.5" thickBot="1" x14ac:dyDescent="0.35">
      <c r="A4" s="4" t="s">
        <v>940</v>
      </c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9"/>
      <c r="O4" s="8"/>
      <c r="P4" s="8"/>
      <c r="Q4" s="8"/>
      <c r="R4" s="8"/>
      <c r="S4" s="8"/>
      <c r="T4" s="8"/>
      <c r="U4" s="8"/>
      <c r="V4" s="8"/>
      <c r="W4" s="9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9"/>
      <c r="AO4" s="8"/>
      <c r="AP4" s="8"/>
      <c r="AQ4" s="8"/>
      <c r="AR4" s="8"/>
      <c r="AS4" s="8"/>
      <c r="AT4" s="8"/>
      <c r="AU4" s="8"/>
      <c r="AV4" s="8"/>
      <c r="AW4" s="9"/>
      <c r="AX4" s="8"/>
      <c r="AY4" s="8"/>
      <c r="AZ4" s="8"/>
      <c r="BA4" s="8"/>
      <c r="BB4" s="8"/>
      <c r="BC4" s="8"/>
      <c r="BD4" s="8"/>
      <c r="BE4" s="8"/>
      <c r="BF4" s="9"/>
      <c r="BG4" s="8"/>
      <c r="BH4" s="8"/>
      <c r="BI4" s="8"/>
      <c r="BJ4" s="8"/>
      <c r="BK4" s="8"/>
      <c r="BL4" s="8"/>
      <c r="BM4" s="8"/>
      <c r="BN4" s="8"/>
      <c r="BO4" s="9"/>
      <c r="BP4" s="8"/>
      <c r="BQ4" s="8"/>
      <c r="BR4" s="8"/>
      <c r="BS4" s="8"/>
      <c r="BT4" s="8"/>
      <c r="BU4" s="8"/>
      <c r="BV4" s="8"/>
      <c r="BW4" s="8"/>
      <c r="BX4" s="9"/>
      <c r="BY4" s="8"/>
      <c r="BZ4" s="8"/>
      <c r="CA4" s="8"/>
      <c r="CB4" s="8"/>
      <c r="CC4" s="8"/>
      <c r="CD4" s="8"/>
      <c r="CE4" s="8"/>
      <c r="CF4" s="8"/>
      <c r="CG4" s="9"/>
      <c r="CH4" s="8"/>
      <c r="CI4" s="8"/>
      <c r="CJ4" s="8"/>
      <c r="CK4" s="8"/>
      <c r="CL4" s="8"/>
      <c r="CM4" s="8"/>
      <c r="CN4" s="8"/>
      <c r="CO4" s="8"/>
      <c r="CP4" s="9"/>
      <c r="CQ4" s="8"/>
      <c r="CR4" s="8"/>
      <c r="CS4" s="8"/>
      <c r="CT4" s="8"/>
      <c r="CU4" s="8"/>
      <c r="CV4" s="8"/>
      <c r="CW4" s="8"/>
      <c r="CX4" s="8"/>
      <c r="CY4" s="9"/>
      <c r="CZ4" s="8"/>
      <c r="DA4" s="8"/>
      <c r="DB4" s="8"/>
      <c r="DC4" s="8"/>
      <c r="DD4" s="8"/>
      <c r="DE4" s="8"/>
      <c r="DF4" s="8"/>
      <c r="DG4" s="8"/>
      <c r="DH4" s="9"/>
    </row>
    <row r="5" spans="1:112" ht="13.5" thickTop="1" thickBot="1" x14ac:dyDescent="0.3">
      <c r="B5" s="10"/>
      <c r="C5" s="11" t="s">
        <v>941</v>
      </c>
      <c r="D5" s="11" t="s">
        <v>941</v>
      </c>
      <c r="E5" s="11" t="s">
        <v>942</v>
      </c>
      <c r="F5" s="11" t="str">
        <f t="shared" ref="F5:R5" si="0">E5</f>
        <v>2016/17</v>
      </c>
      <c r="G5" s="11" t="str">
        <f t="shared" si="0"/>
        <v>2016/17</v>
      </c>
      <c r="H5" s="11" t="str">
        <f t="shared" si="0"/>
        <v>2016/17</v>
      </c>
      <c r="I5" s="11" t="str">
        <f t="shared" si="0"/>
        <v>2016/17</v>
      </c>
      <c r="J5" s="11" t="str">
        <f t="shared" si="0"/>
        <v>2016/17</v>
      </c>
      <c r="K5" s="11" t="str">
        <f t="shared" si="0"/>
        <v>2016/17</v>
      </c>
      <c r="L5" s="11" t="str">
        <f t="shared" si="0"/>
        <v>2016/17</v>
      </c>
      <c r="M5" s="11" t="str">
        <f>J5</f>
        <v>2016/17</v>
      </c>
      <c r="N5" s="11" t="str">
        <f t="shared" si="0"/>
        <v>2016/17</v>
      </c>
      <c r="O5" s="11" t="str">
        <f t="shared" si="0"/>
        <v>2016/17</v>
      </c>
      <c r="P5" s="11" t="str">
        <f t="shared" si="0"/>
        <v>2016/17</v>
      </c>
      <c r="Q5" s="11" t="str">
        <f t="shared" si="0"/>
        <v>2016/17</v>
      </c>
      <c r="R5" s="11" t="str">
        <f t="shared" si="0"/>
        <v>2016/17</v>
      </c>
      <c r="S5" s="11" t="str">
        <f>R5</f>
        <v>2016/17</v>
      </c>
      <c r="T5" s="11" t="str">
        <f>S5</f>
        <v>2016/17</v>
      </c>
      <c r="U5" s="11" t="str">
        <f>T5</f>
        <v>2016/17</v>
      </c>
      <c r="V5" s="11" t="str">
        <f>S5</f>
        <v>2016/17</v>
      </c>
      <c r="W5" s="11" t="str">
        <f t="shared" ref="W5:AB5" si="1">V5</f>
        <v>2016/17</v>
      </c>
      <c r="X5" s="11" t="str">
        <f t="shared" si="1"/>
        <v>2016/17</v>
      </c>
      <c r="Y5" s="11" t="str">
        <f t="shared" si="1"/>
        <v>2016/17</v>
      </c>
      <c r="Z5" s="11" t="str">
        <f t="shared" si="1"/>
        <v>2016/17</v>
      </c>
      <c r="AA5" s="11" t="str">
        <f t="shared" si="1"/>
        <v>2016/17</v>
      </c>
      <c r="AB5" s="11" t="str">
        <f t="shared" si="1"/>
        <v>2016/17</v>
      </c>
      <c r="AC5" s="11" t="str">
        <f>AB5</f>
        <v>2016/17</v>
      </c>
      <c r="AD5" s="11" t="str">
        <f>AC5</f>
        <v>2016/17</v>
      </c>
      <c r="AE5" s="11" t="str">
        <f>AD5</f>
        <v>2016/17</v>
      </c>
      <c r="AF5" s="11" t="s">
        <v>876</v>
      </c>
      <c r="AG5" s="11" t="str">
        <f t="shared" ref="AG5:AN5" si="2">AF5</f>
        <v>2017/18</v>
      </c>
      <c r="AH5" s="11" t="str">
        <f t="shared" si="2"/>
        <v>2017/18</v>
      </c>
      <c r="AI5" s="11" t="str">
        <f t="shared" si="2"/>
        <v>2017/18</v>
      </c>
      <c r="AJ5" s="11" t="str">
        <f t="shared" si="2"/>
        <v>2017/18</v>
      </c>
      <c r="AK5" s="11" t="str">
        <f t="shared" si="2"/>
        <v>2017/18</v>
      </c>
      <c r="AL5" s="11" t="str">
        <f t="shared" si="2"/>
        <v>2017/18</v>
      </c>
      <c r="AM5" s="11" t="str">
        <f>AJ5</f>
        <v>2017/18</v>
      </c>
      <c r="AN5" s="11" t="str">
        <f t="shared" si="2"/>
        <v>2017/18</v>
      </c>
      <c r="AO5" s="11" t="s">
        <v>877</v>
      </c>
      <c r="AP5" s="11" t="str">
        <f t="shared" ref="AP5:AW5" si="3">AO5</f>
        <v>2018/19</v>
      </c>
      <c r="AQ5" s="11" t="str">
        <f t="shared" si="3"/>
        <v>2018/19</v>
      </c>
      <c r="AR5" s="11" t="str">
        <f t="shared" si="3"/>
        <v>2018/19</v>
      </c>
      <c r="AS5" s="11" t="str">
        <f t="shared" si="3"/>
        <v>2018/19</v>
      </c>
      <c r="AT5" s="11" t="str">
        <f t="shared" si="3"/>
        <v>2018/19</v>
      </c>
      <c r="AU5" s="11" t="str">
        <f t="shared" si="3"/>
        <v>2018/19</v>
      </c>
      <c r="AV5" s="11" t="str">
        <f>AS5</f>
        <v>2018/19</v>
      </c>
      <c r="AW5" s="11" t="str">
        <f t="shared" si="3"/>
        <v>2018/19</v>
      </c>
      <c r="AX5" s="11" t="s">
        <v>878</v>
      </c>
      <c r="AY5" s="11" t="str">
        <f t="shared" ref="AY5:BF5" si="4">AX5</f>
        <v>2019/20</v>
      </c>
      <c r="AZ5" s="11" t="str">
        <f t="shared" si="4"/>
        <v>2019/20</v>
      </c>
      <c r="BA5" s="11" t="str">
        <f t="shared" si="4"/>
        <v>2019/20</v>
      </c>
      <c r="BB5" s="11" t="str">
        <f t="shared" si="4"/>
        <v>2019/20</v>
      </c>
      <c r="BC5" s="11" t="str">
        <f t="shared" si="4"/>
        <v>2019/20</v>
      </c>
      <c r="BD5" s="11" t="str">
        <f t="shared" si="4"/>
        <v>2019/20</v>
      </c>
      <c r="BE5" s="11" t="str">
        <f>BB5</f>
        <v>2019/20</v>
      </c>
      <c r="BF5" s="11" t="str">
        <f t="shared" si="4"/>
        <v>2019/20</v>
      </c>
      <c r="BG5" s="11" t="s">
        <v>879</v>
      </c>
      <c r="BH5" s="11" t="str">
        <f t="shared" ref="BH5:BO5" si="5">BG5</f>
        <v>2020/21</v>
      </c>
      <c r="BI5" s="11" t="str">
        <f t="shared" si="5"/>
        <v>2020/21</v>
      </c>
      <c r="BJ5" s="11" t="str">
        <f t="shared" si="5"/>
        <v>2020/21</v>
      </c>
      <c r="BK5" s="11" t="str">
        <f t="shared" si="5"/>
        <v>2020/21</v>
      </c>
      <c r="BL5" s="11" t="str">
        <f t="shared" si="5"/>
        <v>2020/21</v>
      </c>
      <c r="BM5" s="11" t="str">
        <f t="shared" si="5"/>
        <v>2020/21</v>
      </c>
      <c r="BN5" s="11" t="str">
        <f>BK5</f>
        <v>2020/21</v>
      </c>
      <c r="BO5" s="11" t="str">
        <f t="shared" si="5"/>
        <v>2020/21</v>
      </c>
      <c r="BP5" s="11" t="s">
        <v>880</v>
      </c>
      <c r="BQ5" s="11" t="str">
        <f t="shared" ref="BQ5:BX5" si="6">BP5</f>
        <v>2021/22</v>
      </c>
      <c r="BR5" s="11" t="str">
        <f t="shared" si="6"/>
        <v>2021/22</v>
      </c>
      <c r="BS5" s="11" t="str">
        <f t="shared" si="6"/>
        <v>2021/22</v>
      </c>
      <c r="BT5" s="11" t="str">
        <f t="shared" si="6"/>
        <v>2021/22</v>
      </c>
      <c r="BU5" s="11" t="str">
        <f t="shared" si="6"/>
        <v>2021/22</v>
      </c>
      <c r="BV5" s="11" t="str">
        <f t="shared" si="6"/>
        <v>2021/22</v>
      </c>
      <c r="BW5" s="11" t="str">
        <f>BT5</f>
        <v>2021/22</v>
      </c>
      <c r="BX5" s="12" t="str">
        <f t="shared" si="6"/>
        <v>2021/22</v>
      </c>
      <c r="BY5" s="11" t="s">
        <v>881</v>
      </c>
      <c r="BZ5" s="11" t="str">
        <f t="shared" ref="BZ5:CG5" si="7">BY5</f>
        <v>2022/23</v>
      </c>
      <c r="CA5" s="11" t="str">
        <f t="shared" si="7"/>
        <v>2022/23</v>
      </c>
      <c r="CB5" s="11" t="str">
        <f t="shared" si="7"/>
        <v>2022/23</v>
      </c>
      <c r="CC5" s="11" t="str">
        <f t="shared" si="7"/>
        <v>2022/23</v>
      </c>
      <c r="CD5" s="11" t="str">
        <f t="shared" si="7"/>
        <v>2022/23</v>
      </c>
      <c r="CE5" s="11" t="str">
        <f t="shared" si="7"/>
        <v>2022/23</v>
      </c>
      <c r="CF5" s="11" t="str">
        <f>CC5</f>
        <v>2022/23</v>
      </c>
      <c r="CG5" s="11" t="str">
        <f t="shared" si="7"/>
        <v>2022/23</v>
      </c>
      <c r="CH5" s="12" t="s">
        <v>882</v>
      </c>
      <c r="CI5" s="11" t="str">
        <f t="shared" ref="CI5:CP5" si="8">CH5</f>
        <v>2023/24</v>
      </c>
      <c r="CJ5" s="11" t="str">
        <f t="shared" si="8"/>
        <v>2023/24</v>
      </c>
      <c r="CK5" s="11" t="str">
        <f t="shared" si="8"/>
        <v>2023/24</v>
      </c>
      <c r="CL5" s="11" t="str">
        <f t="shared" si="8"/>
        <v>2023/24</v>
      </c>
      <c r="CM5" s="11" t="str">
        <f t="shared" si="8"/>
        <v>2023/24</v>
      </c>
      <c r="CN5" s="11" t="str">
        <f t="shared" si="8"/>
        <v>2023/24</v>
      </c>
      <c r="CO5" s="11" t="str">
        <f>CL5</f>
        <v>2023/24</v>
      </c>
      <c r="CP5" s="11" t="str">
        <f t="shared" si="8"/>
        <v>2023/24</v>
      </c>
      <c r="CQ5" s="11" t="s">
        <v>883</v>
      </c>
      <c r="CR5" s="11" t="str">
        <f t="shared" ref="CR5:CY5" si="9">CQ5</f>
        <v>2024/25</v>
      </c>
      <c r="CS5" s="11" t="str">
        <f t="shared" si="9"/>
        <v>2024/25</v>
      </c>
      <c r="CT5" s="11" t="str">
        <f t="shared" si="9"/>
        <v>2024/25</v>
      </c>
      <c r="CU5" s="11" t="str">
        <f t="shared" si="9"/>
        <v>2024/25</v>
      </c>
      <c r="CV5" s="11" t="str">
        <f t="shared" si="9"/>
        <v>2024/25</v>
      </c>
      <c r="CW5" s="11" t="str">
        <f t="shared" si="9"/>
        <v>2024/25</v>
      </c>
      <c r="CX5" s="11" t="str">
        <f>CU5</f>
        <v>2024/25</v>
      </c>
      <c r="CY5" s="11" t="str">
        <f t="shared" si="9"/>
        <v>2024/25</v>
      </c>
      <c r="CZ5" s="11" t="s">
        <v>884</v>
      </c>
      <c r="DA5" s="11" t="str">
        <f t="shared" ref="DA5:DH5" si="10">CZ5</f>
        <v>2025/26</v>
      </c>
      <c r="DB5" s="11" t="str">
        <f t="shared" si="10"/>
        <v>2025/26</v>
      </c>
      <c r="DC5" s="11" t="str">
        <f t="shared" si="10"/>
        <v>2025/26</v>
      </c>
      <c r="DD5" s="11" t="str">
        <f t="shared" si="10"/>
        <v>2025/26</v>
      </c>
      <c r="DE5" s="11" t="str">
        <f t="shared" si="10"/>
        <v>2025/26</v>
      </c>
      <c r="DF5" s="11" t="str">
        <f t="shared" si="10"/>
        <v>2025/26</v>
      </c>
      <c r="DG5" s="11" t="str">
        <f>DD5</f>
        <v>2025/26</v>
      </c>
      <c r="DH5" s="11" t="str">
        <f t="shared" si="10"/>
        <v>2025/26</v>
      </c>
    </row>
    <row r="6" spans="1:112" s="14" customFormat="1" ht="66.75" customHeight="1" thickTop="1" thickBot="1" x14ac:dyDescent="0.3">
      <c r="A6" s="13"/>
      <c r="C6" s="15" t="s">
        <v>1</v>
      </c>
      <c r="D6" s="15" t="s">
        <v>2</v>
      </c>
      <c r="E6" s="15" t="s">
        <v>3</v>
      </c>
      <c r="F6" s="15" t="s">
        <v>943</v>
      </c>
      <c r="G6" s="15" t="s">
        <v>944</v>
      </c>
      <c r="H6" s="15" t="s">
        <v>945</v>
      </c>
      <c r="I6" s="15" t="s">
        <v>946</v>
      </c>
      <c r="J6" s="15" t="s">
        <v>947</v>
      </c>
      <c r="K6" s="15" t="s">
        <v>948</v>
      </c>
      <c r="L6" s="15" t="s">
        <v>949</v>
      </c>
      <c r="M6" s="15" t="s">
        <v>4</v>
      </c>
      <c r="N6" s="16" t="s">
        <v>5</v>
      </c>
      <c r="O6" s="15" t="s">
        <v>950</v>
      </c>
      <c r="P6" s="15" t="s">
        <v>951</v>
      </c>
      <c r="Q6" s="15" t="s">
        <v>952</v>
      </c>
      <c r="R6" s="17" t="s">
        <v>953</v>
      </c>
      <c r="S6" s="15" t="s">
        <v>954</v>
      </c>
      <c r="T6" s="15" t="s">
        <v>955</v>
      </c>
      <c r="U6" s="15" t="s">
        <v>956</v>
      </c>
      <c r="V6" s="15" t="s">
        <v>6</v>
      </c>
      <c r="W6" s="16" t="s">
        <v>5</v>
      </c>
      <c r="X6" s="15" t="s">
        <v>957</v>
      </c>
      <c r="Y6" s="15" t="s">
        <v>958</v>
      </c>
      <c r="Z6" s="15" t="s">
        <v>959</v>
      </c>
      <c r="AA6" s="15" t="s">
        <v>960</v>
      </c>
      <c r="AB6" s="15" t="s">
        <v>961</v>
      </c>
      <c r="AC6" s="15" t="s">
        <v>962</v>
      </c>
      <c r="AD6" s="15" t="s">
        <v>963</v>
      </c>
      <c r="AE6" s="15" t="s">
        <v>7</v>
      </c>
      <c r="AF6" s="15" t="s">
        <v>964</v>
      </c>
      <c r="AG6" s="15" t="s">
        <v>965</v>
      </c>
      <c r="AH6" s="15" t="s">
        <v>966</v>
      </c>
      <c r="AI6" s="17" t="s">
        <v>967</v>
      </c>
      <c r="AJ6" s="15" t="s">
        <v>968</v>
      </c>
      <c r="AK6" s="15" t="s">
        <v>969</v>
      </c>
      <c r="AL6" s="15" t="s">
        <v>970</v>
      </c>
      <c r="AM6" s="15" t="s">
        <v>8</v>
      </c>
      <c r="AN6" s="16" t="s">
        <v>5</v>
      </c>
      <c r="AO6" s="15" t="str">
        <f>AF6</f>
        <v>Preliminary Budget - MSA-6</v>
      </c>
      <c r="AP6" s="15" t="str">
        <f t="shared" ref="AP6:AU6" si="11">AG6</f>
        <v>Preliminary Budget - MSA-7</v>
      </c>
      <c r="AQ6" s="15" t="str">
        <f t="shared" si="11"/>
        <v>Preliminary Budget - MSA-8</v>
      </c>
      <c r="AR6" s="17" t="str">
        <f t="shared" si="11"/>
        <v>Preliminary Budget - MSA-SA</v>
      </c>
      <c r="AS6" s="15" t="str">
        <f t="shared" si="11"/>
        <v xml:space="preserve">Preliminary Budget - MSA-SD </v>
      </c>
      <c r="AT6" s="15" t="str">
        <f t="shared" si="11"/>
        <v>Preliminary Budget - Site 6</v>
      </c>
      <c r="AU6" s="15" t="str">
        <f t="shared" si="11"/>
        <v>Preliminary Budget - Home</v>
      </c>
      <c r="AV6" s="15" t="s">
        <v>8</v>
      </c>
      <c r="AW6" s="16" t="s">
        <v>5</v>
      </c>
      <c r="AX6" s="15" t="str">
        <f t="shared" ref="AX6:BD6" si="12">AO6</f>
        <v>Preliminary Budget - MSA-6</v>
      </c>
      <c r="AY6" s="15" t="str">
        <f t="shared" si="12"/>
        <v>Preliminary Budget - MSA-7</v>
      </c>
      <c r="AZ6" s="15" t="str">
        <f t="shared" si="12"/>
        <v>Preliminary Budget - MSA-8</v>
      </c>
      <c r="BA6" s="17" t="str">
        <f t="shared" si="12"/>
        <v>Preliminary Budget - MSA-SA</v>
      </c>
      <c r="BB6" s="15" t="str">
        <f t="shared" si="12"/>
        <v xml:space="preserve">Preliminary Budget - MSA-SD </v>
      </c>
      <c r="BC6" s="15" t="str">
        <f t="shared" si="12"/>
        <v>Preliminary Budget - Site 6</v>
      </c>
      <c r="BD6" s="15" t="str">
        <f t="shared" si="12"/>
        <v>Preliminary Budget - Home</v>
      </c>
      <c r="BE6" s="15" t="s">
        <v>8</v>
      </c>
      <c r="BF6" s="16" t="s">
        <v>5</v>
      </c>
      <c r="BG6" s="15" t="str">
        <f t="shared" ref="BG6:BM6" si="13">AX6</f>
        <v>Preliminary Budget - MSA-6</v>
      </c>
      <c r="BH6" s="15" t="str">
        <f t="shared" si="13"/>
        <v>Preliminary Budget - MSA-7</v>
      </c>
      <c r="BI6" s="15" t="str">
        <f t="shared" si="13"/>
        <v>Preliminary Budget - MSA-8</v>
      </c>
      <c r="BJ6" s="17" t="str">
        <f t="shared" si="13"/>
        <v>Preliminary Budget - MSA-SA</v>
      </c>
      <c r="BK6" s="15" t="str">
        <f t="shared" si="13"/>
        <v xml:space="preserve">Preliminary Budget - MSA-SD </v>
      </c>
      <c r="BL6" s="15" t="str">
        <f t="shared" si="13"/>
        <v>Preliminary Budget - Site 6</v>
      </c>
      <c r="BM6" s="15" t="str">
        <f t="shared" si="13"/>
        <v>Preliminary Budget - Home</v>
      </c>
      <c r="BN6" s="15" t="s">
        <v>8</v>
      </c>
      <c r="BO6" s="16" t="s">
        <v>5</v>
      </c>
      <c r="BP6" s="15" t="str">
        <f t="shared" ref="BP6:BV6" si="14">BG6</f>
        <v>Preliminary Budget - MSA-6</v>
      </c>
      <c r="BQ6" s="15" t="str">
        <f t="shared" si="14"/>
        <v>Preliminary Budget - MSA-7</v>
      </c>
      <c r="BR6" s="15" t="str">
        <f t="shared" si="14"/>
        <v>Preliminary Budget - MSA-8</v>
      </c>
      <c r="BS6" s="15" t="str">
        <f t="shared" si="14"/>
        <v>Preliminary Budget - MSA-SA</v>
      </c>
      <c r="BT6" s="15" t="str">
        <f t="shared" si="14"/>
        <v xml:space="preserve">Preliminary Budget - MSA-SD </v>
      </c>
      <c r="BU6" s="15" t="str">
        <f t="shared" si="14"/>
        <v>Preliminary Budget - Site 6</v>
      </c>
      <c r="BV6" s="15" t="str">
        <f t="shared" si="14"/>
        <v>Preliminary Budget - Home</v>
      </c>
      <c r="BW6" s="15" t="s">
        <v>8</v>
      </c>
      <c r="BX6" s="16" t="s">
        <v>5</v>
      </c>
      <c r="BY6" s="15" t="str">
        <f t="shared" ref="BY6:CE6" si="15">BP6</f>
        <v>Preliminary Budget - MSA-6</v>
      </c>
      <c r="BZ6" s="15" t="str">
        <f t="shared" si="15"/>
        <v>Preliminary Budget - MSA-7</v>
      </c>
      <c r="CA6" s="15" t="str">
        <f t="shared" si="15"/>
        <v>Preliminary Budget - MSA-8</v>
      </c>
      <c r="CB6" s="15" t="str">
        <f t="shared" si="15"/>
        <v>Preliminary Budget - MSA-SA</v>
      </c>
      <c r="CC6" s="15" t="str">
        <f t="shared" si="15"/>
        <v xml:space="preserve">Preliminary Budget - MSA-SD </v>
      </c>
      <c r="CD6" s="15" t="str">
        <f t="shared" si="15"/>
        <v>Preliminary Budget - Site 6</v>
      </c>
      <c r="CE6" s="15" t="str">
        <f t="shared" si="15"/>
        <v>Preliminary Budget - Home</v>
      </c>
      <c r="CF6" s="15" t="s">
        <v>8</v>
      </c>
      <c r="CG6" s="16" t="s">
        <v>5</v>
      </c>
      <c r="CH6" s="15" t="str">
        <f t="shared" ref="CH6:CN6" si="16">BY6</f>
        <v>Preliminary Budget - MSA-6</v>
      </c>
      <c r="CI6" s="15" t="str">
        <f t="shared" si="16"/>
        <v>Preliminary Budget - MSA-7</v>
      </c>
      <c r="CJ6" s="15" t="str">
        <f t="shared" si="16"/>
        <v>Preliminary Budget - MSA-8</v>
      </c>
      <c r="CK6" s="15" t="str">
        <f t="shared" si="16"/>
        <v>Preliminary Budget - MSA-SA</v>
      </c>
      <c r="CL6" s="15" t="str">
        <f t="shared" si="16"/>
        <v xml:space="preserve">Preliminary Budget - MSA-SD </v>
      </c>
      <c r="CM6" s="15" t="str">
        <f t="shared" si="16"/>
        <v>Preliminary Budget - Site 6</v>
      </c>
      <c r="CN6" s="15" t="str">
        <f t="shared" si="16"/>
        <v>Preliminary Budget - Home</v>
      </c>
      <c r="CO6" s="15" t="s">
        <v>8</v>
      </c>
      <c r="CP6" s="16" t="s">
        <v>5</v>
      </c>
      <c r="CQ6" s="15" t="str">
        <f t="shared" ref="CQ6:CW6" si="17">CH6</f>
        <v>Preliminary Budget - MSA-6</v>
      </c>
      <c r="CR6" s="15" t="str">
        <f t="shared" si="17"/>
        <v>Preliminary Budget - MSA-7</v>
      </c>
      <c r="CS6" s="15" t="str">
        <f t="shared" si="17"/>
        <v>Preliminary Budget - MSA-8</v>
      </c>
      <c r="CT6" s="15" t="str">
        <f t="shared" si="17"/>
        <v>Preliminary Budget - MSA-SA</v>
      </c>
      <c r="CU6" s="15" t="str">
        <f t="shared" si="17"/>
        <v xml:space="preserve">Preliminary Budget - MSA-SD </v>
      </c>
      <c r="CV6" s="15" t="str">
        <f t="shared" si="17"/>
        <v>Preliminary Budget - Site 6</v>
      </c>
      <c r="CW6" s="15" t="str">
        <f t="shared" si="17"/>
        <v>Preliminary Budget - Home</v>
      </c>
      <c r="CX6" s="15" t="s">
        <v>8</v>
      </c>
      <c r="CY6" s="16" t="s">
        <v>5</v>
      </c>
      <c r="CZ6" s="15" t="str">
        <f t="shared" ref="CZ6:DF6" si="18">CQ6</f>
        <v>Preliminary Budget - MSA-6</v>
      </c>
      <c r="DA6" s="15" t="str">
        <f t="shared" si="18"/>
        <v>Preliminary Budget - MSA-7</v>
      </c>
      <c r="DB6" s="15" t="str">
        <f t="shared" si="18"/>
        <v>Preliminary Budget - MSA-8</v>
      </c>
      <c r="DC6" s="15" t="str">
        <f t="shared" si="18"/>
        <v>Preliminary Budget - MSA-SA</v>
      </c>
      <c r="DD6" s="15" t="str">
        <f t="shared" si="18"/>
        <v xml:space="preserve">Preliminary Budget - MSA-SD </v>
      </c>
      <c r="DE6" s="15" t="str">
        <f t="shared" si="18"/>
        <v>Preliminary Budget - Site 6</v>
      </c>
      <c r="DF6" s="15" t="str">
        <f t="shared" si="18"/>
        <v>Preliminary Budget - Home</v>
      </c>
      <c r="DG6" s="15" t="s">
        <v>8</v>
      </c>
      <c r="DH6" s="16" t="s">
        <v>5</v>
      </c>
    </row>
    <row r="7" spans="1:112" s="19" customFormat="1" ht="13.5" thickTop="1" x14ac:dyDescent="0.35">
      <c r="A7" s="18" t="s">
        <v>9</v>
      </c>
      <c r="N7" s="20"/>
      <c r="W7" s="20"/>
      <c r="AN7" s="20"/>
      <c r="AW7" s="20"/>
      <c r="BF7" s="20"/>
      <c r="BO7" s="20"/>
      <c r="BX7" s="20"/>
      <c r="CG7" s="20"/>
      <c r="CP7" s="20"/>
      <c r="CY7" s="20"/>
      <c r="DH7" s="20"/>
    </row>
    <row r="8" spans="1:112" s="19" customFormat="1" ht="13" x14ac:dyDescent="0.35">
      <c r="A8" s="18" t="s">
        <v>10</v>
      </c>
      <c r="N8" s="20"/>
      <c r="W8" s="20"/>
      <c r="AN8" s="20"/>
      <c r="AW8" s="20"/>
      <c r="BF8" s="20"/>
      <c r="BO8" s="20"/>
      <c r="BX8" s="20"/>
      <c r="CG8" s="20"/>
      <c r="CP8" s="20"/>
      <c r="CY8" s="20"/>
      <c r="DH8" s="20"/>
    </row>
    <row r="9" spans="1:112" s="25" customFormat="1" x14ac:dyDescent="0.35">
      <c r="A9" s="21"/>
      <c r="B9" s="22" t="s">
        <v>11</v>
      </c>
      <c r="C9" s="23">
        <f t="shared" ref="C9:M9" si="19">+C117</f>
        <v>0</v>
      </c>
      <c r="D9" s="23">
        <f t="shared" si="19"/>
        <v>0</v>
      </c>
      <c r="E9" s="23">
        <f t="shared" si="19"/>
        <v>17701357.990000002</v>
      </c>
      <c r="F9" s="23">
        <f t="shared" si="19"/>
        <v>1575467</v>
      </c>
      <c r="G9" s="23">
        <f t="shared" si="19"/>
        <v>2671594.9899999998</v>
      </c>
      <c r="H9" s="23">
        <f t="shared" si="19"/>
        <v>4438632</v>
      </c>
      <c r="I9" s="23">
        <f t="shared" si="19"/>
        <v>4595312</v>
      </c>
      <c r="J9" s="23">
        <f t="shared" si="19"/>
        <v>3365610</v>
      </c>
      <c r="K9" s="23">
        <f>+K117</f>
        <v>1054742</v>
      </c>
      <c r="L9" s="23">
        <f>+L117</f>
        <v>0</v>
      </c>
      <c r="M9" s="23">
        <f t="shared" si="19"/>
        <v>200</v>
      </c>
      <c r="N9" s="24"/>
      <c r="O9" s="23">
        <f t="shared" ref="O9:V9" si="20">+O117</f>
        <v>1577672.0000000002</v>
      </c>
      <c r="P9" s="23">
        <f t="shared" si="20"/>
        <v>2670902</v>
      </c>
      <c r="Q9" s="23">
        <f t="shared" si="20"/>
        <v>4442047</v>
      </c>
      <c r="R9" s="23">
        <f t="shared" si="20"/>
        <v>5423854</v>
      </c>
      <c r="S9" s="23">
        <f t="shared" si="20"/>
        <v>3079747</v>
      </c>
      <c r="T9" s="23">
        <f>+T117</f>
        <v>1054742</v>
      </c>
      <c r="U9" s="23">
        <f>+U117</f>
        <v>0</v>
      </c>
      <c r="V9" s="23">
        <f t="shared" si="20"/>
        <v>18248964</v>
      </c>
      <c r="W9" s="24"/>
      <c r="X9" s="23">
        <f t="shared" ref="X9:AE14" si="21">O9-F9</f>
        <v>2205.0000000002328</v>
      </c>
      <c r="Y9" s="23">
        <f t="shared" si="21"/>
        <v>-692.98999999975786</v>
      </c>
      <c r="Z9" s="23">
        <f t="shared" si="21"/>
        <v>3415</v>
      </c>
      <c r="AA9" s="23">
        <f t="shared" si="21"/>
        <v>828542</v>
      </c>
      <c r="AB9" s="23">
        <f t="shared" si="21"/>
        <v>-285863</v>
      </c>
      <c r="AC9" s="23">
        <f t="shared" si="21"/>
        <v>0</v>
      </c>
      <c r="AD9" s="23">
        <f t="shared" si="21"/>
        <v>0</v>
      </c>
      <c r="AE9" s="23">
        <f t="shared" si="21"/>
        <v>18248764</v>
      </c>
      <c r="AF9" s="23">
        <f t="shared" ref="AF9:AM9" si="22">+AF117</f>
        <v>1718117</v>
      </c>
      <c r="AG9" s="23">
        <f t="shared" si="22"/>
        <v>2873042</v>
      </c>
      <c r="AH9" s="23">
        <f t="shared" si="22"/>
        <v>4645225</v>
      </c>
      <c r="AI9" s="23">
        <f t="shared" si="22"/>
        <v>7175235</v>
      </c>
      <c r="AJ9" s="23">
        <f t="shared" si="22"/>
        <v>3183688</v>
      </c>
      <c r="AK9" s="23">
        <f>+AK117</f>
        <v>1032022</v>
      </c>
      <c r="AL9" s="23">
        <f>+AL117</f>
        <v>0</v>
      </c>
      <c r="AM9" s="23">
        <f t="shared" si="22"/>
        <v>20627329</v>
      </c>
      <c r="AN9" s="24"/>
      <c r="AO9" s="23">
        <f t="shared" ref="AO9:AV9" si="23">+AO117</f>
        <v>1748342</v>
      </c>
      <c r="AP9" s="23">
        <f t="shared" si="23"/>
        <v>2940671</v>
      </c>
      <c r="AQ9" s="23">
        <f t="shared" si="23"/>
        <v>4721762</v>
      </c>
      <c r="AR9" s="23">
        <f t="shared" si="23"/>
        <v>7455278</v>
      </c>
      <c r="AS9" s="23">
        <f t="shared" si="23"/>
        <v>3530080</v>
      </c>
      <c r="AT9" s="23">
        <f>+AT117</f>
        <v>1038615</v>
      </c>
      <c r="AU9" s="23">
        <f>+AU117</f>
        <v>0</v>
      </c>
      <c r="AV9" s="23">
        <f t="shared" si="23"/>
        <v>21434748</v>
      </c>
      <c r="AW9" s="24"/>
      <c r="AX9" s="23">
        <f t="shared" ref="AX9:BE9" si="24">+AX117</f>
        <v>1667641.5899999999</v>
      </c>
      <c r="AY9" s="23">
        <f t="shared" si="24"/>
        <v>3071768.6999999997</v>
      </c>
      <c r="AZ9" s="23">
        <f t="shared" si="24"/>
        <v>4900945.4999999991</v>
      </c>
      <c r="BA9" s="23">
        <f t="shared" si="24"/>
        <v>7638901.3999999994</v>
      </c>
      <c r="BB9" s="23">
        <f t="shared" si="24"/>
        <v>3656520.1</v>
      </c>
      <c r="BC9" s="23">
        <f>+BC117</f>
        <v>1011377.8999999999</v>
      </c>
      <c r="BD9" s="23">
        <f>+BD117</f>
        <v>0</v>
      </c>
      <c r="BE9" s="23">
        <f t="shared" si="24"/>
        <v>21947155.189999998</v>
      </c>
      <c r="BF9" s="24"/>
      <c r="BG9" s="23">
        <f t="shared" ref="BG9:BN9" si="25">+BG117</f>
        <v>1639282.17</v>
      </c>
      <c r="BH9" s="23">
        <f t="shared" si="25"/>
        <v>3120433.6499999994</v>
      </c>
      <c r="BI9" s="23">
        <f t="shared" si="25"/>
        <v>4963998.5999999996</v>
      </c>
      <c r="BJ9" s="23">
        <f t="shared" si="25"/>
        <v>7774503.1999999993</v>
      </c>
      <c r="BK9" s="23">
        <f t="shared" si="25"/>
        <v>3700968</v>
      </c>
      <c r="BL9" s="23">
        <f>+BL117</f>
        <v>1023671.9999999999</v>
      </c>
      <c r="BM9" s="23">
        <f>+BM117</f>
        <v>0</v>
      </c>
      <c r="BN9" s="23">
        <f t="shared" si="25"/>
        <v>22222857.619999997</v>
      </c>
      <c r="BO9" s="24"/>
      <c r="BP9" s="23">
        <f t="shared" ref="BP9:BW9" si="26">+BP117</f>
        <v>1639282.17</v>
      </c>
      <c r="BQ9" s="23">
        <f t="shared" si="26"/>
        <v>3120433.6499999994</v>
      </c>
      <c r="BR9" s="23">
        <f t="shared" si="26"/>
        <v>4963998.5999999996</v>
      </c>
      <c r="BS9" s="23">
        <f t="shared" si="26"/>
        <v>7774503.1999999993</v>
      </c>
      <c r="BT9" s="23">
        <f t="shared" si="26"/>
        <v>3700968</v>
      </c>
      <c r="BU9" s="23">
        <f>+BU117</f>
        <v>1023671.9999999999</v>
      </c>
      <c r="BV9" s="23">
        <f>+BV117</f>
        <v>0</v>
      </c>
      <c r="BW9" s="23">
        <f t="shared" si="26"/>
        <v>22222857.619999997</v>
      </c>
      <c r="BX9" s="24"/>
      <c r="BY9" s="23">
        <f t="shared" ref="BY9:CF9" si="27">+BY117</f>
        <v>1639282.17</v>
      </c>
      <c r="BZ9" s="23">
        <f t="shared" si="27"/>
        <v>3120433.6499999994</v>
      </c>
      <c r="CA9" s="23">
        <f t="shared" si="27"/>
        <v>4963998.5999999996</v>
      </c>
      <c r="CB9" s="23">
        <f t="shared" si="27"/>
        <v>7774503.1999999993</v>
      </c>
      <c r="CC9" s="23">
        <f t="shared" si="27"/>
        <v>3700968</v>
      </c>
      <c r="CD9" s="23">
        <f>+CD117</f>
        <v>1023671.9999999999</v>
      </c>
      <c r="CE9" s="23">
        <f>+CE117</f>
        <v>0</v>
      </c>
      <c r="CF9" s="23">
        <f t="shared" si="27"/>
        <v>22222857.619999997</v>
      </c>
      <c r="CG9" s="24"/>
      <c r="CH9" s="23">
        <f t="shared" ref="CH9:CO9" si="28">+CH117</f>
        <v>1639282.17</v>
      </c>
      <c r="CI9" s="23">
        <f t="shared" si="28"/>
        <v>3120433.6499999994</v>
      </c>
      <c r="CJ9" s="23">
        <f t="shared" si="28"/>
        <v>4963998.5999999996</v>
      </c>
      <c r="CK9" s="23">
        <f t="shared" si="28"/>
        <v>7774503.1999999993</v>
      </c>
      <c r="CL9" s="23">
        <f t="shared" si="28"/>
        <v>3700968</v>
      </c>
      <c r="CM9" s="23">
        <f>+CM117</f>
        <v>1023671.9999999999</v>
      </c>
      <c r="CN9" s="23">
        <f>+CN117</f>
        <v>0</v>
      </c>
      <c r="CO9" s="23">
        <f t="shared" si="28"/>
        <v>22222857.619999997</v>
      </c>
      <c r="CP9" s="24"/>
      <c r="CQ9" s="23">
        <f t="shared" ref="CQ9:CX9" si="29">+CQ117</f>
        <v>1639282.17</v>
      </c>
      <c r="CR9" s="23">
        <f t="shared" si="29"/>
        <v>3120433.6499999994</v>
      </c>
      <c r="CS9" s="23">
        <f t="shared" si="29"/>
        <v>4963998.5999999996</v>
      </c>
      <c r="CT9" s="23">
        <f t="shared" si="29"/>
        <v>7774503.1999999993</v>
      </c>
      <c r="CU9" s="23">
        <f t="shared" si="29"/>
        <v>3700968</v>
      </c>
      <c r="CV9" s="23">
        <f>+CV117</f>
        <v>1023671.9999999999</v>
      </c>
      <c r="CW9" s="23">
        <f>+CW117</f>
        <v>0</v>
      </c>
      <c r="CX9" s="23">
        <f t="shared" si="29"/>
        <v>22222857.619999997</v>
      </c>
      <c r="CY9" s="24"/>
      <c r="CZ9" s="23">
        <f t="shared" ref="CZ9:DG9" si="30">+CZ117</f>
        <v>1639282.17</v>
      </c>
      <c r="DA9" s="23">
        <f t="shared" si="30"/>
        <v>3120433.6499999994</v>
      </c>
      <c r="DB9" s="23">
        <f t="shared" si="30"/>
        <v>4963998.5999999996</v>
      </c>
      <c r="DC9" s="23">
        <f t="shared" si="30"/>
        <v>7774503.1999999993</v>
      </c>
      <c r="DD9" s="23">
        <f t="shared" si="30"/>
        <v>3700968</v>
      </c>
      <c r="DE9" s="23">
        <f>+DE117</f>
        <v>1023671.9999999999</v>
      </c>
      <c r="DF9" s="23">
        <f>+DF117</f>
        <v>0</v>
      </c>
      <c r="DG9" s="23">
        <f t="shared" si="30"/>
        <v>22222857.619999997</v>
      </c>
      <c r="DH9" s="24"/>
    </row>
    <row r="10" spans="1:112" s="25" customFormat="1" x14ac:dyDescent="0.35">
      <c r="A10" s="21"/>
      <c r="B10" s="22" t="s">
        <v>12</v>
      </c>
      <c r="C10" s="23">
        <f t="shared" ref="C10:M10" si="31">+C155</f>
        <v>0</v>
      </c>
      <c r="D10" s="23">
        <f t="shared" si="31"/>
        <v>0</v>
      </c>
      <c r="E10" s="23">
        <f t="shared" si="31"/>
        <v>1314686.1900000002</v>
      </c>
      <c r="F10" s="23">
        <f t="shared" si="31"/>
        <v>137828.46</v>
      </c>
      <c r="G10" s="23">
        <f t="shared" si="31"/>
        <v>346071.75</v>
      </c>
      <c r="H10" s="23">
        <f t="shared" si="31"/>
        <v>296081.05000000005</v>
      </c>
      <c r="I10" s="23">
        <f t="shared" si="31"/>
        <v>394527.08</v>
      </c>
      <c r="J10" s="23">
        <f t="shared" si="31"/>
        <v>133927.85</v>
      </c>
      <c r="K10" s="23">
        <f>+K155</f>
        <v>6250</v>
      </c>
      <c r="L10" s="23">
        <f>+L155</f>
        <v>0</v>
      </c>
      <c r="M10" s="23">
        <f t="shared" si="31"/>
        <v>377.28750000000002</v>
      </c>
      <c r="N10" s="24"/>
      <c r="O10" s="23">
        <f t="shared" ref="O10:V10" si="32">+O155</f>
        <v>169685.00044117647</v>
      </c>
      <c r="P10" s="23">
        <f t="shared" si="32"/>
        <v>285512.015472973</v>
      </c>
      <c r="Q10" s="23">
        <f t="shared" si="32"/>
        <v>298033.27600000001</v>
      </c>
      <c r="R10" s="23">
        <f t="shared" si="32"/>
        <v>651994.15968615375</v>
      </c>
      <c r="S10" s="23">
        <f t="shared" si="32"/>
        <v>140141.11671641789</v>
      </c>
      <c r="T10" s="23">
        <f>+T155</f>
        <v>1542.8</v>
      </c>
      <c r="U10" s="23">
        <f>+U155</f>
        <v>0</v>
      </c>
      <c r="V10" s="23">
        <f t="shared" si="32"/>
        <v>1546908.3683167212</v>
      </c>
      <c r="W10" s="24"/>
      <c r="X10" s="23">
        <f t="shared" si="21"/>
        <v>31856.540441176476</v>
      </c>
      <c r="Y10" s="23">
        <f t="shared" si="21"/>
        <v>-60559.734527027002</v>
      </c>
      <c r="Z10" s="23">
        <f t="shared" si="21"/>
        <v>1952.225999999966</v>
      </c>
      <c r="AA10" s="23">
        <f t="shared" si="21"/>
        <v>257467.07968615374</v>
      </c>
      <c r="AB10" s="23">
        <f t="shared" si="21"/>
        <v>6213.2667164178856</v>
      </c>
      <c r="AC10" s="23">
        <f t="shared" si="21"/>
        <v>-4707.2</v>
      </c>
      <c r="AD10" s="23">
        <f t="shared" si="21"/>
        <v>0</v>
      </c>
      <c r="AE10" s="23">
        <f t="shared" si="21"/>
        <v>1546531.0808167211</v>
      </c>
      <c r="AF10" s="23">
        <f t="shared" ref="AF10:AM10" si="33">+AF155</f>
        <v>176285.13906562905</v>
      </c>
      <c r="AG10" s="23">
        <f t="shared" si="33"/>
        <v>298088.85870935669</v>
      </c>
      <c r="AH10" s="23">
        <f t="shared" si="33"/>
        <v>304133.15157362499</v>
      </c>
      <c r="AI10" s="23">
        <f t="shared" si="33"/>
        <v>540447.88710769231</v>
      </c>
      <c r="AJ10" s="23">
        <f t="shared" si="33"/>
        <v>142633.8167164179</v>
      </c>
      <c r="AK10" s="23">
        <f>+AK155</f>
        <v>24461.575160750002</v>
      </c>
      <c r="AL10" s="23">
        <f>+AL155</f>
        <v>0</v>
      </c>
      <c r="AM10" s="23">
        <f t="shared" si="33"/>
        <v>1486050.4283334711</v>
      </c>
      <c r="AN10" s="24"/>
      <c r="AO10" s="23">
        <f t="shared" ref="AO10:AV10" si="34">+AO155</f>
        <v>178983.10747392187</v>
      </c>
      <c r="AP10" s="23">
        <f t="shared" si="34"/>
        <v>302297.2874642947</v>
      </c>
      <c r="AQ10" s="23">
        <f t="shared" si="34"/>
        <v>306387.19164170674</v>
      </c>
      <c r="AR10" s="23">
        <f t="shared" si="34"/>
        <v>572749.49382124818</v>
      </c>
      <c r="AS10" s="23">
        <f t="shared" si="34"/>
        <v>148272.32701492539</v>
      </c>
      <c r="AT10" s="23">
        <f>+AT155</f>
        <v>25053.545279640151</v>
      </c>
      <c r="AU10" s="23">
        <f>+AU155</f>
        <v>0</v>
      </c>
      <c r="AV10" s="23">
        <f t="shared" si="34"/>
        <v>1533742.9526957371</v>
      </c>
      <c r="AW10" s="24"/>
      <c r="AX10" s="23">
        <f t="shared" ref="AX10:BE10" si="35">+AX155</f>
        <v>180604.73144751994</v>
      </c>
      <c r="AY10" s="23">
        <f t="shared" si="35"/>
        <v>303910.51787255867</v>
      </c>
      <c r="AZ10" s="23">
        <f t="shared" si="35"/>
        <v>309004.26995854033</v>
      </c>
      <c r="BA10" s="23">
        <f t="shared" si="35"/>
        <v>585122.52933480416</v>
      </c>
      <c r="BB10" s="23">
        <f t="shared" si="35"/>
        <v>154536.1855149254</v>
      </c>
      <c r="BC10" s="23">
        <f>+BC155</f>
        <v>25722.474938606545</v>
      </c>
      <c r="BD10" s="23">
        <f>+BD155</f>
        <v>0</v>
      </c>
      <c r="BE10" s="23">
        <f t="shared" si="35"/>
        <v>1558900.7090669549</v>
      </c>
      <c r="BF10" s="24"/>
      <c r="BG10" s="23">
        <f t="shared" ref="BG10:BN10" si="36">+BG155</f>
        <v>181260.36764751992</v>
      </c>
      <c r="BH10" s="23">
        <f t="shared" si="36"/>
        <v>305961.14476862067</v>
      </c>
      <c r="BI10" s="23">
        <f t="shared" si="36"/>
        <v>309004.26995854033</v>
      </c>
      <c r="BJ10" s="23">
        <f t="shared" si="36"/>
        <v>596702.08408385492</v>
      </c>
      <c r="BK10" s="23">
        <f t="shared" si="36"/>
        <v>155699.93976992538</v>
      </c>
      <c r="BL10" s="23">
        <f>+BL155</f>
        <v>25722.474938606545</v>
      </c>
      <c r="BM10" s="23">
        <f>+BM155</f>
        <v>0</v>
      </c>
      <c r="BN10" s="23">
        <f t="shared" si="36"/>
        <v>1574350.2811670678</v>
      </c>
      <c r="BO10" s="24"/>
      <c r="BP10" s="23">
        <f t="shared" ref="BP10:BW10" si="37">+BP155</f>
        <v>211896.0071673909</v>
      </c>
      <c r="BQ10" s="23">
        <f t="shared" si="37"/>
        <v>301295.60503294482</v>
      </c>
      <c r="BR10" s="23">
        <f t="shared" si="37"/>
        <v>504915.26995854033</v>
      </c>
      <c r="BS10" s="23">
        <f t="shared" si="37"/>
        <v>791298.97462039406</v>
      </c>
      <c r="BT10" s="23">
        <f t="shared" si="37"/>
        <v>207611.66980030446</v>
      </c>
      <c r="BU10" s="23">
        <f>+BU155</f>
        <v>25722.474938606545</v>
      </c>
      <c r="BV10" s="23">
        <f>+BV155</f>
        <v>0</v>
      </c>
      <c r="BW10" s="23">
        <f t="shared" si="37"/>
        <v>2042740.0015181813</v>
      </c>
      <c r="BX10" s="24"/>
      <c r="BY10" s="23">
        <f t="shared" ref="BY10:CF10" si="38">+BY155</f>
        <v>213050.5716119709</v>
      </c>
      <c r="BZ10" s="23">
        <f t="shared" si="38"/>
        <v>303180.35489986365</v>
      </c>
      <c r="CA10" s="23">
        <f t="shared" si="38"/>
        <v>506145.26995854033</v>
      </c>
      <c r="CB10" s="23">
        <f t="shared" si="38"/>
        <v>794876.90990965161</v>
      </c>
      <c r="CC10" s="23">
        <f t="shared" si="38"/>
        <v>209068.29668943395</v>
      </c>
      <c r="CD10" s="23">
        <f>+CD155</f>
        <v>25722.474938606545</v>
      </c>
      <c r="CE10" s="23">
        <f>+CE155</f>
        <v>0</v>
      </c>
      <c r="CF10" s="23">
        <f t="shared" si="38"/>
        <v>2052043.8780080671</v>
      </c>
      <c r="CG10" s="24"/>
      <c r="CH10" s="23">
        <f t="shared" ref="CH10:CO10" si="39">+CH155</f>
        <v>214226.00298988831</v>
      </c>
      <c r="CI10" s="23">
        <f t="shared" si="39"/>
        <v>305103.91726279003</v>
      </c>
      <c r="CJ10" s="23">
        <f t="shared" si="39"/>
        <v>507375.26995854033</v>
      </c>
      <c r="CK10" s="23">
        <f t="shared" si="39"/>
        <v>798511.60325758695</v>
      </c>
      <c r="CL10" s="23">
        <f t="shared" si="39"/>
        <v>210561.96238523733</v>
      </c>
      <c r="CM10" s="23">
        <f>+CM155</f>
        <v>25722.474938606545</v>
      </c>
      <c r="CN10" s="23">
        <f>+CN155</f>
        <v>0</v>
      </c>
      <c r="CO10" s="23">
        <f t="shared" si="39"/>
        <v>2061501.2307926496</v>
      </c>
      <c r="CP10" s="24"/>
      <c r="CQ10" s="23">
        <f t="shared" ref="CQ10:CX10" si="40">+CQ155</f>
        <v>215422.92730914321</v>
      </c>
      <c r="CR10" s="23">
        <f t="shared" si="40"/>
        <v>307067.45649660414</v>
      </c>
      <c r="CS10" s="23">
        <f t="shared" si="40"/>
        <v>508605.26995854033</v>
      </c>
      <c r="CT10" s="23">
        <f t="shared" si="40"/>
        <v>802204.75740596035</v>
      </c>
      <c r="CU10" s="23">
        <f t="shared" si="40"/>
        <v>212093.77805191482</v>
      </c>
      <c r="CV10" s="23">
        <f>+CV155</f>
        <v>25722.474938606545</v>
      </c>
      <c r="CW10" s="23">
        <f>+CW155</f>
        <v>0</v>
      </c>
      <c r="CX10" s="23">
        <f t="shared" si="40"/>
        <v>2071116.6641607694</v>
      </c>
      <c r="CY10" s="24"/>
      <c r="CZ10" s="23">
        <f t="shared" ref="CZ10:DG10" si="41">+CZ155</f>
        <v>216641.98935797578</v>
      </c>
      <c r="DA10" s="23">
        <f t="shared" si="41"/>
        <v>309072.17190743273</v>
      </c>
      <c r="DB10" s="23">
        <f t="shared" si="41"/>
        <v>509835.26995854033</v>
      </c>
      <c r="DC10" s="23">
        <f t="shared" si="41"/>
        <v>805958.12617878499</v>
      </c>
      <c r="DD10" s="23">
        <f t="shared" si="41"/>
        <v>213664.88818859262</v>
      </c>
      <c r="DE10" s="23">
        <f>+DE155</f>
        <v>25722.474938606545</v>
      </c>
      <c r="DF10" s="23">
        <f>+DF155</f>
        <v>0</v>
      </c>
      <c r="DG10" s="23">
        <f t="shared" si="41"/>
        <v>2080894.9205299332</v>
      </c>
      <c r="DH10" s="24"/>
    </row>
    <row r="11" spans="1:112" s="25" customFormat="1" x14ac:dyDescent="0.35">
      <c r="A11" s="21"/>
      <c r="B11" s="22" t="s">
        <v>13</v>
      </c>
      <c r="C11" s="23">
        <f t="shared" ref="C11:M11" si="42">+C190</f>
        <v>0</v>
      </c>
      <c r="D11" s="23">
        <f t="shared" si="42"/>
        <v>0</v>
      </c>
      <c r="E11" s="23">
        <f t="shared" si="42"/>
        <v>1976730.6869999999</v>
      </c>
      <c r="F11" s="23">
        <f t="shared" si="42"/>
        <v>214077.7</v>
      </c>
      <c r="G11" s="23">
        <f t="shared" si="42"/>
        <v>578579.74699999997</v>
      </c>
      <c r="H11" s="23">
        <f t="shared" si="42"/>
        <v>508977.54000000004</v>
      </c>
      <c r="I11" s="23">
        <f t="shared" si="42"/>
        <v>345918.16000000003</v>
      </c>
      <c r="J11" s="23">
        <f t="shared" si="42"/>
        <v>301331.49</v>
      </c>
      <c r="K11" s="23">
        <f>+K190</f>
        <v>27846.05</v>
      </c>
      <c r="L11" s="23">
        <f>+L190</f>
        <v>0</v>
      </c>
      <c r="M11" s="23">
        <f t="shared" si="42"/>
        <v>1464.7366000000002</v>
      </c>
      <c r="N11" s="24"/>
      <c r="O11" s="23">
        <f t="shared" ref="O11:V11" si="43">+O190</f>
        <v>255071.10685294116</v>
      </c>
      <c r="P11" s="23">
        <f t="shared" si="43"/>
        <v>433503.4767054054</v>
      </c>
      <c r="Q11" s="23">
        <f t="shared" si="43"/>
        <v>619489.25780000002</v>
      </c>
      <c r="R11" s="23">
        <f t="shared" si="43"/>
        <v>487366.42103076918</v>
      </c>
      <c r="S11" s="23">
        <f t="shared" si="43"/>
        <v>381581.94168208953</v>
      </c>
      <c r="T11" s="23">
        <f>+T190</f>
        <v>28328.69</v>
      </c>
      <c r="U11" s="23">
        <f>+U190</f>
        <v>0</v>
      </c>
      <c r="V11" s="23">
        <f t="shared" si="43"/>
        <v>2205340.8940712051</v>
      </c>
      <c r="W11" s="24"/>
      <c r="X11" s="23">
        <f t="shared" si="21"/>
        <v>40993.406852941145</v>
      </c>
      <c r="Y11" s="23">
        <f t="shared" si="21"/>
        <v>-145076.27029459458</v>
      </c>
      <c r="Z11" s="23">
        <f t="shared" si="21"/>
        <v>110511.71779999998</v>
      </c>
      <c r="AA11" s="23">
        <f t="shared" si="21"/>
        <v>141448.26103076915</v>
      </c>
      <c r="AB11" s="23">
        <f t="shared" si="21"/>
        <v>80250.451682089537</v>
      </c>
      <c r="AC11" s="23">
        <f t="shared" si="21"/>
        <v>482.63999999999942</v>
      </c>
      <c r="AD11" s="23">
        <f t="shared" si="21"/>
        <v>0</v>
      </c>
      <c r="AE11" s="23">
        <f t="shared" si="21"/>
        <v>2203876.1574712051</v>
      </c>
      <c r="AF11" s="23">
        <f t="shared" ref="AF11:AM11" si="44">+AF190</f>
        <v>229332.40852410003</v>
      </c>
      <c r="AG11" s="23">
        <f t="shared" si="44"/>
        <v>388960.07511409</v>
      </c>
      <c r="AH11" s="23">
        <f t="shared" si="44"/>
        <v>539587.17792852502</v>
      </c>
      <c r="AI11" s="23">
        <f t="shared" si="44"/>
        <v>691623.14989041002</v>
      </c>
      <c r="AJ11" s="23">
        <f t="shared" si="44"/>
        <v>323994.70413185004</v>
      </c>
      <c r="AK11" s="23">
        <f>+AK190</f>
        <v>97203.209193349991</v>
      </c>
      <c r="AL11" s="23">
        <f>+AL190</f>
        <v>0</v>
      </c>
      <c r="AM11" s="23">
        <f t="shared" si="44"/>
        <v>2270700.7247823253</v>
      </c>
      <c r="AN11" s="24"/>
      <c r="AO11" s="23">
        <f t="shared" ref="AO11:AV11" si="45">+AO190</f>
        <v>238719.82737834007</v>
      </c>
      <c r="AP11" s="23">
        <f t="shared" si="45"/>
        <v>403710.90816390014</v>
      </c>
      <c r="AQ11" s="23">
        <f t="shared" si="45"/>
        <v>553180.16129719536</v>
      </c>
      <c r="AR11" s="23">
        <f t="shared" si="45"/>
        <v>799098.45841203921</v>
      </c>
      <c r="AS11" s="23">
        <f t="shared" si="45"/>
        <v>339548.84007962886</v>
      </c>
      <c r="AT11" s="23">
        <f>+AT190</f>
        <v>99555.52685582907</v>
      </c>
      <c r="AU11" s="23">
        <f>+AU190</f>
        <v>0</v>
      </c>
      <c r="AV11" s="23">
        <f t="shared" si="45"/>
        <v>2433813.7221869323</v>
      </c>
      <c r="AW11" s="24"/>
      <c r="AX11" s="23">
        <f t="shared" ref="AX11:BE11" si="46">+AX190</f>
        <v>245244.21016658173</v>
      </c>
      <c r="AY11" s="23">
        <f t="shared" si="46"/>
        <v>628924.57739910856</v>
      </c>
      <c r="AZ11" s="23">
        <f t="shared" si="46"/>
        <v>568076.67617058055</v>
      </c>
      <c r="BA11" s="23">
        <f t="shared" si="46"/>
        <v>829470.14322675881</v>
      </c>
      <c r="BB11" s="23">
        <f t="shared" si="46"/>
        <v>372236.59415964218</v>
      </c>
      <c r="BC11" s="23">
        <f>+BC190</f>
        <v>102213.65942287972</v>
      </c>
      <c r="BD11" s="23">
        <f>+BD190</f>
        <v>0</v>
      </c>
      <c r="BE11" s="23">
        <f t="shared" si="46"/>
        <v>2746165.8605455514</v>
      </c>
      <c r="BF11" s="24"/>
      <c r="BG11" s="23">
        <f t="shared" ref="BG11:BN11" si="47">+BG190</f>
        <v>248047.05492158176</v>
      </c>
      <c r="BH11" s="23">
        <f t="shared" si="47"/>
        <v>639517.16623683344</v>
      </c>
      <c r="BI11" s="23">
        <f t="shared" si="47"/>
        <v>572995.0950339305</v>
      </c>
      <c r="BJ11" s="23">
        <f t="shared" si="47"/>
        <v>842783.73162261816</v>
      </c>
      <c r="BK11" s="23">
        <f t="shared" si="47"/>
        <v>372236.59415964218</v>
      </c>
      <c r="BL11" s="23">
        <f>+BL190</f>
        <v>102213.65942287972</v>
      </c>
      <c r="BM11" s="23">
        <f>+BM190</f>
        <v>0</v>
      </c>
      <c r="BN11" s="23">
        <f t="shared" si="47"/>
        <v>2777793.3013974857</v>
      </c>
      <c r="BO11" s="24"/>
      <c r="BP11" s="23">
        <f t="shared" ref="BP11:BW11" si="48">+BP190</f>
        <v>250933.98501923174</v>
      </c>
      <c r="BQ11" s="23">
        <f t="shared" si="48"/>
        <v>649168.14312263625</v>
      </c>
      <c r="BR11" s="23">
        <f t="shared" si="48"/>
        <v>777132.47995753284</v>
      </c>
      <c r="BS11" s="23">
        <f t="shared" si="48"/>
        <v>846649.36122828128</v>
      </c>
      <c r="BT11" s="23">
        <f t="shared" si="48"/>
        <v>650462.37199164205</v>
      </c>
      <c r="BU11" s="23">
        <f>+BU190</f>
        <v>102213.65942287972</v>
      </c>
      <c r="BV11" s="23">
        <f>+BV190</f>
        <v>0</v>
      </c>
      <c r="BW11" s="23">
        <f t="shared" si="48"/>
        <v>3276560.0007422031</v>
      </c>
      <c r="BX11" s="24"/>
      <c r="BY11" s="23">
        <f t="shared" ref="BY11:CF11" si="49">+BY190</f>
        <v>253907.52301981125</v>
      </c>
      <c r="BZ11" s="23">
        <f t="shared" si="49"/>
        <v>654384.8764569863</v>
      </c>
      <c r="CA11" s="23">
        <f t="shared" si="49"/>
        <v>788322.57293449144</v>
      </c>
      <c r="CB11" s="23">
        <f t="shared" si="49"/>
        <v>846649.36122828128</v>
      </c>
      <c r="CC11" s="23">
        <f t="shared" si="49"/>
        <v>658809.14532660204</v>
      </c>
      <c r="CD11" s="23">
        <f>+CD190</f>
        <v>102213.65942287972</v>
      </c>
      <c r="CE11" s="23">
        <f>+CE190</f>
        <v>0</v>
      </c>
      <c r="CF11" s="23">
        <f t="shared" si="49"/>
        <v>3304287.1383890519</v>
      </c>
      <c r="CG11" s="24"/>
      <c r="CH11" s="23">
        <f t="shared" ref="CH11:CO11" si="50">+CH190</f>
        <v>256970.26716040814</v>
      </c>
      <c r="CI11" s="23">
        <f t="shared" si="50"/>
        <v>659758.11179136683</v>
      </c>
      <c r="CJ11" s="23">
        <f t="shared" si="50"/>
        <v>799848.36870075879</v>
      </c>
      <c r="CK11" s="23">
        <f t="shared" si="50"/>
        <v>851149.36122828128</v>
      </c>
      <c r="CL11" s="23">
        <f t="shared" si="50"/>
        <v>667406.32186161086</v>
      </c>
      <c r="CM11" s="23">
        <f>+CM190</f>
        <v>102213.65942287972</v>
      </c>
      <c r="CN11" s="23">
        <f>+CN190</f>
        <v>0</v>
      </c>
      <c r="CO11" s="23">
        <f t="shared" si="50"/>
        <v>3337346.0901653045</v>
      </c>
      <c r="CP11" s="24"/>
      <c r="CQ11" s="23">
        <f t="shared" ref="CQ11:CX11" si="51">+CQ190</f>
        <v>260124.89362522293</v>
      </c>
      <c r="CR11" s="23">
        <f t="shared" si="51"/>
        <v>665292.54418577871</v>
      </c>
      <c r="CS11" s="23">
        <f t="shared" si="51"/>
        <v>811719.93834001408</v>
      </c>
      <c r="CT11" s="23">
        <f t="shared" si="51"/>
        <v>855784.36122828128</v>
      </c>
      <c r="CU11" s="23">
        <f t="shared" si="51"/>
        <v>676261.41369266994</v>
      </c>
      <c r="CV11" s="23">
        <f>+CV190</f>
        <v>102213.65942287972</v>
      </c>
      <c r="CW11" s="23">
        <f>+CW190</f>
        <v>0</v>
      </c>
      <c r="CX11" s="23">
        <f t="shared" si="51"/>
        <v>3371396.8104948467</v>
      </c>
      <c r="CY11" s="24"/>
      <c r="CZ11" s="23">
        <f t="shared" ref="CZ11:DG11" si="52">+CZ190</f>
        <v>263374.15888398216</v>
      </c>
      <c r="DA11" s="23">
        <f t="shared" si="52"/>
        <v>670993.00955202302</v>
      </c>
      <c r="DB11" s="23">
        <f t="shared" si="52"/>
        <v>823947.65506844711</v>
      </c>
      <c r="DC11" s="23">
        <f t="shared" si="52"/>
        <v>860558.41122828133</v>
      </c>
      <c r="DD11" s="23">
        <f t="shared" si="52"/>
        <v>685382.15827866085</v>
      </c>
      <c r="DE11" s="23">
        <f>+DE190</f>
        <v>102213.65942287972</v>
      </c>
      <c r="DF11" s="23">
        <f>+DF190</f>
        <v>0</v>
      </c>
      <c r="DG11" s="23">
        <f t="shared" si="52"/>
        <v>3406469.0524342735</v>
      </c>
      <c r="DH11" s="24"/>
    </row>
    <row r="12" spans="1:112" s="25" customFormat="1" x14ac:dyDescent="0.35">
      <c r="A12" s="21"/>
      <c r="B12" s="22" t="s">
        <v>14</v>
      </c>
      <c r="C12" s="23">
        <f t="shared" ref="C12:M12" si="53">+C251</f>
        <v>0</v>
      </c>
      <c r="D12" s="23">
        <f t="shared" si="53"/>
        <v>0</v>
      </c>
      <c r="E12" s="23">
        <f t="shared" si="53"/>
        <v>230087.71611983806</v>
      </c>
      <c r="F12" s="23">
        <f t="shared" si="53"/>
        <v>14120</v>
      </c>
      <c r="G12" s="23">
        <f t="shared" si="53"/>
        <v>54197.78</v>
      </c>
      <c r="H12" s="23">
        <f t="shared" si="53"/>
        <v>90229.433119838068</v>
      </c>
      <c r="I12" s="23">
        <f t="shared" si="53"/>
        <v>16504.503000000001</v>
      </c>
      <c r="J12" s="23">
        <f t="shared" si="53"/>
        <v>55036</v>
      </c>
      <c r="K12" s="23">
        <f>+K251</f>
        <v>0</v>
      </c>
      <c r="L12" s="23">
        <f>+L251</f>
        <v>0</v>
      </c>
      <c r="M12" s="23">
        <f t="shared" si="53"/>
        <v>0</v>
      </c>
      <c r="N12" s="24"/>
      <c r="O12" s="23">
        <f t="shared" ref="O12:V12" si="54">+O251</f>
        <v>14120</v>
      </c>
      <c r="P12" s="23">
        <f t="shared" si="54"/>
        <v>54197.78</v>
      </c>
      <c r="Q12" s="23">
        <f t="shared" si="54"/>
        <v>90229.433119838068</v>
      </c>
      <c r="R12" s="23">
        <f t="shared" si="54"/>
        <v>16504.503000000001</v>
      </c>
      <c r="S12" s="23">
        <f t="shared" si="54"/>
        <v>68393.119999999995</v>
      </c>
      <c r="T12" s="23">
        <f>+T251</f>
        <v>0</v>
      </c>
      <c r="U12" s="23">
        <f>+U251</f>
        <v>0</v>
      </c>
      <c r="V12" s="23">
        <f t="shared" si="54"/>
        <v>243444.83611983806</v>
      </c>
      <c r="W12" s="24"/>
      <c r="X12" s="23">
        <f t="shared" si="21"/>
        <v>0</v>
      </c>
      <c r="Y12" s="23">
        <f t="shared" si="21"/>
        <v>0</v>
      </c>
      <c r="Z12" s="23">
        <f t="shared" si="21"/>
        <v>0</v>
      </c>
      <c r="AA12" s="23">
        <f t="shared" si="21"/>
        <v>0</v>
      </c>
      <c r="AB12" s="23">
        <f t="shared" si="21"/>
        <v>13357.119999999995</v>
      </c>
      <c r="AC12" s="23">
        <f t="shared" si="21"/>
        <v>0</v>
      </c>
      <c r="AD12" s="23">
        <f t="shared" si="21"/>
        <v>0</v>
      </c>
      <c r="AE12" s="23">
        <f t="shared" si="21"/>
        <v>243444.83611983806</v>
      </c>
      <c r="AF12" s="23">
        <f t="shared" ref="AF12:AM12" si="55">+AF251</f>
        <v>14543.6</v>
      </c>
      <c r="AG12" s="23">
        <f t="shared" si="55"/>
        <v>43001.624499999998</v>
      </c>
      <c r="AH12" s="23">
        <f t="shared" si="55"/>
        <v>92936.316113433189</v>
      </c>
      <c r="AI12" s="23">
        <f t="shared" si="55"/>
        <v>20622.63809</v>
      </c>
      <c r="AJ12" s="23">
        <f t="shared" si="55"/>
        <v>70444.9136</v>
      </c>
      <c r="AK12" s="23">
        <f>+AK251</f>
        <v>0</v>
      </c>
      <c r="AL12" s="23">
        <f>+AL251</f>
        <v>0</v>
      </c>
      <c r="AM12" s="23">
        <f t="shared" si="55"/>
        <v>241549.09230343319</v>
      </c>
      <c r="AN12" s="24"/>
      <c r="AO12" s="23">
        <f t="shared" ref="AO12:AV12" si="56">+AO251</f>
        <v>14979.907999999999</v>
      </c>
      <c r="AP12" s="23">
        <f t="shared" si="56"/>
        <v>44291.673235000002</v>
      </c>
      <c r="AQ12" s="23">
        <f t="shared" si="56"/>
        <v>95724.405596836194</v>
      </c>
      <c r="AR12" s="23">
        <f t="shared" si="56"/>
        <v>20641.317232700003</v>
      </c>
      <c r="AS12" s="23">
        <f t="shared" si="56"/>
        <v>72558.261008000016</v>
      </c>
      <c r="AT12" s="23">
        <f>+AT251</f>
        <v>0</v>
      </c>
      <c r="AU12" s="23">
        <f>+AU251</f>
        <v>0</v>
      </c>
      <c r="AV12" s="23">
        <f t="shared" si="56"/>
        <v>248195.56507253624</v>
      </c>
      <c r="AW12" s="24"/>
      <c r="AX12" s="23">
        <f t="shared" ref="AX12:BE12" si="57">+AX251</f>
        <v>15429.305240000002</v>
      </c>
      <c r="AY12" s="23">
        <f t="shared" si="57"/>
        <v>45620.423432050004</v>
      </c>
      <c r="AZ12" s="23">
        <f t="shared" si="57"/>
        <v>98596.137764741303</v>
      </c>
      <c r="BA12" s="23">
        <f t="shared" si="57"/>
        <v>20660.556749681</v>
      </c>
      <c r="BB12" s="23">
        <f t="shared" si="57"/>
        <v>74735.008838240014</v>
      </c>
      <c r="BC12" s="23">
        <f>+BC251</f>
        <v>0</v>
      </c>
      <c r="BD12" s="23">
        <f>+BD251</f>
        <v>0</v>
      </c>
      <c r="BE12" s="23">
        <f t="shared" si="57"/>
        <v>255041.43202471227</v>
      </c>
      <c r="BF12" s="24"/>
      <c r="BG12" s="23">
        <f t="shared" ref="BG12:BN12" si="58">+BG251</f>
        <v>15892.184397200002</v>
      </c>
      <c r="BH12" s="23">
        <f t="shared" si="58"/>
        <v>46989.036135011505</v>
      </c>
      <c r="BI12" s="23">
        <f t="shared" si="58"/>
        <v>101554.02189768353</v>
      </c>
      <c r="BJ12" s="23">
        <f t="shared" si="58"/>
        <v>20680.373452171432</v>
      </c>
      <c r="BK12" s="23">
        <f t="shared" si="58"/>
        <v>76977.059103387204</v>
      </c>
      <c r="BL12" s="23">
        <f>+BL251</f>
        <v>0</v>
      </c>
      <c r="BM12" s="23">
        <f>+BM251</f>
        <v>0</v>
      </c>
      <c r="BN12" s="23">
        <f t="shared" si="58"/>
        <v>262092.67498545369</v>
      </c>
      <c r="BO12" s="24"/>
      <c r="BP12" s="23">
        <f t="shared" ref="BP12:BW12" si="59">+BP251</f>
        <v>16368.949929116001</v>
      </c>
      <c r="BQ12" s="23">
        <f t="shared" si="59"/>
        <v>48398.707219061849</v>
      </c>
      <c r="BR12" s="23">
        <f t="shared" si="59"/>
        <v>104600.64255461402</v>
      </c>
      <c r="BS12" s="23">
        <f t="shared" si="59"/>
        <v>20700.784655736574</v>
      </c>
      <c r="BT12" s="23">
        <f t="shared" si="59"/>
        <v>79286.370876488829</v>
      </c>
      <c r="BU12" s="23">
        <f>+BU251</f>
        <v>0</v>
      </c>
      <c r="BV12" s="23">
        <f>+BV251</f>
        <v>0</v>
      </c>
      <c r="BW12" s="23">
        <f t="shared" si="59"/>
        <v>269355.45523501729</v>
      </c>
      <c r="BX12" s="24"/>
      <c r="BY12" s="23">
        <f t="shared" ref="BY12:CF12" si="60">+BY251</f>
        <v>16860.018426989482</v>
      </c>
      <c r="BZ12" s="23">
        <f t="shared" si="60"/>
        <v>49850.668435633699</v>
      </c>
      <c r="CA12" s="23">
        <f t="shared" si="60"/>
        <v>107738.66183125247</v>
      </c>
      <c r="CB12" s="23">
        <f t="shared" si="60"/>
        <v>721.80819540867037</v>
      </c>
      <c r="CC12" s="23">
        <f t="shared" si="60"/>
        <v>81664.96200278349</v>
      </c>
      <c r="CD12" s="23">
        <f>+CD251</f>
        <v>0</v>
      </c>
      <c r="CE12" s="23">
        <f>+CE251</f>
        <v>0</v>
      </c>
      <c r="CF12" s="23">
        <f t="shared" si="60"/>
        <v>256836.11889206784</v>
      </c>
      <c r="CG12" s="24"/>
      <c r="CH12" s="23">
        <f t="shared" ref="CH12:CO12" si="61">+CH251</f>
        <v>17365.818979799165</v>
      </c>
      <c r="CI12" s="23">
        <f t="shared" si="61"/>
        <v>51346.188488702719</v>
      </c>
      <c r="CJ12" s="23">
        <f t="shared" si="61"/>
        <v>110970.82168619003</v>
      </c>
      <c r="CK12" s="23">
        <f t="shared" si="61"/>
        <v>743.46244127093041</v>
      </c>
      <c r="CL12" s="23">
        <f t="shared" si="61"/>
        <v>84114.910862867007</v>
      </c>
      <c r="CM12" s="23">
        <f>+CM251</f>
        <v>0</v>
      </c>
      <c r="CN12" s="23">
        <f>+CN251</f>
        <v>0</v>
      </c>
      <c r="CO12" s="23">
        <f t="shared" si="61"/>
        <v>264541.20245882985</v>
      </c>
      <c r="CP12" s="24"/>
      <c r="CQ12" s="23">
        <f t="shared" ref="CQ12:CX12" si="62">+CQ251</f>
        <v>17886.793549193142</v>
      </c>
      <c r="CR12" s="23">
        <f t="shared" si="62"/>
        <v>52886.574143363796</v>
      </c>
      <c r="CS12" s="23">
        <f t="shared" si="62"/>
        <v>114299.94633677576</v>
      </c>
      <c r="CT12" s="23">
        <f t="shared" si="62"/>
        <v>765.76631450905836</v>
      </c>
      <c r="CU12" s="23">
        <f t="shared" si="62"/>
        <v>86638.358188753016</v>
      </c>
      <c r="CV12" s="23">
        <f>+CV251</f>
        <v>0</v>
      </c>
      <c r="CW12" s="23">
        <f>+CW251</f>
        <v>0</v>
      </c>
      <c r="CX12" s="23">
        <f t="shared" si="62"/>
        <v>272477.43853259471</v>
      </c>
      <c r="CY12" s="24"/>
      <c r="CZ12" s="23">
        <f t="shared" ref="CZ12:DG12" si="63">+CZ251</f>
        <v>18423.397355668934</v>
      </c>
      <c r="DA12" s="23">
        <f t="shared" si="63"/>
        <v>54473.171367664705</v>
      </c>
      <c r="DB12" s="23">
        <f t="shared" si="63"/>
        <v>117728.94472687902</v>
      </c>
      <c r="DC12" s="23">
        <f t="shared" si="63"/>
        <v>788.73930394433023</v>
      </c>
      <c r="DD12" s="23">
        <f t="shared" si="63"/>
        <v>89237.508934415615</v>
      </c>
      <c r="DE12" s="23">
        <f>+DE251</f>
        <v>0</v>
      </c>
      <c r="DF12" s="23">
        <f>+DF251</f>
        <v>0</v>
      </c>
      <c r="DG12" s="23">
        <f t="shared" si="63"/>
        <v>280651.76168857265</v>
      </c>
      <c r="DH12" s="24"/>
    </row>
    <row r="13" spans="1:112" s="25" customFormat="1" x14ac:dyDescent="0.35">
      <c r="A13" s="21"/>
      <c r="B13" s="22" t="s">
        <v>15</v>
      </c>
      <c r="C13" s="23">
        <f t="shared" ref="C13:M13" si="64">+C302</f>
        <v>0</v>
      </c>
      <c r="D13" s="23">
        <f t="shared" si="64"/>
        <v>0</v>
      </c>
      <c r="E13" s="23">
        <f t="shared" si="64"/>
        <v>122000</v>
      </c>
      <c r="F13" s="23">
        <f t="shared" si="64"/>
        <v>10000</v>
      </c>
      <c r="G13" s="23">
        <f t="shared" si="64"/>
        <v>50000</v>
      </c>
      <c r="H13" s="23">
        <f t="shared" si="64"/>
        <v>20000</v>
      </c>
      <c r="I13" s="23">
        <f t="shared" si="64"/>
        <v>22000</v>
      </c>
      <c r="J13" s="23">
        <f t="shared" si="64"/>
        <v>20000</v>
      </c>
      <c r="K13" s="23">
        <f>+K302</f>
        <v>0</v>
      </c>
      <c r="L13" s="23">
        <f>+L302</f>
        <v>0</v>
      </c>
      <c r="M13" s="23">
        <f t="shared" si="64"/>
        <v>0</v>
      </c>
      <c r="N13" s="24"/>
      <c r="O13" s="23">
        <f t="shared" ref="O13:V13" si="65">+O302</f>
        <v>10000</v>
      </c>
      <c r="P13" s="23">
        <f t="shared" si="65"/>
        <v>50000</v>
      </c>
      <c r="Q13" s="23">
        <f t="shared" si="65"/>
        <v>20000</v>
      </c>
      <c r="R13" s="23">
        <f t="shared" si="65"/>
        <v>22000</v>
      </c>
      <c r="S13" s="23">
        <f t="shared" si="65"/>
        <v>20000</v>
      </c>
      <c r="T13" s="23">
        <f>+T302</f>
        <v>0</v>
      </c>
      <c r="U13" s="23">
        <f>+U302</f>
        <v>0</v>
      </c>
      <c r="V13" s="23">
        <f t="shared" si="65"/>
        <v>122000</v>
      </c>
      <c r="W13" s="24"/>
      <c r="X13" s="23">
        <f t="shared" si="21"/>
        <v>0</v>
      </c>
      <c r="Y13" s="23">
        <f t="shared" si="21"/>
        <v>0</v>
      </c>
      <c r="Z13" s="23">
        <f t="shared" si="21"/>
        <v>0</v>
      </c>
      <c r="AA13" s="23">
        <f t="shared" si="21"/>
        <v>0</v>
      </c>
      <c r="AB13" s="23">
        <f t="shared" si="21"/>
        <v>0</v>
      </c>
      <c r="AC13" s="23">
        <f t="shared" si="21"/>
        <v>0</v>
      </c>
      <c r="AD13" s="23">
        <f t="shared" si="21"/>
        <v>0</v>
      </c>
      <c r="AE13" s="23">
        <f t="shared" si="21"/>
        <v>122000</v>
      </c>
      <c r="AF13" s="23">
        <f t="shared" ref="AF13:AM13" si="66">+AF302</f>
        <v>10300</v>
      </c>
      <c r="AG13" s="23">
        <f t="shared" si="66"/>
        <v>51500</v>
      </c>
      <c r="AH13" s="23">
        <f t="shared" si="66"/>
        <v>20600</v>
      </c>
      <c r="AI13" s="23">
        <f t="shared" si="66"/>
        <v>22660</v>
      </c>
      <c r="AJ13" s="23">
        <f t="shared" si="66"/>
        <v>20600</v>
      </c>
      <c r="AK13" s="23">
        <f>+AK302</f>
        <v>0</v>
      </c>
      <c r="AL13" s="23">
        <f>+AL302</f>
        <v>0</v>
      </c>
      <c r="AM13" s="23">
        <f t="shared" si="66"/>
        <v>125660</v>
      </c>
      <c r="AN13" s="24"/>
      <c r="AO13" s="23">
        <f t="shared" ref="AO13:AV13" si="67">+AO302</f>
        <v>10609</v>
      </c>
      <c r="AP13" s="23">
        <f t="shared" si="67"/>
        <v>53045</v>
      </c>
      <c r="AQ13" s="23">
        <f t="shared" si="67"/>
        <v>21218</v>
      </c>
      <c r="AR13" s="23">
        <f t="shared" si="67"/>
        <v>23339.8</v>
      </c>
      <c r="AS13" s="23">
        <f t="shared" si="67"/>
        <v>21218</v>
      </c>
      <c r="AT13" s="23">
        <f>+AT302</f>
        <v>0</v>
      </c>
      <c r="AU13" s="23">
        <f>+AU302</f>
        <v>0</v>
      </c>
      <c r="AV13" s="23">
        <f t="shared" si="67"/>
        <v>129429.8</v>
      </c>
      <c r="AW13" s="24"/>
      <c r="AX13" s="23">
        <f t="shared" ref="AX13:BE13" si="68">+AX302</f>
        <v>10927.27</v>
      </c>
      <c r="AY13" s="23">
        <f t="shared" si="68"/>
        <v>54636.35</v>
      </c>
      <c r="AZ13" s="23">
        <f t="shared" si="68"/>
        <v>21854.54</v>
      </c>
      <c r="BA13" s="23">
        <f t="shared" si="68"/>
        <v>24039.993999999999</v>
      </c>
      <c r="BB13" s="23">
        <f t="shared" si="68"/>
        <v>21854.54</v>
      </c>
      <c r="BC13" s="23">
        <f>+BC302</f>
        <v>0</v>
      </c>
      <c r="BD13" s="23">
        <f>+BD302</f>
        <v>0</v>
      </c>
      <c r="BE13" s="23">
        <f t="shared" si="68"/>
        <v>133312.69400000002</v>
      </c>
      <c r="BF13" s="24"/>
      <c r="BG13" s="23">
        <f t="shared" ref="BG13:BN13" si="69">+BG302</f>
        <v>11255.088100000001</v>
      </c>
      <c r="BH13" s="23">
        <f t="shared" si="69"/>
        <v>56275.440499999997</v>
      </c>
      <c r="BI13" s="23">
        <f t="shared" si="69"/>
        <v>22510.176200000002</v>
      </c>
      <c r="BJ13" s="23">
        <f t="shared" si="69"/>
        <v>24761.19382</v>
      </c>
      <c r="BK13" s="23">
        <f t="shared" si="69"/>
        <v>22510.176200000002</v>
      </c>
      <c r="BL13" s="23">
        <f>+BL302</f>
        <v>0</v>
      </c>
      <c r="BM13" s="23">
        <f>+BM302</f>
        <v>0</v>
      </c>
      <c r="BN13" s="23">
        <f t="shared" si="69"/>
        <v>137312.07481999998</v>
      </c>
      <c r="BO13" s="24"/>
      <c r="BP13" s="23">
        <f t="shared" ref="BP13:BW13" si="70">+BP302</f>
        <v>11592.740743</v>
      </c>
      <c r="BQ13" s="23">
        <f t="shared" si="70"/>
        <v>57963.703714999996</v>
      </c>
      <c r="BR13" s="23">
        <f t="shared" si="70"/>
        <v>23185.481486000001</v>
      </c>
      <c r="BS13" s="23">
        <f t="shared" si="70"/>
        <v>25504.0296346</v>
      </c>
      <c r="BT13" s="23">
        <f t="shared" si="70"/>
        <v>23185.481486000001</v>
      </c>
      <c r="BU13" s="23">
        <f>+BU302</f>
        <v>0</v>
      </c>
      <c r="BV13" s="23">
        <f>+BV302</f>
        <v>0</v>
      </c>
      <c r="BW13" s="23">
        <f t="shared" si="70"/>
        <v>141431.4370646</v>
      </c>
      <c r="BX13" s="24"/>
      <c r="BY13" s="23">
        <f t="shared" ref="BY13:CF13" si="71">+BY302</f>
        <v>11940.52296529</v>
      </c>
      <c r="BZ13" s="23">
        <f t="shared" si="71"/>
        <v>59702.614826450001</v>
      </c>
      <c r="CA13" s="23">
        <f t="shared" si="71"/>
        <v>23881.04593058</v>
      </c>
      <c r="CB13" s="23">
        <f t="shared" si="71"/>
        <v>26269.150523638</v>
      </c>
      <c r="CC13" s="23">
        <f t="shared" si="71"/>
        <v>23881.04593058</v>
      </c>
      <c r="CD13" s="23">
        <f>+CD302</f>
        <v>0</v>
      </c>
      <c r="CE13" s="23">
        <f>+CE302</f>
        <v>0</v>
      </c>
      <c r="CF13" s="23">
        <f t="shared" si="71"/>
        <v>145674.38017653799</v>
      </c>
      <c r="CG13" s="24"/>
      <c r="CH13" s="23">
        <f t="shared" ref="CH13:CO13" si="72">+CH302</f>
        <v>12298.7386542487</v>
      </c>
      <c r="CI13" s="23">
        <f t="shared" si="72"/>
        <v>61493.693271243501</v>
      </c>
      <c r="CJ13" s="23">
        <f t="shared" si="72"/>
        <v>24597.4773084974</v>
      </c>
      <c r="CK13" s="23">
        <f t="shared" si="72"/>
        <v>27057.22503934714</v>
      </c>
      <c r="CL13" s="23">
        <f t="shared" si="72"/>
        <v>24597.4773084974</v>
      </c>
      <c r="CM13" s="23">
        <f>+CM302</f>
        <v>0</v>
      </c>
      <c r="CN13" s="23">
        <f>+CN302</f>
        <v>0</v>
      </c>
      <c r="CO13" s="23">
        <f t="shared" si="72"/>
        <v>150044.61158183415</v>
      </c>
      <c r="CP13" s="24"/>
      <c r="CQ13" s="23">
        <f t="shared" ref="CQ13:CX13" si="73">+CQ302</f>
        <v>12667.700813876161</v>
      </c>
      <c r="CR13" s="23">
        <f t="shared" si="73"/>
        <v>63338.504069380804</v>
      </c>
      <c r="CS13" s="23">
        <f t="shared" si="73"/>
        <v>25335.401627752322</v>
      </c>
      <c r="CT13" s="23">
        <f t="shared" si="73"/>
        <v>27868.941790527555</v>
      </c>
      <c r="CU13" s="23">
        <f t="shared" si="73"/>
        <v>25335.401627752322</v>
      </c>
      <c r="CV13" s="23">
        <f>+CV302</f>
        <v>0</v>
      </c>
      <c r="CW13" s="23">
        <f>+CW302</f>
        <v>0</v>
      </c>
      <c r="CX13" s="23">
        <f t="shared" si="73"/>
        <v>154545.94992928917</v>
      </c>
      <c r="CY13" s="24"/>
      <c r="CZ13" s="23">
        <f t="shared" ref="CZ13:DG13" si="74">+CZ302</f>
        <v>13047.731838292446</v>
      </c>
      <c r="DA13" s="23">
        <f t="shared" si="74"/>
        <v>65238.659191462233</v>
      </c>
      <c r="DB13" s="23">
        <f t="shared" si="74"/>
        <v>26095.463676584892</v>
      </c>
      <c r="DC13" s="23">
        <f t="shared" si="74"/>
        <v>28705.010044243383</v>
      </c>
      <c r="DD13" s="23">
        <f t="shared" si="74"/>
        <v>26095.463676584892</v>
      </c>
      <c r="DE13" s="23">
        <f>+DE302</f>
        <v>0</v>
      </c>
      <c r="DF13" s="23">
        <f>+DF302</f>
        <v>0</v>
      </c>
      <c r="DG13" s="23">
        <f t="shared" si="74"/>
        <v>159182.32842716784</v>
      </c>
      <c r="DH13" s="24"/>
    </row>
    <row r="14" spans="1:112" s="25" customFormat="1" ht="13" x14ac:dyDescent="0.35">
      <c r="A14" s="21"/>
      <c r="B14" s="26" t="s">
        <v>16</v>
      </c>
      <c r="C14" s="27">
        <f t="shared" ref="C14:M14" si="75">SUM(C9:C13)</f>
        <v>0</v>
      </c>
      <c r="D14" s="27">
        <f t="shared" si="75"/>
        <v>0</v>
      </c>
      <c r="E14" s="27">
        <f t="shared" si="75"/>
        <v>21344862.583119839</v>
      </c>
      <c r="F14" s="27">
        <f t="shared" si="75"/>
        <v>1951493.16</v>
      </c>
      <c r="G14" s="27">
        <f t="shared" si="75"/>
        <v>3700444.2669999995</v>
      </c>
      <c r="H14" s="27">
        <f t="shared" si="75"/>
        <v>5353920.023119838</v>
      </c>
      <c r="I14" s="27">
        <f t="shared" si="75"/>
        <v>5374261.7429999998</v>
      </c>
      <c r="J14" s="27">
        <f t="shared" si="75"/>
        <v>3875905.34</v>
      </c>
      <c r="K14" s="27">
        <f>SUM(K9:K13)</f>
        <v>1088838.05</v>
      </c>
      <c r="L14" s="27">
        <f>SUM(L9:L13)</f>
        <v>0</v>
      </c>
      <c r="M14" s="27">
        <f t="shared" si="75"/>
        <v>2042.0241000000001</v>
      </c>
      <c r="N14" s="28"/>
      <c r="O14" s="27">
        <f t="shared" ref="O14:V14" si="76">SUM(O9:O13)</f>
        <v>2026548.107294118</v>
      </c>
      <c r="P14" s="27">
        <f t="shared" si="76"/>
        <v>3494115.272178378</v>
      </c>
      <c r="Q14" s="27">
        <f t="shared" si="76"/>
        <v>5469798.9669198375</v>
      </c>
      <c r="R14" s="27">
        <f t="shared" si="76"/>
        <v>6601719.0837169224</v>
      </c>
      <c r="S14" s="27">
        <f t="shared" si="76"/>
        <v>3689863.1783985076</v>
      </c>
      <c r="T14" s="27">
        <f>SUM(T9:T13)</f>
        <v>1084613.49</v>
      </c>
      <c r="U14" s="27">
        <f>SUM(U9:U13)</f>
        <v>0</v>
      </c>
      <c r="V14" s="27">
        <f t="shared" si="76"/>
        <v>22366658.098507766</v>
      </c>
      <c r="W14" s="28"/>
      <c r="X14" s="27">
        <f t="shared" si="21"/>
        <v>75054.947294118116</v>
      </c>
      <c r="Y14" s="27">
        <f t="shared" si="21"/>
        <v>-206328.99482162157</v>
      </c>
      <c r="Z14" s="27">
        <f t="shared" si="21"/>
        <v>115878.94379999954</v>
      </c>
      <c r="AA14" s="27">
        <f t="shared" si="21"/>
        <v>1227457.3407169227</v>
      </c>
      <c r="AB14" s="27">
        <f t="shared" si="21"/>
        <v>-186042.1616014922</v>
      </c>
      <c r="AC14" s="27">
        <f t="shared" si="21"/>
        <v>-4224.5600000000559</v>
      </c>
      <c r="AD14" s="27">
        <f t="shared" si="21"/>
        <v>0</v>
      </c>
      <c r="AE14" s="27">
        <f t="shared" si="21"/>
        <v>22364616.074407768</v>
      </c>
      <c r="AF14" s="27">
        <f t="shared" ref="AF14:AM14" si="77">SUM(AF9:AF13)</f>
        <v>2148578.1475897292</v>
      </c>
      <c r="AG14" s="27">
        <f t="shared" si="77"/>
        <v>3654592.5583234467</v>
      </c>
      <c r="AH14" s="27">
        <f t="shared" si="77"/>
        <v>5602481.6456155833</v>
      </c>
      <c r="AI14" s="27">
        <f t="shared" si="77"/>
        <v>8450588.675088102</v>
      </c>
      <c r="AJ14" s="27">
        <f t="shared" si="77"/>
        <v>3741361.4344482678</v>
      </c>
      <c r="AK14" s="27">
        <f>SUM(AK9:AK13)</f>
        <v>1153686.7843541</v>
      </c>
      <c r="AL14" s="27">
        <f>SUM(AL9:AL13)</f>
        <v>0</v>
      </c>
      <c r="AM14" s="27">
        <f t="shared" si="77"/>
        <v>24751289.24541923</v>
      </c>
      <c r="AN14" s="28"/>
      <c r="AO14" s="27">
        <f t="shared" ref="AO14:AV14" si="78">SUM(AO9:AO13)</f>
        <v>2191633.8428522618</v>
      </c>
      <c r="AP14" s="27">
        <f t="shared" si="78"/>
        <v>3744015.8688631947</v>
      </c>
      <c r="AQ14" s="27">
        <f t="shared" si="78"/>
        <v>5698271.758535739</v>
      </c>
      <c r="AR14" s="27">
        <f t="shared" si="78"/>
        <v>8871107.0694659892</v>
      </c>
      <c r="AS14" s="27">
        <f t="shared" si="78"/>
        <v>4111677.4281025543</v>
      </c>
      <c r="AT14" s="27">
        <f>SUM(AT9:AT13)</f>
        <v>1163224.0721354694</v>
      </c>
      <c r="AU14" s="27">
        <f>SUM(AU9:AU13)</f>
        <v>0</v>
      </c>
      <c r="AV14" s="27">
        <f t="shared" si="78"/>
        <v>25779930.03995521</v>
      </c>
      <c r="AW14" s="28"/>
      <c r="AX14" s="27">
        <f t="shared" ref="AX14:BE14" si="79">SUM(AX9:AX13)</f>
        <v>2119847.1068541016</v>
      </c>
      <c r="AY14" s="27">
        <f t="shared" si="79"/>
        <v>4104860.5687037166</v>
      </c>
      <c r="AZ14" s="27">
        <f t="shared" si="79"/>
        <v>5898477.1238938607</v>
      </c>
      <c r="BA14" s="27">
        <f t="shared" si="79"/>
        <v>9098194.623311244</v>
      </c>
      <c r="BB14" s="27">
        <f t="shared" si="79"/>
        <v>4279882.4285128079</v>
      </c>
      <c r="BC14" s="27">
        <f>SUM(BC9:BC13)</f>
        <v>1139314.0343614861</v>
      </c>
      <c r="BD14" s="27">
        <f>SUM(BD9:BD13)</f>
        <v>0</v>
      </c>
      <c r="BE14" s="27">
        <f t="shared" si="79"/>
        <v>26640575.885637213</v>
      </c>
      <c r="BF14" s="28"/>
      <c r="BG14" s="27">
        <f t="shared" ref="BG14:BN14" si="80">SUM(BG9:BG13)</f>
        <v>2095736.8650663015</v>
      </c>
      <c r="BH14" s="27">
        <f t="shared" si="80"/>
        <v>4169176.4376404653</v>
      </c>
      <c r="BI14" s="27">
        <f t="shared" si="80"/>
        <v>5970062.1630901545</v>
      </c>
      <c r="BJ14" s="27">
        <f t="shared" si="80"/>
        <v>9259430.5829786435</v>
      </c>
      <c r="BK14" s="27">
        <f t="shared" si="80"/>
        <v>4328391.7692329548</v>
      </c>
      <c r="BL14" s="27">
        <f>SUM(BL9:BL13)</f>
        <v>1151608.1343614862</v>
      </c>
      <c r="BM14" s="27">
        <f>SUM(BM9:BM13)</f>
        <v>0</v>
      </c>
      <c r="BN14" s="27">
        <f t="shared" si="80"/>
        <v>26974405.952370007</v>
      </c>
      <c r="BO14" s="28"/>
      <c r="BP14" s="27">
        <f t="shared" ref="BP14:BW14" si="81">SUM(BP9:BP13)</f>
        <v>2130073.8528587385</v>
      </c>
      <c r="BQ14" s="27">
        <f t="shared" si="81"/>
        <v>4177259.8090896425</v>
      </c>
      <c r="BR14" s="27">
        <f t="shared" si="81"/>
        <v>6373832.4739566874</v>
      </c>
      <c r="BS14" s="27">
        <f t="shared" si="81"/>
        <v>9458656.3501390126</v>
      </c>
      <c r="BT14" s="27">
        <f t="shared" si="81"/>
        <v>4661513.894154436</v>
      </c>
      <c r="BU14" s="27">
        <f>SUM(BU9:BU13)</f>
        <v>1151608.1343614862</v>
      </c>
      <c r="BV14" s="27">
        <f>SUM(BV9:BV13)</f>
        <v>0</v>
      </c>
      <c r="BW14" s="27">
        <f t="shared" si="81"/>
        <v>27952944.514559999</v>
      </c>
      <c r="BX14" s="28"/>
      <c r="BY14" s="27">
        <f t="shared" ref="BY14:CF14" si="82">SUM(BY9:BY13)</f>
        <v>2135040.806024062</v>
      </c>
      <c r="BZ14" s="27">
        <f t="shared" si="82"/>
        <v>4187552.1646189331</v>
      </c>
      <c r="CA14" s="27">
        <f t="shared" si="82"/>
        <v>6390086.1506548645</v>
      </c>
      <c r="CB14" s="27">
        <f t="shared" si="82"/>
        <v>9443020.4298569784</v>
      </c>
      <c r="CC14" s="27">
        <f t="shared" si="82"/>
        <v>4674391.4499493996</v>
      </c>
      <c r="CD14" s="27">
        <f>SUM(CD9:CD13)</f>
        <v>1151608.1343614862</v>
      </c>
      <c r="CE14" s="27">
        <f>SUM(CE9:CE13)</f>
        <v>0</v>
      </c>
      <c r="CF14" s="27">
        <f t="shared" si="82"/>
        <v>27981699.135465719</v>
      </c>
      <c r="CG14" s="28"/>
      <c r="CH14" s="27">
        <f t="shared" ref="CH14:CO14" si="83">SUM(CH9:CH13)</f>
        <v>2140142.9977843445</v>
      </c>
      <c r="CI14" s="27">
        <f t="shared" si="83"/>
        <v>4198135.5608141022</v>
      </c>
      <c r="CJ14" s="27">
        <f t="shared" si="83"/>
        <v>6406790.5376539864</v>
      </c>
      <c r="CK14" s="27">
        <f t="shared" si="83"/>
        <v>9451964.8519664872</v>
      </c>
      <c r="CL14" s="27">
        <f t="shared" si="83"/>
        <v>4687648.6724182125</v>
      </c>
      <c r="CM14" s="27">
        <f>SUM(CM9:CM13)</f>
        <v>1151608.1343614862</v>
      </c>
      <c r="CN14" s="27">
        <f>SUM(CN9:CN13)</f>
        <v>0</v>
      </c>
      <c r="CO14" s="27">
        <f t="shared" si="83"/>
        <v>28036290.754998617</v>
      </c>
      <c r="CP14" s="28"/>
      <c r="CQ14" s="27">
        <f t="shared" ref="CQ14:CX14" si="84">SUM(CQ9:CQ13)</f>
        <v>2145384.485297435</v>
      </c>
      <c r="CR14" s="27">
        <f t="shared" si="84"/>
        <v>4209018.7288951268</v>
      </c>
      <c r="CS14" s="27">
        <f t="shared" si="84"/>
        <v>6423959.1562630823</v>
      </c>
      <c r="CT14" s="27">
        <f t="shared" si="84"/>
        <v>9461127.0267392769</v>
      </c>
      <c r="CU14" s="27">
        <f t="shared" si="84"/>
        <v>4701296.9515610896</v>
      </c>
      <c r="CV14" s="27">
        <f>SUM(CV9:CV13)</f>
        <v>1151608.1343614862</v>
      </c>
      <c r="CW14" s="27">
        <f>SUM(CW9:CW13)</f>
        <v>0</v>
      </c>
      <c r="CX14" s="27">
        <f t="shared" si="84"/>
        <v>28092394.483117498</v>
      </c>
      <c r="CY14" s="28"/>
      <c r="CZ14" s="27">
        <f t="shared" ref="CZ14:DG14" si="85">SUM(CZ9:CZ13)</f>
        <v>2150769.4474359192</v>
      </c>
      <c r="DA14" s="27">
        <f t="shared" si="85"/>
        <v>4220210.6620185822</v>
      </c>
      <c r="DB14" s="27">
        <f t="shared" si="85"/>
        <v>6441605.933430451</v>
      </c>
      <c r="DC14" s="27">
        <f t="shared" si="85"/>
        <v>9470513.4867552519</v>
      </c>
      <c r="DD14" s="27">
        <f t="shared" si="85"/>
        <v>4715348.0190782547</v>
      </c>
      <c r="DE14" s="27">
        <f>SUM(DE9:DE13)</f>
        <v>1151608.1343614862</v>
      </c>
      <c r="DF14" s="27">
        <f>SUM(DF9:DF13)</f>
        <v>0</v>
      </c>
      <c r="DG14" s="27">
        <f t="shared" si="85"/>
        <v>28150055.683079943</v>
      </c>
      <c r="DH14" s="28"/>
    </row>
    <row r="15" spans="1:112" s="25" customFormat="1" x14ac:dyDescent="0.35">
      <c r="A15" s="22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30"/>
      <c r="O15" s="29"/>
      <c r="P15" s="29"/>
      <c r="Q15" s="29"/>
      <c r="R15" s="29"/>
      <c r="S15" s="29"/>
      <c r="T15" s="29"/>
      <c r="U15" s="29"/>
      <c r="V15" s="29"/>
      <c r="W15" s="30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30"/>
      <c r="AO15" s="29"/>
      <c r="AP15" s="29"/>
      <c r="AQ15" s="29"/>
      <c r="AR15" s="29"/>
      <c r="AS15" s="29"/>
      <c r="AT15" s="29"/>
      <c r="AU15" s="29"/>
      <c r="AV15" s="29"/>
      <c r="AW15" s="30"/>
      <c r="AX15" s="29"/>
      <c r="AY15" s="29"/>
      <c r="AZ15" s="29"/>
      <c r="BA15" s="29"/>
      <c r="BB15" s="29"/>
      <c r="BC15" s="29"/>
      <c r="BD15" s="29"/>
      <c r="BE15" s="29"/>
      <c r="BF15" s="30"/>
      <c r="BG15" s="29"/>
      <c r="BH15" s="29"/>
      <c r="BI15" s="29"/>
      <c r="BJ15" s="29"/>
      <c r="BK15" s="29"/>
      <c r="BL15" s="29"/>
      <c r="BM15" s="29"/>
      <c r="BN15" s="29"/>
      <c r="BO15" s="30"/>
      <c r="BP15" s="29"/>
      <c r="BQ15" s="29"/>
      <c r="BR15" s="29"/>
      <c r="BS15" s="29"/>
      <c r="BT15" s="29"/>
      <c r="BU15" s="29"/>
      <c r="BV15" s="29"/>
      <c r="BW15" s="29"/>
      <c r="BX15" s="30"/>
      <c r="BY15" s="29"/>
      <c r="BZ15" s="29"/>
      <c r="CA15" s="29"/>
      <c r="CB15" s="29"/>
      <c r="CC15" s="29"/>
      <c r="CD15" s="29"/>
      <c r="CE15" s="29"/>
      <c r="CF15" s="29"/>
      <c r="CG15" s="30"/>
      <c r="CH15" s="29"/>
      <c r="CI15" s="29"/>
      <c r="CJ15" s="29"/>
      <c r="CK15" s="29"/>
      <c r="CL15" s="29"/>
      <c r="CM15" s="29"/>
      <c r="CN15" s="29"/>
      <c r="CO15" s="29"/>
      <c r="CP15" s="30"/>
      <c r="CQ15" s="29"/>
      <c r="CR15" s="29"/>
      <c r="CS15" s="29"/>
      <c r="CT15" s="29"/>
      <c r="CU15" s="29"/>
      <c r="CV15" s="29"/>
      <c r="CW15" s="29"/>
      <c r="CX15" s="29"/>
      <c r="CY15" s="30"/>
      <c r="CZ15" s="29"/>
      <c r="DA15" s="29"/>
      <c r="DB15" s="29"/>
      <c r="DC15" s="29"/>
      <c r="DD15" s="29"/>
      <c r="DE15" s="29"/>
      <c r="DF15" s="29"/>
      <c r="DG15" s="29"/>
      <c r="DH15" s="30"/>
    </row>
    <row r="16" spans="1:112" s="25" customFormat="1" ht="13" x14ac:dyDescent="0.35">
      <c r="A16" s="26" t="s">
        <v>17</v>
      </c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30"/>
      <c r="O16" s="29"/>
      <c r="P16" s="29"/>
      <c r="Q16" s="29"/>
      <c r="R16" s="29"/>
      <c r="S16" s="29"/>
      <c r="T16" s="29"/>
      <c r="U16" s="29"/>
      <c r="V16" s="29"/>
      <c r="W16" s="30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30"/>
      <c r="AO16" s="29"/>
      <c r="AP16" s="29"/>
      <c r="AQ16" s="29"/>
      <c r="AR16" s="29"/>
      <c r="AS16" s="29"/>
      <c r="AT16" s="29"/>
      <c r="AU16" s="29"/>
      <c r="AV16" s="29"/>
      <c r="AW16" s="30"/>
      <c r="AX16" s="29"/>
      <c r="AY16" s="29"/>
      <c r="AZ16" s="29"/>
      <c r="BA16" s="29"/>
      <c r="BB16" s="29"/>
      <c r="BC16" s="29"/>
      <c r="BD16" s="29"/>
      <c r="BE16" s="29"/>
      <c r="BF16" s="30"/>
      <c r="BG16" s="29"/>
      <c r="BH16" s="29"/>
      <c r="BI16" s="29"/>
      <c r="BJ16" s="29"/>
      <c r="BK16" s="29"/>
      <c r="BL16" s="29"/>
      <c r="BM16" s="29"/>
      <c r="BN16" s="29"/>
      <c r="BO16" s="30"/>
      <c r="BP16" s="29"/>
      <c r="BQ16" s="29"/>
      <c r="BR16" s="29"/>
      <c r="BS16" s="29"/>
      <c r="BT16" s="29"/>
      <c r="BU16" s="29"/>
      <c r="BV16" s="29"/>
      <c r="BW16" s="29"/>
      <c r="BX16" s="30"/>
      <c r="BY16" s="29"/>
      <c r="BZ16" s="29"/>
      <c r="CA16" s="29"/>
      <c r="CB16" s="29"/>
      <c r="CC16" s="29"/>
      <c r="CD16" s="29"/>
      <c r="CE16" s="29"/>
      <c r="CF16" s="29"/>
      <c r="CG16" s="30"/>
      <c r="CH16" s="29"/>
      <c r="CI16" s="29"/>
      <c r="CJ16" s="29"/>
      <c r="CK16" s="29"/>
      <c r="CL16" s="29"/>
      <c r="CM16" s="29"/>
      <c r="CN16" s="29"/>
      <c r="CO16" s="29"/>
      <c r="CP16" s="30"/>
      <c r="CQ16" s="29"/>
      <c r="CR16" s="29"/>
      <c r="CS16" s="29"/>
      <c r="CT16" s="29"/>
      <c r="CU16" s="29"/>
      <c r="CV16" s="29"/>
      <c r="CW16" s="29"/>
      <c r="CX16" s="29"/>
      <c r="CY16" s="30"/>
      <c r="CZ16" s="29"/>
      <c r="DA16" s="29"/>
      <c r="DB16" s="29"/>
      <c r="DC16" s="29"/>
      <c r="DD16" s="29"/>
      <c r="DE16" s="29"/>
      <c r="DF16" s="29"/>
      <c r="DG16" s="29"/>
      <c r="DH16" s="30"/>
    </row>
    <row r="17" spans="1:114" s="25" customFormat="1" x14ac:dyDescent="0.35">
      <c r="A17" s="21"/>
      <c r="B17" s="22" t="s">
        <v>18</v>
      </c>
      <c r="C17" s="23">
        <f t="shared" ref="C17:M17" si="86">C351+C410+C455</f>
        <v>0</v>
      </c>
      <c r="D17" s="23">
        <f t="shared" si="86"/>
        <v>0</v>
      </c>
      <c r="E17" s="23">
        <f t="shared" si="86"/>
        <v>10643936.068959922</v>
      </c>
      <c r="F17" s="23">
        <f t="shared" si="86"/>
        <v>965253.4725953599</v>
      </c>
      <c r="G17" s="23">
        <f t="shared" si="86"/>
        <v>1710714.6186534001</v>
      </c>
      <c r="H17" s="23">
        <f t="shared" si="86"/>
        <v>2842776.9219937203</v>
      </c>
      <c r="I17" s="23">
        <f t="shared" si="86"/>
        <v>3059756.7749999999</v>
      </c>
      <c r="J17" s="23">
        <f t="shared" si="86"/>
        <v>2155725.3285713997</v>
      </c>
      <c r="K17" s="23">
        <f t="shared" si="86"/>
        <v>0</v>
      </c>
      <c r="L17" s="23">
        <f t="shared" si="86"/>
        <v>0</v>
      </c>
      <c r="M17" s="23">
        <f t="shared" si="86"/>
        <v>18469.069100000012</v>
      </c>
      <c r="N17" s="24"/>
      <c r="O17" s="23">
        <f t="shared" ref="O17:V17" si="87">O351+O410+O455</f>
        <v>1033952.7461657573</v>
      </c>
      <c r="P17" s="23">
        <f t="shared" si="87"/>
        <v>1666537.2807384471</v>
      </c>
      <c r="Q17" s="23">
        <f t="shared" si="87"/>
        <v>2795926.1648136601</v>
      </c>
      <c r="R17" s="23">
        <f t="shared" si="87"/>
        <v>3447980.7175136586</v>
      </c>
      <c r="S17" s="23">
        <f t="shared" si="87"/>
        <v>2129018.1231917571</v>
      </c>
      <c r="T17" s="23">
        <f t="shared" si="87"/>
        <v>0</v>
      </c>
      <c r="U17" s="23">
        <f t="shared" si="87"/>
        <v>0</v>
      </c>
      <c r="V17" s="23">
        <f t="shared" si="87"/>
        <v>10848560.687153779</v>
      </c>
      <c r="W17" s="24"/>
      <c r="X17" s="23">
        <f t="shared" ref="X17:AE21" si="88">F17-O17</f>
        <v>-68699.273570397403</v>
      </c>
      <c r="Y17" s="23">
        <f t="shared" si="88"/>
        <v>44177.337914953008</v>
      </c>
      <c r="Z17" s="23">
        <f t="shared" si="88"/>
        <v>46850.75718006026</v>
      </c>
      <c r="AA17" s="23">
        <f t="shared" si="88"/>
        <v>-388223.94251365867</v>
      </c>
      <c r="AB17" s="23">
        <f t="shared" si="88"/>
        <v>26707.205379642546</v>
      </c>
      <c r="AC17" s="23">
        <f t="shared" si="88"/>
        <v>0</v>
      </c>
      <c r="AD17" s="23">
        <f t="shared" si="88"/>
        <v>0</v>
      </c>
      <c r="AE17" s="23">
        <f t="shared" si="88"/>
        <v>-10830091.618053779</v>
      </c>
      <c r="AF17" s="23">
        <f t="shared" ref="AF17:AM17" si="89">AF351+AF410+AF455</f>
        <v>1034791.7201698131</v>
      </c>
      <c r="AG17" s="23">
        <f t="shared" si="89"/>
        <v>1717655.86091454</v>
      </c>
      <c r="AH17" s="23">
        <f t="shared" si="89"/>
        <v>2755487.47022459</v>
      </c>
      <c r="AI17" s="23">
        <f t="shared" si="89"/>
        <v>4269196.6439088602</v>
      </c>
      <c r="AJ17" s="23">
        <f t="shared" si="89"/>
        <v>2240459.7084123199</v>
      </c>
      <c r="AK17" s="23">
        <f t="shared" si="89"/>
        <v>0</v>
      </c>
      <c r="AL17" s="23">
        <f t="shared" si="89"/>
        <v>0</v>
      </c>
      <c r="AM17" s="23">
        <f t="shared" si="89"/>
        <v>12017591.403630124</v>
      </c>
      <c r="AN17" s="24"/>
      <c r="AO17" s="23">
        <f t="shared" ref="AO17:AV17" si="90">AO351+AO410+AO455</f>
        <v>1083226.5270629025</v>
      </c>
      <c r="AP17" s="23">
        <f t="shared" si="90"/>
        <v>1795236.4434923478</v>
      </c>
      <c r="AQ17" s="23">
        <f t="shared" si="90"/>
        <v>2883335.3932772605</v>
      </c>
      <c r="AR17" s="23">
        <f t="shared" si="90"/>
        <v>4536278.3033400467</v>
      </c>
      <c r="AS17" s="23">
        <f t="shared" si="90"/>
        <v>2344785.8048910815</v>
      </c>
      <c r="AT17" s="23">
        <f t="shared" si="90"/>
        <v>0</v>
      </c>
      <c r="AU17" s="23">
        <f t="shared" si="90"/>
        <v>0</v>
      </c>
      <c r="AV17" s="23">
        <f t="shared" si="90"/>
        <v>12642862.472063644</v>
      </c>
      <c r="AW17" s="24"/>
      <c r="AX17" s="23">
        <f t="shared" ref="AX17:BE17" si="91">AX351+AX410+AX455</f>
        <v>1133683.3026241972</v>
      </c>
      <c r="AY17" s="23">
        <f t="shared" si="91"/>
        <v>1875953.9699390598</v>
      </c>
      <c r="AZ17" s="23">
        <f t="shared" si="91"/>
        <v>3016252.0287927887</v>
      </c>
      <c r="BA17" s="23">
        <f t="shared" si="91"/>
        <v>4816385.1285169758</v>
      </c>
      <c r="BB17" s="23">
        <f t="shared" si="91"/>
        <v>2453407.5373972151</v>
      </c>
      <c r="BC17" s="23">
        <f t="shared" si="91"/>
        <v>0</v>
      </c>
      <c r="BD17" s="23">
        <f t="shared" si="91"/>
        <v>0</v>
      </c>
      <c r="BE17" s="23">
        <f t="shared" si="91"/>
        <v>13295681.967270231</v>
      </c>
      <c r="BF17" s="24"/>
      <c r="BG17" s="23">
        <f t="shared" ref="BG17:BN17" si="92">BG351+BG410+BG455</f>
        <v>1179464.427756567</v>
      </c>
      <c r="BH17" s="23">
        <f t="shared" si="92"/>
        <v>1950114.7744954345</v>
      </c>
      <c r="BI17" s="23">
        <f t="shared" si="92"/>
        <v>3137571.1080936072</v>
      </c>
      <c r="BJ17" s="23">
        <f t="shared" si="92"/>
        <v>5006001.6541177388</v>
      </c>
      <c r="BK17" s="23">
        <f t="shared" si="92"/>
        <v>2802128.8330668984</v>
      </c>
      <c r="BL17" s="23">
        <f t="shared" si="92"/>
        <v>2552177.424953599</v>
      </c>
      <c r="BM17" s="23">
        <f t="shared" si="92"/>
        <v>0</v>
      </c>
      <c r="BN17" s="23">
        <f t="shared" si="92"/>
        <v>13825329.389416944</v>
      </c>
      <c r="BO17" s="24"/>
      <c r="BP17" s="23">
        <f t="shared" ref="BP17:BW17" si="93">BP351+BP410+BP455</f>
        <v>1210856.8358726241</v>
      </c>
      <c r="BQ17" s="23">
        <f t="shared" si="93"/>
        <v>2002476.069704697</v>
      </c>
      <c r="BR17" s="23">
        <f t="shared" si="93"/>
        <v>3222486.3842980159</v>
      </c>
      <c r="BS17" s="23">
        <f t="shared" si="93"/>
        <v>5089086.5479947096</v>
      </c>
      <c r="BT17" s="23">
        <f t="shared" si="93"/>
        <v>2620451.4463676466</v>
      </c>
      <c r="BU17" s="23">
        <f t="shared" si="93"/>
        <v>2620451.4463676466</v>
      </c>
      <c r="BV17" s="23">
        <f t="shared" si="93"/>
        <v>0</v>
      </c>
      <c r="BW17" s="23">
        <f t="shared" si="93"/>
        <v>14145357.284237698</v>
      </c>
      <c r="BX17" s="24"/>
      <c r="BY17" s="23">
        <f t="shared" ref="BY17:CF17" si="94">BY351+BY410+BY455</f>
        <v>1243191.0162321627</v>
      </c>
      <c r="BZ17" s="23">
        <f t="shared" si="94"/>
        <v>2056408.2037702382</v>
      </c>
      <c r="CA17" s="23">
        <f t="shared" si="94"/>
        <v>3309949.1187885567</v>
      </c>
      <c r="CB17" s="23">
        <f t="shared" si="94"/>
        <v>5227328.215074392</v>
      </c>
      <c r="CC17" s="23">
        <f t="shared" si="94"/>
        <v>2690773.6884241165</v>
      </c>
      <c r="CD17" s="23">
        <f t="shared" si="94"/>
        <v>2690773.6884241165</v>
      </c>
      <c r="CE17" s="23">
        <f t="shared" si="94"/>
        <v>0</v>
      </c>
      <c r="CF17" s="23">
        <f t="shared" si="94"/>
        <v>14527650.242289469</v>
      </c>
      <c r="CG17" s="24"/>
      <c r="CH17" s="23">
        <f t="shared" ref="CH17:CO17" si="95">CH351+CH410+CH455</f>
        <v>1276495.2220024876</v>
      </c>
      <c r="CI17" s="23">
        <f t="shared" si="95"/>
        <v>2111958.3018577453</v>
      </c>
      <c r="CJ17" s="23">
        <f t="shared" si="95"/>
        <v>3400035.7353138137</v>
      </c>
      <c r="CK17" s="23">
        <f t="shared" si="95"/>
        <v>5369717.1321664639</v>
      </c>
      <c r="CL17" s="23">
        <f t="shared" si="95"/>
        <v>2763205.5977422805</v>
      </c>
      <c r="CM17" s="23">
        <f t="shared" si="95"/>
        <v>2763205.5977422805</v>
      </c>
      <c r="CN17" s="23">
        <f t="shared" si="95"/>
        <v>0</v>
      </c>
      <c r="CO17" s="23">
        <f t="shared" si="95"/>
        <v>14921411.989082795</v>
      </c>
      <c r="CP17" s="24"/>
      <c r="CQ17" s="23">
        <f t="shared" ref="CQ17:CX17" si="96">CQ351+CQ410+CQ455</f>
        <v>1310798.5539459225</v>
      </c>
      <c r="CR17" s="23">
        <f t="shared" si="96"/>
        <v>2169174.9028878775</v>
      </c>
      <c r="CS17" s="23">
        <f t="shared" si="96"/>
        <v>3492824.9503348274</v>
      </c>
      <c r="CT17" s="23">
        <f t="shared" si="96"/>
        <v>5516377.7167712972</v>
      </c>
      <c r="CU17" s="23">
        <f t="shared" si="96"/>
        <v>2837810.4643399883</v>
      </c>
      <c r="CV17" s="23">
        <f t="shared" si="96"/>
        <v>2837810.4643399883</v>
      </c>
      <c r="CW17" s="23">
        <f t="shared" si="96"/>
        <v>0</v>
      </c>
      <c r="CX17" s="23">
        <f t="shared" si="96"/>
        <v>15326986.588279922</v>
      </c>
      <c r="CY17" s="24"/>
      <c r="CZ17" s="23">
        <f t="shared" ref="CZ17:DG17" si="97">CZ351+CZ410+CZ455</f>
        <v>49</v>
      </c>
      <c r="DA17" s="23">
        <f t="shared" si="97"/>
        <v>37</v>
      </c>
      <c r="DB17" s="23">
        <f t="shared" si="97"/>
        <v>0</v>
      </c>
      <c r="DC17" s="23">
        <f t="shared" si="97"/>
        <v>0</v>
      </c>
      <c r="DD17" s="23">
        <f t="shared" si="97"/>
        <v>0</v>
      </c>
      <c r="DE17" s="23">
        <f t="shared" si="97"/>
        <v>171.62500007360194</v>
      </c>
      <c r="DF17" s="23">
        <f t="shared" si="97"/>
        <v>180</v>
      </c>
      <c r="DG17" s="23">
        <f t="shared" si="97"/>
        <v>44.031999999999996</v>
      </c>
      <c r="DH17" s="24"/>
      <c r="DJ17" s="31"/>
    </row>
    <row r="18" spans="1:114" s="25" customFormat="1" x14ac:dyDescent="0.35">
      <c r="A18" s="21"/>
      <c r="B18" s="22" t="s">
        <v>19</v>
      </c>
      <c r="C18" s="23">
        <f t="shared" ref="C18:M18" si="98">C539</f>
        <v>0</v>
      </c>
      <c r="D18" s="23">
        <f t="shared" si="98"/>
        <v>0</v>
      </c>
      <c r="E18" s="23">
        <f t="shared" si="98"/>
        <v>1596619.6258189019</v>
      </c>
      <c r="F18" s="23">
        <f t="shared" si="98"/>
        <v>110183</v>
      </c>
      <c r="G18" s="23">
        <f t="shared" si="98"/>
        <v>333447.02680412366</v>
      </c>
      <c r="H18" s="23">
        <f t="shared" si="98"/>
        <v>297700</v>
      </c>
      <c r="I18" s="23">
        <f t="shared" si="98"/>
        <v>691730.19901477825</v>
      </c>
      <c r="J18" s="23">
        <f t="shared" si="98"/>
        <v>163559.4</v>
      </c>
      <c r="K18" s="23">
        <f>K539</f>
        <v>0</v>
      </c>
      <c r="L18" s="23">
        <f>L539</f>
        <v>0</v>
      </c>
      <c r="M18" s="23">
        <f t="shared" si="98"/>
        <v>0</v>
      </c>
      <c r="N18" s="24"/>
      <c r="O18" s="23">
        <f t="shared" ref="O18:V18" si="99">O539</f>
        <v>134295.38180882353</v>
      </c>
      <c r="P18" s="23">
        <f t="shared" si="99"/>
        <v>278407.52679729729</v>
      </c>
      <c r="Q18" s="23">
        <f t="shared" si="99"/>
        <v>397700</v>
      </c>
      <c r="R18" s="23">
        <f t="shared" si="99"/>
        <v>755414.05604897614</v>
      </c>
      <c r="S18" s="23">
        <f t="shared" si="99"/>
        <v>174002.57531343284</v>
      </c>
      <c r="T18" s="23">
        <f>T539</f>
        <v>0</v>
      </c>
      <c r="U18" s="23">
        <f>U539</f>
        <v>0</v>
      </c>
      <c r="V18" s="23">
        <f t="shared" si="99"/>
        <v>1739819.5399685297</v>
      </c>
      <c r="W18" s="24"/>
      <c r="X18" s="23">
        <f t="shared" si="88"/>
        <v>-24112.381808823528</v>
      </c>
      <c r="Y18" s="23">
        <f t="shared" si="88"/>
        <v>55039.500006826362</v>
      </c>
      <c r="Z18" s="23">
        <f t="shared" si="88"/>
        <v>-100000</v>
      </c>
      <c r="AA18" s="23">
        <f t="shared" si="88"/>
        <v>-63683.857034197892</v>
      </c>
      <c r="AB18" s="23">
        <f t="shared" si="88"/>
        <v>-10443.175313432846</v>
      </c>
      <c r="AC18" s="23">
        <f t="shared" si="88"/>
        <v>0</v>
      </c>
      <c r="AD18" s="23">
        <f t="shared" si="88"/>
        <v>0</v>
      </c>
      <c r="AE18" s="23">
        <f t="shared" si="88"/>
        <v>-1739819.5399685297</v>
      </c>
      <c r="AF18" s="23">
        <f t="shared" ref="AF18:AM18" si="100">AF539</f>
        <v>139991.6987525</v>
      </c>
      <c r="AG18" s="23">
        <f t="shared" si="100"/>
        <v>271609.72111135133</v>
      </c>
      <c r="AH18" s="23">
        <f t="shared" si="100"/>
        <v>402431</v>
      </c>
      <c r="AI18" s="23">
        <f t="shared" si="100"/>
        <v>668394.39644274616</v>
      </c>
      <c r="AJ18" s="23">
        <f t="shared" si="100"/>
        <v>179038.06279223884</v>
      </c>
      <c r="AK18" s="23">
        <f>AK539</f>
        <v>0</v>
      </c>
      <c r="AL18" s="23">
        <f>AL539</f>
        <v>0</v>
      </c>
      <c r="AM18" s="23">
        <f t="shared" si="100"/>
        <v>1661464.8790988363</v>
      </c>
      <c r="AN18" s="24"/>
      <c r="AO18" s="23">
        <f t="shared" ref="AO18:AV18" si="101">AO539</f>
        <v>142176.32875250001</v>
      </c>
      <c r="AP18" s="23">
        <f t="shared" si="101"/>
        <v>276033.36511135142</v>
      </c>
      <c r="AQ18" s="23">
        <f t="shared" si="101"/>
        <v>407303.93000000005</v>
      </c>
      <c r="AR18" s="23">
        <f t="shared" si="101"/>
        <v>529728.01257514127</v>
      </c>
      <c r="AS18" s="23">
        <f t="shared" si="101"/>
        <v>186035.79064367161</v>
      </c>
      <c r="AT18" s="23">
        <f>AT539</f>
        <v>0</v>
      </c>
      <c r="AU18" s="23">
        <f>AU539</f>
        <v>0</v>
      </c>
      <c r="AV18" s="23">
        <f t="shared" si="101"/>
        <v>1541277.4270826641</v>
      </c>
      <c r="AW18" s="24"/>
      <c r="AX18" s="23">
        <f t="shared" ref="AX18:BE18" si="102">AX539</f>
        <v>144426.49765249999</v>
      </c>
      <c r="AY18" s="23">
        <f t="shared" si="102"/>
        <v>279959.49040540546</v>
      </c>
      <c r="AZ18" s="23">
        <f t="shared" si="102"/>
        <v>412323.04790000001</v>
      </c>
      <c r="BA18" s="23">
        <f t="shared" si="102"/>
        <v>542290.72451958631</v>
      </c>
      <c r="BB18" s="23">
        <f t="shared" si="102"/>
        <v>190704.99041141159</v>
      </c>
      <c r="BC18" s="23">
        <f>BC539</f>
        <v>0</v>
      </c>
      <c r="BD18" s="23">
        <f>BD539</f>
        <v>0</v>
      </c>
      <c r="BE18" s="23">
        <f t="shared" si="102"/>
        <v>1569704.7508889034</v>
      </c>
      <c r="BF18" s="24"/>
      <c r="BG18" s="23">
        <f t="shared" ref="BG18:BN18" si="103">BG539</f>
        <v>146744.17161950003</v>
      </c>
      <c r="BH18" s="23">
        <f t="shared" si="103"/>
        <v>285282.76235095132</v>
      </c>
      <c r="BI18" s="23">
        <f t="shared" si="103"/>
        <v>417492.73933700001</v>
      </c>
      <c r="BJ18" s="23">
        <f t="shared" si="103"/>
        <v>553982.83200675528</v>
      </c>
      <c r="BK18" s="23">
        <f t="shared" si="103"/>
        <v>195514.26617218382</v>
      </c>
      <c r="BL18" s="23">
        <f>BL539</f>
        <v>0</v>
      </c>
      <c r="BM18" s="23">
        <f>BM539</f>
        <v>0</v>
      </c>
      <c r="BN18" s="23">
        <f t="shared" si="103"/>
        <v>1599016.7714863906</v>
      </c>
      <c r="BO18" s="24"/>
      <c r="BP18" s="23">
        <f t="shared" ref="BP18:BW18" si="104">BP539</f>
        <v>151146.49676808502</v>
      </c>
      <c r="BQ18" s="23">
        <f t="shared" si="104"/>
        <v>293841.24522147991</v>
      </c>
      <c r="BR18" s="23">
        <f t="shared" si="104"/>
        <v>430017.52151711</v>
      </c>
      <c r="BS18" s="23">
        <f t="shared" si="104"/>
        <v>570602.31696695799</v>
      </c>
      <c r="BT18" s="23">
        <f t="shared" si="104"/>
        <v>201379.69415734938</v>
      </c>
      <c r="BU18" s="23">
        <f>BU539</f>
        <v>0</v>
      </c>
      <c r="BV18" s="23">
        <f>BV539</f>
        <v>0</v>
      </c>
      <c r="BW18" s="23">
        <f t="shared" si="104"/>
        <v>1646987.2746309824</v>
      </c>
      <c r="BX18" s="24"/>
      <c r="BY18" s="23">
        <f t="shared" ref="BY18:CF18" si="105">BY539</f>
        <v>155680.89167112758</v>
      </c>
      <c r="BZ18" s="23">
        <f t="shared" si="105"/>
        <v>302656.48257812439</v>
      </c>
      <c r="CA18" s="23">
        <f t="shared" si="105"/>
        <v>442918.04716262332</v>
      </c>
      <c r="CB18" s="23">
        <f t="shared" si="105"/>
        <v>587720.38647596678</v>
      </c>
      <c r="CC18" s="23">
        <f t="shared" si="105"/>
        <v>207421.08498206985</v>
      </c>
      <c r="CD18" s="23">
        <f>CD539</f>
        <v>0</v>
      </c>
      <c r="CE18" s="23">
        <f>CE539</f>
        <v>0</v>
      </c>
      <c r="CF18" s="23">
        <f t="shared" si="105"/>
        <v>1696396.8928699119</v>
      </c>
      <c r="CG18" s="24"/>
      <c r="CH18" s="23">
        <f t="shared" ref="CH18:CO18" si="106">CH539</f>
        <v>160351.31842126141</v>
      </c>
      <c r="CI18" s="23">
        <f t="shared" si="106"/>
        <v>311736.17705546808</v>
      </c>
      <c r="CJ18" s="23">
        <f t="shared" si="106"/>
        <v>456205.588577502</v>
      </c>
      <c r="CK18" s="23">
        <f t="shared" si="106"/>
        <v>605351.99807024584</v>
      </c>
      <c r="CL18" s="23">
        <f t="shared" si="106"/>
        <v>213643.71753153196</v>
      </c>
      <c r="CM18" s="23">
        <f>CM539</f>
        <v>0</v>
      </c>
      <c r="CN18" s="23">
        <f>CN539</f>
        <v>0</v>
      </c>
      <c r="CO18" s="23">
        <f t="shared" si="106"/>
        <v>1747288.7996560091</v>
      </c>
      <c r="CP18" s="24"/>
      <c r="CQ18" s="23">
        <f t="shared" ref="CQ18:CX18" si="107">CQ539</f>
        <v>165161.85797389926</v>
      </c>
      <c r="CR18" s="23">
        <f t="shared" si="107"/>
        <v>321088.26236713218</v>
      </c>
      <c r="CS18" s="23">
        <f t="shared" si="107"/>
        <v>469891.75623482704</v>
      </c>
      <c r="CT18" s="23">
        <f t="shared" si="107"/>
        <v>623512.55801235326</v>
      </c>
      <c r="CU18" s="23">
        <f t="shared" si="107"/>
        <v>220053.02905747795</v>
      </c>
      <c r="CV18" s="23">
        <f>CV539</f>
        <v>0</v>
      </c>
      <c r="CW18" s="23">
        <f>CW539</f>
        <v>0</v>
      </c>
      <c r="CX18" s="23">
        <f t="shared" si="107"/>
        <v>1799707.4636456894</v>
      </c>
      <c r="CY18" s="24"/>
      <c r="CZ18" s="23">
        <f t="shared" ref="CZ18:DG18" si="108">CZ539</f>
        <v>170116.71371311625</v>
      </c>
      <c r="DA18" s="23">
        <f t="shared" si="108"/>
        <v>330720.91023814608</v>
      </c>
      <c r="DB18" s="23">
        <f t="shared" si="108"/>
        <v>483988.50892187189</v>
      </c>
      <c r="DC18" s="23">
        <f t="shared" si="108"/>
        <v>642217.93475272378</v>
      </c>
      <c r="DD18" s="23">
        <f t="shared" si="108"/>
        <v>226654.61992920222</v>
      </c>
      <c r="DE18" s="23">
        <f>DE539</f>
        <v>0</v>
      </c>
      <c r="DF18" s="23">
        <f>DF539</f>
        <v>0</v>
      </c>
      <c r="DG18" s="23">
        <f t="shared" si="108"/>
        <v>1853698.6875550603</v>
      </c>
      <c r="DH18" s="24"/>
      <c r="DJ18" s="32"/>
    </row>
    <row r="19" spans="1:114" s="25" customFormat="1" x14ac:dyDescent="0.35">
      <c r="A19" s="21"/>
      <c r="B19" s="22" t="s">
        <v>20</v>
      </c>
      <c r="C19" s="23">
        <f t="shared" ref="C19:M19" si="109">C728</f>
        <v>0</v>
      </c>
      <c r="D19" s="23">
        <f t="shared" si="109"/>
        <v>0</v>
      </c>
      <c r="E19" s="23">
        <f t="shared" si="109"/>
        <v>7328654.4104640363</v>
      </c>
      <c r="F19" s="23">
        <f t="shared" si="109"/>
        <v>575773.86445527815</v>
      </c>
      <c r="G19" s="23">
        <f t="shared" si="109"/>
        <v>1557568.1532583509</v>
      </c>
      <c r="H19" s="23">
        <f t="shared" si="109"/>
        <v>2081816.3802365172</v>
      </c>
      <c r="I19" s="23">
        <f t="shared" si="109"/>
        <v>1775768.582223672</v>
      </c>
      <c r="J19" s="23">
        <f t="shared" si="109"/>
        <v>1325125.2102902196</v>
      </c>
      <c r="K19" s="23">
        <f>K728</f>
        <v>12602.220000000001</v>
      </c>
      <c r="L19" s="23">
        <f>L728</f>
        <v>0</v>
      </c>
      <c r="M19" s="23">
        <f t="shared" si="109"/>
        <v>0.01</v>
      </c>
      <c r="N19" s="24"/>
      <c r="O19" s="23">
        <f t="shared" ref="O19:V19" si="110">O728</f>
        <v>575067.08455527818</v>
      </c>
      <c r="P19" s="23">
        <f t="shared" si="110"/>
        <v>1553992.5105983508</v>
      </c>
      <c r="Q19" s="23">
        <f t="shared" si="110"/>
        <v>2079344.387276517</v>
      </c>
      <c r="R19" s="23">
        <f t="shared" si="110"/>
        <v>1860102.5730903388</v>
      </c>
      <c r="S19" s="23">
        <f t="shared" si="110"/>
        <v>1266730.3742902195</v>
      </c>
      <c r="T19" s="23">
        <f>T728</f>
        <v>11756.972</v>
      </c>
      <c r="U19" s="23">
        <f>U728</f>
        <v>0</v>
      </c>
      <c r="V19" s="23">
        <f t="shared" si="110"/>
        <v>7346993.9018107038</v>
      </c>
      <c r="W19" s="24"/>
      <c r="X19" s="23">
        <f t="shared" si="88"/>
        <v>706.77989999996498</v>
      </c>
      <c r="Y19" s="23">
        <f t="shared" si="88"/>
        <v>3575.6426600001287</v>
      </c>
      <c r="Z19" s="23">
        <f t="shared" si="88"/>
        <v>2471.9929600001778</v>
      </c>
      <c r="AA19" s="23">
        <f t="shared" si="88"/>
        <v>-84333.990866666893</v>
      </c>
      <c r="AB19" s="23">
        <f t="shared" si="88"/>
        <v>58394.836000000127</v>
      </c>
      <c r="AC19" s="23">
        <f t="shared" si="88"/>
        <v>845.24800000000141</v>
      </c>
      <c r="AD19" s="23">
        <f t="shared" si="88"/>
        <v>0</v>
      </c>
      <c r="AE19" s="23">
        <f t="shared" si="88"/>
        <v>-7346993.891810704</v>
      </c>
      <c r="AF19" s="23">
        <f t="shared" ref="AF19:AM19" si="111">AF728</f>
        <v>593696.05158451654</v>
      </c>
      <c r="AG19" s="23">
        <f t="shared" si="111"/>
        <v>1537372.1139691353</v>
      </c>
      <c r="AH19" s="23">
        <f t="shared" si="111"/>
        <v>2035767.0211723624</v>
      </c>
      <c r="AI19" s="23">
        <f t="shared" si="111"/>
        <v>2339488.3874614681</v>
      </c>
      <c r="AJ19" s="23">
        <f t="shared" si="111"/>
        <v>1274552.5443488623</v>
      </c>
      <c r="AK19" s="23">
        <f>AK728</f>
        <v>29498.044189029999</v>
      </c>
      <c r="AL19" s="23">
        <f>AL728</f>
        <v>0</v>
      </c>
      <c r="AM19" s="23">
        <f t="shared" si="111"/>
        <v>7870374.162725375</v>
      </c>
      <c r="AN19" s="24"/>
      <c r="AO19" s="23">
        <f t="shared" ref="AO19:AV19" si="112">AO728</f>
        <v>612046.28585322946</v>
      </c>
      <c r="AP19" s="23">
        <f t="shared" si="112"/>
        <v>1546352.5752610604</v>
      </c>
      <c r="AQ19" s="23">
        <f t="shared" si="112"/>
        <v>2035126.9679114465</v>
      </c>
      <c r="AR19" s="23">
        <f t="shared" si="112"/>
        <v>2294214.0964617217</v>
      </c>
      <c r="AS19" s="23">
        <f t="shared" si="112"/>
        <v>1342775.5714795785</v>
      </c>
      <c r="AT19" s="23">
        <f>AT728</f>
        <v>30028.077534404525</v>
      </c>
      <c r="AU19" s="23">
        <f>AU728</f>
        <v>0</v>
      </c>
      <c r="AV19" s="23">
        <f t="shared" si="112"/>
        <v>7920543.574501439</v>
      </c>
      <c r="AW19" s="24"/>
      <c r="AX19" s="23">
        <f t="shared" ref="AX19:BE19" si="113">AX728</f>
        <v>628983.42761251412</v>
      </c>
      <c r="AY19" s="23">
        <f t="shared" si="113"/>
        <v>1591789.4876541421</v>
      </c>
      <c r="AZ19" s="23">
        <f t="shared" si="113"/>
        <v>2094331.7553182819</v>
      </c>
      <c r="BA19" s="23">
        <f t="shared" si="113"/>
        <v>2393052.9038321637</v>
      </c>
      <c r="BB19" s="23">
        <f t="shared" si="113"/>
        <v>1439399.2204143268</v>
      </c>
      <c r="BC19" s="23">
        <f>BC728</f>
        <v>30280.145999573131</v>
      </c>
      <c r="BD19" s="23">
        <f>BD728</f>
        <v>0</v>
      </c>
      <c r="BE19" s="23">
        <f t="shared" si="113"/>
        <v>8237836.9408309991</v>
      </c>
      <c r="BF19" s="24"/>
      <c r="BG19" s="23">
        <f t="shared" ref="BG19:BN19" si="114">BG728</f>
        <v>646203.44124190777</v>
      </c>
      <c r="BH19" s="23">
        <f t="shared" si="114"/>
        <v>1637355.3685038039</v>
      </c>
      <c r="BI19" s="23">
        <f t="shared" si="114"/>
        <v>2154018.3357128794</v>
      </c>
      <c r="BJ19" s="23">
        <f t="shared" si="114"/>
        <v>2327541.0479933964</v>
      </c>
      <c r="BK19" s="23">
        <f t="shared" si="114"/>
        <v>1419921.8013450385</v>
      </c>
      <c r="BL19" s="23">
        <f>BL728</f>
        <v>30403.086999573134</v>
      </c>
      <c r="BM19" s="23">
        <f>BM728</f>
        <v>0</v>
      </c>
      <c r="BN19" s="23">
        <f t="shared" si="114"/>
        <v>8275443.0817966023</v>
      </c>
      <c r="BO19" s="24"/>
      <c r="BP19" s="23">
        <f t="shared" ref="BP19:BW19" si="115">BP728</f>
        <v>664232.15730618313</v>
      </c>
      <c r="BQ19" s="23">
        <f t="shared" si="115"/>
        <v>1684416.7879479411</v>
      </c>
      <c r="BR19" s="23">
        <f t="shared" si="115"/>
        <v>2214846.066589314</v>
      </c>
      <c r="BS19" s="23">
        <f t="shared" si="115"/>
        <v>2370738.5942919408</v>
      </c>
      <c r="BT19" s="23">
        <f t="shared" si="115"/>
        <v>1462382.6715220998</v>
      </c>
      <c r="BU19" s="23">
        <f>BU728</f>
        <v>30403.086999573134</v>
      </c>
      <c r="BV19" s="23">
        <f>BV728</f>
        <v>0</v>
      </c>
      <c r="BW19" s="23">
        <f t="shared" si="115"/>
        <v>8487019.3646570519</v>
      </c>
      <c r="BX19" s="24"/>
      <c r="BY19" s="23">
        <f t="shared" ref="BY19:CF19" si="116">BY728</f>
        <v>682801.73485238734</v>
      </c>
      <c r="BZ19" s="23">
        <f t="shared" si="116"/>
        <v>1732570.4906214103</v>
      </c>
      <c r="CA19" s="23">
        <f t="shared" si="116"/>
        <v>2277498.6293920423</v>
      </c>
      <c r="CB19" s="23">
        <f t="shared" si="116"/>
        <v>2545454.570714456</v>
      </c>
      <c r="CC19" s="23">
        <f t="shared" si="116"/>
        <v>1563033.7446285374</v>
      </c>
      <c r="CD19" s="23">
        <f>CD728</f>
        <v>30403.086999573134</v>
      </c>
      <c r="CE19" s="23">
        <f>CE728</f>
        <v>0</v>
      </c>
      <c r="CF19" s="23">
        <f t="shared" si="116"/>
        <v>8891762.2572084088</v>
      </c>
      <c r="CG19" s="24"/>
      <c r="CH19" s="23">
        <f t="shared" ref="CH19:CO19" si="117">CH728</f>
        <v>701928.39972497709</v>
      </c>
      <c r="CI19" s="23">
        <f t="shared" si="117"/>
        <v>1782168.8043750832</v>
      </c>
      <c r="CJ19" s="23">
        <f t="shared" si="117"/>
        <v>2342030.7690788526</v>
      </c>
      <c r="CK19" s="23">
        <f t="shared" si="117"/>
        <v>2615483.6086559743</v>
      </c>
      <c r="CL19" s="23">
        <f t="shared" si="117"/>
        <v>1606627.1913774405</v>
      </c>
      <c r="CM19" s="23">
        <f>CM728</f>
        <v>30403.086999573134</v>
      </c>
      <c r="CN19" s="23">
        <f>CN728</f>
        <v>0</v>
      </c>
      <c r="CO19" s="23">
        <f t="shared" si="117"/>
        <v>9138641.8602119014</v>
      </c>
      <c r="CP19" s="24"/>
      <c r="CQ19" s="23">
        <f t="shared" ref="CQ19:CX19" si="118">CQ728</f>
        <v>721628.86454374483</v>
      </c>
      <c r="CR19" s="23">
        <f t="shared" si="118"/>
        <v>1833255.067541366</v>
      </c>
      <c r="CS19" s="23">
        <f t="shared" si="118"/>
        <v>2408498.8729562671</v>
      </c>
      <c r="CT19" s="23">
        <f t="shared" si="118"/>
        <v>2687613.5177357378</v>
      </c>
      <c r="CU19" s="23">
        <f t="shared" si="118"/>
        <v>1651528.441528809</v>
      </c>
      <c r="CV19" s="23">
        <f>CV728</f>
        <v>30403.086999573134</v>
      </c>
      <c r="CW19" s="23">
        <f>CW728</f>
        <v>0</v>
      </c>
      <c r="CX19" s="23">
        <f t="shared" si="118"/>
        <v>9392927.8513054997</v>
      </c>
      <c r="CY19" s="24"/>
      <c r="CZ19" s="23">
        <f t="shared" ref="CZ19:DG19" si="119">CZ728</f>
        <v>741920.34330707521</v>
      </c>
      <c r="DA19" s="23">
        <f t="shared" si="119"/>
        <v>1885873.9186026375</v>
      </c>
      <c r="DB19" s="23">
        <f t="shared" si="119"/>
        <v>2476961.0199500043</v>
      </c>
      <c r="DC19" s="23">
        <f t="shared" si="119"/>
        <v>2761907.3240878955</v>
      </c>
      <c r="DD19" s="23">
        <f t="shared" si="119"/>
        <v>1697776.7291847202</v>
      </c>
      <c r="DE19" s="23">
        <f>DE728</f>
        <v>30403.086999573134</v>
      </c>
      <c r="DF19" s="23">
        <f>DF728</f>
        <v>0</v>
      </c>
      <c r="DG19" s="23">
        <f t="shared" si="119"/>
        <v>9654842.4221319016</v>
      </c>
      <c r="DH19" s="24"/>
    </row>
    <row r="20" spans="1:114" s="25" customFormat="1" x14ac:dyDescent="0.35">
      <c r="A20" s="21"/>
      <c r="B20" s="22" t="s">
        <v>21</v>
      </c>
      <c r="C20" s="23">
        <f>C775</f>
        <v>0</v>
      </c>
      <c r="D20" s="23">
        <f t="shared" ref="D20:M20" si="120">D775</f>
        <v>0</v>
      </c>
      <c r="E20" s="23">
        <f t="shared" si="120"/>
        <v>561403.37</v>
      </c>
      <c r="F20" s="23">
        <f t="shared" si="120"/>
        <v>6368</v>
      </c>
      <c r="G20" s="23">
        <f t="shared" si="120"/>
        <v>45026.5</v>
      </c>
      <c r="H20" s="23">
        <f t="shared" si="120"/>
        <v>68156</v>
      </c>
      <c r="I20" s="23">
        <f t="shared" si="120"/>
        <v>397233.87</v>
      </c>
      <c r="J20" s="23">
        <f t="shared" si="120"/>
        <v>44619</v>
      </c>
      <c r="K20" s="23">
        <f t="shared" si="120"/>
        <v>0</v>
      </c>
      <c r="L20" s="23">
        <f t="shared" si="120"/>
        <v>0</v>
      </c>
      <c r="M20" s="23">
        <f t="shared" si="120"/>
        <v>0</v>
      </c>
      <c r="N20" s="24"/>
      <c r="O20" s="23">
        <f t="shared" ref="O20:V20" si="121">O775</f>
        <v>28725.906666666666</v>
      </c>
      <c r="P20" s="23">
        <f t="shared" si="121"/>
        <v>20251.146984126983</v>
      </c>
      <c r="Q20" s="23">
        <f t="shared" si="121"/>
        <v>61539.653999999995</v>
      </c>
      <c r="R20" s="23">
        <f t="shared" si="121"/>
        <v>473941.4068559219</v>
      </c>
      <c r="S20" s="23">
        <f t="shared" si="121"/>
        <v>52377.797523809517</v>
      </c>
      <c r="T20" s="23">
        <f t="shared" si="121"/>
        <v>0</v>
      </c>
      <c r="U20" s="23">
        <f t="shared" si="121"/>
        <v>0</v>
      </c>
      <c r="V20" s="23">
        <f t="shared" si="121"/>
        <v>636835.91203052516</v>
      </c>
      <c r="W20" s="24"/>
      <c r="X20" s="23">
        <f t="shared" si="88"/>
        <v>-22357.906666666666</v>
      </c>
      <c r="Y20" s="23">
        <f t="shared" si="88"/>
        <v>24775.353015873017</v>
      </c>
      <c r="Z20" s="23">
        <f t="shared" si="88"/>
        <v>6616.346000000005</v>
      </c>
      <c r="AA20" s="23">
        <f t="shared" si="88"/>
        <v>-76707.536855921906</v>
      </c>
      <c r="AB20" s="23">
        <f t="shared" si="88"/>
        <v>-7758.7975238095169</v>
      </c>
      <c r="AC20" s="23">
        <f t="shared" si="88"/>
        <v>0</v>
      </c>
      <c r="AD20" s="23">
        <f t="shared" si="88"/>
        <v>0</v>
      </c>
      <c r="AE20" s="23">
        <f t="shared" si="88"/>
        <v>-636835.91203052516</v>
      </c>
      <c r="AF20" s="23">
        <f t="shared" ref="AF20:AM20" si="122">AF775</f>
        <v>29238.727179487178</v>
      </c>
      <c r="AG20" s="23">
        <f t="shared" si="122"/>
        <v>33059.201150793655</v>
      </c>
      <c r="AH20" s="23">
        <f t="shared" si="122"/>
        <v>86308.565999999992</v>
      </c>
      <c r="AI20" s="23">
        <f t="shared" si="122"/>
        <v>584954.52834737487</v>
      </c>
      <c r="AJ20" s="23">
        <f t="shared" si="122"/>
        <v>22023.72514285714</v>
      </c>
      <c r="AK20" s="23">
        <f t="shared" si="122"/>
        <v>0</v>
      </c>
      <c r="AL20" s="23">
        <f t="shared" si="122"/>
        <v>0</v>
      </c>
      <c r="AM20" s="23">
        <f t="shared" si="122"/>
        <v>755584.74782051286</v>
      </c>
      <c r="AN20" s="24"/>
      <c r="AO20" s="23">
        <f t="shared" ref="AO20:AV20" si="123">AO775</f>
        <v>9460.9010683760662</v>
      </c>
      <c r="AP20" s="23">
        <f t="shared" si="123"/>
        <v>22952.491428571429</v>
      </c>
      <c r="AQ20" s="23">
        <f t="shared" si="123"/>
        <v>47979.123166666672</v>
      </c>
      <c r="AR20" s="23">
        <f t="shared" si="123"/>
        <v>565074.92542673997</v>
      </c>
      <c r="AS20" s="23">
        <f t="shared" si="123"/>
        <v>77871.588000000018</v>
      </c>
      <c r="AT20" s="23">
        <f t="shared" si="123"/>
        <v>0</v>
      </c>
      <c r="AU20" s="23">
        <f t="shared" si="123"/>
        <v>0</v>
      </c>
      <c r="AV20" s="23">
        <f t="shared" si="123"/>
        <v>723339.02909035422</v>
      </c>
      <c r="AW20" s="24"/>
      <c r="AX20" s="23">
        <f t="shared" ref="AX20:BE20" si="124">AX775</f>
        <v>512.8205128205127</v>
      </c>
      <c r="AY20" s="23">
        <f t="shared" si="124"/>
        <v>22110.163095238095</v>
      </c>
      <c r="AZ20" s="23">
        <f t="shared" si="124"/>
        <v>28867.962666666666</v>
      </c>
      <c r="BA20" s="23">
        <f t="shared" si="124"/>
        <v>544584.32152991462</v>
      </c>
      <c r="BB20" s="23">
        <f t="shared" si="124"/>
        <v>-40670.816666666666</v>
      </c>
      <c r="BC20" s="23">
        <f t="shared" si="124"/>
        <v>0</v>
      </c>
      <c r="BD20" s="23">
        <f t="shared" si="124"/>
        <v>0</v>
      </c>
      <c r="BE20" s="23">
        <f t="shared" si="124"/>
        <v>555404.45113797323</v>
      </c>
      <c r="BF20" s="24"/>
      <c r="BG20" s="23">
        <f t="shared" ref="BG20:BN20" si="125">BG775</f>
        <v>512.82051282051293</v>
      </c>
      <c r="BH20" s="23">
        <f t="shared" si="125"/>
        <v>276.91666666666697</v>
      </c>
      <c r="BI20" s="23">
        <f t="shared" si="125"/>
        <v>0</v>
      </c>
      <c r="BJ20" s="23">
        <f t="shared" si="125"/>
        <v>527493.50897435891</v>
      </c>
      <c r="BK20" s="23">
        <f t="shared" si="125"/>
        <v>3750.0509999999995</v>
      </c>
      <c r="BL20" s="23">
        <f t="shared" si="125"/>
        <v>0</v>
      </c>
      <c r="BM20" s="23">
        <f t="shared" si="125"/>
        <v>0</v>
      </c>
      <c r="BN20" s="23">
        <f t="shared" si="125"/>
        <v>532033.29715384613</v>
      </c>
      <c r="BO20" s="24"/>
      <c r="BP20" s="23">
        <f t="shared" ref="BP20:BW20" si="126">BP775</f>
        <v>512.8205128205127</v>
      </c>
      <c r="BQ20" s="23">
        <f t="shared" si="126"/>
        <v>0</v>
      </c>
      <c r="BR20" s="23">
        <f t="shared" si="126"/>
        <v>0</v>
      </c>
      <c r="BS20" s="23">
        <f t="shared" si="126"/>
        <v>527493.50897435914</v>
      </c>
      <c r="BT20" s="23">
        <f t="shared" si="126"/>
        <v>3205.1659999999993</v>
      </c>
      <c r="BU20" s="23">
        <f t="shared" si="126"/>
        <v>0</v>
      </c>
      <c r="BV20" s="23">
        <f t="shared" si="126"/>
        <v>0</v>
      </c>
      <c r="BW20" s="23">
        <f t="shared" si="126"/>
        <v>531211.49548717961</v>
      </c>
      <c r="BX20" s="24"/>
      <c r="BY20" s="23">
        <f t="shared" ref="BY20:CF20" si="127">BY775</f>
        <v>512.8205128205127</v>
      </c>
      <c r="BZ20" s="23">
        <f t="shared" si="127"/>
        <v>0</v>
      </c>
      <c r="CA20" s="23">
        <f t="shared" si="127"/>
        <v>0</v>
      </c>
      <c r="CB20" s="23">
        <f t="shared" si="127"/>
        <v>675553.64871794858</v>
      </c>
      <c r="CC20" s="23">
        <f t="shared" si="127"/>
        <v>3205.1659999999993</v>
      </c>
      <c r="CD20" s="23">
        <f t="shared" si="127"/>
        <v>0</v>
      </c>
      <c r="CE20" s="23">
        <f t="shared" si="127"/>
        <v>0</v>
      </c>
      <c r="CF20" s="23">
        <f t="shared" si="127"/>
        <v>679271.63523076917</v>
      </c>
      <c r="CG20" s="24"/>
      <c r="CH20" s="23">
        <f t="shared" ref="CH20:CO20" si="128">CH775</f>
        <v>512.8205128205127</v>
      </c>
      <c r="CI20" s="23">
        <f t="shared" si="128"/>
        <v>0</v>
      </c>
      <c r="CJ20" s="23">
        <f t="shared" si="128"/>
        <v>0</v>
      </c>
      <c r="CK20" s="23">
        <f t="shared" si="128"/>
        <v>675553.6487179487</v>
      </c>
      <c r="CL20" s="23">
        <f t="shared" si="128"/>
        <v>3205.1659999999993</v>
      </c>
      <c r="CM20" s="23">
        <f t="shared" si="128"/>
        <v>0</v>
      </c>
      <c r="CN20" s="23">
        <f t="shared" si="128"/>
        <v>0</v>
      </c>
      <c r="CO20" s="23">
        <f t="shared" si="128"/>
        <v>679271.63523076917</v>
      </c>
      <c r="CP20" s="24"/>
      <c r="CQ20" s="23">
        <f t="shared" ref="CQ20:CX20" si="129">CQ775</f>
        <v>512.82051282051316</v>
      </c>
      <c r="CR20" s="23">
        <f t="shared" si="129"/>
        <v>0</v>
      </c>
      <c r="CS20" s="23">
        <f t="shared" si="129"/>
        <v>0</v>
      </c>
      <c r="CT20" s="23">
        <f t="shared" si="129"/>
        <v>675553.64871794882</v>
      </c>
      <c r="CU20" s="23">
        <f t="shared" si="129"/>
        <v>3205.1659999999993</v>
      </c>
      <c r="CV20" s="23">
        <f t="shared" si="129"/>
        <v>0</v>
      </c>
      <c r="CW20" s="23">
        <f t="shared" si="129"/>
        <v>0</v>
      </c>
      <c r="CX20" s="23">
        <f t="shared" si="129"/>
        <v>679271.6352307694</v>
      </c>
      <c r="CY20" s="24"/>
      <c r="CZ20" s="23">
        <f t="shared" ref="CZ20:DG20" si="130">CZ775</f>
        <v>512.8205128205127</v>
      </c>
      <c r="DA20" s="23">
        <f t="shared" si="130"/>
        <v>0</v>
      </c>
      <c r="DB20" s="23">
        <f t="shared" si="130"/>
        <v>0</v>
      </c>
      <c r="DC20" s="23">
        <f t="shared" si="130"/>
        <v>675553.64871794882</v>
      </c>
      <c r="DD20" s="23">
        <f t="shared" si="130"/>
        <v>3205.1659999999993</v>
      </c>
      <c r="DE20" s="23">
        <f t="shared" si="130"/>
        <v>0</v>
      </c>
      <c r="DF20" s="23">
        <f t="shared" si="130"/>
        <v>0</v>
      </c>
      <c r="DG20" s="23">
        <f t="shared" si="130"/>
        <v>679271.6352307694</v>
      </c>
      <c r="DH20" s="24"/>
    </row>
    <row r="21" spans="1:114" s="34" customFormat="1" ht="13" x14ac:dyDescent="0.35">
      <c r="A21" s="33"/>
      <c r="B21" s="26" t="s">
        <v>22</v>
      </c>
      <c r="C21" s="27">
        <f t="shared" ref="C21:M21" si="131">SUM(C17:C20)</f>
        <v>0</v>
      </c>
      <c r="D21" s="27">
        <f t="shared" si="131"/>
        <v>0</v>
      </c>
      <c r="E21" s="27">
        <f t="shared" si="131"/>
        <v>20130613.475242861</v>
      </c>
      <c r="F21" s="27">
        <f t="shared" si="131"/>
        <v>1657578.3370506382</v>
      </c>
      <c r="G21" s="27">
        <f t="shared" si="131"/>
        <v>3646756.2987158746</v>
      </c>
      <c r="H21" s="27">
        <f t="shared" si="131"/>
        <v>5290449.3022302371</v>
      </c>
      <c r="I21" s="27">
        <f t="shared" si="131"/>
        <v>5924489.4262384502</v>
      </c>
      <c r="J21" s="27">
        <f t="shared" si="131"/>
        <v>3689028.9388616192</v>
      </c>
      <c r="K21" s="27">
        <f>SUM(K17:K20)</f>
        <v>12602.220000000001</v>
      </c>
      <c r="L21" s="27">
        <f>SUM(L17:L20)</f>
        <v>0</v>
      </c>
      <c r="M21" s="27">
        <f t="shared" si="131"/>
        <v>18469.07910000001</v>
      </c>
      <c r="N21" s="28"/>
      <c r="O21" s="27">
        <f t="shared" ref="O21:V21" si="132">SUM(O17:O20)</f>
        <v>1772041.1191965258</v>
      </c>
      <c r="P21" s="27">
        <f t="shared" si="132"/>
        <v>3519188.4651182219</v>
      </c>
      <c r="Q21" s="27">
        <f t="shared" si="132"/>
        <v>5334510.2060901774</v>
      </c>
      <c r="R21" s="27">
        <f t="shared" si="132"/>
        <v>6537438.7535088956</v>
      </c>
      <c r="S21" s="27">
        <f t="shared" si="132"/>
        <v>3622128.8703192193</v>
      </c>
      <c r="T21" s="27">
        <f>SUM(T17:T20)</f>
        <v>11756.972</v>
      </c>
      <c r="U21" s="27">
        <f>SUM(U17:U20)</f>
        <v>0</v>
      </c>
      <c r="V21" s="27">
        <f t="shared" si="132"/>
        <v>20572210.040963538</v>
      </c>
      <c r="W21" s="28"/>
      <c r="X21" s="27">
        <f t="shared" si="88"/>
        <v>-114462.78214588761</v>
      </c>
      <c r="Y21" s="27">
        <f t="shared" si="88"/>
        <v>127567.83359765261</v>
      </c>
      <c r="Z21" s="27">
        <f t="shared" si="88"/>
        <v>-44060.903859940358</v>
      </c>
      <c r="AA21" s="27">
        <f t="shared" si="88"/>
        <v>-612949.32727044541</v>
      </c>
      <c r="AB21" s="27">
        <f t="shared" si="88"/>
        <v>66900.068542399909</v>
      </c>
      <c r="AC21" s="27">
        <f t="shared" si="88"/>
        <v>845.24800000000141</v>
      </c>
      <c r="AD21" s="27">
        <f t="shared" si="88"/>
        <v>0</v>
      </c>
      <c r="AE21" s="27">
        <f t="shared" si="88"/>
        <v>-20553740.961863536</v>
      </c>
      <c r="AF21" s="27">
        <f t="shared" ref="AF21:AM21" si="133">SUM(AF17:AF20)</f>
        <v>1797718.1976863169</v>
      </c>
      <c r="AG21" s="27">
        <f t="shared" si="133"/>
        <v>3559696.8971458203</v>
      </c>
      <c r="AH21" s="27">
        <f t="shared" si="133"/>
        <v>5279994.0573969521</v>
      </c>
      <c r="AI21" s="27">
        <f t="shared" si="133"/>
        <v>7862033.9561604485</v>
      </c>
      <c r="AJ21" s="27">
        <f t="shared" si="133"/>
        <v>3716074.0406962782</v>
      </c>
      <c r="AK21" s="27">
        <f>SUM(AK17:AK20)</f>
        <v>29498.044189029999</v>
      </c>
      <c r="AL21" s="27">
        <f>SUM(AL17:AL20)</f>
        <v>0</v>
      </c>
      <c r="AM21" s="27">
        <f t="shared" si="133"/>
        <v>22305015.193274848</v>
      </c>
      <c r="AN21" s="28"/>
      <c r="AO21" s="27">
        <f t="shared" ref="AO21:AV21" si="134">SUM(AO17:AO20)</f>
        <v>1846910.0427370081</v>
      </c>
      <c r="AP21" s="27">
        <f t="shared" si="134"/>
        <v>3640574.8752933308</v>
      </c>
      <c r="AQ21" s="27">
        <f t="shared" si="134"/>
        <v>5373745.4143553739</v>
      </c>
      <c r="AR21" s="27">
        <f t="shared" si="134"/>
        <v>7925295.3378036497</v>
      </c>
      <c r="AS21" s="27">
        <f t="shared" si="134"/>
        <v>3951468.7550143315</v>
      </c>
      <c r="AT21" s="27">
        <f>SUM(AT17:AT20)</f>
        <v>30028.077534404525</v>
      </c>
      <c r="AU21" s="27">
        <f>SUM(AU17:AU20)</f>
        <v>0</v>
      </c>
      <c r="AV21" s="27">
        <f t="shared" si="134"/>
        <v>22828022.502738103</v>
      </c>
      <c r="AW21" s="28"/>
      <c r="AX21" s="27">
        <f t="shared" ref="AX21:BE21" si="135">SUM(AX17:AX20)</f>
        <v>1907606.0484020319</v>
      </c>
      <c r="AY21" s="27">
        <f t="shared" si="135"/>
        <v>3769813.1110938457</v>
      </c>
      <c r="AZ21" s="27">
        <f t="shared" si="135"/>
        <v>5551774.7946777381</v>
      </c>
      <c r="BA21" s="27">
        <f t="shared" si="135"/>
        <v>8296313.0783986403</v>
      </c>
      <c r="BB21" s="27">
        <f t="shared" si="135"/>
        <v>4042840.9315562868</v>
      </c>
      <c r="BC21" s="27">
        <f>SUM(BC17:BC20)</f>
        <v>30280.145999573131</v>
      </c>
      <c r="BD21" s="27">
        <f>SUM(BD17:BD20)</f>
        <v>0</v>
      </c>
      <c r="BE21" s="27">
        <f t="shared" si="135"/>
        <v>23658628.110128108</v>
      </c>
      <c r="BF21" s="28"/>
      <c r="BG21" s="27">
        <f t="shared" ref="BG21:BN21" si="136">SUM(BG17:BG20)</f>
        <v>1972924.8611307954</v>
      </c>
      <c r="BH21" s="27">
        <f t="shared" si="136"/>
        <v>3873029.8220168562</v>
      </c>
      <c r="BI21" s="27">
        <f t="shared" si="136"/>
        <v>5709082.1831434872</v>
      </c>
      <c r="BJ21" s="27">
        <f t="shared" si="136"/>
        <v>8415019.043092249</v>
      </c>
      <c r="BK21" s="27">
        <f t="shared" si="136"/>
        <v>4421314.9515841203</v>
      </c>
      <c r="BL21" s="27">
        <f>SUM(BL17:BL20)</f>
        <v>2582580.5119531723</v>
      </c>
      <c r="BM21" s="27">
        <f>SUM(BM17:BM20)</f>
        <v>0</v>
      </c>
      <c r="BN21" s="27">
        <f t="shared" si="136"/>
        <v>24231822.539853781</v>
      </c>
      <c r="BO21" s="28"/>
      <c r="BP21" s="27">
        <f t="shared" ref="BP21:BW21" si="137">SUM(BP17:BP20)</f>
        <v>2026748.3104597128</v>
      </c>
      <c r="BQ21" s="27">
        <f t="shared" si="137"/>
        <v>3980734.1028741179</v>
      </c>
      <c r="BR21" s="27">
        <f t="shared" si="137"/>
        <v>5867349.9724044399</v>
      </c>
      <c r="BS21" s="27">
        <f t="shared" si="137"/>
        <v>8557920.9682279676</v>
      </c>
      <c r="BT21" s="27">
        <f t="shared" si="137"/>
        <v>4287418.9780470962</v>
      </c>
      <c r="BU21" s="27">
        <f>SUM(BU17:BU20)</f>
        <v>2650854.5333672198</v>
      </c>
      <c r="BV21" s="27">
        <f>SUM(BV17:BV20)</f>
        <v>0</v>
      </c>
      <c r="BW21" s="27">
        <f t="shared" si="137"/>
        <v>24810575.419012912</v>
      </c>
      <c r="BX21" s="28"/>
      <c r="BY21" s="27">
        <f t="shared" ref="BY21:CF21" si="138">SUM(BY17:BY20)</f>
        <v>2082186.4632684982</v>
      </c>
      <c r="BZ21" s="27">
        <f t="shared" si="138"/>
        <v>4091635.1769697731</v>
      </c>
      <c r="CA21" s="27">
        <f t="shared" si="138"/>
        <v>6030365.7953432221</v>
      </c>
      <c r="CB21" s="27">
        <f t="shared" si="138"/>
        <v>9036056.8209827635</v>
      </c>
      <c r="CC21" s="27">
        <f t="shared" si="138"/>
        <v>4464433.6840347238</v>
      </c>
      <c r="CD21" s="27">
        <f>SUM(CD17:CD20)</f>
        <v>2721176.7754236897</v>
      </c>
      <c r="CE21" s="27">
        <f>SUM(CE17:CE20)</f>
        <v>0</v>
      </c>
      <c r="CF21" s="27">
        <f t="shared" si="138"/>
        <v>25795081.027598556</v>
      </c>
      <c r="CG21" s="28"/>
      <c r="CH21" s="27">
        <f t="shared" ref="CH21:CO21" si="139">SUM(CH17:CH20)</f>
        <v>2139287.7606615466</v>
      </c>
      <c r="CI21" s="27">
        <f t="shared" si="139"/>
        <v>4205863.2832882963</v>
      </c>
      <c r="CJ21" s="27">
        <f t="shared" si="139"/>
        <v>6198272.0929701682</v>
      </c>
      <c r="CK21" s="27">
        <f t="shared" si="139"/>
        <v>9266106.3876106329</v>
      </c>
      <c r="CL21" s="27">
        <f t="shared" si="139"/>
        <v>4586681.6726512527</v>
      </c>
      <c r="CM21" s="27">
        <f>SUM(CM17:CM20)</f>
        <v>2793608.6847418537</v>
      </c>
      <c r="CN21" s="27">
        <f>SUM(CN17:CN20)</f>
        <v>0</v>
      </c>
      <c r="CO21" s="27">
        <f t="shared" si="139"/>
        <v>26486614.284181472</v>
      </c>
      <c r="CP21" s="28"/>
      <c r="CQ21" s="27">
        <f t="shared" ref="CQ21:CX21" si="140">SUM(CQ17:CQ20)</f>
        <v>2198102.0969763868</v>
      </c>
      <c r="CR21" s="27">
        <f t="shared" si="140"/>
        <v>4323518.2327963756</v>
      </c>
      <c r="CS21" s="27">
        <f t="shared" si="140"/>
        <v>6371215.5795259215</v>
      </c>
      <c r="CT21" s="27">
        <f t="shared" si="140"/>
        <v>9503057.4412373379</v>
      </c>
      <c r="CU21" s="27">
        <f t="shared" si="140"/>
        <v>4712597.1009262754</v>
      </c>
      <c r="CV21" s="27">
        <f>SUM(CV17:CV20)</f>
        <v>2868213.5513395616</v>
      </c>
      <c r="CW21" s="27">
        <f>SUM(CW17:CW20)</f>
        <v>0</v>
      </c>
      <c r="CX21" s="27">
        <f t="shared" si="140"/>
        <v>27198893.538461879</v>
      </c>
      <c r="CY21" s="28"/>
      <c r="CZ21" s="27">
        <f t="shared" ref="CZ21:DG21" si="141">SUM(CZ17:CZ20)</f>
        <v>912598.87753301195</v>
      </c>
      <c r="DA21" s="27">
        <f t="shared" si="141"/>
        <v>2216631.8288407838</v>
      </c>
      <c r="DB21" s="27">
        <f t="shared" si="141"/>
        <v>2960949.5288718762</v>
      </c>
      <c r="DC21" s="27">
        <f t="shared" si="141"/>
        <v>4079678.9075585678</v>
      </c>
      <c r="DD21" s="27">
        <f t="shared" si="141"/>
        <v>1927636.5151139223</v>
      </c>
      <c r="DE21" s="27">
        <f>SUM(DE17:DE20)</f>
        <v>30574.711999646737</v>
      </c>
      <c r="DF21" s="27">
        <f>SUM(DF17:DF20)</f>
        <v>180</v>
      </c>
      <c r="DG21" s="27">
        <f t="shared" si="141"/>
        <v>12187856.77691773</v>
      </c>
      <c r="DH21" s="28"/>
    </row>
    <row r="22" spans="1:114" s="25" customFormat="1" x14ac:dyDescent="0.35">
      <c r="A22" s="21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30"/>
      <c r="O22" s="29"/>
      <c r="P22" s="29"/>
      <c r="Q22" s="29"/>
      <c r="R22" s="29"/>
      <c r="S22" s="29"/>
      <c r="T22" s="29"/>
      <c r="U22" s="29"/>
      <c r="V22" s="29"/>
      <c r="W22" s="30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30"/>
      <c r="AO22" s="29"/>
      <c r="AP22" s="29"/>
      <c r="AQ22" s="29"/>
      <c r="AR22" s="29"/>
      <c r="AS22" s="29"/>
      <c r="AT22" s="29"/>
      <c r="AU22" s="29"/>
      <c r="AV22" s="29"/>
      <c r="AW22" s="30"/>
      <c r="AX22" s="29"/>
      <c r="AY22" s="29"/>
      <c r="AZ22" s="29"/>
      <c r="BA22" s="29"/>
      <c r="BB22" s="29"/>
      <c r="BC22" s="29"/>
      <c r="BD22" s="29"/>
      <c r="BE22" s="29"/>
      <c r="BF22" s="30"/>
      <c r="BG22" s="29"/>
      <c r="BH22" s="29"/>
      <c r="BI22" s="29"/>
      <c r="BJ22" s="29"/>
      <c r="BK22" s="29"/>
      <c r="BL22" s="29"/>
      <c r="BM22" s="29"/>
      <c r="BN22" s="29"/>
      <c r="BO22" s="30"/>
      <c r="BP22" s="29"/>
      <c r="BQ22" s="29"/>
      <c r="BR22" s="29"/>
      <c r="BS22" s="29"/>
      <c r="BT22" s="29"/>
      <c r="BU22" s="29"/>
      <c r="BV22" s="29"/>
      <c r="BW22" s="29"/>
      <c r="BX22" s="30"/>
      <c r="BY22" s="29"/>
      <c r="BZ22" s="29"/>
      <c r="CA22" s="29"/>
      <c r="CB22" s="29"/>
      <c r="CC22" s="29"/>
      <c r="CD22" s="29"/>
      <c r="CE22" s="29"/>
      <c r="CF22" s="29"/>
      <c r="CG22" s="30"/>
      <c r="CH22" s="29"/>
      <c r="CI22" s="29"/>
      <c r="CJ22" s="29"/>
      <c r="CK22" s="29"/>
      <c r="CL22" s="29"/>
      <c r="CM22" s="29"/>
      <c r="CN22" s="29"/>
      <c r="CO22" s="29"/>
      <c r="CP22" s="30"/>
      <c r="CQ22" s="29"/>
      <c r="CR22" s="29"/>
      <c r="CS22" s="29"/>
      <c r="CT22" s="29"/>
      <c r="CU22" s="29"/>
      <c r="CV22" s="29"/>
      <c r="CW22" s="29"/>
      <c r="CX22" s="29"/>
      <c r="CY22" s="30"/>
      <c r="CZ22" s="29"/>
      <c r="DA22" s="29"/>
      <c r="DB22" s="29"/>
      <c r="DC22" s="29"/>
      <c r="DD22" s="29"/>
      <c r="DE22" s="29"/>
      <c r="DF22" s="29"/>
      <c r="DG22" s="29"/>
      <c r="DH22" s="30"/>
    </row>
    <row r="23" spans="1:114" s="25" customFormat="1" ht="13.5" thickBot="1" x14ac:dyDescent="0.4">
      <c r="A23" s="35" t="s">
        <v>23</v>
      </c>
      <c r="B23" s="36"/>
      <c r="C23" s="37">
        <f>C14-C21</f>
        <v>0</v>
      </c>
      <c r="D23" s="37">
        <f t="shared" ref="D23:M23" si="142">D14-D21</f>
        <v>0</v>
      </c>
      <c r="E23" s="37">
        <f t="shared" si="142"/>
        <v>1214249.1078769788</v>
      </c>
      <c r="F23" s="37">
        <f t="shared" si="142"/>
        <v>293914.82294936175</v>
      </c>
      <c r="G23" s="37">
        <f t="shared" si="142"/>
        <v>53687.968284124974</v>
      </c>
      <c r="H23" s="37">
        <f t="shared" si="142"/>
        <v>63470.720889600925</v>
      </c>
      <c r="I23" s="37">
        <f t="shared" si="142"/>
        <v>-550227.68323845044</v>
      </c>
      <c r="J23" s="37">
        <f t="shared" si="142"/>
        <v>186876.40113838064</v>
      </c>
      <c r="K23" s="37">
        <f>K14-K21</f>
        <v>1076235.83</v>
      </c>
      <c r="L23" s="37">
        <f>L14-L21</f>
        <v>0</v>
      </c>
      <c r="M23" s="37">
        <f t="shared" si="142"/>
        <v>-16427.055000000011</v>
      </c>
      <c r="N23" s="38"/>
      <c r="O23" s="37">
        <f t="shared" ref="O23:V23" si="143">O14-O21</f>
        <v>254506.98809759226</v>
      </c>
      <c r="P23" s="37">
        <f t="shared" si="143"/>
        <v>-25073.192939843982</v>
      </c>
      <c r="Q23" s="37">
        <f t="shared" si="143"/>
        <v>135288.76082966011</v>
      </c>
      <c r="R23" s="39">
        <f t="shared" si="143"/>
        <v>64280.330208026804</v>
      </c>
      <c r="S23" s="39">
        <f t="shared" si="143"/>
        <v>67734.308079288341</v>
      </c>
      <c r="T23" s="39">
        <f>T14-T21</f>
        <v>1072856.5179999999</v>
      </c>
      <c r="U23" s="39">
        <f>U14-U21</f>
        <v>0</v>
      </c>
      <c r="V23" s="39">
        <f t="shared" si="143"/>
        <v>1794448.0575442277</v>
      </c>
      <c r="W23" s="40"/>
      <c r="X23" s="39"/>
      <c r="Y23" s="39"/>
      <c r="Z23" s="39"/>
      <c r="AA23" s="39"/>
      <c r="AB23" s="39"/>
      <c r="AC23" s="39"/>
      <c r="AD23" s="39"/>
      <c r="AE23" s="39"/>
      <c r="AF23" s="39">
        <f t="shared" ref="AF23:AM23" si="144">AF14-AF21</f>
        <v>350859.94990341226</v>
      </c>
      <c r="AG23" s="39">
        <f t="shared" si="144"/>
        <v>94895.661177626345</v>
      </c>
      <c r="AH23" s="39">
        <f t="shared" si="144"/>
        <v>322487.58821863122</v>
      </c>
      <c r="AI23" s="39">
        <f t="shared" si="144"/>
        <v>588554.71892765351</v>
      </c>
      <c r="AJ23" s="39">
        <f t="shared" si="144"/>
        <v>25287.393751989584</v>
      </c>
      <c r="AK23" s="39">
        <f>AK14-AK21</f>
        <v>1124188.7401650699</v>
      </c>
      <c r="AL23" s="39">
        <f>AL14-AL21</f>
        <v>0</v>
      </c>
      <c r="AM23" s="39">
        <f t="shared" si="144"/>
        <v>2446274.0521443821</v>
      </c>
      <c r="AN23" s="40"/>
      <c r="AO23" s="39">
        <f t="shared" ref="AO23:AV23" si="145">AO14-AO21</f>
        <v>344723.80011525378</v>
      </c>
      <c r="AP23" s="39">
        <f t="shared" si="145"/>
        <v>103440.99356986396</v>
      </c>
      <c r="AQ23" s="39">
        <f t="shared" si="145"/>
        <v>324526.34418036509</v>
      </c>
      <c r="AR23" s="39">
        <f t="shared" si="145"/>
        <v>945811.73166233953</v>
      </c>
      <c r="AS23" s="39">
        <f t="shared" si="145"/>
        <v>160208.67308822274</v>
      </c>
      <c r="AT23" s="39">
        <f>AT14-AT21</f>
        <v>1133195.9946010648</v>
      </c>
      <c r="AU23" s="39">
        <f>AU14-AU21</f>
        <v>0</v>
      </c>
      <c r="AV23" s="39">
        <f t="shared" si="145"/>
        <v>2951907.5372171067</v>
      </c>
      <c r="AW23" s="40"/>
      <c r="AX23" s="39">
        <f t="shared" ref="AX23:BE23" si="146">AX14-AX21</f>
        <v>212241.05845206976</v>
      </c>
      <c r="AY23" s="39">
        <f t="shared" si="146"/>
        <v>335047.45760987094</v>
      </c>
      <c r="AZ23" s="39">
        <f t="shared" si="146"/>
        <v>346702.32921612263</v>
      </c>
      <c r="BA23" s="39">
        <f t="shared" si="146"/>
        <v>801881.54491260368</v>
      </c>
      <c r="BB23" s="39">
        <f t="shared" si="146"/>
        <v>237041.49695652118</v>
      </c>
      <c r="BC23" s="39">
        <f>BC14-BC21</f>
        <v>1109033.8883619129</v>
      </c>
      <c r="BD23" s="39">
        <f>BD14-BD21</f>
        <v>0</v>
      </c>
      <c r="BE23" s="39">
        <f t="shared" si="146"/>
        <v>2981947.7755091041</v>
      </c>
      <c r="BF23" s="40"/>
      <c r="BG23" s="39">
        <f t="shared" ref="BG23:BN23" si="147">BG14-BG21</f>
        <v>122812.0039355061</v>
      </c>
      <c r="BH23" s="39">
        <f t="shared" si="147"/>
        <v>296146.61562360916</v>
      </c>
      <c r="BI23" s="39">
        <f t="shared" si="147"/>
        <v>260979.97994666733</v>
      </c>
      <c r="BJ23" s="39">
        <f t="shared" si="147"/>
        <v>844411.53988639452</v>
      </c>
      <c r="BK23" s="37">
        <f t="shared" si="147"/>
        <v>-92923.182351165451</v>
      </c>
      <c r="BL23" s="37">
        <f>BL14-BL21</f>
        <v>-1430972.3775916861</v>
      </c>
      <c r="BM23" s="37">
        <f>BM14-BM21</f>
        <v>0</v>
      </c>
      <c r="BN23" s="37">
        <f t="shared" si="147"/>
        <v>2742583.4125162251</v>
      </c>
      <c r="BO23" s="38"/>
      <c r="BP23" s="37">
        <f t="shared" ref="BP23:BW23" si="148">BP14-BP21</f>
        <v>103325.54239902576</v>
      </c>
      <c r="BQ23" s="37">
        <f t="shared" si="148"/>
        <v>196525.70621552458</v>
      </c>
      <c r="BR23" s="37">
        <f t="shared" si="148"/>
        <v>506482.50155224744</v>
      </c>
      <c r="BS23" s="37">
        <f t="shared" si="148"/>
        <v>900735.38191104494</v>
      </c>
      <c r="BT23" s="37">
        <f t="shared" si="148"/>
        <v>374094.91610733978</v>
      </c>
      <c r="BU23" s="37">
        <f>BU14-BU21</f>
        <v>-1499246.3990057337</v>
      </c>
      <c r="BV23" s="37">
        <f>BV14-BV21</f>
        <v>0</v>
      </c>
      <c r="BW23" s="37">
        <f t="shared" si="148"/>
        <v>3142369.0955470875</v>
      </c>
      <c r="BX23" s="38"/>
      <c r="BY23" s="37">
        <f t="shared" ref="BY23:CF23" si="149">BY14-BY21</f>
        <v>52854.34275556379</v>
      </c>
      <c r="BZ23" s="37">
        <f t="shared" si="149"/>
        <v>95916.987649159972</v>
      </c>
      <c r="CA23" s="37">
        <f t="shared" si="149"/>
        <v>359720.3553116424</v>
      </c>
      <c r="CB23" s="37">
        <f t="shared" si="149"/>
        <v>406963.60887421481</v>
      </c>
      <c r="CC23" s="37">
        <f t="shared" si="149"/>
        <v>209957.76591467578</v>
      </c>
      <c r="CD23" s="37">
        <f>CD14-CD21</f>
        <v>-1569568.6410622036</v>
      </c>
      <c r="CE23" s="37">
        <f>CE14-CE21</f>
        <v>0</v>
      </c>
      <c r="CF23" s="37">
        <f t="shared" si="149"/>
        <v>2186618.1078671627</v>
      </c>
      <c r="CG23" s="38"/>
      <c r="CH23" s="37">
        <f t="shared" ref="CH23:CO23" si="150">CH14-CH21</f>
        <v>855.23712279787287</v>
      </c>
      <c r="CI23" s="37">
        <f t="shared" si="150"/>
        <v>-7727.7224741941318</v>
      </c>
      <c r="CJ23" s="37">
        <f t="shared" si="150"/>
        <v>208518.44468381815</v>
      </c>
      <c r="CK23" s="37">
        <f t="shared" si="150"/>
        <v>185858.46435585432</v>
      </c>
      <c r="CL23" s="37">
        <f t="shared" si="150"/>
        <v>100966.99976695981</v>
      </c>
      <c r="CM23" s="37">
        <f>CM14-CM21</f>
        <v>-1642000.5503803676</v>
      </c>
      <c r="CN23" s="37">
        <f>CN14-CN21</f>
        <v>0</v>
      </c>
      <c r="CO23" s="37">
        <f t="shared" si="150"/>
        <v>1549676.470817145</v>
      </c>
      <c r="CP23" s="38"/>
      <c r="CQ23" s="37">
        <f t="shared" ref="CQ23:CX23" si="151">CQ14-CQ21</f>
        <v>-52717.611678951886</v>
      </c>
      <c r="CR23" s="37">
        <f t="shared" si="151"/>
        <v>-114499.5039012488</v>
      </c>
      <c r="CS23" s="37">
        <f t="shared" si="151"/>
        <v>52743.576737160794</v>
      </c>
      <c r="CT23" s="37">
        <f t="shared" si="151"/>
        <v>-41930.414498060942</v>
      </c>
      <c r="CU23" s="37">
        <f t="shared" si="151"/>
        <v>-11300.14936518576</v>
      </c>
      <c r="CV23" s="37">
        <f>CV14-CV21</f>
        <v>-1716605.4169780754</v>
      </c>
      <c r="CW23" s="37">
        <f>CW14-CW21</f>
        <v>0</v>
      </c>
      <c r="CX23" s="37">
        <f t="shared" si="151"/>
        <v>893500.94465561956</v>
      </c>
      <c r="CY23" s="38"/>
      <c r="CZ23" s="37">
        <f t="shared" ref="CZ23:DG23" si="152">CZ14-CZ21</f>
        <v>1238170.5699029071</v>
      </c>
      <c r="DA23" s="37">
        <f t="shared" si="152"/>
        <v>2003578.8331777984</v>
      </c>
      <c r="DB23" s="37">
        <f t="shared" si="152"/>
        <v>3480656.4045585748</v>
      </c>
      <c r="DC23" s="37">
        <f t="shared" si="152"/>
        <v>5390834.5791966841</v>
      </c>
      <c r="DD23" s="37">
        <f t="shared" si="152"/>
        <v>2787711.5039643324</v>
      </c>
      <c r="DE23" s="37">
        <f>DE14-DE21</f>
        <v>1121033.4223618396</v>
      </c>
      <c r="DF23" s="37">
        <f>DF14-DF21</f>
        <v>-180</v>
      </c>
      <c r="DG23" s="37">
        <f t="shared" si="152"/>
        <v>15962198.906162214</v>
      </c>
      <c r="DH23" s="38"/>
    </row>
    <row r="24" spans="1:114" s="25" customFormat="1" ht="13" thickTop="1" x14ac:dyDescent="0.35">
      <c r="A24" s="21"/>
      <c r="B24" s="41" t="s">
        <v>24</v>
      </c>
      <c r="N24" s="42"/>
      <c r="R24" s="43">
        <f>+R23/R21</f>
        <v>9.8326474069871887E-3</v>
      </c>
      <c r="S24" s="44"/>
      <c r="T24" s="44"/>
      <c r="U24" s="44"/>
      <c r="V24" s="44"/>
      <c r="W24" s="45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3">
        <f t="shared" ref="AI24:BJ24" si="153">+AI23/AI21</f>
        <v>7.4860363388087395E-2</v>
      </c>
      <c r="AJ24" s="43">
        <f t="shared" si="153"/>
        <v>6.8048681148590636E-3</v>
      </c>
      <c r="AK24" s="43">
        <f t="shared" si="153"/>
        <v>38.110619570606765</v>
      </c>
      <c r="AL24" s="43" t="e">
        <f t="shared" si="153"/>
        <v>#DIV/0!</v>
      </c>
      <c r="AM24" s="43">
        <f t="shared" si="153"/>
        <v>0.10967372274563411</v>
      </c>
      <c r="AN24" s="43" t="e">
        <f t="shared" si="153"/>
        <v>#DIV/0!</v>
      </c>
      <c r="AO24" s="43">
        <f t="shared" si="153"/>
        <v>0.1866489391136745</v>
      </c>
      <c r="AP24" s="43">
        <f t="shared" si="153"/>
        <v>2.8413367974344832E-2</v>
      </c>
      <c r="AQ24" s="43">
        <f t="shared" si="153"/>
        <v>6.0391090227949466E-2</v>
      </c>
      <c r="AR24" s="43">
        <f t="shared" si="153"/>
        <v>0.11934088148750983</v>
      </c>
      <c r="AS24" s="43">
        <f t="shared" si="153"/>
        <v>4.0544081965704845E-2</v>
      </c>
      <c r="AT24" s="43">
        <f t="shared" si="153"/>
        <v>37.737880265651739</v>
      </c>
      <c r="AU24" s="43" t="e">
        <f t="shared" si="153"/>
        <v>#DIV/0!</v>
      </c>
      <c r="AV24" s="43">
        <f t="shared" si="153"/>
        <v>0.1293106985882391</v>
      </c>
      <c r="AW24" s="43" t="e">
        <f t="shared" si="153"/>
        <v>#DIV/0!</v>
      </c>
      <c r="AX24" s="43">
        <f t="shared" si="153"/>
        <v>0.11126042435746121</v>
      </c>
      <c r="AY24" s="43">
        <f t="shared" si="153"/>
        <v>8.8876410510613846E-2</v>
      </c>
      <c r="AZ24" s="43">
        <f t="shared" si="153"/>
        <v>6.2448918055626489E-2</v>
      </c>
      <c r="BA24" s="43">
        <f t="shared" si="153"/>
        <v>9.6655169270369837E-2</v>
      </c>
      <c r="BB24" s="43">
        <f t="shared" si="153"/>
        <v>5.863240749995878E-2</v>
      </c>
      <c r="BC24" s="43">
        <f t="shared" si="153"/>
        <v>36.625777444321017</v>
      </c>
      <c r="BD24" s="43" t="e">
        <f t="shared" si="153"/>
        <v>#DIV/0!</v>
      </c>
      <c r="BE24" s="43">
        <f t="shared" si="153"/>
        <v>0.12604060394493252</v>
      </c>
      <c r="BF24" s="43" t="e">
        <f t="shared" si="153"/>
        <v>#DIV/0!</v>
      </c>
      <c r="BG24" s="43">
        <f t="shared" si="153"/>
        <v>6.2248698039678793E-2</v>
      </c>
      <c r="BH24" s="43">
        <f t="shared" si="153"/>
        <v>7.6463809790494372E-2</v>
      </c>
      <c r="BI24" s="43">
        <f t="shared" si="153"/>
        <v>4.5713123681636811E-2</v>
      </c>
      <c r="BJ24" s="43">
        <f t="shared" si="153"/>
        <v>0.1003457669628874</v>
      </c>
      <c r="BK24" s="44"/>
      <c r="BL24" s="44"/>
      <c r="BM24" s="44"/>
      <c r="BN24" s="44"/>
      <c r="BO24" s="45"/>
      <c r="BP24" s="44"/>
      <c r="BQ24" s="44"/>
      <c r="BR24" s="44"/>
      <c r="BS24" s="44"/>
      <c r="BT24" s="44"/>
      <c r="BU24" s="44"/>
      <c r="BV24" s="44"/>
      <c r="BW24" s="44"/>
      <c r="BX24" s="45"/>
      <c r="BY24" s="44"/>
      <c r="BZ24" s="44"/>
      <c r="CA24" s="44"/>
      <c r="CB24" s="44"/>
      <c r="CC24" s="44"/>
      <c r="CD24" s="44"/>
      <c r="CE24" s="44"/>
      <c r="CF24" s="44"/>
      <c r="CG24" s="45"/>
      <c r="CH24" s="44"/>
      <c r="CI24" s="44"/>
      <c r="CJ24" s="44"/>
      <c r="CK24" s="44"/>
      <c r="CL24" s="44"/>
      <c r="CM24" s="44"/>
      <c r="CN24" s="44"/>
      <c r="CO24" s="44"/>
      <c r="CP24" s="45"/>
      <c r="CQ24" s="44"/>
      <c r="CR24" s="44"/>
      <c r="CS24" s="44"/>
      <c r="CT24" s="44"/>
      <c r="CU24" s="44"/>
      <c r="CV24" s="44"/>
      <c r="CW24" s="44"/>
      <c r="CX24" s="44"/>
      <c r="CY24" s="45"/>
      <c r="CZ24" s="44"/>
      <c r="DA24" s="44"/>
      <c r="DB24" s="44"/>
      <c r="DC24" s="44"/>
      <c r="DD24" s="44"/>
      <c r="DE24" s="44"/>
      <c r="DF24" s="44"/>
      <c r="DG24" s="44"/>
      <c r="DH24" s="45"/>
      <c r="DI24" s="44"/>
    </row>
    <row r="25" spans="1:114" s="46" customFormat="1" ht="13" x14ac:dyDescent="0.35">
      <c r="A25" s="26" t="s">
        <v>25</v>
      </c>
      <c r="N25" s="47"/>
      <c r="W25" s="47"/>
      <c r="AN25" s="47"/>
      <c r="AW25" s="47"/>
      <c r="BF25" s="47"/>
      <c r="BO25" s="47"/>
      <c r="BX25" s="47"/>
      <c r="CG25" s="47"/>
      <c r="CP25" s="47"/>
      <c r="CY25" s="47"/>
      <c r="DH25" s="47"/>
    </row>
    <row r="26" spans="1:114" s="46" customFormat="1" x14ac:dyDescent="0.35">
      <c r="A26" s="48"/>
      <c r="B26" s="22" t="s">
        <v>26</v>
      </c>
      <c r="C26" s="49">
        <v>0</v>
      </c>
      <c r="D26" s="49"/>
      <c r="E26" s="49">
        <v>14147554.451025687</v>
      </c>
      <c r="F26" s="49">
        <v>938326.77999017388</v>
      </c>
      <c r="G26" s="49">
        <v>922759.72670321399</v>
      </c>
      <c r="H26" s="49">
        <v>3019920.5548047097</v>
      </c>
      <c r="I26" s="49">
        <v>8212886.530707553</v>
      </c>
      <c r="J26" s="49">
        <v>1053660.8588200361</v>
      </c>
      <c r="K26" s="49">
        <v>0</v>
      </c>
      <c r="L26" s="49">
        <v>0</v>
      </c>
      <c r="M26" s="49">
        <v>0</v>
      </c>
      <c r="N26" s="50"/>
      <c r="O26" s="49">
        <v>1006776.4100000001</v>
      </c>
      <c r="P26" s="49">
        <v>939108.93000000017</v>
      </c>
      <c r="Q26" s="49">
        <v>3061347.6600000011</v>
      </c>
      <c r="R26" s="49">
        <v>8319896</v>
      </c>
      <c r="S26" s="49">
        <v>1184447.4099999997</v>
      </c>
      <c r="T26" s="49">
        <v>0</v>
      </c>
      <c r="U26" s="49">
        <v>0</v>
      </c>
      <c r="V26" s="49">
        <v>14511576.410000002</v>
      </c>
      <c r="W26" s="50"/>
      <c r="X26" s="49">
        <f t="shared" ref="X26:AE29" si="154">O26-F26</f>
        <v>68449.630009826273</v>
      </c>
      <c r="Y26" s="49">
        <f t="shared" si="154"/>
        <v>16349.203296786174</v>
      </c>
      <c r="Z26" s="49">
        <f t="shared" si="154"/>
        <v>41427.10519529134</v>
      </c>
      <c r="AA26" s="49">
        <f t="shared" si="154"/>
        <v>107009.46929244697</v>
      </c>
      <c r="AB26" s="49">
        <f t="shared" si="154"/>
        <v>130786.55117996363</v>
      </c>
      <c r="AC26" s="49">
        <f t="shared" si="154"/>
        <v>0</v>
      </c>
      <c r="AD26" s="49">
        <f t="shared" si="154"/>
        <v>0</v>
      </c>
      <c r="AE26" s="49">
        <f t="shared" si="154"/>
        <v>14511576.410000002</v>
      </c>
      <c r="AF26" s="49">
        <v>1260374.988097592</v>
      </c>
      <c r="AG26" s="49">
        <v>906587.80706015648</v>
      </c>
      <c r="AH26" s="49">
        <v>3190136.760829661</v>
      </c>
      <c r="AI26" s="49">
        <v>8384176.3302080277</v>
      </c>
      <c r="AJ26" s="49">
        <v>1252181.7180792885</v>
      </c>
      <c r="AK26" s="49">
        <v>1072856.5179999999</v>
      </c>
      <c r="AL26" s="49">
        <v>0</v>
      </c>
      <c r="AM26" s="49">
        <v>14993457.604274724</v>
      </c>
      <c r="AN26" s="50"/>
      <c r="AO26" s="49">
        <v>1611234.938001004</v>
      </c>
      <c r="AP26" s="49">
        <v>1001483.4682377828</v>
      </c>
      <c r="AQ26" s="49">
        <v>3512624.3490482923</v>
      </c>
      <c r="AR26" s="49">
        <v>8972731.0491356812</v>
      </c>
      <c r="AS26" s="49">
        <v>1277469.1118312785</v>
      </c>
      <c r="AT26" s="49">
        <v>2197045.2581650699</v>
      </c>
      <c r="AU26" s="49">
        <v>0</v>
      </c>
      <c r="AV26" s="49">
        <v>16375542.91625404</v>
      </c>
      <c r="AW26" s="50"/>
      <c r="AX26" s="49">
        <v>1955958.7381162581</v>
      </c>
      <c r="AY26" s="49">
        <v>1104924.4618076468</v>
      </c>
      <c r="AZ26" s="49">
        <v>3837150.6932286574</v>
      </c>
      <c r="BA26" s="49">
        <v>9918542.780798018</v>
      </c>
      <c r="BB26" s="49">
        <v>1437677.7849195013</v>
      </c>
      <c r="BC26" s="49">
        <v>3330241.2527661342</v>
      </c>
      <c r="BD26" s="49">
        <v>0</v>
      </c>
      <c r="BE26" s="49">
        <v>18254254.458870079</v>
      </c>
      <c r="BF26" s="50"/>
      <c r="BG26" s="49">
        <v>2168199.7965683276</v>
      </c>
      <c r="BH26" s="49">
        <v>1439971.9194175182</v>
      </c>
      <c r="BI26" s="49">
        <v>4183853.0224447809</v>
      </c>
      <c r="BJ26" s="49">
        <v>10720424.325710621</v>
      </c>
      <c r="BK26" s="49">
        <v>1674719.2818760229</v>
      </c>
      <c r="BL26" s="49">
        <v>4439275.1411280474</v>
      </c>
      <c r="BM26" s="49">
        <v>0</v>
      </c>
      <c r="BN26" s="49">
        <v>20187168.346017271</v>
      </c>
      <c r="BO26" s="50"/>
      <c r="BP26" s="49">
        <v>2291011.8005038337</v>
      </c>
      <c r="BQ26" s="49">
        <v>1736118.5350411269</v>
      </c>
      <c r="BR26" s="49">
        <v>4444833.0023914473</v>
      </c>
      <c r="BS26" s="49">
        <v>11564835.865597015</v>
      </c>
      <c r="BT26" s="49">
        <v>1581796.0995248575</v>
      </c>
      <c r="BU26" s="49">
        <v>3008302.763536361</v>
      </c>
      <c r="BV26" s="49">
        <v>0</v>
      </c>
      <c r="BW26" s="49">
        <v>21618595.303058282</v>
      </c>
      <c r="BX26" s="50"/>
      <c r="BY26" s="49">
        <v>2394337.3429028597</v>
      </c>
      <c r="BZ26" s="49">
        <v>1932644.2412566515</v>
      </c>
      <c r="CA26" s="49">
        <v>4951315.5039436938</v>
      </c>
      <c r="CB26" s="49">
        <v>12465571.247508058</v>
      </c>
      <c r="CC26" s="49">
        <v>1955891.0156321963</v>
      </c>
      <c r="CD26" s="49">
        <v>1509056.3645306274</v>
      </c>
      <c r="CE26" s="49">
        <v>0</v>
      </c>
      <c r="CF26" s="49">
        <v>23699759.351243459</v>
      </c>
      <c r="CG26" s="50"/>
      <c r="CH26" s="49">
        <v>2447191.6856584232</v>
      </c>
      <c r="CI26" s="49">
        <v>2028561.2289058114</v>
      </c>
      <c r="CJ26" s="49">
        <v>5311035.8592553353</v>
      </c>
      <c r="CK26" s="49">
        <v>12872534.856382273</v>
      </c>
      <c r="CL26" s="49">
        <v>2165848.7815468721</v>
      </c>
      <c r="CM26" s="49">
        <v>-60512.276531576179</v>
      </c>
      <c r="CN26" s="49">
        <v>0</v>
      </c>
      <c r="CO26" s="49">
        <v>24825172.411748715</v>
      </c>
      <c r="CP26" s="50"/>
      <c r="CQ26" s="49">
        <v>2448046.9227812211</v>
      </c>
      <c r="CR26" s="49">
        <v>2020833.5064316182</v>
      </c>
      <c r="CS26" s="49">
        <v>5519554.3039391525</v>
      </c>
      <c r="CT26" s="49">
        <v>13058393.320738126</v>
      </c>
      <c r="CU26" s="49">
        <v>2266815.781313831</v>
      </c>
      <c r="CV26" s="49">
        <v>-1702512.8269119433</v>
      </c>
      <c r="CW26" s="49">
        <v>0</v>
      </c>
      <c r="CX26" s="49">
        <v>25313643.835203946</v>
      </c>
      <c r="CY26" s="50"/>
      <c r="CZ26" s="49">
        <v>2395329.3111022692</v>
      </c>
      <c r="DA26" s="49">
        <v>1906334.0025303694</v>
      </c>
      <c r="DB26" s="49">
        <v>5572297.8806763124</v>
      </c>
      <c r="DC26" s="49">
        <v>13016462.906240065</v>
      </c>
      <c r="DD26" s="49">
        <v>2255515.6319486452</v>
      </c>
      <c r="DE26" s="49">
        <v>-3419118.2438900182</v>
      </c>
      <c r="DF26" s="49">
        <v>0</v>
      </c>
      <c r="DG26" s="49">
        <v>25145939.732497662</v>
      </c>
      <c r="DH26" s="50"/>
    </row>
    <row r="27" spans="1:114" s="46" customFormat="1" outlineLevel="1" x14ac:dyDescent="0.35">
      <c r="A27" s="48"/>
      <c r="B27" s="22" t="s">
        <v>27</v>
      </c>
      <c r="C27" s="49">
        <v>0</v>
      </c>
      <c r="D27" s="49"/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50"/>
      <c r="O27" s="49">
        <v>-908.41000000014901</v>
      </c>
      <c r="P27" s="49">
        <v>-7447.9300000001676</v>
      </c>
      <c r="Q27" s="49">
        <v>-6499.6600000010803</v>
      </c>
      <c r="R27" s="49">
        <v>0</v>
      </c>
      <c r="S27" s="49">
        <v>0</v>
      </c>
      <c r="T27" s="49">
        <v>0</v>
      </c>
      <c r="U27" s="49">
        <v>0</v>
      </c>
      <c r="V27" s="49">
        <v>-14856.000000001397</v>
      </c>
      <c r="W27" s="50"/>
      <c r="X27" s="49">
        <f t="shared" si="154"/>
        <v>-908.41000000014901</v>
      </c>
      <c r="Y27" s="49">
        <f t="shared" si="154"/>
        <v>-7447.9300000001676</v>
      </c>
      <c r="Z27" s="49">
        <f t="shared" si="154"/>
        <v>-6499.6600000010803</v>
      </c>
      <c r="AA27" s="49">
        <f t="shared" si="154"/>
        <v>0</v>
      </c>
      <c r="AB27" s="49">
        <f t="shared" si="154"/>
        <v>0</v>
      </c>
      <c r="AC27" s="49">
        <f t="shared" si="154"/>
        <v>0</v>
      </c>
      <c r="AD27" s="49">
        <f t="shared" si="154"/>
        <v>0</v>
      </c>
      <c r="AE27" s="49">
        <f t="shared" si="154"/>
        <v>-14856.000000001397</v>
      </c>
      <c r="AF27" s="49">
        <v>0</v>
      </c>
      <c r="AG27" s="49">
        <v>0</v>
      </c>
      <c r="AH27" s="49">
        <v>0</v>
      </c>
      <c r="AI27" s="49">
        <v>0</v>
      </c>
      <c r="AJ27" s="49">
        <v>0</v>
      </c>
      <c r="AK27" s="49">
        <v>0</v>
      </c>
      <c r="AL27" s="49">
        <v>0</v>
      </c>
      <c r="AM27" s="49">
        <v>0</v>
      </c>
      <c r="AN27" s="50"/>
      <c r="AO27" s="49">
        <v>0</v>
      </c>
      <c r="AP27" s="49"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50"/>
      <c r="AX27" s="49">
        <v>0</v>
      </c>
      <c r="AY27" s="49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50"/>
      <c r="BG27" s="49">
        <v>0</v>
      </c>
      <c r="BH27" s="49">
        <v>0</v>
      </c>
      <c r="BI27" s="49">
        <v>0</v>
      </c>
      <c r="BJ27" s="49">
        <v>0</v>
      </c>
      <c r="BK27" s="49">
        <v>0</v>
      </c>
      <c r="BL27" s="49">
        <v>0</v>
      </c>
      <c r="BM27" s="49">
        <v>0</v>
      </c>
      <c r="BN27" s="49">
        <v>0</v>
      </c>
      <c r="BO27" s="50"/>
      <c r="BP27" s="49">
        <v>0</v>
      </c>
      <c r="BQ27" s="49">
        <v>0</v>
      </c>
      <c r="BR27" s="49">
        <v>0</v>
      </c>
      <c r="BS27" s="49">
        <v>0</v>
      </c>
      <c r="BT27" s="49">
        <v>0</v>
      </c>
      <c r="BU27" s="49">
        <v>0</v>
      </c>
      <c r="BV27" s="49">
        <v>0</v>
      </c>
      <c r="BW27" s="49">
        <v>0</v>
      </c>
      <c r="BX27" s="50"/>
      <c r="BY27" s="49">
        <v>0</v>
      </c>
      <c r="BZ27" s="49">
        <v>0</v>
      </c>
      <c r="CA27" s="49">
        <v>0</v>
      </c>
      <c r="CB27" s="49">
        <v>0</v>
      </c>
      <c r="CC27" s="49">
        <v>0</v>
      </c>
      <c r="CD27" s="49">
        <v>0</v>
      </c>
      <c r="CE27" s="49">
        <v>0</v>
      </c>
      <c r="CF27" s="49">
        <v>0</v>
      </c>
      <c r="CG27" s="50"/>
      <c r="CH27" s="49">
        <v>0</v>
      </c>
      <c r="CI27" s="49">
        <v>0</v>
      </c>
      <c r="CJ27" s="49">
        <v>0</v>
      </c>
      <c r="CK27" s="49">
        <v>0</v>
      </c>
      <c r="CL27" s="49">
        <v>0</v>
      </c>
      <c r="CM27" s="49">
        <v>0</v>
      </c>
      <c r="CN27" s="49">
        <v>0</v>
      </c>
      <c r="CO27" s="49">
        <v>0</v>
      </c>
      <c r="CP27" s="50"/>
      <c r="CQ27" s="49">
        <v>0</v>
      </c>
      <c r="CR27" s="49">
        <v>0</v>
      </c>
      <c r="CS27" s="49">
        <v>0</v>
      </c>
      <c r="CT27" s="49">
        <v>0</v>
      </c>
      <c r="CU27" s="49">
        <v>0</v>
      </c>
      <c r="CV27" s="49">
        <v>0</v>
      </c>
      <c r="CW27" s="49">
        <v>0</v>
      </c>
      <c r="CX27" s="49">
        <v>0</v>
      </c>
      <c r="CY27" s="50"/>
      <c r="CZ27" s="49">
        <v>0</v>
      </c>
      <c r="DA27" s="49">
        <v>0</v>
      </c>
      <c r="DB27" s="49">
        <v>0</v>
      </c>
      <c r="DC27" s="49">
        <v>0</v>
      </c>
      <c r="DD27" s="49">
        <v>0</v>
      </c>
      <c r="DE27" s="49">
        <v>0</v>
      </c>
      <c r="DF27" s="49">
        <v>0</v>
      </c>
      <c r="DG27" s="49">
        <v>0</v>
      </c>
      <c r="DH27" s="50"/>
    </row>
    <row r="28" spans="1:114" s="46" customFormat="1" outlineLevel="1" x14ac:dyDescent="0.35">
      <c r="A28" s="48"/>
      <c r="B28" s="22" t="s">
        <v>28</v>
      </c>
      <c r="C28" s="49">
        <v>0</v>
      </c>
      <c r="D28" s="49"/>
      <c r="E28" s="49">
        <f t="shared" ref="E28:M28" si="155">E26+E27</f>
        <v>14147554.451025687</v>
      </c>
      <c r="F28" s="49">
        <f t="shared" si="155"/>
        <v>938326.77999017388</v>
      </c>
      <c r="G28" s="49">
        <f t="shared" si="155"/>
        <v>922759.72670321399</v>
      </c>
      <c r="H28" s="49">
        <f t="shared" si="155"/>
        <v>3019920.5548047097</v>
      </c>
      <c r="I28" s="49">
        <f t="shared" si="155"/>
        <v>8212886.530707553</v>
      </c>
      <c r="J28" s="49">
        <f t="shared" si="155"/>
        <v>1053660.8588200361</v>
      </c>
      <c r="K28" s="49">
        <f t="shared" si="155"/>
        <v>0</v>
      </c>
      <c r="L28" s="49">
        <f t="shared" si="155"/>
        <v>0</v>
      </c>
      <c r="M28" s="49">
        <f t="shared" si="155"/>
        <v>0</v>
      </c>
      <c r="N28" s="50"/>
      <c r="O28" s="49">
        <f t="shared" ref="O28:V28" si="156">O26+O27</f>
        <v>1005868</v>
      </c>
      <c r="P28" s="49">
        <f t="shared" si="156"/>
        <v>931661</v>
      </c>
      <c r="Q28" s="49">
        <f t="shared" si="156"/>
        <v>3054848</v>
      </c>
      <c r="R28" s="49">
        <f t="shared" si="156"/>
        <v>8319896</v>
      </c>
      <c r="S28" s="49">
        <f t="shared" si="156"/>
        <v>1184447.4099999997</v>
      </c>
      <c r="T28" s="49">
        <f t="shared" si="156"/>
        <v>0</v>
      </c>
      <c r="U28" s="49">
        <f t="shared" si="156"/>
        <v>0</v>
      </c>
      <c r="V28" s="49">
        <f t="shared" si="156"/>
        <v>14496720.41</v>
      </c>
      <c r="W28" s="50"/>
      <c r="X28" s="49">
        <f t="shared" si="154"/>
        <v>67541.220009826124</v>
      </c>
      <c r="Y28" s="49">
        <f t="shared" si="154"/>
        <v>8901.2732967860065</v>
      </c>
      <c r="Z28" s="49">
        <f t="shared" si="154"/>
        <v>34927.44519529026</v>
      </c>
      <c r="AA28" s="49">
        <f t="shared" si="154"/>
        <v>107009.46929244697</v>
      </c>
      <c r="AB28" s="49">
        <f t="shared" si="154"/>
        <v>130786.55117996363</v>
      </c>
      <c r="AC28" s="49">
        <f t="shared" si="154"/>
        <v>0</v>
      </c>
      <c r="AD28" s="49">
        <f t="shared" si="154"/>
        <v>0</v>
      </c>
      <c r="AE28" s="49">
        <f t="shared" si="154"/>
        <v>14496720.41</v>
      </c>
      <c r="AF28" s="49">
        <f t="shared" ref="AF28:AM28" si="157">AF26+AF27</f>
        <v>1260374.988097592</v>
      </c>
      <c r="AG28" s="49">
        <f t="shared" si="157"/>
        <v>906587.80706015648</v>
      </c>
      <c r="AH28" s="49">
        <f t="shared" si="157"/>
        <v>3190136.760829661</v>
      </c>
      <c r="AI28" s="49">
        <f t="shared" si="157"/>
        <v>8384176.3302080277</v>
      </c>
      <c r="AJ28" s="49">
        <f t="shared" si="157"/>
        <v>1252181.7180792885</v>
      </c>
      <c r="AK28" s="49">
        <f t="shared" si="157"/>
        <v>1072856.5179999999</v>
      </c>
      <c r="AL28" s="49">
        <f t="shared" si="157"/>
        <v>0</v>
      </c>
      <c r="AM28" s="49">
        <f t="shared" si="157"/>
        <v>14993457.604274724</v>
      </c>
      <c r="AN28" s="50"/>
      <c r="AO28" s="49">
        <f t="shared" ref="AO28:AV28" si="158">AO26+AO27</f>
        <v>1611234.938001004</v>
      </c>
      <c r="AP28" s="49">
        <f t="shared" si="158"/>
        <v>1001483.4682377828</v>
      </c>
      <c r="AQ28" s="49">
        <f t="shared" si="158"/>
        <v>3512624.3490482923</v>
      </c>
      <c r="AR28" s="49">
        <f t="shared" si="158"/>
        <v>8972731.0491356812</v>
      </c>
      <c r="AS28" s="49">
        <f t="shared" si="158"/>
        <v>1277469.1118312785</v>
      </c>
      <c r="AT28" s="49">
        <f t="shared" si="158"/>
        <v>2197045.2581650699</v>
      </c>
      <c r="AU28" s="49">
        <f t="shared" si="158"/>
        <v>0</v>
      </c>
      <c r="AV28" s="49">
        <f t="shared" si="158"/>
        <v>16375542.91625404</v>
      </c>
      <c r="AW28" s="50"/>
      <c r="AX28" s="49">
        <f t="shared" ref="AX28:BE28" si="159">AX26+AX27</f>
        <v>1955958.7381162581</v>
      </c>
      <c r="AY28" s="49">
        <f t="shared" si="159"/>
        <v>1104924.4618076468</v>
      </c>
      <c r="AZ28" s="49">
        <f t="shared" si="159"/>
        <v>3837150.6932286574</v>
      </c>
      <c r="BA28" s="49">
        <f t="shared" si="159"/>
        <v>9918542.780798018</v>
      </c>
      <c r="BB28" s="49">
        <f t="shared" si="159"/>
        <v>1437677.7849195013</v>
      </c>
      <c r="BC28" s="49">
        <f t="shared" si="159"/>
        <v>3330241.2527661342</v>
      </c>
      <c r="BD28" s="49">
        <f t="shared" si="159"/>
        <v>0</v>
      </c>
      <c r="BE28" s="49">
        <f t="shared" si="159"/>
        <v>18254254.458870079</v>
      </c>
      <c r="BF28" s="50"/>
      <c r="BG28" s="49">
        <f t="shared" ref="BG28:BN28" si="160">BG26+BG27</f>
        <v>2168199.7965683276</v>
      </c>
      <c r="BH28" s="49">
        <f t="shared" si="160"/>
        <v>1439971.9194175182</v>
      </c>
      <c r="BI28" s="49">
        <f t="shared" si="160"/>
        <v>4183853.0224447809</v>
      </c>
      <c r="BJ28" s="49">
        <f t="shared" si="160"/>
        <v>10720424.325710621</v>
      </c>
      <c r="BK28" s="49">
        <f t="shared" si="160"/>
        <v>1674719.2818760229</v>
      </c>
      <c r="BL28" s="49">
        <f t="shared" si="160"/>
        <v>4439275.1411280474</v>
      </c>
      <c r="BM28" s="49">
        <f t="shared" si="160"/>
        <v>0</v>
      </c>
      <c r="BN28" s="49">
        <f t="shared" si="160"/>
        <v>20187168.346017271</v>
      </c>
      <c r="BO28" s="50"/>
      <c r="BP28" s="49">
        <f t="shared" ref="BP28:BW28" si="161">BP26+BP27</f>
        <v>2291011.8005038337</v>
      </c>
      <c r="BQ28" s="49">
        <f t="shared" si="161"/>
        <v>1736118.5350411269</v>
      </c>
      <c r="BR28" s="49">
        <f t="shared" si="161"/>
        <v>4444833.0023914473</v>
      </c>
      <c r="BS28" s="49">
        <f t="shared" si="161"/>
        <v>11564835.865597015</v>
      </c>
      <c r="BT28" s="49">
        <f t="shared" si="161"/>
        <v>1581796.0995248575</v>
      </c>
      <c r="BU28" s="49">
        <f t="shared" si="161"/>
        <v>3008302.763536361</v>
      </c>
      <c r="BV28" s="49">
        <f t="shared" si="161"/>
        <v>0</v>
      </c>
      <c r="BW28" s="49">
        <f t="shared" si="161"/>
        <v>21618595.303058282</v>
      </c>
      <c r="BX28" s="50"/>
      <c r="BY28" s="49">
        <f t="shared" ref="BY28:CF28" si="162">BY26+BY27</f>
        <v>2394337.3429028597</v>
      </c>
      <c r="BZ28" s="49">
        <f t="shared" si="162"/>
        <v>1932644.2412566515</v>
      </c>
      <c r="CA28" s="49">
        <f t="shared" si="162"/>
        <v>4951315.5039436938</v>
      </c>
      <c r="CB28" s="49">
        <f t="shared" si="162"/>
        <v>12465571.247508058</v>
      </c>
      <c r="CC28" s="49">
        <f t="shared" si="162"/>
        <v>1955891.0156321963</v>
      </c>
      <c r="CD28" s="49">
        <f t="shared" si="162"/>
        <v>1509056.3645306274</v>
      </c>
      <c r="CE28" s="49">
        <f t="shared" si="162"/>
        <v>0</v>
      </c>
      <c r="CF28" s="49">
        <f t="shared" si="162"/>
        <v>23699759.351243459</v>
      </c>
      <c r="CG28" s="50"/>
      <c r="CH28" s="49">
        <f t="shared" ref="CH28:CO28" si="163">CH26+CH27</f>
        <v>2447191.6856584232</v>
      </c>
      <c r="CI28" s="49">
        <f t="shared" si="163"/>
        <v>2028561.2289058114</v>
      </c>
      <c r="CJ28" s="49">
        <f t="shared" si="163"/>
        <v>5311035.8592553353</v>
      </c>
      <c r="CK28" s="49">
        <f t="shared" si="163"/>
        <v>12872534.856382273</v>
      </c>
      <c r="CL28" s="49">
        <f t="shared" si="163"/>
        <v>2165848.7815468721</v>
      </c>
      <c r="CM28" s="49">
        <f t="shared" si="163"/>
        <v>-60512.276531576179</v>
      </c>
      <c r="CN28" s="49">
        <f t="shared" si="163"/>
        <v>0</v>
      </c>
      <c r="CO28" s="49">
        <f t="shared" si="163"/>
        <v>24825172.411748715</v>
      </c>
      <c r="CP28" s="50"/>
      <c r="CQ28" s="49">
        <f t="shared" ref="CQ28:CX28" si="164">CQ26+CQ27</f>
        <v>2448046.9227812211</v>
      </c>
      <c r="CR28" s="49">
        <f t="shared" si="164"/>
        <v>2020833.5064316182</v>
      </c>
      <c r="CS28" s="49">
        <f t="shared" si="164"/>
        <v>5519554.3039391525</v>
      </c>
      <c r="CT28" s="49">
        <f t="shared" si="164"/>
        <v>13058393.320738126</v>
      </c>
      <c r="CU28" s="49">
        <f t="shared" si="164"/>
        <v>2266815.781313831</v>
      </c>
      <c r="CV28" s="49">
        <f t="shared" si="164"/>
        <v>-1702512.8269119433</v>
      </c>
      <c r="CW28" s="49">
        <f t="shared" si="164"/>
        <v>0</v>
      </c>
      <c r="CX28" s="49">
        <f t="shared" si="164"/>
        <v>25313643.835203946</v>
      </c>
      <c r="CY28" s="50"/>
      <c r="CZ28" s="49">
        <f t="shared" ref="CZ28:DG28" si="165">CZ26+CZ27</f>
        <v>2395329.3111022692</v>
      </c>
      <c r="DA28" s="49">
        <f t="shared" si="165"/>
        <v>1906334.0025303694</v>
      </c>
      <c r="DB28" s="49">
        <f t="shared" si="165"/>
        <v>5572297.8806763124</v>
      </c>
      <c r="DC28" s="49">
        <f t="shared" si="165"/>
        <v>13016462.906240065</v>
      </c>
      <c r="DD28" s="49">
        <f t="shared" si="165"/>
        <v>2255515.6319486452</v>
      </c>
      <c r="DE28" s="49">
        <f t="shared" si="165"/>
        <v>-3419118.2438900182</v>
      </c>
      <c r="DF28" s="49">
        <f t="shared" si="165"/>
        <v>0</v>
      </c>
      <c r="DG28" s="49">
        <f t="shared" si="165"/>
        <v>25145939.732497662</v>
      </c>
      <c r="DH28" s="50"/>
    </row>
    <row r="29" spans="1:114" s="46" customFormat="1" x14ac:dyDescent="0.35">
      <c r="A29" s="48"/>
      <c r="B29" s="22" t="s">
        <v>29</v>
      </c>
      <c r="C29" s="51">
        <f t="shared" ref="C29:M29" si="166">+C23</f>
        <v>0</v>
      </c>
      <c r="D29" s="51">
        <f t="shared" si="166"/>
        <v>0</v>
      </c>
      <c r="E29" s="51">
        <f t="shared" si="166"/>
        <v>1214249.1078769788</v>
      </c>
      <c r="F29" s="51">
        <f t="shared" si="166"/>
        <v>293914.82294936175</v>
      </c>
      <c r="G29" s="51">
        <f t="shared" si="166"/>
        <v>53687.968284124974</v>
      </c>
      <c r="H29" s="51">
        <f t="shared" si="166"/>
        <v>63470.720889600925</v>
      </c>
      <c r="I29" s="51">
        <f t="shared" si="166"/>
        <v>-550227.68323845044</v>
      </c>
      <c r="J29" s="51">
        <f t="shared" si="166"/>
        <v>186876.40113838064</v>
      </c>
      <c r="K29" s="51">
        <f t="shared" si="166"/>
        <v>1076235.83</v>
      </c>
      <c r="L29" s="51">
        <f t="shared" si="166"/>
        <v>0</v>
      </c>
      <c r="M29" s="51">
        <f t="shared" si="166"/>
        <v>-16427.055000000011</v>
      </c>
      <c r="N29" s="50"/>
      <c r="O29" s="51">
        <f t="shared" ref="O29:V29" si="167">+O23</f>
        <v>254506.98809759226</v>
      </c>
      <c r="P29" s="51">
        <f t="shared" si="167"/>
        <v>-25073.192939843982</v>
      </c>
      <c r="Q29" s="51">
        <f t="shared" si="167"/>
        <v>135288.76082966011</v>
      </c>
      <c r="R29" s="51">
        <f t="shared" si="167"/>
        <v>64280.330208026804</v>
      </c>
      <c r="S29" s="51">
        <f t="shared" si="167"/>
        <v>67734.308079288341</v>
      </c>
      <c r="T29" s="51">
        <f t="shared" si="167"/>
        <v>1072856.5179999999</v>
      </c>
      <c r="U29" s="51">
        <f t="shared" si="167"/>
        <v>0</v>
      </c>
      <c r="V29" s="51">
        <f t="shared" si="167"/>
        <v>1794448.0575442277</v>
      </c>
      <c r="W29" s="50"/>
      <c r="X29" s="51">
        <f t="shared" si="154"/>
        <v>-39407.834851769498</v>
      </c>
      <c r="Y29" s="51">
        <f t="shared" si="154"/>
        <v>-78761.161223968957</v>
      </c>
      <c r="Z29" s="51">
        <f t="shared" si="154"/>
        <v>71818.039940059185</v>
      </c>
      <c r="AA29" s="51">
        <f t="shared" si="154"/>
        <v>614508.01344647724</v>
      </c>
      <c r="AB29" s="51">
        <f t="shared" si="154"/>
        <v>-119142.09305909229</v>
      </c>
      <c r="AC29" s="51">
        <f t="shared" si="154"/>
        <v>-3379.3120000001509</v>
      </c>
      <c r="AD29" s="51">
        <f t="shared" si="154"/>
        <v>0</v>
      </c>
      <c r="AE29" s="51">
        <f t="shared" si="154"/>
        <v>1810875.1125442276</v>
      </c>
      <c r="AF29" s="51">
        <f t="shared" ref="AF29:AM29" si="168">+AF23</f>
        <v>350859.94990341226</v>
      </c>
      <c r="AG29" s="51">
        <f t="shared" si="168"/>
        <v>94895.661177626345</v>
      </c>
      <c r="AH29" s="51">
        <f t="shared" si="168"/>
        <v>322487.58821863122</v>
      </c>
      <c r="AI29" s="51">
        <f t="shared" si="168"/>
        <v>588554.71892765351</v>
      </c>
      <c r="AJ29" s="51">
        <f t="shared" si="168"/>
        <v>25287.393751989584</v>
      </c>
      <c r="AK29" s="51">
        <f t="shared" si="168"/>
        <v>1124188.7401650699</v>
      </c>
      <c r="AL29" s="51">
        <f t="shared" si="168"/>
        <v>0</v>
      </c>
      <c r="AM29" s="51">
        <f t="shared" si="168"/>
        <v>2446274.0521443821</v>
      </c>
      <c r="AN29" s="50"/>
      <c r="AO29" s="51">
        <f t="shared" ref="AO29:AV29" si="169">+AO23</f>
        <v>344723.80011525378</v>
      </c>
      <c r="AP29" s="51">
        <f t="shared" si="169"/>
        <v>103440.99356986396</v>
      </c>
      <c r="AQ29" s="51">
        <f t="shared" si="169"/>
        <v>324526.34418036509</v>
      </c>
      <c r="AR29" s="51">
        <f t="shared" si="169"/>
        <v>945811.73166233953</v>
      </c>
      <c r="AS29" s="51">
        <f t="shared" si="169"/>
        <v>160208.67308822274</v>
      </c>
      <c r="AT29" s="51">
        <f t="shared" si="169"/>
        <v>1133195.9946010648</v>
      </c>
      <c r="AU29" s="51">
        <f t="shared" si="169"/>
        <v>0</v>
      </c>
      <c r="AV29" s="51">
        <f t="shared" si="169"/>
        <v>2951907.5372171067</v>
      </c>
      <c r="AW29" s="50"/>
      <c r="AX29" s="51">
        <f t="shared" ref="AX29:BE29" si="170">+AX23</f>
        <v>212241.05845206976</v>
      </c>
      <c r="AY29" s="51">
        <f t="shared" si="170"/>
        <v>335047.45760987094</v>
      </c>
      <c r="AZ29" s="51">
        <f t="shared" si="170"/>
        <v>346702.32921612263</v>
      </c>
      <c r="BA29" s="51">
        <f t="shared" si="170"/>
        <v>801881.54491260368</v>
      </c>
      <c r="BB29" s="51">
        <f t="shared" si="170"/>
        <v>237041.49695652118</v>
      </c>
      <c r="BC29" s="51">
        <f t="shared" si="170"/>
        <v>1109033.8883619129</v>
      </c>
      <c r="BD29" s="51">
        <f t="shared" si="170"/>
        <v>0</v>
      </c>
      <c r="BE29" s="51">
        <f t="shared" si="170"/>
        <v>2981947.7755091041</v>
      </c>
      <c r="BF29" s="50"/>
      <c r="BG29" s="51">
        <f t="shared" ref="BG29:BN29" si="171">+BG23</f>
        <v>122812.0039355061</v>
      </c>
      <c r="BH29" s="51">
        <f t="shared" si="171"/>
        <v>296146.61562360916</v>
      </c>
      <c r="BI29" s="51">
        <f t="shared" si="171"/>
        <v>260979.97994666733</v>
      </c>
      <c r="BJ29" s="51">
        <f t="shared" si="171"/>
        <v>844411.53988639452</v>
      </c>
      <c r="BK29" s="51">
        <f t="shared" si="171"/>
        <v>-92923.182351165451</v>
      </c>
      <c r="BL29" s="51">
        <f t="shared" si="171"/>
        <v>-1430972.3775916861</v>
      </c>
      <c r="BM29" s="51">
        <f t="shared" si="171"/>
        <v>0</v>
      </c>
      <c r="BN29" s="51">
        <f t="shared" si="171"/>
        <v>2742583.4125162251</v>
      </c>
      <c r="BO29" s="50"/>
      <c r="BP29" s="51">
        <f t="shared" ref="BP29:BW29" si="172">+BP23</f>
        <v>103325.54239902576</v>
      </c>
      <c r="BQ29" s="51">
        <f t="shared" si="172"/>
        <v>196525.70621552458</v>
      </c>
      <c r="BR29" s="51">
        <f t="shared" si="172"/>
        <v>506482.50155224744</v>
      </c>
      <c r="BS29" s="51">
        <f t="shared" si="172"/>
        <v>900735.38191104494</v>
      </c>
      <c r="BT29" s="51">
        <f t="shared" si="172"/>
        <v>374094.91610733978</v>
      </c>
      <c r="BU29" s="51">
        <f t="shared" si="172"/>
        <v>-1499246.3990057337</v>
      </c>
      <c r="BV29" s="51">
        <f t="shared" si="172"/>
        <v>0</v>
      </c>
      <c r="BW29" s="51">
        <f t="shared" si="172"/>
        <v>3142369.0955470875</v>
      </c>
      <c r="BX29" s="50"/>
      <c r="BY29" s="51">
        <f t="shared" ref="BY29:CF29" si="173">+BY23</f>
        <v>52854.34275556379</v>
      </c>
      <c r="BZ29" s="51">
        <f t="shared" si="173"/>
        <v>95916.987649159972</v>
      </c>
      <c r="CA29" s="51">
        <f t="shared" si="173"/>
        <v>359720.3553116424</v>
      </c>
      <c r="CB29" s="51">
        <f t="shared" si="173"/>
        <v>406963.60887421481</v>
      </c>
      <c r="CC29" s="51">
        <f t="shared" si="173"/>
        <v>209957.76591467578</v>
      </c>
      <c r="CD29" s="51">
        <f t="shared" si="173"/>
        <v>-1569568.6410622036</v>
      </c>
      <c r="CE29" s="51">
        <f t="shared" si="173"/>
        <v>0</v>
      </c>
      <c r="CF29" s="51">
        <f t="shared" si="173"/>
        <v>2186618.1078671627</v>
      </c>
      <c r="CG29" s="50"/>
      <c r="CH29" s="51">
        <f t="shared" ref="CH29:CO29" si="174">+CH23</f>
        <v>855.23712279787287</v>
      </c>
      <c r="CI29" s="51">
        <f t="shared" si="174"/>
        <v>-7727.7224741941318</v>
      </c>
      <c r="CJ29" s="51">
        <f t="shared" si="174"/>
        <v>208518.44468381815</v>
      </c>
      <c r="CK29" s="51">
        <f t="shared" si="174"/>
        <v>185858.46435585432</v>
      </c>
      <c r="CL29" s="51">
        <f t="shared" si="174"/>
        <v>100966.99976695981</v>
      </c>
      <c r="CM29" s="51">
        <f t="shared" si="174"/>
        <v>-1642000.5503803676</v>
      </c>
      <c r="CN29" s="51">
        <f t="shared" si="174"/>
        <v>0</v>
      </c>
      <c r="CO29" s="51">
        <f t="shared" si="174"/>
        <v>1549676.470817145</v>
      </c>
      <c r="CP29" s="50"/>
      <c r="CQ29" s="51">
        <f t="shared" ref="CQ29:CX29" si="175">+CQ23</f>
        <v>-52717.611678951886</v>
      </c>
      <c r="CR29" s="51">
        <f t="shared" si="175"/>
        <v>-114499.5039012488</v>
      </c>
      <c r="CS29" s="51">
        <f t="shared" si="175"/>
        <v>52743.576737160794</v>
      </c>
      <c r="CT29" s="51">
        <f t="shared" si="175"/>
        <v>-41930.414498060942</v>
      </c>
      <c r="CU29" s="51">
        <f t="shared" si="175"/>
        <v>-11300.14936518576</v>
      </c>
      <c r="CV29" s="51">
        <f t="shared" si="175"/>
        <v>-1716605.4169780754</v>
      </c>
      <c r="CW29" s="51">
        <f t="shared" si="175"/>
        <v>0</v>
      </c>
      <c r="CX29" s="51">
        <f t="shared" si="175"/>
        <v>893500.94465561956</v>
      </c>
      <c r="CY29" s="50"/>
      <c r="CZ29" s="51">
        <f t="shared" ref="CZ29:DG29" si="176">+CZ23</f>
        <v>1238170.5699029071</v>
      </c>
      <c r="DA29" s="51">
        <f t="shared" si="176"/>
        <v>2003578.8331777984</v>
      </c>
      <c r="DB29" s="51">
        <f t="shared" si="176"/>
        <v>3480656.4045585748</v>
      </c>
      <c r="DC29" s="51">
        <f t="shared" si="176"/>
        <v>5390834.5791966841</v>
      </c>
      <c r="DD29" s="51">
        <f t="shared" si="176"/>
        <v>2787711.5039643324</v>
      </c>
      <c r="DE29" s="51">
        <f t="shared" si="176"/>
        <v>1121033.4223618396</v>
      </c>
      <c r="DF29" s="51">
        <f t="shared" si="176"/>
        <v>-180</v>
      </c>
      <c r="DG29" s="51">
        <f t="shared" si="176"/>
        <v>15962198.906162214</v>
      </c>
      <c r="DH29" s="50"/>
    </row>
    <row r="30" spans="1:114" s="46" customFormat="1" outlineLevel="1" x14ac:dyDescent="0.35">
      <c r="A30" s="48"/>
      <c r="B30" s="22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50"/>
      <c r="O30" s="49"/>
      <c r="P30" s="49"/>
      <c r="Q30" s="49"/>
      <c r="R30" s="49"/>
      <c r="S30" s="49"/>
      <c r="T30" s="49"/>
      <c r="U30" s="49"/>
      <c r="V30" s="49"/>
      <c r="W30" s="50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50"/>
      <c r="AO30" s="49"/>
      <c r="AP30" s="49"/>
      <c r="AQ30" s="49"/>
      <c r="AR30" s="49"/>
      <c r="AS30" s="49"/>
      <c r="AT30" s="49"/>
      <c r="AU30" s="49"/>
      <c r="AV30" s="49"/>
      <c r="AW30" s="50"/>
      <c r="AX30" s="49"/>
      <c r="AY30" s="49"/>
      <c r="AZ30" s="49"/>
      <c r="BA30" s="49"/>
      <c r="BB30" s="49"/>
      <c r="BC30" s="49"/>
      <c r="BD30" s="49"/>
      <c r="BE30" s="49"/>
      <c r="BF30" s="50"/>
      <c r="BG30" s="49"/>
      <c r="BH30" s="49"/>
      <c r="BI30" s="49"/>
      <c r="BJ30" s="49"/>
      <c r="BK30" s="49"/>
      <c r="BL30" s="49"/>
      <c r="BM30" s="49"/>
      <c r="BN30" s="49"/>
      <c r="BO30" s="50"/>
      <c r="BP30" s="49"/>
      <c r="BQ30" s="49"/>
      <c r="BR30" s="49"/>
      <c r="BS30" s="49"/>
      <c r="BT30" s="49"/>
      <c r="BU30" s="49"/>
      <c r="BV30" s="49"/>
      <c r="BW30" s="49"/>
      <c r="BX30" s="50"/>
      <c r="BY30" s="49"/>
      <c r="BZ30" s="49"/>
      <c r="CA30" s="49"/>
      <c r="CB30" s="49"/>
      <c r="CC30" s="49"/>
      <c r="CD30" s="49"/>
      <c r="CE30" s="49"/>
      <c r="CF30" s="49"/>
      <c r="CG30" s="50"/>
      <c r="CH30" s="49"/>
      <c r="CI30" s="49"/>
      <c r="CJ30" s="49"/>
      <c r="CK30" s="49"/>
      <c r="CL30" s="49"/>
      <c r="CM30" s="49"/>
      <c r="CN30" s="49"/>
      <c r="CO30" s="49"/>
      <c r="CP30" s="50"/>
      <c r="CQ30" s="49"/>
      <c r="CR30" s="49"/>
      <c r="CS30" s="49"/>
      <c r="CT30" s="49"/>
      <c r="CU30" s="49"/>
      <c r="CV30" s="49"/>
      <c r="CW30" s="49"/>
      <c r="CX30" s="49"/>
      <c r="CY30" s="50"/>
      <c r="CZ30" s="49"/>
      <c r="DA30" s="49"/>
      <c r="DB30" s="49"/>
      <c r="DC30" s="49"/>
      <c r="DD30" s="49"/>
      <c r="DE30" s="49"/>
      <c r="DF30" s="49"/>
      <c r="DG30" s="49"/>
      <c r="DH30" s="50"/>
    </row>
    <row r="31" spans="1:114" s="46" customFormat="1" ht="13" x14ac:dyDescent="0.35">
      <c r="A31" s="26" t="s">
        <v>30</v>
      </c>
      <c r="C31" s="52">
        <f>C28+C29</f>
        <v>0</v>
      </c>
      <c r="D31" s="52">
        <f t="shared" ref="D31:M31" si="177">D28+D29</f>
        <v>0</v>
      </c>
      <c r="E31" s="52">
        <f>E28+E29</f>
        <v>15361803.558902666</v>
      </c>
      <c r="F31" s="52">
        <f>F28+F29</f>
        <v>1232241.6029395356</v>
      </c>
      <c r="G31" s="52">
        <f t="shared" si="177"/>
        <v>976447.69498733897</v>
      </c>
      <c r="H31" s="52">
        <f t="shared" si="177"/>
        <v>3083391.2756943107</v>
      </c>
      <c r="I31" s="52">
        <f t="shared" si="177"/>
        <v>7662658.8474691026</v>
      </c>
      <c r="J31" s="52">
        <f t="shared" si="177"/>
        <v>1240537.2599584167</v>
      </c>
      <c r="K31" s="52">
        <f t="shared" si="177"/>
        <v>1076235.83</v>
      </c>
      <c r="L31" s="52">
        <f t="shared" si="177"/>
        <v>0</v>
      </c>
      <c r="M31" s="52">
        <f t="shared" si="177"/>
        <v>-16427.055000000011</v>
      </c>
      <c r="N31" s="53"/>
      <c r="O31" s="52">
        <f t="shared" ref="O31:V31" si="178">O28+O29</f>
        <v>1260374.9880975923</v>
      </c>
      <c r="P31" s="52">
        <f t="shared" si="178"/>
        <v>906587.80706015602</v>
      </c>
      <c r="Q31" s="52">
        <f t="shared" si="178"/>
        <v>3190136.7608296601</v>
      </c>
      <c r="R31" s="52">
        <f t="shared" si="178"/>
        <v>8384176.3302080268</v>
      </c>
      <c r="S31" s="52">
        <f t="shared" si="178"/>
        <v>1252181.718079288</v>
      </c>
      <c r="T31" s="52">
        <f t="shared" si="178"/>
        <v>1072856.5179999999</v>
      </c>
      <c r="U31" s="52">
        <f t="shared" si="178"/>
        <v>0</v>
      </c>
      <c r="V31" s="52">
        <f t="shared" si="178"/>
        <v>16291168.467544228</v>
      </c>
      <c r="W31" s="53"/>
      <c r="X31" s="52">
        <f t="shared" ref="X31:AE31" si="179">O31-F31</f>
        <v>28133.385158056626</v>
      </c>
      <c r="Y31" s="52">
        <f t="shared" si="179"/>
        <v>-69859.88792718295</v>
      </c>
      <c r="Z31" s="52">
        <f t="shared" si="179"/>
        <v>106745.48513534945</v>
      </c>
      <c r="AA31" s="52">
        <f t="shared" si="179"/>
        <v>721517.48273892421</v>
      </c>
      <c r="AB31" s="52">
        <f t="shared" si="179"/>
        <v>11644.458120871335</v>
      </c>
      <c r="AC31" s="52">
        <f t="shared" si="179"/>
        <v>-3379.3120000001509</v>
      </c>
      <c r="AD31" s="52">
        <f t="shared" si="179"/>
        <v>0</v>
      </c>
      <c r="AE31" s="52">
        <f t="shared" si="179"/>
        <v>16307595.522544228</v>
      </c>
      <c r="AF31" s="52">
        <f t="shared" ref="AF31:AM31" si="180">AF28+AF29</f>
        <v>1611234.9380010043</v>
      </c>
      <c r="AG31" s="52">
        <f t="shared" si="180"/>
        <v>1001483.4682377828</v>
      </c>
      <c r="AH31" s="52">
        <f t="shared" si="180"/>
        <v>3512624.3490482923</v>
      </c>
      <c r="AI31" s="52">
        <f t="shared" si="180"/>
        <v>8972731.0491356812</v>
      </c>
      <c r="AJ31" s="52">
        <f t="shared" si="180"/>
        <v>1277469.1118312781</v>
      </c>
      <c r="AK31" s="52">
        <f t="shared" si="180"/>
        <v>2197045.2581650699</v>
      </c>
      <c r="AL31" s="52">
        <f t="shared" si="180"/>
        <v>0</v>
      </c>
      <c r="AM31" s="52">
        <f t="shared" si="180"/>
        <v>17439731.656419106</v>
      </c>
      <c r="AN31" s="53"/>
      <c r="AO31" s="52">
        <f t="shared" ref="AO31:AV31" si="181">AO28+AO29</f>
        <v>1955958.7381162578</v>
      </c>
      <c r="AP31" s="52">
        <f t="shared" si="181"/>
        <v>1104924.4618076468</v>
      </c>
      <c r="AQ31" s="52">
        <f t="shared" si="181"/>
        <v>3837150.6932286574</v>
      </c>
      <c r="AR31" s="52">
        <f t="shared" si="181"/>
        <v>9918542.7807980217</v>
      </c>
      <c r="AS31" s="52">
        <f t="shared" si="181"/>
        <v>1437677.7849195013</v>
      </c>
      <c r="AT31" s="52">
        <f t="shared" si="181"/>
        <v>3330241.2527661347</v>
      </c>
      <c r="AU31" s="52">
        <f t="shared" si="181"/>
        <v>0</v>
      </c>
      <c r="AV31" s="52">
        <f t="shared" si="181"/>
        <v>19327450.453471147</v>
      </c>
      <c r="AW31" s="53"/>
      <c r="AX31" s="52">
        <f t="shared" ref="AX31:BE31" si="182">AX28+AX29</f>
        <v>2168199.7965683276</v>
      </c>
      <c r="AY31" s="52">
        <f t="shared" si="182"/>
        <v>1439971.9194175177</v>
      </c>
      <c r="AZ31" s="52">
        <f t="shared" si="182"/>
        <v>4183853.02244478</v>
      </c>
      <c r="BA31" s="52">
        <f t="shared" si="182"/>
        <v>10720424.325710621</v>
      </c>
      <c r="BB31" s="52">
        <f t="shared" si="182"/>
        <v>1674719.2818760225</v>
      </c>
      <c r="BC31" s="52">
        <f t="shared" si="182"/>
        <v>4439275.1411280474</v>
      </c>
      <c r="BD31" s="52">
        <f t="shared" si="182"/>
        <v>0</v>
      </c>
      <c r="BE31" s="52">
        <f t="shared" si="182"/>
        <v>21236202.234379184</v>
      </c>
      <c r="BF31" s="53"/>
      <c r="BG31" s="52">
        <f t="shared" ref="BG31:BN31" si="183">BG28+BG29</f>
        <v>2291011.8005038337</v>
      </c>
      <c r="BH31" s="52">
        <f t="shared" si="183"/>
        <v>1736118.5350411274</v>
      </c>
      <c r="BI31" s="52">
        <f t="shared" si="183"/>
        <v>4444833.0023914482</v>
      </c>
      <c r="BJ31" s="52">
        <f t="shared" si="183"/>
        <v>11564835.865597015</v>
      </c>
      <c r="BK31" s="52">
        <f t="shared" si="183"/>
        <v>1581796.0995248575</v>
      </c>
      <c r="BL31" s="52">
        <f t="shared" si="183"/>
        <v>3008302.763536361</v>
      </c>
      <c r="BM31" s="52">
        <f t="shared" si="183"/>
        <v>0</v>
      </c>
      <c r="BN31" s="52">
        <f t="shared" si="183"/>
        <v>22929751.758533496</v>
      </c>
      <c r="BO31" s="53"/>
      <c r="BP31" s="52">
        <f t="shared" ref="BP31:BW31" si="184">BP28+BP29</f>
        <v>2394337.3429028597</v>
      </c>
      <c r="BQ31" s="52">
        <f t="shared" si="184"/>
        <v>1932644.2412566515</v>
      </c>
      <c r="BR31" s="52">
        <f t="shared" si="184"/>
        <v>4951315.5039436948</v>
      </c>
      <c r="BS31" s="52">
        <f t="shared" si="184"/>
        <v>12465571.24750806</v>
      </c>
      <c r="BT31" s="52">
        <f t="shared" si="184"/>
        <v>1955891.0156321973</v>
      </c>
      <c r="BU31" s="52">
        <f t="shared" si="184"/>
        <v>1509056.3645306274</v>
      </c>
      <c r="BV31" s="52">
        <f t="shared" si="184"/>
        <v>0</v>
      </c>
      <c r="BW31" s="52">
        <f t="shared" si="184"/>
        <v>24760964.398605369</v>
      </c>
      <c r="BX31" s="53"/>
      <c r="BY31" s="52">
        <f t="shared" ref="BY31:CF31" si="185">BY28+BY29</f>
        <v>2447191.6856584232</v>
      </c>
      <c r="BZ31" s="52">
        <f t="shared" si="185"/>
        <v>2028561.2289058114</v>
      </c>
      <c r="CA31" s="52">
        <f t="shared" si="185"/>
        <v>5311035.8592553362</v>
      </c>
      <c r="CB31" s="52">
        <f t="shared" si="185"/>
        <v>12872534.856382273</v>
      </c>
      <c r="CC31" s="52">
        <f t="shared" si="185"/>
        <v>2165848.7815468721</v>
      </c>
      <c r="CD31" s="52">
        <f t="shared" si="185"/>
        <v>-60512.276531576179</v>
      </c>
      <c r="CE31" s="52">
        <f t="shared" si="185"/>
        <v>0</v>
      </c>
      <c r="CF31" s="52">
        <f t="shared" si="185"/>
        <v>25886377.459110621</v>
      </c>
      <c r="CG31" s="53"/>
      <c r="CH31" s="52">
        <f t="shared" ref="CH31:CO31" si="186">CH28+CH29</f>
        <v>2448046.9227812211</v>
      </c>
      <c r="CI31" s="52">
        <f t="shared" si="186"/>
        <v>2020833.5064316173</v>
      </c>
      <c r="CJ31" s="52">
        <f t="shared" si="186"/>
        <v>5519554.3039391534</v>
      </c>
      <c r="CK31" s="52">
        <f t="shared" si="186"/>
        <v>13058393.320738127</v>
      </c>
      <c r="CL31" s="52">
        <f t="shared" si="186"/>
        <v>2266815.7813138319</v>
      </c>
      <c r="CM31" s="52">
        <f t="shared" si="186"/>
        <v>-1702512.8269119437</v>
      </c>
      <c r="CN31" s="52">
        <f t="shared" si="186"/>
        <v>0</v>
      </c>
      <c r="CO31" s="52">
        <f t="shared" si="186"/>
        <v>26374848.88256586</v>
      </c>
      <c r="CP31" s="53"/>
      <c r="CQ31" s="52">
        <f t="shared" ref="CQ31:CX31" si="187">CQ28+CQ29</f>
        <v>2395329.3111022692</v>
      </c>
      <c r="CR31" s="52">
        <f t="shared" si="187"/>
        <v>1906334.0025303694</v>
      </c>
      <c r="CS31" s="52">
        <f t="shared" si="187"/>
        <v>5572297.8806763133</v>
      </c>
      <c r="CT31" s="52">
        <f t="shared" si="187"/>
        <v>13016462.906240065</v>
      </c>
      <c r="CU31" s="52">
        <f t="shared" si="187"/>
        <v>2255515.6319486452</v>
      </c>
      <c r="CV31" s="52">
        <f t="shared" si="187"/>
        <v>-3419118.2438900187</v>
      </c>
      <c r="CW31" s="52">
        <f t="shared" si="187"/>
        <v>0</v>
      </c>
      <c r="CX31" s="52">
        <f t="shared" si="187"/>
        <v>26207144.779859565</v>
      </c>
      <c r="CY31" s="53"/>
      <c r="CZ31" s="52">
        <f t="shared" ref="CZ31:DG31" si="188">CZ28+CZ29</f>
        <v>3633499.8810051763</v>
      </c>
      <c r="DA31" s="52">
        <f t="shared" si="188"/>
        <v>3909912.8357081679</v>
      </c>
      <c r="DB31" s="52">
        <f t="shared" si="188"/>
        <v>9052954.2852348872</v>
      </c>
      <c r="DC31" s="52">
        <f t="shared" si="188"/>
        <v>18407297.485436749</v>
      </c>
      <c r="DD31" s="52">
        <f t="shared" si="188"/>
        <v>5043227.1359129772</v>
      </c>
      <c r="DE31" s="52">
        <f t="shared" si="188"/>
        <v>-2298084.8215281786</v>
      </c>
      <c r="DF31" s="52">
        <f t="shared" si="188"/>
        <v>-180</v>
      </c>
      <c r="DG31" s="52">
        <f t="shared" si="188"/>
        <v>41108138.63865988</v>
      </c>
      <c r="DH31" s="53"/>
    </row>
    <row r="32" spans="1:114" s="58" customFormat="1" ht="13.5" thickBot="1" x14ac:dyDescent="0.4">
      <c r="A32" s="54" t="s">
        <v>31</v>
      </c>
      <c r="B32" s="55"/>
      <c r="C32" s="56" t="str">
        <f t="shared" ref="C32:BN32" si="189">IFERROR(C31/C21,"")</f>
        <v/>
      </c>
      <c r="D32" s="56" t="str">
        <f t="shared" si="189"/>
        <v/>
      </c>
      <c r="E32" s="56">
        <f t="shared" si="189"/>
        <v>0.76310657783951796</v>
      </c>
      <c r="F32" s="56">
        <f t="shared" si="189"/>
        <v>0.74339871328922369</v>
      </c>
      <c r="G32" s="56">
        <f t="shared" si="189"/>
        <v>0.2677578689124836</v>
      </c>
      <c r="H32" s="56">
        <f t="shared" si="189"/>
        <v>0.5828221951573147</v>
      </c>
      <c r="I32" s="56">
        <f t="shared" si="189"/>
        <v>1.2933872096273185</v>
      </c>
      <c r="J32" s="56">
        <f t="shared" si="189"/>
        <v>0.33627745418045663</v>
      </c>
      <c r="K32" s="56">
        <f t="shared" si="189"/>
        <v>85.400495309556575</v>
      </c>
      <c r="L32" s="56" t="str">
        <f t="shared" si="189"/>
        <v/>
      </c>
      <c r="M32" s="56">
        <f t="shared" si="189"/>
        <v>-0.88943552144946969</v>
      </c>
      <c r="N32" s="56" t="str">
        <f t="shared" si="189"/>
        <v/>
      </c>
      <c r="O32" s="56">
        <f t="shared" si="189"/>
        <v>0.71125606197505631</v>
      </c>
      <c r="P32" s="56">
        <f t="shared" si="189"/>
        <v>0.25761274681539414</v>
      </c>
      <c r="Q32" s="56">
        <f t="shared" si="189"/>
        <v>0.59801868167533356</v>
      </c>
      <c r="R32" s="56">
        <f t="shared" si="189"/>
        <v>1.282486405812661</v>
      </c>
      <c r="S32" s="56">
        <f t="shared" si="189"/>
        <v>0.34570324881039721</v>
      </c>
      <c r="T32" s="56">
        <f t="shared" si="189"/>
        <v>91.252791790267082</v>
      </c>
      <c r="U32" s="56" t="str">
        <f t="shared" si="189"/>
        <v/>
      </c>
      <c r="V32" s="56">
        <f t="shared" si="189"/>
        <v>0.7919017176620855</v>
      </c>
      <c r="W32" s="56" t="str">
        <f t="shared" si="189"/>
        <v/>
      </c>
      <c r="X32" s="56">
        <f t="shared" si="189"/>
        <v>-0.24578631263915504</v>
      </c>
      <c r="Y32" s="56">
        <f t="shared" si="189"/>
        <v>-0.54762933536615654</v>
      </c>
      <c r="Z32" s="56">
        <f t="shared" si="189"/>
        <v>-2.4226803307228826</v>
      </c>
      <c r="AA32" s="56">
        <f t="shared" si="189"/>
        <v>-1.1771241938578332</v>
      </c>
      <c r="AB32" s="56">
        <f t="shared" si="189"/>
        <v>0.17405749163756556</v>
      </c>
      <c r="AC32" s="56">
        <f t="shared" si="189"/>
        <v>-3.9980124176574749</v>
      </c>
      <c r="AD32" s="56" t="str">
        <f t="shared" si="189"/>
        <v/>
      </c>
      <c r="AE32" s="56">
        <f t="shared" si="189"/>
        <v>-0.79341252537930562</v>
      </c>
      <c r="AF32" s="56">
        <f t="shared" si="189"/>
        <v>0.89626668967065104</v>
      </c>
      <c r="AG32" s="56">
        <f t="shared" si="189"/>
        <v>0.28133953456564698</v>
      </c>
      <c r="AH32" s="56">
        <f t="shared" si="189"/>
        <v>0.66527051183463326</v>
      </c>
      <c r="AI32" s="56">
        <f t="shared" si="189"/>
        <v>1.1412735049439624</v>
      </c>
      <c r="AJ32" s="56">
        <f t="shared" si="189"/>
        <v>0.34376847658070869</v>
      </c>
      <c r="AK32" s="56">
        <f t="shared" si="189"/>
        <v>74.481048441243004</v>
      </c>
      <c r="AL32" s="56" t="str">
        <f t="shared" si="189"/>
        <v/>
      </c>
      <c r="AM32" s="56">
        <f t="shared" si="189"/>
        <v>0.7818749059483866</v>
      </c>
      <c r="AN32" s="56" t="str">
        <f t="shared" si="189"/>
        <v/>
      </c>
      <c r="AO32" s="56">
        <f t="shared" si="189"/>
        <v>1.0590438585831967</v>
      </c>
      <c r="AP32" s="56">
        <f t="shared" si="189"/>
        <v>0.3035027432909535</v>
      </c>
      <c r="AQ32" s="56">
        <f t="shared" si="189"/>
        <v>0.71405516959886639</v>
      </c>
      <c r="AR32" s="56">
        <f t="shared" si="189"/>
        <v>1.251504500215479</v>
      </c>
      <c r="AS32" s="56">
        <f t="shared" si="189"/>
        <v>0.36383377271935102</v>
      </c>
      <c r="AT32" s="56">
        <f t="shared" si="189"/>
        <v>110.9042445008518</v>
      </c>
      <c r="AU32" s="56" t="str">
        <f t="shared" si="189"/>
        <v/>
      </c>
      <c r="AV32" s="56">
        <f t="shared" si="189"/>
        <v>0.8466546084380685</v>
      </c>
      <c r="AW32" s="56" t="str">
        <f t="shared" si="189"/>
        <v/>
      </c>
      <c r="AX32" s="56">
        <f t="shared" si="189"/>
        <v>1.1366077384712585</v>
      </c>
      <c r="AY32" s="56">
        <f t="shared" si="189"/>
        <v>0.38197435177355432</v>
      </c>
      <c r="AZ32" s="56">
        <f t="shared" si="189"/>
        <v>0.75360640104776411</v>
      </c>
      <c r="BA32" s="56">
        <f t="shared" si="189"/>
        <v>1.2921913896455657</v>
      </c>
      <c r="BB32" s="56">
        <f t="shared" si="189"/>
        <v>0.41424317954338641</v>
      </c>
      <c r="BC32" s="56">
        <f t="shared" si="189"/>
        <v>146.60679447155337</v>
      </c>
      <c r="BD32" s="56" t="str">
        <f t="shared" si="189"/>
        <v/>
      </c>
      <c r="BE32" s="56">
        <f t="shared" si="189"/>
        <v>0.89760919929622207</v>
      </c>
      <c r="BF32" s="56" t="str">
        <f t="shared" si="189"/>
        <v/>
      </c>
      <c r="BG32" s="56">
        <f t="shared" si="189"/>
        <v>1.16122607892463</v>
      </c>
      <c r="BH32" s="56">
        <f t="shared" si="189"/>
        <v>0.44825849911402293</v>
      </c>
      <c r="BI32" s="56">
        <f t="shared" si="189"/>
        <v>0.77855474134094027</v>
      </c>
      <c r="BJ32" s="56">
        <f t="shared" si="189"/>
        <v>1.374308935770074</v>
      </c>
      <c r="BK32" s="56">
        <f t="shared" si="189"/>
        <v>0.35776598519816216</v>
      </c>
      <c r="BL32" s="56">
        <f t="shared" si="189"/>
        <v>1.1648437481862746</v>
      </c>
      <c r="BM32" s="56" t="str">
        <f t="shared" si="189"/>
        <v/>
      </c>
      <c r="BN32" s="56">
        <f t="shared" si="189"/>
        <v>0.94626608134081602</v>
      </c>
      <c r="BO32" s="56" t="str">
        <f t="shared" ref="BO32:DG32" si="190">IFERROR(BO31/BO21,"")</f>
        <v/>
      </c>
      <c r="BP32" s="56">
        <f t="shared" si="190"/>
        <v>1.1813688609217439</v>
      </c>
      <c r="BQ32" s="56">
        <f t="shared" si="190"/>
        <v>0.48549945595744987</v>
      </c>
      <c r="BR32" s="56">
        <f t="shared" si="190"/>
        <v>0.84387594522756004</v>
      </c>
      <c r="BS32" s="56">
        <f t="shared" si="190"/>
        <v>1.456612101676048</v>
      </c>
      <c r="BT32" s="56">
        <f t="shared" si="190"/>
        <v>0.45619311423655134</v>
      </c>
      <c r="BU32" s="56">
        <f t="shared" si="190"/>
        <v>0.56927166147203279</v>
      </c>
      <c r="BV32" s="56" t="str">
        <f t="shared" si="190"/>
        <v/>
      </c>
      <c r="BW32" s="56">
        <f t="shared" si="190"/>
        <v>0.9980004083109848</v>
      </c>
      <c r="BX32" s="56" t="str">
        <f t="shared" si="190"/>
        <v/>
      </c>
      <c r="BY32" s="56">
        <f t="shared" si="190"/>
        <v>1.175299008436046</v>
      </c>
      <c r="BZ32" s="56">
        <f t="shared" si="190"/>
        <v>0.49578252731910105</v>
      </c>
      <c r="CA32" s="56">
        <f t="shared" si="190"/>
        <v>0.88071537274847111</v>
      </c>
      <c r="CB32" s="56">
        <f t="shared" si="190"/>
        <v>1.4245743593035809</v>
      </c>
      <c r="CC32" s="56">
        <f t="shared" si="190"/>
        <v>0.48513404718994285</v>
      </c>
      <c r="CD32" s="56">
        <f t="shared" si="190"/>
        <v>-2.2237539684335415E-2</v>
      </c>
      <c r="CE32" s="56" t="str">
        <f t="shared" si="190"/>
        <v/>
      </c>
      <c r="CF32" s="56">
        <f t="shared" si="190"/>
        <v>1.0035392961710174</v>
      </c>
      <c r="CG32" s="56" t="str">
        <f t="shared" si="190"/>
        <v/>
      </c>
      <c r="CH32" s="56">
        <f t="shared" si="190"/>
        <v>1.144328017855903</v>
      </c>
      <c r="CI32" s="56">
        <f t="shared" si="190"/>
        <v>0.48048007515157659</v>
      </c>
      <c r="CJ32" s="56">
        <f t="shared" si="190"/>
        <v>0.89049887148374962</v>
      </c>
      <c r="CK32" s="56">
        <f t="shared" si="190"/>
        <v>1.4092643419460433</v>
      </c>
      <c r="CL32" s="56">
        <f t="shared" si="190"/>
        <v>0.49421694006585332</v>
      </c>
      <c r="CM32" s="56">
        <f t="shared" si="190"/>
        <v>-0.6094313910930822</v>
      </c>
      <c r="CN32" s="56" t="str">
        <f t="shared" si="190"/>
        <v/>
      </c>
      <c r="CO32" s="56">
        <f t="shared" si="190"/>
        <v>0.99578030621745561</v>
      </c>
      <c r="CP32" s="56" t="str">
        <f t="shared" si="190"/>
        <v/>
      </c>
      <c r="CQ32" s="56">
        <f t="shared" si="190"/>
        <v>1.0897261389255666</v>
      </c>
      <c r="CR32" s="56">
        <f t="shared" si="190"/>
        <v>0.44092192975381211</v>
      </c>
      <c r="CS32" s="56">
        <f t="shared" si="190"/>
        <v>0.87460513792423655</v>
      </c>
      <c r="CT32" s="56">
        <f t="shared" si="190"/>
        <v>1.3697131672336043</v>
      </c>
      <c r="CU32" s="56">
        <f t="shared" si="190"/>
        <v>0.47861414494893201</v>
      </c>
      <c r="CV32" s="56">
        <f t="shared" si="190"/>
        <v>-1.1920724111679775</v>
      </c>
      <c r="CW32" s="56" t="str">
        <f t="shared" si="190"/>
        <v/>
      </c>
      <c r="CX32" s="56">
        <f t="shared" si="190"/>
        <v>0.96353716531888023</v>
      </c>
      <c r="CY32" s="56" t="str">
        <f t="shared" si="190"/>
        <v/>
      </c>
      <c r="CZ32" s="56">
        <f t="shared" si="190"/>
        <v>3.9814862481832711</v>
      </c>
      <c r="DA32" s="56">
        <f t="shared" si="190"/>
        <v>1.7638981741739705</v>
      </c>
      <c r="DB32" s="56">
        <f t="shared" si="190"/>
        <v>3.0574497123171391</v>
      </c>
      <c r="DC32" s="56">
        <f t="shared" si="190"/>
        <v>4.511947607281761</v>
      </c>
      <c r="DD32" s="56">
        <f t="shared" si="190"/>
        <v>2.6162749545211459</v>
      </c>
      <c r="DE32" s="56">
        <f t="shared" si="190"/>
        <v>-75.162926197137395</v>
      </c>
      <c r="DF32" s="56">
        <f t="shared" si="190"/>
        <v>-1</v>
      </c>
      <c r="DG32" s="56">
        <f t="shared" si="190"/>
        <v>3.3728767404383628</v>
      </c>
      <c r="DH32" s="57"/>
    </row>
    <row r="33" spans="1:112" s="46" customFormat="1" ht="13.5" thickTop="1" x14ac:dyDescent="0.35">
      <c r="A33" s="26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3"/>
      <c r="O33" s="52"/>
      <c r="P33" s="52"/>
      <c r="Q33" s="52"/>
      <c r="R33" s="52"/>
      <c r="S33" s="52"/>
      <c r="T33" s="52"/>
      <c r="U33" s="52"/>
      <c r="V33" s="52"/>
      <c r="W33" s="53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3"/>
      <c r="AO33" s="52"/>
      <c r="AP33" s="52"/>
      <c r="AQ33" s="52"/>
      <c r="AR33" s="52"/>
      <c r="AS33" s="52"/>
      <c r="AT33" s="52"/>
      <c r="AU33" s="52"/>
      <c r="AV33" s="52"/>
      <c r="AW33" s="53"/>
      <c r="AX33" s="52"/>
      <c r="AY33" s="52"/>
      <c r="AZ33" s="52"/>
      <c r="BA33" s="52"/>
      <c r="BB33" s="52"/>
      <c r="BC33" s="52"/>
      <c r="BD33" s="52"/>
      <c r="BE33" s="52"/>
      <c r="BF33" s="53"/>
      <c r="BG33" s="52"/>
      <c r="BH33" s="52"/>
      <c r="BI33" s="52"/>
      <c r="BJ33" s="52"/>
      <c r="BK33" s="52"/>
      <c r="BL33" s="52"/>
      <c r="BM33" s="52"/>
      <c r="BN33" s="52"/>
      <c r="BO33" s="53"/>
      <c r="BP33" s="52"/>
      <c r="BQ33" s="52"/>
      <c r="BR33" s="52"/>
      <c r="BS33" s="52"/>
      <c r="BT33" s="52"/>
      <c r="BU33" s="52"/>
      <c r="BV33" s="52"/>
      <c r="BW33" s="52"/>
      <c r="BX33" s="53"/>
      <c r="BY33" s="52"/>
      <c r="BZ33" s="52"/>
      <c r="CA33" s="52"/>
      <c r="CB33" s="52"/>
      <c r="CC33" s="52"/>
      <c r="CD33" s="52"/>
      <c r="CE33" s="52"/>
      <c r="CF33" s="52"/>
      <c r="CG33" s="53"/>
      <c r="CH33" s="52"/>
      <c r="CI33" s="52"/>
      <c r="CJ33" s="52"/>
      <c r="CK33" s="52"/>
      <c r="CL33" s="52"/>
      <c r="CM33" s="52"/>
      <c r="CN33" s="52"/>
      <c r="CO33" s="52"/>
      <c r="CP33" s="53"/>
      <c r="CQ33" s="52"/>
      <c r="CR33" s="52"/>
      <c r="CS33" s="52"/>
      <c r="CT33" s="52"/>
      <c r="CU33" s="52"/>
      <c r="CV33" s="52"/>
      <c r="CW33" s="52"/>
      <c r="CX33" s="52"/>
      <c r="CY33" s="53"/>
      <c r="CZ33" s="52"/>
      <c r="DA33" s="52"/>
      <c r="DB33" s="52"/>
      <c r="DC33" s="52"/>
      <c r="DD33" s="52"/>
      <c r="DE33" s="52"/>
      <c r="DF33" s="52"/>
      <c r="DG33" s="52"/>
      <c r="DH33" s="53"/>
    </row>
    <row r="34" spans="1:112" s="46" customFormat="1" ht="13.5" thickBot="1" x14ac:dyDescent="0.4">
      <c r="A34" s="35" t="s">
        <v>32</v>
      </c>
      <c r="B34" s="59"/>
      <c r="C34" s="60">
        <f>C754</f>
        <v>0</v>
      </c>
      <c r="D34" s="60">
        <f t="shared" ref="D34:V34" si="191">D754</f>
        <v>0</v>
      </c>
      <c r="E34" s="60">
        <f t="shared" si="191"/>
        <v>13553061</v>
      </c>
      <c r="F34" s="60">
        <f t="shared" si="191"/>
        <v>20000</v>
      </c>
      <c r="G34" s="60">
        <f t="shared" si="191"/>
        <v>60000</v>
      </c>
      <c r="H34" s="60">
        <f t="shared" si="191"/>
        <v>84000</v>
      </c>
      <c r="I34" s="60">
        <f t="shared" si="191"/>
        <v>13389061</v>
      </c>
      <c r="J34" s="60">
        <f t="shared" si="191"/>
        <v>0</v>
      </c>
      <c r="K34" s="60">
        <f t="shared" si="191"/>
        <v>0</v>
      </c>
      <c r="L34" s="60">
        <f t="shared" si="191"/>
        <v>0</v>
      </c>
      <c r="M34" s="60">
        <f t="shared" si="191"/>
        <v>432810</v>
      </c>
      <c r="N34" s="61"/>
      <c r="O34" s="60">
        <f t="shared" si="191"/>
        <v>20000</v>
      </c>
      <c r="P34" s="60">
        <f t="shared" si="191"/>
        <v>60000</v>
      </c>
      <c r="Q34" s="60">
        <f t="shared" si="191"/>
        <v>84000</v>
      </c>
      <c r="R34" s="60">
        <f t="shared" si="191"/>
        <v>8830845.4499999993</v>
      </c>
      <c r="S34" s="60">
        <f t="shared" si="191"/>
        <v>0</v>
      </c>
      <c r="T34" s="60">
        <f t="shared" si="191"/>
        <v>0</v>
      </c>
      <c r="U34" s="60">
        <f t="shared" si="191"/>
        <v>0</v>
      </c>
      <c r="V34" s="60">
        <f t="shared" si="191"/>
        <v>8994845.4499999993</v>
      </c>
      <c r="W34" s="61"/>
      <c r="X34" s="60"/>
      <c r="Y34" s="61"/>
      <c r="Z34" s="61"/>
      <c r="AA34" s="61"/>
      <c r="AB34" s="61"/>
      <c r="AC34" s="61"/>
      <c r="AD34" s="61"/>
      <c r="AE34" s="61"/>
      <c r="AF34" s="60">
        <f t="shared" ref="AF34:BW34" si="192">AF754</f>
        <v>0</v>
      </c>
      <c r="AG34" s="60">
        <f t="shared" si="192"/>
        <v>0</v>
      </c>
      <c r="AH34" s="60">
        <f t="shared" si="192"/>
        <v>0</v>
      </c>
      <c r="AI34" s="60">
        <f t="shared" si="192"/>
        <v>0</v>
      </c>
      <c r="AJ34" s="60">
        <f t="shared" si="192"/>
        <v>0</v>
      </c>
      <c r="AK34" s="60">
        <f t="shared" si="192"/>
        <v>0</v>
      </c>
      <c r="AL34" s="60">
        <f t="shared" si="192"/>
        <v>0</v>
      </c>
      <c r="AM34" s="60">
        <f t="shared" si="192"/>
        <v>0</v>
      </c>
      <c r="AN34" s="61"/>
      <c r="AO34" s="60">
        <f t="shared" si="192"/>
        <v>0</v>
      </c>
      <c r="AP34" s="60">
        <f t="shared" si="192"/>
        <v>0</v>
      </c>
      <c r="AQ34" s="60">
        <f t="shared" si="192"/>
        <v>0</v>
      </c>
      <c r="AR34" s="60">
        <f t="shared" si="192"/>
        <v>0</v>
      </c>
      <c r="AS34" s="60">
        <f t="shared" si="192"/>
        <v>0</v>
      </c>
      <c r="AT34" s="60">
        <f t="shared" si="192"/>
        <v>0</v>
      </c>
      <c r="AU34" s="60">
        <f t="shared" si="192"/>
        <v>0</v>
      </c>
      <c r="AV34" s="60">
        <f t="shared" si="192"/>
        <v>0</v>
      </c>
      <c r="AW34" s="61"/>
      <c r="AX34" s="60">
        <f t="shared" si="192"/>
        <v>0</v>
      </c>
      <c r="AY34" s="60">
        <f t="shared" si="192"/>
        <v>0</v>
      </c>
      <c r="AZ34" s="60">
        <f t="shared" si="192"/>
        <v>0</v>
      </c>
      <c r="BA34" s="60">
        <f t="shared" si="192"/>
        <v>0</v>
      </c>
      <c r="BB34" s="60">
        <f t="shared" si="192"/>
        <v>0</v>
      </c>
      <c r="BC34" s="60">
        <f t="shared" si="192"/>
        <v>0</v>
      </c>
      <c r="BD34" s="60">
        <f t="shared" si="192"/>
        <v>0</v>
      </c>
      <c r="BE34" s="60">
        <f t="shared" si="192"/>
        <v>0</v>
      </c>
      <c r="BF34" s="61"/>
      <c r="BG34" s="60">
        <f t="shared" si="192"/>
        <v>0</v>
      </c>
      <c r="BH34" s="60">
        <f t="shared" si="192"/>
        <v>0</v>
      </c>
      <c r="BI34" s="60">
        <f t="shared" si="192"/>
        <v>0</v>
      </c>
      <c r="BJ34" s="60">
        <f t="shared" si="192"/>
        <v>0</v>
      </c>
      <c r="BK34" s="60">
        <f t="shared" si="192"/>
        <v>0</v>
      </c>
      <c r="BL34" s="60">
        <f t="shared" si="192"/>
        <v>0</v>
      </c>
      <c r="BM34" s="60">
        <f t="shared" si="192"/>
        <v>0</v>
      </c>
      <c r="BN34" s="60">
        <f t="shared" si="192"/>
        <v>0</v>
      </c>
      <c r="BO34" s="61"/>
      <c r="BP34" s="60">
        <f t="shared" si="192"/>
        <v>0</v>
      </c>
      <c r="BQ34" s="60">
        <f t="shared" si="192"/>
        <v>0</v>
      </c>
      <c r="BR34" s="60">
        <f t="shared" si="192"/>
        <v>0</v>
      </c>
      <c r="BS34" s="60">
        <f t="shared" si="192"/>
        <v>0</v>
      </c>
      <c r="BT34" s="60">
        <f t="shared" si="192"/>
        <v>0</v>
      </c>
      <c r="BU34" s="60">
        <f t="shared" si="192"/>
        <v>0</v>
      </c>
      <c r="BV34" s="60">
        <f t="shared" si="192"/>
        <v>0</v>
      </c>
      <c r="BW34" s="60">
        <f t="shared" si="192"/>
        <v>0</v>
      </c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2"/>
    </row>
    <row r="35" spans="1:112" s="25" customFormat="1" ht="13" outlineLevel="1" thickTop="1" x14ac:dyDescent="0.35">
      <c r="A35" s="63"/>
      <c r="N35" s="42"/>
      <c r="W35" s="42"/>
      <c r="AN35" s="42"/>
      <c r="AW35" s="42"/>
      <c r="BF35" s="42"/>
      <c r="BO35" s="42"/>
      <c r="BX35" s="42"/>
      <c r="CG35" s="42"/>
      <c r="CP35" s="42"/>
      <c r="CY35" s="42"/>
      <c r="DH35" s="42"/>
    </row>
    <row r="36" spans="1:112" s="25" customFormat="1" outlineLevel="1" x14ac:dyDescent="0.35">
      <c r="A36" s="63"/>
      <c r="N36" s="42"/>
      <c r="W36" s="42"/>
      <c r="AN36" s="42"/>
      <c r="AW36" s="42"/>
      <c r="BF36" s="42"/>
      <c r="BO36" s="42"/>
      <c r="BX36" s="42"/>
      <c r="CG36" s="42"/>
      <c r="CP36" s="42"/>
      <c r="CY36" s="42"/>
      <c r="DH36" s="42"/>
    </row>
    <row r="37" spans="1:112" s="25" customFormat="1" outlineLevel="1" x14ac:dyDescent="0.35">
      <c r="A37" s="63"/>
      <c r="N37" s="42"/>
      <c r="W37" s="42"/>
      <c r="AN37" s="42"/>
      <c r="AW37" s="42"/>
      <c r="BF37" s="42"/>
      <c r="BO37" s="42"/>
      <c r="BX37" s="42"/>
      <c r="CG37" s="42"/>
      <c r="CP37" s="42"/>
      <c r="CY37" s="42"/>
      <c r="DH37" s="42"/>
    </row>
    <row r="38" spans="1:112" s="29" customFormat="1" ht="11.5" x14ac:dyDescent="0.35">
      <c r="A38" s="64" t="s">
        <v>33</v>
      </c>
      <c r="N38" s="30"/>
      <c r="W38" s="30"/>
      <c r="AN38" s="30"/>
      <c r="AW38" s="30"/>
      <c r="BF38" s="30"/>
      <c r="BO38" s="30"/>
      <c r="BX38" s="30"/>
      <c r="CG38" s="30"/>
      <c r="CP38" s="30"/>
      <c r="CY38" s="30"/>
      <c r="DH38" s="30"/>
    </row>
    <row r="39" spans="1:112" s="65" customFormat="1" ht="11.5" x14ac:dyDescent="0.25">
      <c r="A39" s="64"/>
      <c r="B39" s="23"/>
      <c r="N39" s="66"/>
      <c r="W39" s="66"/>
      <c r="AN39" s="66"/>
      <c r="AW39" s="66"/>
      <c r="BF39" s="66"/>
      <c r="BO39" s="66"/>
      <c r="BX39" s="66"/>
      <c r="CG39" s="66"/>
      <c r="CP39" s="66"/>
      <c r="CY39" s="66"/>
      <c r="DH39" s="66"/>
    </row>
    <row r="40" spans="1:112" s="65" customFormat="1" ht="11.5" outlineLevel="1" x14ac:dyDescent="0.25">
      <c r="A40" s="67" t="s">
        <v>393</v>
      </c>
      <c r="B40" s="23"/>
      <c r="N40" s="66"/>
      <c r="W40" s="66"/>
      <c r="AN40" s="66"/>
      <c r="AW40" s="66"/>
      <c r="BF40" s="66"/>
      <c r="BO40" s="66"/>
      <c r="BX40" s="66"/>
      <c r="CG40" s="66"/>
      <c r="CP40" s="66"/>
      <c r="CY40" s="66"/>
      <c r="DH40" s="66"/>
    </row>
    <row r="41" spans="1:112" s="65" customFormat="1" ht="11.5" outlineLevel="1" x14ac:dyDescent="0.25">
      <c r="A41" s="67"/>
      <c r="B41" s="68" t="s">
        <v>394</v>
      </c>
      <c r="C41" s="69"/>
      <c r="D41" s="69">
        <v>0</v>
      </c>
      <c r="E41" s="69">
        <v>138</v>
      </c>
      <c r="F41" s="69">
        <v>0</v>
      </c>
      <c r="G41" s="69">
        <v>53</v>
      </c>
      <c r="H41" s="69">
        <v>0</v>
      </c>
      <c r="I41" s="69">
        <v>75</v>
      </c>
      <c r="J41" s="69">
        <v>0</v>
      </c>
      <c r="K41" s="69">
        <v>10</v>
      </c>
      <c r="L41" s="69">
        <v>0</v>
      </c>
      <c r="M41" s="69">
        <v>0</v>
      </c>
      <c r="N41" s="70">
        <v>0</v>
      </c>
      <c r="O41" s="69">
        <v>0</v>
      </c>
      <c r="P41" s="69">
        <v>53</v>
      </c>
      <c r="Q41" s="69">
        <v>0</v>
      </c>
      <c r="R41" s="69">
        <v>75</v>
      </c>
      <c r="S41" s="69">
        <v>0</v>
      </c>
      <c r="T41" s="69">
        <v>10</v>
      </c>
      <c r="U41" s="69">
        <v>0</v>
      </c>
      <c r="V41" s="69">
        <v>138</v>
      </c>
      <c r="W41" s="70">
        <v>0</v>
      </c>
      <c r="X41" s="69">
        <f t="shared" ref="X41:AE59" si="193">O41-F41</f>
        <v>0</v>
      </c>
      <c r="Y41" s="69">
        <f t="shared" si="193"/>
        <v>0</v>
      </c>
      <c r="Z41" s="69">
        <f t="shared" si="193"/>
        <v>0</v>
      </c>
      <c r="AA41" s="69">
        <f t="shared" si="193"/>
        <v>0</v>
      </c>
      <c r="AB41" s="69">
        <f t="shared" si="193"/>
        <v>0</v>
      </c>
      <c r="AC41" s="69">
        <f t="shared" si="193"/>
        <v>0</v>
      </c>
      <c r="AD41" s="69">
        <f t="shared" si="193"/>
        <v>0</v>
      </c>
      <c r="AE41" s="69">
        <f t="shared" si="193"/>
        <v>138</v>
      </c>
      <c r="AF41" s="69">
        <v>0</v>
      </c>
      <c r="AG41" s="69">
        <v>52</v>
      </c>
      <c r="AH41" s="69">
        <v>0</v>
      </c>
      <c r="AI41" s="69">
        <v>75</v>
      </c>
      <c r="AJ41" s="69">
        <v>0</v>
      </c>
      <c r="AK41" s="69">
        <v>10</v>
      </c>
      <c r="AL41" s="69">
        <v>0</v>
      </c>
      <c r="AM41" s="69">
        <v>137</v>
      </c>
      <c r="AN41" s="70">
        <v>0</v>
      </c>
      <c r="AO41" s="69">
        <v>0</v>
      </c>
      <c r="AP41" s="69">
        <v>78</v>
      </c>
      <c r="AQ41" s="69">
        <v>0</v>
      </c>
      <c r="AR41" s="69">
        <v>75</v>
      </c>
      <c r="AS41" s="69">
        <v>0</v>
      </c>
      <c r="AT41" s="69">
        <v>10</v>
      </c>
      <c r="AU41" s="69">
        <v>0</v>
      </c>
      <c r="AV41" s="69">
        <v>163</v>
      </c>
      <c r="AW41" s="70">
        <v>0</v>
      </c>
      <c r="AX41" s="69">
        <v>0</v>
      </c>
      <c r="AY41" s="69">
        <v>52</v>
      </c>
      <c r="AZ41" s="69">
        <v>0</v>
      </c>
      <c r="BA41" s="69">
        <v>75</v>
      </c>
      <c r="BB41" s="69">
        <v>0</v>
      </c>
      <c r="BC41" s="69">
        <v>10</v>
      </c>
      <c r="BD41" s="69">
        <v>0</v>
      </c>
      <c r="BE41" s="69">
        <v>137</v>
      </c>
      <c r="BF41" s="70">
        <v>0</v>
      </c>
      <c r="BG41" s="69">
        <v>0</v>
      </c>
      <c r="BH41" s="69">
        <v>26</v>
      </c>
      <c r="BI41" s="69">
        <v>0</v>
      </c>
      <c r="BJ41" s="69">
        <v>75</v>
      </c>
      <c r="BK41" s="69">
        <v>0</v>
      </c>
      <c r="BL41" s="69">
        <v>10</v>
      </c>
      <c r="BM41" s="69">
        <v>0</v>
      </c>
      <c r="BN41" s="69">
        <v>111</v>
      </c>
      <c r="BO41" s="70">
        <v>0</v>
      </c>
      <c r="BP41" s="69">
        <v>0</v>
      </c>
      <c r="BQ41" s="69">
        <v>26</v>
      </c>
      <c r="BR41" s="69">
        <v>0</v>
      </c>
      <c r="BS41" s="69">
        <v>75</v>
      </c>
      <c r="BT41" s="69">
        <v>0</v>
      </c>
      <c r="BU41" s="69">
        <v>10</v>
      </c>
      <c r="BV41" s="69">
        <v>0</v>
      </c>
      <c r="BW41" s="69">
        <v>111</v>
      </c>
      <c r="BX41" s="70">
        <v>0</v>
      </c>
      <c r="BY41" s="69">
        <v>0</v>
      </c>
      <c r="BZ41" s="69">
        <v>26</v>
      </c>
      <c r="CA41" s="69">
        <v>0</v>
      </c>
      <c r="CB41" s="69">
        <v>75</v>
      </c>
      <c r="CC41" s="69">
        <v>0</v>
      </c>
      <c r="CD41" s="69">
        <v>10</v>
      </c>
      <c r="CE41" s="69">
        <v>0</v>
      </c>
      <c r="CF41" s="69">
        <v>111</v>
      </c>
      <c r="CG41" s="70">
        <v>0</v>
      </c>
      <c r="CH41" s="69">
        <v>0</v>
      </c>
      <c r="CI41" s="69">
        <v>26</v>
      </c>
      <c r="CJ41" s="69">
        <v>0</v>
      </c>
      <c r="CK41" s="69">
        <v>75</v>
      </c>
      <c r="CL41" s="69">
        <v>0</v>
      </c>
      <c r="CM41" s="69">
        <v>10</v>
      </c>
      <c r="CN41" s="69">
        <v>0</v>
      </c>
      <c r="CO41" s="69">
        <v>111</v>
      </c>
      <c r="CP41" s="70">
        <v>0</v>
      </c>
      <c r="CQ41" s="69">
        <v>0</v>
      </c>
      <c r="CR41" s="69">
        <v>26</v>
      </c>
      <c r="CS41" s="69">
        <v>0</v>
      </c>
      <c r="CT41" s="69">
        <v>75</v>
      </c>
      <c r="CU41" s="69">
        <v>0</v>
      </c>
      <c r="CV41" s="69">
        <v>10</v>
      </c>
      <c r="CW41" s="69">
        <v>0</v>
      </c>
      <c r="CX41" s="69">
        <v>111</v>
      </c>
      <c r="CY41" s="70">
        <v>0</v>
      </c>
      <c r="CZ41" s="69">
        <v>0</v>
      </c>
      <c r="DA41" s="69">
        <v>26</v>
      </c>
      <c r="DB41" s="69">
        <v>0</v>
      </c>
      <c r="DC41" s="69">
        <v>75</v>
      </c>
      <c r="DD41" s="69">
        <v>0</v>
      </c>
      <c r="DE41" s="69">
        <v>10</v>
      </c>
      <c r="DF41" s="69">
        <v>0</v>
      </c>
      <c r="DG41" s="69">
        <v>111</v>
      </c>
      <c r="DH41" s="70">
        <v>0</v>
      </c>
    </row>
    <row r="42" spans="1:112" s="65" customFormat="1" ht="11.5" outlineLevel="1" x14ac:dyDescent="0.25">
      <c r="A42" s="67"/>
      <c r="B42" s="68">
        <v>1</v>
      </c>
      <c r="C42" s="69"/>
      <c r="D42" s="69">
        <v>0</v>
      </c>
      <c r="E42" s="69">
        <v>87</v>
      </c>
      <c r="F42" s="69">
        <v>0</v>
      </c>
      <c r="G42" s="69">
        <v>27</v>
      </c>
      <c r="H42" s="69">
        <v>0</v>
      </c>
      <c r="I42" s="69">
        <v>50</v>
      </c>
      <c r="J42" s="69">
        <v>0</v>
      </c>
      <c r="K42" s="69">
        <v>10</v>
      </c>
      <c r="L42" s="69">
        <v>0</v>
      </c>
      <c r="M42" s="69">
        <v>0</v>
      </c>
      <c r="N42" s="70">
        <v>0</v>
      </c>
      <c r="O42" s="69">
        <v>0</v>
      </c>
      <c r="P42" s="69">
        <v>27</v>
      </c>
      <c r="Q42" s="69">
        <v>0</v>
      </c>
      <c r="R42" s="69">
        <v>43</v>
      </c>
      <c r="S42" s="69">
        <v>0</v>
      </c>
      <c r="T42" s="69">
        <v>10</v>
      </c>
      <c r="U42" s="69">
        <v>0</v>
      </c>
      <c r="V42" s="69">
        <v>80</v>
      </c>
      <c r="W42" s="70">
        <v>0</v>
      </c>
      <c r="X42" s="69">
        <f t="shared" si="193"/>
        <v>0</v>
      </c>
      <c r="Y42" s="69">
        <f t="shared" si="193"/>
        <v>0</v>
      </c>
      <c r="Z42" s="69">
        <f t="shared" si="193"/>
        <v>0</v>
      </c>
      <c r="AA42" s="69">
        <f t="shared" si="193"/>
        <v>-7</v>
      </c>
      <c r="AB42" s="69">
        <f t="shared" si="193"/>
        <v>0</v>
      </c>
      <c r="AC42" s="69">
        <f t="shared" si="193"/>
        <v>0</v>
      </c>
      <c r="AD42" s="69">
        <f t="shared" si="193"/>
        <v>0</v>
      </c>
      <c r="AE42" s="69">
        <f t="shared" si="193"/>
        <v>80</v>
      </c>
      <c r="AF42" s="69">
        <v>0</v>
      </c>
      <c r="AG42" s="69">
        <v>52</v>
      </c>
      <c r="AH42" s="69">
        <v>0</v>
      </c>
      <c r="AI42" s="69">
        <v>75</v>
      </c>
      <c r="AJ42" s="69">
        <v>0</v>
      </c>
      <c r="AK42" s="69">
        <v>10</v>
      </c>
      <c r="AL42" s="69">
        <v>0</v>
      </c>
      <c r="AM42" s="69">
        <v>137</v>
      </c>
      <c r="AN42" s="70">
        <v>0</v>
      </c>
      <c r="AO42" s="69">
        <v>0</v>
      </c>
      <c r="AP42" s="69">
        <v>56</v>
      </c>
      <c r="AQ42" s="69">
        <v>0</v>
      </c>
      <c r="AR42" s="69">
        <v>75</v>
      </c>
      <c r="AS42" s="69">
        <v>0</v>
      </c>
      <c r="AT42" s="69">
        <v>10</v>
      </c>
      <c r="AU42" s="69">
        <v>0</v>
      </c>
      <c r="AV42" s="69">
        <v>141</v>
      </c>
      <c r="AW42" s="70">
        <v>0</v>
      </c>
      <c r="AX42" s="69">
        <v>0</v>
      </c>
      <c r="AY42" s="69">
        <v>78</v>
      </c>
      <c r="AZ42" s="69">
        <v>0</v>
      </c>
      <c r="BA42" s="69">
        <v>75</v>
      </c>
      <c r="BB42" s="69">
        <v>0</v>
      </c>
      <c r="BC42" s="69">
        <v>10</v>
      </c>
      <c r="BD42" s="69">
        <v>0</v>
      </c>
      <c r="BE42" s="69">
        <v>163</v>
      </c>
      <c r="BF42" s="70">
        <v>0</v>
      </c>
      <c r="BG42" s="69">
        <v>0</v>
      </c>
      <c r="BH42" s="69">
        <v>52</v>
      </c>
      <c r="BI42" s="69">
        <v>0</v>
      </c>
      <c r="BJ42" s="69">
        <v>75</v>
      </c>
      <c r="BK42" s="69">
        <v>0</v>
      </c>
      <c r="BL42" s="69">
        <v>10</v>
      </c>
      <c r="BM42" s="69">
        <v>0</v>
      </c>
      <c r="BN42" s="69">
        <v>137</v>
      </c>
      <c r="BO42" s="70">
        <v>0</v>
      </c>
      <c r="BP42" s="69">
        <v>0</v>
      </c>
      <c r="BQ42" s="69">
        <v>52</v>
      </c>
      <c r="BR42" s="69">
        <v>0</v>
      </c>
      <c r="BS42" s="69">
        <v>75</v>
      </c>
      <c r="BT42" s="69">
        <v>0</v>
      </c>
      <c r="BU42" s="69">
        <v>10</v>
      </c>
      <c r="BV42" s="69">
        <v>0</v>
      </c>
      <c r="BW42" s="69">
        <v>137</v>
      </c>
      <c r="BX42" s="70">
        <v>0</v>
      </c>
      <c r="BY42" s="69">
        <v>0</v>
      </c>
      <c r="BZ42" s="69">
        <v>52</v>
      </c>
      <c r="CA42" s="69">
        <v>0</v>
      </c>
      <c r="CB42" s="69">
        <v>75</v>
      </c>
      <c r="CC42" s="69">
        <v>0</v>
      </c>
      <c r="CD42" s="69">
        <v>10</v>
      </c>
      <c r="CE42" s="69">
        <v>0</v>
      </c>
      <c r="CF42" s="69">
        <v>137</v>
      </c>
      <c r="CG42" s="70">
        <v>0</v>
      </c>
      <c r="CH42" s="69">
        <v>0</v>
      </c>
      <c r="CI42" s="69">
        <v>52</v>
      </c>
      <c r="CJ42" s="69">
        <v>0</v>
      </c>
      <c r="CK42" s="69">
        <v>75</v>
      </c>
      <c r="CL42" s="69">
        <v>0</v>
      </c>
      <c r="CM42" s="69">
        <v>10</v>
      </c>
      <c r="CN42" s="69">
        <v>0</v>
      </c>
      <c r="CO42" s="69">
        <v>137</v>
      </c>
      <c r="CP42" s="70">
        <v>0</v>
      </c>
      <c r="CQ42" s="69">
        <v>0</v>
      </c>
      <c r="CR42" s="69">
        <v>52</v>
      </c>
      <c r="CS42" s="69">
        <v>0</v>
      </c>
      <c r="CT42" s="69">
        <v>75</v>
      </c>
      <c r="CU42" s="69">
        <v>0</v>
      </c>
      <c r="CV42" s="69">
        <v>10</v>
      </c>
      <c r="CW42" s="69">
        <v>0</v>
      </c>
      <c r="CX42" s="69">
        <v>137</v>
      </c>
      <c r="CY42" s="70">
        <v>0</v>
      </c>
      <c r="CZ42" s="69">
        <v>0</v>
      </c>
      <c r="DA42" s="69">
        <v>52</v>
      </c>
      <c r="DB42" s="69">
        <v>0</v>
      </c>
      <c r="DC42" s="69">
        <v>75</v>
      </c>
      <c r="DD42" s="69">
        <v>0</v>
      </c>
      <c r="DE42" s="69">
        <v>10</v>
      </c>
      <c r="DF42" s="69">
        <v>0</v>
      </c>
      <c r="DG42" s="69">
        <v>137</v>
      </c>
      <c r="DH42" s="70">
        <v>0</v>
      </c>
    </row>
    <row r="43" spans="1:112" s="65" customFormat="1" ht="11.5" outlineLevel="1" x14ac:dyDescent="0.25">
      <c r="A43" s="67"/>
      <c r="B43" s="68">
        <v>2</v>
      </c>
      <c r="C43" s="69"/>
      <c r="D43" s="69">
        <v>0</v>
      </c>
      <c r="E43" s="69">
        <v>87</v>
      </c>
      <c r="F43" s="69">
        <v>0</v>
      </c>
      <c r="G43" s="69">
        <v>27</v>
      </c>
      <c r="H43" s="69">
        <v>0</v>
      </c>
      <c r="I43" s="69">
        <v>50</v>
      </c>
      <c r="J43" s="69">
        <v>0</v>
      </c>
      <c r="K43" s="69">
        <v>10</v>
      </c>
      <c r="L43" s="69">
        <v>0</v>
      </c>
      <c r="M43" s="69">
        <v>0</v>
      </c>
      <c r="N43" s="70">
        <v>0</v>
      </c>
      <c r="O43" s="69">
        <v>0</v>
      </c>
      <c r="P43" s="69">
        <v>27</v>
      </c>
      <c r="Q43" s="69">
        <v>0</v>
      </c>
      <c r="R43" s="69">
        <v>50</v>
      </c>
      <c r="S43" s="69">
        <v>0</v>
      </c>
      <c r="T43" s="69">
        <v>10</v>
      </c>
      <c r="U43" s="69">
        <v>0</v>
      </c>
      <c r="V43" s="69">
        <v>87</v>
      </c>
      <c r="W43" s="70">
        <v>0</v>
      </c>
      <c r="X43" s="69">
        <f t="shared" si="193"/>
        <v>0</v>
      </c>
      <c r="Y43" s="69">
        <f t="shared" si="193"/>
        <v>0</v>
      </c>
      <c r="Z43" s="69">
        <f t="shared" si="193"/>
        <v>0</v>
      </c>
      <c r="AA43" s="69">
        <f t="shared" si="193"/>
        <v>0</v>
      </c>
      <c r="AB43" s="69">
        <f t="shared" si="193"/>
        <v>0</v>
      </c>
      <c r="AC43" s="69">
        <f t="shared" si="193"/>
        <v>0</v>
      </c>
      <c r="AD43" s="69">
        <f t="shared" si="193"/>
        <v>0</v>
      </c>
      <c r="AE43" s="69">
        <f t="shared" si="193"/>
        <v>87</v>
      </c>
      <c r="AF43" s="69">
        <v>0</v>
      </c>
      <c r="AG43" s="69">
        <v>28</v>
      </c>
      <c r="AH43" s="69">
        <v>0</v>
      </c>
      <c r="AI43" s="69">
        <v>75</v>
      </c>
      <c r="AJ43" s="69">
        <v>0</v>
      </c>
      <c r="AK43" s="69">
        <v>10</v>
      </c>
      <c r="AL43" s="69">
        <v>0</v>
      </c>
      <c r="AM43" s="69">
        <v>113</v>
      </c>
      <c r="AN43" s="70">
        <v>0</v>
      </c>
      <c r="AO43" s="69">
        <v>0</v>
      </c>
      <c r="AP43" s="69">
        <v>56</v>
      </c>
      <c r="AQ43" s="69">
        <v>0</v>
      </c>
      <c r="AR43" s="69">
        <v>75</v>
      </c>
      <c r="AS43" s="69">
        <v>0</v>
      </c>
      <c r="AT43" s="69">
        <v>10</v>
      </c>
      <c r="AU43" s="69">
        <v>0</v>
      </c>
      <c r="AV43" s="69">
        <v>141</v>
      </c>
      <c r="AW43" s="70">
        <v>0</v>
      </c>
      <c r="AX43" s="69">
        <v>0</v>
      </c>
      <c r="AY43" s="69">
        <v>58</v>
      </c>
      <c r="AZ43" s="69">
        <v>0</v>
      </c>
      <c r="BA43" s="69">
        <v>75</v>
      </c>
      <c r="BB43" s="69">
        <v>0</v>
      </c>
      <c r="BC43" s="69">
        <v>10</v>
      </c>
      <c r="BD43" s="69">
        <v>0</v>
      </c>
      <c r="BE43" s="69">
        <v>143</v>
      </c>
      <c r="BF43" s="70">
        <v>0</v>
      </c>
      <c r="BG43" s="69">
        <v>0</v>
      </c>
      <c r="BH43" s="69">
        <v>82</v>
      </c>
      <c r="BI43" s="69">
        <v>0</v>
      </c>
      <c r="BJ43" s="69">
        <v>75</v>
      </c>
      <c r="BK43" s="69">
        <v>0</v>
      </c>
      <c r="BL43" s="69">
        <v>10</v>
      </c>
      <c r="BM43" s="69">
        <v>0</v>
      </c>
      <c r="BN43" s="69">
        <v>167</v>
      </c>
      <c r="BO43" s="70">
        <v>0</v>
      </c>
      <c r="BP43" s="69">
        <v>0</v>
      </c>
      <c r="BQ43" s="69">
        <v>82</v>
      </c>
      <c r="BR43" s="69">
        <v>0</v>
      </c>
      <c r="BS43" s="69">
        <v>75</v>
      </c>
      <c r="BT43" s="69">
        <v>0</v>
      </c>
      <c r="BU43" s="69">
        <v>10</v>
      </c>
      <c r="BV43" s="69">
        <v>0</v>
      </c>
      <c r="BW43" s="69">
        <v>167</v>
      </c>
      <c r="BX43" s="70">
        <v>0</v>
      </c>
      <c r="BY43" s="69">
        <v>0</v>
      </c>
      <c r="BZ43" s="69">
        <v>82</v>
      </c>
      <c r="CA43" s="69">
        <v>0</v>
      </c>
      <c r="CB43" s="69">
        <v>75</v>
      </c>
      <c r="CC43" s="69">
        <v>0</v>
      </c>
      <c r="CD43" s="69">
        <v>10</v>
      </c>
      <c r="CE43" s="69">
        <v>0</v>
      </c>
      <c r="CF43" s="69">
        <v>167</v>
      </c>
      <c r="CG43" s="70">
        <v>0</v>
      </c>
      <c r="CH43" s="69">
        <v>0</v>
      </c>
      <c r="CI43" s="69">
        <v>82</v>
      </c>
      <c r="CJ43" s="69">
        <v>0</v>
      </c>
      <c r="CK43" s="69">
        <v>75</v>
      </c>
      <c r="CL43" s="69">
        <v>0</v>
      </c>
      <c r="CM43" s="69">
        <v>10</v>
      </c>
      <c r="CN43" s="69">
        <v>0</v>
      </c>
      <c r="CO43" s="69">
        <v>167</v>
      </c>
      <c r="CP43" s="70">
        <v>0</v>
      </c>
      <c r="CQ43" s="69">
        <v>0</v>
      </c>
      <c r="CR43" s="69">
        <v>82</v>
      </c>
      <c r="CS43" s="69">
        <v>0</v>
      </c>
      <c r="CT43" s="69">
        <v>75</v>
      </c>
      <c r="CU43" s="69">
        <v>0</v>
      </c>
      <c r="CV43" s="69">
        <v>10</v>
      </c>
      <c r="CW43" s="69">
        <v>0</v>
      </c>
      <c r="CX43" s="69">
        <v>167</v>
      </c>
      <c r="CY43" s="70">
        <v>0</v>
      </c>
      <c r="CZ43" s="69">
        <v>0</v>
      </c>
      <c r="DA43" s="69">
        <v>82</v>
      </c>
      <c r="DB43" s="69">
        <v>0</v>
      </c>
      <c r="DC43" s="69">
        <v>75</v>
      </c>
      <c r="DD43" s="69">
        <v>0</v>
      </c>
      <c r="DE43" s="69">
        <v>10</v>
      </c>
      <c r="DF43" s="69">
        <v>0</v>
      </c>
      <c r="DG43" s="69">
        <v>167</v>
      </c>
      <c r="DH43" s="70">
        <v>0</v>
      </c>
    </row>
    <row r="44" spans="1:112" s="65" customFormat="1" ht="11.5" outlineLevel="1" x14ac:dyDescent="0.25">
      <c r="A44" s="67"/>
      <c r="B44" s="68">
        <v>3</v>
      </c>
      <c r="C44" s="69"/>
      <c r="D44" s="69">
        <v>0</v>
      </c>
      <c r="E44" s="69">
        <v>92</v>
      </c>
      <c r="F44" s="69">
        <v>0</v>
      </c>
      <c r="G44" s="69">
        <v>57</v>
      </c>
      <c r="H44" s="69">
        <v>0</v>
      </c>
      <c r="I44" s="69">
        <v>25</v>
      </c>
      <c r="J44" s="69">
        <v>0</v>
      </c>
      <c r="K44" s="69">
        <v>10</v>
      </c>
      <c r="L44" s="69">
        <v>0</v>
      </c>
      <c r="M44" s="69">
        <v>0</v>
      </c>
      <c r="N44" s="70">
        <v>0</v>
      </c>
      <c r="O44" s="69">
        <v>0</v>
      </c>
      <c r="P44" s="69">
        <v>57</v>
      </c>
      <c r="Q44" s="69">
        <v>0</v>
      </c>
      <c r="R44" s="69">
        <v>58</v>
      </c>
      <c r="S44" s="69">
        <v>0</v>
      </c>
      <c r="T44" s="69">
        <v>10</v>
      </c>
      <c r="U44" s="69">
        <v>0</v>
      </c>
      <c r="V44" s="69">
        <v>125</v>
      </c>
      <c r="W44" s="70">
        <v>0</v>
      </c>
      <c r="X44" s="69">
        <f t="shared" si="193"/>
        <v>0</v>
      </c>
      <c r="Y44" s="69">
        <f t="shared" si="193"/>
        <v>0</v>
      </c>
      <c r="Z44" s="69">
        <f t="shared" si="193"/>
        <v>0</v>
      </c>
      <c r="AA44" s="69">
        <f t="shared" si="193"/>
        <v>33</v>
      </c>
      <c r="AB44" s="69">
        <f t="shared" si="193"/>
        <v>0</v>
      </c>
      <c r="AC44" s="69">
        <f t="shared" si="193"/>
        <v>0</v>
      </c>
      <c r="AD44" s="69">
        <f t="shared" si="193"/>
        <v>0</v>
      </c>
      <c r="AE44" s="69">
        <f t="shared" si="193"/>
        <v>125</v>
      </c>
      <c r="AF44" s="69">
        <v>0</v>
      </c>
      <c r="AG44" s="69">
        <v>28</v>
      </c>
      <c r="AH44" s="69">
        <v>0</v>
      </c>
      <c r="AI44" s="69">
        <v>75</v>
      </c>
      <c r="AJ44" s="69">
        <v>0</v>
      </c>
      <c r="AK44" s="69">
        <v>10</v>
      </c>
      <c r="AL44" s="69">
        <v>0</v>
      </c>
      <c r="AM44" s="69">
        <v>113</v>
      </c>
      <c r="AN44" s="70">
        <v>0</v>
      </c>
      <c r="AO44" s="69">
        <v>0</v>
      </c>
      <c r="AP44" s="69">
        <v>30</v>
      </c>
      <c r="AQ44" s="69">
        <v>0</v>
      </c>
      <c r="AR44" s="69">
        <v>75</v>
      </c>
      <c r="AS44" s="69">
        <v>0</v>
      </c>
      <c r="AT44" s="69">
        <v>10</v>
      </c>
      <c r="AU44" s="69">
        <v>0</v>
      </c>
      <c r="AV44" s="69">
        <v>115</v>
      </c>
      <c r="AW44" s="70">
        <v>0</v>
      </c>
      <c r="AX44" s="69">
        <v>0</v>
      </c>
      <c r="AY44" s="69">
        <v>60</v>
      </c>
      <c r="AZ44" s="69">
        <v>0</v>
      </c>
      <c r="BA44" s="69">
        <v>75</v>
      </c>
      <c r="BB44" s="69">
        <v>0</v>
      </c>
      <c r="BC44" s="69">
        <v>10</v>
      </c>
      <c r="BD44" s="69">
        <v>0</v>
      </c>
      <c r="BE44" s="69">
        <v>145</v>
      </c>
      <c r="BF44" s="70">
        <v>0</v>
      </c>
      <c r="BG44" s="69">
        <v>0</v>
      </c>
      <c r="BH44" s="69">
        <v>60</v>
      </c>
      <c r="BI44" s="69">
        <v>0</v>
      </c>
      <c r="BJ44" s="69">
        <v>75</v>
      </c>
      <c r="BK44" s="69">
        <v>0</v>
      </c>
      <c r="BL44" s="69">
        <v>10</v>
      </c>
      <c r="BM44" s="69">
        <v>0</v>
      </c>
      <c r="BN44" s="69">
        <v>145</v>
      </c>
      <c r="BO44" s="70">
        <v>0</v>
      </c>
      <c r="BP44" s="69">
        <v>0</v>
      </c>
      <c r="BQ44" s="69">
        <v>60</v>
      </c>
      <c r="BR44" s="69">
        <v>0</v>
      </c>
      <c r="BS44" s="69">
        <v>75</v>
      </c>
      <c r="BT44" s="69">
        <v>0</v>
      </c>
      <c r="BU44" s="69">
        <v>10</v>
      </c>
      <c r="BV44" s="69">
        <v>0</v>
      </c>
      <c r="BW44" s="69">
        <v>145</v>
      </c>
      <c r="BX44" s="70">
        <v>0</v>
      </c>
      <c r="BY44" s="69">
        <v>0</v>
      </c>
      <c r="BZ44" s="69">
        <v>60</v>
      </c>
      <c r="CA44" s="69">
        <v>0</v>
      </c>
      <c r="CB44" s="69">
        <v>75</v>
      </c>
      <c r="CC44" s="69">
        <v>0</v>
      </c>
      <c r="CD44" s="69">
        <v>10</v>
      </c>
      <c r="CE44" s="69">
        <v>0</v>
      </c>
      <c r="CF44" s="69">
        <v>145</v>
      </c>
      <c r="CG44" s="70">
        <v>0</v>
      </c>
      <c r="CH44" s="69">
        <v>0</v>
      </c>
      <c r="CI44" s="69">
        <v>60</v>
      </c>
      <c r="CJ44" s="69">
        <v>0</v>
      </c>
      <c r="CK44" s="69">
        <v>75</v>
      </c>
      <c r="CL44" s="69">
        <v>0</v>
      </c>
      <c r="CM44" s="69">
        <v>10</v>
      </c>
      <c r="CN44" s="69">
        <v>0</v>
      </c>
      <c r="CO44" s="69">
        <v>145</v>
      </c>
      <c r="CP44" s="70">
        <v>0</v>
      </c>
      <c r="CQ44" s="69">
        <v>0</v>
      </c>
      <c r="CR44" s="69">
        <v>60</v>
      </c>
      <c r="CS44" s="69">
        <v>0</v>
      </c>
      <c r="CT44" s="69">
        <v>75</v>
      </c>
      <c r="CU44" s="69">
        <v>0</v>
      </c>
      <c r="CV44" s="69">
        <v>10</v>
      </c>
      <c r="CW44" s="69">
        <v>0</v>
      </c>
      <c r="CX44" s="69">
        <v>145</v>
      </c>
      <c r="CY44" s="70">
        <v>0</v>
      </c>
      <c r="CZ44" s="69">
        <v>0</v>
      </c>
      <c r="DA44" s="69">
        <v>60</v>
      </c>
      <c r="DB44" s="69">
        <v>0</v>
      </c>
      <c r="DC44" s="69">
        <v>75</v>
      </c>
      <c r="DD44" s="69">
        <v>0</v>
      </c>
      <c r="DE44" s="69">
        <v>10</v>
      </c>
      <c r="DF44" s="69">
        <v>0</v>
      </c>
      <c r="DG44" s="69">
        <v>145</v>
      </c>
      <c r="DH44" s="70">
        <v>0</v>
      </c>
    </row>
    <row r="45" spans="1:112" s="65" customFormat="1" ht="11.5" outlineLevel="1" x14ac:dyDescent="0.25">
      <c r="A45" s="67"/>
      <c r="B45" s="68">
        <v>4</v>
      </c>
      <c r="C45" s="69"/>
      <c r="D45" s="69">
        <v>0</v>
      </c>
      <c r="E45" s="69">
        <v>118</v>
      </c>
      <c r="F45" s="69">
        <v>0</v>
      </c>
      <c r="G45" s="69">
        <v>83</v>
      </c>
      <c r="H45" s="69">
        <v>0</v>
      </c>
      <c r="I45" s="69">
        <v>25</v>
      </c>
      <c r="J45" s="69">
        <v>0</v>
      </c>
      <c r="K45" s="69">
        <v>10</v>
      </c>
      <c r="L45" s="69">
        <v>0</v>
      </c>
      <c r="M45" s="69">
        <v>0</v>
      </c>
      <c r="N45" s="70">
        <v>0</v>
      </c>
      <c r="O45" s="69">
        <v>0</v>
      </c>
      <c r="P45" s="69">
        <v>83</v>
      </c>
      <c r="Q45" s="69">
        <v>0</v>
      </c>
      <c r="R45" s="69">
        <v>58</v>
      </c>
      <c r="S45" s="69">
        <v>0</v>
      </c>
      <c r="T45" s="69">
        <v>10</v>
      </c>
      <c r="U45" s="69">
        <v>0</v>
      </c>
      <c r="V45" s="69">
        <v>151</v>
      </c>
      <c r="W45" s="70">
        <v>0</v>
      </c>
      <c r="X45" s="69">
        <f t="shared" si="193"/>
        <v>0</v>
      </c>
      <c r="Y45" s="69">
        <f t="shared" si="193"/>
        <v>0</v>
      </c>
      <c r="Z45" s="69">
        <f t="shared" si="193"/>
        <v>0</v>
      </c>
      <c r="AA45" s="69">
        <f t="shared" si="193"/>
        <v>33</v>
      </c>
      <c r="AB45" s="69">
        <f t="shared" si="193"/>
        <v>0</v>
      </c>
      <c r="AC45" s="69">
        <f t="shared" si="193"/>
        <v>0</v>
      </c>
      <c r="AD45" s="69">
        <f t="shared" si="193"/>
        <v>0</v>
      </c>
      <c r="AE45" s="69">
        <f t="shared" si="193"/>
        <v>151</v>
      </c>
      <c r="AF45" s="69">
        <v>0</v>
      </c>
      <c r="AG45" s="69">
        <v>60</v>
      </c>
      <c r="AH45" s="69">
        <v>0</v>
      </c>
      <c r="AI45" s="69">
        <v>58</v>
      </c>
      <c r="AJ45" s="69">
        <v>0</v>
      </c>
      <c r="AK45" s="69">
        <v>10</v>
      </c>
      <c r="AL45" s="69">
        <v>0</v>
      </c>
      <c r="AM45" s="69">
        <v>128</v>
      </c>
      <c r="AN45" s="70">
        <v>0</v>
      </c>
      <c r="AO45" s="69">
        <v>0</v>
      </c>
      <c r="AP45" s="69">
        <v>30</v>
      </c>
      <c r="AQ45" s="69">
        <v>0</v>
      </c>
      <c r="AR45" s="69">
        <v>75</v>
      </c>
      <c r="AS45" s="69">
        <v>0</v>
      </c>
      <c r="AT45" s="69">
        <v>10</v>
      </c>
      <c r="AU45" s="69">
        <v>0</v>
      </c>
      <c r="AV45" s="69">
        <v>115</v>
      </c>
      <c r="AW45" s="70">
        <v>0</v>
      </c>
      <c r="AX45" s="69">
        <v>0</v>
      </c>
      <c r="AY45" s="69">
        <v>30</v>
      </c>
      <c r="AZ45" s="69">
        <v>0</v>
      </c>
      <c r="BA45" s="69">
        <v>75</v>
      </c>
      <c r="BB45" s="69">
        <v>0</v>
      </c>
      <c r="BC45" s="69">
        <v>10</v>
      </c>
      <c r="BD45" s="69">
        <v>0</v>
      </c>
      <c r="BE45" s="69">
        <v>115</v>
      </c>
      <c r="BF45" s="70">
        <v>0</v>
      </c>
      <c r="BG45" s="69">
        <v>0</v>
      </c>
      <c r="BH45" s="69">
        <v>60</v>
      </c>
      <c r="BI45" s="69">
        <v>0</v>
      </c>
      <c r="BJ45" s="69">
        <v>75</v>
      </c>
      <c r="BK45" s="69">
        <v>0</v>
      </c>
      <c r="BL45" s="69">
        <v>10</v>
      </c>
      <c r="BM45" s="69">
        <v>0</v>
      </c>
      <c r="BN45" s="69">
        <v>145</v>
      </c>
      <c r="BO45" s="70">
        <v>0</v>
      </c>
      <c r="BP45" s="69">
        <v>0</v>
      </c>
      <c r="BQ45" s="69">
        <v>60</v>
      </c>
      <c r="BR45" s="69">
        <v>0</v>
      </c>
      <c r="BS45" s="69">
        <v>75</v>
      </c>
      <c r="BT45" s="69">
        <v>0</v>
      </c>
      <c r="BU45" s="69">
        <v>10</v>
      </c>
      <c r="BV45" s="69">
        <v>0</v>
      </c>
      <c r="BW45" s="69">
        <v>145</v>
      </c>
      <c r="BX45" s="70">
        <v>0</v>
      </c>
      <c r="BY45" s="69">
        <v>0</v>
      </c>
      <c r="BZ45" s="69">
        <v>60</v>
      </c>
      <c r="CA45" s="69">
        <v>0</v>
      </c>
      <c r="CB45" s="69">
        <v>75</v>
      </c>
      <c r="CC45" s="69">
        <v>0</v>
      </c>
      <c r="CD45" s="69">
        <v>10</v>
      </c>
      <c r="CE45" s="69">
        <v>0</v>
      </c>
      <c r="CF45" s="69">
        <v>145</v>
      </c>
      <c r="CG45" s="70">
        <v>0</v>
      </c>
      <c r="CH45" s="69">
        <v>0</v>
      </c>
      <c r="CI45" s="69">
        <v>60</v>
      </c>
      <c r="CJ45" s="69">
        <v>0</v>
      </c>
      <c r="CK45" s="69">
        <v>75</v>
      </c>
      <c r="CL45" s="69">
        <v>0</v>
      </c>
      <c r="CM45" s="69">
        <v>10</v>
      </c>
      <c r="CN45" s="69">
        <v>0</v>
      </c>
      <c r="CO45" s="69">
        <v>145</v>
      </c>
      <c r="CP45" s="70">
        <v>0</v>
      </c>
      <c r="CQ45" s="69">
        <v>0</v>
      </c>
      <c r="CR45" s="69">
        <v>60</v>
      </c>
      <c r="CS45" s="69">
        <v>0</v>
      </c>
      <c r="CT45" s="69">
        <v>75</v>
      </c>
      <c r="CU45" s="69">
        <v>0</v>
      </c>
      <c r="CV45" s="69">
        <v>10</v>
      </c>
      <c r="CW45" s="69">
        <v>0</v>
      </c>
      <c r="CX45" s="69">
        <v>145</v>
      </c>
      <c r="CY45" s="70">
        <v>0</v>
      </c>
      <c r="CZ45" s="69">
        <v>0</v>
      </c>
      <c r="DA45" s="69">
        <v>60</v>
      </c>
      <c r="DB45" s="69">
        <v>0</v>
      </c>
      <c r="DC45" s="69">
        <v>75</v>
      </c>
      <c r="DD45" s="69">
        <v>0</v>
      </c>
      <c r="DE45" s="69">
        <v>10</v>
      </c>
      <c r="DF45" s="69">
        <v>0</v>
      </c>
      <c r="DG45" s="69">
        <v>145</v>
      </c>
      <c r="DH45" s="70">
        <v>0</v>
      </c>
    </row>
    <row r="46" spans="1:112" s="65" customFormat="1" ht="11.5" outlineLevel="1" x14ac:dyDescent="0.25">
      <c r="A46" s="67"/>
      <c r="B46" s="68">
        <v>5</v>
      </c>
      <c r="C46" s="69"/>
      <c r="D46" s="69">
        <v>0</v>
      </c>
      <c r="E46" s="69">
        <v>255</v>
      </c>
      <c r="F46" s="69">
        <v>0</v>
      </c>
      <c r="G46" s="69">
        <v>55</v>
      </c>
      <c r="H46" s="69">
        <v>165</v>
      </c>
      <c r="I46" s="69">
        <v>25</v>
      </c>
      <c r="J46" s="69">
        <v>0</v>
      </c>
      <c r="K46" s="69">
        <v>10</v>
      </c>
      <c r="L46" s="69">
        <v>0</v>
      </c>
      <c r="M46" s="69">
        <v>0</v>
      </c>
      <c r="N46" s="70">
        <v>0</v>
      </c>
      <c r="O46" s="69">
        <v>0</v>
      </c>
      <c r="P46" s="69">
        <v>55</v>
      </c>
      <c r="Q46" s="69">
        <v>0</v>
      </c>
      <c r="R46" s="69">
        <v>52</v>
      </c>
      <c r="S46" s="69">
        <v>0</v>
      </c>
      <c r="T46" s="69">
        <v>10</v>
      </c>
      <c r="U46" s="69">
        <v>0</v>
      </c>
      <c r="V46" s="69">
        <v>117</v>
      </c>
      <c r="W46" s="70">
        <v>0</v>
      </c>
      <c r="X46" s="69">
        <f t="shared" si="193"/>
        <v>0</v>
      </c>
      <c r="Y46" s="69">
        <f t="shared" si="193"/>
        <v>0</v>
      </c>
      <c r="Z46" s="69">
        <f t="shared" si="193"/>
        <v>-165</v>
      </c>
      <c r="AA46" s="69">
        <f t="shared" si="193"/>
        <v>27</v>
      </c>
      <c r="AB46" s="69">
        <f t="shared" si="193"/>
        <v>0</v>
      </c>
      <c r="AC46" s="69">
        <f t="shared" si="193"/>
        <v>0</v>
      </c>
      <c r="AD46" s="69">
        <f t="shared" si="193"/>
        <v>0</v>
      </c>
      <c r="AE46" s="69">
        <f t="shared" si="193"/>
        <v>117</v>
      </c>
      <c r="AF46" s="69">
        <v>0</v>
      </c>
      <c r="AG46" s="69">
        <v>90</v>
      </c>
      <c r="AH46" s="69">
        <v>0</v>
      </c>
      <c r="AI46" s="69">
        <v>58</v>
      </c>
      <c r="AJ46" s="69">
        <v>0</v>
      </c>
      <c r="AK46" s="69">
        <v>10</v>
      </c>
      <c r="AL46" s="69">
        <v>0</v>
      </c>
      <c r="AM46" s="69">
        <v>158</v>
      </c>
      <c r="AN46" s="70">
        <v>0</v>
      </c>
      <c r="AO46" s="69">
        <v>0</v>
      </c>
      <c r="AP46" s="69">
        <v>60</v>
      </c>
      <c r="AQ46" s="69">
        <v>0</v>
      </c>
      <c r="AR46" s="69">
        <v>58</v>
      </c>
      <c r="AS46" s="69">
        <v>0</v>
      </c>
      <c r="AT46" s="69">
        <v>10</v>
      </c>
      <c r="AU46" s="69">
        <v>0</v>
      </c>
      <c r="AV46" s="69">
        <v>128</v>
      </c>
      <c r="AW46" s="70">
        <v>0</v>
      </c>
      <c r="AX46" s="69">
        <v>0</v>
      </c>
      <c r="AY46" s="69">
        <v>30</v>
      </c>
      <c r="AZ46" s="69">
        <v>0</v>
      </c>
      <c r="BA46" s="69">
        <v>75</v>
      </c>
      <c r="BB46" s="69">
        <v>0</v>
      </c>
      <c r="BC46" s="69">
        <v>10</v>
      </c>
      <c r="BD46" s="69">
        <v>0</v>
      </c>
      <c r="BE46" s="69">
        <v>115</v>
      </c>
      <c r="BF46" s="70">
        <v>0</v>
      </c>
      <c r="BG46" s="69">
        <v>0</v>
      </c>
      <c r="BH46" s="69">
        <v>30</v>
      </c>
      <c r="BI46" s="69">
        <v>0</v>
      </c>
      <c r="BJ46" s="69">
        <v>75</v>
      </c>
      <c r="BK46" s="69">
        <v>0</v>
      </c>
      <c r="BL46" s="69">
        <v>10</v>
      </c>
      <c r="BM46" s="69">
        <v>0</v>
      </c>
      <c r="BN46" s="69">
        <v>115</v>
      </c>
      <c r="BO46" s="70">
        <v>0</v>
      </c>
      <c r="BP46" s="69">
        <v>0</v>
      </c>
      <c r="BQ46" s="69">
        <v>30</v>
      </c>
      <c r="BR46" s="69">
        <v>0</v>
      </c>
      <c r="BS46" s="69">
        <v>75</v>
      </c>
      <c r="BT46" s="69">
        <v>0</v>
      </c>
      <c r="BU46" s="69">
        <v>10</v>
      </c>
      <c r="BV46" s="69">
        <v>0</v>
      </c>
      <c r="BW46" s="69">
        <v>115</v>
      </c>
      <c r="BX46" s="70">
        <v>0</v>
      </c>
      <c r="BY46" s="69">
        <v>0</v>
      </c>
      <c r="BZ46" s="69">
        <v>30</v>
      </c>
      <c r="CA46" s="69">
        <v>0</v>
      </c>
      <c r="CB46" s="69">
        <v>75</v>
      </c>
      <c r="CC46" s="69">
        <v>0</v>
      </c>
      <c r="CD46" s="69">
        <v>10</v>
      </c>
      <c r="CE46" s="69">
        <v>0</v>
      </c>
      <c r="CF46" s="69">
        <v>115</v>
      </c>
      <c r="CG46" s="70">
        <v>0</v>
      </c>
      <c r="CH46" s="69">
        <v>0</v>
      </c>
      <c r="CI46" s="69">
        <v>30</v>
      </c>
      <c r="CJ46" s="69">
        <v>0</v>
      </c>
      <c r="CK46" s="69">
        <v>75</v>
      </c>
      <c r="CL46" s="69">
        <v>0</v>
      </c>
      <c r="CM46" s="69">
        <v>10</v>
      </c>
      <c r="CN46" s="69">
        <v>0</v>
      </c>
      <c r="CO46" s="69">
        <v>115</v>
      </c>
      <c r="CP46" s="70">
        <v>0</v>
      </c>
      <c r="CQ46" s="69">
        <v>0</v>
      </c>
      <c r="CR46" s="69">
        <v>30</v>
      </c>
      <c r="CS46" s="69">
        <v>0</v>
      </c>
      <c r="CT46" s="69">
        <v>75</v>
      </c>
      <c r="CU46" s="69">
        <v>0</v>
      </c>
      <c r="CV46" s="69">
        <v>10</v>
      </c>
      <c r="CW46" s="69">
        <v>0</v>
      </c>
      <c r="CX46" s="69">
        <v>115</v>
      </c>
      <c r="CY46" s="70">
        <v>0</v>
      </c>
      <c r="CZ46" s="69">
        <v>0</v>
      </c>
      <c r="DA46" s="69">
        <v>30</v>
      </c>
      <c r="DB46" s="69">
        <v>0</v>
      </c>
      <c r="DC46" s="69">
        <v>75</v>
      </c>
      <c r="DD46" s="69">
        <v>0</v>
      </c>
      <c r="DE46" s="69">
        <v>10</v>
      </c>
      <c r="DF46" s="69">
        <v>0</v>
      </c>
      <c r="DG46" s="69">
        <v>115</v>
      </c>
      <c r="DH46" s="70">
        <v>0</v>
      </c>
    </row>
    <row r="47" spans="1:112" s="65" customFormat="1" ht="11.5" outlineLevel="1" x14ac:dyDescent="0.25">
      <c r="A47" s="67"/>
      <c r="B47" s="68">
        <v>6</v>
      </c>
      <c r="C47" s="69"/>
      <c r="D47" s="69">
        <v>0</v>
      </c>
      <c r="E47" s="69">
        <v>437</v>
      </c>
      <c r="F47" s="69">
        <v>62</v>
      </c>
      <c r="G47" s="69">
        <v>0</v>
      </c>
      <c r="H47" s="69">
        <v>165</v>
      </c>
      <c r="I47" s="69">
        <v>50</v>
      </c>
      <c r="J47" s="69">
        <v>150</v>
      </c>
      <c r="K47" s="69">
        <v>10</v>
      </c>
      <c r="L47" s="69">
        <v>0</v>
      </c>
      <c r="M47" s="69">
        <v>0</v>
      </c>
      <c r="N47" s="70">
        <v>0</v>
      </c>
      <c r="O47" s="69">
        <v>62</v>
      </c>
      <c r="P47" s="69">
        <v>0</v>
      </c>
      <c r="Q47" s="69">
        <v>165</v>
      </c>
      <c r="R47" s="69">
        <v>61</v>
      </c>
      <c r="S47" s="69">
        <v>128</v>
      </c>
      <c r="T47" s="69">
        <v>10</v>
      </c>
      <c r="U47" s="69">
        <v>0</v>
      </c>
      <c r="V47" s="69">
        <v>426</v>
      </c>
      <c r="W47" s="70">
        <v>0</v>
      </c>
      <c r="X47" s="69">
        <f t="shared" si="193"/>
        <v>0</v>
      </c>
      <c r="Y47" s="69">
        <f t="shared" si="193"/>
        <v>0</v>
      </c>
      <c r="Z47" s="69">
        <f t="shared" si="193"/>
        <v>0</v>
      </c>
      <c r="AA47" s="69">
        <f t="shared" si="193"/>
        <v>11</v>
      </c>
      <c r="AB47" s="69">
        <f t="shared" si="193"/>
        <v>-22</v>
      </c>
      <c r="AC47" s="69">
        <f t="shared" si="193"/>
        <v>0</v>
      </c>
      <c r="AD47" s="69">
        <f t="shared" si="193"/>
        <v>0</v>
      </c>
      <c r="AE47" s="69">
        <f t="shared" si="193"/>
        <v>426</v>
      </c>
      <c r="AF47" s="69">
        <v>64</v>
      </c>
      <c r="AG47" s="69">
        <v>0</v>
      </c>
      <c r="AH47" s="69">
        <v>165</v>
      </c>
      <c r="AI47" s="69">
        <v>60</v>
      </c>
      <c r="AJ47" s="69">
        <v>128</v>
      </c>
      <c r="AK47" s="69">
        <v>10</v>
      </c>
      <c r="AL47" s="69">
        <v>0</v>
      </c>
      <c r="AM47" s="69">
        <v>427</v>
      </c>
      <c r="AN47" s="70">
        <v>0</v>
      </c>
      <c r="AO47" s="69">
        <v>64</v>
      </c>
      <c r="AP47" s="69">
        <v>0</v>
      </c>
      <c r="AQ47" s="69">
        <v>165</v>
      </c>
      <c r="AR47" s="69">
        <v>60</v>
      </c>
      <c r="AS47" s="69">
        <v>150</v>
      </c>
      <c r="AT47" s="69">
        <v>10</v>
      </c>
      <c r="AU47" s="69">
        <v>0</v>
      </c>
      <c r="AV47" s="69">
        <v>449</v>
      </c>
      <c r="AW47" s="70">
        <v>0</v>
      </c>
      <c r="AX47" s="69">
        <v>64</v>
      </c>
      <c r="AY47" s="69">
        <v>0</v>
      </c>
      <c r="AZ47" s="69">
        <v>165</v>
      </c>
      <c r="BA47" s="69">
        <v>60</v>
      </c>
      <c r="BB47" s="69">
        <v>150</v>
      </c>
      <c r="BC47" s="69">
        <v>10</v>
      </c>
      <c r="BD47" s="69">
        <v>0</v>
      </c>
      <c r="BE47" s="69">
        <v>449</v>
      </c>
      <c r="BF47" s="70">
        <v>0</v>
      </c>
      <c r="BG47" s="69">
        <v>64</v>
      </c>
      <c r="BH47" s="69">
        <v>0</v>
      </c>
      <c r="BI47" s="69">
        <v>165</v>
      </c>
      <c r="BJ47" s="69">
        <v>75</v>
      </c>
      <c r="BK47" s="69">
        <v>150</v>
      </c>
      <c r="BL47" s="69">
        <v>10</v>
      </c>
      <c r="BM47" s="69">
        <v>0</v>
      </c>
      <c r="BN47" s="69">
        <v>464</v>
      </c>
      <c r="BO47" s="70">
        <v>0</v>
      </c>
      <c r="BP47" s="69">
        <v>64</v>
      </c>
      <c r="BQ47" s="69">
        <v>0</v>
      </c>
      <c r="BR47" s="69">
        <v>165</v>
      </c>
      <c r="BS47" s="69">
        <v>75</v>
      </c>
      <c r="BT47" s="69">
        <v>150</v>
      </c>
      <c r="BU47" s="69">
        <v>10</v>
      </c>
      <c r="BV47" s="69">
        <v>0</v>
      </c>
      <c r="BW47" s="69">
        <v>464</v>
      </c>
      <c r="BX47" s="70">
        <v>0</v>
      </c>
      <c r="BY47" s="69">
        <v>64</v>
      </c>
      <c r="BZ47" s="69">
        <v>0</v>
      </c>
      <c r="CA47" s="69">
        <v>165</v>
      </c>
      <c r="CB47" s="69">
        <v>75</v>
      </c>
      <c r="CC47" s="69">
        <v>150</v>
      </c>
      <c r="CD47" s="69">
        <v>10</v>
      </c>
      <c r="CE47" s="69">
        <v>0</v>
      </c>
      <c r="CF47" s="69">
        <v>464</v>
      </c>
      <c r="CG47" s="70">
        <v>0</v>
      </c>
      <c r="CH47" s="69">
        <v>64</v>
      </c>
      <c r="CI47" s="69">
        <v>0</v>
      </c>
      <c r="CJ47" s="69">
        <v>165</v>
      </c>
      <c r="CK47" s="69">
        <v>75</v>
      </c>
      <c r="CL47" s="69">
        <v>150</v>
      </c>
      <c r="CM47" s="69">
        <v>10</v>
      </c>
      <c r="CN47" s="69">
        <v>0</v>
      </c>
      <c r="CO47" s="69">
        <v>464</v>
      </c>
      <c r="CP47" s="70">
        <v>0</v>
      </c>
      <c r="CQ47" s="69">
        <v>64</v>
      </c>
      <c r="CR47" s="69">
        <v>0</v>
      </c>
      <c r="CS47" s="69">
        <v>165</v>
      </c>
      <c r="CT47" s="69">
        <v>75</v>
      </c>
      <c r="CU47" s="69">
        <v>150</v>
      </c>
      <c r="CV47" s="69">
        <v>10</v>
      </c>
      <c r="CW47" s="69">
        <v>0</v>
      </c>
      <c r="CX47" s="69">
        <v>464</v>
      </c>
      <c r="CY47" s="70">
        <v>0</v>
      </c>
      <c r="CZ47" s="69">
        <v>64</v>
      </c>
      <c r="DA47" s="69">
        <v>0</v>
      </c>
      <c r="DB47" s="69">
        <v>165</v>
      </c>
      <c r="DC47" s="69">
        <v>75</v>
      </c>
      <c r="DD47" s="69">
        <v>150</v>
      </c>
      <c r="DE47" s="69">
        <v>10</v>
      </c>
      <c r="DF47" s="69">
        <v>0</v>
      </c>
      <c r="DG47" s="69">
        <v>464</v>
      </c>
      <c r="DH47" s="70">
        <v>0</v>
      </c>
    </row>
    <row r="48" spans="1:112" s="65" customFormat="1" ht="13.9" customHeight="1" outlineLevel="1" x14ac:dyDescent="0.25">
      <c r="A48" s="67"/>
      <c r="B48" s="68">
        <v>7</v>
      </c>
      <c r="C48" s="69"/>
      <c r="D48" s="69">
        <v>0</v>
      </c>
      <c r="E48" s="69">
        <v>444</v>
      </c>
      <c r="F48" s="69">
        <v>59</v>
      </c>
      <c r="G48" s="69">
        <v>0</v>
      </c>
      <c r="H48" s="69">
        <v>165</v>
      </c>
      <c r="I48" s="69">
        <v>50</v>
      </c>
      <c r="J48" s="69">
        <v>160</v>
      </c>
      <c r="K48" s="69">
        <v>10</v>
      </c>
      <c r="L48" s="69">
        <v>0</v>
      </c>
      <c r="M48" s="69">
        <v>0</v>
      </c>
      <c r="N48" s="70">
        <v>0</v>
      </c>
      <c r="O48" s="69">
        <v>59</v>
      </c>
      <c r="P48" s="69">
        <v>0</v>
      </c>
      <c r="Q48" s="69">
        <v>165</v>
      </c>
      <c r="R48" s="69">
        <v>91</v>
      </c>
      <c r="S48" s="69">
        <v>155</v>
      </c>
      <c r="T48" s="69">
        <v>10</v>
      </c>
      <c r="U48" s="69">
        <v>0</v>
      </c>
      <c r="V48" s="69">
        <v>480</v>
      </c>
      <c r="W48" s="70">
        <v>0</v>
      </c>
      <c r="X48" s="69">
        <f t="shared" si="193"/>
        <v>0</v>
      </c>
      <c r="Y48" s="69">
        <f t="shared" si="193"/>
        <v>0</v>
      </c>
      <c r="Z48" s="69">
        <f t="shared" si="193"/>
        <v>0</v>
      </c>
      <c r="AA48" s="69">
        <f t="shared" si="193"/>
        <v>41</v>
      </c>
      <c r="AB48" s="69">
        <f t="shared" si="193"/>
        <v>-5</v>
      </c>
      <c r="AC48" s="69">
        <f t="shared" si="193"/>
        <v>0</v>
      </c>
      <c r="AD48" s="69">
        <f t="shared" si="193"/>
        <v>0</v>
      </c>
      <c r="AE48" s="69">
        <f t="shared" si="193"/>
        <v>480</v>
      </c>
      <c r="AF48" s="69">
        <v>61</v>
      </c>
      <c r="AG48" s="69">
        <v>0</v>
      </c>
      <c r="AH48" s="69">
        <v>165</v>
      </c>
      <c r="AI48" s="69">
        <v>60</v>
      </c>
      <c r="AJ48" s="69">
        <v>155</v>
      </c>
      <c r="AK48" s="69">
        <v>10</v>
      </c>
      <c r="AL48" s="69">
        <v>0</v>
      </c>
      <c r="AM48" s="69">
        <v>451</v>
      </c>
      <c r="AN48" s="70">
        <v>0</v>
      </c>
      <c r="AO48" s="69">
        <v>61</v>
      </c>
      <c r="AP48" s="69">
        <v>0</v>
      </c>
      <c r="AQ48" s="69">
        <v>165</v>
      </c>
      <c r="AR48" s="69">
        <v>60</v>
      </c>
      <c r="AS48" s="69">
        <v>160</v>
      </c>
      <c r="AT48" s="69">
        <v>10</v>
      </c>
      <c r="AU48" s="69">
        <v>0</v>
      </c>
      <c r="AV48" s="69">
        <v>456</v>
      </c>
      <c r="AW48" s="70">
        <v>0</v>
      </c>
      <c r="AX48" s="69">
        <v>61</v>
      </c>
      <c r="AY48" s="69">
        <v>0</v>
      </c>
      <c r="AZ48" s="69">
        <v>165</v>
      </c>
      <c r="BA48" s="69">
        <v>60</v>
      </c>
      <c r="BB48" s="69">
        <v>160</v>
      </c>
      <c r="BC48" s="69">
        <v>10</v>
      </c>
      <c r="BD48" s="69">
        <v>0</v>
      </c>
      <c r="BE48" s="69">
        <v>456</v>
      </c>
      <c r="BF48" s="70">
        <v>0</v>
      </c>
      <c r="BG48" s="69">
        <v>61</v>
      </c>
      <c r="BH48" s="69">
        <v>0</v>
      </c>
      <c r="BI48" s="69">
        <v>165</v>
      </c>
      <c r="BJ48" s="69">
        <v>60</v>
      </c>
      <c r="BK48" s="69">
        <v>160</v>
      </c>
      <c r="BL48" s="69">
        <v>10</v>
      </c>
      <c r="BM48" s="69">
        <v>0</v>
      </c>
      <c r="BN48" s="69">
        <v>456</v>
      </c>
      <c r="BO48" s="70">
        <v>0</v>
      </c>
      <c r="BP48" s="69">
        <v>61</v>
      </c>
      <c r="BQ48" s="69">
        <v>0</v>
      </c>
      <c r="BR48" s="69">
        <v>165</v>
      </c>
      <c r="BS48" s="69">
        <v>60</v>
      </c>
      <c r="BT48" s="69">
        <v>160</v>
      </c>
      <c r="BU48" s="69">
        <v>10</v>
      </c>
      <c r="BV48" s="69">
        <v>0</v>
      </c>
      <c r="BW48" s="69">
        <v>456</v>
      </c>
      <c r="BX48" s="70">
        <v>0</v>
      </c>
      <c r="BY48" s="69">
        <v>61</v>
      </c>
      <c r="BZ48" s="69">
        <v>0</v>
      </c>
      <c r="CA48" s="69">
        <v>165</v>
      </c>
      <c r="CB48" s="69">
        <v>60</v>
      </c>
      <c r="CC48" s="69">
        <v>160</v>
      </c>
      <c r="CD48" s="69">
        <v>10</v>
      </c>
      <c r="CE48" s="69">
        <v>0</v>
      </c>
      <c r="CF48" s="69">
        <v>456</v>
      </c>
      <c r="CG48" s="70">
        <v>0</v>
      </c>
      <c r="CH48" s="69">
        <v>61</v>
      </c>
      <c r="CI48" s="69">
        <v>0</v>
      </c>
      <c r="CJ48" s="69">
        <v>165</v>
      </c>
      <c r="CK48" s="69">
        <v>60</v>
      </c>
      <c r="CL48" s="69">
        <v>160</v>
      </c>
      <c r="CM48" s="69">
        <v>10</v>
      </c>
      <c r="CN48" s="69">
        <v>0</v>
      </c>
      <c r="CO48" s="69">
        <v>456</v>
      </c>
      <c r="CP48" s="70">
        <v>0</v>
      </c>
      <c r="CQ48" s="69">
        <v>61</v>
      </c>
      <c r="CR48" s="69">
        <v>0</v>
      </c>
      <c r="CS48" s="69">
        <v>165</v>
      </c>
      <c r="CT48" s="69">
        <v>60</v>
      </c>
      <c r="CU48" s="69">
        <v>160</v>
      </c>
      <c r="CV48" s="69">
        <v>10</v>
      </c>
      <c r="CW48" s="69">
        <v>0</v>
      </c>
      <c r="CX48" s="69">
        <v>456</v>
      </c>
      <c r="CY48" s="70">
        <v>0</v>
      </c>
      <c r="CZ48" s="69">
        <v>61</v>
      </c>
      <c r="DA48" s="69">
        <v>0</v>
      </c>
      <c r="DB48" s="69">
        <v>165</v>
      </c>
      <c r="DC48" s="69">
        <v>60</v>
      </c>
      <c r="DD48" s="69">
        <v>160</v>
      </c>
      <c r="DE48" s="69">
        <v>10</v>
      </c>
      <c r="DF48" s="69">
        <v>0</v>
      </c>
      <c r="DG48" s="69">
        <v>456</v>
      </c>
      <c r="DH48" s="70">
        <v>0</v>
      </c>
    </row>
    <row r="49" spans="1:112" s="65" customFormat="1" ht="13.9" customHeight="1" outlineLevel="1" x14ac:dyDescent="0.25">
      <c r="A49" s="67"/>
      <c r="B49" s="68">
        <v>8</v>
      </c>
      <c r="C49" s="69"/>
      <c r="D49" s="69">
        <v>0</v>
      </c>
      <c r="E49" s="69">
        <v>279</v>
      </c>
      <c r="F49" s="69">
        <v>59</v>
      </c>
      <c r="G49" s="69">
        <v>0</v>
      </c>
      <c r="H49" s="69">
        <v>0</v>
      </c>
      <c r="I49" s="69">
        <v>50</v>
      </c>
      <c r="J49" s="69">
        <v>160</v>
      </c>
      <c r="K49" s="69">
        <v>10</v>
      </c>
      <c r="L49" s="69">
        <v>0</v>
      </c>
      <c r="M49" s="69">
        <v>0</v>
      </c>
      <c r="N49" s="70">
        <v>0</v>
      </c>
      <c r="O49" s="69">
        <v>59</v>
      </c>
      <c r="P49" s="69">
        <v>0</v>
      </c>
      <c r="Q49" s="69">
        <v>165</v>
      </c>
      <c r="R49" s="69">
        <v>44</v>
      </c>
      <c r="S49" s="69">
        <v>147</v>
      </c>
      <c r="T49" s="69">
        <v>10</v>
      </c>
      <c r="U49" s="69">
        <v>0</v>
      </c>
      <c r="V49" s="69">
        <v>425</v>
      </c>
      <c r="W49" s="70">
        <v>0</v>
      </c>
      <c r="X49" s="69">
        <f t="shared" si="193"/>
        <v>0</v>
      </c>
      <c r="Y49" s="69">
        <f t="shared" si="193"/>
        <v>0</v>
      </c>
      <c r="Z49" s="69">
        <f t="shared" si="193"/>
        <v>165</v>
      </c>
      <c r="AA49" s="69">
        <f t="shared" si="193"/>
        <v>-6</v>
      </c>
      <c r="AB49" s="69">
        <f t="shared" si="193"/>
        <v>-13</v>
      </c>
      <c r="AC49" s="69">
        <f t="shared" si="193"/>
        <v>0</v>
      </c>
      <c r="AD49" s="69">
        <f t="shared" si="193"/>
        <v>0</v>
      </c>
      <c r="AE49" s="69">
        <f t="shared" si="193"/>
        <v>425</v>
      </c>
      <c r="AF49" s="69">
        <v>61</v>
      </c>
      <c r="AG49" s="69">
        <v>0</v>
      </c>
      <c r="AH49" s="69">
        <v>165</v>
      </c>
      <c r="AI49" s="69">
        <v>90</v>
      </c>
      <c r="AJ49" s="69">
        <v>147</v>
      </c>
      <c r="AK49" s="69">
        <v>10</v>
      </c>
      <c r="AL49" s="69">
        <v>0</v>
      </c>
      <c r="AM49" s="69">
        <v>473</v>
      </c>
      <c r="AN49" s="70">
        <v>0</v>
      </c>
      <c r="AO49" s="69">
        <v>61</v>
      </c>
      <c r="AP49" s="69">
        <v>0</v>
      </c>
      <c r="AQ49" s="69">
        <v>165</v>
      </c>
      <c r="AR49" s="69">
        <v>90</v>
      </c>
      <c r="AS49" s="69">
        <v>160</v>
      </c>
      <c r="AT49" s="69">
        <v>10</v>
      </c>
      <c r="AU49" s="69">
        <v>0</v>
      </c>
      <c r="AV49" s="69">
        <v>486</v>
      </c>
      <c r="AW49" s="70">
        <v>0</v>
      </c>
      <c r="AX49" s="69">
        <v>61</v>
      </c>
      <c r="AY49" s="69">
        <v>0</v>
      </c>
      <c r="AZ49" s="69">
        <v>165</v>
      </c>
      <c r="BA49" s="69">
        <v>90</v>
      </c>
      <c r="BB49" s="69">
        <v>160</v>
      </c>
      <c r="BC49" s="69">
        <v>10</v>
      </c>
      <c r="BD49" s="69">
        <v>0</v>
      </c>
      <c r="BE49" s="69">
        <v>486</v>
      </c>
      <c r="BF49" s="70">
        <v>0</v>
      </c>
      <c r="BG49" s="69">
        <v>61</v>
      </c>
      <c r="BH49" s="69">
        <v>0</v>
      </c>
      <c r="BI49" s="69">
        <v>165</v>
      </c>
      <c r="BJ49" s="69">
        <v>90</v>
      </c>
      <c r="BK49" s="69">
        <v>160</v>
      </c>
      <c r="BL49" s="69">
        <v>10</v>
      </c>
      <c r="BM49" s="69">
        <v>0</v>
      </c>
      <c r="BN49" s="69">
        <v>486</v>
      </c>
      <c r="BO49" s="70">
        <v>0</v>
      </c>
      <c r="BP49" s="69">
        <v>61</v>
      </c>
      <c r="BQ49" s="69">
        <v>0</v>
      </c>
      <c r="BR49" s="69">
        <v>165</v>
      </c>
      <c r="BS49" s="69">
        <v>90</v>
      </c>
      <c r="BT49" s="69">
        <v>160</v>
      </c>
      <c r="BU49" s="69">
        <v>10</v>
      </c>
      <c r="BV49" s="69">
        <v>0</v>
      </c>
      <c r="BW49" s="69">
        <v>486</v>
      </c>
      <c r="BX49" s="70">
        <v>0</v>
      </c>
      <c r="BY49" s="69">
        <v>61</v>
      </c>
      <c r="BZ49" s="69">
        <v>0</v>
      </c>
      <c r="CA49" s="69">
        <v>165</v>
      </c>
      <c r="CB49" s="69">
        <v>90</v>
      </c>
      <c r="CC49" s="69">
        <v>160</v>
      </c>
      <c r="CD49" s="69">
        <v>10</v>
      </c>
      <c r="CE49" s="69">
        <v>0</v>
      </c>
      <c r="CF49" s="69">
        <v>486</v>
      </c>
      <c r="CG49" s="70">
        <v>0</v>
      </c>
      <c r="CH49" s="69">
        <v>61</v>
      </c>
      <c r="CI49" s="69">
        <v>0</v>
      </c>
      <c r="CJ49" s="69">
        <v>165</v>
      </c>
      <c r="CK49" s="69">
        <v>90</v>
      </c>
      <c r="CL49" s="69">
        <v>160</v>
      </c>
      <c r="CM49" s="69">
        <v>10</v>
      </c>
      <c r="CN49" s="69">
        <v>0</v>
      </c>
      <c r="CO49" s="69">
        <v>486</v>
      </c>
      <c r="CP49" s="70">
        <v>0</v>
      </c>
      <c r="CQ49" s="69">
        <v>61</v>
      </c>
      <c r="CR49" s="69">
        <v>0</v>
      </c>
      <c r="CS49" s="69">
        <v>165</v>
      </c>
      <c r="CT49" s="69">
        <v>90</v>
      </c>
      <c r="CU49" s="69">
        <v>160</v>
      </c>
      <c r="CV49" s="69">
        <v>10</v>
      </c>
      <c r="CW49" s="69">
        <v>0</v>
      </c>
      <c r="CX49" s="69">
        <v>486</v>
      </c>
      <c r="CY49" s="70">
        <v>0</v>
      </c>
      <c r="CZ49" s="69">
        <v>61</v>
      </c>
      <c r="DA49" s="69">
        <v>0</v>
      </c>
      <c r="DB49" s="69">
        <v>165</v>
      </c>
      <c r="DC49" s="69">
        <v>90</v>
      </c>
      <c r="DD49" s="69">
        <v>160</v>
      </c>
      <c r="DE49" s="69">
        <v>10</v>
      </c>
      <c r="DF49" s="69">
        <v>0</v>
      </c>
      <c r="DG49" s="69">
        <v>486</v>
      </c>
      <c r="DH49" s="70">
        <v>0</v>
      </c>
    </row>
    <row r="50" spans="1:112" s="65" customFormat="1" ht="13.9" customHeight="1" outlineLevel="1" x14ac:dyDescent="0.25">
      <c r="A50" s="67"/>
      <c r="B50" s="68">
        <v>9</v>
      </c>
      <c r="C50" s="69"/>
      <c r="D50" s="69">
        <v>0</v>
      </c>
      <c r="E50" s="69">
        <v>60</v>
      </c>
      <c r="F50" s="69">
        <v>0</v>
      </c>
      <c r="G50" s="69">
        <v>0</v>
      </c>
      <c r="H50" s="69">
        <v>0</v>
      </c>
      <c r="I50" s="69">
        <v>50</v>
      </c>
      <c r="J50" s="69">
        <v>0</v>
      </c>
      <c r="K50" s="69">
        <v>10</v>
      </c>
      <c r="L50" s="69">
        <v>0</v>
      </c>
      <c r="M50" s="69">
        <v>0</v>
      </c>
      <c r="N50" s="70">
        <v>0</v>
      </c>
      <c r="O50" s="69">
        <v>0</v>
      </c>
      <c r="P50" s="69">
        <v>0</v>
      </c>
      <c r="Q50" s="69">
        <v>0</v>
      </c>
      <c r="R50" s="69">
        <v>42</v>
      </c>
      <c r="S50" s="69">
        <v>0</v>
      </c>
      <c r="T50" s="69">
        <v>10</v>
      </c>
      <c r="U50" s="69">
        <v>0</v>
      </c>
      <c r="V50" s="69">
        <v>52</v>
      </c>
      <c r="W50" s="70">
        <v>0</v>
      </c>
      <c r="X50" s="69">
        <f t="shared" si="193"/>
        <v>0</v>
      </c>
      <c r="Y50" s="69">
        <f t="shared" si="193"/>
        <v>0</v>
      </c>
      <c r="Z50" s="69">
        <f t="shared" si="193"/>
        <v>0</v>
      </c>
      <c r="AA50" s="69">
        <f t="shared" si="193"/>
        <v>-8</v>
      </c>
      <c r="AB50" s="69">
        <f t="shared" si="193"/>
        <v>0</v>
      </c>
      <c r="AC50" s="69">
        <f t="shared" si="193"/>
        <v>0</v>
      </c>
      <c r="AD50" s="69">
        <f t="shared" si="193"/>
        <v>0</v>
      </c>
      <c r="AE50" s="69">
        <f t="shared" si="193"/>
        <v>52</v>
      </c>
      <c r="AF50" s="69">
        <v>0</v>
      </c>
      <c r="AG50" s="69">
        <v>0</v>
      </c>
      <c r="AH50" s="69">
        <v>0</v>
      </c>
      <c r="AI50" s="69">
        <v>60</v>
      </c>
      <c r="AJ50" s="69">
        <v>0</v>
      </c>
      <c r="AK50" s="69">
        <v>10</v>
      </c>
      <c r="AL50" s="69">
        <v>0</v>
      </c>
      <c r="AM50" s="69">
        <v>70</v>
      </c>
      <c r="AN50" s="70">
        <v>0</v>
      </c>
      <c r="AO50" s="69">
        <v>0</v>
      </c>
      <c r="AP50" s="69">
        <v>0</v>
      </c>
      <c r="AQ50" s="69">
        <v>0</v>
      </c>
      <c r="AR50" s="69">
        <v>60</v>
      </c>
      <c r="AS50" s="69">
        <v>0</v>
      </c>
      <c r="AT50" s="69">
        <v>10</v>
      </c>
      <c r="AU50" s="69">
        <v>0</v>
      </c>
      <c r="AV50" s="69">
        <v>70</v>
      </c>
      <c r="AW50" s="70">
        <v>0</v>
      </c>
      <c r="AX50" s="69">
        <v>0</v>
      </c>
      <c r="AY50" s="69">
        <v>0</v>
      </c>
      <c r="AZ50" s="69">
        <v>0</v>
      </c>
      <c r="BA50" s="69">
        <v>60</v>
      </c>
      <c r="BB50" s="69">
        <v>0</v>
      </c>
      <c r="BC50" s="69">
        <v>10</v>
      </c>
      <c r="BD50" s="69">
        <v>0</v>
      </c>
      <c r="BE50" s="69">
        <v>70</v>
      </c>
      <c r="BF50" s="70">
        <v>0</v>
      </c>
      <c r="BG50" s="69">
        <v>0</v>
      </c>
      <c r="BH50" s="69">
        <v>0</v>
      </c>
      <c r="BI50" s="69">
        <v>0</v>
      </c>
      <c r="BJ50" s="69">
        <v>60</v>
      </c>
      <c r="BK50" s="69">
        <v>0</v>
      </c>
      <c r="BL50" s="69">
        <v>10</v>
      </c>
      <c r="BM50" s="69">
        <v>0</v>
      </c>
      <c r="BN50" s="69">
        <v>70</v>
      </c>
      <c r="BO50" s="70">
        <v>0</v>
      </c>
      <c r="BP50" s="69">
        <v>0</v>
      </c>
      <c r="BQ50" s="69">
        <v>0</v>
      </c>
      <c r="BR50" s="69">
        <v>0</v>
      </c>
      <c r="BS50" s="69">
        <v>60</v>
      </c>
      <c r="BT50" s="69">
        <v>0</v>
      </c>
      <c r="BU50" s="69">
        <v>10</v>
      </c>
      <c r="BV50" s="69">
        <v>0</v>
      </c>
      <c r="BW50" s="69">
        <v>70</v>
      </c>
      <c r="BX50" s="70">
        <v>0</v>
      </c>
      <c r="BY50" s="69">
        <v>0</v>
      </c>
      <c r="BZ50" s="69">
        <v>0</v>
      </c>
      <c r="CA50" s="69">
        <v>0</v>
      </c>
      <c r="CB50" s="69">
        <v>60</v>
      </c>
      <c r="CC50" s="69">
        <v>0</v>
      </c>
      <c r="CD50" s="69">
        <v>10</v>
      </c>
      <c r="CE50" s="69">
        <v>0</v>
      </c>
      <c r="CF50" s="69">
        <v>70</v>
      </c>
      <c r="CG50" s="70">
        <v>0</v>
      </c>
      <c r="CH50" s="69">
        <v>0</v>
      </c>
      <c r="CI50" s="69">
        <v>0</v>
      </c>
      <c r="CJ50" s="69">
        <v>0</v>
      </c>
      <c r="CK50" s="69">
        <v>60</v>
      </c>
      <c r="CL50" s="69">
        <v>0</v>
      </c>
      <c r="CM50" s="69">
        <v>10</v>
      </c>
      <c r="CN50" s="69">
        <v>0</v>
      </c>
      <c r="CO50" s="69">
        <v>70</v>
      </c>
      <c r="CP50" s="70">
        <v>0</v>
      </c>
      <c r="CQ50" s="69">
        <v>0</v>
      </c>
      <c r="CR50" s="69">
        <v>0</v>
      </c>
      <c r="CS50" s="69">
        <v>0</v>
      </c>
      <c r="CT50" s="69">
        <v>60</v>
      </c>
      <c r="CU50" s="69">
        <v>0</v>
      </c>
      <c r="CV50" s="69">
        <v>10</v>
      </c>
      <c r="CW50" s="69">
        <v>0</v>
      </c>
      <c r="CX50" s="69">
        <v>70</v>
      </c>
      <c r="CY50" s="70">
        <v>0</v>
      </c>
      <c r="CZ50" s="69">
        <v>0</v>
      </c>
      <c r="DA50" s="69">
        <v>0</v>
      </c>
      <c r="DB50" s="69">
        <v>0</v>
      </c>
      <c r="DC50" s="69">
        <v>60</v>
      </c>
      <c r="DD50" s="69">
        <v>0</v>
      </c>
      <c r="DE50" s="69">
        <v>10</v>
      </c>
      <c r="DF50" s="69">
        <v>0</v>
      </c>
      <c r="DG50" s="69">
        <v>70</v>
      </c>
      <c r="DH50" s="70">
        <v>0</v>
      </c>
    </row>
    <row r="51" spans="1:112" s="65" customFormat="1" ht="13.9" customHeight="1" outlineLevel="1" x14ac:dyDescent="0.25">
      <c r="A51" s="67"/>
      <c r="B51" s="68">
        <v>10</v>
      </c>
      <c r="C51" s="69"/>
      <c r="D51" s="69">
        <v>0</v>
      </c>
      <c r="E51" s="69">
        <v>60</v>
      </c>
      <c r="F51" s="69">
        <v>0</v>
      </c>
      <c r="G51" s="69">
        <v>0</v>
      </c>
      <c r="H51" s="69">
        <v>0</v>
      </c>
      <c r="I51" s="69">
        <v>50</v>
      </c>
      <c r="J51" s="69">
        <v>0</v>
      </c>
      <c r="K51" s="69">
        <v>10</v>
      </c>
      <c r="L51" s="69">
        <v>0</v>
      </c>
      <c r="M51" s="69">
        <v>0</v>
      </c>
      <c r="N51" s="70">
        <v>0</v>
      </c>
      <c r="O51" s="69">
        <v>0</v>
      </c>
      <c r="P51" s="69">
        <v>0</v>
      </c>
      <c r="Q51" s="69">
        <v>0</v>
      </c>
      <c r="R51" s="69">
        <v>46</v>
      </c>
      <c r="S51" s="69">
        <v>0</v>
      </c>
      <c r="T51" s="69">
        <v>10</v>
      </c>
      <c r="U51" s="69">
        <v>0</v>
      </c>
      <c r="V51" s="69">
        <v>56</v>
      </c>
      <c r="W51" s="70">
        <v>0</v>
      </c>
      <c r="X51" s="69">
        <f t="shared" si="193"/>
        <v>0</v>
      </c>
      <c r="Y51" s="69">
        <f t="shared" si="193"/>
        <v>0</v>
      </c>
      <c r="Z51" s="69">
        <f t="shared" si="193"/>
        <v>0</v>
      </c>
      <c r="AA51" s="69">
        <f t="shared" si="193"/>
        <v>-4</v>
      </c>
      <c r="AB51" s="69">
        <f t="shared" si="193"/>
        <v>0</v>
      </c>
      <c r="AC51" s="69">
        <f t="shared" si="193"/>
        <v>0</v>
      </c>
      <c r="AD51" s="69">
        <f t="shared" si="193"/>
        <v>0</v>
      </c>
      <c r="AE51" s="69">
        <f t="shared" si="193"/>
        <v>56</v>
      </c>
      <c r="AF51" s="69">
        <v>0</v>
      </c>
      <c r="AG51" s="69">
        <v>0</v>
      </c>
      <c r="AH51" s="69">
        <v>0</v>
      </c>
      <c r="AI51" s="69">
        <v>60</v>
      </c>
      <c r="AJ51" s="69">
        <v>0</v>
      </c>
      <c r="AK51" s="69">
        <v>10</v>
      </c>
      <c r="AL51" s="69">
        <v>0</v>
      </c>
      <c r="AM51" s="69">
        <v>70</v>
      </c>
      <c r="AN51" s="70">
        <v>0</v>
      </c>
      <c r="AO51" s="69">
        <v>0</v>
      </c>
      <c r="AP51" s="69">
        <v>0</v>
      </c>
      <c r="AQ51" s="69">
        <v>0</v>
      </c>
      <c r="AR51" s="69">
        <v>60</v>
      </c>
      <c r="AS51" s="69">
        <v>0</v>
      </c>
      <c r="AT51" s="69">
        <v>10</v>
      </c>
      <c r="AU51" s="69">
        <v>0</v>
      </c>
      <c r="AV51" s="69">
        <v>70</v>
      </c>
      <c r="AW51" s="70">
        <v>0</v>
      </c>
      <c r="AX51" s="69">
        <v>0</v>
      </c>
      <c r="AY51" s="69">
        <v>0</v>
      </c>
      <c r="AZ51" s="69">
        <v>0</v>
      </c>
      <c r="BA51" s="69">
        <v>60</v>
      </c>
      <c r="BB51" s="69">
        <v>0</v>
      </c>
      <c r="BC51" s="69">
        <v>10</v>
      </c>
      <c r="BD51" s="69">
        <v>0</v>
      </c>
      <c r="BE51" s="69">
        <v>70</v>
      </c>
      <c r="BF51" s="70">
        <v>0</v>
      </c>
      <c r="BG51" s="69">
        <v>0</v>
      </c>
      <c r="BH51" s="69">
        <v>0</v>
      </c>
      <c r="BI51" s="69">
        <v>0</v>
      </c>
      <c r="BJ51" s="69">
        <v>60</v>
      </c>
      <c r="BK51" s="69">
        <v>0</v>
      </c>
      <c r="BL51" s="69">
        <v>10</v>
      </c>
      <c r="BM51" s="69">
        <v>0</v>
      </c>
      <c r="BN51" s="69">
        <v>70</v>
      </c>
      <c r="BO51" s="70">
        <v>0</v>
      </c>
      <c r="BP51" s="69">
        <v>0</v>
      </c>
      <c r="BQ51" s="69">
        <v>0</v>
      </c>
      <c r="BR51" s="69">
        <v>0</v>
      </c>
      <c r="BS51" s="69">
        <v>60</v>
      </c>
      <c r="BT51" s="69">
        <v>0</v>
      </c>
      <c r="BU51" s="69">
        <v>10</v>
      </c>
      <c r="BV51" s="69">
        <v>0</v>
      </c>
      <c r="BW51" s="69">
        <v>70</v>
      </c>
      <c r="BX51" s="70">
        <v>0</v>
      </c>
      <c r="BY51" s="69">
        <v>0</v>
      </c>
      <c r="BZ51" s="69">
        <v>0</v>
      </c>
      <c r="CA51" s="69">
        <v>0</v>
      </c>
      <c r="CB51" s="69">
        <v>60</v>
      </c>
      <c r="CC51" s="69">
        <v>0</v>
      </c>
      <c r="CD51" s="69">
        <v>10</v>
      </c>
      <c r="CE51" s="69">
        <v>0</v>
      </c>
      <c r="CF51" s="69">
        <v>70</v>
      </c>
      <c r="CG51" s="70">
        <v>0</v>
      </c>
      <c r="CH51" s="69">
        <v>0</v>
      </c>
      <c r="CI51" s="69">
        <v>0</v>
      </c>
      <c r="CJ51" s="69">
        <v>0</v>
      </c>
      <c r="CK51" s="69">
        <v>60</v>
      </c>
      <c r="CL51" s="69">
        <v>0</v>
      </c>
      <c r="CM51" s="69">
        <v>10</v>
      </c>
      <c r="CN51" s="69">
        <v>0</v>
      </c>
      <c r="CO51" s="69">
        <v>70</v>
      </c>
      <c r="CP51" s="70">
        <v>0</v>
      </c>
      <c r="CQ51" s="69">
        <v>0</v>
      </c>
      <c r="CR51" s="69">
        <v>0</v>
      </c>
      <c r="CS51" s="69">
        <v>0</v>
      </c>
      <c r="CT51" s="69">
        <v>60</v>
      </c>
      <c r="CU51" s="69">
        <v>0</v>
      </c>
      <c r="CV51" s="69">
        <v>10</v>
      </c>
      <c r="CW51" s="69">
        <v>0</v>
      </c>
      <c r="CX51" s="69">
        <v>70</v>
      </c>
      <c r="CY51" s="70">
        <v>0</v>
      </c>
      <c r="CZ51" s="69">
        <v>0</v>
      </c>
      <c r="DA51" s="69">
        <v>0</v>
      </c>
      <c r="DB51" s="69">
        <v>0</v>
      </c>
      <c r="DC51" s="69">
        <v>60</v>
      </c>
      <c r="DD51" s="69">
        <v>0</v>
      </c>
      <c r="DE51" s="69">
        <v>10</v>
      </c>
      <c r="DF51" s="69">
        <v>0</v>
      </c>
      <c r="DG51" s="69">
        <v>70</v>
      </c>
      <c r="DH51" s="70">
        <v>0</v>
      </c>
    </row>
    <row r="52" spans="1:112" s="65" customFormat="1" ht="13.9" customHeight="1" outlineLevel="1" x14ac:dyDescent="0.25">
      <c r="A52" s="67"/>
      <c r="B52" s="68">
        <v>11</v>
      </c>
      <c r="C52" s="69"/>
      <c r="D52" s="69">
        <v>0</v>
      </c>
      <c r="E52" s="69">
        <v>25</v>
      </c>
      <c r="F52" s="69">
        <v>0</v>
      </c>
      <c r="G52" s="69">
        <v>0</v>
      </c>
      <c r="H52" s="69">
        <v>0</v>
      </c>
      <c r="I52" s="69">
        <v>15</v>
      </c>
      <c r="J52" s="69">
        <v>0</v>
      </c>
      <c r="K52" s="69">
        <v>10</v>
      </c>
      <c r="L52" s="69">
        <v>0</v>
      </c>
      <c r="M52" s="69">
        <v>0</v>
      </c>
      <c r="N52" s="70">
        <v>0</v>
      </c>
      <c r="O52" s="69">
        <v>0</v>
      </c>
      <c r="P52" s="69">
        <v>0</v>
      </c>
      <c r="Q52" s="69">
        <v>0</v>
      </c>
      <c r="R52" s="69">
        <v>15</v>
      </c>
      <c r="S52" s="69">
        <v>0</v>
      </c>
      <c r="T52" s="69">
        <v>10</v>
      </c>
      <c r="U52" s="69">
        <v>0</v>
      </c>
      <c r="V52" s="69">
        <v>25</v>
      </c>
      <c r="W52" s="70">
        <v>0</v>
      </c>
      <c r="X52" s="69">
        <f t="shared" si="193"/>
        <v>0</v>
      </c>
      <c r="Y52" s="69">
        <f t="shared" si="193"/>
        <v>0</v>
      </c>
      <c r="Z52" s="69">
        <f t="shared" si="193"/>
        <v>0</v>
      </c>
      <c r="AA52" s="69">
        <f t="shared" si="193"/>
        <v>0</v>
      </c>
      <c r="AB52" s="69">
        <f t="shared" si="193"/>
        <v>0</v>
      </c>
      <c r="AC52" s="69">
        <f t="shared" si="193"/>
        <v>0</v>
      </c>
      <c r="AD52" s="69">
        <f t="shared" si="193"/>
        <v>0</v>
      </c>
      <c r="AE52" s="69">
        <f t="shared" si="193"/>
        <v>25</v>
      </c>
      <c r="AF52" s="69">
        <v>0</v>
      </c>
      <c r="AG52" s="69">
        <v>0</v>
      </c>
      <c r="AH52" s="69">
        <v>0</v>
      </c>
      <c r="AI52" s="69">
        <v>50</v>
      </c>
      <c r="AJ52" s="69">
        <v>0</v>
      </c>
      <c r="AK52" s="69">
        <v>10</v>
      </c>
      <c r="AL52" s="69">
        <v>0</v>
      </c>
      <c r="AM52" s="69">
        <v>60</v>
      </c>
      <c r="AN52" s="70">
        <v>0</v>
      </c>
      <c r="AO52" s="69">
        <v>0</v>
      </c>
      <c r="AP52" s="69">
        <v>0</v>
      </c>
      <c r="AQ52" s="69">
        <v>0</v>
      </c>
      <c r="AR52" s="69">
        <v>50</v>
      </c>
      <c r="AS52" s="69">
        <v>0</v>
      </c>
      <c r="AT52" s="69">
        <v>10</v>
      </c>
      <c r="AU52" s="69">
        <v>0</v>
      </c>
      <c r="AV52" s="69">
        <v>60</v>
      </c>
      <c r="AW52" s="70">
        <v>0</v>
      </c>
      <c r="AX52" s="69">
        <v>0</v>
      </c>
      <c r="AY52" s="69">
        <v>0</v>
      </c>
      <c r="AZ52" s="69">
        <v>0</v>
      </c>
      <c r="BA52" s="69">
        <v>50</v>
      </c>
      <c r="BB52" s="69">
        <v>0</v>
      </c>
      <c r="BC52" s="69">
        <v>10</v>
      </c>
      <c r="BD52" s="69">
        <v>0</v>
      </c>
      <c r="BE52" s="69">
        <v>60</v>
      </c>
      <c r="BF52" s="70">
        <v>0</v>
      </c>
      <c r="BG52" s="69">
        <v>0</v>
      </c>
      <c r="BH52" s="69">
        <v>0</v>
      </c>
      <c r="BI52" s="69">
        <v>0</v>
      </c>
      <c r="BJ52" s="69">
        <v>50</v>
      </c>
      <c r="BK52" s="69">
        <v>0</v>
      </c>
      <c r="BL52" s="69">
        <v>10</v>
      </c>
      <c r="BM52" s="69">
        <v>0</v>
      </c>
      <c r="BN52" s="69">
        <v>60</v>
      </c>
      <c r="BO52" s="70">
        <v>0</v>
      </c>
      <c r="BP52" s="69">
        <v>0</v>
      </c>
      <c r="BQ52" s="69">
        <v>0</v>
      </c>
      <c r="BR52" s="69">
        <v>0</v>
      </c>
      <c r="BS52" s="69">
        <v>50</v>
      </c>
      <c r="BT52" s="69">
        <v>0</v>
      </c>
      <c r="BU52" s="69">
        <v>10</v>
      </c>
      <c r="BV52" s="69">
        <v>0</v>
      </c>
      <c r="BW52" s="69">
        <v>60</v>
      </c>
      <c r="BX52" s="70">
        <v>0</v>
      </c>
      <c r="BY52" s="69">
        <v>0</v>
      </c>
      <c r="BZ52" s="69">
        <v>0</v>
      </c>
      <c r="CA52" s="69">
        <v>0</v>
      </c>
      <c r="CB52" s="69">
        <v>50</v>
      </c>
      <c r="CC52" s="69">
        <v>0</v>
      </c>
      <c r="CD52" s="69">
        <v>10</v>
      </c>
      <c r="CE52" s="69">
        <v>0</v>
      </c>
      <c r="CF52" s="69">
        <v>60</v>
      </c>
      <c r="CG52" s="70">
        <v>0</v>
      </c>
      <c r="CH52" s="69">
        <v>0</v>
      </c>
      <c r="CI52" s="69">
        <v>0</v>
      </c>
      <c r="CJ52" s="69">
        <v>0</v>
      </c>
      <c r="CK52" s="69">
        <v>50</v>
      </c>
      <c r="CL52" s="69">
        <v>0</v>
      </c>
      <c r="CM52" s="69">
        <v>10</v>
      </c>
      <c r="CN52" s="69">
        <v>0</v>
      </c>
      <c r="CO52" s="69">
        <v>60</v>
      </c>
      <c r="CP52" s="70">
        <v>0</v>
      </c>
      <c r="CQ52" s="69">
        <v>0</v>
      </c>
      <c r="CR52" s="69">
        <v>0</v>
      </c>
      <c r="CS52" s="69">
        <v>0</v>
      </c>
      <c r="CT52" s="69">
        <v>50</v>
      </c>
      <c r="CU52" s="69">
        <v>0</v>
      </c>
      <c r="CV52" s="69">
        <v>10</v>
      </c>
      <c r="CW52" s="69">
        <v>0</v>
      </c>
      <c r="CX52" s="69">
        <v>60</v>
      </c>
      <c r="CY52" s="70">
        <v>0</v>
      </c>
      <c r="CZ52" s="69">
        <v>0</v>
      </c>
      <c r="DA52" s="69">
        <v>0</v>
      </c>
      <c r="DB52" s="69">
        <v>0</v>
      </c>
      <c r="DC52" s="69">
        <v>50</v>
      </c>
      <c r="DD52" s="69">
        <v>0</v>
      </c>
      <c r="DE52" s="69">
        <v>10</v>
      </c>
      <c r="DF52" s="69">
        <v>0</v>
      </c>
      <c r="DG52" s="69">
        <v>60</v>
      </c>
      <c r="DH52" s="70">
        <v>0</v>
      </c>
    </row>
    <row r="53" spans="1:112" s="65" customFormat="1" ht="11.5" outlineLevel="1" x14ac:dyDescent="0.25">
      <c r="A53" s="67"/>
      <c r="B53" s="68">
        <v>12</v>
      </c>
      <c r="C53" s="69"/>
      <c r="D53" s="69">
        <v>0</v>
      </c>
      <c r="E53" s="69">
        <v>25</v>
      </c>
      <c r="F53" s="69">
        <v>0</v>
      </c>
      <c r="G53" s="69">
        <v>0</v>
      </c>
      <c r="H53" s="69">
        <v>0</v>
      </c>
      <c r="I53" s="69">
        <v>15</v>
      </c>
      <c r="J53" s="69">
        <v>0</v>
      </c>
      <c r="K53" s="69">
        <v>10</v>
      </c>
      <c r="L53" s="69">
        <v>0</v>
      </c>
      <c r="M53" s="69">
        <v>0</v>
      </c>
      <c r="N53" s="70">
        <v>0</v>
      </c>
      <c r="O53" s="69">
        <v>0</v>
      </c>
      <c r="P53" s="69">
        <v>0</v>
      </c>
      <c r="Q53" s="69">
        <v>0</v>
      </c>
      <c r="R53" s="69">
        <v>14</v>
      </c>
      <c r="S53" s="69">
        <v>0</v>
      </c>
      <c r="T53" s="69">
        <v>10</v>
      </c>
      <c r="U53" s="69">
        <v>0</v>
      </c>
      <c r="V53" s="69">
        <v>24</v>
      </c>
      <c r="W53" s="70">
        <v>0</v>
      </c>
      <c r="X53" s="69">
        <f t="shared" si="193"/>
        <v>0</v>
      </c>
      <c r="Y53" s="69">
        <f t="shared" si="193"/>
        <v>0</v>
      </c>
      <c r="Z53" s="69">
        <f t="shared" si="193"/>
        <v>0</v>
      </c>
      <c r="AA53" s="69">
        <f t="shared" si="193"/>
        <v>-1</v>
      </c>
      <c r="AB53" s="69">
        <f t="shared" si="193"/>
        <v>0</v>
      </c>
      <c r="AC53" s="69">
        <f t="shared" si="193"/>
        <v>0</v>
      </c>
      <c r="AD53" s="69">
        <f t="shared" si="193"/>
        <v>0</v>
      </c>
      <c r="AE53" s="69">
        <f t="shared" si="193"/>
        <v>24</v>
      </c>
      <c r="AF53" s="69">
        <v>0</v>
      </c>
      <c r="AG53" s="69">
        <v>0</v>
      </c>
      <c r="AH53" s="69">
        <v>0</v>
      </c>
      <c r="AI53" s="69">
        <v>15</v>
      </c>
      <c r="AJ53" s="69">
        <v>0</v>
      </c>
      <c r="AK53" s="69">
        <v>10</v>
      </c>
      <c r="AL53" s="69">
        <v>0</v>
      </c>
      <c r="AM53" s="69">
        <v>25</v>
      </c>
      <c r="AN53" s="70">
        <v>0</v>
      </c>
      <c r="AO53" s="69">
        <v>0</v>
      </c>
      <c r="AP53" s="69">
        <v>0</v>
      </c>
      <c r="AQ53" s="69">
        <v>0</v>
      </c>
      <c r="AR53" s="69">
        <v>15</v>
      </c>
      <c r="AS53" s="69">
        <v>0</v>
      </c>
      <c r="AT53" s="69">
        <v>10</v>
      </c>
      <c r="AU53" s="69">
        <v>0</v>
      </c>
      <c r="AV53" s="69">
        <v>25</v>
      </c>
      <c r="AW53" s="70">
        <v>0</v>
      </c>
      <c r="AX53" s="69">
        <v>0</v>
      </c>
      <c r="AY53" s="69">
        <v>0</v>
      </c>
      <c r="AZ53" s="69">
        <v>0</v>
      </c>
      <c r="BA53" s="69">
        <v>15</v>
      </c>
      <c r="BB53" s="69">
        <v>0</v>
      </c>
      <c r="BC53" s="69">
        <v>10</v>
      </c>
      <c r="BD53" s="69">
        <v>0</v>
      </c>
      <c r="BE53" s="69">
        <v>25</v>
      </c>
      <c r="BF53" s="70">
        <v>0</v>
      </c>
      <c r="BG53" s="69">
        <v>0</v>
      </c>
      <c r="BH53" s="69">
        <v>0</v>
      </c>
      <c r="BI53" s="69">
        <v>0</v>
      </c>
      <c r="BJ53" s="69">
        <v>15</v>
      </c>
      <c r="BK53" s="69">
        <v>0</v>
      </c>
      <c r="BL53" s="69">
        <v>10</v>
      </c>
      <c r="BM53" s="69">
        <v>0</v>
      </c>
      <c r="BN53" s="69">
        <v>25</v>
      </c>
      <c r="BO53" s="70">
        <v>0</v>
      </c>
      <c r="BP53" s="69">
        <v>0</v>
      </c>
      <c r="BQ53" s="69">
        <v>0</v>
      </c>
      <c r="BR53" s="69">
        <v>0</v>
      </c>
      <c r="BS53" s="69">
        <v>15</v>
      </c>
      <c r="BT53" s="69">
        <v>0</v>
      </c>
      <c r="BU53" s="69">
        <v>10</v>
      </c>
      <c r="BV53" s="69">
        <v>0</v>
      </c>
      <c r="BW53" s="69">
        <v>25</v>
      </c>
      <c r="BX53" s="70">
        <v>0</v>
      </c>
      <c r="BY53" s="69">
        <v>0</v>
      </c>
      <c r="BZ53" s="69">
        <v>0</v>
      </c>
      <c r="CA53" s="69">
        <v>0</v>
      </c>
      <c r="CB53" s="69">
        <v>15</v>
      </c>
      <c r="CC53" s="69">
        <v>0</v>
      </c>
      <c r="CD53" s="69">
        <v>10</v>
      </c>
      <c r="CE53" s="69">
        <v>0</v>
      </c>
      <c r="CF53" s="69">
        <v>25</v>
      </c>
      <c r="CG53" s="70">
        <v>0</v>
      </c>
      <c r="CH53" s="69">
        <v>0</v>
      </c>
      <c r="CI53" s="69">
        <v>0</v>
      </c>
      <c r="CJ53" s="69">
        <v>0</v>
      </c>
      <c r="CK53" s="69">
        <v>15</v>
      </c>
      <c r="CL53" s="69">
        <v>0</v>
      </c>
      <c r="CM53" s="69">
        <v>10</v>
      </c>
      <c r="CN53" s="69">
        <v>0</v>
      </c>
      <c r="CO53" s="69">
        <v>25</v>
      </c>
      <c r="CP53" s="70">
        <v>0</v>
      </c>
      <c r="CQ53" s="69">
        <v>0</v>
      </c>
      <c r="CR53" s="69">
        <v>0</v>
      </c>
      <c r="CS53" s="69">
        <v>0</v>
      </c>
      <c r="CT53" s="69">
        <v>15</v>
      </c>
      <c r="CU53" s="69">
        <v>0</v>
      </c>
      <c r="CV53" s="69">
        <v>10</v>
      </c>
      <c r="CW53" s="69">
        <v>0</v>
      </c>
      <c r="CX53" s="69">
        <v>25</v>
      </c>
      <c r="CY53" s="70">
        <v>0</v>
      </c>
      <c r="CZ53" s="69">
        <v>0</v>
      </c>
      <c r="DA53" s="69">
        <v>0</v>
      </c>
      <c r="DB53" s="69">
        <v>0</v>
      </c>
      <c r="DC53" s="69">
        <v>15</v>
      </c>
      <c r="DD53" s="69">
        <v>0</v>
      </c>
      <c r="DE53" s="69">
        <v>10</v>
      </c>
      <c r="DF53" s="69">
        <v>0</v>
      </c>
      <c r="DG53" s="69">
        <v>25</v>
      </c>
      <c r="DH53" s="70">
        <v>0</v>
      </c>
    </row>
    <row r="54" spans="1:112" s="65" customFormat="1" ht="11.5" x14ac:dyDescent="0.25">
      <c r="A54" s="67" t="s">
        <v>395</v>
      </c>
      <c r="C54" s="69"/>
      <c r="D54" s="69">
        <v>0</v>
      </c>
      <c r="E54" s="69">
        <v>0</v>
      </c>
      <c r="F54" s="69">
        <v>0</v>
      </c>
      <c r="G54" s="69">
        <v>0</v>
      </c>
      <c r="H54" s="69">
        <v>0</v>
      </c>
      <c r="I54" s="69">
        <v>0</v>
      </c>
      <c r="J54" s="69">
        <v>0</v>
      </c>
      <c r="K54" s="69">
        <v>0</v>
      </c>
      <c r="L54" s="69">
        <v>0</v>
      </c>
      <c r="M54" s="69">
        <v>0</v>
      </c>
      <c r="N54" s="70">
        <v>0</v>
      </c>
      <c r="O54" s="69">
        <v>0</v>
      </c>
      <c r="P54" s="69">
        <v>0</v>
      </c>
      <c r="Q54" s="69">
        <v>0</v>
      </c>
      <c r="R54" s="69">
        <v>0</v>
      </c>
      <c r="S54" s="69">
        <v>0</v>
      </c>
      <c r="T54" s="69">
        <v>0</v>
      </c>
      <c r="U54" s="69">
        <v>0</v>
      </c>
      <c r="V54" s="69">
        <v>0</v>
      </c>
      <c r="W54" s="70">
        <v>0</v>
      </c>
      <c r="X54" s="69">
        <f t="shared" si="193"/>
        <v>0</v>
      </c>
      <c r="Y54" s="69">
        <f t="shared" si="193"/>
        <v>0</v>
      </c>
      <c r="Z54" s="69">
        <f t="shared" si="193"/>
        <v>0</v>
      </c>
      <c r="AA54" s="69">
        <f t="shared" si="193"/>
        <v>0</v>
      </c>
      <c r="AB54" s="69">
        <f t="shared" si="193"/>
        <v>0</v>
      </c>
      <c r="AC54" s="69">
        <f t="shared" si="193"/>
        <v>0</v>
      </c>
      <c r="AD54" s="69">
        <f t="shared" si="193"/>
        <v>0</v>
      </c>
      <c r="AE54" s="69">
        <f t="shared" si="193"/>
        <v>0</v>
      </c>
      <c r="AF54" s="69">
        <v>0</v>
      </c>
      <c r="AG54" s="69">
        <v>0</v>
      </c>
      <c r="AH54" s="69">
        <v>0</v>
      </c>
      <c r="AI54" s="69">
        <v>0</v>
      </c>
      <c r="AJ54" s="69">
        <v>0</v>
      </c>
      <c r="AK54" s="69">
        <v>0</v>
      </c>
      <c r="AL54" s="69">
        <v>0</v>
      </c>
      <c r="AM54" s="69">
        <v>0</v>
      </c>
      <c r="AN54" s="70">
        <v>0</v>
      </c>
      <c r="AO54" s="69">
        <v>0</v>
      </c>
      <c r="AP54" s="69">
        <v>0</v>
      </c>
      <c r="AQ54" s="69">
        <v>0</v>
      </c>
      <c r="AR54" s="69">
        <v>0</v>
      </c>
      <c r="AS54" s="69">
        <v>0</v>
      </c>
      <c r="AT54" s="69">
        <v>0</v>
      </c>
      <c r="AU54" s="69">
        <v>0</v>
      </c>
      <c r="AV54" s="69">
        <v>0</v>
      </c>
      <c r="AW54" s="70">
        <v>0</v>
      </c>
      <c r="AX54" s="69">
        <v>0</v>
      </c>
      <c r="AY54" s="69">
        <v>0</v>
      </c>
      <c r="AZ54" s="69">
        <v>0</v>
      </c>
      <c r="BA54" s="69">
        <v>0</v>
      </c>
      <c r="BB54" s="69">
        <v>0</v>
      </c>
      <c r="BC54" s="69">
        <v>0</v>
      </c>
      <c r="BD54" s="69">
        <v>0</v>
      </c>
      <c r="BE54" s="69">
        <v>0</v>
      </c>
      <c r="BF54" s="70">
        <v>0</v>
      </c>
      <c r="BG54" s="69">
        <v>0</v>
      </c>
      <c r="BH54" s="69">
        <v>0</v>
      </c>
      <c r="BI54" s="69">
        <v>0</v>
      </c>
      <c r="BJ54" s="69">
        <v>0</v>
      </c>
      <c r="BK54" s="69">
        <v>0</v>
      </c>
      <c r="BL54" s="69">
        <v>0</v>
      </c>
      <c r="BM54" s="69">
        <v>0</v>
      </c>
      <c r="BN54" s="69">
        <v>0</v>
      </c>
      <c r="BO54" s="70">
        <v>0</v>
      </c>
      <c r="BP54" s="69">
        <v>0</v>
      </c>
      <c r="BQ54" s="69">
        <v>0</v>
      </c>
      <c r="BR54" s="69">
        <v>0</v>
      </c>
      <c r="BS54" s="69">
        <v>0</v>
      </c>
      <c r="BT54" s="69">
        <v>0</v>
      </c>
      <c r="BU54" s="69">
        <v>0</v>
      </c>
      <c r="BV54" s="69">
        <v>0</v>
      </c>
      <c r="BW54" s="69">
        <v>0</v>
      </c>
      <c r="BX54" s="70">
        <v>0</v>
      </c>
      <c r="BY54" s="69">
        <v>0</v>
      </c>
      <c r="BZ54" s="69">
        <v>0</v>
      </c>
      <c r="CA54" s="69">
        <v>0</v>
      </c>
      <c r="CB54" s="69">
        <v>0</v>
      </c>
      <c r="CC54" s="69">
        <v>0</v>
      </c>
      <c r="CD54" s="69">
        <v>0</v>
      </c>
      <c r="CE54" s="69">
        <v>0</v>
      </c>
      <c r="CF54" s="69">
        <v>0</v>
      </c>
      <c r="CG54" s="70">
        <v>0</v>
      </c>
      <c r="CH54" s="69">
        <v>0</v>
      </c>
      <c r="CI54" s="69">
        <v>0</v>
      </c>
      <c r="CJ54" s="69">
        <v>0</v>
      </c>
      <c r="CK54" s="69">
        <v>0</v>
      </c>
      <c r="CL54" s="69">
        <v>0</v>
      </c>
      <c r="CM54" s="69">
        <v>0</v>
      </c>
      <c r="CN54" s="69">
        <v>0</v>
      </c>
      <c r="CO54" s="69">
        <v>0</v>
      </c>
      <c r="CP54" s="70">
        <v>0</v>
      </c>
      <c r="CQ54" s="69">
        <v>0</v>
      </c>
      <c r="CR54" s="69">
        <v>0</v>
      </c>
      <c r="CS54" s="69">
        <v>0</v>
      </c>
      <c r="CT54" s="69">
        <v>0</v>
      </c>
      <c r="CU54" s="69">
        <v>0</v>
      </c>
      <c r="CV54" s="69">
        <v>0</v>
      </c>
      <c r="CW54" s="69">
        <v>0</v>
      </c>
      <c r="CX54" s="69">
        <v>0</v>
      </c>
      <c r="CY54" s="70">
        <v>0</v>
      </c>
      <c r="CZ54" s="69">
        <v>0</v>
      </c>
      <c r="DA54" s="69">
        <v>0</v>
      </c>
      <c r="DB54" s="69">
        <v>0</v>
      </c>
      <c r="DC54" s="69">
        <v>0</v>
      </c>
      <c r="DD54" s="69">
        <v>0</v>
      </c>
      <c r="DE54" s="69">
        <v>0</v>
      </c>
      <c r="DF54" s="69">
        <v>0</v>
      </c>
      <c r="DG54" s="69">
        <v>0</v>
      </c>
      <c r="DH54" s="70">
        <v>0</v>
      </c>
    </row>
    <row r="55" spans="1:112" s="65" customFormat="1" ht="11.5" x14ac:dyDescent="0.25">
      <c r="A55" s="67"/>
      <c r="B55" s="65" t="s">
        <v>396</v>
      </c>
      <c r="C55" s="69"/>
      <c r="D55" s="69">
        <v>0</v>
      </c>
      <c r="E55" s="69">
        <v>404</v>
      </c>
      <c r="F55" s="69">
        <v>0</v>
      </c>
      <c r="G55" s="69">
        <v>164</v>
      </c>
      <c r="H55" s="69">
        <v>0</v>
      </c>
      <c r="I55" s="69">
        <v>200</v>
      </c>
      <c r="J55" s="69">
        <v>0</v>
      </c>
      <c r="K55" s="69">
        <v>40</v>
      </c>
      <c r="L55" s="69">
        <v>0</v>
      </c>
      <c r="M55" s="69">
        <v>0</v>
      </c>
      <c r="N55" s="70">
        <v>0</v>
      </c>
      <c r="O55" s="69">
        <v>0</v>
      </c>
      <c r="P55" s="69">
        <v>164</v>
      </c>
      <c r="Q55" s="69">
        <v>0</v>
      </c>
      <c r="R55" s="69">
        <v>226</v>
      </c>
      <c r="S55" s="69">
        <v>0</v>
      </c>
      <c r="T55" s="69">
        <v>40</v>
      </c>
      <c r="U55" s="69">
        <v>0</v>
      </c>
      <c r="V55" s="69">
        <v>430</v>
      </c>
      <c r="W55" s="70">
        <v>0</v>
      </c>
      <c r="X55" s="69">
        <f t="shared" si="193"/>
        <v>0</v>
      </c>
      <c r="Y55" s="69">
        <f t="shared" si="193"/>
        <v>0</v>
      </c>
      <c r="Z55" s="69">
        <f t="shared" si="193"/>
        <v>0</v>
      </c>
      <c r="AA55" s="69">
        <f t="shared" si="193"/>
        <v>26</v>
      </c>
      <c r="AB55" s="69">
        <f t="shared" si="193"/>
        <v>0</v>
      </c>
      <c r="AC55" s="69">
        <f t="shared" si="193"/>
        <v>0</v>
      </c>
      <c r="AD55" s="69">
        <f t="shared" si="193"/>
        <v>0</v>
      </c>
      <c r="AE55" s="69">
        <f t="shared" si="193"/>
        <v>430</v>
      </c>
      <c r="AF55" s="69">
        <v>0</v>
      </c>
      <c r="AG55" s="69">
        <v>160</v>
      </c>
      <c r="AH55" s="69">
        <v>0</v>
      </c>
      <c r="AI55" s="69">
        <v>300</v>
      </c>
      <c r="AJ55" s="69">
        <v>0</v>
      </c>
      <c r="AK55" s="69">
        <v>40</v>
      </c>
      <c r="AL55" s="69">
        <v>0</v>
      </c>
      <c r="AM55" s="69">
        <v>500</v>
      </c>
      <c r="AN55" s="70">
        <v>0</v>
      </c>
      <c r="AO55" s="69">
        <v>0</v>
      </c>
      <c r="AP55" s="69">
        <v>220</v>
      </c>
      <c r="AQ55" s="69">
        <v>0</v>
      </c>
      <c r="AR55" s="69">
        <v>300</v>
      </c>
      <c r="AS55" s="69">
        <v>0</v>
      </c>
      <c r="AT55" s="69">
        <v>40</v>
      </c>
      <c r="AU55" s="69">
        <v>0</v>
      </c>
      <c r="AV55" s="69">
        <v>560</v>
      </c>
      <c r="AW55" s="70">
        <v>0</v>
      </c>
      <c r="AX55" s="69">
        <v>0</v>
      </c>
      <c r="AY55" s="69">
        <v>248</v>
      </c>
      <c r="AZ55" s="69">
        <v>0</v>
      </c>
      <c r="BA55" s="69">
        <v>300</v>
      </c>
      <c r="BB55" s="69">
        <v>0</v>
      </c>
      <c r="BC55" s="69">
        <v>40</v>
      </c>
      <c r="BD55" s="69">
        <v>0</v>
      </c>
      <c r="BE55" s="69">
        <v>588</v>
      </c>
      <c r="BF55" s="70">
        <v>0</v>
      </c>
      <c r="BG55" s="69">
        <v>0</v>
      </c>
      <c r="BH55" s="69">
        <v>220</v>
      </c>
      <c r="BI55" s="69">
        <v>0</v>
      </c>
      <c r="BJ55" s="69">
        <v>300</v>
      </c>
      <c r="BK55" s="69">
        <v>0</v>
      </c>
      <c r="BL55" s="69">
        <v>40</v>
      </c>
      <c r="BM55" s="69">
        <v>0</v>
      </c>
      <c r="BN55" s="69">
        <v>560</v>
      </c>
      <c r="BO55" s="70">
        <v>0</v>
      </c>
      <c r="BP55" s="69">
        <v>0</v>
      </c>
      <c r="BQ55" s="69">
        <v>220</v>
      </c>
      <c r="BR55" s="69">
        <v>0</v>
      </c>
      <c r="BS55" s="69">
        <v>300</v>
      </c>
      <c r="BT55" s="69">
        <v>0</v>
      </c>
      <c r="BU55" s="69">
        <v>40</v>
      </c>
      <c r="BV55" s="69">
        <v>0</v>
      </c>
      <c r="BW55" s="69">
        <v>560</v>
      </c>
      <c r="BX55" s="70">
        <v>0</v>
      </c>
      <c r="BY55" s="69">
        <v>0</v>
      </c>
      <c r="BZ55" s="69">
        <v>220</v>
      </c>
      <c r="CA55" s="69">
        <v>0</v>
      </c>
      <c r="CB55" s="69">
        <v>300</v>
      </c>
      <c r="CC55" s="69">
        <v>0</v>
      </c>
      <c r="CD55" s="69">
        <v>40</v>
      </c>
      <c r="CE55" s="69">
        <v>0</v>
      </c>
      <c r="CF55" s="69">
        <v>560</v>
      </c>
      <c r="CG55" s="70">
        <v>0</v>
      </c>
      <c r="CH55" s="69">
        <v>0</v>
      </c>
      <c r="CI55" s="69">
        <v>220</v>
      </c>
      <c r="CJ55" s="69">
        <v>0</v>
      </c>
      <c r="CK55" s="69">
        <v>300</v>
      </c>
      <c r="CL55" s="69">
        <v>0</v>
      </c>
      <c r="CM55" s="69">
        <v>40</v>
      </c>
      <c r="CN55" s="69">
        <v>0</v>
      </c>
      <c r="CO55" s="69">
        <v>560</v>
      </c>
      <c r="CP55" s="70">
        <v>0</v>
      </c>
      <c r="CQ55" s="69">
        <v>0</v>
      </c>
      <c r="CR55" s="69">
        <v>220</v>
      </c>
      <c r="CS55" s="69">
        <v>0</v>
      </c>
      <c r="CT55" s="69">
        <v>300</v>
      </c>
      <c r="CU55" s="69">
        <v>0</v>
      </c>
      <c r="CV55" s="69">
        <v>40</v>
      </c>
      <c r="CW55" s="69">
        <v>0</v>
      </c>
      <c r="CX55" s="69">
        <v>560</v>
      </c>
      <c r="CY55" s="70">
        <v>0</v>
      </c>
      <c r="CZ55" s="69">
        <v>0</v>
      </c>
      <c r="DA55" s="69">
        <v>220</v>
      </c>
      <c r="DB55" s="69">
        <v>0</v>
      </c>
      <c r="DC55" s="69">
        <v>300</v>
      </c>
      <c r="DD55" s="69">
        <v>0</v>
      </c>
      <c r="DE55" s="69">
        <v>40</v>
      </c>
      <c r="DF55" s="69">
        <v>0</v>
      </c>
      <c r="DG55" s="69">
        <v>560</v>
      </c>
      <c r="DH55" s="70">
        <v>0</v>
      </c>
    </row>
    <row r="56" spans="1:112" s="65" customFormat="1" ht="11.5" x14ac:dyDescent="0.25">
      <c r="A56" s="68"/>
      <c r="B56" s="65" t="s">
        <v>397</v>
      </c>
      <c r="C56" s="69"/>
      <c r="D56" s="69">
        <v>0</v>
      </c>
      <c r="E56" s="69">
        <v>810</v>
      </c>
      <c r="F56" s="69">
        <v>62</v>
      </c>
      <c r="G56" s="69">
        <v>138</v>
      </c>
      <c r="H56" s="69">
        <v>330</v>
      </c>
      <c r="I56" s="69">
        <v>100</v>
      </c>
      <c r="J56" s="69">
        <v>150</v>
      </c>
      <c r="K56" s="69">
        <v>30</v>
      </c>
      <c r="L56" s="69">
        <v>0</v>
      </c>
      <c r="M56" s="69">
        <v>0</v>
      </c>
      <c r="N56" s="70">
        <v>0</v>
      </c>
      <c r="O56" s="69">
        <v>62</v>
      </c>
      <c r="P56" s="69">
        <v>138</v>
      </c>
      <c r="Q56" s="69">
        <v>165</v>
      </c>
      <c r="R56" s="69">
        <v>171</v>
      </c>
      <c r="S56" s="69">
        <v>128</v>
      </c>
      <c r="T56" s="69">
        <v>30</v>
      </c>
      <c r="U56" s="69">
        <v>0</v>
      </c>
      <c r="V56" s="69">
        <v>694</v>
      </c>
      <c r="W56" s="70">
        <v>0</v>
      </c>
      <c r="X56" s="69">
        <f t="shared" si="193"/>
        <v>0</v>
      </c>
      <c r="Y56" s="69">
        <f t="shared" si="193"/>
        <v>0</v>
      </c>
      <c r="Z56" s="69">
        <f t="shared" si="193"/>
        <v>-165</v>
      </c>
      <c r="AA56" s="69">
        <f t="shared" si="193"/>
        <v>71</v>
      </c>
      <c r="AB56" s="69">
        <f t="shared" si="193"/>
        <v>-22</v>
      </c>
      <c r="AC56" s="69">
        <f t="shared" si="193"/>
        <v>0</v>
      </c>
      <c r="AD56" s="69">
        <f t="shared" si="193"/>
        <v>0</v>
      </c>
      <c r="AE56" s="69">
        <f t="shared" si="193"/>
        <v>694</v>
      </c>
      <c r="AF56" s="69">
        <v>64</v>
      </c>
      <c r="AG56" s="69">
        <v>150</v>
      </c>
      <c r="AH56" s="69">
        <v>165</v>
      </c>
      <c r="AI56" s="69">
        <v>176</v>
      </c>
      <c r="AJ56" s="69">
        <v>128</v>
      </c>
      <c r="AK56" s="69">
        <v>30</v>
      </c>
      <c r="AL56" s="69">
        <v>0</v>
      </c>
      <c r="AM56" s="69">
        <v>713</v>
      </c>
      <c r="AN56" s="70">
        <v>0</v>
      </c>
      <c r="AO56" s="69">
        <v>64</v>
      </c>
      <c r="AP56" s="69">
        <v>90</v>
      </c>
      <c r="AQ56" s="69">
        <v>165</v>
      </c>
      <c r="AR56" s="69">
        <v>193</v>
      </c>
      <c r="AS56" s="69">
        <v>150</v>
      </c>
      <c r="AT56" s="69">
        <v>30</v>
      </c>
      <c r="AU56" s="69">
        <v>0</v>
      </c>
      <c r="AV56" s="69">
        <v>692</v>
      </c>
      <c r="AW56" s="70">
        <v>0</v>
      </c>
      <c r="AX56" s="69">
        <v>64</v>
      </c>
      <c r="AY56" s="69">
        <v>60</v>
      </c>
      <c r="AZ56" s="69">
        <v>165</v>
      </c>
      <c r="BA56" s="69">
        <v>210</v>
      </c>
      <c r="BB56" s="69">
        <v>150</v>
      </c>
      <c r="BC56" s="69">
        <v>30</v>
      </c>
      <c r="BD56" s="69">
        <v>0</v>
      </c>
      <c r="BE56" s="69">
        <v>679</v>
      </c>
      <c r="BF56" s="70">
        <v>0</v>
      </c>
      <c r="BG56" s="69">
        <v>64</v>
      </c>
      <c r="BH56" s="69">
        <v>90</v>
      </c>
      <c r="BI56" s="69">
        <v>165</v>
      </c>
      <c r="BJ56" s="69">
        <v>225</v>
      </c>
      <c r="BK56" s="69">
        <v>150</v>
      </c>
      <c r="BL56" s="69">
        <v>30</v>
      </c>
      <c r="BM56" s="69">
        <v>0</v>
      </c>
      <c r="BN56" s="69">
        <v>724</v>
      </c>
      <c r="BO56" s="70">
        <v>0</v>
      </c>
      <c r="BP56" s="69">
        <v>64</v>
      </c>
      <c r="BQ56" s="69">
        <v>90</v>
      </c>
      <c r="BR56" s="69">
        <v>165</v>
      </c>
      <c r="BS56" s="69">
        <v>225</v>
      </c>
      <c r="BT56" s="69">
        <v>150</v>
      </c>
      <c r="BU56" s="69">
        <v>30</v>
      </c>
      <c r="BV56" s="69">
        <v>0</v>
      </c>
      <c r="BW56" s="69">
        <v>724</v>
      </c>
      <c r="BX56" s="70">
        <v>0</v>
      </c>
      <c r="BY56" s="69">
        <v>64</v>
      </c>
      <c r="BZ56" s="69">
        <v>90</v>
      </c>
      <c r="CA56" s="69">
        <v>165</v>
      </c>
      <c r="CB56" s="69">
        <v>225</v>
      </c>
      <c r="CC56" s="69">
        <v>150</v>
      </c>
      <c r="CD56" s="69">
        <v>30</v>
      </c>
      <c r="CE56" s="69">
        <v>0</v>
      </c>
      <c r="CF56" s="69">
        <v>724</v>
      </c>
      <c r="CG56" s="70">
        <v>0</v>
      </c>
      <c r="CH56" s="69">
        <v>64</v>
      </c>
      <c r="CI56" s="69">
        <v>90</v>
      </c>
      <c r="CJ56" s="69">
        <v>165</v>
      </c>
      <c r="CK56" s="69">
        <v>225</v>
      </c>
      <c r="CL56" s="69">
        <v>150</v>
      </c>
      <c r="CM56" s="69">
        <v>30</v>
      </c>
      <c r="CN56" s="69">
        <v>0</v>
      </c>
      <c r="CO56" s="69">
        <v>724</v>
      </c>
      <c r="CP56" s="70">
        <v>0</v>
      </c>
      <c r="CQ56" s="69">
        <v>64</v>
      </c>
      <c r="CR56" s="69">
        <v>90</v>
      </c>
      <c r="CS56" s="69">
        <v>165</v>
      </c>
      <c r="CT56" s="69">
        <v>225</v>
      </c>
      <c r="CU56" s="69">
        <v>150</v>
      </c>
      <c r="CV56" s="69">
        <v>30</v>
      </c>
      <c r="CW56" s="69">
        <v>0</v>
      </c>
      <c r="CX56" s="69">
        <v>724</v>
      </c>
      <c r="CY56" s="70">
        <v>0</v>
      </c>
      <c r="CZ56" s="69">
        <v>64</v>
      </c>
      <c r="DA56" s="69">
        <v>90</v>
      </c>
      <c r="DB56" s="69">
        <v>165</v>
      </c>
      <c r="DC56" s="69">
        <v>225</v>
      </c>
      <c r="DD56" s="69">
        <v>150</v>
      </c>
      <c r="DE56" s="69">
        <v>30</v>
      </c>
      <c r="DF56" s="69">
        <v>0</v>
      </c>
      <c r="DG56" s="69">
        <v>724</v>
      </c>
      <c r="DH56" s="70">
        <v>0</v>
      </c>
    </row>
    <row r="57" spans="1:112" s="65" customFormat="1" ht="11.5" x14ac:dyDescent="0.25">
      <c r="A57" s="68"/>
      <c r="B57" s="65" t="s">
        <v>398</v>
      </c>
      <c r="C57" s="69"/>
      <c r="D57" s="69">
        <v>0</v>
      </c>
      <c r="E57" s="69">
        <v>723</v>
      </c>
      <c r="F57" s="69">
        <v>118</v>
      </c>
      <c r="G57" s="69">
        <v>0</v>
      </c>
      <c r="H57" s="69">
        <v>165</v>
      </c>
      <c r="I57" s="69">
        <v>100</v>
      </c>
      <c r="J57" s="69">
        <v>320</v>
      </c>
      <c r="K57" s="69">
        <v>20</v>
      </c>
      <c r="L57" s="69">
        <v>0</v>
      </c>
      <c r="M57" s="69">
        <v>0</v>
      </c>
      <c r="N57" s="70">
        <v>0</v>
      </c>
      <c r="O57" s="69">
        <v>118</v>
      </c>
      <c r="P57" s="69">
        <v>0</v>
      </c>
      <c r="Q57" s="69">
        <v>330</v>
      </c>
      <c r="R57" s="69">
        <v>135</v>
      </c>
      <c r="S57" s="69">
        <v>302</v>
      </c>
      <c r="T57" s="69">
        <v>20</v>
      </c>
      <c r="U57" s="69">
        <v>0</v>
      </c>
      <c r="V57" s="69">
        <v>905</v>
      </c>
      <c r="W57" s="70">
        <v>0</v>
      </c>
      <c r="X57" s="69">
        <f t="shared" si="193"/>
        <v>0</v>
      </c>
      <c r="Y57" s="69">
        <f t="shared" si="193"/>
        <v>0</v>
      </c>
      <c r="Z57" s="69">
        <f t="shared" si="193"/>
        <v>165</v>
      </c>
      <c r="AA57" s="69">
        <f t="shared" si="193"/>
        <v>35</v>
      </c>
      <c r="AB57" s="69">
        <f t="shared" si="193"/>
        <v>-18</v>
      </c>
      <c r="AC57" s="69">
        <f t="shared" si="193"/>
        <v>0</v>
      </c>
      <c r="AD57" s="69">
        <f t="shared" si="193"/>
        <v>0</v>
      </c>
      <c r="AE57" s="69">
        <f t="shared" si="193"/>
        <v>905</v>
      </c>
      <c r="AF57" s="69">
        <v>122</v>
      </c>
      <c r="AG57" s="69">
        <v>0</v>
      </c>
      <c r="AH57" s="69">
        <v>330</v>
      </c>
      <c r="AI57" s="69">
        <v>150</v>
      </c>
      <c r="AJ57" s="69">
        <v>302</v>
      </c>
      <c r="AK57" s="69">
        <v>20</v>
      </c>
      <c r="AL57" s="69">
        <v>0</v>
      </c>
      <c r="AM57" s="69">
        <v>924</v>
      </c>
      <c r="AN57" s="70">
        <v>0</v>
      </c>
      <c r="AO57" s="69">
        <v>122</v>
      </c>
      <c r="AP57" s="69">
        <v>0</v>
      </c>
      <c r="AQ57" s="69">
        <v>330</v>
      </c>
      <c r="AR57" s="69">
        <v>150</v>
      </c>
      <c r="AS57" s="69">
        <v>320</v>
      </c>
      <c r="AT57" s="69">
        <v>20</v>
      </c>
      <c r="AU57" s="69">
        <v>0</v>
      </c>
      <c r="AV57" s="69">
        <v>942</v>
      </c>
      <c r="AW57" s="70">
        <v>0</v>
      </c>
      <c r="AX57" s="69">
        <v>122</v>
      </c>
      <c r="AY57" s="69">
        <v>0</v>
      </c>
      <c r="AZ57" s="69">
        <v>330</v>
      </c>
      <c r="BA57" s="69">
        <v>150</v>
      </c>
      <c r="BB57" s="69">
        <v>320</v>
      </c>
      <c r="BC57" s="69">
        <v>20</v>
      </c>
      <c r="BD57" s="69">
        <v>0</v>
      </c>
      <c r="BE57" s="69">
        <v>942</v>
      </c>
      <c r="BF57" s="70">
        <v>0</v>
      </c>
      <c r="BG57" s="69">
        <v>122</v>
      </c>
      <c r="BH57" s="69">
        <v>0</v>
      </c>
      <c r="BI57" s="69">
        <v>330</v>
      </c>
      <c r="BJ57" s="69">
        <v>150</v>
      </c>
      <c r="BK57" s="69">
        <v>320</v>
      </c>
      <c r="BL57" s="69">
        <v>20</v>
      </c>
      <c r="BM57" s="69">
        <v>0</v>
      </c>
      <c r="BN57" s="69">
        <v>942</v>
      </c>
      <c r="BO57" s="70">
        <v>0</v>
      </c>
      <c r="BP57" s="69">
        <v>122</v>
      </c>
      <c r="BQ57" s="69">
        <v>0</v>
      </c>
      <c r="BR57" s="69">
        <v>330</v>
      </c>
      <c r="BS57" s="69">
        <v>150</v>
      </c>
      <c r="BT57" s="69">
        <v>320</v>
      </c>
      <c r="BU57" s="69">
        <v>20</v>
      </c>
      <c r="BV57" s="69">
        <v>0</v>
      </c>
      <c r="BW57" s="69">
        <v>942</v>
      </c>
      <c r="BX57" s="70">
        <v>0</v>
      </c>
      <c r="BY57" s="69">
        <v>122</v>
      </c>
      <c r="BZ57" s="69">
        <v>0</v>
      </c>
      <c r="CA57" s="69">
        <v>330</v>
      </c>
      <c r="CB57" s="69">
        <v>150</v>
      </c>
      <c r="CC57" s="69">
        <v>320</v>
      </c>
      <c r="CD57" s="69">
        <v>20</v>
      </c>
      <c r="CE57" s="69">
        <v>0</v>
      </c>
      <c r="CF57" s="69">
        <v>942</v>
      </c>
      <c r="CG57" s="70">
        <v>0</v>
      </c>
      <c r="CH57" s="69">
        <v>122</v>
      </c>
      <c r="CI57" s="69">
        <v>0</v>
      </c>
      <c r="CJ57" s="69">
        <v>330</v>
      </c>
      <c r="CK57" s="69">
        <v>150</v>
      </c>
      <c r="CL57" s="69">
        <v>320</v>
      </c>
      <c r="CM57" s="69">
        <v>20</v>
      </c>
      <c r="CN57" s="69">
        <v>0</v>
      </c>
      <c r="CO57" s="69">
        <v>942</v>
      </c>
      <c r="CP57" s="70">
        <v>0</v>
      </c>
      <c r="CQ57" s="69">
        <v>122</v>
      </c>
      <c r="CR57" s="69">
        <v>0</v>
      </c>
      <c r="CS57" s="69">
        <v>330</v>
      </c>
      <c r="CT57" s="69">
        <v>150</v>
      </c>
      <c r="CU57" s="69">
        <v>320</v>
      </c>
      <c r="CV57" s="69">
        <v>20</v>
      </c>
      <c r="CW57" s="69">
        <v>0</v>
      </c>
      <c r="CX57" s="69">
        <v>942</v>
      </c>
      <c r="CY57" s="70">
        <v>0</v>
      </c>
      <c r="CZ57" s="69">
        <v>122</v>
      </c>
      <c r="DA57" s="69">
        <v>0</v>
      </c>
      <c r="DB57" s="69">
        <v>330</v>
      </c>
      <c r="DC57" s="69">
        <v>150</v>
      </c>
      <c r="DD57" s="69">
        <v>320</v>
      </c>
      <c r="DE57" s="69">
        <v>20</v>
      </c>
      <c r="DF57" s="69">
        <v>0</v>
      </c>
      <c r="DG57" s="69">
        <v>942</v>
      </c>
      <c r="DH57" s="70">
        <v>0</v>
      </c>
    </row>
    <row r="58" spans="1:112" s="65" customFormat="1" ht="11.5" x14ac:dyDescent="0.25">
      <c r="A58" s="68"/>
      <c r="B58" s="65" t="s">
        <v>399</v>
      </c>
      <c r="C58" s="69"/>
      <c r="D58" s="69">
        <v>0</v>
      </c>
      <c r="E58" s="69">
        <v>170</v>
      </c>
      <c r="F58" s="69">
        <v>0</v>
      </c>
      <c r="G58" s="69">
        <v>0</v>
      </c>
      <c r="H58" s="69">
        <v>0</v>
      </c>
      <c r="I58" s="69">
        <v>130</v>
      </c>
      <c r="J58" s="69">
        <v>0</v>
      </c>
      <c r="K58" s="69">
        <v>40</v>
      </c>
      <c r="L58" s="69">
        <v>0</v>
      </c>
      <c r="M58" s="69">
        <v>0</v>
      </c>
      <c r="N58" s="70">
        <v>0</v>
      </c>
      <c r="O58" s="69">
        <v>0</v>
      </c>
      <c r="P58" s="69">
        <v>0</v>
      </c>
      <c r="Q58" s="69">
        <v>0</v>
      </c>
      <c r="R58" s="69">
        <v>117</v>
      </c>
      <c r="S58" s="69">
        <v>0</v>
      </c>
      <c r="T58" s="69">
        <v>40</v>
      </c>
      <c r="U58" s="69">
        <v>0</v>
      </c>
      <c r="V58" s="69">
        <v>157</v>
      </c>
      <c r="W58" s="70">
        <v>0</v>
      </c>
      <c r="X58" s="69">
        <f t="shared" si="193"/>
        <v>0</v>
      </c>
      <c r="Y58" s="69">
        <f t="shared" si="193"/>
        <v>0</v>
      </c>
      <c r="Z58" s="69">
        <f t="shared" si="193"/>
        <v>0</v>
      </c>
      <c r="AA58" s="69">
        <f t="shared" si="193"/>
        <v>-13</v>
      </c>
      <c r="AB58" s="69">
        <f t="shared" si="193"/>
        <v>0</v>
      </c>
      <c r="AC58" s="69">
        <f t="shared" si="193"/>
        <v>0</v>
      </c>
      <c r="AD58" s="69">
        <f t="shared" si="193"/>
        <v>0</v>
      </c>
      <c r="AE58" s="69">
        <f t="shared" si="193"/>
        <v>157</v>
      </c>
      <c r="AF58" s="69">
        <v>0</v>
      </c>
      <c r="AG58" s="69">
        <v>0</v>
      </c>
      <c r="AH58" s="69">
        <v>0</v>
      </c>
      <c r="AI58" s="69">
        <v>185</v>
      </c>
      <c r="AJ58" s="69">
        <v>0</v>
      </c>
      <c r="AK58" s="69">
        <v>40</v>
      </c>
      <c r="AL58" s="69">
        <v>0</v>
      </c>
      <c r="AM58" s="69">
        <v>225</v>
      </c>
      <c r="AN58" s="70">
        <v>0</v>
      </c>
      <c r="AO58" s="69">
        <v>0</v>
      </c>
      <c r="AP58" s="69">
        <v>0</v>
      </c>
      <c r="AQ58" s="69">
        <v>0</v>
      </c>
      <c r="AR58" s="69">
        <v>185</v>
      </c>
      <c r="AS58" s="69">
        <v>0</v>
      </c>
      <c r="AT58" s="69">
        <v>40</v>
      </c>
      <c r="AU58" s="69">
        <v>0</v>
      </c>
      <c r="AV58" s="69">
        <v>225</v>
      </c>
      <c r="AW58" s="70">
        <v>0</v>
      </c>
      <c r="AX58" s="69">
        <v>0</v>
      </c>
      <c r="AY58" s="69">
        <v>0</v>
      </c>
      <c r="AZ58" s="69">
        <v>0</v>
      </c>
      <c r="BA58" s="69">
        <v>185</v>
      </c>
      <c r="BB58" s="69">
        <v>0</v>
      </c>
      <c r="BC58" s="69">
        <v>40</v>
      </c>
      <c r="BD58" s="69">
        <v>0</v>
      </c>
      <c r="BE58" s="69">
        <v>225</v>
      </c>
      <c r="BF58" s="70">
        <v>0</v>
      </c>
      <c r="BG58" s="69">
        <v>0</v>
      </c>
      <c r="BH58" s="69">
        <v>0</v>
      </c>
      <c r="BI58" s="69">
        <v>0</v>
      </c>
      <c r="BJ58" s="69">
        <v>185</v>
      </c>
      <c r="BK58" s="69">
        <v>0</v>
      </c>
      <c r="BL58" s="69">
        <v>40</v>
      </c>
      <c r="BM58" s="69">
        <v>0</v>
      </c>
      <c r="BN58" s="69">
        <v>225</v>
      </c>
      <c r="BO58" s="70">
        <v>0</v>
      </c>
      <c r="BP58" s="69">
        <v>0</v>
      </c>
      <c r="BQ58" s="69">
        <v>0</v>
      </c>
      <c r="BR58" s="69">
        <v>0</v>
      </c>
      <c r="BS58" s="69">
        <v>185</v>
      </c>
      <c r="BT58" s="69">
        <v>0</v>
      </c>
      <c r="BU58" s="69">
        <v>40</v>
      </c>
      <c r="BV58" s="69">
        <v>0</v>
      </c>
      <c r="BW58" s="69">
        <v>225</v>
      </c>
      <c r="BX58" s="70">
        <v>0</v>
      </c>
      <c r="BY58" s="69">
        <v>0</v>
      </c>
      <c r="BZ58" s="69">
        <v>0</v>
      </c>
      <c r="CA58" s="69">
        <v>0</v>
      </c>
      <c r="CB58" s="69">
        <v>185</v>
      </c>
      <c r="CC58" s="69">
        <v>0</v>
      </c>
      <c r="CD58" s="69">
        <v>40</v>
      </c>
      <c r="CE58" s="69">
        <v>0</v>
      </c>
      <c r="CF58" s="69">
        <v>225</v>
      </c>
      <c r="CG58" s="70">
        <v>0</v>
      </c>
      <c r="CH58" s="69">
        <v>0</v>
      </c>
      <c r="CI58" s="69">
        <v>0</v>
      </c>
      <c r="CJ58" s="69">
        <v>0</v>
      </c>
      <c r="CK58" s="69">
        <v>185</v>
      </c>
      <c r="CL58" s="69">
        <v>0</v>
      </c>
      <c r="CM58" s="69">
        <v>40</v>
      </c>
      <c r="CN58" s="69">
        <v>0</v>
      </c>
      <c r="CO58" s="69">
        <v>225</v>
      </c>
      <c r="CP58" s="70">
        <v>0</v>
      </c>
      <c r="CQ58" s="69">
        <v>0</v>
      </c>
      <c r="CR58" s="69">
        <v>0</v>
      </c>
      <c r="CS58" s="69">
        <v>0</v>
      </c>
      <c r="CT58" s="69">
        <v>185</v>
      </c>
      <c r="CU58" s="69">
        <v>0</v>
      </c>
      <c r="CV58" s="69">
        <v>40</v>
      </c>
      <c r="CW58" s="69">
        <v>0</v>
      </c>
      <c r="CX58" s="69">
        <v>225</v>
      </c>
      <c r="CY58" s="70">
        <v>0</v>
      </c>
      <c r="CZ58" s="69">
        <v>0</v>
      </c>
      <c r="DA58" s="69">
        <v>0</v>
      </c>
      <c r="DB58" s="69">
        <v>0</v>
      </c>
      <c r="DC58" s="69">
        <v>185</v>
      </c>
      <c r="DD58" s="69">
        <v>0</v>
      </c>
      <c r="DE58" s="69">
        <v>40</v>
      </c>
      <c r="DF58" s="69">
        <v>0</v>
      </c>
      <c r="DG58" s="69">
        <v>225</v>
      </c>
      <c r="DH58" s="70">
        <v>0</v>
      </c>
    </row>
    <row r="59" spans="1:112" s="65" customFormat="1" ht="11.5" x14ac:dyDescent="0.25">
      <c r="A59" s="68"/>
      <c r="B59" s="71" t="s">
        <v>400</v>
      </c>
      <c r="C59" s="72"/>
      <c r="D59" s="72">
        <v>0</v>
      </c>
      <c r="E59" s="72">
        <v>2107</v>
      </c>
      <c r="F59" s="72">
        <v>180</v>
      </c>
      <c r="G59" s="72">
        <v>302</v>
      </c>
      <c r="H59" s="72">
        <v>495</v>
      </c>
      <c r="I59" s="72">
        <v>530</v>
      </c>
      <c r="J59" s="72">
        <v>470</v>
      </c>
      <c r="K59" s="72">
        <v>130</v>
      </c>
      <c r="L59" s="72">
        <v>0</v>
      </c>
      <c r="M59" s="72">
        <v>0</v>
      </c>
      <c r="N59" s="70">
        <v>0</v>
      </c>
      <c r="O59" s="72">
        <v>180</v>
      </c>
      <c r="P59" s="72">
        <v>302</v>
      </c>
      <c r="Q59" s="72">
        <v>495</v>
      </c>
      <c r="R59" s="72">
        <v>649</v>
      </c>
      <c r="S59" s="72">
        <v>430</v>
      </c>
      <c r="T59" s="72">
        <v>130</v>
      </c>
      <c r="U59" s="72">
        <v>0</v>
      </c>
      <c r="V59" s="72">
        <v>2186</v>
      </c>
      <c r="W59" s="70">
        <v>0</v>
      </c>
      <c r="X59" s="72">
        <f t="shared" si="193"/>
        <v>0</v>
      </c>
      <c r="Y59" s="72">
        <f t="shared" si="193"/>
        <v>0</v>
      </c>
      <c r="Z59" s="72">
        <f t="shared" si="193"/>
        <v>0</v>
      </c>
      <c r="AA59" s="72">
        <f t="shared" si="193"/>
        <v>119</v>
      </c>
      <c r="AB59" s="72">
        <f t="shared" si="193"/>
        <v>-40</v>
      </c>
      <c r="AC59" s="72">
        <f t="shared" si="193"/>
        <v>0</v>
      </c>
      <c r="AD59" s="72">
        <f t="shared" si="193"/>
        <v>0</v>
      </c>
      <c r="AE59" s="72">
        <f t="shared" si="193"/>
        <v>2186</v>
      </c>
      <c r="AF59" s="72">
        <v>186</v>
      </c>
      <c r="AG59" s="72">
        <v>310</v>
      </c>
      <c r="AH59" s="72">
        <v>495</v>
      </c>
      <c r="AI59" s="72">
        <v>811</v>
      </c>
      <c r="AJ59" s="72">
        <v>430</v>
      </c>
      <c r="AK59" s="72">
        <v>130</v>
      </c>
      <c r="AL59" s="72">
        <v>0</v>
      </c>
      <c r="AM59" s="72">
        <v>2362</v>
      </c>
      <c r="AN59" s="70">
        <v>0</v>
      </c>
      <c r="AO59" s="72">
        <v>186</v>
      </c>
      <c r="AP59" s="72">
        <v>310</v>
      </c>
      <c r="AQ59" s="72">
        <v>495</v>
      </c>
      <c r="AR59" s="72">
        <v>828</v>
      </c>
      <c r="AS59" s="72">
        <v>470</v>
      </c>
      <c r="AT59" s="72">
        <v>130</v>
      </c>
      <c r="AU59" s="72">
        <v>0</v>
      </c>
      <c r="AV59" s="72">
        <v>2419</v>
      </c>
      <c r="AW59" s="70">
        <v>0</v>
      </c>
      <c r="AX59" s="72">
        <v>186</v>
      </c>
      <c r="AY59" s="72">
        <v>308</v>
      </c>
      <c r="AZ59" s="72">
        <v>495</v>
      </c>
      <c r="BA59" s="72">
        <v>845</v>
      </c>
      <c r="BB59" s="72">
        <v>470</v>
      </c>
      <c r="BC59" s="72">
        <v>130</v>
      </c>
      <c r="BD59" s="72">
        <v>0</v>
      </c>
      <c r="BE59" s="72">
        <v>2434</v>
      </c>
      <c r="BF59" s="70">
        <v>0</v>
      </c>
      <c r="BG59" s="72">
        <v>186</v>
      </c>
      <c r="BH59" s="72">
        <v>310</v>
      </c>
      <c r="BI59" s="72">
        <v>495</v>
      </c>
      <c r="BJ59" s="72">
        <v>860</v>
      </c>
      <c r="BK59" s="72">
        <v>470</v>
      </c>
      <c r="BL59" s="72">
        <v>130</v>
      </c>
      <c r="BM59" s="72">
        <v>0</v>
      </c>
      <c r="BN59" s="72">
        <v>2451</v>
      </c>
      <c r="BO59" s="70">
        <v>0</v>
      </c>
      <c r="BP59" s="72">
        <v>186</v>
      </c>
      <c r="BQ59" s="72">
        <v>310</v>
      </c>
      <c r="BR59" s="72">
        <v>495</v>
      </c>
      <c r="BS59" s="72">
        <v>860</v>
      </c>
      <c r="BT59" s="72">
        <v>470</v>
      </c>
      <c r="BU59" s="72">
        <v>130</v>
      </c>
      <c r="BV59" s="72">
        <v>0</v>
      </c>
      <c r="BW59" s="72">
        <v>2451</v>
      </c>
      <c r="BX59" s="70">
        <v>0</v>
      </c>
      <c r="BY59" s="72">
        <v>186</v>
      </c>
      <c r="BZ59" s="72">
        <v>310</v>
      </c>
      <c r="CA59" s="72">
        <v>495</v>
      </c>
      <c r="CB59" s="72">
        <v>860</v>
      </c>
      <c r="CC59" s="72">
        <v>470</v>
      </c>
      <c r="CD59" s="72">
        <v>130</v>
      </c>
      <c r="CE59" s="72">
        <v>0</v>
      </c>
      <c r="CF59" s="72">
        <v>2451</v>
      </c>
      <c r="CG59" s="70">
        <v>0</v>
      </c>
      <c r="CH59" s="72">
        <v>186</v>
      </c>
      <c r="CI59" s="72">
        <v>310</v>
      </c>
      <c r="CJ59" s="72">
        <v>495</v>
      </c>
      <c r="CK59" s="72">
        <v>860</v>
      </c>
      <c r="CL59" s="72">
        <v>470</v>
      </c>
      <c r="CM59" s="72">
        <v>130</v>
      </c>
      <c r="CN59" s="72">
        <v>0</v>
      </c>
      <c r="CO59" s="72">
        <v>2451</v>
      </c>
      <c r="CP59" s="70">
        <v>0</v>
      </c>
      <c r="CQ59" s="72">
        <v>186</v>
      </c>
      <c r="CR59" s="72">
        <v>310</v>
      </c>
      <c r="CS59" s="72">
        <v>495</v>
      </c>
      <c r="CT59" s="72">
        <v>860</v>
      </c>
      <c r="CU59" s="72">
        <v>470</v>
      </c>
      <c r="CV59" s="72">
        <v>130</v>
      </c>
      <c r="CW59" s="72">
        <v>0</v>
      </c>
      <c r="CX59" s="72">
        <v>2451</v>
      </c>
      <c r="CY59" s="70">
        <v>0</v>
      </c>
      <c r="CZ59" s="72">
        <v>186</v>
      </c>
      <c r="DA59" s="72">
        <v>310</v>
      </c>
      <c r="DB59" s="72">
        <v>495</v>
      </c>
      <c r="DC59" s="72">
        <v>860</v>
      </c>
      <c r="DD59" s="72">
        <v>470</v>
      </c>
      <c r="DE59" s="72">
        <v>130</v>
      </c>
      <c r="DF59" s="72">
        <v>0</v>
      </c>
      <c r="DG59" s="72">
        <v>2451</v>
      </c>
      <c r="DH59" s="70">
        <v>0</v>
      </c>
    </row>
    <row r="60" spans="1:112" s="29" customFormat="1" ht="11.5" x14ac:dyDescent="0.25">
      <c r="A60" s="68"/>
      <c r="B60" s="65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70"/>
      <c r="O60" s="69"/>
      <c r="P60" s="69"/>
      <c r="Q60" s="69"/>
      <c r="R60" s="69"/>
      <c r="S60" s="69"/>
      <c r="T60" s="69"/>
      <c r="U60" s="69"/>
      <c r="V60" s="69"/>
      <c r="W60" s="70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70"/>
      <c r="AO60" s="69"/>
      <c r="AP60" s="69"/>
      <c r="AQ60" s="69"/>
      <c r="AR60" s="69"/>
      <c r="AS60" s="69"/>
      <c r="AT60" s="69"/>
      <c r="AU60" s="69"/>
      <c r="AV60" s="69"/>
      <c r="AW60" s="70"/>
      <c r="AX60" s="69"/>
      <c r="AY60" s="69"/>
      <c r="AZ60" s="69"/>
      <c r="BA60" s="69"/>
      <c r="BB60" s="69"/>
      <c r="BC60" s="69"/>
      <c r="BD60" s="69"/>
      <c r="BE60" s="69"/>
      <c r="BF60" s="70"/>
      <c r="BG60" s="69"/>
      <c r="BH60" s="69"/>
      <c r="BI60" s="69"/>
      <c r="BJ60" s="69"/>
      <c r="BK60" s="69"/>
      <c r="BL60" s="69"/>
      <c r="BM60" s="69"/>
      <c r="BN60" s="69"/>
      <c r="BO60" s="70"/>
      <c r="BP60" s="69"/>
      <c r="BQ60" s="69"/>
      <c r="BR60" s="69"/>
      <c r="BS60" s="69"/>
      <c r="BT60" s="69"/>
      <c r="BU60" s="69"/>
      <c r="BV60" s="69"/>
      <c r="BW60" s="69"/>
      <c r="BX60" s="70"/>
      <c r="BY60" s="69"/>
      <c r="BZ60" s="69"/>
      <c r="CA60" s="69"/>
      <c r="CB60" s="69"/>
      <c r="CC60" s="69"/>
      <c r="CD60" s="69"/>
      <c r="CE60" s="69"/>
      <c r="CF60" s="69"/>
      <c r="CG60" s="70"/>
      <c r="CH60" s="69"/>
      <c r="CI60" s="69"/>
      <c r="CJ60" s="69"/>
      <c r="CK60" s="69"/>
      <c r="CL60" s="69"/>
      <c r="CM60" s="69"/>
      <c r="CN60" s="69"/>
      <c r="CO60" s="69"/>
      <c r="CP60" s="70"/>
      <c r="CQ60" s="69"/>
      <c r="CR60" s="69"/>
      <c r="CS60" s="69"/>
      <c r="CT60" s="69"/>
      <c r="CU60" s="69"/>
      <c r="CV60" s="69"/>
      <c r="CW60" s="69"/>
      <c r="CX60" s="69"/>
      <c r="CY60" s="70"/>
      <c r="CZ60" s="69"/>
      <c r="DA60" s="69"/>
      <c r="DB60" s="69"/>
      <c r="DC60" s="69"/>
      <c r="DD60" s="69"/>
      <c r="DE60" s="69"/>
      <c r="DF60" s="69"/>
      <c r="DG60" s="69"/>
      <c r="DH60" s="70"/>
    </row>
    <row r="61" spans="1:112" s="29" customFormat="1" ht="11.5" x14ac:dyDescent="0.25">
      <c r="A61" s="68"/>
      <c r="B61" s="65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70"/>
      <c r="O61" s="69"/>
      <c r="P61" s="69"/>
      <c r="Q61" s="69"/>
      <c r="R61" s="69"/>
      <c r="S61" s="69"/>
      <c r="T61" s="69"/>
      <c r="U61" s="69"/>
      <c r="V61" s="69"/>
      <c r="W61" s="70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70"/>
      <c r="AO61" s="69"/>
      <c r="AP61" s="69"/>
      <c r="AQ61" s="69"/>
      <c r="AR61" s="69"/>
      <c r="AS61" s="69"/>
      <c r="AT61" s="69"/>
      <c r="AU61" s="69"/>
      <c r="AV61" s="69"/>
      <c r="AW61" s="70"/>
      <c r="AX61" s="69"/>
      <c r="AY61" s="69"/>
      <c r="AZ61" s="69"/>
      <c r="BA61" s="69"/>
      <c r="BB61" s="69"/>
      <c r="BC61" s="69"/>
      <c r="BD61" s="69"/>
      <c r="BE61" s="69"/>
      <c r="BF61" s="70"/>
      <c r="BG61" s="69"/>
      <c r="BH61" s="69"/>
      <c r="BI61" s="69"/>
      <c r="BJ61" s="69"/>
      <c r="BK61" s="69"/>
      <c r="BL61" s="69"/>
      <c r="BM61" s="69"/>
      <c r="BN61" s="69"/>
      <c r="BO61" s="70"/>
      <c r="BP61" s="69"/>
      <c r="BQ61" s="69"/>
      <c r="BR61" s="69"/>
      <c r="BS61" s="69"/>
      <c r="BT61" s="69"/>
      <c r="BU61" s="69"/>
      <c r="BV61" s="69"/>
      <c r="BW61" s="69"/>
      <c r="BX61" s="70"/>
      <c r="BY61" s="69"/>
      <c r="BZ61" s="69"/>
      <c r="CA61" s="69"/>
      <c r="CB61" s="69"/>
      <c r="CC61" s="69"/>
      <c r="CD61" s="69"/>
      <c r="CE61" s="69"/>
      <c r="CF61" s="69"/>
      <c r="CG61" s="70"/>
      <c r="CH61" s="69"/>
      <c r="CI61" s="69"/>
      <c r="CJ61" s="69"/>
      <c r="CK61" s="69"/>
      <c r="CL61" s="69"/>
      <c r="CM61" s="69"/>
      <c r="CN61" s="69"/>
      <c r="CO61" s="69"/>
      <c r="CP61" s="70"/>
      <c r="CQ61" s="69"/>
      <c r="CR61" s="69"/>
      <c r="CS61" s="69"/>
      <c r="CT61" s="69"/>
      <c r="CU61" s="69"/>
      <c r="CV61" s="69"/>
      <c r="CW61" s="69"/>
      <c r="CX61" s="69"/>
      <c r="CY61" s="70"/>
      <c r="CZ61" s="69"/>
      <c r="DA61" s="69"/>
      <c r="DB61" s="69"/>
      <c r="DC61" s="69"/>
      <c r="DD61" s="69"/>
      <c r="DE61" s="69"/>
      <c r="DF61" s="69"/>
      <c r="DG61" s="69"/>
      <c r="DH61" s="70"/>
    </row>
    <row r="62" spans="1:112" s="29" customFormat="1" ht="11.5" x14ac:dyDescent="0.25">
      <c r="A62" s="67" t="s">
        <v>401</v>
      </c>
      <c r="B62" s="65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70"/>
      <c r="O62" s="69"/>
      <c r="P62" s="69"/>
      <c r="Q62" s="69"/>
      <c r="R62" s="69"/>
      <c r="S62" s="69"/>
      <c r="T62" s="69"/>
      <c r="U62" s="69"/>
      <c r="V62" s="69"/>
      <c r="W62" s="70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70"/>
      <c r="AO62" s="69"/>
      <c r="AP62" s="69"/>
      <c r="AQ62" s="69"/>
      <c r="AR62" s="69"/>
      <c r="AS62" s="69"/>
      <c r="AT62" s="69"/>
      <c r="AU62" s="69"/>
      <c r="AV62" s="69"/>
      <c r="AW62" s="70"/>
      <c r="AX62" s="69"/>
      <c r="AY62" s="69"/>
      <c r="AZ62" s="69"/>
      <c r="BA62" s="69"/>
      <c r="BB62" s="69"/>
      <c r="BC62" s="69"/>
      <c r="BD62" s="69"/>
      <c r="BE62" s="69"/>
      <c r="BF62" s="70"/>
      <c r="BG62" s="69"/>
      <c r="BH62" s="69"/>
      <c r="BI62" s="69"/>
      <c r="BJ62" s="69"/>
      <c r="BK62" s="69"/>
      <c r="BL62" s="69"/>
      <c r="BM62" s="69"/>
      <c r="BN62" s="69"/>
      <c r="BO62" s="70"/>
      <c r="BP62" s="69"/>
      <c r="BQ62" s="69"/>
      <c r="BR62" s="69"/>
      <c r="BS62" s="69"/>
      <c r="BT62" s="69"/>
      <c r="BU62" s="69"/>
      <c r="BV62" s="69"/>
      <c r="BW62" s="69"/>
      <c r="BX62" s="70"/>
      <c r="BY62" s="69"/>
      <c r="BZ62" s="69"/>
      <c r="CA62" s="69"/>
      <c r="CB62" s="69"/>
      <c r="CC62" s="69"/>
      <c r="CD62" s="69"/>
      <c r="CE62" s="69"/>
      <c r="CF62" s="69"/>
      <c r="CG62" s="70"/>
      <c r="CH62" s="69"/>
      <c r="CI62" s="69"/>
      <c r="CJ62" s="69"/>
      <c r="CK62" s="69"/>
      <c r="CL62" s="69"/>
      <c r="CM62" s="69"/>
      <c r="CN62" s="69"/>
      <c r="CO62" s="69"/>
      <c r="CP62" s="70"/>
      <c r="CQ62" s="69"/>
      <c r="CR62" s="69"/>
      <c r="CS62" s="69"/>
      <c r="CT62" s="69"/>
      <c r="CU62" s="69"/>
      <c r="CV62" s="69"/>
      <c r="CW62" s="69"/>
      <c r="CX62" s="69"/>
      <c r="CY62" s="70"/>
      <c r="CZ62" s="69"/>
      <c r="DA62" s="69"/>
      <c r="DB62" s="69"/>
      <c r="DC62" s="69"/>
      <c r="DD62" s="69"/>
      <c r="DE62" s="69"/>
      <c r="DF62" s="69"/>
      <c r="DG62" s="69"/>
      <c r="DH62" s="70"/>
    </row>
    <row r="63" spans="1:112" s="29" customFormat="1" ht="11.5" x14ac:dyDescent="0.25">
      <c r="A63" s="68"/>
      <c r="B63" s="65" t="s">
        <v>396</v>
      </c>
      <c r="C63" s="73"/>
      <c r="D63" s="73">
        <v>0</v>
      </c>
      <c r="E63" s="73">
        <v>0.96500000000000008</v>
      </c>
      <c r="F63" s="73">
        <v>0.96499999999999997</v>
      </c>
      <c r="G63" s="73">
        <v>0.96499999999999997</v>
      </c>
      <c r="H63" s="73">
        <v>0.96499999999999997</v>
      </c>
      <c r="I63" s="73">
        <v>0.96499999999999997</v>
      </c>
      <c r="J63" s="73">
        <v>0.96499999999999997</v>
      </c>
      <c r="K63" s="73">
        <v>0.96499999999999997</v>
      </c>
      <c r="L63" s="73">
        <v>0</v>
      </c>
      <c r="M63" s="73">
        <v>0</v>
      </c>
      <c r="N63" s="70">
        <v>0</v>
      </c>
      <c r="O63" s="73">
        <v>0.96499999999999997</v>
      </c>
      <c r="P63" s="73">
        <v>0.96499999999999997</v>
      </c>
      <c r="Q63" s="73">
        <v>0.96499999999999997</v>
      </c>
      <c r="R63" s="73">
        <v>0.96499999999999997</v>
      </c>
      <c r="S63" s="73">
        <v>0.96499999999999997</v>
      </c>
      <c r="T63" s="73">
        <v>0.96499999999999997</v>
      </c>
      <c r="U63" s="73">
        <v>0</v>
      </c>
      <c r="V63" s="73">
        <v>0.96500000000000008</v>
      </c>
      <c r="W63" s="70">
        <v>0</v>
      </c>
      <c r="X63" s="73">
        <f t="shared" ref="X63:AE67" si="194">O63-F63</f>
        <v>0</v>
      </c>
      <c r="Y63" s="73">
        <f t="shared" si="194"/>
        <v>0</v>
      </c>
      <c r="Z63" s="73">
        <f t="shared" si="194"/>
        <v>0</v>
      </c>
      <c r="AA63" s="73">
        <f t="shared" si="194"/>
        <v>0</v>
      </c>
      <c r="AB63" s="73">
        <f t="shared" si="194"/>
        <v>0</v>
      </c>
      <c r="AC63" s="73">
        <f t="shared" si="194"/>
        <v>0</v>
      </c>
      <c r="AD63" s="73">
        <f t="shared" si="194"/>
        <v>0</v>
      </c>
      <c r="AE63" s="73">
        <f t="shared" si="194"/>
        <v>0.96500000000000008</v>
      </c>
      <c r="AF63" s="73">
        <v>0.96499999999999997</v>
      </c>
      <c r="AG63" s="73">
        <v>0.96499999999999997</v>
      </c>
      <c r="AH63" s="73">
        <v>0.96499999999999997</v>
      </c>
      <c r="AI63" s="73">
        <v>0.96499999999999997</v>
      </c>
      <c r="AJ63" s="73">
        <v>0.96499999999999997</v>
      </c>
      <c r="AK63" s="73">
        <v>0.96499999999999997</v>
      </c>
      <c r="AL63" s="73">
        <v>0</v>
      </c>
      <c r="AM63" s="73">
        <v>0.96499999999999997</v>
      </c>
      <c r="AN63" s="70">
        <v>0</v>
      </c>
      <c r="AO63" s="73">
        <v>0.96499999999999997</v>
      </c>
      <c r="AP63" s="73">
        <v>0.96499999999999997</v>
      </c>
      <c r="AQ63" s="73">
        <v>0.96499999999999997</v>
      </c>
      <c r="AR63" s="73">
        <v>0.96499999999999997</v>
      </c>
      <c r="AS63" s="73">
        <v>0.96499999999999997</v>
      </c>
      <c r="AT63" s="73">
        <v>0.96499999999999997</v>
      </c>
      <c r="AU63" s="73">
        <v>0</v>
      </c>
      <c r="AV63" s="73">
        <v>0.96499999999999997</v>
      </c>
      <c r="AW63" s="70">
        <v>0</v>
      </c>
      <c r="AX63" s="73">
        <v>0.96499999999999997</v>
      </c>
      <c r="AY63" s="73">
        <v>0.96499999999999997</v>
      </c>
      <c r="AZ63" s="73">
        <v>0.96499999999999997</v>
      </c>
      <c r="BA63" s="73">
        <v>0.96499999999999997</v>
      </c>
      <c r="BB63" s="73">
        <v>0.96499999999999997</v>
      </c>
      <c r="BC63" s="73">
        <v>0.96499999999999997</v>
      </c>
      <c r="BD63" s="73">
        <v>0</v>
      </c>
      <c r="BE63" s="73">
        <v>0.96499999999999997</v>
      </c>
      <c r="BF63" s="70">
        <v>0</v>
      </c>
      <c r="BG63" s="73">
        <v>0.96499999999999997</v>
      </c>
      <c r="BH63" s="73">
        <v>0.96499999999999997</v>
      </c>
      <c r="BI63" s="73">
        <v>0.96499999999999997</v>
      </c>
      <c r="BJ63" s="73">
        <v>0.96499999999999997</v>
      </c>
      <c r="BK63" s="73">
        <v>0.96499999999999997</v>
      </c>
      <c r="BL63" s="73">
        <v>0.96499999999999997</v>
      </c>
      <c r="BM63" s="73">
        <v>0</v>
      </c>
      <c r="BN63" s="73">
        <v>0.96499999999999997</v>
      </c>
      <c r="BO63" s="70">
        <v>0</v>
      </c>
      <c r="BP63" s="73">
        <v>0.96499999999999997</v>
      </c>
      <c r="BQ63" s="73">
        <v>0.96499999999999997</v>
      </c>
      <c r="BR63" s="73">
        <v>0.96499999999999997</v>
      </c>
      <c r="BS63" s="73">
        <v>0.96499999999999997</v>
      </c>
      <c r="BT63" s="73">
        <v>0.96499999999999997</v>
      </c>
      <c r="BU63" s="73">
        <v>0.96499999999999997</v>
      </c>
      <c r="BV63" s="73">
        <v>0</v>
      </c>
      <c r="BW63" s="73">
        <v>0.96499999999999997</v>
      </c>
      <c r="BX63" s="70">
        <v>0</v>
      </c>
      <c r="BY63" s="73">
        <v>0.96499999999999997</v>
      </c>
      <c r="BZ63" s="73">
        <v>0.96499999999999997</v>
      </c>
      <c r="CA63" s="73">
        <v>0.96499999999999997</v>
      </c>
      <c r="CB63" s="73">
        <v>0.96499999999999997</v>
      </c>
      <c r="CC63" s="73">
        <v>0.96499999999999997</v>
      </c>
      <c r="CD63" s="73">
        <v>0.96499999999999997</v>
      </c>
      <c r="CE63" s="73">
        <v>0</v>
      </c>
      <c r="CF63" s="73">
        <v>0.96499999999999997</v>
      </c>
      <c r="CG63" s="70">
        <v>0</v>
      </c>
      <c r="CH63" s="73">
        <v>0.96499999999999997</v>
      </c>
      <c r="CI63" s="73">
        <v>0.96499999999999997</v>
      </c>
      <c r="CJ63" s="73">
        <v>0.96499999999999997</v>
      </c>
      <c r="CK63" s="73">
        <v>0.96499999999999997</v>
      </c>
      <c r="CL63" s="73">
        <v>0.96499999999999997</v>
      </c>
      <c r="CM63" s="73">
        <v>0.96499999999999997</v>
      </c>
      <c r="CN63" s="73">
        <v>0</v>
      </c>
      <c r="CO63" s="73">
        <v>0.96499999999999997</v>
      </c>
      <c r="CP63" s="70">
        <v>0</v>
      </c>
      <c r="CQ63" s="73">
        <v>0.96499999999999997</v>
      </c>
      <c r="CR63" s="73">
        <v>0.96499999999999997</v>
      </c>
      <c r="CS63" s="73">
        <v>0.96499999999999997</v>
      </c>
      <c r="CT63" s="73">
        <v>0.96499999999999997</v>
      </c>
      <c r="CU63" s="73">
        <v>0.96499999999999997</v>
      </c>
      <c r="CV63" s="73">
        <v>0.96499999999999997</v>
      </c>
      <c r="CW63" s="73">
        <v>0</v>
      </c>
      <c r="CX63" s="73">
        <v>0.96499999999999997</v>
      </c>
      <c r="CY63" s="70">
        <v>0</v>
      </c>
      <c r="CZ63" s="73">
        <v>0.96499999999999997</v>
      </c>
      <c r="DA63" s="73">
        <v>0.96499999999999997</v>
      </c>
      <c r="DB63" s="73">
        <v>0.96499999999999997</v>
      </c>
      <c r="DC63" s="73">
        <v>0.96499999999999997</v>
      </c>
      <c r="DD63" s="73">
        <v>0.96499999999999997</v>
      </c>
      <c r="DE63" s="73">
        <v>0.96499999999999997</v>
      </c>
      <c r="DF63" s="73">
        <v>0</v>
      </c>
      <c r="DG63" s="73">
        <v>0.96499999999999997</v>
      </c>
      <c r="DH63" s="70">
        <v>0</v>
      </c>
    </row>
    <row r="64" spans="1:112" s="74" customFormat="1" ht="11.5" x14ac:dyDescent="0.25">
      <c r="A64" s="68"/>
      <c r="B64" s="65" t="s">
        <v>397</v>
      </c>
      <c r="C64" s="73"/>
      <c r="D64" s="73">
        <v>0</v>
      </c>
      <c r="E64" s="73">
        <v>0.96500000000000008</v>
      </c>
      <c r="F64" s="73">
        <v>0.96499999999999997</v>
      </c>
      <c r="G64" s="73">
        <v>0.96499999999999997</v>
      </c>
      <c r="H64" s="73">
        <v>0.96499999999999997</v>
      </c>
      <c r="I64" s="73">
        <v>0.96499999999999997</v>
      </c>
      <c r="J64" s="73">
        <v>0.96499999999999997</v>
      </c>
      <c r="K64" s="73">
        <v>0.96499999999999997</v>
      </c>
      <c r="L64" s="73">
        <v>0</v>
      </c>
      <c r="M64" s="73">
        <v>0</v>
      </c>
      <c r="N64" s="70">
        <v>0</v>
      </c>
      <c r="O64" s="73">
        <v>0.96499999999999997</v>
      </c>
      <c r="P64" s="73">
        <v>0.96499999999999997</v>
      </c>
      <c r="Q64" s="73">
        <v>0.96499999999999997</v>
      </c>
      <c r="R64" s="73">
        <v>0.96499999999999997</v>
      </c>
      <c r="S64" s="73">
        <v>0.96499999999999997</v>
      </c>
      <c r="T64" s="73">
        <v>0.96499999999999997</v>
      </c>
      <c r="U64" s="73">
        <v>0</v>
      </c>
      <c r="V64" s="73">
        <v>0.96500000000000008</v>
      </c>
      <c r="W64" s="70">
        <v>0</v>
      </c>
      <c r="X64" s="73">
        <f t="shared" si="194"/>
        <v>0</v>
      </c>
      <c r="Y64" s="73">
        <f t="shared" si="194"/>
        <v>0</v>
      </c>
      <c r="Z64" s="73">
        <f t="shared" si="194"/>
        <v>0</v>
      </c>
      <c r="AA64" s="73">
        <f t="shared" si="194"/>
        <v>0</v>
      </c>
      <c r="AB64" s="73">
        <f t="shared" si="194"/>
        <v>0</v>
      </c>
      <c r="AC64" s="73">
        <f t="shared" si="194"/>
        <v>0</v>
      </c>
      <c r="AD64" s="73">
        <f t="shared" si="194"/>
        <v>0</v>
      </c>
      <c r="AE64" s="73">
        <f t="shared" si="194"/>
        <v>0.96500000000000008</v>
      </c>
      <c r="AF64" s="73">
        <v>0.96499999999999997</v>
      </c>
      <c r="AG64" s="73">
        <v>0.96499999999999997</v>
      </c>
      <c r="AH64" s="73">
        <v>0.96499999999999997</v>
      </c>
      <c r="AI64" s="73">
        <v>0.96499999999999997</v>
      </c>
      <c r="AJ64" s="73">
        <v>0.96499999999999997</v>
      </c>
      <c r="AK64" s="73">
        <v>0.96499999999999997</v>
      </c>
      <c r="AL64" s="73">
        <v>0</v>
      </c>
      <c r="AM64" s="73">
        <v>0.96500000000000008</v>
      </c>
      <c r="AN64" s="70">
        <v>0</v>
      </c>
      <c r="AO64" s="73">
        <v>0.96499999999999997</v>
      </c>
      <c r="AP64" s="73">
        <v>0.96499999999999997</v>
      </c>
      <c r="AQ64" s="73">
        <v>0.96499999999999997</v>
      </c>
      <c r="AR64" s="73">
        <v>0.96499999999999997</v>
      </c>
      <c r="AS64" s="73">
        <v>0.96499999999999997</v>
      </c>
      <c r="AT64" s="73">
        <v>0.96499999999999997</v>
      </c>
      <c r="AU64" s="73">
        <v>0</v>
      </c>
      <c r="AV64" s="73">
        <v>0.96499999999999997</v>
      </c>
      <c r="AW64" s="70">
        <v>0</v>
      </c>
      <c r="AX64" s="73">
        <v>0.96499999999999997</v>
      </c>
      <c r="AY64" s="73">
        <v>0.96499999999999997</v>
      </c>
      <c r="AZ64" s="73">
        <v>0.96499999999999997</v>
      </c>
      <c r="BA64" s="73">
        <v>0.96499999999999997</v>
      </c>
      <c r="BB64" s="73">
        <v>0.96499999999999997</v>
      </c>
      <c r="BC64" s="73">
        <v>0.96499999999999997</v>
      </c>
      <c r="BD64" s="73">
        <v>0</v>
      </c>
      <c r="BE64" s="73">
        <v>0.96499999999999997</v>
      </c>
      <c r="BF64" s="70">
        <v>0</v>
      </c>
      <c r="BG64" s="73">
        <v>0.96499999999999997</v>
      </c>
      <c r="BH64" s="73">
        <v>0.96499999999999997</v>
      </c>
      <c r="BI64" s="73">
        <v>0.96499999999999997</v>
      </c>
      <c r="BJ64" s="73">
        <v>0.96499999999999997</v>
      </c>
      <c r="BK64" s="73">
        <v>0.96499999999999997</v>
      </c>
      <c r="BL64" s="73">
        <v>0.96499999999999997</v>
      </c>
      <c r="BM64" s="73">
        <v>0</v>
      </c>
      <c r="BN64" s="73">
        <v>0.96500000000000008</v>
      </c>
      <c r="BO64" s="70">
        <v>0</v>
      </c>
      <c r="BP64" s="73">
        <v>0.96499999999999997</v>
      </c>
      <c r="BQ64" s="73">
        <v>0.96499999999999997</v>
      </c>
      <c r="BR64" s="73">
        <v>0.96499999999999997</v>
      </c>
      <c r="BS64" s="73">
        <v>0.96499999999999997</v>
      </c>
      <c r="BT64" s="73">
        <v>0.96499999999999997</v>
      </c>
      <c r="BU64" s="73">
        <v>0.96499999999999997</v>
      </c>
      <c r="BV64" s="73">
        <v>0</v>
      </c>
      <c r="BW64" s="73">
        <v>0.96500000000000008</v>
      </c>
      <c r="BX64" s="70">
        <v>0</v>
      </c>
      <c r="BY64" s="73">
        <v>0.96499999999999997</v>
      </c>
      <c r="BZ64" s="73">
        <v>0.96499999999999997</v>
      </c>
      <c r="CA64" s="73">
        <v>0.96499999999999997</v>
      </c>
      <c r="CB64" s="73">
        <v>0.96499999999999997</v>
      </c>
      <c r="CC64" s="73">
        <v>0.96499999999999997</v>
      </c>
      <c r="CD64" s="73">
        <v>0.96499999999999997</v>
      </c>
      <c r="CE64" s="73">
        <v>0</v>
      </c>
      <c r="CF64" s="73">
        <v>0.96500000000000008</v>
      </c>
      <c r="CG64" s="70">
        <v>0</v>
      </c>
      <c r="CH64" s="73">
        <v>0.96499999999999997</v>
      </c>
      <c r="CI64" s="73">
        <v>0.96499999999999997</v>
      </c>
      <c r="CJ64" s="73">
        <v>0.96499999999999997</v>
      </c>
      <c r="CK64" s="73">
        <v>0.96499999999999997</v>
      </c>
      <c r="CL64" s="73">
        <v>0.96499999999999997</v>
      </c>
      <c r="CM64" s="73">
        <v>0.96499999999999997</v>
      </c>
      <c r="CN64" s="73">
        <v>0</v>
      </c>
      <c r="CO64" s="73">
        <v>0.96500000000000008</v>
      </c>
      <c r="CP64" s="70">
        <v>0</v>
      </c>
      <c r="CQ64" s="73">
        <v>0.96499999999999997</v>
      </c>
      <c r="CR64" s="73">
        <v>0.96499999999999997</v>
      </c>
      <c r="CS64" s="73">
        <v>0.96499999999999997</v>
      </c>
      <c r="CT64" s="73">
        <v>0.96499999999999997</v>
      </c>
      <c r="CU64" s="73">
        <v>0.96499999999999997</v>
      </c>
      <c r="CV64" s="73">
        <v>0.96499999999999997</v>
      </c>
      <c r="CW64" s="73">
        <v>0</v>
      </c>
      <c r="CX64" s="73">
        <v>0.96500000000000008</v>
      </c>
      <c r="CY64" s="70">
        <v>0</v>
      </c>
      <c r="CZ64" s="73">
        <v>0.96499999999999997</v>
      </c>
      <c r="DA64" s="73">
        <v>0.96499999999999997</v>
      </c>
      <c r="DB64" s="73">
        <v>0.96499999999999997</v>
      </c>
      <c r="DC64" s="73">
        <v>0.96499999999999997</v>
      </c>
      <c r="DD64" s="73">
        <v>0.96499999999999997</v>
      </c>
      <c r="DE64" s="73">
        <v>0.96499999999999997</v>
      </c>
      <c r="DF64" s="73">
        <v>0</v>
      </c>
      <c r="DG64" s="73">
        <v>0.96500000000000008</v>
      </c>
      <c r="DH64" s="70">
        <v>0</v>
      </c>
    </row>
    <row r="65" spans="1:112" s="74" customFormat="1" ht="11.5" x14ac:dyDescent="0.25">
      <c r="A65" s="68"/>
      <c r="B65" s="65" t="s">
        <v>398</v>
      </c>
      <c r="C65" s="73"/>
      <c r="D65" s="73">
        <v>0</v>
      </c>
      <c r="E65" s="73">
        <v>0.96499999999999986</v>
      </c>
      <c r="F65" s="73">
        <v>0.96499999999999997</v>
      </c>
      <c r="G65" s="73">
        <v>0.96499999999999997</v>
      </c>
      <c r="H65" s="73">
        <v>0.96499999999999997</v>
      </c>
      <c r="I65" s="73">
        <v>0.96499999999999997</v>
      </c>
      <c r="J65" s="73">
        <v>0.96499999999999997</v>
      </c>
      <c r="K65" s="73">
        <v>0.96499999999999997</v>
      </c>
      <c r="L65" s="73">
        <v>0</v>
      </c>
      <c r="M65" s="73">
        <v>0</v>
      </c>
      <c r="N65" s="70">
        <v>0</v>
      </c>
      <c r="O65" s="73">
        <v>0.96499999999999997</v>
      </c>
      <c r="P65" s="73">
        <v>0.96499999999999997</v>
      </c>
      <c r="Q65" s="73">
        <v>0.96499999999999997</v>
      </c>
      <c r="R65" s="73">
        <v>0.96499999999999997</v>
      </c>
      <c r="S65" s="73">
        <v>0.96499999999999997</v>
      </c>
      <c r="T65" s="73">
        <v>0.96499999999999997</v>
      </c>
      <c r="U65" s="73">
        <v>0</v>
      </c>
      <c r="V65" s="73">
        <v>0.96500000000000008</v>
      </c>
      <c r="W65" s="70">
        <v>0</v>
      </c>
      <c r="X65" s="73">
        <f t="shared" si="194"/>
        <v>0</v>
      </c>
      <c r="Y65" s="73">
        <f t="shared" si="194"/>
        <v>0</v>
      </c>
      <c r="Z65" s="73">
        <f t="shared" si="194"/>
        <v>0</v>
      </c>
      <c r="AA65" s="73">
        <f t="shared" si="194"/>
        <v>0</v>
      </c>
      <c r="AB65" s="73">
        <f t="shared" si="194"/>
        <v>0</v>
      </c>
      <c r="AC65" s="73">
        <f t="shared" si="194"/>
        <v>0</v>
      </c>
      <c r="AD65" s="73">
        <f t="shared" si="194"/>
        <v>0</v>
      </c>
      <c r="AE65" s="73">
        <f t="shared" si="194"/>
        <v>0.96500000000000008</v>
      </c>
      <c r="AF65" s="73">
        <v>0.96499999999999997</v>
      </c>
      <c r="AG65" s="73">
        <v>0.96499999999999997</v>
      </c>
      <c r="AH65" s="73">
        <v>0.96499999999999997</v>
      </c>
      <c r="AI65" s="73">
        <v>0.96499999999999997</v>
      </c>
      <c r="AJ65" s="73">
        <v>0.96499999999999997</v>
      </c>
      <c r="AK65" s="73">
        <v>0.96499999999999997</v>
      </c>
      <c r="AL65" s="73">
        <v>0</v>
      </c>
      <c r="AM65" s="73">
        <v>0.96499999999999986</v>
      </c>
      <c r="AN65" s="70">
        <v>0</v>
      </c>
      <c r="AO65" s="73">
        <v>0.96499999999999997</v>
      </c>
      <c r="AP65" s="73">
        <v>0.96499999999999997</v>
      </c>
      <c r="AQ65" s="73">
        <v>0.96499999999999997</v>
      </c>
      <c r="AR65" s="73">
        <v>0.96499999999999997</v>
      </c>
      <c r="AS65" s="73">
        <v>0.96499999999999997</v>
      </c>
      <c r="AT65" s="73">
        <v>0.96499999999999997</v>
      </c>
      <c r="AU65" s="73">
        <v>0</v>
      </c>
      <c r="AV65" s="73">
        <v>0.96499999999999997</v>
      </c>
      <c r="AW65" s="70">
        <v>0</v>
      </c>
      <c r="AX65" s="73">
        <v>0.96499999999999997</v>
      </c>
      <c r="AY65" s="73">
        <v>0.96499999999999997</v>
      </c>
      <c r="AZ65" s="73">
        <v>0.96499999999999997</v>
      </c>
      <c r="BA65" s="73">
        <v>0.96499999999999997</v>
      </c>
      <c r="BB65" s="73">
        <v>0.96499999999999997</v>
      </c>
      <c r="BC65" s="73">
        <v>0.96499999999999997</v>
      </c>
      <c r="BD65" s="73">
        <v>0</v>
      </c>
      <c r="BE65" s="73">
        <v>0.96499999999999997</v>
      </c>
      <c r="BF65" s="70">
        <v>0</v>
      </c>
      <c r="BG65" s="73">
        <v>0.96499999999999997</v>
      </c>
      <c r="BH65" s="73">
        <v>0.96499999999999997</v>
      </c>
      <c r="BI65" s="73">
        <v>0.96499999999999997</v>
      </c>
      <c r="BJ65" s="73">
        <v>0.96499999999999997</v>
      </c>
      <c r="BK65" s="73">
        <v>0.96499999999999997</v>
      </c>
      <c r="BL65" s="73">
        <v>0.96499999999999997</v>
      </c>
      <c r="BM65" s="73">
        <v>0</v>
      </c>
      <c r="BN65" s="73">
        <v>0.96499999999999997</v>
      </c>
      <c r="BO65" s="70">
        <v>0</v>
      </c>
      <c r="BP65" s="73">
        <v>0.96499999999999997</v>
      </c>
      <c r="BQ65" s="73">
        <v>0.96499999999999997</v>
      </c>
      <c r="BR65" s="73">
        <v>0.96499999999999997</v>
      </c>
      <c r="BS65" s="73">
        <v>0.96499999999999997</v>
      </c>
      <c r="BT65" s="73">
        <v>0.96499999999999997</v>
      </c>
      <c r="BU65" s="73">
        <v>0.96499999999999997</v>
      </c>
      <c r="BV65" s="73">
        <v>0</v>
      </c>
      <c r="BW65" s="73">
        <v>0.96499999999999997</v>
      </c>
      <c r="BX65" s="70">
        <v>0</v>
      </c>
      <c r="BY65" s="73">
        <v>0.96499999999999997</v>
      </c>
      <c r="BZ65" s="73">
        <v>0.96499999999999997</v>
      </c>
      <c r="CA65" s="73">
        <v>0.96499999999999997</v>
      </c>
      <c r="CB65" s="73">
        <v>0.96499999999999997</v>
      </c>
      <c r="CC65" s="73">
        <v>0.96499999999999997</v>
      </c>
      <c r="CD65" s="73">
        <v>0.96499999999999997</v>
      </c>
      <c r="CE65" s="73">
        <v>0</v>
      </c>
      <c r="CF65" s="73">
        <v>0.96499999999999997</v>
      </c>
      <c r="CG65" s="70">
        <v>0</v>
      </c>
      <c r="CH65" s="73">
        <v>0.96499999999999997</v>
      </c>
      <c r="CI65" s="73">
        <v>0.96499999999999997</v>
      </c>
      <c r="CJ65" s="73">
        <v>0.96499999999999997</v>
      </c>
      <c r="CK65" s="73">
        <v>0.96499999999999997</v>
      </c>
      <c r="CL65" s="73">
        <v>0.96499999999999997</v>
      </c>
      <c r="CM65" s="73">
        <v>0.96499999999999997</v>
      </c>
      <c r="CN65" s="73">
        <v>0</v>
      </c>
      <c r="CO65" s="73">
        <v>0.96499999999999997</v>
      </c>
      <c r="CP65" s="70">
        <v>0</v>
      </c>
      <c r="CQ65" s="73">
        <v>0.96499999999999997</v>
      </c>
      <c r="CR65" s="73">
        <v>0.96499999999999997</v>
      </c>
      <c r="CS65" s="73">
        <v>0.96499999999999997</v>
      </c>
      <c r="CT65" s="73">
        <v>0.96499999999999997</v>
      </c>
      <c r="CU65" s="73">
        <v>0.96499999999999997</v>
      </c>
      <c r="CV65" s="73">
        <v>0.96499999999999997</v>
      </c>
      <c r="CW65" s="73">
        <v>0</v>
      </c>
      <c r="CX65" s="73">
        <v>0.96499999999999997</v>
      </c>
      <c r="CY65" s="70">
        <v>0</v>
      </c>
      <c r="CZ65" s="73">
        <v>0.96499999999999997</v>
      </c>
      <c r="DA65" s="73">
        <v>0.96499999999999997</v>
      </c>
      <c r="DB65" s="73">
        <v>0.96499999999999997</v>
      </c>
      <c r="DC65" s="73">
        <v>0.96499999999999997</v>
      </c>
      <c r="DD65" s="73">
        <v>0.96499999999999997</v>
      </c>
      <c r="DE65" s="73">
        <v>0.96499999999999997</v>
      </c>
      <c r="DF65" s="73">
        <v>0</v>
      </c>
      <c r="DG65" s="73">
        <v>0.96499999999999997</v>
      </c>
      <c r="DH65" s="70">
        <v>0</v>
      </c>
    </row>
    <row r="66" spans="1:112" s="74" customFormat="1" ht="11.5" x14ac:dyDescent="0.25">
      <c r="A66" s="68"/>
      <c r="B66" s="65" t="s">
        <v>399</v>
      </c>
      <c r="C66" s="73"/>
      <c r="D66" s="73">
        <v>0</v>
      </c>
      <c r="E66" s="73">
        <v>0.96500000000000008</v>
      </c>
      <c r="F66" s="73">
        <v>0.96499999999999997</v>
      </c>
      <c r="G66" s="73">
        <v>0.96499999999999997</v>
      </c>
      <c r="H66" s="73">
        <v>0.96499999999999997</v>
      </c>
      <c r="I66" s="73">
        <v>0.96499999999999997</v>
      </c>
      <c r="J66" s="73">
        <v>0.96499999999999997</v>
      </c>
      <c r="K66" s="73">
        <v>0.96499999999999997</v>
      </c>
      <c r="L66" s="73">
        <v>0</v>
      </c>
      <c r="M66" s="73">
        <v>0</v>
      </c>
      <c r="N66" s="70">
        <v>0</v>
      </c>
      <c r="O66" s="73">
        <v>0.96499999999999997</v>
      </c>
      <c r="P66" s="73">
        <v>0.96499999999999997</v>
      </c>
      <c r="Q66" s="73">
        <v>0.96499999999999997</v>
      </c>
      <c r="R66" s="73">
        <v>0.96499999999999997</v>
      </c>
      <c r="S66" s="73">
        <v>0.96499999999999997</v>
      </c>
      <c r="T66" s="73">
        <v>0.96499999999999997</v>
      </c>
      <c r="U66" s="73">
        <v>0</v>
      </c>
      <c r="V66" s="73">
        <v>0.96499999999999997</v>
      </c>
      <c r="W66" s="70">
        <v>0</v>
      </c>
      <c r="X66" s="73">
        <f t="shared" si="194"/>
        <v>0</v>
      </c>
      <c r="Y66" s="73">
        <f t="shared" si="194"/>
        <v>0</v>
      </c>
      <c r="Z66" s="73">
        <f t="shared" si="194"/>
        <v>0</v>
      </c>
      <c r="AA66" s="73">
        <f t="shared" si="194"/>
        <v>0</v>
      </c>
      <c r="AB66" s="73">
        <f t="shared" si="194"/>
        <v>0</v>
      </c>
      <c r="AC66" s="73">
        <f t="shared" si="194"/>
        <v>0</v>
      </c>
      <c r="AD66" s="73">
        <f t="shared" si="194"/>
        <v>0</v>
      </c>
      <c r="AE66" s="73">
        <f t="shared" si="194"/>
        <v>0.96499999999999997</v>
      </c>
      <c r="AF66" s="73">
        <v>0.96499999999999997</v>
      </c>
      <c r="AG66" s="73">
        <v>0.96499999999999997</v>
      </c>
      <c r="AH66" s="73">
        <v>0.96499999999999997</v>
      </c>
      <c r="AI66" s="73">
        <v>0.96499999999999997</v>
      </c>
      <c r="AJ66" s="73">
        <v>0.96499999999999997</v>
      </c>
      <c r="AK66" s="73">
        <v>0.96499999999999997</v>
      </c>
      <c r="AL66" s="73">
        <v>0</v>
      </c>
      <c r="AM66" s="73">
        <v>0.96499999999999997</v>
      </c>
      <c r="AN66" s="70">
        <v>0</v>
      </c>
      <c r="AO66" s="73">
        <v>0.96499999999999997</v>
      </c>
      <c r="AP66" s="73">
        <v>0.96499999999999997</v>
      </c>
      <c r="AQ66" s="73">
        <v>0.96499999999999997</v>
      </c>
      <c r="AR66" s="73">
        <v>0.96499999999999997</v>
      </c>
      <c r="AS66" s="73">
        <v>0.96499999999999997</v>
      </c>
      <c r="AT66" s="73">
        <v>0.96499999999999997</v>
      </c>
      <c r="AU66" s="73">
        <v>0</v>
      </c>
      <c r="AV66" s="73">
        <v>0.96499999999999997</v>
      </c>
      <c r="AW66" s="70">
        <v>0</v>
      </c>
      <c r="AX66" s="73">
        <v>0.96499999999999997</v>
      </c>
      <c r="AY66" s="73">
        <v>0.96499999999999997</v>
      </c>
      <c r="AZ66" s="73">
        <v>0.96499999999999997</v>
      </c>
      <c r="BA66" s="73">
        <v>0.96499999999999997</v>
      </c>
      <c r="BB66" s="73">
        <v>0.96499999999999997</v>
      </c>
      <c r="BC66" s="73">
        <v>0.96499999999999997</v>
      </c>
      <c r="BD66" s="73">
        <v>0</v>
      </c>
      <c r="BE66" s="73">
        <v>0.96499999999999997</v>
      </c>
      <c r="BF66" s="70">
        <v>0</v>
      </c>
      <c r="BG66" s="73">
        <v>0.96499999999999997</v>
      </c>
      <c r="BH66" s="73">
        <v>0.96499999999999997</v>
      </c>
      <c r="BI66" s="73">
        <v>0.96499999999999997</v>
      </c>
      <c r="BJ66" s="73">
        <v>0.96499999999999997</v>
      </c>
      <c r="BK66" s="73">
        <v>0.96499999999999997</v>
      </c>
      <c r="BL66" s="73">
        <v>0.96499999999999997</v>
      </c>
      <c r="BM66" s="73">
        <v>0</v>
      </c>
      <c r="BN66" s="73">
        <v>0.96499999999999997</v>
      </c>
      <c r="BO66" s="70">
        <v>0</v>
      </c>
      <c r="BP66" s="73">
        <v>0.96499999999999997</v>
      </c>
      <c r="BQ66" s="73">
        <v>0.96499999999999997</v>
      </c>
      <c r="BR66" s="73">
        <v>0.96499999999999997</v>
      </c>
      <c r="BS66" s="73">
        <v>0.96499999999999997</v>
      </c>
      <c r="BT66" s="73">
        <v>0.96499999999999997</v>
      </c>
      <c r="BU66" s="73">
        <v>0.96499999999999997</v>
      </c>
      <c r="BV66" s="73">
        <v>0</v>
      </c>
      <c r="BW66" s="73">
        <v>0.96499999999999997</v>
      </c>
      <c r="BX66" s="70">
        <v>0</v>
      </c>
      <c r="BY66" s="73">
        <v>0.96499999999999997</v>
      </c>
      <c r="BZ66" s="73">
        <v>0.96499999999999997</v>
      </c>
      <c r="CA66" s="73">
        <v>0.96499999999999997</v>
      </c>
      <c r="CB66" s="73">
        <v>0.96499999999999997</v>
      </c>
      <c r="CC66" s="73">
        <v>0.96499999999999997</v>
      </c>
      <c r="CD66" s="73">
        <v>0.96499999999999997</v>
      </c>
      <c r="CE66" s="73">
        <v>0</v>
      </c>
      <c r="CF66" s="73">
        <v>0.96499999999999997</v>
      </c>
      <c r="CG66" s="70">
        <v>0</v>
      </c>
      <c r="CH66" s="73">
        <v>0.96499999999999997</v>
      </c>
      <c r="CI66" s="73">
        <v>0.96499999999999997</v>
      </c>
      <c r="CJ66" s="73">
        <v>0.96499999999999997</v>
      </c>
      <c r="CK66" s="73">
        <v>0.96499999999999997</v>
      </c>
      <c r="CL66" s="73">
        <v>0.96499999999999997</v>
      </c>
      <c r="CM66" s="73">
        <v>0.96499999999999997</v>
      </c>
      <c r="CN66" s="73">
        <v>0</v>
      </c>
      <c r="CO66" s="73">
        <v>0.96499999999999997</v>
      </c>
      <c r="CP66" s="70">
        <v>0</v>
      </c>
      <c r="CQ66" s="73">
        <v>0.96499999999999997</v>
      </c>
      <c r="CR66" s="73">
        <v>0.96499999999999997</v>
      </c>
      <c r="CS66" s="73">
        <v>0.96499999999999997</v>
      </c>
      <c r="CT66" s="73">
        <v>0.96499999999999997</v>
      </c>
      <c r="CU66" s="73">
        <v>0.96499999999999997</v>
      </c>
      <c r="CV66" s="73">
        <v>0.96499999999999997</v>
      </c>
      <c r="CW66" s="73">
        <v>0</v>
      </c>
      <c r="CX66" s="73">
        <v>0.96499999999999997</v>
      </c>
      <c r="CY66" s="70">
        <v>0</v>
      </c>
      <c r="CZ66" s="73">
        <v>0.96499999999999997</v>
      </c>
      <c r="DA66" s="73">
        <v>0.96499999999999997</v>
      </c>
      <c r="DB66" s="73">
        <v>0.96499999999999997</v>
      </c>
      <c r="DC66" s="73">
        <v>0.96499999999999997</v>
      </c>
      <c r="DD66" s="73">
        <v>0.96499999999999997</v>
      </c>
      <c r="DE66" s="73">
        <v>0.96499999999999997</v>
      </c>
      <c r="DF66" s="73">
        <v>0</v>
      </c>
      <c r="DG66" s="73">
        <v>0.96499999999999997</v>
      </c>
      <c r="DH66" s="70">
        <v>0</v>
      </c>
    </row>
    <row r="67" spans="1:112" s="74" customFormat="1" ht="11.5" x14ac:dyDescent="0.25">
      <c r="A67" s="68"/>
      <c r="B67" s="71" t="s">
        <v>402</v>
      </c>
      <c r="C67" s="75"/>
      <c r="D67" s="75">
        <v>0</v>
      </c>
      <c r="E67" s="75">
        <v>0.96500000000000008</v>
      </c>
      <c r="F67" s="75">
        <v>0.96499999999999997</v>
      </c>
      <c r="G67" s="75">
        <v>0.96499999999999986</v>
      </c>
      <c r="H67" s="75">
        <v>0.96499999999999986</v>
      </c>
      <c r="I67" s="75">
        <v>0.96499999999999997</v>
      </c>
      <c r="J67" s="75">
        <v>0.96499999999999997</v>
      </c>
      <c r="K67" s="75">
        <v>0.96499999999999986</v>
      </c>
      <c r="L67" s="75">
        <v>0</v>
      </c>
      <c r="M67" s="75">
        <v>0</v>
      </c>
      <c r="N67" s="70">
        <v>0</v>
      </c>
      <c r="O67" s="75">
        <v>0.96499999999999997</v>
      </c>
      <c r="P67" s="75">
        <v>0.96499999999999986</v>
      </c>
      <c r="Q67" s="75">
        <v>0.96499999999999986</v>
      </c>
      <c r="R67" s="75">
        <v>0.96499999999999997</v>
      </c>
      <c r="S67" s="75">
        <v>0.96499999999999997</v>
      </c>
      <c r="T67" s="75">
        <v>0.96499999999999986</v>
      </c>
      <c r="U67" s="75">
        <v>0</v>
      </c>
      <c r="V67" s="75">
        <v>0.96500000000000008</v>
      </c>
      <c r="W67" s="70">
        <v>0</v>
      </c>
      <c r="X67" s="75">
        <f t="shared" si="194"/>
        <v>0</v>
      </c>
      <c r="Y67" s="75">
        <f t="shared" si="194"/>
        <v>0</v>
      </c>
      <c r="Z67" s="75">
        <f t="shared" si="194"/>
        <v>0</v>
      </c>
      <c r="AA67" s="75">
        <f t="shared" si="194"/>
        <v>0</v>
      </c>
      <c r="AB67" s="75">
        <f t="shared" si="194"/>
        <v>0</v>
      </c>
      <c r="AC67" s="75">
        <f t="shared" si="194"/>
        <v>0</v>
      </c>
      <c r="AD67" s="75">
        <f t="shared" si="194"/>
        <v>0</v>
      </c>
      <c r="AE67" s="75">
        <f t="shared" si="194"/>
        <v>0.96500000000000008</v>
      </c>
      <c r="AF67" s="75">
        <v>0.96499999999999986</v>
      </c>
      <c r="AG67" s="75">
        <v>0.96499999999999997</v>
      </c>
      <c r="AH67" s="75">
        <v>0.96499999999999986</v>
      </c>
      <c r="AI67" s="75">
        <v>0.96499999999999997</v>
      </c>
      <c r="AJ67" s="75">
        <v>0.96499999999999997</v>
      </c>
      <c r="AK67" s="75">
        <v>0.96499999999999986</v>
      </c>
      <c r="AL67" s="75">
        <v>0</v>
      </c>
      <c r="AM67" s="75">
        <v>0.96499999999999997</v>
      </c>
      <c r="AN67" s="70">
        <v>0</v>
      </c>
      <c r="AO67" s="75">
        <v>0.96499999999999986</v>
      </c>
      <c r="AP67" s="75">
        <v>0.96499999999999997</v>
      </c>
      <c r="AQ67" s="75">
        <v>0.96499999999999986</v>
      </c>
      <c r="AR67" s="75">
        <v>0.96499999999999997</v>
      </c>
      <c r="AS67" s="75">
        <v>0.96499999999999997</v>
      </c>
      <c r="AT67" s="75">
        <v>0.96499999999999986</v>
      </c>
      <c r="AU67" s="75">
        <v>0</v>
      </c>
      <c r="AV67" s="75">
        <v>0.96499999999999997</v>
      </c>
      <c r="AW67" s="70">
        <v>0</v>
      </c>
      <c r="AX67" s="75">
        <v>0.96499999999999986</v>
      </c>
      <c r="AY67" s="75">
        <v>0.96499999999999986</v>
      </c>
      <c r="AZ67" s="75">
        <v>0.96499999999999986</v>
      </c>
      <c r="BA67" s="75">
        <v>0.96499999999999997</v>
      </c>
      <c r="BB67" s="75">
        <v>0.96499999999999997</v>
      </c>
      <c r="BC67" s="75">
        <v>0.96499999999999986</v>
      </c>
      <c r="BD67" s="75">
        <v>0</v>
      </c>
      <c r="BE67" s="75">
        <v>0.96499999999999997</v>
      </c>
      <c r="BF67" s="70">
        <v>0</v>
      </c>
      <c r="BG67" s="75">
        <v>0.96499999999999986</v>
      </c>
      <c r="BH67" s="75">
        <v>0.96499999999999997</v>
      </c>
      <c r="BI67" s="75">
        <v>0.96499999999999986</v>
      </c>
      <c r="BJ67" s="75">
        <v>0.96499999999999997</v>
      </c>
      <c r="BK67" s="75">
        <v>0.96499999999999997</v>
      </c>
      <c r="BL67" s="75">
        <v>0.96499999999999986</v>
      </c>
      <c r="BM67" s="75">
        <v>0</v>
      </c>
      <c r="BN67" s="75">
        <v>0.96500000000000008</v>
      </c>
      <c r="BO67" s="70">
        <v>0</v>
      </c>
      <c r="BP67" s="75">
        <v>0.96499999999999986</v>
      </c>
      <c r="BQ67" s="75">
        <v>0.96499999999999997</v>
      </c>
      <c r="BR67" s="75">
        <v>0.96499999999999986</v>
      </c>
      <c r="BS67" s="75">
        <v>0.96499999999999997</v>
      </c>
      <c r="BT67" s="75">
        <v>0.96499999999999997</v>
      </c>
      <c r="BU67" s="75">
        <v>0.96499999999999986</v>
      </c>
      <c r="BV67" s="75">
        <v>0</v>
      </c>
      <c r="BW67" s="75">
        <v>0.96500000000000008</v>
      </c>
      <c r="BX67" s="70">
        <v>0</v>
      </c>
      <c r="BY67" s="75">
        <v>0.96499999999999986</v>
      </c>
      <c r="BZ67" s="75">
        <v>0.96499999999999997</v>
      </c>
      <c r="CA67" s="75">
        <v>0.96499999999999986</v>
      </c>
      <c r="CB67" s="75">
        <v>0.96499999999999997</v>
      </c>
      <c r="CC67" s="75">
        <v>0.96499999999999997</v>
      </c>
      <c r="CD67" s="75">
        <v>0.96499999999999986</v>
      </c>
      <c r="CE67" s="75">
        <v>0</v>
      </c>
      <c r="CF67" s="75">
        <v>0.96500000000000008</v>
      </c>
      <c r="CG67" s="70">
        <v>0</v>
      </c>
      <c r="CH67" s="75">
        <v>0.96499999999999986</v>
      </c>
      <c r="CI67" s="75">
        <v>0.96499999999999997</v>
      </c>
      <c r="CJ67" s="75">
        <v>0.96499999999999986</v>
      </c>
      <c r="CK67" s="75">
        <v>0.96499999999999997</v>
      </c>
      <c r="CL67" s="75">
        <v>0.96499999999999997</v>
      </c>
      <c r="CM67" s="75">
        <v>0.96499999999999986</v>
      </c>
      <c r="CN67" s="75">
        <v>0</v>
      </c>
      <c r="CO67" s="75">
        <v>0.96500000000000008</v>
      </c>
      <c r="CP67" s="70">
        <v>0</v>
      </c>
      <c r="CQ67" s="75">
        <v>0.96499999999999986</v>
      </c>
      <c r="CR67" s="75">
        <v>0.96499999999999997</v>
      </c>
      <c r="CS67" s="75">
        <v>0.96499999999999986</v>
      </c>
      <c r="CT67" s="75">
        <v>0.96499999999999997</v>
      </c>
      <c r="CU67" s="75">
        <v>0.96499999999999997</v>
      </c>
      <c r="CV67" s="75">
        <v>0.96499999999999986</v>
      </c>
      <c r="CW67" s="75">
        <v>0</v>
      </c>
      <c r="CX67" s="75">
        <v>0.96500000000000008</v>
      </c>
      <c r="CY67" s="70">
        <v>0</v>
      </c>
      <c r="CZ67" s="75">
        <v>0.96499999999999986</v>
      </c>
      <c r="DA67" s="75">
        <v>0.96499999999999997</v>
      </c>
      <c r="DB67" s="75">
        <v>0.96499999999999986</v>
      </c>
      <c r="DC67" s="75">
        <v>0.96499999999999997</v>
      </c>
      <c r="DD67" s="75">
        <v>0.96499999999999997</v>
      </c>
      <c r="DE67" s="75">
        <v>0.96499999999999986</v>
      </c>
      <c r="DF67" s="75">
        <v>0</v>
      </c>
      <c r="DG67" s="75">
        <v>0.96500000000000008</v>
      </c>
      <c r="DH67" s="70">
        <v>0</v>
      </c>
    </row>
    <row r="68" spans="1:112" s="74" customFormat="1" ht="11.5" x14ac:dyDescent="0.25">
      <c r="A68" s="68"/>
      <c r="B68" s="65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70"/>
      <c r="O68" s="69"/>
      <c r="P68" s="69"/>
      <c r="Q68" s="69"/>
      <c r="R68" s="69"/>
      <c r="S68" s="69"/>
      <c r="T68" s="69"/>
      <c r="U68" s="69"/>
      <c r="V68" s="69"/>
      <c r="W68" s="70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70"/>
      <c r="AO68" s="69"/>
      <c r="AP68" s="69"/>
      <c r="AQ68" s="69"/>
      <c r="AR68" s="69"/>
      <c r="AS68" s="69"/>
      <c r="AT68" s="69"/>
      <c r="AU68" s="69"/>
      <c r="AV68" s="69"/>
      <c r="AW68" s="70"/>
      <c r="AX68" s="69"/>
      <c r="AY68" s="69"/>
      <c r="AZ68" s="69"/>
      <c r="BA68" s="69"/>
      <c r="BB68" s="69"/>
      <c r="BC68" s="69"/>
      <c r="BD68" s="69"/>
      <c r="BE68" s="69"/>
      <c r="BF68" s="70"/>
      <c r="BG68" s="69"/>
      <c r="BH68" s="69"/>
      <c r="BI68" s="69"/>
      <c r="BJ68" s="69"/>
      <c r="BK68" s="69"/>
      <c r="BL68" s="69"/>
      <c r="BM68" s="69"/>
      <c r="BN68" s="69"/>
      <c r="BO68" s="70"/>
      <c r="BP68" s="69"/>
      <c r="BQ68" s="69"/>
      <c r="BR68" s="69"/>
      <c r="BS68" s="69"/>
      <c r="BT68" s="69"/>
      <c r="BU68" s="69"/>
      <c r="BV68" s="69"/>
      <c r="BW68" s="69"/>
      <c r="BX68" s="70"/>
      <c r="BY68" s="69"/>
      <c r="BZ68" s="69"/>
      <c r="CA68" s="69"/>
      <c r="CB68" s="69"/>
      <c r="CC68" s="69"/>
      <c r="CD68" s="69"/>
      <c r="CE68" s="69"/>
      <c r="CF68" s="69"/>
      <c r="CG68" s="70"/>
      <c r="CH68" s="69"/>
      <c r="CI68" s="69"/>
      <c r="CJ68" s="69"/>
      <c r="CK68" s="69"/>
      <c r="CL68" s="69"/>
      <c r="CM68" s="69"/>
      <c r="CN68" s="69"/>
      <c r="CO68" s="69"/>
      <c r="CP68" s="70"/>
      <c r="CQ68" s="69"/>
      <c r="CR68" s="69"/>
      <c r="CS68" s="69"/>
      <c r="CT68" s="69"/>
      <c r="CU68" s="69"/>
      <c r="CV68" s="69"/>
      <c r="CW68" s="69"/>
      <c r="CX68" s="69"/>
      <c r="CY68" s="70"/>
      <c r="CZ68" s="69"/>
      <c r="DA68" s="69"/>
      <c r="DB68" s="69"/>
      <c r="DC68" s="69"/>
      <c r="DD68" s="69"/>
      <c r="DE68" s="69"/>
      <c r="DF68" s="69"/>
      <c r="DG68" s="69"/>
      <c r="DH68" s="70"/>
    </row>
    <row r="69" spans="1:112" s="74" customFormat="1" ht="11.5" x14ac:dyDescent="0.25">
      <c r="A69" s="67" t="s">
        <v>403</v>
      </c>
      <c r="B69" s="65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70"/>
      <c r="O69" s="69"/>
      <c r="P69" s="69"/>
      <c r="Q69" s="69"/>
      <c r="R69" s="69"/>
      <c r="S69" s="69"/>
      <c r="T69" s="69"/>
      <c r="U69" s="69"/>
      <c r="V69" s="69"/>
      <c r="W69" s="70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70"/>
      <c r="AO69" s="69"/>
      <c r="AP69" s="69"/>
      <c r="AQ69" s="69"/>
      <c r="AR69" s="69"/>
      <c r="AS69" s="69"/>
      <c r="AT69" s="69"/>
      <c r="AU69" s="69"/>
      <c r="AV69" s="69"/>
      <c r="AW69" s="70"/>
      <c r="AX69" s="69"/>
      <c r="AY69" s="69"/>
      <c r="AZ69" s="69"/>
      <c r="BA69" s="69"/>
      <c r="BB69" s="69"/>
      <c r="BC69" s="69"/>
      <c r="BD69" s="69"/>
      <c r="BE69" s="69"/>
      <c r="BF69" s="70"/>
      <c r="BG69" s="69"/>
      <c r="BH69" s="69"/>
      <c r="BI69" s="69"/>
      <c r="BJ69" s="69"/>
      <c r="BK69" s="69"/>
      <c r="BL69" s="69"/>
      <c r="BM69" s="69"/>
      <c r="BN69" s="69"/>
      <c r="BO69" s="70"/>
      <c r="BP69" s="69"/>
      <c r="BQ69" s="69"/>
      <c r="BR69" s="69"/>
      <c r="BS69" s="69"/>
      <c r="BT69" s="69"/>
      <c r="BU69" s="69"/>
      <c r="BV69" s="69"/>
      <c r="BW69" s="69"/>
      <c r="BX69" s="70"/>
      <c r="BY69" s="69"/>
      <c r="BZ69" s="69"/>
      <c r="CA69" s="69"/>
      <c r="CB69" s="69"/>
      <c r="CC69" s="69"/>
      <c r="CD69" s="69"/>
      <c r="CE69" s="69"/>
      <c r="CF69" s="69"/>
      <c r="CG69" s="70"/>
      <c r="CH69" s="69"/>
      <c r="CI69" s="69"/>
      <c r="CJ69" s="69"/>
      <c r="CK69" s="69"/>
      <c r="CL69" s="69"/>
      <c r="CM69" s="69"/>
      <c r="CN69" s="69"/>
      <c r="CO69" s="69"/>
      <c r="CP69" s="70"/>
      <c r="CQ69" s="69"/>
      <c r="CR69" s="69"/>
      <c r="CS69" s="69"/>
      <c r="CT69" s="69"/>
      <c r="CU69" s="69"/>
      <c r="CV69" s="69"/>
      <c r="CW69" s="69"/>
      <c r="CX69" s="69"/>
      <c r="CY69" s="70"/>
      <c r="CZ69" s="69"/>
      <c r="DA69" s="69"/>
      <c r="DB69" s="69"/>
      <c r="DC69" s="69"/>
      <c r="DD69" s="69"/>
      <c r="DE69" s="69"/>
      <c r="DF69" s="69"/>
      <c r="DG69" s="69"/>
      <c r="DH69" s="70"/>
    </row>
    <row r="70" spans="1:112" s="74" customFormat="1" ht="11.5" x14ac:dyDescent="0.25">
      <c r="A70" s="68"/>
      <c r="B70" s="65" t="s">
        <v>396</v>
      </c>
      <c r="C70" s="76"/>
      <c r="D70" s="76">
        <v>0</v>
      </c>
      <c r="E70" s="76">
        <v>389.86</v>
      </c>
      <c r="F70" s="76">
        <v>0</v>
      </c>
      <c r="G70" s="76">
        <v>158.26</v>
      </c>
      <c r="H70" s="76">
        <v>0</v>
      </c>
      <c r="I70" s="76">
        <v>193</v>
      </c>
      <c r="J70" s="76">
        <v>0</v>
      </c>
      <c r="K70" s="76">
        <v>38.6</v>
      </c>
      <c r="L70" s="76">
        <v>0</v>
      </c>
      <c r="M70" s="76">
        <v>0</v>
      </c>
      <c r="N70" s="70">
        <v>0</v>
      </c>
      <c r="O70" s="76">
        <v>0</v>
      </c>
      <c r="P70" s="76">
        <v>158.26</v>
      </c>
      <c r="Q70" s="76">
        <v>0</v>
      </c>
      <c r="R70" s="76">
        <v>218.09</v>
      </c>
      <c r="S70" s="76">
        <v>0</v>
      </c>
      <c r="T70" s="76">
        <v>38.6</v>
      </c>
      <c r="U70" s="76">
        <v>0</v>
      </c>
      <c r="V70" s="76">
        <v>414.95000000000005</v>
      </c>
      <c r="W70" s="70">
        <v>0</v>
      </c>
      <c r="X70" s="76">
        <f t="shared" ref="X70:AE74" si="195">O70-F70</f>
        <v>0</v>
      </c>
      <c r="Y70" s="76">
        <f t="shared" si="195"/>
        <v>0</v>
      </c>
      <c r="Z70" s="76">
        <f t="shared" si="195"/>
        <v>0</v>
      </c>
      <c r="AA70" s="76">
        <f t="shared" si="195"/>
        <v>25.090000000000003</v>
      </c>
      <c r="AB70" s="76">
        <f t="shared" si="195"/>
        <v>0</v>
      </c>
      <c r="AC70" s="76">
        <f t="shared" si="195"/>
        <v>0</v>
      </c>
      <c r="AD70" s="76">
        <f t="shared" si="195"/>
        <v>0</v>
      </c>
      <c r="AE70" s="76">
        <f t="shared" si="195"/>
        <v>414.95000000000005</v>
      </c>
      <c r="AF70" s="76">
        <v>0</v>
      </c>
      <c r="AG70" s="76">
        <v>154.4</v>
      </c>
      <c r="AH70" s="76">
        <v>0</v>
      </c>
      <c r="AI70" s="76">
        <v>289.5</v>
      </c>
      <c r="AJ70" s="76">
        <v>0</v>
      </c>
      <c r="AK70" s="76">
        <v>38.6</v>
      </c>
      <c r="AL70" s="76">
        <v>0</v>
      </c>
      <c r="AM70" s="76">
        <v>482.5</v>
      </c>
      <c r="AN70" s="70">
        <v>0</v>
      </c>
      <c r="AO70" s="76">
        <v>0</v>
      </c>
      <c r="AP70" s="76">
        <v>212.29999999999998</v>
      </c>
      <c r="AQ70" s="76">
        <v>0</v>
      </c>
      <c r="AR70" s="76">
        <v>289.5</v>
      </c>
      <c r="AS70" s="76">
        <v>0</v>
      </c>
      <c r="AT70" s="76">
        <v>38.6</v>
      </c>
      <c r="AU70" s="76">
        <v>0</v>
      </c>
      <c r="AV70" s="76">
        <v>540.4</v>
      </c>
      <c r="AW70" s="70">
        <v>0</v>
      </c>
      <c r="AX70" s="76">
        <v>0</v>
      </c>
      <c r="AY70" s="76">
        <v>239.32</v>
      </c>
      <c r="AZ70" s="76">
        <v>0</v>
      </c>
      <c r="BA70" s="76">
        <v>289.5</v>
      </c>
      <c r="BB70" s="76">
        <v>0</v>
      </c>
      <c r="BC70" s="76">
        <v>38.6</v>
      </c>
      <c r="BD70" s="76">
        <v>0</v>
      </c>
      <c r="BE70" s="76">
        <v>567.41999999999996</v>
      </c>
      <c r="BF70" s="70">
        <v>0</v>
      </c>
      <c r="BG70" s="76">
        <v>0</v>
      </c>
      <c r="BH70" s="76">
        <v>212.29999999999998</v>
      </c>
      <c r="BI70" s="76">
        <v>0</v>
      </c>
      <c r="BJ70" s="76">
        <v>289.5</v>
      </c>
      <c r="BK70" s="76">
        <v>0</v>
      </c>
      <c r="BL70" s="76">
        <v>38.6</v>
      </c>
      <c r="BM70" s="76">
        <v>0</v>
      </c>
      <c r="BN70" s="76">
        <v>540.4</v>
      </c>
      <c r="BO70" s="70">
        <v>0</v>
      </c>
      <c r="BP70" s="76">
        <v>0</v>
      </c>
      <c r="BQ70" s="76">
        <v>212.29999999999998</v>
      </c>
      <c r="BR70" s="76">
        <v>0</v>
      </c>
      <c r="BS70" s="76">
        <v>289.5</v>
      </c>
      <c r="BT70" s="76">
        <v>0</v>
      </c>
      <c r="BU70" s="76">
        <v>38.6</v>
      </c>
      <c r="BV70" s="76">
        <v>0</v>
      </c>
      <c r="BW70" s="76">
        <v>540.4</v>
      </c>
      <c r="BX70" s="70">
        <v>0</v>
      </c>
      <c r="BY70" s="76">
        <v>0</v>
      </c>
      <c r="BZ70" s="76">
        <v>212.29999999999998</v>
      </c>
      <c r="CA70" s="76">
        <v>0</v>
      </c>
      <c r="CB70" s="76">
        <v>289.5</v>
      </c>
      <c r="CC70" s="76">
        <v>0</v>
      </c>
      <c r="CD70" s="76">
        <v>38.6</v>
      </c>
      <c r="CE70" s="76">
        <v>0</v>
      </c>
      <c r="CF70" s="76">
        <v>540.4</v>
      </c>
      <c r="CG70" s="70">
        <v>0</v>
      </c>
      <c r="CH70" s="76">
        <v>0</v>
      </c>
      <c r="CI70" s="76">
        <v>212.29999999999998</v>
      </c>
      <c r="CJ70" s="76">
        <v>0</v>
      </c>
      <c r="CK70" s="76">
        <v>289.5</v>
      </c>
      <c r="CL70" s="76">
        <v>0</v>
      </c>
      <c r="CM70" s="76">
        <v>38.6</v>
      </c>
      <c r="CN70" s="76">
        <v>0</v>
      </c>
      <c r="CO70" s="76">
        <v>540.4</v>
      </c>
      <c r="CP70" s="70">
        <v>0</v>
      </c>
      <c r="CQ70" s="76">
        <v>0</v>
      </c>
      <c r="CR70" s="76">
        <v>212.29999999999998</v>
      </c>
      <c r="CS70" s="76">
        <v>0</v>
      </c>
      <c r="CT70" s="76">
        <v>289.5</v>
      </c>
      <c r="CU70" s="76">
        <v>0</v>
      </c>
      <c r="CV70" s="76">
        <v>38.6</v>
      </c>
      <c r="CW70" s="76">
        <v>0</v>
      </c>
      <c r="CX70" s="76">
        <v>540.4</v>
      </c>
      <c r="CY70" s="70">
        <v>0</v>
      </c>
      <c r="CZ70" s="76">
        <v>0</v>
      </c>
      <c r="DA70" s="76">
        <v>212.29999999999998</v>
      </c>
      <c r="DB70" s="76">
        <v>0</v>
      </c>
      <c r="DC70" s="76">
        <v>289.5</v>
      </c>
      <c r="DD70" s="76">
        <v>0</v>
      </c>
      <c r="DE70" s="76">
        <v>38.6</v>
      </c>
      <c r="DF70" s="76">
        <v>0</v>
      </c>
      <c r="DG70" s="76">
        <v>540.4</v>
      </c>
      <c r="DH70" s="70">
        <v>0</v>
      </c>
    </row>
    <row r="71" spans="1:112" s="74" customFormat="1" ht="11.5" x14ac:dyDescent="0.25">
      <c r="A71" s="68"/>
      <c r="B71" s="65" t="s">
        <v>397</v>
      </c>
      <c r="C71" s="76"/>
      <c r="D71" s="76">
        <v>0</v>
      </c>
      <c r="E71" s="76">
        <v>781.65000000000009</v>
      </c>
      <c r="F71" s="76">
        <v>59.83</v>
      </c>
      <c r="G71" s="76">
        <v>133.16999999999999</v>
      </c>
      <c r="H71" s="76">
        <v>318.45</v>
      </c>
      <c r="I71" s="76">
        <v>96.5</v>
      </c>
      <c r="J71" s="76">
        <v>144.75</v>
      </c>
      <c r="K71" s="76">
        <v>28.95</v>
      </c>
      <c r="L71" s="76">
        <v>0</v>
      </c>
      <c r="M71" s="76">
        <v>0</v>
      </c>
      <c r="N71" s="70">
        <v>0</v>
      </c>
      <c r="O71" s="76">
        <v>59.83</v>
      </c>
      <c r="P71" s="76">
        <v>133.16999999999999</v>
      </c>
      <c r="Q71" s="76">
        <v>159.22499999999999</v>
      </c>
      <c r="R71" s="76">
        <v>165.01499999999999</v>
      </c>
      <c r="S71" s="76">
        <v>123.52</v>
      </c>
      <c r="T71" s="76">
        <v>28.95</v>
      </c>
      <c r="U71" s="76">
        <v>0</v>
      </c>
      <c r="V71" s="76">
        <v>669.71</v>
      </c>
      <c r="W71" s="70">
        <v>0</v>
      </c>
      <c r="X71" s="76">
        <f t="shared" si="195"/>
        <v>0</v>
      </c>
      <c r="Y71" s="76">
        <f t="shared" si="195"/>
        <v>0</v>
      </c>
      <c r="Z71" s="76">
        <f t="shared" si="195"/>
        <v>-159.22499999999999</v>
      </c>
      <c r="AA71" s="76">
        <f t="shared" si="195"/>
        <v>68.514999999999986</v>
      </c>
      <c r="AB71" s="76">
        <f t="shared" si="195"/>
        <v>-21.230000000000004</v>
      </c>
      <c r="AC71" s="76">
        <f t="shared" si="195"/>
        <v>0</v>
      </c>
      <c r="AD71" s="76">
        <f t="shared" si="195"/>
        <v>0</v>
      </c>
      <c r="AE71" s="76">
        <f t="shared" si="195"/>
        <v>669.71</v>
      </c>
      <c r="AF71" s="76">
        <v>61.76</v>
      </c>
      <c r="AG71" s="76">
        <v>144.75</v>
      </c>
      <c r="AH71" s="76">
        <v>159.22499999999999</v>
      </c>
      <c r="AI71" s="76">
        <v>169.84</v>
      </c>
      <c r="AJ71" s="76">
        <v>123.52</v>
      </c>
      <c r="AK71" s="76">
        <v>28.95</v>
      </c>
      <c r="AL71" s="76">
        <v>0</v>
      </c>
      <c r="AM71" s="76">
        <v>688.04500000000007</v>
      </c>
      <c r="AN71" s="70">
        <v>0</v>
      </c>
      <c r="AO71" s="76">
        <v>61.76</v>
      </c>
      <c r="AP71" s="76">
        <v>86.85</v>
      </c>
      <c r="AQ71" s="76">
        <v>159.22499999999999</v>
      </c>
      <c r="AR71" s="76">
        <v>186.245</v>
      </c>
      <c r="AS71" s="76">
        <v>144.75</v>
      </c>
      <c r="AT71" s="76">
        <v>28.95</v>
      </c>
      <c r="AU71" s="76">
        <v>0</v>
      </c>
      <c r="AV71" s="76">
        <v>667.78</v>
      </c>
      <c r="AW71" s="70">
        <v>0</v>
      </c>
      <c r="AX71" s="76">
        <v>61.76</v>
      </c>
      <c r="AY71" s="76">
        <v>57.9</v>
      </c>
      <c r="AZ71" s="76">
        <v>159.22499999999999</v>
      </c>
      <c r="BA71" s="76">
        <v>202.65</v>
      </c>
      <c r="BB71" s="76">
        <v>144.75</v>
      </c>
      <c r="BC71" s="76">
        <v>28.95</v>
      </c>
      <c r="BD71" s="76">
        <v>0</v>
      </c>
      <c r="BE71" s="76">
        <v>655.23500000000001</v>
      </c>
      <c r="BF71" s="70">
        <v>0</v>
      </c>
      <c r="BG71" s="76">
        <v>61.76</v>
      </c>
      <c r="BH71" s="76">
        <v>86.85</v>
      </c>
      <c r="BI71" s="76">
        <v>159.22499999999999</v>
      </c>
      <c r="BJ71" s="76">
        <v>217.125</v>
      </c>
      <c r="BK71" s="76">
        <v>144.75</v>
      </c>
      <c r="BL71" s="76">
        <v>28.95</v>
      </c>
      <c r="BM71" s="76">
        <v>0</v>
      </c>
      <c r="BN71" s="76">
        <v>698.66000000000008</v>
      </c>
      <c r="BO71" s="70">
        <v>0</v>
      </c>
      <c r="BP71" s="76">
        <v>61.76</v>
      </c>
      <c r="BQ71" s="76">
        <v>86.85</v>
      </c>
      <c r="BR71" s="76">
        <v>159.22499999999999</v>
      </c>
      <c r="BS71" s="76">
        <v>217.125</v>
      </c>
      <c r="BT71" s="76">
        <v>144.75</v>
      </c>
      <c r="BU71" s="76">
        <v>28.95</v>
      </c>
      <c r="BV71" s="76">
        <v>0</v>
      </c>
      <c r="BW71" s="76">
        <v>698.66000000000008</v>
      </c>
      <c r="BX71" s="70">
        <v>0</v>
      </c>
      <c r="BY71" s="76">
        <v>61.76</v>
      </c>
      <c r="BZ71" s="76">
        <v>86.85</v>
      </c>
      <c r="CA71" s="76">
        <v>159.22499999999999</v>
      </c>
      <c r="CB71" s="76">
        <v>217.125</v>
      </c>
      <c r="CC71" s="76">
        <v>144.75</v>
      </c>
      <c r="CD71" s="76">
        <v>28.95</v>
      </c>
      <c r="CE71" s="76">
        <v>0</v>
      </c>
      <c r="CF71" s="76">
        <v>698.66000000000008</v>
      </c>
      <c r="CG71" s="70">
        <v>0</v>
      </c>
      <c r="CH71" s="76">
        <v>61.76</v>
      </c>
      <c r="CI71" s="76">
        <v>86.85</v>
      </c>
      <c r="CJ71" s="76">
        <v>159.22499999999999</v>
      </c>
      <c r="CK71" s="76">
        <v>217.125</v>
      </c>
      <c r="CL71" s="76">
        <v>144.75</v>
      </c>
      <c r="CM71" s="76">
        <v>28.95</v>
      </c>
      <c r="CN71" s="76">
        <v>0</v>
      </c>
      <c r="CO71" s="76">
        <v>698.66000000000008</v>
      </c>
      <c r="CP71" s="70">
        <v>0</v>
      </c>
      <c r="CQ71" s="76">
        <v>61.76</v>
      </c>
      <c r="CR71" s="76">
        <v>86.85</v>
      </c>
      <c r="CS71" s="76">
        <v>159.22499999999999</v>
      </c>
      <c r="CT71" s="76">
        <v>217.125</v>
      </c>
      <c r="CU71" s="76">
        <v>144.75</v>
      </c>
      <c r="CV71" s="76">
        <v>28.95</v>
      </c>
      <c r="CW71" s="76">
        <v>0</v>
      </c>
      <c r="CX71" s="76">
        <v>698.66000000000008</v>
      </c>
      <c r="CY71" s="70">
        <v>0</v>
      </c>
      <c r="CZ71" s="76">
        <v>61.76</v>
      </c>
      <c r="DA71" s="76">
        <v>86.85</v>
      </c>
      <c r="DB71" s="76">
        <v>159.22499999999999</v>
      </c>
      <c r="DC71" s="76">
        <v>217.125</v>
      </c>
      <c r="DD71" s="76">
        <v>144.75</v>
      </c>
      <c r="DE71" s="76">
        <v>28.95</v>
      </c>
      <c r="DF71" s="76">
        <v>0</v>
      </c>
      <c r="DG71" s="76">
        <v>698.66000000000008</v>
      </c>
      <c r="DH71" s="70">
        <v>0</v>
      </c>
    </row>
    <row r="72" spans="1:112" s="74" customFormat="1" ht="11.5" x14ac:dyDescent="0.25">
      <c r="A72" s="68"/>
      <c r="B72" s="65" t="s">
        <v>398</v>
      </c>
      <c r="C72" s="76"/>
      <c r="D72" s="76">
        <v>0</v>
      </c>
      <c r="E72" s="76">
        <v>697.69499999999994</v>
      </c>
      <c r="F72" s="76">
        <v>113.86999999999999</v>
      </c>
      <c r="G72" s="76">
        <v>0</v>
      </c>
      <c r="H72" s="76">
        <v>159.22499999999999</v>
      </c>
      <c r="I72" s="76">
        <v>96.5</v>
      </c>
      <c r="J72" s="76">
        <v>308.8</v>
      </c>
      <c r="K72" s="76">
        <v>19.3</v>
      </c>
      <c r="L72" s="76">
        <v>0</v>
      </c>
      <c r="M72" s="76">
        <v>0</v>
      </c>
      <c r="N72" s="70">
        <v>0</v>
      </c>
      <c r="O72" s="76">
        <v>113.86999999999999</v>
      </c>
      <c r="P72" s="76">
        <v>0</v>
      </c>
      <c r="Q72" s="76">
        <v>318.45</v>
      </c>
      <c r="R72" s="76">
        <v>130.27500000000001</v>
      </c>
      <c r="S72" s="76">
        <v>291.43</v>
      </c>
      <c r="T72" s="76">
        <v>19.3</v>
      </c>
      <c r="U72" s="76">
        <v>0</v>
      </c>
      <c r="V72" s="76">
        <v>873.32500000000005</v>
      </c>
      <c r="W72" s="70">
        <v>0</v>
      </c>
      <c r="X72" s="76">
        <f t="shared" si="195"/>
        <v>0</v>
      </c>
      <c r="Y72" s="76">
        <f t="shared" si="195"/>
        <v>0</v>
      </c>
      <c r="Z72" s="76">
        <f t="shared" si="195"/>
        <v>159.22499999999999</v>
      </c>
      <c r="AA72" s="76">
        <f t="shared" si="195"/>
        <v>33.775000000000006</v>
      </c>
      <c r="AB72" s="76">
        <f t="shared" si="195"/>
        <v>-17.370000000000005</v>
      </c>
      <c r="AC72" s="76">
        <f t="shared" si="195"/>
        <v>0</v>
      </c>
      <c r="AD72" s="76">
        <f t="shared" si="195"/>
        <v>0</v>
      </c>
      <c r="AE72" s="76">
        <f t="shared" si="195"/>
        <v>873.32500000000005</v>
      </c>
      <c r="AF72" s="76">
        <v>117.72999999999999</v>
      </c>
      <c r="AG72" s="76">
        <v>0</v>
      </c>
      <c r="AH72" s="76">
        <v>318.45</v>
      </c>
      <c r="AI72" s="76">
        <v>144.75</v>
      </c>
      <c r="AJ72" s="76">
        <v>291.43</v>
      </c>
      <c r="AK72" s="76">
        <v>19.3</v>
      </c>
      <c r="AL72" s="76">
        <v>0</v>
      </c>
      <c r="AM72" s="76">
        <v>891.65999999999985</v>
      </c>
      <c r="AN72" s="70">
        <v>0</v>
      </c>
      <c r="AO72" s="76">
        <v>117.72999999999999</v>
      </c>
      <c r="AP72" s="76">
        <v>0</v>
      </c>
      <c r="AQ72" s="76">
        <v>318.45</v>
      </c>
      <c r="AR72" s="76">
        <v>144.75</v>
      </c>
      <c r="AS72" s="76">
        <v>308.8</v>
      </c>
      <c r="AT72" s="76">
        <v>19.3</v>
      </c>
      <c r="AU72" s="76">
        <v>0</v>
      </c>
      <c r="AV72" s="76">
        <v>909.03</v>
      </c>
      <c r="AW72" s="70">
        <v>0</v>
      </c>
      <c r="AX72" s="76">
        <v>117.72999999999999</v>
      </c>
      <c r="AY72" s="76">
        <v>0</v>
      </c>
      <c r="AZ72" s="76">
        <v>318.45</v>
      </c>
      <c r="BA72" s="76">
        <v>144.75</v>
      </c>
      <c r="BB72" s="76">
        <v>308.8</v>
      </c>
      <c r="BC72" s="76">
        <v>19.3</v>
      </c>
      <c r="BD72" s="76">
        <v>0</v>
      </c>
      <c r="BE72" s="76">
        <v>909.03</v>
      </c>
      <c r="BF72" s="70">
        <v>0</v>
      </c>
      <c r="BG72" s="76">
        <v>117.72999999999999</v>
      </c>
      <c r="BH72" s="76">
        <v>0</v>
      </c>
      <c r="BI72" s="76">
        <v>318.45</v>
      </c>
      <c r="BJ72" s="76">
        <v>144.75</v>
      </c>
      <c r="BK72" s="76">
        <v>308.8</v>
      </c>
      <c r="BL72" s="76">
        <v>19.3</v>
      </c>
      <c r="BM72" s="76">
        <v>0</v>
      </c>
      <c r="BN72" s="76">
        <v>909.03</v>
      </c>
      <c r="BO72" s="70">
        <v>0</v>
      </c>
      <c r="BP72" s="76">
        <v>117.72999999999999</v>
      </c>
      <c r="BQ72" s="76">
        <v>0</v>
      </c>
      <c r="BR72" s="76">
        <v>318.45</v>
      </c>
      <c r="BS72" s="76">
        <v>144.75</v>
      </c>
      <c r="BT72" s="76">
        <v>308.8</v>
      </c>
      <c r="BU72" s="76">
        <v>19.3</v>
      </c>
      <c r="BV72" s="76">
        <v>0</v>
      </c>
      <c r="BW72" s="76">
        <v>909.03</v>
      </c>
      <c r="BX72" s="70">
        <v>0</v>
      </c>
      <c r="BY72" s="76">
        <v>117.72999999999999</v>
      </c>
      <c r="BZ72" s="76">
        <v>0</v>
      </c>
      <c r="CA72" s="76">
        <v>318.45</v>
      </c>
      <c r="CB72" s="76">
        <v>144.75</v>
      </c>
      <c r="CC72" s="76">
        <v>308.8</v>
      </c>
      <c r="CD72" s="76">
        <v>19.3</v>
      </c>
      <c r="CE72" s="76">
        <v>0</v>
      </c>
      <c r="CF72" s="76">
        <v>909.03</v>
      </c>
      <c r="CG72" s="70">
        <v>0</v>
      </c>
      <c r="CH72" s="76">
        <v>117.72999999999999</v>
      </c>
      <c r="CI72" s="76">
        <v>0</v>
      </c>
      <c r="CJ72" s="76">
        <v>318.45</v>
      </c>
      <c r="CK72" s="76">
        <v>144.75</v>
      </c>
      <c r="CL72" s="76">
        <v>308.8</v>
      </c>
      <c r="CM72" s="76">
        <v>19.3</v>
      </c>
      <c r="CN72" s="76">
        <v>0</v>
      </c>
      <c r="CO72" s="76">
        <v>909.03</v>
      </c>
      <c r="CP72" s="70">
        <v>0</v>
      </c>
      <c r="CQ72" s="76">
        <v>117.72999999999999</v>
      </c>
      <c r="CR72" s="76">
        <v>0</v>
      </c>
      <c r="CS72" s="76">
        <v>318.45</v>
      </c>
      <c r="CT72" s="76">
        <v>144.75</v>
      </c>
      <c r="CU72" s="76">
        <v>308.8</v>
      </c>
      <c r="CV72" s="76">
        <v>19.3</v>
      </c>
      <c r="CW72" s="76">
        <v>0</v>
      </c>
      <c r="CX72" s="76">
        <v>909.03</v>
      </c>
      <c r="CY72" s="70">
        <v>0</v>
      </c>
      <c r="CZ72" s="76">
        <v>117.72999999999999</v>
      </c>
      <c r="DA72" s="76">
        <v>0</v>
      </c>
      <c r="DB72" s="76">
        <v>318.45</v>
      </c>
      <c r="DC72" s="76">
        <v>144.75</v>
      </c>
      <c r="DD72" s="76">
        <v>308.8</v>
      </c>
      <c r="DE72" s="76">
        <v>19.3</v>
      </c>
      <c r="DF72" s="76">
        <v>0</v>
      </c>
      <c r="DG72" s="76">
        <v>909.03</v>
      </c>
      <c r="DH72" s="70">
        <v>0</v>
      </c>
    </row>
    <row r="73" spans="1:112" s="74" customFormat="1" ht="11.5" x14ac:dyDescent="0.25">
      <c r="A73" s="68"/>
      <c r="B73" s="65" t="s">
        <v>399</v>
      </c>
      <c r="C73" s="76"/>
      <c r="D73" s="76">
        <v>0</v>
      </c>
      <c r="E73" s="76">
        <v>164.05</v>
      </c>
      <c r="F73" s="76">
        <v>0</v>
      </c>
      <c r="G73" s="76">
        <v>0</v>
      </c>
      <c r="H73" s="76">
        <v>0</v>
      </c>
      <c r="I73" s="76">
        <v>125.45</v>
      </c>
      <c r="J73" s="76">
        <v>0</v>
      </c>
      <c r="K73" s="76">
        <v>38.6</v>
      </c>
      <c r="L73" s="76">
        <v>0</v>
      </c>
      <c r="M73" s="76">
        <v>0</v>
      </c>
      <c r="N73" s="70">
        <v>0</v>
      </c>
      <c r="O73" s="76">
        <v>0</v>
      </c>
      <c r="P73" s="76">
        <v>0</v>
      </c>
      <c r="Q73" s="76">
        <v>0</v>
      </c>
      <c r="R73" s="76">
        <v>112.905</v>
      </c>
      <c r="S73" s="76">
        <v>0</v>
      </c>
      <c r="T73" s="76">
        <v>38.6</v>
      </c>
      <c r="U73" s="76">
        <v>0</v>
      </c>
      <c r="V73" s="76">
        <v>151.505</v>
      </c>
      <c r="W73" s="70">
        <v>0</v>
      </c>
      <c r="X73" s="76">
        <f t="shared" si="195"/>
        <v>0</v>
      </c>
      <c r="Y73" s="76">
        <f t="shared" si="195"/>
        <v>0</v>
      </c>
      <c r="Z73" s="76">
        <f t="shared" si="195"/>
        <v>0</v>
      </c>
      <c r="AA73" s="76">
        <f t="shared" si="195"/>
        <v>-12.545000000000002</v>
      </c>
      <c r="AB73" s="76">
        <f t="shared" si="195"/>
        <v>0</v>
      </c>
      <c r="AC73" s="76">
        <f t="shared" si="195"/>
        <v>0</v>
      </c>
      <c r="AD73" s="76">
        <f t="shared" si="195"/>
        <v>0</v>
      </c>
      <c r="AE73" s="76">
        <f t="shared" si="195"/>
        <v>151.505</v>
      </c>
      <c r="AF73" s="76">
        <v>0</v>
      </c>
      <c r="AG73" s="76">
        <v>0</v>
      </c>
      <c r="AH73" s="76">
        <v>0</v>
      </c>
      <c r="AI73" s="76">
        <v>178.52500000000001</v>
      </c>
      <c r="AJ73" s="76">
        <v>0</v>
      </c>
      <c r="AK73" s="76">
        <v>38.6</v>
      </c>
      <c r="AL73" s="76">
        <v>0</v>
      </c>
      <c r="AM73" s="76">
        <v>217.125</v>
      </c>
      <c r="AN73" s="70">
        <v>0</v>
      </c>
      <c r="AO73" s="76">
        <v>0</v>
      </c>
      <c r="AP73" s="76">
        <v>0</v>
      </c>
      <c r="AQ73" s="76">
        <v>0</v>
      </c>
      <c r="AR73" s="76">
        <v>178.52500000000001</v>
      </c>
      <c r="AS73" s="76">
        <v>0</v>
      </c>
      <c r="AT73" s="76">
        <v>38.6</v>
      </c>
      <c r="AU73" s="76">
        <v>0</v>
      </c>
      <c r="AV73" s="76">
        <v>217.125</v>
      </c>
      <c r="AW73" s="70">
        <v>0</v>
      </c>
      <c r="AX73" s="76">
        <v>0</v>
      </c>
      <c r="AY73" s="76">
        <v>0</v>
      </c>
      <c r="AZ73" s="76">
        <v>0</v>
      </c>
      <c r="BA73" s="76">
        <v>178.52500000000001</v>
      </c>
      <c r="BB73" s="76">
        <v>0</v>
      </c>
      <c r="BC73" s="76">
        <v>38.6</v>
      </c>
      <c r="BD73" s="76">
        <v>0</v>
      </c>
      <c r="BE73" s="76">
        <v>217.125</v>
      </c>
      <c r="BF73" s="70">
        <v>0</v>
      </c>
      <c r="BG73" s="76">
        <v>0</v>
      </c>
      <c r="BH73" s="76">
        <v>0</v>
      </c>
      <c r="BI73" s="76">
        <v>0</v>
      </c>
      <c r="BJ73" s="76">
        <v>178.52500000000001</v>
      </c>
      <c r="BK73" s="76">
        <v>0</v>
      </c>
      <c r="BL73" s="76">
        <v>38.6</v>
      </c>
      <c r="BM73" s="76">
        <v>0</v>
      </c>
      <c r="BN73" s="76">
        <v>217.125</v>
      </c>
      <c r="BO73" s="70">
        <v>0</v>
      </c>
      <c r="BP73" s="76">
        <v>0</v>
      </c>
      <c r="BQ73" s="76">
        <v>0</v>
      </c>
      <c r="BR73" s="76">
        <v>0</v>
      </c>
      <c r="BS73" s="76">
        <v>178.52500000000001</v>
      </c>
      <c r="BT73" s="76">
        <v>0</v>
      </c>
      <c r="BU73" s="76">
        <v>38.6</v>
      </c>
      <c r="BV73" s="76">
        <v>0</v>
      </c>
      <c r="BW73" s="76">
        <v>217.125</v>
      </c>
      <c r="BX73" s="70">
        <v>0</v>
      </c>
      <c r="BY73" s="76">
        <v>0</v>
      </c>
      <c r="BZ73" s="76">
        <v>0</v>
      </c>
      <c r="CA73" s="76">
        <v>0</v>
      </c>
      <c r="CB73" s="76">
        <v>178.52500000000001</v>
      </c>
      <c r="CC73" s="76">
        <v>0</v>
      </c>
      <c r="CD73" s="76">
        <v>38.6</v>
      </c>
      <c r="CE73" s="76">
        <v>0</v>
      </c>
      <c r="CF73" s="76">
        <v>217.125</v>
      </c>
      <c r="CG73" s="70">
        <v>0</v>
      </c>
      <c r="CH73" s="76">
        <v>0</v>
      </c>
      <c r="CI73" s="76">
        <v>0</v>
      </c>
      <c r="CJ73" s="76">
        <v>0</v>
      </c>
      <c r="CK73" s="76">
        <v>178.52500000000001</v>
      </c>
      <c r="CL73" s="76">
        <v>0</v>
      </c>
      <c r="CM73" s="76">
        <v>38.6</v>
      </c>
      <c r="CN73" s="76">
        <v>0</v>
      </c>
      <c r="CO73" s="76">
        <v>217.125</v>
      </c>
      <c r="CP73" s="70">
        <v>0</v>
      </c>
      <c r="CQ73" s="76">
        <v>0</v>
      </c>
      <c r="CR73" s="76">
        <v>0</v>
      </c>
      <c r="CS73" s="76">
        <v>0</v>
      </c>
      <c r="CT73" s="76">
        <v>178.52500000000001</v>
      </c>
      <c r="CU73" s="76">
        <v>0</v>
      </c>
      <c r="CV73" s="76">
        <v>38.6</v>
      </c>
      <c r="CW73" s="76">
        <v>0</v>
      </c>
      <c r="CX73" s="76">
        <v>217.125</v>
      </c>
      <c r="CY73" s="70">
        <v>0</v>
      </c>
      <c r="CZ73" s="76">
        <v>0</v>
      </c>
      <c r="DA73" s="76">
        <v>0</v>
      </c>
      <c r="DB73" s="76">
        <v>0</v>
      </c>
      <c r="DC73" s="76">
        <v>178.52500000000001</v>
      </c>
      <c r="DD73" s="76">
        <v>0</v>
      </c>
      <c r="DE73" s="76">
        <v>38.6</v>
      </c>
      <c r="DF73" s="76">
        <v>0</v>
      </c>
      <c r="DG73" s="76">
        <v>217.125</v>
      </c>
      <c r="DH73" s="70">
        <v>0</v>
      </c>
    </row>
    <row r="74" spans="1:112" s="74" customFormat="1" ht="11.5" x14ac:dyDescent="0.25">
      <c r="A74" s="68"/>
      <c r="B74" s="65" t="s">
        <v>404</v>
      </c>
      <c r="C74" s="77"/>
      <c r="D74" s="77">
        <v>0</v>
      </c>
      <c r="E74" s="77">
        <v>2033.2550000000001</v>
      </c>
      <c r="F74" s="77">
        <v>173.7</v>
      </c>
      <c r="G74" s="77">
        <v>291.42999999999995</v>
      </c>
      <c r="H74" s="77">
        <v>477.67499999999995</v>
      </c>
      <c r="I74" s="77">
        <v>511.45</v>
      </c>
      <c r="J74" s="77">
        <v>453.55</v>
      </c>
      <c r="K74" s="77">
        <v>125.44999999999999</v>
      </c>
      <c r="L74" s="77">
        <v>0</v>
      </c>
      <c r="M74" s="77">
        <v>0</v>
      </c>
      <c r="N74" s="70">
        <v>0</v>
      </c>
      <c r="O74" s="77">
        <v>173.7</v>
      </c>
      <c r="P74" s="77">
        <v>291.42999999999995</v>
      </c>
      <c r="Q74" s="77">
        <v>477.67499999999995</v>
      </c>
      <c r="R74" s="77">
        <v>626.28499999999997</v>
      </c>
      <c r="S74" s="77">
        <v>414.95</v>
      </c>
      <c r="T74" s="77">
        <v>125.44999999999999</v>
      </c>
      <c r="U74" s="77">
        <v>0</v>
      </c>
      <c r="V74" s="77">
        <v>2109.4900000000002</v>
      </c>
      <c r="W74" s="70">
        <v>0</v>
      </c>
      <c r="X74" s="77">
        <f t="shared" si="195"/>
        <v>0</v>
      </c>
      <c r="Y74" s="77">
        <f t="shared" si="195"/>
        <v>0</v>
      </c>
      <c r="Z74" s="77">
        <f t="shared" si="195"/>
        <v>0</v>
      </c>
      <c r="AA74" s="77">
        <f t="shared" si="195"/>
        <v>114.83499999999998</v>
      </c>
      <c r="AB74" s="77">
        <f t="shared" si="195"/>
        <v>-38.600000000000023</v>
      </c>
      <c r="AC74" s="77">
        <f t="shared" si="195"/>
        <v>0</v>
      </c>
      <c r="AD74" s="77">
        <f t="shared" si="195"/>
        <v>0</v>
      </c>
      <c r="AE74" s="77">
        <f t="shared" si="195"/>
        <v>2109.4900000000002</v>
      </c>
      <c r="AF74" s="77">
        <v>179.48999999999998</v>
      </c>
      <c r="AG74" s="77">
        <v>299.14999999999998</v>
      </c>
      <c r="AH74" s="77">
        <v>477.67499999999995</v>
      </c>
      <c r="AI74" s="77">
        <v>782.61500000000001</v>
      </c>
      <c r="AJ74" s="77">
        <v>414.95</v>
      </c>
      <c r="AK74" s="77">
        <v>125.44999999999999</v>
      </c>
      <c r="AL74" s="77">
        <v>0</v>
      </c>
      <c r="AM74" s="77">
        <v>2279.33</v>
      </c>
      <c r="AN74" s="70">
        <v>0</v>
      </c>
      <c r="AO74" s="77">
        <v>179.48999999999998</v>
      </c>
      <c r="AP74" s="77">
        <v>299.14999999999998</v>
      </c>
      <c r="AQ74" s="77">
        <v>477.67499999999995</v>
      </c>
      <c r="AR74" s="77">
        <v>799.02</v>
      </c>
      <c r="AS74" s="77">
        <v>453.55</v>
      </c>
      <c r="AT74" s="77">
        <v>125.44999999999999</v>
      </c>
      <c r="AU74" s="77">
        <v>0</v>
      </c>
      <c r="AV74" s="77">
        <v>2334.335</v>
      </c>
      <c r="AW74" s="70">
        <v>0</v>
      </c>
      <c r="AX74" s="77">
        <v>179.48999999999998</v>
      </c>
      <c r="AY74" s="77">
        <v>297.21999999999997</v>
      </c>
      <c r="AZ74" s="77">
        <v>477.67499999999995</v>
      </c>
      <c r="BA74" s="77">
        <v>815.42499999999995</v>
      </c>
      <c r="BB74" s="77">
        <v>453.55</v>
      </c>
      <c r="BC74" s="77">
        <v>125.44999999999999</v>
      </c>
      <c r="BD74" s="77">
        <v>0</v>
      </c>
      <c r="BE74" s="77">
        <v>2348.81</v>
      </c>
      <c r="BF74" s="70">
        <v>0</v>
      </c>
      <c r="BG74" s="77">
        <v>179.48999999999998</v>
      </c>
      <c r="BH74" s="77">
        <v>299.14999999999998</v>
      </c>
      <c r="BI74" s="77">
        <v>477.67499999999995</v>
      </c>
      <c r="BJ74" s="77">
        <v>829.9</v>
      </c>
      <c r="BK74" s="77">
        <v>453.55</v>
      </c>
      <c r="BL74" s="77">
        <v>125.44999999999999</v>
      </c>
      <c r="BM74" s="77">
        <v>0</v>
      </c>
      <c r="BN74" s="77">
        <v>2365.2150000000001</v>
      </c>
      <c r="BO74" s="70">
        <v>0</v>
      </c>
      <c r="BP74" s="77">
        <v>179.48999999999998</v>
      </c>
      <c r="BQ74" s="77">
        <v>299.14999999999998</v>
      </c>
      <c r="BR74" s="77">
        <v>477.67499999999995</v>
      </c>
      <c r="BS74" s="77">
        <v>829.9</v>
      </c>
      <c r="BT74" s="77">
        <v>453.55</v>
      </c>
      <c r="BU74" s="77">
        <v>125.44999999999999</v>
      </c>
      <c r="BV74" s="77">
        <v>0</v>
      </c>
      <c r="BW74" s="77">
        <v>2365.2150000000001</v>
      </c>
      <c r="BX74" s="70">
        <v>0</v>
      </c>
      <c r="BY74" s="77">
        <v>179.48999999999998</v>
      </c>
      <c r="BZ74" s="77">
        <v>299.14999999999998</v>
      </c>
      <c r="CA74" s="77">
        <v>477.67499999999995</v>
      </c>
      <c r="CB74" s="77">
        <v>829.9</v>
      </c>
      <c r="CC74" s="77">
        <v>453.55</v>
      </c>
      <c r="CD74" s="77">
        <v>125.44999999999999</v>
      </c>
      <c r="CE74" s="77">
        <v>0</v>
      </c>
      <c r="CF74" s="77">
        <v>2365.2150000000001</v>
      </c>
      <c r="CG74" s="70">
        <v>0</v>
      </c>
      <c r="CH74" s="77">
        <v>179.48999999999998</v>
      </c>
      <c r="CI74" s="77">
        <v>299.14999999999998</v>
      </c>
      <c r="CJ74" s="77">
        <v>477.67499999999995</v>
      </c>
      <c r="CK74" s="77">
        <v>829.9</v>
      </c>
      <c r="CL74" s="77">
        <v>453.55</v>
      </c>
      <c r="CM74" s="77">
        <v>125.44999999999999</v>
      </c>
      <c r="CN74" s="77">
        <v>0</v>
      </c>
      <c r="CO74" s="77">
        <v>2365.2150000000001</v>
      </c>
      <c r="CP74" s="70">
        <v>0</v>
      </c>
      <c r="CQ74" s="77">
        <v>179.48999999999998</v>
      </c>
      <c r="CR74" s="77">
        <v>299.14999999999998</v>
      </c>
      <c r="CS74" s="77">
        <v>477.67499999999995</v>
      </c>
      <c r="CT74" s="77">
        <v>829.9</v>
      </c>
      <c r="CU74" s="77">
        <v>453.55</v>
      </c>
      <c r="CV74" s="77">
        <v>125.44999999999999</v>
      </c>
      <c r="CW74" s="77">
        <v>0</v>
      </c>
      <c r="CX74" s="77">
        <v>2365.2150000000001</v>
      </c>
      <c r="CY74" s="70">
        <v>0</v>
      </c>
      <c r="CZ74" s="77">
        <v>179.48999999999998</v>
      </c>
      <c r="DA74" s="77">
        <v>299.14999999999998</v>
      </c>
      <c r="DB74" s="77">
        <v>477.67499999999995</v>
      </c>
      <c r="DC74" s="77">
        <v>829.9</v>
      </c>
      <c r="DD74" s="77">
        <v>453.55</v>
      </c>
      <c r="DE74" s="77">
        <v>125.44999999999999</v>
      </c>
      <c r="DF74" s="77">
        <v>0</v>
      </c>
      <c r="DG74" s="77">
        <v>2365.2150000000001</v>
      </c>
      <c r="DH74" s="70">
        <v>0</v>
      </c>
    </row>
    <row r="75" spans="1:112" s="74" customFormat="1" ht="11.5" x14ac:dyDescent="0.25">
      <c r="A75" s="71" t="s">
        <v>405</v>
      </c>
      <c r="B75" s="65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70"/>
      <c r="O75" s="69"/>
      <c r="P75" s="69"/>
      <c r="Q75" s="69"/>
      <c r="R75" s="69"/>
      <c r="S75" s="69"/>
      <c r="T75" s="69"/>
      <c r="U75" s="69"/>
      <c r="V75" s="69"/>
      <c r="W75" s="70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70"/>
      <c r="AO75" s="69"/>
      <c r="AP75" s="69"/>
      <c r="AQ75" s="69"/>
      <c r="AR75" s="69"/>
      <c r="AS75" s="69"/>
      <c r="AT75" s="69"/>
      <c r="AU75" s="69"/>
      <c r="AV75" s="69"/>
      <c r="AW75" s="70"/>
      <c r="AX75" s="69"/>
      <c r="AY75" s="69"/>
      <c r="AZ75" s="69"/>
      <c r="BA75" s="69"/>
      <c r="BB75" s="69"/>
      <c r="BC75" s="69"/>
      <c r="BD75" s="69"/>
      <c r="BE75" s="69"/>
      <c r="BF75" s="70"/>
      <c r="BG75" s="69"/>
      <c r="BH75" s="69"/>
      <c r="BI75" s="69"/>
      <c r="BJ75" s="69"/>
      <c r="BK75" s="69"/>
      <c r="BL75" s="69"/>
      <c r="BM75" s="69"/>
      <c r="BN75" s="69"/>
      <c r="BO75" s="70"/>
      <c r="BP75" s="69"/>
      <c r="BQ75" s="69"/>
      <c r="BR75" s="69"/>
      <c r="BS75" s="69"/>
      <c r="BT75" s="69"/>
      <c r="BU75" s="69"/>
      <c r="BV75" s="69"/>
      <c r="BW75" s="69"/>
      <c r="BX75" s="70"/>
      <c r="BY75" s="69"/>
      <c r="BZ75" s="69"/>
      <c r="CA75" s="69"/>
      <c r="CB75" s="69"/>
      <c r="CC75" s="69"/>
      <c r="CD75" s="69"/>
      <c r="CE75" s="69"/>
      <c r="CF75" s="69"/>
      <c r="CG75" s="70"/>
      <c r="CH75" s="69"/>
      <c r="CI75" s="69"/>
      <c r="CJ75" s="69"/>
      <c r="CK75" s="69"/>
      <c r="CL75" s="69"/>
      <c r="CM75" s="69"/>
      <c r="CN75" s="69"/>
      <c r="CO75" s="69"/>
      <c r="CP75" s="70"/>
      <c r="CQ75" s="69"/>
      <c r="CR75" s="69"/>
      <c r="CS75" s="69"/>
      <c r="CT75" s="69"/>
      <c r="CU75" s="69"/>
      <c r="CV75" s="69"/>
      <c r="CW75" s="69"/>
      <c r="CX75" s="69"/>
      <c r="CY75" s="70"/>
      <c r="CZ75" s="69"/>
      <c r="DA75" s="69"/>
      <c r="DB75" s="69"/>
      <c r="DC75" s="69"/>
      <c r="DD75" s="69"/>
      <c r="DE75" s="69"/>
      <c r="DF75" s="69"/>
      <c r="DG75" s="69"/>
      <c r="DH75" s="70"/>
    </row>
    <row r="76" spans="1:112" s="74" customFormat="1" ht="11.5" x14ac:dyDescent="0.25">
      <c r="A76" s="68"/>
      <c r="B76" s="71" t="s">
        <v>406</v>
      </c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70"/>
      <c r="O76" s="69"/>
      <c r="P76" s="69"/>
      <c r="Q76" s="69"/>
      <c r="R76" s="69"/>
      <c r="S76" s="69"/>
      <c r="T76" s="69"/>
      <c r="U76" s="69"/>
      <c r="V76" s="69"/>
      <c r="W76" s="70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70"/>
      <c r="AO76" s="69"/>
      <c r="AP76" s="69"/>
      <c r="AQ76" s="69"/>
      <c r="AR76" s="69"/>
      <c r="AS76" s="69"/>
      <c r="AT76" s="69"/>
      <c r="AU76" s="69"/>
      <c r="AV76" s="69"/>
      <c r="AW76" s="70"/>
      <c r="AX76" s="69"/>
      <c r="AY76" s="69"/>
      <c r="AZ76" s="69"/>
      <c r="BA76" s="69"/>
      <c r="BB76" s="69"/>
      <c r="BC76" s="69"/>
      <c r="BD76" s="69"/>
      <c r="BE76" s="69"/>
      <c r="BF76" s="70"/>
      <c r="BG76" s="69"/>
      <c r="BH76" s="69"/>
      <c r="BI76" s="69"/>
      <c r="BJ76" s="69"/>
      <c r="BK76" s="69"/>
      <c r="BL76" s="69"/>
      <c r="BM76" s="69"/>
      <c r="BN76" s="69"/>
      <c r="BO76" s="70"/>
      <c r="BP76" s="69"/>
      <c r="BQ76" s="69"/>
      <c r="BR76" s="69"/>
      <c r="BS76" s="69"/>
      <c r="BT76" s="69"/>
      <c r="BU76" s="69"/>
      <c r="BV76" s="69"/>
      <c r="BW76" s="69"/>
      <c r="BX76" s="70"/>
      <c r="BY76" s="69"/>
      <c r="BZ76" s="69"/>
      <c r="CA76" s="69"/>
      <c r="CB76" s="69"/>
      <c r="CC76" s="69"/>
      <c r="CD76" s="69"/>
      <c r="CE76" s="69"/>
      <c r="CF76" s="69"/>
      <c r="CG76" s="70"/>
      <c r="CH76" s="69"/>
      <c r="CI76" s="69"/>
      <c r="CJ76" s="69"/>
      <c r="CK76" s="69"/>
      <c r="CL76" s="69"/>
      <c r="CM76" s="69"/>
      <c r="CN76" s="69"/>
      <c r="CO76" s="69"/>
      <c r="CP76" s="70"/>
      <c r="CQ76" s="69"/>
      <c r="CR76" s="69"/>
      <c r="CS76" s="69"/>
      <c r="CT76" s="69"/>
      <c r="CU76" s="69"/>
      <c r="CV76" s="69"/>
      <c r="CW76" s="69"/>
      <c r="CX76" s="69"/>
      <c r="CY76" s="70"/>
      <c r="CZ76" s="69"/>
      <c r="DA76" s="69"/>
      <c r="DB76" s="69"/>
      <c r="DC76" s="69"/>
      <c r="DD76" s="69"/>
      <c r="DE76" s="69"/>
      <c r="DF76" s="69"/>
      <c r="DG76" s="69"/>
      <c r="DH76" s="70"/>
    </row>
    <row r="77" spans="1:112" s="74" customFormat="1" ht="11.5" outlineLevel="1" x14ac:dyDescent="0.25">
      <c r="A77" s="68"/>
      <c r="B77" s="78" t="s">
        <v>407</v>
      </c>
      <c r="C77" s="69"/>
      <c r="D77" s="69">
        <v>0</v>
      </c>
      <c r="E77" s="69">
        <v>1482.1599999999999</v>
      </c>
      <c r="F77" s="69">
        <v>167.65</v>
      </c>
      <c r="G77" s="69">
        <v>278.40999999999997</v>
      </c>
      <c r="H77" s="69">
        <v>479.16</v>
      </c>
      <c r="I77" s="69">
        <v>143.33000000000001</v>
      </c>
      <c r="J77" s="69">
        <v>405.61</v>
      </c>
      <c r="K77" s="69">
        <v>8</v>
      </c>
      <c r="L77" s="69">
        <v>0</v>
      </c>
      <c r="M77" s="69">
        <v>0</v>
      </c>
      <c r="N77" s="70">
        <v>0</v>
      </c>
      <c r="O77" s="69">
        <v>167.65</v>
      </c>
      <c r="P77" s="69">
        <v>278.40999999999997</v>
      </c>
      <c r="Q77" s="69">
        <v>479.16</v>
      </c>
      <c r="R77" s="69">
        <v>143.33000000000001</v>
      </c>
      <c r="S77" s="69">
        <v>405.61</v>
      </c>
      <c r="T77" s="69">
        <v>8</v>
      </c>
      <c r="U77" s="69">
        <v>0</v>
      </c>
      <c r="V77" s="69">
        <v>1482.1599999999999</v>
      </c>
      <c r="W77" s="70">
        <v>0</v>
      </c>
      <c r="X77" s="69">
        <f t="shared" ref="X77:AE88" si="196">O77-F77</f>
        <v>0</v>
      </c>
      <c r="Y77" s="69">
        <f t="shared" si="196"/>
        <v>0</v>
      </c>
      <c r="Z77" s="69">
        <f t="shared" si="196"/>
        <v>0</v>
      </c>
      <c r="AA77" s="69">
        <f t="shared" si="196"/>
        <v>0</v>
      </c>
      <c r="AB77" s="69">
        <f t="shared" si="196"/>
        <v>0</v>
      </c>
      <c r="AC77" s="69">
        <f t="shared" si="196"/>
        <v>0</v>
      </c>
      <c r="AD77" s="69">
        <f t="shared" si="196"/>
        <v>0</v>
      </c>
      <c r="AE77" s="69">
        <f t="shared" si="196"/>
        <v>1482.1599999999999</v>
      </c>
      <c r="AF77" s="69">
        <v>173.7</v>
      </c>
      <c r="AG77" s="69">
        <v>291.42999999999995</v>
      </c>
      <c r="AH77" s="69">
        <v>477.67499999999995</v>
      </c>
      <c r="AI77" s="69">
        <v>626.28499999999997</v>
      </c>
      <c r="AJ77" s="69">
        <v>414.95</v>
      </c>
      <c r="AK77" s="69">
        <v>125.44999999999999</v>
      </c>
      <c r="AL77" s="69">
        <v>0</v>
      </c>
      <c r="AM77" s="69">
        <v>2109.4899999999998</v>
      </c>
      <c r="AN77" s="70">
        <v>0</v>
      </c>
      <c r="AO77" s="69">
        <v>179.48999999999998</v>
      </c>
      <c r="AP77" s="69">
        <v>299.14999999999998</v>
      </c>
      <c r="AQ77" s="69">
        <v>477.67499999999995</v>
      </c>
      <c r="AR77" s="69">
        <v>782.61500000000001</v>
      </c>
      <c r="AS77" s="69">
        <v>414.95</v>
      </c>
      <c r="AT77" s="69">
        <v>125.44999999999999</v>
      </c>
      <c r="AU77" s="69">
        <v>0</v>
      </c>
      <c r="AV77" s="69">
        <v>2279.3299999999995</v>
      </c>
      <c r="AW77" s="70">
        <v>0</v>
      </c>
      <c r="AX77" s="69">
        <v>179.48999999999998</v>
      </c>
      <c r="AY77" s="69">
        <v>299.14999999999998</v>
      </c>
      <c r="AZ77" s="69">
        <v>477.67499999999995</v>
      </c>
      <c r="BA77" s="69">
        <v>799.02</v>
      </c>
      <c r="BB77" s="69">
        <v>453.55</v>
      </c>
      <c r="BC77" s="69">
        <v>125.44999999999999</v>
      </c>
      <c r="BD77" s="69">
        <v>0</v>
      </c>
      <c r="BE77" s="69">
        <v>2334.335</v>
      </c>
      <c r="BF77" s="70">
        <v>0</v>
      </c>
      <c r="BG77" s="69">
        <v>179.48999999999998</v>
      </c>
      <c r="BH77" s="69">
        <v>297.21999999999997</v>
      </c>
      <c r="BI77" s="69">
        <v>477.67499999999995</v>
      </c>
      <c r="BJ77" s="69">
        <v>815.42499999999995</v>
      </c>
      <c r="BK77" s="69">
        <v>453.55</v>
      </c>
      <c r="BL77" s="69">
        <v>125.44999999999999</v>
      </c>
      <c r="BM77" s="69">
        <v>0</v>
      </c>
      <c r="BN77" s="69">
        <v>2348.81</v>
      </c>
      <c r="BO77" s="70">
        <v>0</v>
      </c>
      <c r="BP77" s="69">
        <v>179.48999999999998</v>
      </c>
      <c r="BQ77" s="69">
        <v>299.14999999999998</v>
      </c>
      <c r="BR77" s="69">
        <v>477.67499999999995</v>
      </c>
      <c r="BS77" s="69">
        <v>829.9</v>
      </c>
      <c r="BT77" s="69">
        <v>453.55</v>
      </c>
      <c r="BU77" s="69">
        <v>125.44999999999999</v>
      </c>
      <c r="BV77" s="69">
        <v>0</v>
      </c>
      <c r="BW77" s="69">
        <v>2365.2149999999997</v>
      </c>
      <c r="BX77" s="70">
        <v>0</v>
      </c>
      <c r="BY77" s="69">
        <v>179.48999999999998</v>
      </c>
      <c r="BZ77" s="69">
        <v>299.14999999999998</v>
      </c>
      <c r="CA77" s="69">
        <v>477.67499999999995</v>
      </c>
      <c r="CB77" s="69">
        <v>829.9</v>
      </c>
      <c r="CC77" s="69">
        <v>453.55</v>
      </c>
      <c r="CD77" s="69">
        <v>125.44999999999999</v>
      </c>
      <c r="CE77" s="69">
        <v>0</v>
      </c>
      <c r="CF77" s="69">
        <v>2365.2149999999997</v>
      </c>
      <c r="CG77" s="70">
        <v>0</v>
      </c>
      <c r="CH77" s="69">
        <v>179.48999999999998</v>
      </c>
      <c r="CI77" s="69">
        <v>299.14999999999998</v>
      </c>
      <c r="CJ77" s="69">
        <v>477.67499999999995</v>
      </c>
      <c r="CK77" s="69">
        <v>829.9</v>
      </c>
      <c r="CL77" s="69">
        <v>453.55</v>
      </c>
      <c r="CM77" s="69">
        <v>125.44999999999999</v>
      </c>
      <c r="CN77" s="69">
        <v>0</v>
      </c>
      <c r="CO77" s="69">
        <v>2365.2149999999997</v>
      </c>
      <c r="CP77" s="70">
        <v>0</v>
      </c>
      <c r="CQ77" s="69">
        <v>179.48999999999998</v>
      </c>
      <c r="CR77" s="69">
        <v>299.14999999999998</v>
      </c>
      <c r="CS77" s="69">
        <v>477.67499999999995</v>
      </c>
      <c r="CT77" s="69">
        <v>829.9</v>
      </c>
      <c r="CU77" s="69">
        <v>453.55</v>
      </c>
      <c r="CV77" s="69">
        <v>125.44999999999999</v>
      </c>
      <c r="CW77" s="69">
        <v>0</v>
      </c>
      <c r="CX77" s="69">
        <v>2365.2149999999997</v>
      </c>
      <c r="CY77" s="70">
        <v>0</v>
      </c>
      <c r="CZ77" s="69">
        <v>179.48999999999998</v>
      </c>
      <c r="DA77" s="69">
        <v>299.14999999999998</v>
      </c>
      <c r="DB77" s="69">
        <v>477.67499999999995</v>
      </c>
      <c r="DC77" s="69">
        <v>829.9</v>
      </c>
      <c r="DD77" s="69">
        <v>453.55</v>
      </c>
      <c r="DE77" s="69">
        <v>125.44999999999999</v>
      </c>
      <c r="DF77" s="69">
        <v>0</v>
      </c>
      <c r="DG77" s="69">
        <v>2365.2149999999997</v>
      </c>
      <c r="DH77" s="70">
        <v>0</v>
      </c>
    </row>
    <row r="78" spans="1:112" s="74" customFormat="1" ht="11.5" outlineLevel="1" x14ac:dyDescent="0.25">
      <c r="A78" s="68"/>
      <c r="B78" s="78" t="s">
        <v>408</v>
      </c>
      <c r="C78" s="69"/>
      <c r="D78" s="69">
        <v>0</v>
      </c>
      <c r="E78" s="69">
        <v>1572</v>
      </c>
      <c r="F78" s="69">
        <v>169</v>
      </c>
      <c r="G78" s="69">
        <v>291</v>
      </c>
      <c r="H78" s="69">
        <v>494</v>
      </c>
      <c r="I78" s="69">
        <v>145</v>
      </c>
      <c r="J78" s="69">
        <v>423</v>
      </c>
      <c r="K78" s="69">
        <v>50</v>
      </c>
      <c r="L78" s="69">
        <v>0</v>
      </c>
      <c r="M78" s="69">
        <v>0</v>
      </c>
      <c r="N78" s="70">
        <v>0</v>
      </c>
      <c r="O78" s="69">
        <v>165</v>
      </c>
      <c r="P78" s="69">
        <v>291</v>
      </c>
      <c r="Q78" s="69">
        <v>493</v>
      </c>
      <c r="R78" s="69">
        <v>144</v>
      </c>
      <c r="S78" s="69">
        <v>423</v>
      </c>
      <c r="T78" s="69">
        <v>50</v>
      </c>
      <c r="U78" s="69">
        <v>0</v>
      </c>
      <c r="V78" s="69">
        <v>1566</v>
      </c>
      <c r="W78" s="70">
        <v>0</v>
      </c>
      <c r="X78" s="69">
        <f t="shared" si="196"/>
        <v>-4</v>
      </c>
      <c r="Y78" s="69">
        <f t="shared" si="196"/>
        <v>0</v>
      </c>
      <c r="Z78" s="69">
        <f t="shared" si="196"/>
        <v>-1</v>
      </c>
      <c r="AA78" s="69">
        <f t="shared" si="196"/>
        <v>-1</v>
      </c>
      <c r="AB78" s="69">
        <f t="shared" si="196"/>
        <v>0</v>
      </c>
      <c r="AC78" s="69">
        <f t="shared" si="196"/>
        <v>0</v>
      </c>
      <c r="AD78" s="69">
        <f t="shared" si="196"/>
        <v>0</v>
      </c>
      <c r="AE78" s="69">
        <f t="shared" si="196"/>
        <v>1566</v>
      </c>
      <c r="AF78" s="69">
        <v>180</v>
      </c>
      <c r="AG78" s="69">
        <v>302</v>
      </c>
      <c r="AH78" s="69">
        <v>495</v>
      </c>
      <c r="AI78" s="69">
        <v>649</v>
      </c>
      <c r="AJ78" s="69">
        <v>430</v>
      </c>
      <c r="AK78" s="69">
        <v>130</v>
      </c>
      <c r="AL78" s="69">
        <v>0</v>
      </c>
      <c r="AM78" s="69">
        <v>2186</v>
      </c>
      <c r="AN78" s="70">
        <v>0</v>
      </c>
      <c r="AO78" s="69">
        <v>186</v>
      </c>
      <c r="AP78" s="69">
        <v>310</v>
      </c>
      <c r="AQ78" s="69">
        <v>495</v>
      </c>
      <c r="AR78" s="69">
        <v>811</v>
      </c>
      <c r="AS78" s="69">
        <v>430</v>
      </c>
      <c r="AT78" s="69">
        <v>130</v>
      </c>
      <c r="AU78" s="69">
        <v>0</v>
      </c>
      <c r="AV78" s="69">
        <v>2362</v>
      </c>
      <c r="AW78" s="70">
        <v>0</v>
      </c>
      <c r="AX78" s="69">
        <v>186</v>
      </c>
      <c r="AY78" s="69">
        <v>310</v>
      </c>
      <c r="AZ78" s="69">
        <v>495</v>
      </c>
      <c r="BA78" s="69">
        <v>828</v>
      </c>
      <c r="BB78" s="69">
        <v>470</v>
      </c>
      <c r="BC78" s="69">
        <v>130</v>
      </c>
      <c r="BD78" s="69">
        <v>0</v>
      </c>
      <c r="BE78" s="69">
        <v>2419</v>
      </c>
      <c r="BF78" s="70">
        <v>0</v>
      </c>
      <c r="BG78" s="69">
        <v>186</v>
      </c>
      <c r="BH78" s="69">
        <v>308</v>
      </c>
      <c r="BI78" s="69">
        <v>495</v>
      </c>
      <c r="BJ78" s="69">
        <v>845</v>
      </c>
      <c r="BK78" s="69">
        <v>470</v>
      </c>
      <c r="BL78" s="69">
        <v>130</v>
      </c>
      <c r="BM78" s="69">
        <v>0</v>
      </c>
      <c r="BN78" s="69">
        <v>2434</v>
      </c>
      <c r="BO78" s="70">
        <v>0</v>
      </c>
      <c r="BP78" s="69">
        <v>186</v>
      </c>
      <c r="BQ78" s="69">
        <v>310</v>
      </c>
      <c r="BR78" s="69">
        <v>495</v>
      </c>
      <c r="BS78" s="69">
        <v>860</v>
      </c>
      <c r="BT78" s="69">
        <v>470</v>
      </c>
      <c r="BU78" s="69">
        <v>130</v>
      </c>
      <c r="BV78" s="69">
        <v>0</v>
      </c>
      <c r="BW78" s="69">
        <v>2451</v>
      </c>
      <c r="BX78" s="70">
        <v>0</v>
      </c>
      <c r="BY78" s="69">
        <v>186</v>
      </c>
      <c r="BZ78" s="69">
        <v>310</v>
      </c>
      <c r="CA78" s="69">
        <v>495</v>
      </c>
      <c r="CB78" s="69">
        <v>860</v>
      </c>
      <c r="CC78" s="69">
        <v>470</v>
      </c>
      <c r="CD78" s="69">
        <v>130</v>
      </c>
      <c r="CE78" s="69">
        <v>0</v>
      </c>
      <c r="CF78" s="69">
        <v>2451</v>
      </c>
      <c r="CG78" s="70">
        <v>0</v>
      </c>
      <c r="CH78" s="69">
        <v>186</v>
      </c>
      <c r="CI78" s="69">
        <v>310</v>
      </c>
      <c r="CJ78" s="69">
        <v>495</v>
      </c>
      <c r="CK78" s="69">
        <v>860</v>
      </c>
      <c r="CL78" s="69">
        <v>470</v>
      </c>
      <c r="CM78" s="69">
        <v>130</v>
      </c>
      <c r="CN78" s="69">
        <v>0</v>
      </c>
      <c r="CO78" s="69">
        <v>2451</v>
      </c>
      <c r="CP78" s="70">
        <v>0</v>
      </c>
      <c r="CQ78" s="69">
        <v>186</v>
      </c>
      <c r="CR78" s="69">
        <v>310</v>
      </c>
      <c r="CS78" s="69">
        <v>495</v>
      </c>
      <c r="CT78" s="69">
        <v>860</v>
      </c>
      <c r="CU78" s="69">
        <v>470</v>
      </c>
      <c r="CV78" s="69">
        <v>130</v>
      </c>
      <c r="CW78" s="69">
        <v>0</v>
      </c>
      <c r="CX78" s="69">
        <v>2451</v>
      </c>
      <c r="CY78" s="70">
        <v>0</v>
      </c>
      <c r="CZ78" s="69">
        <v>186</v>
      </c>
      <c r="DA78" s="69">
        <v>310</v>
      </c>
      <c r="DB78" s="69">
        <v>495</v>
      </c>
      <c r="DC78" s="69">
        <v>860</v>
      </c>
      <c r="DD78" s="69">
        <v>470</v>
      </c>
      <c r="DE78" s="69">
        <v>130</v>
      </c>
      <c r="DF78" s="69">
        <v>0</v>
      </c>
      <c r="DG78" s="69">
        <v>2451</v>
      </c>
      <c r="DH78" s="70">
        <v>0</v>
      </c>
    </row>
    <row r="79" spans="1:112" s="74" customFormat="1" ht="11.5" outlineLevel="1" x14ac:dyDescent="0.25">
      <c r="A79" s="68"/>
      <c r="B79" s="78" t="s">
        <v>409</v>
      </c>
      <c r="C79" s="69"/>
      <c r="D79" s="69">
        <v>0</v>
      </c>
      <c r="E79" s="69">
        <v>1038</v>
      </c>
      <c r="F79" s="69">
        <v>143</v>
      </c>
      <c r="G79" s="69">
        <v>233</v>
      </c>
      <c r="H79" s="69">
        <v>466</v>
      </c>
      <c r="I79" s="69">
        <v>93</v>
      </c>
      <c r="J79" s="69">
        <v>98</v>
      </c>
      <c r="K79" s="69">
        <v>5</v>
      </c>
      <c r="L79" s="69">
        <v>0</v>
      </c>
      <c r="M79" s="69">
        <v>0</v>
      </c>
      <c r="N79" s="70">
        <v>0</v>
      </c>
      <c r="O79" s="69">
        <v>142</v>
      </c>
      <c r="P79" s="69">
        <v>233</v>
      </c>
      <c r="Q79" s="69">
        <v>466</v>
      </c>
      <c r="R79" s="69">
        <v>93</v>
      </c>
      <c r="S79" s="69">
        <v>98</v>
      </c>
      <c r="T79" s="69">
        <v>5</v>
      </c>
      <c r="U79" s="69">
        <v>0</v>
      </c>
      <c r="V79" s="69">
        <v>1037</v>
      </c>
      <c r="W79" s="70">
        <v>0</v>
      </c>
      <c r="X79" s="69">
        <f t="shared" si="196"/>
        <v>-1</v>
      </c>
      <c r="Y79" s="69">
        <f t="shared" si="196"/>
        <v>0</v>
      </c>
      <c r="Z79" s="69">
        <f t="shared" si="196"/>
        <v>0</v>
      </c>
      <c r="AA79" s="69">
        <f t="shared" si="196"/>
        <v>0</v>
      </c>
      <c r="AB79" s="69">
        <f t="shared" si="196"/>
        <v>0</v>
      </c>
      <c r="AC79" s="69">
        <f t="shared" si="196"/>
        <v>0</v>
      </c>
      <c r="AD79" s="69">
        <f t="shared" si="196"/>
        <v>0</v>
      </c>
      <c r="AE79" s="69">
        <f t="shared" si="196"/>
        <v>1037</v>
      </c>
      <c r="AF79" s="69">
        <v>155</v>
      </c>
      <c r="AG79" s="69">
        <v>242</v>
      </c>
      <c r="AH79" s="69">
        <v>468</v>
      </c>
      <c r="AI79" s="69">
        <v>424</v>
      </c>
      <c r="AJ79" s="69">
        <v>100</v>
      </c>
      <c r="AK79" s="69">
        <v>13</v>
      </c>
      <c r="AL79" s="69">
        <v>0</v>
      </c>
      <c r="AM79" s="69">
        <v>1402</v>
      </c>
      <c r="AN79" s="70">
        <v>0</v>
      </c>
      <c r="AO79" s="69">
        <v>160</v>
      </c>
      <c r="AP79" s="69">
        <v>248</v>
      </c>
      <c r="AQ79" s="69">
        <v>468</v>
      </c>
      <c r="AR79" s="69">
        <v>530</v>
      </c>
      <c r="AS79" s="69">
        <v>100</v>
      </c>
      <c r="AT79" s="69">
        <v>13</v>
      </c>
      <c r="AU79" s="69">
        <v>0</v>
      </c>
      <c r="AV79" s="69">
        <v>1519</v>
      </c>
      <c r="AW79" s="70">
        <v>0</v>
      </c>
      <c r="AX79" s="69">
        <v>160</v>
      </c>
      <c r="AY79" s="69">
        <v>248</v>
      </c>
      <c r="AZ79" s="69">
        <v>468</v>
      </c>
      <c r="BA79" s="69">
        <v>541</v>
      </c>
      <c r="BB79" s="69">
        <v>109</v>
      </c>
      <c r="BC79" s="69">
        <v>13</v>
      </c>
      <c r="BD79" s="69">
        <v>0</v>
      </c>
      <c r="BE79" s="69">
        <v>1539</v>
      </c>
      <c r="BF79" s="70">
        <v>0</v>
      </c>
      <c r="BG79" s="69">
        <v>160</v>
      </c>
      <c r="BH79" s="69">
        <v>246</v>
      </c>
      <c r="BI79" s="69">
        <v>468</v>
      </c>
      <c r="BJ79" s="69">
        <v>552</v>
      </c>
      <c r="BK79" s="69">
        <v>109</v>
      </c>
      <c r="BL79" s="69">
        <v>13</v>
      </c>
      <c r="BM79" s="69">
        <v>0</v>
      </c>
      <c r="BN79" s="69">
        <v>1548</v>
      </c>
      <c r="BO79" s="70">
        <v>0</v>
      </c>
      <c r="BP79" s="69">
        <v>160</v>
      </c>
      <c r="BQ79" s="69">
        <v>248</v>
      </c>
      <c r="BR79" s="69">
        <v>468</v>
      </c>
      <c r="BS79" s="69">
        <v>562</v>
      </c>
      <c r="BT79" s="69">
        <v>109</v>
      </c>
      <c r="BU79" s="69">
        <v>13</v>
      </c>
      <c r="BV79" s="69">
        <v>0</v>
      </c>
      <c r="BW79" s="69">
        <v>1560</v>
      </c>
      <c r="BX79" s="70">
        <v>0</v>
      </c>
      <c r="BY79" s="69">
        <v>160</v>
      </c>
      <c r="BZ79" s="69">
        <v>248</v>
      </c>
      <c r="CA79" s="69">
        <v>468</v>
      </c>
      <c r="CB79" s="69">
        <v>562</v>
      </c>
      <c r="CC79" s="69">
        <v>109</v>
      </c>
      <c r="CD79" s="69">
        <v>13</v>
      </c>
      <c r="CE79" s="69">
        <v>0</v>
      </c>
      <c r="CF79" s="69">
        <v>1560</v>
      </c>
      <c r="CG79" s="70">
        <v>0</v>
      </c>
      <c r="CH79" s="69">
        <v>160</v>
      </c>
      <c r="CI79" s="69">
        <v>248</v>
      </c>
      <c r="CJ79" s="69">
        <v>468</v>
      </c>
      <c r="CK79" s="69">
        <v>562</v>
      </c>
      <c r="CL79" s="69">
        <v>109</v>
      </c>
      <c r="CM79" s="69">
        <v>13</v>
      </c>
      <c r="CN79" s="69">
        <v>0</v>
      </c>
      <c r="CO79" s="69">
        <v>1560</v>
      </c>
      <c r="CP79" s="70">
        <v>0</v>
      </c>
      <c r="CQ79" s="69">
        <v>160</v>
      </c>
      <c r="CR79" s="69">
        <v>248</v>
      </c>
      <c r="CS79" s="69">
        <v>468</v>
      </c>
      <c r="CT79" s="69">
        <v>562</v>
      </c>
      <c r="CU79" s="69">
        <v>109</v>
      </c>
      <c r="CV79" s="69">
        <v>13</v>
      </c>
      <c r="CW79" s="69">
        <v>0</v>
      </c>
      <c r="CX79" s="69">
        <v>1560</v>
      </c>
      <c r="CY79" s="70">
        <v>0</v>
      </c>
      <c r="CZ79" s="69">
        <v>160</v>
      </c>
      <c r="DA79" s="69">
        <v>248</v>
      </c>
      <c r="DB79" s="69">
        <v>468</v>
      </c>
      <c r="DC79" s="69">
        <v>562</v>
      </c>
      <c r="DD79" s="69">
        <v>109</v>
      </c>
      <c r="DE79" s="69">
        <v>13</v>
      </c>
      <c r="DF79" s="69">
        <v>0</v>
      </c>
      <c r="DG79" s="69">
        <v>1560</v>
      </c>
      <c r="DH79" s="70">
        <v>0</v>
      </c>
    </row>
    <row r="80" spans="1:112" s="74" customFormat="1" ht="11.5" outlineLevel="1" x14ac:dyDescent="0.25">
      <c r="A80" s="68"/>
      <c r="B80" s="78" t="s">
        <v>410</v>
      </c>
      <c r="C80" s="69"/>
      <c r="D80" s="69">
        <v>0</v>
      </c>
      <c r="E80" s="69">
        <v>990</v>
      </c>
      <c r="F80" s="69">
        <v>139</v>
      </c>
      <c r="G80" s="69">
        <v>215</v>
      </c>
      <c r="H80" s="69">
        <v>464</v>
      </c>
      <c r="I80" s="69">
        <v>84</v>
      </c>
      <c r="J80" s="69">
        <v>88</v>
      </c>
      <c r="K80" s="69">
        <v>0</v>
      </c>
      <c r="L80" s="69">
        <v>0</v>
      </c>
      <c r="M80" s="69">
        <v>0</v>
      </c>
      <c r="N80" s="70">
        <v>0</v>
      </c>
      <c r="O80" s="69">
        <v>136</v>
      </c>
      <c r="P80" s="69">
        <v>185</v>
      </c>
      <c r="Q80" s="69">
        <v>408</v>
      </c>
      <c r="R80" s="69">
        <v>65</v>
      </c>
      <c r="S80" s="69">
        <v>67</v>
      </c>
      <c r="T80" s="69">
        <v>0</v>
      </c>
      <c r="U80" s="69">
        <v>0</v>
      </c>
      <c r="V80" s="69">
        <v>861</v>
      </c>
      <c r="W80" s="70">
        <v>0</v>
      </c>
      <c r="X80" s="69">
        <f t="shared" si="196"/>
        <v>-3</v>
      </c>
      <c r="Y80" s="69">
        <f t="shared" si="196"/>
        <v>-30</v>
      </c>
      <c r="Z80" s="69">
        <f t="shared" si="196"/>
        <v>-56</v>
      </c>
      <c r="AA80" s="69">
        <f t="shared" si="196"/>
        <v>-19</v>
      </c>
      <c r="AB80" s="69">
        <f t="shared" si="196"/>
        <v>-21</v>
      </c>
      <c r="AC80" s="69">
        <f t="shared" si="196"/>
        <v>0</v>
      </c>
      <c r="AD80" s="69">
        <f t="shared" si="196"/>
        <v>0</v>
      </c>
      <c r="AE80" s="69">
        <f t="shared" si="196"/>
        <v>861</v>
      </c>
      <c r="AF80" s="69">
        <v>148</v>
      </c>
      <c r="AG80" s="69">
        <v>192</v>
      </c>
      <c r="AH80" s="69">
        <v>410</v>
      </c>
      <c r="AI80" s="69">
        <v>424</v>
      </c>
      <c r="AJ80" s="69">
        <v>68</v>
      </c>
      <c r="AK80" s="69">
        <v>0</v>
      </c>
      <c r="AL80" s="69">
        <v>0</v>
      </c>
      <c r="AM80" s="69">
        <v>1242</v>
      </c>
      <c r="AN80" s="70">
        <v>0</v>
      </c>
      <c r="AO80" s="69">
        <v>153</v>
      </c>
      <c r="AP80" s="69">
        <v>197</v>
      </c>
      <c r="AQ80" s="69">
        <v>410</v>
      </c>
      <c r="AR80" s="69">
        <v>530</v>
      </c>
      <c r="AS80" s="69">
        <v>68</v>
      </c>
      <c r="AT80" s="69">
        <v>0</v>
      </c>
      <c r="AU80" s="69">
        <v>0</v>
      </c>
      <c r="AV80" s="69">
        <v>1358</v>
      </c>
      <c r="AW80" s="70">
        <v>0</v>
      </c>
      <c r="AX80" s="69">
        <v>153</v>
      </c>
      <c r="AY80" s="69">
        <v>197</v>
      </c>
      <c r="AZ80" s="69">
        <v>410</v>
      </c>
      <c r="BA80" s="69">
        <v>541</v>
      </c>
      <c r="BB80" s="69">
        <v>74</v>
      </c>
      <c r="BC80" s="69">
        <v>0</v>
      </c>
      <c r="BD80" s="69">
        <v>0</v>
      </c>
      <c r="BE80" s="69">
        <v>1375</v>
      </c>
      <c r="BF80" s="70">
        <v>0</v>
      </c>
      <c r="BG80" s="69">
        <v>153</v>
      </c>
      <c r="BH80" s="69">
        <v>196</v>
      </c>
      <c r="BI80" s="69">
        <v>410</v>
      </c>
      <c r="BJ80" s="69">
        <v>552</v>
      </c>
      <c r="BK80" s="69">
        <v>74</v>
      </c>
      <c r="BL80" s="69">
        <v>0</v>
      </c>
      <c r="BM80" s="69">
        <v>0</v>
      </c>
      <c r="BN80" s="69">
        <v>1385</v>
      </c>
      <c r="BO80" s="70">
        <v>0</v>
      </c>
      <c r="BP80" s="69">
        <v>153</v>
      </c>
      <c r="BQ80" s="69">
        <v>197</v>
      </c>
      <c r="BR80" s="69">
        <v>410</v>
      </c>
      <c r="BS80" s="69">
        <v>562</v>
      </c>
      <c r="BT80" s="69">
        <v>74</v>
      </c>
      <c r="BU80" s="69">
        <v>0</v>
      </c>
      <c r="BV80" s="69">
        <v>0</v>
      </c>
      <c r="BW80" s="69">
        <v>1396</v>
      </c>
      <c r="BX80" s="70">
        <v>0</v>
      </c>
      <c r="BY80" s="69">
        <v>153</v>
      </c>
      <c r="BZ80" s="69">
        <v>197</v>
      </c>
      <c r="CA80" s="69">
        <v>410</v>
      </c>
      <c r="CB80" s="69">
        <v>562</v>
      </c>
      <c r="CC80" s="69">
        <v>74</v>
      </c>
      <c r="CD80" s="69">
        <v>0</v>
      </c>
      <c r="CE80" s="69">
        <v>0</v>
      </c>
      <c r="CF80" s="69">
        <v>1396</v>
      </c>
      <c r="CG80" s="70">
        <v>0</v>
      </c>
      <c r="CH80" s="69">
        <v>153</v>
      </c>
      <c r="CI80" s="69">
        <v>197</v>
      </c>
      <c r="CJ80" s="69">
        <v>410</v>
      </c>
      <c r="CK80" s="69">
        <v>562</v>
      </c>
      <c r="CL80" s="69">
        <v>74</v>
      </c>
      <c r="CM80" s="69">
        <v>0</v>
      </c>
      <c r="CN80" s="69">
        <v>0</v>
      </c>
      <c r="CO80" s="69">
        <v>1396</v>
      </c>
      <c r="CP80" s="70">
        <v>0</v>
      </c>
      <c r="CQ80" s="69">
        <v>153</v>
      </c>
      <c r="CR80" s="69">
        <v>197</v>
      </c>
      <c r="CS80" s="69">
        <v>410</v>
      </c>
      <c r="CT80" s="69">
        <v>562</v>
      </c>
      <c r="CU80" s="69">
        <v>74</v>
      </c>
      <c r="CV80" s="69">
        <v>0</v>
      </c>
      <c r="CW80" s="69">
        <v>0</v>
      </c>
      <c r="CX80" s="69">
        <v>1396</v>
      </c>
      <c r="CY80" s="70">
        <v>0</v>
      </c>
      <c r="CZ80" s="69">
        <v>153</v>
      </c>
      <c r="DA80" s="69">
        <v>197</v>
      </c>
      <c r="DB80" s="69">
        <v>410</v>
      </c>
      <c r="DC80" s="69">
        <v>562</v>
      </c>
      <c r="DD80" s="69">
        <v>74</v>
      </c>
      <c r="DE80" s="69">
        <v>0</v>
      </c>
      <c r="DF80" s="69">
        <v>0</v>
      </c>
      <c r="DG80" s="69">
        <v>1396</v>
      </c>
      <c r="DH80" s="70">
        <v>0</v>
      </c>
    </row>
    <row r="81" spans="1:112" s="74" customFormat="1" ht="11.5" outlineLevel="1" x14ac:dyDescent="0.25">
      <c r="A81" s="68"/>
      <c r="B81" s="78" t="s">
        <v>411</v>
      </c>
      <c r="C81" s="69"/>
      <c r="D81" s="69">
        <v>0</v>
      </c>
      <c r="E81" s="69">
        <v>220</v>
      </c>
      <c r="F81" s="69">
        <v>26</v>
      </c>
      <c r="G81" s="69">
        <v>92</v>
      </c>
      <c r="H81" s="69">
        <v>70</v>
      </c>
      <c r="I81" s="69">
        <v>18</v>
      </c>
      <c r="J81" s="69">
        <v>14</v>
      </c>
      <c r="K81" s="69">
        <v>0</v>
      </c>
      <c r="L81" s="69">
        <v>0</v>
      </c>
      <c r="M81" s="69">
        <v>0</v>
      </c>
      <c r="N81" s="70">
        <v>0</v>
      </c>
      <c r="O81" s="69">
        <v>25</v>
      </c>
      <c r="P81" s="69">
        <v>92</v>
      </c>
      <c r="Q81" s="69">
        <v>70</v>
      </c>
      <c r="R81" s="69">
        <v>18</v>
      </c>
      <c r="S81" s="69">
        <v>12</v>
      </c>
      <c r="T81" s="69">
        <v>0</v>
      </c>
      <c r="U81" s="69">
        <v>0</v>
      </c>
      <c r="V81" s="69">
        <v>217</v>
      </c>
      <c r="W81" s="70">
        <v>0</v>
      </c>
      <c r="X81" s="69">
        <f t="shared" si="196"/>
        <v>-1</v>
      </c>
      <c r="Y81" s="69">
        <f t="shared" si="196"/>
        <v>0</v>
      </c>
      <c r="Z81" s="69">
        <f t="shared" si="196"/>
        <v>0</v>
      </c>
      <c r="AA81" s="69">
        <f t="shared" si="196"/>
        <v>0</v>
      </c>
      <c r="AB81" s="69">
        <f t="shared" si="196"/>
        <v>-2</v>
      </c>
      <c r="AC81" s="69">
        <f t="shared" si="196"/>
        <v>0</v>
      </c>
      <c r="AD81" s="69">
        <f t="shared" si="196"/>
        <v>0</v>
      </c>
      <c r="AE81" s="69">
        <f t="shared" si="196"/>
        <v>217</v>
      </c>
      <c r="AF81" s="69">
        <v>27</v>
      </c>
      <c r="AG81" s="69">
        <v>95</v>
      </c>
      <c r="AH81" s="69">
        <v>70</v>
      </c>
      <c r="AI81" s="69">
        <v>81</v>
      </c>
      <c r="AJ81" s="69">
        <v>12</v>
      </c>
      <c r="AK81" s="69">
        <v>0</v>
      </c>
      <c r="AL81" s="69">
        <v>0</v>
      </c>
      <c r="AM81" s="69">
        <v>285</v>
      </c>
      <c r="AN81" s="70">
        <v>0</v>
      </c>
      <c r="AO81" s="69">
        <v>28</v>
      </c>
      <c r="AP81" s="69">
        <v>98</v>
      </c>
      <c r="AQ81" s="69">
        <v>70</v>
      </c>
      <c r="AR81" s="69">
        <v>101</v>
      </c>
      <c r="AS81" s="69">
        <v>12</v>
      </c>
      <c r="AT81" s="69">
        <v>0</v>
      </c>
      <c r="AU81" s="69">
        <v>0</v>
      </c>
      <c r="AV81" s="69">
        <v>309</v>
      </c>
      <c r="AW81" s="70">
        <v>0</v>
      </c>
      <c r="AX81" s="69">
        <v>28</v>
      </c>
      <c r="AY81" s="69">
        <v>98</v>
      </c>
      <c r="AZ81" s="69">
        <v>70</v>
      </c>
      <c r="BA81" s="69">
        <v>103</v>
      </c>
      <c r="BB81" s="69">
        <v>13</v>
      </c>
      <c r="BC81" s="69">
        <v>0</v>
      </c>
      <c r="BD81" s="69">
        <v>0</v>
      </c>
      <c r="BE81" s="69">
        <v>312</v>
      </c>
      <c r="BF81" s="70">
        <v>0</v>
      </c>
      <c r="BG81" s="69">
        <v>28</v>
      </c>
      <c r="BH81" s="69">
        <v>97</v>
      </c>
      <c r="BI81" s="69">
        <v>70</v>
      </c>
      <c r="BJ81" s="69">
        <v>105</v>
      </c>
      <c r="BK81" s="69">
        <v>13</v>
      </c>
      <c r="BL81" s="69">
        <v>0</v>
      </c>
      <c r="BM81" s="69">
        <v>0</v>
      </c>
      <c r="BN81" s="69">
        <v>313</v>
      </c>
      <c r="BO81" s="70">
        <v>0</v>
      </c>
      <c r="BP81" s="69">
        <v>28</v>
      </c>
      <c r="BQ81" s="69">
        <v>98</v>
      </c>
      <c r="BR81" s="69">
        <v>70</v>
      </c>
      <c r="BS81" s="69">
        <v>107</v>
      </c>
      <c r="BT81" s="69">
        <v>13</v>
      </c>
      <c r="BU81" s="69">
        <v>0</v>
      </c>
      <c r="BV81" s="69">
        <v>0</v>
      </c>
      <c r="BW81" s="69">
        <v>316</v>
      </c>
      <c r="BX81" s="70">
        <v>0</v>
      </c>
      <c r="BY81" s="69">
        <v>28</v>
      </c>
      <c r="BZ81" s="69">
        <v>98</v>
      </c>
      <c r="CA81" s="69">
        <v>70</v>
      </c>
      <c r="CB81" s="69">
        <v>107</v>
      </c>
      <c r="CC81" s="69">
        <v>13</v>
      </c>
      <c r="CD81" s="69">
        <v>0</v>
      </c>
      <c r="CE81" s="69">
        <v>0</v>
      </c>
      <c r="CF81" s="69">
        <v>316</v>
      </c>
      <c r="CG81" s="70">
        <v>0</v>
      </c>
      <c r="CH81" s="69">
        <v>28</v>
      </c>
      <c r="CI81" s="69">
        <v>98</v>
      </c>
      <c r="CJ81" s="69">
        <v>70</v>
      </c>
      <c r="CK81" s="69">
        <v>107</v>
      </c>
      <c r="CL81" s="69">
        <v>13</v>
      </c>
      <c r="CM81" s="69">
        <v>0</v>
      </c>
      <c r="CN81" s="69">
        <v>0</v>
      </c>
      <c r="CO81" s="69">
        <v>316</v>
      </c>
      <c r="CP81" s="70">
        <v>0</v>
      </c>
      <c r="CQ81" s="69">
        <v>28</v>
      </c>
      <c r="CR81" s="69">
        <v>98</v>
      </c>
      <c r="CS81" s="69">
        <v>70</v>
      </c>
      <c r="CT81" s="69">
        <v>107</v>
      </c>
      <c r="CU81" s="69">
        <v>13</v>
      </c>
      <c r="CV81" s="69">
        <v>0</v>
      </c>
      <c r="CW81" s="69">
        <v>0</v>
      </c>
      <c r="CX81" s="69">
        <v>316</v>
      </c>
      <c r="CY81" s="70">
        <v>0</v>
      </c>
      <c r="CZ81" s="69">
        <v>28</v>
      </c>
      <c r="DA81" s="69">
        <v>98</v>
      </c>
      <c r="DB81" s="69">
        <v>70</v>
      </c>
      <c r="DC81" s="69">
        <v>107</v>
      </c>
      <c r="DD81" s="69">
        <v>13</v>
      </c>
      <c r="DE81" s="69">
        <v>0</v>
      </c>
      <c r="DF81" s="69">
        <v>0</v>
      </c>
      <c r="DG81" s="69">
        <v>316</v>
      </c>
      <c r="DH81" s="70">
        <v>0</v>
      </c>
    </row>
    <row r="82" spans="1:112" s="74" customFormat="1" ht="11.5" outlineLevel="1" x14ac:dyDescent="0.25">
      <c r="A82" s="68"/>
      <c r="B82" s="67" t="s">
        <v>412</v>
      </c>
      <c r="C82" s="69"/>
      <c r="D82" s="69">
        <v>0</v>
      </c>
      <c r="E82" s="69">
        <v>0</v>
      </c>
      <c r="F82" s="69">
        <v>0</v>
      </c>
      <c r="G82" s="69">
        <v>0</v>
      </c>
      <c r="H82" s="69">
        <v>0</v>
      </c>
      <c r="I82" s="69">
        <v>0</v>
      </c>
      <c r="J82" s="69">
        <v>0</v>
      </c>
      <c r="K82" s="69">
        <v>0</v>
      </c>
      <c r="L82" s="69">
        <v>0</v>
      </c>
      <c r="M82" s="69">
        <v>0</v>
      </c>
      <c r="N82" s="70">
        <v>0</v>
      </c>
      <c r="O82" s="69">
        <v>0</v>
      </c>
      <c r="P82" s="69">
        <v>0</v>
      </c>
      <c r="Q82" s="69">
        <v>0</v>
      </c>
      <c r="R82" s="69">
        <v>0</v>
      </c>
      <c r="S82" s="69">
        <v>0</v>
      </c>
      <c r="T82" s="69">
        <v>0</v>
      </c>
      <c r="U82" s="69">
        <v>0</v>
      </c>
      <c r="V82" s="69">
        <v>0</v>
      </c>
      <c r="W82" s="70">
        <v>0</v>
      </c>
      <c r="X82" s="69">
        <f t="shared" si="196"/>
        <v>0</v>
      </c>
      <c r="Y82" s="69">
        <f t="shared" si="196"/>
        <v>0</v>
      </c>
      <c r="Z82" s="69">
        <f t="shared" si="196"/>
        <v>0</v>
      </c>
      <c r="AA82" s="69">
        <f t="shared" si="196"/>
        <v>0</v>
      </c>
      <c r="AB82" s="69">
        <f t="shared" si="196"/>
        <v>0</v>
      </c>
      <c r="AC82" s="69">
        <f t="shared" si="196"/>
        <v>0</v>
      </c>
      <c r="AD82" s="69">
        <f t="shared" si="196"/>
        <v>0</v>
      </c>
      <c r="AE82" s="69">
        <f t="shared" si="196"/>
        <v>0</v>
      </c>
      <c r="AF82" s="69">
        <v>0</v>
      </c>
      <c r="AG82" s="69">
        <v>0</v>
      </c>
      <c r="AH82" s="69">
        <v>0</v>
      </c>
      <c r="AI82" s="69">
        <v>0</v>
      </c>
      <c r="AJ82" s="69">
        <v>0</v>
      </c>
      <c r="AK82" s="69">
        <v>0</v>
      </c>
      <c r="AL82" s="69">
        <v>0</v>
      </c>
      <c r="AM82" s="69">
        <v>0</v>
      </c>
      <c r="AN82" s="70">
        <v>0</v>
      </c>
      <c r="AO82" s="69">
        <v>0</v>
      </c>
      <c r="AP82" s="69">
        <v>0</v>
      </c>
      <c r="AQ82" s="69">
        <v>0</v>
      </c>
      <c r="AR82" s="69">
        <v>0</v>
      </c>
      <c r="AS82" s="69">
        <v>0</v>
      </c>
      <c r="AT82" s="69">
        <v>0</v>
      </c>
      <c r="AU82" s="69">
        <v>0</v>
      </c>
      <c r="AV82" s="69">
        <v>0</v>
      </c>
      <c r="AW82" s="70">
        <v>0</v>
      </c>
      <c r="AX82" s="69">
        <v>0</v>
      </c>
      <c r="AY82" s="69">
        <v>0</v>
      </c>
      <c r="AZ82" s="69">
        <v>0</v>
      </c>
      <c r="BA82" s="69">
        <v>0</v>
      </c>
      <c r="BB82" s="69">
        <v>0</v>
      </c>
      <c r="BC82" s="69">
        <v>0</v>
      </c>
      <c r="BD82" s="69">
        <v>0</v>
      </c>
      <c r="BE82" s="69">
        <v>0</v>
      </c>
      <c r="BF82" s="70">
        <v>0</v>
      </c>
      <c r="BG82" s="69">
        <v>0</v>
      </c>
      <c r="BH82" s="69">
        <v>0</v>
      </c>
      <c r="BI82" s="69">
        <v>0</v>
      </c>
      <c r="BJ82" s="69">
        <v>0</v>
      </c>
      <c r="BK82" s="69">
        <v>0</v>
      </c>
      <c r="BL82" s="69">
        <v>0</v>
      </c>
      <c r="BM82" s="69">
        <v>0</v>
      </c>
      <c r="BN82" s="69">
        <v>0</v>
      </c>
      <c r="BO82" s="70">
        <v>0</v>
      </c>
      <c r="BP82" s="69">
        <v>0</v>
      </c>
      <c r="BQ82" s="69">
        <v>0</v>
      </c>
      <c r="BR82" s="69">
        <v>0</v>
      </c>
      <c r="BS82" s="69">
        <v>0</v>
      </c>
      <c r="BT82" s="69">
        <v>0</v>
      </c>
      <c r="BU82" s="69">
        <v>0</v>
      </c>
      <c r="BV82" s="69">
        <v>0</v>
      </c>
      <c r="BW82" s="69">
        <v>0</v>
      </c>
      <c r="BX82" s="70">
        <v>0</v>
      </c>
      <c r="BY82" s="69">
        <v>0</v>
      </c>
      <c r="BZ82" s="69">
        <v>0</v>
      </c>
      <c r="CA82" s="69">
        <v>0</v>
      </c>
      <c r="CB82" s="69">
        <v>0</v>
      </c>
      <c r="CC82" s="69">
        <v>0</v>
      </c>
      <c r="CD82" s="69">
        <v>0</v>
      </c>
      <c r="CE82" s="69">
        <v>0</v>
      </c>
      <c r="CF82" s="69">
        <v>0</v>
      </c>
      <c r="CG82" s="70">
        <v>0</v>
      </c>
      <c r="CH82" s="69">
        <v>0</v>
      </c>
      <c r="CI82" s="69">
        <v>0</v>
      </c>
      <c r="CJ82" s="69">
        <v>0</v>
      </c>
      <c r="CK82" s="69">
        <v>0</v>
      </c>
      <c r="CL82" s="69">
        <v>0</v>
      </c>
      <c r="CM82" s="69">
        <v>0</v>
      </c>
      <c r="CN82" s="69">
        <v>0</v>
      </c>
      <c r="CO82" s="69">
        <v>0</v>
      </c>
      <c r="CP82" s="70">
        <v>0</v>
      </c>
      <c r="CQ82" s="69">
        <v>0</v>
      </c>
      <c r="CR82" s="69">
        <v>0</v>
      </c>
      <c r="CS82" s="69">
        <v>0</v>
      </c>
      <c r="CT82" s="69">
        <v>0</v>
      </c>
      <c r="CU82" s="69">
        <v>0</v>
      </c>
      <c r="CV82" s="69">
        <v>0</v>
      </c>
      <c r="CW82" s="69">
        <v>0</v>
      </c>
      <c r="CX82" s="69">
        <v>0</v>
      </c>
      <c r="CY82" s="70">
        <v>0</v>
      </c>
      <c r="CZ82" s="69">
        <v>0</v>
      </c>
      <c r="DA82" s="69">
        <v>0</v>
      </c>
      <c r="DB82" s="69">
        <v>0</v>
      </c>
      <c r="DC82" s="69">
        <v>0</v>
      </c>
      <c r="DD82" s="69">
        <v>0</v>
      </c>
      <c r="DE82" s="69">
        <v>0</v>
      </c>
      <c r="DF82" s="69">
        <v>0</v>
      </c>
      <c r="DG82" s="69">
        <v>0</v>
      </c>
      <c r="DH82" s="70">
        <v>0</v>
      </c>
    </row>
    <row r="83" spans="1:112" s="74" customFormat="1" ht="11.5" outlineLevel="1" x14ac:dyDescent="0.25">
      <c r="A83" s="68"/>
      <c r="B83" s="78" t="s">
        <v>408</v>
      </c>
      <c r="C83" s="69"/>
      <c r="D83" s="69">
        <v>0</v>
      </c>
      <c r="E83" s="69">
        <v>2107</v>
      </c>
      <c r="F83" s="69">
        <v>180</v>
      </c>
      <c r="G83" s="69">
        <v>302</v>
      </c>
      <c r="H83" s="69">
        <v>495</v>
      </c>
      <c r="I83" s="69">
        <v>530</v>
      </c>
      <c r="J83" s="69">
        <v>470</v>
      </c>
      <c r="K83" s="69">
        <v>130</v>
      </c>
      <c r="L83" s="69">
        <v>0</v>
      </c>
      <c r="M83" s="69">
        <v>0</v>
      </c>
      <c r="N83" s="70">
        <v>0</v>
      </c>
      <c r="O83" s="69">
        <v>180</v>
      </c>
      <c r="P83" s="69">
        <v>302</v>
      </c>
      <c r="Q83" s="69">
        <v>495</v>
      </c>
      <c r="R83" s="69">
        <v>649</v>
      </c>
      <c r="S83" s="69">
        <v>430</v>
      </c>
      <c r="T83" s="69">
        <v>130</v>
      </c>
      <c r="U83" s="69">
        <v>0</v>
      </c>
      <c r="V83" s="69">
        <v>2186</v>
      </c>
      <c r="W83" s="70">
        <v>0</v>
      </c>
      <c r="X83" s="69">
        <f t="shared" si="196"/>
        <v>0</v>
      </c>
      <c r="Y83" s="69">
        <f t="shared" si="196"/>
        <v>0</v>
      </c>
      <c r="Z83" s="69">
        <f t="shared" si="196"/>
        <v>0</v>
      </c>
      <c r="AA83" s="69">
        <f t="shared" si="196"/>
        <v>119</v>
      </c>
      <c r="AB83" s="69">
        <f t="shared" si="196"/>
        <v>-40</v>
      </c>
      <c r="AC83" s="69">
        <f t="shared" si="196"/>
        <v>0</v>
      </c>
      <c r="AD83" s="69">
        <f t="shared" si="196"/>
        <v>0</v>
      </c>
      <c r="AE83" s="69">
        <f t="shared" si="196"/>
        <v>2186</v>
      </c>
      <c r="AF83" s="69">
        <v>186</v>
      </c>
      <c r="AG83" s="69">
        <v>310</v>
      </c>
      <c r="AH83" s="69">
        <v>495</v>
      </c>
      <c r="AI83" s="69">
        <v>811</v>
      </c>
      <c r="AJ83" s="69">
        <v>430</v>
      </c>
      <c r="AK83" s="69">
        <v>130</v>
      </c>
      <c r="AL83" s="69">
        <v>0</v>
      </c>
      <c r="AM83" s="69">
        <v>2362</v>
      </c>
      <c r="AN83" s="70">
        <v>0</v>
      </c>
      <c r="AO83" s="69">
        <v>186</v>
      </c>
      <c r="AP83" s="69">
        <v>310</v>
      </c>
      <c r="AQ83" s="69">
        <v>495</v>
      </c>
      <c r="AR83" s="69">
        <v>828</v>
      </c>
      <c r="AS83" s="69">
        <v>470</v>
      </c>
      <c r="AT83" s="69">
        <v>130</v>
      </c>
      <c r="AU83" s="69">
        <v>0</v>
      </c>
      <c r="AV83" s="69">
        <v>2419</v>
      </c>
      <c r="AW83" s="70">
        <v>0</v>
      </c>
      <c r="AX83" s="69">
        <v>186</v>
      </c>
      <c r="AY83" s="69">
        <v>308</v>
      </c>
      <c r="AZ83" s="69">
        <v>495</v>
      </c>
      <c r="BA83" s="69">
        <v>845</v>
      </c>
      <c r="BB83" s="69">
        <v>470</v>
      </c>
      <c r="BC83" s="69">
        <v>130</v>
      </c>
      <c r="BD83" s="69">
        <v>0</v>
      </c>
      <c r="BE83" s="69">
        <v>2434</v>
      </c>
      <c r="BF83" s="70">
        <v>0</v>
      </c>
      <c r="BG83" s="69">
        <v>186</v>
      </c>
      <c r="BH83" s="69">
        <v>310</v>
      </c>
      <c r="BI83" s="69">
        <v>495</v>
      </c>
      <c r="BJ83" s="69">
        <v>860</v>
      </c>
      <c r="BK83" s="69">
        <v>470</v>
      </c>
      <c r="BL83" s="69">
        <v>130</v>
      </c>
      <c r="BM83" s="69">
        <v>0</v>
      </c>
      <c r="BN83" s="69">
        <v>2451</v>
      </c>
      <c r="BO83" s="70">
        <v>0</v>
      </c>
      <c r="BP83" s="69">
        <v>186</v>
      </c>
      <c r="BQ83" s="69">
        <v>310</v>
      </c>
      <c r="BR83" s="69">
        <v>495</v>
      </c>
      <c r="BS83" s="69">
        <v>860</v>
      </c>
      <c r="BT83" s="69">
        <v>470</v>
      </c>
      <c r="BU83" s="69">
        <v>130</v>
      </c>
      <c r="BV83" s="69">
        <v>0</v>
      </c>
      <c r="BW83" s="69">
        <v>2451</v>
      </c>
      <c r="BX83" s="70">
        <v>0</v>
      </c>
      <c r="BY83" s="69">
        <v>186</v>
      </c>
      <c r="BZ83" s="69">
        <v>310</v>
      </c>
      <c r="CA83" s="69">
        <v>495</v>
      </c>
      <c r="CB83" s="69">
        <v>860</v>
      </c>
      <c r="CC83" s="69">
        <v>470</v>
      </c>
      <c r="CD83" s="69">
        <v>130</v>
      </c>
      <c r="CE83" s="69">
        <v>0</v>
      </c>
      <c r="CF83" s="69">
        <v>2451</v>
      </c>
      <c r="CG83" s="70">
        <v>0</v>
      </c>
      <c r="CH83" s="69">
        <v>186</v>
      </c>
      <c r="CI83" s="69">
        <v>310</v>
      </c>
      <c r="CJ83" s="69">
        <v>495</v>
      </c>
      <c r="CK83" s="69">
        <v>860</v>
      </c>
      <c r="CL83" s="69">
        <v>470</v>
      </c>
      <c r="CM83" s="69">
        <v>130</v>
      </c>
      <c r="CN83" s="69">
        <v>0</v>
      </c>
      <c r="CO83" s="69">
        <v>2451</v>
      </c>
      <c r="CP83" s="70">
        <v>0</v>
      </c>
      <c r="CQ83" s="69">
        <v>186</v>
      </c>
      <c r="CR83" s="69">
        <v>310</v>
      </c>
      <c r="CS83" s="69">
        <v>495</v>
      </c>
      <c r="CT83" s="69">
        <v>860</v>
      </c>
      <c r="CU83" s="69">
        <v>470</v>
      </c>
      <c r="CV83" s="69">
        <v>130</v>
      </c>
      <c r="CW83" s="69">
        <v>0</v>
      </c>
      <c r="CX83" s="69">
        <v>2451</v>
      </c>
      <c r="CY83" s="70">
        <v>0</v>
      </c>
      <c r="CZ83" s="69">
        <v>186</v>
      </c>
      <c r="DA83" s="69">
        <v>310</v>
      </c>
      <c r="DB83" s="69">
        <v>495</v>
      </c>
      <c r="DC83" s="69">
        <v>860</v>
      </c>
      <c r="DD83" s="69">
        <v>470</v>
      </c>
      <c r="DE83" s="69">
        <v>130</v>
      </c>
      <c r="DF83" s="69">
        <v>0</v>
      </c>
      <c r="DG83" s="69">
        <v>2451</v>
      </c>
      <c r="DH83" s="70">
        <v>0</v>
      </c>
    </row>
    <row r="84" spans="1:112" s="74" customFormat="1" ht="11.5" outlineLevel="1" x14ac:dyDescent="0.25">
      <c r="A84" s="68"/>
      <c r="B84" s="78" t="s">
        <v>409</v>
      </c>
      <c r="C84" s="69"/>
      <c r="D84" s="69">
        <v>0</v>
      </c>
      <c r="E84" s="69">
        <v>1407</v>
      </c>
      <c r="F84" s="69">
        <v>152</v>
      </c>
      <c r="G84" s="69">
        <v>242</v>
      </c>
      <c r="H84" s="69">
        <v>467</v>
      </c>
      <c r="I84" s="69">
        <v>424</v>
      </c>
      <c r="J84" s="69">
        <v>109</v>
      </c>
      <c r="K84" s="69">
        <v>13</v>
      </c>
      <c r="L84" s="69">
        <v>0</v>
      </c>
      <c r="M84" s="69">
        <v>0</v>
      </c>
      <c r="N84" s="70">
        <v>0</v>
      </c>
      <c r="O84" s="69">
        <v>155</v>
      </c>
      <c r="P84" s="69">
        <v>242</v>
      </c>
      <c r="Q84" s="69">
        <v>468</v>
      </c>
      <c r="R84" s="69">
        <v>424</v>
      </c>
      <c r="S84" s="69">
        <v>100</v>
      </c>
      <c r="T84" s="69">
        <v>13</v>
      </c>
      <c r="U84" s="69">
        <v>0</v>
      </c>
      <c r="V84" s="69">
        <v>1402</v>
      </c>
      <c r="W84" s="70">
        <v>0</v>
      </c>
      <c r="X84" s="69">
        <f t="shared" si="196"/>
        <v>3</v>
      </c>
      <c r="Y84" s="69">
        <f t="shared" si="196"/>
        <v>0</v>
      </c>
      <c r="Z84" s="69">
        <f t="shared" si="196"/>
        <v>1</v>
      </c>
      <c r="AA84" s="69">
        <f t="shared" si="196"/>
        <v>0</v>
      </c>
      <c r="AB84" s="69">
        <f t="shared" si="196"/>
        <v>-9</v>
      </c>
      <c r="AC84" s="69">
        <f t="shared" si="196"/>
        <v>0</v>
      </c>
      <c r="AD84" s="69">
        <f t="shared" si="196"/>
        <v>0</v>
      </c>
      <c r="AE84" s="69">
        <f t="shared" si="196"/>
        <v>1402</v>
      </c>
      <c r="AF84" s="69">
        <v>160</v>
      </c>
      <c r="AG84" s="69">
        <v>248</v>
      </c>
      <c r="AH84" s="69">
        <v>468</v>
      </c>
      <c r="AI84" s="69">
        <v>530</v>
      </c>
      <c r="AJ84" s="69">
        <v>100</v>
      </c>
      <c r="AK84" s="69">
        <v>13</v>
      </c>
      <c r="AL84" s="69">
        <v>0</v>
      </c>
      <c r="AM84" s="69">
        <v>1519</v>
      </c>
      <c r="AN84" s="70">
        <v>0</v>
      </c>
      <c r="AO84" s="69">
        <v>160</v>
      </c>
      <c r="AP84" s="69">
        <v>248</v>
      </c>
      <c r="AQ84" s="69">
        <v>468</v>
      </c>
      <c r="AR84" s="69">
        <v>541</v>
      </c>
      <c r="AS84" s="69">
        <v>109</v>
      </c>
      <c r="AT84" s="69">
        <v>13</v>
      </c>
      <c r="AU84" s="69">
        <v>0</v>
      </c>
      <c r="AV84" s="69">
        <v>1539</v>
      </c>
      <c r="AW84" s="70">
        <v>0</v>
      </c>
      <c r="AX84" s="69">
        <v>160</v>
      </c>
      <c r="AY84" s="69">
        <v>246</v>
      </c>
      <c r="AZ84" s="69">
        <v>468</v>
      </c>
      <c r="BA84" s="69">
        <v>552</v>
      </c>
      <c r="BB84" s="69">
        <v>109</v>
      </c>
      <c r="BC84" s="69">
        <v>13</v>
      </c>
      <c r="BD84" s="69">
        <v>0</v>
      </c>
      <c r="BE84" s="69">
        <v>1548</v>
      </c>
      <c r="BF84" s="70">
        <v>0</v>
      </c>
      <c r="BG84" s="69">
        <v>160</v>
      </c>
      <c r="BH84" s="69">
        <v>248</v>
      </c>
      <c r="BI84" s="69">
        <v>468</v>
      </c>
      <c r="BJ84" s="69">
        <v>562</v>
      </c>
      <c r="BK84" s="69">
        <v>109</v>
      </c>
      <c r="BL84" s="69">
        <v>13</v>
      </c>
      <c r="BM84" s="69">
        <v>0</v>
      </c>
      <c r="BN84" s="69">
        <v>1560</v>
      </c>
      <c r="BO84" s="70">
        <v>0</v>
      </c>
      <c r="BP84" s="69">
        <v>160</v>
      </c>
      <c r="BQ84" s="69">
        <v>248</v>
      </c>
      <c r="BR84" s="69">
        <v>468</v>
      </c>
      <c r="BS84" s="69">
        <v>562</v>
      </c>
      <c r="BT84" s="69">
        <v>109</v>
      </c>
      <c r="BU84" s="69">
        <v>13</v>
      </c>
      <c r="BV84" s="69">
        <v>0</v>
      </c>
      <c r="BW84" s="69">
        <v>1560</v>
      </c>
      <c r="BX84" s="70">
        <v>0</v>
      </c>
      <c r="BY84" s="69">
        <v>160</v>
      </c>
      <c r="BZ84" s="69">
        <v>248</v>
      </c>
      <c r="CA84" s="69">
        <v>468</v>
      </c>
      <c r="CB84" s="69">
        <v>562</v>
      </c>
      <c r="CC84" s="69">
        <v>109</v>
      </c>
      <c r="CD84" s="69">
        <v>13</v>
      </c>
      <c r="CE84" s="69">
        <v>0</v>
      </c>
      <c r="CF84" s="69">
        <v>1560</v>
      </c>
      <c r="CG84" s="70">
        <v>0</v>
      </c>
      <c r="CH84" s="69">
        <v>160</v>
      </c>
      <c r="CI84" s="69">
        <v>248</v>
      </c>
      <c r="CJ84" s="69">
        <v>468</v>
      </c>
      <c r="CK84" s="69">
        <v>562</v>
      </c>
      <c r="CL84" s="69">
        <v>109</v>
      </c>
      <c r="CM84" s="69">
        <v>13</v>
      </c>
      <c r="CN84" s="69">
        <v>0</v>
      </c>
      <c r="CO84" s="69">
        <v>1560</v>
      </c>
      <c r="CP84" s="70">
        <v>0</v>
      </c>
      <c r="CQ84" s="69">
        <v>160</v>
      </c>
      <c r="CR84" s="69">
        <v>248</v>
      </c>
      <c r="CS84" s="69">
        <v>468</v>
      </c>
      <c r="CT84" s="69">
        <v>562</v>
      </c>
      <c r="CU84" s="69">
        <v>109</v>
      </c>
      <c r="CV84" s="69">
        <v>13</v>
      </c>
      <c r="CW84" s="69">
        <v>0</v>
      </c>
      <c r="CX84" s="69">
        <v>1560</v>
      </c>
      <c r="CY84" s="70">
        <v>0</v>
      </c>
      <c r="CZ84" s="69">
        <v>160</v>
      </c>
      <c r="DA84" s="69">
        <v>248</v>
      </c>
      <c r="DB84" s="69">
        <v>468</v>
      </c>
      <c r="DC84" s="69">
        <v>562</v>
      </c>
      <c r="DD84" s="69">
        <v>109</v>
      </c>
      <c r="DE84" s="69">
        <v>13</v>
      </c>
      <c r="DF84" s="69">
        <v>0</v>
      </c>
      <c r="DG84" s="69">
        <v>1560</v>
      </c>
      <c r="DH84" s="70">
        <v>0</v>
      </c>
    </row>
    <row r="85" spans="1:112" s="74" customFormat="1" ht="11.5" outlineLevel="1" x14ac:dyDescent="0.25">
      <c r="A85" s="68"/>
      <c r="B85" s="78" t="s">
        <v>410</v>
      </c>
      <c r="C85" s="69"/>
      <c r="D85" s="69">
        <v>0</v>
      </c>
      <c r="E85" s="69">
        <v>1358</v>
      </c>
      <c r="F85" s="69">
        <v>148</v>
      </c>
      <c r="G85" s="69">
        <v>223</v>
      </c>
      <c r="H85" s="69">
        <v>465</v>
      </c>
      <c r="I85" s="69">
        <v>424</v>
      </c>
      <c r="J85" s="69">
        <v>98</v>
      </c>
      <c r="K85" s="69">
        <v>0</v>
      </c>
      <c r="L85" s="69">
        <v>0</v>
      </c>
      <c r="M85" s="69">
        <v>0</v>
      </c>
      <c r="N85" s="70">
        <v>0</v>
      </c>
      <c r="O85" s="69">
        <v>148</v>
      </c>
      <c r="P85" s="69">
        <v>192</v>
      </c>
      <c r="Q85" s="69">
        <v>410</v>
      </c>
      <c r="R85" s="69">
        <v>424</v>
      </c>
      <c r="S85" s="69">
        <v>68</v>
      </c>
      <c r="T85" s="69">
        <v>0</v>
      </c>
      <c r="U85" s="69">
        <v>0</v>
      </c>
      <c r="V85" s="69">
        <v>1242</v>
      </c>
      <c r="W85" s="70">
        <v>0</v>
      </c>
      <c r="X85" s="69">
        <f t="shared" si="196"/>
        <v>0</v>
      </c>
      <c r="Y85" s="69">
        <f t="shared" si="196"/>
        <v>-31</v>
      </c>
      <c r="Z85" s="69">
        <f t="shared" si="196"/>
        <v>-55</v>
      </c>
      <c r="AA85" s="69">
        <f t="shared" si="196"/>
        <v>0</v>
      </c>
      <c r="AB85" s="69">
        <f t="shared" si="196"/>
        <v>-30</v>
      </c>
      <c r="AC85" s="69">
        <f t="shared" si="196"/>
        <v>0</v>
      </c>
      <c r="AD85" s="69">
        <f t="shared" si="196"/>
        <v>0</v>
      </c>
      <c r="AE85" s="69">
        <f t="shared" si="196"/>
        <v>1242</v>
      </c>
      <c r="AF85" s="69">
        <v>153</v>
      </c>
      <c r="AG85" s="69">
        <v>197</v>
      </c>
      <c r="AH85" s="69">
        <v>410</v>
      </c>
      <c r="AI85" s="69">
        <v>530</v>
      </c>
      <c r="AJ85" s="69">
        <v>68</v>
      </c>
      <c r="AK85" s="69">
        <v>0</v>
      </c>
      <c r="AL85" s="69">
        <v>0</v>
      </c>
      <c r="AM85" s="69">
        <v>1358</v>
      </c>
      <c r="AN85" s="70">
        <v>0</v>
      </c>
      <c r="AO85" s="69">
        <v>153</v>
      </c>
      <c r="AP85" s="69">
        <v>197</v>
      </c>
      <c r="AQ85" s="69">
        <v>410</v>
      </c>
      <c r="AR85" s="69">
        <v>541</v>
      </c>
      <c r="AS85" s="69">
        <v>74</v>
      </c>
      <c r="AT85" s="69">
        <v>0</v>
      </c>
      <c r="AU85" s="69">
        <v>0</v>
      </c>
      <c r="AV85" s="69">
        <v>1375</v>
      </c>
      <c r="AW85" s="70">
        <v>0</v>
      </c>
      <c r="AX85" s="69">
        <v>153</v>
      </c>
      <c r="AY85" s="69">
        <v>196</v>
      </c>
      <c r="AZ85" s="69">
        <v>410</v>
      </c>
      <c r="BA85" s="69">
        <v>552</v>
      </c>
      <c r="BB85" s="69">
        <v>74</v>
      </c>
      <c r="BC85" s="69">
        <v>0</v>
      </c>
      <c r="BD85" s="69">
        <v>0</v>
      </c>
      <c r="BE85" s="69">
        <v>1385</v>
      </c>
      <c r="BF85" s="70">
        <v>0</v>
      </c>
      <c r="BG85" s="69">
        <v>153</v>
      </c>
      <c r="BH85" s="69">
        <v>197</v>
      </c>
      <c r="BI85" s="69">
        <v>410</v>
      </c>
      <c r="BJ85" s="69">
        <v>562</v>
      </c>
      <c r="BK85" s="69">
        <v>74</v>
      </c>
      <c r="BL85" s="69">
        <v>0</v>
      </c>
      <c r="BM85" s="69">
        <v>0</v>
      </c>
      <c r="BN85" s="69">
        <v>1396</v>
      </c>
      <c r="BO85" s="70">
        <v>0</v>
      </c>
      <c r="BP85" s="69">
        <v>153</v>
      </c>
      <c r="BQ85" s="69">
        <v>197</v>
      </c>
      <c r="BR85" s="69">
        <v>410</v>
      </c>
      <c r="BS85" s="69">
        <v>562</v>
      </c>
      <c r="BT85" s="69">
        <v>74</v>
      </c>
      <c r="BU85" s="69">
        <v>0</v>
      </c>
      <c r="BV85" s="69">
        <v>0</v>
      </c>
      <c r="BW85" s="69">
        <v>1396</v>
      </c>
      <c r="BX85" s="70">
        <v>0</v>
      </c>
      <c r="BY85" s="69">
        <v>153</v>
      </c>
      <c r="BZ85" s="69">
        <v>197</v>
      </c>
      <c r="CA85" s="69">
        <v>410</v>
      </c>
      <c r="CB85" s="69">
        <v>562</v>
      </c>
      <c r="CC85" s="69">
        <v>74</v>
      </c>
      <c r="CD85" s="69">
        <v>0</v>
      </c>
      <c r="CE85" s="69">
        <v>0</v>
      </c>
      <c r="CF85" s="69">
        <v>1396</v>
      </c>
      <c r="CG85" s="70">
        <v>0</v>
      </c>
      <c r="CH85" s="69">
        <v>153</v>
      </c>
      <c r="CI85" s="69">
        <v>197</v>
      </c>
      <c r="CJ85" s="69">
        <v>410</v>
      </c>
      <c r="CK85" s="69">
        <v>562</v>
      </c>
      <c r="CL85" s="69">
        <v>74</v>
      </c>
      <c r="CM85" s="69">
        <v>0</v>
      </c>
      <c r="CN85" s="69">
        <v>0</v>
      </c>
      <c r="CO85" s="69">
        <v>1396</v>
      </c>
      <c r="CP85" s="70">
        <v>0</v>
      </c>
      <c r="CQ85" s="69">
        <v>153</v>
      </c>
      <c r="CR85" s="69">
        <v>197</v>
      </c>
      <c r="CS85" s="69">
        <v>410</v>
      </c>
      <c r="CT85" s="69">
        <v>562</v>
      </c>
      <c r="CU85" s="69">
        <v>74</v>
      </c>
      <c r="CV85" s="69">
        <v>0</v>
      </c>
      <c r="CW85" s="69">
        <v>0</v>
      </c>
      <c r="CX85" s="69">
        <v>1396</v>
      </c>
      <c r="CY85" s="70">
        <v>0</v>
      </c>
      <c r="CZ85" s="69">
        <v>153</v>
      </c>
      <c r="DA85" s="69">
        <v>197</v>
      </c>
      <c r="DB85" s="69">
        <v>410</v>
      </c>
      <c r="DC85" s="69">
        <v>562</v>
      </c>
      <c r="DD85" s="69">
        <v>74</v>
      </c>
      <c r="DE85" s="69">
        <v>0</v>
      </c>
      <c r="DF85" s="69">
        <v>0</v>
      </c>
      <c r="DG85" s="69">
        <v>1396</v>
      </c>
      <c r="DH85" s="70">
        <v>0</v>
      </c>
    </row>
    <row r="86" spans="1:112" s="74" customFormat="1" ht="11.5" outlineLevel="1" x14ac:dyDescent="0.25">
      <c r="A86" s="68"/>
      <c r="B86" s="78" t="s">
        <v>411</v>
      </c>
      <c r="C86" s="69"/>
      <c r="D86" s="69">
        <v>0</v>
      </c>
      <c r="E86" s="69">
        <v>275</v>
      </c>
      <c r="F86" s="69">
        <v>28</v>
      </c>
      <c r="G86" s="69">
        <v>95</v>
      </c>
      <c r="H86" s="69">
        <v>70</v>
      </c>
      <c r="I86" s="69">
        <v>66</v>
      </c>
      <c r="J86" s="69">
        <v>16</v>
      </c>
      <c r="K86" s="69">
        <v>0</v>
      </c>
      <c r="L86" s="69">
        <v>0</v>
      </c>
      <c r="M86" s="69">
        <v>0</v>
      </c>
      <c r="N86" s="70">
        <v>0</v>
      </c>
      <c r="O86" s="69">
        <v>27</v>
      </c>
      <c r="P86" s="69">
        <v>95</v>
      </c>
      <c r="Q86" s="69">
        <v>70</v>
      </c>
      <c r="R86" s="69">
        <v>81</v>
      </c>
      <c r="S86" s="69">
        <v>12</v>
      </c>
      <c r="T86" s="69">
        <v>0</v>
      </c>
      <c r="U86" s="69">
        <v>0</v>
      </c>
      <c r="V86" s="69">
        <v>285</v>
      </c>
      <c r="W86" s="70">
        <v>0</v>
      </c>
      <c r="X86" s="69">
        <f t="shared" si="196"/>
        <v>-1</v>
      </c>
      <c r="Y86" s="69">
        <f t="shared" si="196"/>
        <v>0</v>
      </c>
      <c r="Z86" s="69">
        <f t="shared" si="196"/>
        <v>0</v>
      </c>
      <c r="AA86" s="69">
        <f t="shared" si="196"/>
        <v>15</v>
      </c>
      <c r="AB86" s="69">
        <f t="shared" si="196"/>
        <v>-4</v>
      </c>
      <c r="AC86" s="69">
        <f t="shared" si="196"/>
        <v>0</v>
      </c>
      <c r="AD86" s="69">
        <f t="shared" si="196"/>
        <v>0</v>
      </c>
      <c r="AE86" s="69">
        <f t="shared" si="196"/>
        <v>285</v>
      </c>
      <c r="AF86" s="69">
        <v>28</v>
      </c>
      <c r="AG86" s="69">
        <v>98</v>
      </c>
      <c r="AH86" s="69">
        <v>70</v>
      </c>
      <c r="AI86" s="69">
        <v>101</v>
      </c>
      <c r="AJ86" s="69">
        <v>12</v>
      </c>
      <c r="AK86" s="69">
        <v>0</v>
      </c>
      <c r="AL86" s="69">
        <v>0</v>
      </c>
      <c r="AM86" s="69">
        <v>309</v>
      </c>
      <c r="AN86" s="70">
        <v>0</v>
      </c>
      <c r="AO86" s="69">
        <v>28</v>
      </c>
      <c r="AP86" s="69">
        <v>98</v>
      </c>
      <c r="AQ86" s="69">
        <v>70</v>
      </c>
      <c r="AR86" s="69">
        <v>103</v>
      </c>
      <c r="AS86" s="69">
        <v>13</v>
      </c>
      <c r="AT86" s="69">
        <v>0</v>
      </c>
      <c r="AU86" s="69">
        <v>0</v>
      </c>
      <c r="AV86" s="69">
        <v>312</v>
      </c>
      <c r="AW86" s="70">
        <v>0</v>
      </c>
      <c r="AX86" s="69">
        <v>28</v>
      </c>
      <c r="AY86" s="69">
        <v>97</v>
      </c>
      <c r="AZ86" s="69">
        <v>70</v>
      </c>
      <c r="BA86" s="69">
        <v>105</v>
      </c>
      <c r="BB86" s="69">
        <v>13</v>
      </c>
      <c r="BC86" s="69">
        <v>0</v>
      </c>
      <c r="BD86" s="69">
        <v>0</v>
      </c>
      <c r="BE86" s="69">
        <v>313</v>
      </c>
      <c r="BF86" s="70">
        <v>0</v>
      </c>
      <c r="BG86" s="69">
        <v>28</v>
      </c>
      <c r="BH86" s="69">
        <v>98</v>
      </c>
      <c r="BI86" s="69">
        <v>70</v>
      </c>
      <c r="BJ86" s="69">
        <v>107</v>
      </c>
      <c r="BK86" s="69">
        <v>13</v>
      </c>
      <c r="BL86" s="69">
        <v>0</v>
      </c>
      <c r="BM86" s="69">
        <v>0</v>
      </c>
      <c r="BN86" s="69">
        <v>316</v>
      </c>
      <c r="BO86" s="70">
        <v>0</v>
      </c>
      <c r="BP86" s="69">
        <v>28</v>
      </c>
      <c r="BQ86" s="69">
        <v>98</v>
      </c>
      <c r="BR86" s="69">
        <v>70</v>
      </c>
      <c r="BS86" s="69">
        <v>107</v>
      </c>
      <c r="BT86" s="69">
        <v>13</v>
      </c>
      <c r="BU86" s="69">
        <v>0</v>
      </c>
      <c r="BV86" s="69">
        <v>0</v>
      </c>
      <c r="BW86" s="69">
        <v>316</v>
      </c>
      <c r="BX86" s="70">
        <v>0</v>
      </c>
      <c r="BY86" s="69">
        <v>28</v>
      </c>
      <c r="BZ86" s="69">
        <v>98</v>
      </c>
      <c r="CA86" s="69">
        <v>70</v>
      </c>
      <c r="CB86" s="69">
        <v>107</v>
      </c>
      <c r="CC86" s="69">
        <v>13</v>
      </c>
      <c r="CD86" s="69">
        <v>0</v>
      </c>
      <c r="CE86" s="69">
        <v>0</v>
      </c>
      <c r="CF86" s="69">
        <v>316</v>
      </c>
      <c r="CG86" s="70">
        <v>0</v>
      </c>
      <c r="CH86" s="69">
        <v>28</v>
      </c>
      <c r="CI86" s="69">
        <v>98</v>
      </c>
      <c r="CJ86" s="69">
        <v>70</v>
      </c>
      <c r="CK86" s="69">
        <v>107</v>
      </c>
      <c r="CL86" s="69">
        <v>13</v>
      </c>
      <c r="CM86" s="69">
        <v>0</v>
      </c>
      <c r="CN86" s="69">
        <v>0</v>
      </c>
      <c r="CO86" s="69">
        <v>316</v>
      </c>
      <c r="CP86" s="70">
        <v>0</v>
      </c>
      <c r="CQ86" s="69">
        <v>28</v>
      </c>
      <c r="CR86" s="69">
        <v>98</v>
      </c>
      <c r="CS86" s="69">
        <v>70</v>
      </c>
      <c r="CT86" s="69">
        <v>107</v>
      </c>
      <c r="CU86" s="69">
        <v>13</v>
      </c>
      <c r="CV86" s="69">
        <v>0</v>
      </c>
      <c r="CW86" s="69">
        <v>0</v>
      </c>
      <c r="CX86" s="69">
        <v>316</v>
      </c>
      <c r="CY86" s="70">
        <v>0</v>
      </c>
      <c r="CZ86" s="69">
        <v>28</v>
      </c>
      <c r="DA86" s="69">
        <v>98</v>
      </c>
      <c r="DB86" s="69">
        <v>70</v>
      </c>
      <c r="DC86" s="69">
        <v>107</v>
      </c>
      <c r="DD86" s="69">
        <v>13</v>
      </c>
      <c r="DE86" s="69">
        <v>0</v>
      </c>
      <c r="DF86" s="69">
        <v>0</v>
      </c>
      <c r="DG86" s="69">
        <v>316</v>
      </c>
      <c r="DH86" s="70">
        <v>0</v>
      </c>
    </row>
    <row r="87" spans="1:112" s="74" customFormat="1" ht="11.5" outlineLevel="1" x14ac:dyDescent="0.25">
      <c r="A87" s="68"/>
      <c r="B87" s="78" t="s">
        <v>413</v>
      </c>
      <c r="C87" s="69"/>
      <c r="D87" s="69">
        <v>0</v>
      </c>
      <c r="E87" s="69">
        <v>535</v>
      </c>
      <c r="F87" s="69">
        <v>11</v>
      </c>
      <c r="G87" s="69">
        <v>11</v>
      </c>
      <c r="H87" s="69">
        <v>1</v>
      </c>
      <c r="I87" s="69">
        <v>385</v>
      </c>
      <c r="J87" s="69">
        <v>47</v>
      </c>
      <c r="K87" s="69">
        <v>80</v>
      </c>
      <c r="L87" s="69">
        <v>0</v>
      </c>
      <c r="M87" s="69">
        <v>0</v>
      </c>
      <c r="N87" s="70">
        <v>0</v>
      </c>
      <c r="O87" s="69">
        <v>15</v>
      </c>
      <c r="P87" s="69">
        <v>11</v>
      </c>
      <c r="Q87" s="69">
        <v>2</v>
      </c>
      <c r="R87" s="69">
        <v>505</v>
      </c>
      <c r="S87" s="69">
        <v>7</v>
      </c>
      <c r="T87" s="69">
        <v>80</v>
      </c>
      <c r="U87" s="69">
        <v>0</v>
      </c>
      <c r="V87" s="69">
        <v>620</v>
      </c>
      <c r="W87" s="70">
        <v>0</v>
      </c>
      <c r="X87" s="69">
        <f t="shared" si="196"/>
        <v>4</v>
      </c>
      <c r="Y87" s="69">
        <f t="shared" si="196"/>
        <v>0</v>
      </c>
      <c r="Z87" s="69">
        <f t="shared" si="196"/>
        <v>1</v>
      </c>
      <c r="AA87" s="69">
        <f t="shared" si="196"/>
        <v>120</v>
      </c>
      <c r="AB87" s="69">
        <f t="shared" si="196"/>
        <v>-40</v>
      </c>
      <c r="AC87" s="69">
        <f t="shared" si="196"/>
        <v>0</v>
      </c>
      <c r="AD87" s="69">
        <f t="shared" si="196"/>
        <v>0</v>
      </c>
      <c r="AE87" s="69">
        <f t="shared" si="196"/>
        <v>620</v>
      </c>
      <c r="AF87" s="69">
        <v>6</v>
      </c>
      <c r="AG87" s="69">
        <v>8</v>
      </c>
      <c r="AH87" s="69">
        <v>0</v>
      </c>
      <c r="AI87" s="69">
        <v>162</v>
      </c>
      <c r="AJ87" s="69">
        <v>0</v>
      </c>
      <c r="AK87" s="69">
        <v>0</v>
      </c>
      <c r="AL87" s="69">
        <v>0</v>
      </c>
      <c r="AM87" s="69">
        <v>176</v>
      </c>
      <c r="AN87" s="70">
        <v>0</v>
      </c>
      <c r="AO87" s="69">
        <v>0</v>
      </c>
      <c r="AP87" s="69">
        <v>0</v>
      </c>
      <c r="AQ87" s="69">
        <v>0</v>
      </c>
      <c r="AR87" s="69">
        <v>17</v>
      </c>
      <c r="AS87" s="69">
        <v>40</v>
      </c>
      <c r="AT87" s="69">
        <v>0</v>
      </c>
      <c r="AU87" s="69">
        <v>0</v>
      </c>
      <c r="AV87" s="69">
        <v>57</v>
      </c>
      <c r="AW87" s="70">
        <v>0</v>
      </c>
      <c r="AX87" s="69">
        <v>0</v>
      </c>
      <c r="AY87" s="69">
        <v>0</v>
      </c>
      <c r="AZ87" s="69">
        <v>0</v>
      </c>
      <c r="BA87" s="69">
        <v>17</v>
      </c>
      <c r="BB87" s="69">
        <v>0</v>
      </c>
      <c r="BC87" s="69">
        <v>0</v>
      </c>
      <c r="BD87" s="69">
        <v>0</v>
      </c>
      <c r="BE87" s="69">
        <v>17</v>
      </c>
      <c r="BF87" s="70">
        <v>0</v>
      </c>
      <c r="BG87" s="69">
        <v>0</v>
      </c>
      <c r="BH87" s="69">
        <v>2</v>
      </c>
      <c r="BI87" s="69">
        <v>0</v>
      </c>
      <c r="BJ87" s="69">
        <v>15</v>
      </c>
      <c r="BK87" s="69">
        <v>0</v>
      </c>
      <c r="BL87" s="69">
        <v>0</v>
      </c>
      <c r="BM87" s="69">
        <v>0</v>
      </c>
      <c r="BN87" s="69">
        <v>17</v>
      </c>
      <c r="BO87" s="70">
        <v>0</v>
      </c>
      <c r="BP87" s="69">
        <v>0</v>
      </c>
      <c r="BQ87" s="69">
        <v>0</v>
      </c>
      <c r="BR87" s="69">
        <v>0</v>
      </c>
      <c r="BS87" s="69">
        <v>0</v>
      </c>
      <c r="BT87" s="69">
        <v>0</v>
      </c>
      <c r="BU87" s="69">
        <v>0</v>
      </c>
      <c r="BV87" s="69">
        <v>0</v>
      </c>
      <c r="BW87" s="69">
        <v>0</v>
      </c>
      <c r="BX87" s="70">
        <v>0</v>
      </c>
      <c r="BY87" s="69">
        <v>0</v>
      </c>
      <c r="BZ87" s="69">
        <v>0</v>
      </c>
      <c r="CA87" s="69">
        <v>0</v>
      </c>
      <c r="CB87" s="69">
        <v>0</v>
      </c>
      <c r="CC87" s="69">
        <v>0</v>
      </c>
      <c r="CD87" s="69">
        <v>0</v>
      </c>
      <c r="CE87" s="69">
        <v>0</v>
      </c>
      <c r="CF87" s="69">
        <v>0</v>
      </c>
      <c r="CG87" s="70">
        <v>0</v>
      </c>
      <c r="CH87" s="69">
        <v>0</v>
      </c>
      <c r="CI87" s="69">
        <v>0</v>
      </c>
      <c r="CJ87" s="69">
        <v>0</v>
      </c>
      <c r="CK87" s="69">
        <v>0</v>
      </c>
      <c r="CL87" s="69">
        <v>0</v>
      </c>
      <c r="CM87" s="69">
        <v>0</v>
      </c>
      <c r="CN87" s="69">
        <v>0</v>
      </c>
      <c r="CO87" s="69">
        <v>0</v>
      </c>
      <c r="CP87" s="70">
        <v>0</v>
      </c>
      <c r="CQ87" s="69">
        <v>0</v>
      </c>
      <c r="CR87" s="69">
        <v>0</v>
      </c>
      <c r="CS87" s="69">
        <v>0</v>
      </c>
      <c r="CT87" s="69">
        <v>0</v>
      </c>
      <c r="CU87" s="69">
        <v>0</v>
      </c>
      <c r="CV87" s="69">
        <v>0</v>
      </c>
      <c r="CW87" s="69">
        <v>0</v>
      </c>
      <c r="CX87" s="69">
        <v>0</v>
      </c>
      <c r="CY87" s="70">
        <v>0</v>
      </c>
      <c r="CZ87" s="69">
        <v>0</v>
      </c>
      <c r="DA87" s="69">
        <v>0</v>
      </c>
      <c r="DB87" s="69">
        <v>0</v>
      </c>
      <c r="DC87" s="69">
        <v>0</v>
      </c>
      <c r="DD87" s="69">
        <v>0</v>
      </c>
      <c r="DE87" s="69">
        <v>0</v>
      </c>
      <c r="DF87" s="69">
        <v>0</v>
      </c>
      <c r="DG87" s="69">
        <v>0</v>
      </c>
      <c r="DH87" s="70">
        <v>0</v>
      </c>
    </row>
    <row r="88" spans="1:112" s="74" customFormat="1" ht="11.5" x14ac:dyDescent="0.25">
      <c r="A88" s="68"/>
      <c r="B88" s="65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70"/>
      <c r="O88" s="69"/>
      <c r="P88" s="69"/>
      <c r="Q88" s="69"/>
      <c r="R88" s="69"/>
      <c r="S88" s="69"/>
      <c r="T88" s="69"/>
      <c r="U88" s="69"/>
      <c r="V88" s="69"/>
      <c r="W88" s="70"/>
      <c r="X88" s="69">
        <f t="shared" si="196"/>
        <v>0</v>
      </c>
      <c r="Y88" s="69">
        <f t="shared" si="196"/>
        <v>0</v>
      </c>
      <c r="Z88" s="69">
        <f t="shared" si="196"/>
        <v>0</v>
      </c>
      <c r="AA88" s="69">
        <f t="shared" si="196"/>
        <v>0</v>
      </c>
      <c r="AB88" s="69">
        <f t="shared" si="196"/>
        <v>0</v>
      </c>
      <c r="AC88" s="69">
        <f t="shared" si="196"/>
        <v>0</v>
      </c>
      <c r="AD88" s="69">
        <f t="shared" si="196"/>
        <v>0</v>
      </c>
      <c r="AE88" s="69">
        <f t="shared" si="196"/>
        <v>0</v>
      </c>
      <c r="AF88" s="69"/>
      <c r="AG88" s="69"/>
      <c r="AH88" s="69"/>
      <c r="AI88" s="69"/>
      <c r="AJ88" s="69"/>
      <c r="AK88" s="69"/>
      <c r="AL88" s="69"/>
      <c r="AM88" s="69"/>
      <c r="AN88" s="70"/>
      <c r="AO88" s="69"/>
      <c r="AP88" s="69"/>
      <c r="AQ88" s="69"/>
      <c r="AR88" s="69"/>
      <c r="AS88" s="69"/>
      <c r="AT88" s="69"/>
      <c r="AU88" s="69"/>
      <c r="AV88" s="69"/>
      <c r="AW88" s="70"/>
      <c r="AX88" s="69"/>
      <c r="AY88" s="69"/>
      <c r="AZ88" s="69"/>
      <c r="BA88" s="69"/>
      <c r="BB88" s="69"/>
      <c r="BC88" s="69"/>
      <c r="BD88" s="69"/>
      <c r="BE88" s="69"/>
      <c r="BF88" s="70"/>
      <c r="BG88" s="69"/>
      <c r="BH88" s="69"/>
      <c r="BI88" s="69"/>
      <c r="BJ88" s="69"/>
      <c r="BK88" s="69"/>
      <c r="BL88" s="69"/>
      <c r="BM88" s="69"/>
      <c r="BN88" s="69"/>
      <c r="BO88" s="70"/>
      <c r="BP88" s="69"/>
      <c r="BQ88" s="69"/>
      <c r="BR88" s="69"/>
      <c r="BS88" s="69"/>
      <c r="BT88" s="69"/>
      <c r="BU88" s="69"/>
      <c r="BV88" s="69"/>
      <c r="BW88" s="69"/>
      <c r="BX88" s="70"/>
      <c r="BY88" s="69"/>
      <c r="BZ88" s="69"/>
      <c r="CA88" s="69"/>
      <c r="CB88" s="69"/>
      <c r="CC88" s="69"/>
      <c r="CD88" s="69"/>
      <c r="CE88" s="69"/>
      <c r="CF88" s="69"/>
      <c r="CG88" s="70"/>
      <c r="CH88" s="69"/>
      <c r="CI88" s="69"/>
      <c r="CJ88" s="69"/>
      <c r="CK88" s="69"/>
      <c r="CL88" s="69"/>
      <c r="CM88" s="69"/>
      <c r="CN88" s="69"/>
      <c r="CO88" s="69"/>
      <c r="CP88" s="70"/>
      <c r="CQ88" s="69"/>
      <c r="CR88" s="69"/>
      <c r="CS88" s="69"/>
      <c r="CT88" s="69"/>
      <c r="CU88" s="69"/>
      <c r="CV88" s="69"/>
      <c r="CW88" s="69"/>
      <c r="CX88" s="69"/>
      <c r="CY88" s="70"/>
      <c r="CZ88" s="69"/>
      <c r="DA88" s="69"/>
      <c r="DB88" s="69"/>
      <c r="DC88" s="69"/>
      <c r="DD88" s="69"/>
      <c r="DE88" s="69"/>
      <c r="DF88" s="69"/>
      <c r="DG88" s="69"/>
      <c r="DH88" s="70"/>
    </row>
    <row r="89" spans="1:112" s="74" customFormat="1" ht="11.5" hidden="1" outlineLevel="1" x14ac:dyDescent="0.25">
      <c r="A89" s="71" t="s">
        <v>414</v>
      </c>
      <c r="B89" s="65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70"/>
      <c r="O89" s="69"/>
      <c r="P89" s="69"/>
      <c r="Q89" s="69"/>
      <c r="R89" s="69"/>
      <c r="S89" s="69"/>
      <c r="T89" s="69"/>
      <c r="U89" s="69"/>
      <c r="V89" s="69"/>
      <c r="W89" s="70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70"/>
      <c r="AO89" s="69"/>
      <c r="AP89" s="69"/>
      <c r="AQ89" s="69"/>
      <c r="AR89" s="69"/>
      <c r="AS89" s="69"/>
      <c r="AT89" s="69"/>
      <c r="AU89" s="69"/>
      <c r="AV89" s="69"/>
      <c r="AW89" s="70"/>
      <c r="AX89" s="69"/>
      <c r="AY89" s="69"/>
      <c r="AZ89" s="69"/>
      <c r="BA89" s="69"/>
      <c r="BB89" s="69"/>
      <c r="BC89" s="69"/>
      <c r="BD89" s="69"/>
      <c r="BE89" s="69"/>
      <c r="BF89" s="70"/>
      <c r="BG89" s="69"/>
      <c r="BH89" s="69"/>
      <c r="BI89" s="69"/>
      <c r="BJ89" s="69"/>
      <c r="BK89" s="69"/>
      <c r="BL89" s="69"/>
      <c r="BM89" s="69"/>
      <c r="BN89" s="69"/>
      <c r="BO89" s="70"/>
      <c r="BP89" s="69"/>
      <c r="BQ89" s="69"/>
      <c r="BR89" s="69"/>
      <c r="BS89" s="69"/>
      <c r="BT89" s="69"/>
      <c r="BU89" s="69"/>
      <c r="BV89" s="69"/>
      <c r="BW89" s="69"/>
      <c r="BX89" s="70"/>
      <c r="BY89" s="69"/>
      <c r="BZ89" s="69"/>
      <c r="CA89" s="69"/>
      <c r="CB89" s="69"/>
      <c r="CC89" s="69"/>
      <c r="CD89" s="69"/>
      <c r="CE89" s="69"/>
      <c r="CF89" s="69"/>
      <c r="CG89" s="70"/>
      <c r="CH89" s="69"/>
      <c r="CI89" s="69"/>
      <c r="CJ89" s="69"/>
      <c r="CK89" s="69"/>
      <c r="CL89" s="69"/>
      <c r="CM89" s="69"/>
      <c r="CN89" s="69"/>
      <c r="CO89" s="69"/>
      <c r="CP89" s="70"/>
      <c r="CQ89" s="69"/>
      <c r="CR89" s="69"/>
      <c r="CS89" s="69"/>
      <c r="CT89" s="69"/>
      <c r="CU89" s="69"/>
      <c r="CV89" s="69"/>
      <c r="CW89" s="69"/>
      <c r="CX89" s="69"/>
      <c r="CY89" s="70"/>
      <c r="CZ89" s="69"/>
      <c r="DA89" s="69"/>
      <c r="DB89" s="69"/>
      <c r="DC89" s="69"/>
      <c r="DD89" s="69"/>
      <c r="DE89" s="69"/>
      <c r="DF89" s="69"/>
      <c r="DG89" s="69"/>
      <c r="DH89" s="70"/>
    </row>
    <row r="90" spans="1:112" s="74" customFormat="1" ht="11.5" hidden="1" outlineLevel="1" x14ac:dyDescent="0.25">
      <c r="A90" s="68"/>
      <c r="B90" s="65" t="s">
        <v>415</v>
      </c>
      <c r="C90" s="69"/>
      <c r="D90" s="69">
        <v>0</v>
      </c>
      <c r="E90" s="69">
        <v>171.62500007360194</v>
      </c>
      <c r="F90" s="69">
        <v>17</v>
      </c>
      <c r="G90" s="69">
        <v>34</v>
      </c>
      <c r="H90" s="69">
        <v>43</v>
      </c>
      <c r="I90" s="69">
        <v>49</v>
      </c>
      <c r="J90" s="69">
        <v>37</v>
      </c>
      <c r="K90" s="69">
        <v>0</v>
      </c>
      <c r="L90" s="69">
        <v>0</v>
      </c>
      <c r="M90" s="69">
        <v>0</v>
      </c>
      <c r="N90" s="70">
        <v>0</v>
      </c>
      <c r="O90" s="69">
        <v>22</v>
      </c>
      <c r="P90" s="69">
        <v>32</v>
      </c>
      <c r="Q90" s="69">
        <v>43</v>
      </c>
      <c r="R90" s="69">
        <v>64</v>
      </c>
      <c r="S90" s="69">
        <v>42</v>
      </c>
      <c r="T90" s="69">
        <v>0</v>
      </c>
      <c r="U90" s="69">
        <v>0</v>
      </c>
      <c r="V90" s="69">
        <v>185.12500007360194</v>
      </c>
      <c r="W90" s="70">
        <v>0</v>
      </c>
      <c r="X90" s="69">
        <f t="shared" ref="X90:AE95" si="197">O90-F90</f>
        <v>5</v>
      </c>
      <c r="Y90" s="69">
        <f t="shared" si="197"/>
        <v>-2</v>
      </c>
      <c r="Z90" s="69">
        <f t="shared" si="197"/>
        <v>0</v>
      </c>
      <c r="AA90" s="69">
        <f t="shared" si="197"/>
        <v>15</v>
      </c>
      <c r="AB90" s="69">
        <f t="shared" si="197"/>
        <v>5</v>
      </c>
      <c r="AC90" s="69">
        <f t="shared" si="197"/>
        <v>0</v>
      </c>
      <c r="AD90" s="69">
        <f t="shared" si="197"/>
        <v>0</v>
      </c>
      <c r="AE90" s="69">
        <f t="shared" si="197"/>
        <v>185.12500007360194</v>
      </c>
      <c r="AF90" s="69">
        <v>22</v>
      </c>
      <c r="AG90" s="69">
        <v>32</v>
      </c>
      <c r="AH90" s="69">
        <v>43</v>
      </c>
      <c r="AI90" s="69">
        <v>64</v>
      </c>
      <c r="AJ90" s="69">
        <v>42</v>
      </c>
      <c r="AK90" s="69">
        <v>0</v>
      </c>
      <c r="AL90" s="69">
        <v>0</v>
      </c>
      <c r="AM90" s="69">
        <v>174.12500007360194</v>
      </c>
      <c r="AN90" s="70">
        <v>0</v>
      </c>
      <c r="AO90" s="69">
        <v>22</v>
      </c>
      <c r="AP90" s="69">
        <v>32</v>
      </c>
      <c r="AQ90" s="69">
        <v>43</v>
      </c>
      <c r="AR90" s="69">
        <v>64</v>
      </c>
      <c r="AS90" s="69">
        <v>42</v>
      </c>
      <c r="AT90" s="69">
        <v>0</v>
      </c>
      <c r="AU90" s="69">
        <v>0</v>
      </c>
      <c r="AV90" s="69">
        <v>177.12500007360194</v>
      </c>
      <c r="AW90" s="70">
        <v>0</v>
      </c>
      <c r="AX90" s="69">
        <v>22</v>
      </c>
      <c r="AY90" s="69">
        <v>32</v>
      </c>
      <c r="AZ90" s="69">
        <v>43</v>
      </c>
      <c r="BA90" s="69">
        <v>64</v>
      </c>
      <c r="BB90" s="69">
        <v>42</v>
      </c>
      <c r="BC90" s="69">
        <v>0</v>
      </c>
      <c r="BD90" s="69">
        <v>0</v>
      </c>
      <c r="BE90" s="69">
        <v>178.12500007360194</v>
      </c>
      <c r="BF90" s="70">
        <v>0</v>
      </c>
      <c r="BG90" s="69">
        <v>22</v>
      </c>
      <c r="BH90" s="69">
        <v>32</v>
      </c>
      <c r="BI90" s="69">
        <v>43</v>
      </c>
      <c r="BJ90" s="69">
        <v>64</v>
      </c>
      <c r="BK90" s="69">
        <v>42</v>
      </c>
      <c r="BL90" s="69">
        <v>42</v>
      </c>
      <c r="BM90" s="69">
        <v>0</v>
      </c>
      <c r="BN90" s="69">
        <v>179.12500007360194</v>
      </c>
      <c r="BO90" s="70">
        <v>0</v>
      </c>
      <c r="BP90" s="69">
        <v>22</v>
      </c>
      <c r="BQ90" s="69">
        <v>32</v>
      </c>
      <c r="BR90" s="69">
        <v>43</v>
      </c>
      <c r="BS90" s="69">
        <v>64</v>
      </c>
      <c r="BT90" s="69">
        <v>42</v>
      </c>
      <c r="BU90" s="69">
        <v>42</v>
      </c>
      <c r="BV90" s="69">
        <v>0</v>
      </c>
      <c r="BW90" s="69">
        <v>179.12500007360194</v>
      </c>
      <c r="BX90" s="70">
        <v>0</v>
      </c>
      <c r="BY90" s="69">
        <v>22</v>
      </c>
      <c r="BZ90" s="69">
        <v>32</v>
      </c>
      <c r="CA90" s="69">
        <v>43</v>
      </c>
      <c r="CB90" s="69">
        <v>64</v>
      </c>
      <c r="CC90" s="69">
        <v>42</v>
      </c>
      <c r="CD90" s="69">
        <v>42</v>
      </c>
      <c r="CE90" s="69">
        <v>0</v>
      </c>
      <c r="CF90" s="69">
        <v>179.12500007360194</v>
      </c>
      <c r="CG90" s="70">
        <v>0</v>
      </c>
      <c r="CH90" s="69">
        <v>22</v>
      </c>
      <c r="CI90" s="69">
        <v>32</v>
      </c>
      <c r="CJ90" s="69">
        <v>43</v>
      </c>
      <c r="CK90" s="69">
        <v>64</v>
      </c>
      <c r="CL90" s="69">
        <v>42</v>
      </c>
      <c r="CM90" s="69">
        <v>42</v>
      </c>
      <c r="CN90" s="69">
        <v>0</v>
      </c>
      <c r="CO90" s="69">
        <v>179.12500007360194</v>
      </c>
      <c r="CP90" s="70">
        <v>0</v>
      </c>
      <c r="CQ90" s="69">
        <v>22</v>
      </c>
      <c r="CR90" s="69">
        <v>32</v>
      </c>
      <c r="CS90" s="69">
        <v>43</v>
      </c>
      <c r="CT90" s="69">
        <v>64</v>
      </c>
      <c r="CU90" s="69">
        <v>42</v>
      </c>
      <c r="CV90" s="69">
        <v>42</v>
      </c>
      <c r="CW90" s="69">
        <v>0</v>
      </c>
      <c r="CX90" s="69">
        <v>179.12500007360194</v>
      </c>
      <c r="CY90" s="70">
        <v>0</v>
      </c>
      <c r="CZ90" s="69">
        <v>22</v>
      </c>
      <c r="DA90" s="69">
        <v>32</v>
      </c>
      <c r="DB90" s="69">
        <v>43</v>
      </c>
      <c r="DC90" s="69">
        <v>64</v>
      </c>
      <c r="DD90" s="69">
        <v>42</v>
      </c>
      <c r="DE90" s="69">
        <v>42</v>
      </c>
      <c r="DF90" s="69">
        <v>0</v>
      </c>
      <c r="DG90" s="69">
        <v>179.12500007360194</v>
      </c>
      <c r="DH90" s="70">
        <v>0</v>
      </c>
    </row>
    <row r="91" spans="1:112" s="74" customFormat="1" ht="11.5" hidden="1" outlineLevel="1" x14ac:dyDescent="0.25">
      <c r="A91" s="68"/>
      <c r="B91" s="65" t="s">
        <v>416</v>
      </c>
      <c r="C91" s="69"/>
      <c r="D91" s="69">
        <v>0</v>
      </c>
      <c r="E91" s="69">
        <v>115</v>
      </c>
      <c r="F91" s="69">
        <v>10</v>
      </c>
      <c r="G91" s="69">
        <v>18</v>
      </c>
      <c r="H91" s="69">
        <v>27</v>
      </c>
      <c r="I91" s="69">
        <v>35</v>
      </c>
      <c r="J91" s="69">
        <v>30</v>
      </c>
      <c r="K91" s="69">
        <v>0</v>
      </c>
      <c r="L91" s="69">
        <v>0</v>
      </c>
      <c r="M91" s="69">
        <v>0</v>
      </c>
      <c r="N91" s="70">
        <v>0</v>
      </c>
      <c r="O91" s="69">
        <v>15</v>
      </c>
      <c r="P91" s="69">
        <v>17</v>
      </c>
      <c r="Q91" s="69">
        <v>28</v>
      </c>
      <c r="R91" s="69">
        <v>41</v>
      </c>
      <c r="S91" s="69">
        <v>31</v>
      </c>
      <c r="T91" s="69">
        <v>0</v>
      </c>
      <c r="U91" s="69">
        <v>0</v>
      </c>
      <c r="V91" s="69">
        <v>123.5</v>
      </c>
      <c r="W91" s="70">
        <v>0</v>
      </c>
      <c r="X91" s="69">
        <f t="shared" si="197"/>
        <v>5</v>
      </c>
      <c r="Y91" s="69">
        <f t="shared" si="197"/>
        <v>-1</v>
      </c>
      <c r="Z91" s="69">
        <f t="shared" si="197"/>
        <v>1</v>
      </c>
      <c r="AA91" s="69">
        <f t="shared" si="197"/>
        <v>6</v>
      </c>
      <c r="AB91" s="69">
        <f t="shared" si="197"/>
        <v>1</v>
      </c>
      <c r="AC91" s="69">
        <f t="shared" si="197"/>
        <v>0</v>
      </c>
      <c r="AD91" s="69">
        <f t="shared" si="197"/>
        <v>0</v>
      </c>
      <c r="AE91" s="69">
        <f t="shared" si="197"/>
        <v>123.5</v>
      </c>
      <c r="AF91" s="69">
        <v>15</v>
      </c>
      <c r="AG91" s="69">
        <v>17</v>
      </c>
      <c r="AH91" s="69">
        <v>28</v>
      </c>
      <c r="AI91" s="69">
        <v>41</v>
      </c>
      <c r="AJ91" s="69">
        <v>31</v>
      </c>
      <c r="AK91" s="69">
        <v>0</v>
      </c>
      <c r="AL91" s="69">
        <v>0</v>
      </c>
      <c r="AM91" s="69">
        <v>111.5</v>
      </c>
      <c r="AN91" s="70">
        <v>0</v>
      </c>
      <c r="AO91" s="69">
        <v>15</v>
      </c>
      <c r="AP91" s="69">
        <v>17</v>
      </c>
      <c r="AQ91" s="69">
        <v>28</v>
      </c>
      <c r="AR91" s="69">
        <v>41</v>
      </c>
      <c r="AS91" s="69">
        <v>31</v>
      </c>
      <c r="AT91" s="69">
        <v>0</v>
      </c>
      <c r="AU91" s="69">
        <v>0</v>
      </c>
      <c r="AV91" s="69">
        <v>112.5</v>
      </c>
      <c r="AW91" s="70">
        <v>0</v>
      </c>
      <c r="AX91" s="69">
        <v>15</v>
      </c>
      <c r="AY91" s="69">
        <v>17</v>
      </c>
      <c r="AZ91" s="69">
        <v>28</v>
      </c>
      <c r="BA91" s="69">
        <v>41</v>
      </c>
      <c r="BB91" s="69">
        <v>31</v>
      </c>
      <c r="BC91" s="69">
        <v>0</v>
      </c>
      <c r="BD91" s="69">
        <v>0</v>
      </c>
      <c r="BE91" s="69">
        <v>113.5</v>
      </c>
      <c r="BF91" s="70">
        <v>0</v>
      </c>
      <c r="BG91" s="69">
        <v>15</v>
      </c>
      <c r="BH91" s="69">
        <v>17</v>
      </c>
      <c r="BI91" s="69">
        <v>28</v>
      </c>
      <c r="BJ91" s="69">
        <v>41</v>
      </c>
      <c r="BK91" s="69">
        <v>31</v>
      </c>
      <c r="BL91" s="69">
        <v>31</v>
      </c>
      <c r="BM91" s="69">
        <v>0</v>
      </c>
      <c r="BN91" s="69">
        <v>114.5</v>
      </c>
      <c r="BO91" s="70">
        <v>0</v>
      </c>
      <c r="BP91" s="69">
        <v>15</v>
      </c>
      <c r="BQ91" s="69">
        <v>17</v>
      </c>
      <c r="BR91" s="69">
        <v>28</v>
      </c>
      <c r="BS91" s="69">
        <v>41</v>
      </c>
      <c r="BT91" s="69">
        <v>31</v>
      </c>
      <c r="BU91" s="69">
        <v>31</v>
      </c>
      <c r="BV91" s="69">
        <v>0</v>
      </c>
      <c r="BW91" s="69">
        <v>114.5</v>
      </c>
      <c r="BX91" s="70">
        <v>0</v>
      </c>
      <c r="BY91" s="69">
        <v>15</v>
      </c>
      <c r="BZ91" s="69">
        <v>17</v>
      </c>
      <c r="CA91" s="69">
        <v>28</v>
      </c>
      <c r="CB91" s="69">
        <v>41</v>
      </c>
      <c r="CC91" s="69">
        <v>31</v>
      </c>
      <c r="CD91" s="69">
        <v>31</v>
      </c>
      <c r="CE91" s="69">
        <v>0</v>
      </c>
      <c r="CF91" s="69">
        <v>114.5</v>
      </c>
      <c r="CG91" s="70">
        <v>0</v>
      </c>
      <c r="CH91" s="69">
        <v>15</v>
      </c>
      <c r="CI91" s="69">
        <v>17</v>
      </c>
      <c r="CJ91" s="69">
        <v>28</v>
      </c>
      <c r="CK91" s="69">
        <v>41</v>
      </c>
      <c r="CL91" s="69">
        <v>31</v>
      </c>
      <c r="CM91" s="69">
        <v>31</v>
      </c>
      <c r="CN91" s="69">
        <v>0</v>
      </c>
      <c r="CO91" s="69">
        <v>114.5</v>
      </c>
      <c r="CP91" s="70">
        <v>0</v>
      </c>
      <c r="CQ91" s="69">
        <v>15</v>
      </c>
      <c r="CR91" s="69">
        <v>17</v>
      </c>
      <c r="CS91" s="69">
        <v>28</v>
      </c>
      <c r="CT91" s="69">
        <v>41</v>
      </c>
      <c r="CU91" s="69">
        <v>31</v>
      </c>
      <c r="CV91" s="69">
        <v>31</v>
      </c>
      <c r="CW91" s="69">
        <v>0</v>
      </c>
      <c r="CX91" s="69">
        <v>114.5</v>
      </c>
      <c r="CY91" s="70">
        <v>0</v>
      </c>
      <c r="CZ91" s="69">
        <v>15</v>
      </c>
      <c r="DA91" s="69">
        <v>17</v>
      </c>
      <c r="DB91" s="69">
        <v>28</v>
      </c>
      <c r="DC91" s="69">
        <v>41</v>
      </c>
      <c r="DD91" s="69">
        <v>31</v>
      </c>
      <c r="DE91" s="69">
        <v>31</v>
      </c>
      <c r="DF91" s="69">
        <v>0</v>
      </c>
      <c r="DG91" s="69">
        <v>114.5</v>
      </c>
      <c r="DH91" s="70">
        <v>0</v>
      </c>
    </row>
    <row r="92" spans="1:112" s="74" customFormat="1" ht="11.5" hidden="1" outlineLevel="1" x14ac:dyDescent="0.25">
      <c r="A92" s="68"/>
      <c r="B92" s="65" t="s">
        <v>417</v>
      </c>
      <c r="C92" s="69"/>
      <c r="D92" s="69">
        <v>0</v>
      </c>
      <c r="E92" s="69">
        <v>88</v>
      </c>
      <c r="F92" s="69">
        <v>8</v>
      </c>
      <c r="G92" s="69">
        <v>13</v>
      </c>
      <c r="H92" s="69">
        <v>20</v>
      </c>
      <c r="I92" s="69">
        <v>22</v>
      </c>
      <c r="J92" s="69">
        <v>19</v>
      </c>
      <c r="K92" s="69">
        <v>6</v>
      </c>
      <c r="L92" s="69">
        <v>0</v>
      </c>
      <c r="M92" s="69">
        <v>0</v>
      </c>
      <c r="N92" s="70">
        <v>0</v>
      </c>
      <c r="O92" s="69">
        <v>8</v>
      </c>
      <c r="P92" s="69">
        <v>13</v>
      </c>
      <c r="Q92" s="69">
        <v>20</v>
      </c>
      <c r="R92" s="69">
        <v>26</v>
      </c>
      <c r="S92" s="69">
        <v>18</v>
      </c>
      <c r="T92" s="69">
        <v>6</v>
      </c>
      <c r="U92" s="69">
        <v>0</v>
      </c>
      <c r="V92" s="69">
        <v>91</v>
      </c>
      <c r="W92" s="70">
        <v>0</v>
      </c>
      <c r="X92" s="69">
        <f t="shared" si="197"/>
        <v>0</v>
      </c>
      <c r="Y92" s="69">
        <f t="shared" si="197"/>
        <v>0</v>
      </c>
      <c r="Z92" s="69">
        <f t="shared" si="197"/>
        <v>0</v>
      </c>
      <c r="AA92" s="69">
        <f t="shared" si="197"/>
        <v>4</v>
      </c>
      <c r="AB92" s="69">
        <f t="shared" si="197"/>
        <v>-1</v>
      </c>
      <c r="AC92" s="69">
        <f t="shared" si="197"/>
        <v>0</v>
      </c>
      <c r="AD92" s="69">
        <f t="shared" si="197"/>
        <v>0</v>
      </c>
      <c r="AE92" s="69">
        <f t="shared" si="197"/>
        <v>91</v>
      </c>
      <c r="AF92" s="69">
        <v>8</v>
      </c>
      <c r="AG92" s="69">
        <v>13</v>
      </c>
      <c r="AH92" s="69">
        <v>20</v>
      </c>
      <c r="AI92" s="69">
        <v>33</v>
      </c>
      <c r="AJ92" s="69">
        <v>18</v>
      </c>
      <c r="AK92" s="69">
        <v>6</v>
      </c>
      <c r="AL92" s="69">
        <v>0</v>
      </c>
      <c r="AM92" s="69">
        <v>98</v>
      </c>
      <c r="AN92" s="70">
        <v>0</v>
      </c>
      <c r="AO92" s="69">
        <v>8</v>
      </c>
      <c r="AP92" s="69">
        <v>13</v>
      </c>
      <c r="AQ92" s="69">
        <v>20</v>
      </c>
      <c r="AR92" s="69">
        <v>34</v>
      </c>
      <c r="AS92" s="69">
        <v>19</v>
      </c>
      <c r="AT92" s="69">
        <v>6</v>
      </c>
      <c r="AU92" s="69">
        <v>0</v>
      </c>
      <c r="AV92" s="69">
        <v>100</v>
      </c>
      <c r="AW92" s="70">
        <v>0</v>
      </c>
      <c r="AX92" s="69">
        <v>8</v>
      </c>
      <c r="AY92" s="69">
        <v>13</v>
      </c>
      <c r="AZ92" s="69">
        <v>20</v>
      </c>
      <c r="BA92" s="69">
        <v>34</v>
      </c>
      <c r="BB92" s="69">
        <v>19</v>
      </c>
      <c r="BC92" s="69">
        <v>6</v>
      </c>
      <c r="BD92" s="69">
        <v>0</v>
      </c>
      <c r="BE92" s="69">
        <v>100</v>
      </c>
      <c r="BF92" s="70">
        <v>0</v>
      </c>
      <c r="BG92" s="69">
        <v>8</v>
      </c>
      <c r="BH92" s="69">
        <v>13</v>
      </c>
      <c r="BI92" s="69">
        <v>20</v>
      </c>
      <c r="BJ92" s="69">
        <v>35</v>
      </c>
      <c r="BK92" s="69">
        <v>19</v>
      </c>
      <c r="BL92" s="69">
        <v>6</v>
      </c>
      <c r="BM92" s="69">
        <v>0</v>
      </c>
      <c r="BN92" s="69">
        <v>101</v>
      </c>
      <c r="BO92" s="70">
        <v>0</v>
      </c>
      <c r="BP92" s="69">
        <v>8</v>
      </c>
      <c r="BQ92" s="69">
        <v>13</v>
      </c>
      <c r="BR92" s="69">
        <v>20</v>
      </c>
      <c r="BS92" s="69">
        <v>35</v>
      </c>
      <c r="BT92" s="69">
        <v>19</v>
      </c>
      <c r="BU92" s="69">
        <v>6</v>
      </c>
      <c r="BV92" s="69">
        <v>0</v>
      </c>
      <c r="BW92" s="69">
        <v>101</v>
      </c>
      <c r="BX92" s="70">
        <v>0</v>
      </c>
      <c r="BY92" s="69">
        <v>8</v>
      </c>
      <c r="BZ92" s="69">
        <v>13</v>
      </c>
      <c r="CA92" s="69">
        <v>20</v>
      </c>
      <c r="CB92" s="69">
        <v>35</v>
      </c>
      <c r="CC92" s="69">
        <v>19</v>
      </c>
      <c r="CD92" s="69">
        <v>6</v>
      </c>
      <c r="CE92" s="69">
        <v>0</v>
      </c>
      <c r="CF92" s="69">
        <v>101</v>
      </c>
      <c r="CG92" s="70">
        <v>0</v>
      </c>
      <c r="CH92" s="69">
        <v>8</v>
      </c>
      <c r="CI92" s="69">
        <v>13</v>
      </c>
      <c r="CJ92" s="69">
        <v>20</v>
      </c>
      <c r="CK92" s="69">
        <v>35</v>
      </c>
      <c r="CL92" s="69">
        <v>19</v>
      </c>
      <c r="CM92" s="69">
        <v>6</v>
      </c>
      <c r="CN92" s="69">
        <v>0</v>
      </c>
      <c r="CO92" s="69">
        <v>101</v>
      </c>
      <c r="CP92" s="70">
        <v>0</v>
      </c>
      <c r="CQ92" s="69">
        <v>8</v>
      </c>
      <c r="CR92" s="69">
        <v>13</v>
      </c>
      <c r="CS92" s="69">
        <v>20</v>
      </c>
      <c r="CT92" s="69">
        <v>35</v>
      </c>
      <c r="CU92" s="69">
        <v>19</v>
      </c>
      <c r="CV92" s="69">
        <v>6</v>
      </c>
      <c r="CW92" s="69">
        <v>0</v>
      </c>
      <c r="CX92" s="69">
        <v>101</v>
      </c>
      <c r="CY92" s="70">
        <v>0</v>
      </c>
      <c r="CZ92" s="69">
        <v>8</v>
      </c>
      <c r="DA92" s="69">
        <v>13</v>
      </c>
      <c r="DB92" s="69">
        <v>20</v>
      </c>
      <c r="DC92" s="69">
        <v>35</v>
      </c>
      <c r="DD92" s="69">
        <v>19</v>
      </c>
      <c r="DE92" s="69">
        <v>6</v>
      </c>
      <c r="DF92" s="69">
        <v>0</v>
      </c>
      <c r="DG92" s="69">
        <v>101</v>
      </c>
      <c r="DH92" s="70">
        <v>0</v>
      </c>
    </row>
    <row r="93" spans="1:112" s="74" customFormat="1" ht="11.5" hidden="1" outlineLevel="1" x14ac:dyDescent="0.25">
      <c r="A93" s="68"/>
      <c r="B93" s="65" t="s">
        <v>418</v>
      </c>
      <c r="C93" s="69"/>
      <c r="D93" s="69">
        <v>0</v>
      </c>
      <c r="E93" s="69">
        <v>0</v>
      </c>
      <c r="F93" s="69">
        <v>0</v>
      </c>
      <c r="G93" s="69">
        <v>0</v>
      </c>
      <c r="H93" s="69">
        <v>0</v>
      </c>
      <c r="I93" s="69">
        <v>0</v>
      </c>
      <c r="J93" s="69">
        <v>0</v>
      </c>
      <c r="K93" s="69">
        <v>0</v>
      </c>
      <c r="L93" s="69">
        <v>0</v>
      </c>
      <c r="M93" s="69">
        <v>0</v>
      </c>
      <c r="N93" s="70">
        <v>0</v>
      </c>
      <c r="O93" s="69">
        <v>0</v>
      </c>
      <c r="P93" s="69">
        <v>0</v>
      </c>
      <c r="Q93" s="69">
        <v>0</v>
      </c>
      <c r="R93" s="69">
        <v>0</v>
      </c>
      <c r="S93" s="69">
        <v>0</v>
      </c>
      <c r="T93" s="69">
        <v>0</v>
      </c>
      <c r="U93" s="69">
        <v>0</v>
      </c>
      <c r="V93" s="69">
        <v>0</v>
      </c>
      <c r="W93" s="70">
        <v>0</v>
      </c>
      <c r="X93" s="69">
        <f t="shared" si="197"/>
        <v>0</v>
      </c>
      <c r="Y93" s="69">
        <f t="shared" si="197"/>
        <v>0</v>
      </c>
      <c r="Z93" s="69">
        <f t="shared" si="197"/>
        <v>0</v>
      </c>
      <c r="AA93" s="69">
        <f t="shared" si="197"/>
        <v>0</v>
      </c>
      <c r="AB93" s="69">
        <f t="shared" si="197"/>
        <v>0</v>
      </c>
      <c r="AC93" s="69">
        <f t="shared" si="197"/>
        <v>0</v>
      </c>
      <c r="AD93" s="69">
        <f t="shared" si="197"/>
        <v>0</v>
      </c>
      <c r="AE93" s="69">
        <f t="shared" si="197"/>
        <v>0</v>
      </c>
      <c r="AF93" s="69">
        <v>0</v>
      </c>
      <c r="AG93" s="69">
        <v>0</v>
      </c>
      <c r="AH93" s="69">
        <v>0</v>
      </c>
      <c r="AI93" s="69">
        <v>0</v>
      </c>
      <c r="AJ93" s="69">
        <v>0</v>
      </c>
      <c r="AK93" s="69">
        <v>0</v>
      </c>
      <c r="AL93" s="69">
        <v>0</v>
      </c>
      <c r="AM93" s="69">
        <v>0</v>
      </c>
      <c r="AN93" s="70">
        <v>0</v>
      </c>
      <c r="AO93" s="69">
        <v>0</v>
      </c>
      <c r="AP93" s="69">
        <v>0</v>
      </c>
      <c r="AQ93" s="69">
        <v>0</v>
      </c>
      <c r="AR93" s="69">
        <v>0</v>
      </c>
      <c r="AS93" s="69">
        <v>0</v>
      </c>
      <c r="AT93" s="69">
        <v>0</v>
      </c>
      <c r="AU93" s="69">
        <v>0</v>
      </c>
      <c r="AV93" s="69">
        <v>0</v>
      </c>
      <c r="AW93" s="70">
        <v>0</v>
      </c>
      <c r="AX93" s="69">
        <v>0</v>
      </c>
      <c r="AY93" s="69">
        <v>0</v>
      </c>
      <c r="AZ93" s="69">
        <v>0</v>
      </c>
      <c r="BA93" s="69">
        <v>0</v>
      </c>
      <c r="BB93" s="69">
        <v>0</v>
      </c>
      <c r="BC93" s="69">
        <v>0</v>
      </c>
      <c r="BD93" s="69">
        <v>0</v>
      </c>
      <c r="BE93" s="69">
        <v>0</v>
      </c>
      <c r="BF93" s="70">
        <v>0</v>
      </c>
      <c r="BG93" s="69">
        <v>0</v>
      </c>
      <c r="BH93" s="69">
        <v>0</v>
      </c>
      <c r="BI93" s="69">
        <v>0</v>
      </c>
      <c r="BJ93" s="69">
        <v>0</v>
      </c>
      <c r="BK93" s="69">
        <v>0</v>
      </c>
      <c r="BL93" s="69">
        <v>0</v>
      </c>
      <c r="BM93" s="69">
        <v>0</v>
      </c>
      <c r="BN93" s="69">
        <v>0</v>
      </c>
      <c r="BO93" s="70">
        <v>0</v>
      </c>
      <c r="BP93" s="69">
        <v>0</v>
      </c>
      <c r="BQ93" s="69">
        <v>0</v>
      </c>
      <c r="BR93" s="69">
        <v>0</v>
      </c>
      <c r="BS93" s="69">
        <v>0</v>
      </c>
      <c r="BT93" s="69">
        <v>0</v>
      </c>
      <c r="BU93" s="69">
        <v>0</v>
      </c>
      <c r="BV93" s="69">
        <v>0</v>
      </c>
      <c r="BW93" s="69">
        <v>0</v>
      </c>
      <c r="BX93" s="70">
        <v>0</v>
      </c>
      <c r="BY93" s="69">
        <v>0</v>
      </c>
      <c r="BZ93" s="69">
        <v>0</v>
      </c>
      <c r="CA93" s="69">
        <v>0</v>
      </c>
      <c r="CB93" s="69">
        <v>0</v>
      </c>
      <c r="CC93" s="69">
        <v>0</v>
      </c>
      <c r="CD93" s="69">
        <v>0</v>
      </c>
      <c r="CE93" s="69">
        <v>0</v>
      </c>
      <c r="CF93" s="69">
        <v>0</v>
      </c>
      <c r="CG93" s="70">
        <v>0</v>
      </c>
      <c r="CH93" s="69">
        <v>0</v>
      </c>
      <c r="CI93" s="69">
        <v>0</v>
      </c>
      <c r="CJ93" s="69">
        <v>0</v>
      </c>
      <c r="CK93" s="69">
        <v>0</v>
      </c>
      <c r="CL93" s="69">
        <v>0</v>
      </c>
      <c r="CM93" s="69">
        <v>0</v>
      </c>
      <c r="CN93" s="69">
        <v>0</v>
      </c>
      <c r="CO93" s="69">
        <v>0</v>
      </c>
      <c r="CP93" s="70">
        <v>0</v>
      </c>
      <c r="CQ93" s="69">
        <v>0</v>
      </c>
      <c r="CR93" s="69">
        <v>0</v>
      </c>
      <c r="CS93" s="69">
        <v>0</v>
      </c>
      <c r="CT93" s="69">
        <v>0</v>
      </c>
      <c r="CU93" s="69">
        <v>0</v>
      </c>
      <c r="CV93" s="69">
        <v>0</v>
      </c>
      <c r="CW93" s="69">
        <v>0</v>
      </c>
      <c r="CX93" s="69">
        <v>0</v>
      </c>
      <c r="CY93" s="70">
        <v>0</v>
      </c>
      <c r="CZ93" s="69">
        <v>0</v>
      </c>
      <c r="DA93" s="69">
        <v>0</v>
      </c>
      <c r="DB93" s="69">
        <v>0</v>
      </c>
      <c r="DC93" s="69">
        <v>0</v>
      </c>
      <c r="DD93" s="69">
        <v>0</v>
      </c>
      <c r="DE93" s="69">
        <v>0</v>
      </c>
      <c r="DF93" s="69">
        <v>0</v>
      </c>
      <c r="DG93" s="69">
        <v>0</v>
      </c>
      <c r="DH93" s="70">
        <v>0</v>
      </c>
    </row>
    <row r="94" spans="1:112" s="74" customFormat="1" ht="11.5" hidden="1" outlineLevel="1" x14ac:dyDescent="0.25">
      <c r="A94" s="68"/>
      <c r="B94" s="65" t="s">
        <v>419</v>
      </c>
      <c r="C94" s="69"/>
      <c r="D94" s="69">
        <v>0</v>
      </c>
      <c r="E94" s="69">
        <v>0</v>
      </c>
      <c r="F94" s="69">
        <v>0</v>
      </c>
      <c r="G94" s="69">
        <v>0</v>
      </c>
      <c r="H94" s="69">
        <v>0</v>
      </c>
      <c r="I94" s="69">
        <v>0</v>
      </c>
      <c r="J94" s="69">
        <v>0</v>
      </c>
      <c r="K94" s="69">
        <v>0</v>
      </c>
      <c r="L94" s="69">
        <v>0</v>
      </c>
      <c r="M94" s="69">
        <v>0</v>
      </c>
      <c r="N94" s="70">
        <v>0</v>
      </c>
      <c r="O94" s="69">
        <v>0</v>
      </c>
      <c r="P94" s="69">
        <v>0</v>
      </c>
      <c r="Q94" s="69">
        <v>0</v>
      </c>
      <c r="R94" s="69">
        <v>0</v>
      </c>
      <c r="S94" s="69">
        <v>0</v>
      </c>
      <c r="T94" s="69">
        <v>0</v>
      </c>
      <c r="U94" s="69">
        <v>0</v>
      </c>
      <c r="V94" s="69">
        <v>0</v>
      </c>
      <c r="W94" s="70">
        <v>0</v>
      </c>
      <c r="X94" s="69">
        <f t="shared" si="197"/>
        <v>0</v>
      </c>
      <c r="Y94" s="69">
        <f t="shared" si="197"/>
        <v>0</v>
      </c>
      <c r="Z94" s="69">
        <f t="shared" si="197"/>
        <v>0</v>
      </c>
      <c r="AA94" s="69">
        <f t="shared" si="197"/>
        <v>0</v>
      </c>
      <c r="AB94" s="69">
        <f t="shared" si="197"/>
        <v>0</v>
      </c>
      <c r="AC94" s="69">
        <f t="shared" si="197"/>
        <v>0</v>
      </c>
      <c r="AD94" s="69">
        <f t="shared" si="197"/>
        <v>0</v>
      </c>
      <c r="AE94" s="69">
        <f t="shared" si="197"/>
        <v>0</v>
      </c>
      <c r="AF94" s="69">
        <v>0</v>
      </c>
      <c r="AG94" s="69">
        <v>0</v>
      </c>
      <c r="AH94" s="69">
        <v>0</v>
      </c>
      <c r="AI94" s="69">
        <v>0</v>
      </c>
      <c r="AJ94" s="69">
        <v>0</v>
      </c>
      <c r="AK94" s="69">
        <v>0</v>
      </c>
      <c r="AL94" s="69">
        <v>0</v>
      </c>
      <c r="AM94" s="69">
        <v>0</v>
      </c>
      <c r="AN94" s="70">
        <v>0</v>
      </c>
      <c r="AO94" s="69">
        <v>0</v>
      </c>
      <c r="AP94" s="69">
        <v>0</v>
      </c>
      <c r="AQ94" s="69">
        <v>0</v>
      </c>
      <c r="AR94" s="69">
        <v>0</v>
      </c>
      <c r="AS94" s="69">
        <v>0</v>
      </c>
      <c r="AT94" s="69">
        <v>0</v>
      </c>
      <c r="AU94" s="69">
        <v>0</v>
      </c>
      <c r="AV94" s="69">
        <v>0</v>
      </c>
      <c r="AW94" s="70">
        <v>0</v>
      </c>
      <c r="AX94" s="69">
        <v>0</v>
      </c>
      <c r="AY94" s="69">
        <v>0</v>
      </c>
      <c r="AZ94" s="69">
        <v>0</v>
      </c>
      <c r="BA94" s="69">
        <v>0</v>
      </c>
      <c r="BB94" s="69">
        <v>0</v>
      </c>
      <c r="BC94" s="69">
        <v>0</v>
      </c>
      <c r="BD94" s="69">
        <v>0</v>
      </c>
      <c r="BE94" s="69">
        <v>0</v>
      </c>
      <c r="BF94" s="70">
        <v>0</v>
      </c>
      <c r="BG94" s="69">
        <v>0</v>
      </c>
      <c r="BH94" s="69">
        <v>0</v>
      </c>
      <c r="BI94" s="69">
        <v>0</v>
      </c>
      <c r="BJ94" s="69">
        <v>0</v>
      </c>
      <c r="BK94" s="69">
        <v>0</v>
      </c>
      <c r="BL94" s="69">
        <v>0</v>
      </c>
      <c r="BM94" s="69">
        <v>0</v>
      </c>
      <c r="BN94" s="69">
        <v>0</v>
      </c>
      <c r="BO94" s="70">
        <v>0</v>
      </c>
      <c r="BP94" s="69">
        <v>0</v>
      </c>
      <c r="BQ94" s="69">
        <v>0</v>
      </c>
      <c r="BR94" s="69">
        <v>0</v>
      </c>
      <c r="BS94" s="69">
        <v>0</v>
      </c>
      <c r="BT94" s="69">
        <v>0</v>
      </c>
      <c r="BU94" s="69">
        <v>0</v>
      </c>
      <c r="BV94" s="69">
        <v>0</v>
      </c>
      <c r="BW94" s="69">
        <v>0</v>
      </c>
      <c r="BX94" s="70">
        <v>0</v>
      </c>
      <c r="BY94" s="69">
        <v>0</v>
      </c>
      <c r="BZ94" s="69">
        <v>0</v>
      </c>
      <c r="CA94" s="69">
        <v>0</v>
      </c>
      <c r="CB94" s="69">
        <v>0</v>
      </c>
      <c r="CC94" s="69">
        <v>0</v>
      </c>
      <c r="CD94" s="69">
        <v>0</v>
      </c>
      <c r="CE94" s="69">
        <v>0</v>
      </c>
      <c r="CF94" s="69">
        <v>0</v>
      </c>
      <c r="CG94" s="70">
        <v>0</v>
      </c>
      <c r="CH94" s="69">
        <v>0</v>
      </c>
      <c r="CI94" s="69">
        <v>0</v>
      </c>
      <c r="CJ94" s="69">
        <v>0</v>
      </c>
      <c r="CK94" s="69">
        <v>0</v>
      </c>
      <c r="CL94" s="69">
        <v>0</v>
      </c>
      <c r="CM94" s="69">
        <v>0</v>
      </c>
      <c r="CN94" s="69">
        <v>0</v>
      </c>
      <c r="CO94" s="69">
        <v>0</v>
      </c>
      <c r="CP94" s="70">
        <v>0</v>
      </c>
      <c r="CQ94" s="69">
        <v>0</v>
      </c>
      <c r="CR94" s="69">
        <v>0</v>
      </c>
      <c r="CS94" s="69">
        <v>0</v>
      </c>
      <c r="CT94" s="69">
        <v>0</v>
      </c>
      <c r="CU94" s="69">
        <v>0</v>
      </c>
      <c r="CV94" s="69">
        <v>0</v>
      </c>
      <c r="CW94" s="69">
        <v>0</v>
      </c>
      <c r="CX94" s="69">
        <v>0</v>
      </c>
      <c r="CY94" s="70">
        <v>0</v>
      </c>
      <c r="CZ94" s="69">
        <v>0</v>
      </c>
      <c r="DA94" s="69">
        <v>0</v>
      </c>
      <c r="DB94" s="69">
        <v>0</v>
      </c>
      <c r="DC94" s="69">
        <v>0</v>
      </c>
      <c r="DD94" s="69">
        <v>0</v>
      </c>
      <c r="DE94" s="69">
        <v>0</v>
      </c>
      <c r="DF94" s="69">
        <v>0</v>
      </c>
      <c r="DG94" s="69">
        <v>0</v>
      </c>
      <c r="DH94" s="70">
        <v>0</v>
      </c>
    </row>
    <row r="95" spans="1:112" s="74" customFormat="1" ht="11.5" hidden="1" outlineLevel="1" x14ac:dyDescent="0.25">
      <c r="A95" s="68"/>
      <c r="B95" s="65" t="s">
        <v>420</v>
      </c>
      <c r="C95" s="69"/>
      <c r="D95" s="69">
        <v>0</v>
      </c>
      <c r="E95" s="69">
        <v>180</v>
      </c>
      <c r="F95" s="69">
        <v>180</v>
      </c>
      <c r="G95" s="69">
        <v>180</v>
      </c>
      <c r="H95" s="69">
        <v>180</v>
      </c>
      <c r="I95" s="69">
        <v>180</v>
      </c>
      <c r="J95" s="69">
        <v>180</v>
      </c>
      <c r="K95" s="69">
        <v>180</v>
      </c>
      <c r="L95" s="69">
        <v>0</v>
      </c>
      <c r="M95" s="69">
        <v>0</v>
      </c>
      <c r="N95" s="70">
        <v>0</v>
      </c>
      <c r="O95" s="69">
        <v>180</v>
      </c>
      <c r="P95" s="69">
        <v>180</v>
      </c>
      <c r="Q95" s="69">
        <v>180</v>
      </c>
      <c r="R95" s="69">
        <v>180</v>
      </c>
      <c r="S95" s="69">
        <v>180</v>
      </c>
      <c r="T95" s="69">
        <v>180</v>
      </c>
      <c r="U95" s="69">
        <v>0</v>
      </c>
      <c r="V95" s="69">
        <v>180</v>
      </c>
      <c r="W95" s="70">
        <v>0</v>
      </c>
      <c r="X95" s="69">
        <f t="shared" si="197"/>
        <v>0</v>
      </c>
      <c r="Y95" s="69">
        <f t="shared" si="197"/>
        <v>0</v>
      </c>
      <c r="Z95" s="69">
        <f t="shared" si="197"/>
        <v>0</v>
      </c>
      <c r="AA95" s="69">
        <f t="shared" si="197"/>
        <v>0</v>
      </c>
      <c r="AB95" s="69">
        <f t="shared" si="197"/>
        <v>0</v>
      </c>
      <c r="AC95" s="69">
        <f t="shared" si="197"/>
        <v>0</v>
      </c>
      <c r="AD95" s="69">
        <f t="shared" si="197"/>
        <v>0</v>
      </c>
      <c r="AE95" s="69">
        <f t="shared" si="197"/>
        <v>180</v>
      </c>
      <c r="AF95" s="69">
        <v>180</v>
      </c>
      <c r="AG95" s="69">
        <v>180</v>
      </c>
      <c r="AH95" s="69">
        <v>180</v>
      </c>
      <c r="AI95" s="69">
        <v>180</v>
      </c>
      <c r="AJ95" s="69">
        <v>180</v>
      </c>
      <c r="AK95" s="69">
        <v>180</v>
      </c>
      <c r="AL95" s="69">
        <v>0</v>
      </c>
      <c r="AM95" s="69">
        <v>180</v>
      </c>
      <c r="AN95" s="70">
        <v>0</v>
      </c>
      <c r="AO95" s="69">
        <v>180</v>
      </c>
      <c r="AP95" s="69">
        <v>180</v>
      </c>
      <c r="AQ95" s="69">
        <v>180</v>
      </c>
      <c r="AR95" s="69">
        <v>180</v>
      </c>
      <c r="AS95" s="69">
        <v>180</v>
      </c>
      <c r="AT95" s="69">
        <v>180</v>
      </c>
      <c r="AU95" s="69">
        <v>0</v>
      </c>
      <c r="AV95" s="69">
        <v>180</v>
      </c>
      <c r="AW95" s="70">
        <v>0</v>
      </c>
      <c r="AX95" s="69">
        <v>180</v>
      </c>
      <c r="AY95" s="69">
        <v>180</v>
      </c>
      <c r="AZ95" s="69">
        <v>180</v>
      </c>
      <c r="BA95" s="69">
        <v>180</v>
      </c>
      <c r="BB95" s="69">
        <v>180</v>
      </c>
      <c r="BC95" s="69">
        <v>180</v>
      </c>
      <c r="BD95" s="69">
        <v>0</v>
      </c>
      <c r="BE95" s="69">
        <v>180</v>
      </c>
      <c r="BF95" s="70">
        <v>0</v>
      </c>
      <c r="BG95" s="69">
        <v>180</v>
      </c>
      <c r="BH95" s="69">
        <v>180</v>
      </c>
      <c r="BI95" s="69">
        <v>180</v>
      </c>
      <c r="BJ95" s="69">
        <v>180</v>
      </c>
      <c r="BK95" s="69">
        <v>180</v>
      </c>
      <c r="BL95" s="69">
        <v>180</v>
      </c>
      <c r="BM95" s="69">
        <v>0</v>
      </c>
      <c r="BN95" s="69">
        <v>180</v>
      </c>
      <c r="BO95" s="70">
        <v>0</v>
      </c>
      <c r="BP95" s="69">
        <v>180</v>
      </c>
      <c r="BQ95" s="69">
        <v>180</v>
      </c>
      <c r="BR95" s="69">
        <v>180</v>
      </c>
      <c r="BS95" s="69">
        <v>180</v>
      </c>
      <c r="BT95" s="69">
        <v>180</v>
      </c>
      <c r="BU95" s="69">
        <v>180</v>
      </c>
      <c r="BV95" s="69">
        <v>0</v>
      </c>
      <c r="BW95" s="69">
        <v>180</v>
      </c>
      <c r="BX95" s="70">
        <v>0</v>
      </c>
      <c r="BY95" s="69">
        <v>180</v>
      </c>
      <c r="BZ95" s="69">
        <v>180</v>
      </c>
      <c r="CA95" s="69">
        <v>180</v>
      </c>
      <c r="CB95" s="69">
        <v>180</v>
      </c>
      <c r="CC95" s="69">
        <v>180</v>
      </c>
      <c r="CD95" s="69">
        <v>180</v>
      </c>
      <c r="CE95" s="69">
        <v>0</v>
      </c>
      <c r="CF95" s="69">
        <v>180</v>
      </c>
      <c r="CG95" s="70">
        <v>0</v>
      </c>
      <c r="CH95" s="69">
        <v>180</v>
      </c>
      <c r="CI95" s="69">
        <v>180</v>
      </c>
      <c r="CJ95" s="69">
        <v>180</v>
      </c>
      <c r="CK95" s="69">
        <v>180</v>
      </c>
      <c r="CL95" s="69">
        <v>180</v>
      </c>
      <c r="CM95" s="69">
        <v>180</v>
      </c>
      <c r="CN95" s="69">
        <v>0</v>
      </c>
      <c r="CO95" s="69">
        <v>180</v>
      </c>
      <c r="CP95" s="70">
        <v>0</v>
      </c>
      <c r="CQ95" s="69">
        <v>180</v>
      </c>
      <c r="CR95" s="69">
        <v>180</v>
      </c>
      <c r="CS95" s="69">
        <v>180</v>
      </c>
      <c r="CT95" s="69">
        <v>180</v>
      </c>
      <c r="CU95" s="69">
        <v>180</v>
      </c>
      <c r="CV95" s="69">
        <v>180</v>
      </c>
      <c r="CW95" s="69">
        <v>0</v>
      </c>
      <c r="CX95" s="69">
        <v>180</v>
      </c>
      <c r="CY95" s="70">
        <v>0</v>
      </c>
      <c r="CZ95" s="69">
        <v>180</v>
      </c>
      <c r="DA95" s="69">
        <v>180</v>
      </c>
      <c r="DB95" s="69">
        <v>180</v>
      </c>
      <c r="DC95" s="69">
        <v>180</v>
      </c>
      <c r="DD95" s="69">
        <v>180</v>
      </c>
      <c r="DE95" s="69">
        <v>180</v>
      </c>
      <c r="DF95" s="69">
        <v>0</v>
      </c>
      <c r="DG95" s="69">
        <v>180</v>
      </c>
      <c r="DH95" s="70">
        <v>0</v>
      </c>
    </row>
    <row r="96" spans="1:112" s="74" customFormat="1" ht="11.5" hidden="1" outlineLevel="1" x14ac:dyDescent="0.25">
      <c r="A96" s="68"/>
      <c r="B96" s="65" t="s">
        <v>421</v>
      </c>
      <c r="C96" s="69"/>
      <c r="D96" s="69">
        <v>0</v>
      </c>
      <c r="E96" s="69" t="s">
        <v>422</v>
      </c>
      <c r="F96" s="69" t="s">
        <v>422</v>
      </c>
      <c r="G96" s="69" t="s">
        <v>422</v>
      </c>
      <c r="H96" s="69" t="s">
        <v>422</v>
      </c>
      <c r="I96" s="69" t="s">
        <v>422</v>
      </c>
      <c r="J96" s="69" t="s">
        <v>422</v>
      </c>
      <c r="K96" s="69" t="s">
        <v>422</v>
      </c>
      <c r="L96" s="69">
        <v>0</v>
      </c>
      <c r="M96" s="69">
        <v>0</v>
      </c>
      <c r="N96" s="70" t="s">
        <v>423</v>
      </c>
      <c r="O96" s="69" t="s">
        <v>422</v>
      </c>
      <c r="P96" s="69" t="s">
        <v>422</v>
      </c>
      <c r="Q96" s="69" t="s">
        <v>422</v>
      </c>
      <c r="R96" s="69" t="s">
        <v>422</v>
      </c>
      <c r="S96" s="69" t="s">
        <v>422</v>
      </c>
      <c r="T96" s="69" t="s">
        <v>422</v>
      </c>
      <c r="U96" s="69">
        <v>0</v>
      </c>
      <c r="V96" s="69" t="s">
        <v>422</v>
      </c>
      <c r="W96" s="70" t="s">
        <v>423</v>
      </c>
      <c r="X96" s="69"/>
      <c r="Y96" s="69"/>
      <c r="Z96" s="69"/>
      <c r="AA96" s="69"/>
      <c r="AB96" s="69"/>
      <c r="AC96" s="69"/>
      <c r="AD96" s="69"/>
      <c r="AE96" s="69"/>
      <c r="AF96" s="69" t="s">
        <v>422</v>
      </c>
      <c r="AG96" s="69" t="s">
        <v>422</v>
      </c>
      <c r="AH96" s="69" t="s">
        <v>422</v>
      </c>
      <c r="AI96" s="69" t="s">
        <v>422</v>
      </c>
      <c r="AJ96" s="69" t="s">
        <v>422</v>
      </c>
      <c r="AK96" s="69" t="s">
        <v>422</v>
      </c>
      <c r="AL96" s="69">
        <v>0</v>
      </c>
      <c r="AM96" s="69" t="s">
        <v>422</v>
      </c>
      <c r="AN96" s="70">
        <v>0</v>
      </c>
      <c r="AO96" s="69" t="s">
        <v>422</v>
      </c>
      <c r="AP96" s="69" t="s">
        <v>422</v>
      </c>
      <c r="AQ96" s="69" t="s">
        <v>422</v>
      </c>
      <c r="AR96" s="69" t="s">
        <v>422</v>
      </c>
      <c r="AS96" s="69" t="s">
        <v>422</v>
      </c>
      <c r="AT96" s="69" t="s">
        <v>422</v>
      </c>
      <c r="AU96" s="69">
        <v>0</v>
      </c>
      <c r="AV96" s="69" t="s">
        <v>422</v>
      </c>
      <c r="AW96" s="70">
        <v>0</v>
      </c>
      <c r="AX96" s="69" t="s">
        <v>422</v>
      </c>
      <c r="AY96" s="69" t="s">
        <v>422</v>
      </c>
      <c r="AZ96" s="69" t="s">
        <v>422</v>
      </c>
      <c r="BA96" s="69" t="s">
        <v>422</v>
      </c>
      <c r="BB96" s="69" t="s">
        <v>422</v>
      </c>
      <c r="BC96" s="69" t="s">
        <v>422</v>
      </c>
      <c r="BD96" s="69">
        <v>0</v>
      </c>
      <c r="BE96" s="69" t="s">
        <v>422</v>
      </c>
      <c r="BF96" s="70">
        <v>0</v>
      </c>
      <c r="BG96" s="69" t="s">
        <v>422</v>
      </c>
      <c r="BH96" s="69" t="s">
        <v>422</v>
      </c>
      <c r="BI96" s="69" t="s">
        <v>422</v>
      </c>
      <c r="BJ96" s="69" t="s">
        <v>422</v>
      </c>
      <c r="BK96" s="69" t="s">
        <v>422</v>
      </c>
      <c r="BL96" s="69" t="s">
        <v>422</v>
      </c>
      <c r="BM96" s="69">
        <v>0</v>
      </c>
      <c r="BN96" s="69" t="s">
        <v>422</v>
      </c>
      <c r="BO96" s="70">
        <v>0</v>
      </c>
      <c r="BP96" s="69" t="s">
        <v>422</v>
      </c>
      <c r="BQ96" s="69" t="s">
        <v>422</v>
      </c>
      <c r="BR96" s="69" t="s">
        <v>422</v>
      </c>
      <c r="BS96" s="69" t="s">
        <v>422</v>
      </c>
      <c r="BT96" s="69" t="s">
        <v>422</v>
      </c>
      <c r="BU96" s="69" t="s">
        <v>422</v>
      </c>
      <c r="BV96" s="69">
        <v>0</v>
      </c>
      <c r="BW96" s="69" t="s">
        <v>422</v>
      </c>
      <c r="BX96" s="70">
        <v>0</v>
      </c>
      <c r="BY96" s="69" t="s">
        <v>422</v>
      </c>
      <c r="BZ96" s="69" t="s">
        <v>422</v>
      </c>
      <c r="CA96" s="69" t="s">
        <v>422</v>
      </c>
      <c r="CB96" s="69" t="s">
        <v>422</v>
      </c>
      <c r="CC96" s="69" t="s">
        <v>422</v>
      </c>
      <c r="CD96" s="69" t="s">
        <v>422</v>
      </c>
      <c r="CE96" s="69">
        <v>0</v>
      </c>
      <c r="CF96" s="69" t="s">
        <v>422</v>
      </c>
      <c r="CG96" s="70">
        <v>0</v>
      </c>
      <c r="CH96" s="69" t="s">
        <v>422</v>
      </c>
      <c r="CI96" s="69" t="s">
        <v>422</v>
      </c>
      <c r="CJ96" s="69" t="s">
        <v>422</v>
      </c>
      <c r="CK96" s="69" t="s">
        <v>422</v>
      </c>
      <c r="CL96" s="69" t="s">
        <v>422</v>
      </c>
      <c r="CM96" s="69" t="s">
        <v>422</v>
      </c>
      <c r="CN96" s="69">
        <v>0</v>
      </c>
      <c r="CO96" s="69" t="s">
        <v>422</v>
      </c>
      <c r="CP96" s="70">
        <v>0</v>
      </c>
      <c r="CQ96" s="69" t="s">
        <v>422</v>
      </c>
      <c r="CR96" s="69" t="s">
        <v>422</v>
      </c>
      <c r="CS96" s="69" t="s">
        <v>422</v>
      </c>
      <c r="CT96" s="69" t="s">
        <v>422</v>
      </c>
      <c r="CU96" s="69" t="s">
        <v>422</v>
      </c>
      <c r="CV96" s="69" t="s">
        <v>422</v>
      </c>
      <c r="CW96" s="69">
        <v>0</v>
      </c>
      <c r="CX96" s="69" t="s">
        <v>422</v>
      </c>
      <c r="CY96" s="70">
        <v>0</v>
      </c>
      <c r="CZ96" s="69" t="s">
        <v>422</v>
      </c>
      <c r="DA96" s="69" t="s">
        <v>422</v>
      </c>
      <c r="DB96" s="69" t="s">
        <v>422</v>
      </c>
      <c r="DC96" s="69" t="s">
        <v>422</v>
      </c>
      <c r="DD96" s="69" t="s">
        <v>422</v>
      </c>
      <c r="DE96" s="69" t="s">
        <v>422</v>
      </c>
      <c r="DF96" s="69">
        <v>0</v>
      </c>
      <c r="DG96" s="69" t="s">
        <v>422</v>
      </c>
      <c r="DH96" s="70">
        <v>0</v>
      </c>
    </row>
    <row r="97" spans="1:112" s="74" customFormat="1" ht="11.5" hidden="1" outlineLevel="1" x14ac:dyDescent="0.25">
      <c r="A97" s="68"/>
      <c r="B97" s="65" t="s">
        <v>424</v>
      </c>
      <c r="C97" s="69"/>
      <c r="D97" s="69">
        <v>0</v>
      </c>
      <c r="E97" s="69">
        <v>0.03</v>
      </c>
      <c r="F97" s="69">
        <v>0.03</v>
      </c>
      <c r="G97" s="69">
        <v>0.03</v>
      </c>
      <c r="H97" s="69">
        <v>0.03</v>
      </c>
      <c r="I97" s="69">
        <v>0.03</v>
      </c>
      <c r="J97" s="69">
        <v>0.03</v>
      </c>
      <c r="K97" s="69">
        <v>0.03</v>
      </c>
      <c r="L97" s="69">
        <v>0</v>
      </c>
      <c r="M97" s="69">
        <v>0</v>
      </c>
      <c r="N97" s="70">
        <v>0</v>
      </c>
      <c r="O97" s="69">
        <v>0.03</v>
      </c>
      <c r="P97" s="69">
        <v>0.03</v>
      </c>
      <c r="Q97" s="69">
        <v>0.03</v>
      </c>
      <c r="R97" s="69">
        <v>0.03</v>
      </c>
      <c r="S97" s="69">
        <v>0.03</v>
      </c>
      <c r="T97" s="69">
        <v>0.03</v>
      </c>
      <c r="U97" s="69">
        <v>0</v>
      </c>
      <c r="V97" s="69">
        <v>0.03</v>
      </c>
      <c r="W97" s="70">
        <v>0</v>
      </c>
      <c r="X97" s="69">
        <f t="shared" ref="X97:AE97" si="198">O97-F97</f>
        <v>0</v>
      </c>
      <c r="Y97" s="69">
        <f t="shared" si="198"/>
        <v>0</v>
      </c>
      <c r="Z97" s="69">
        <f t="shared" si="198"/>
        <v>0</v>
      </c>
      <c r="AA97" s="69">
        <f t="shared" si="198"/>
        <v>0</v>
      </c>
      <c r="AB97" s="69">
        <f t="shared" si="198"/>
        <v>0</v>
      </c>
      <c r="AC97" s="69">
        <f t="shared" si="198"/>
        <v>0</v>
      </c>
      <c r="AD97" s="69">
        <f t="shared" si="198"/>
        <v>0</v>
      </c>
      <c r="AE97" s="69">
        <f t="shared" si="198"/>
        <v>0.03</v>
      </c>
      <c r="AF97" s="69">
        <v>0.03</v>
      </c>
      <c r="AG97" s="69">
        <v>0.03</v>
      </c>
      <c r="AH97" s="69">
        <v>0.03</v>
      </c>
      <c r="AI97" s="69">
        <v>0.03</v>
      </c>
      <c r="AJ97" s="69">
        <v>0.03</v>
      </c>
      <c r="AK97" s="69">
        <v>0.03</v>
      </c>
      <c r="AL97" s="69">
        <v>0</v>
      </c>
      <c r="AM97" s="69">
        <v>0.03</v>
      </c>
      <c r="AN97" s="70">
        <v>0</v>
      </c>
      <c r="AO97" s="69">
        <v>0.03</v>
      </c>
      <c r="AP97" s="69">
        <v>0.03</v>
      </c>
      <c r="AQ97" s="69">
        <v>0.03</v>
      </c>
      <c r="AR97" s="69">
        <v>0.03</v>
      </c>
      <c r="AS97" s="69">
        <v>0.03</v>
      </c>
      <c r="AT97" s="69">
        <v>0.03</v>
      </c>
      <c r="AU97" s="69">
        <v>0</v>
      </c>
      <c r="AV97" s="69">
        <v>0.03</v>
      </c>
      <c r="AW97" s="70">
        <v>0</v>
      </c>
      <c r="AX97" s="69">
        <v>0.03</v>
      </c>
      <c r="AY97" s="69">
        <v>0.03</v>
      </c>
      <c r="AZ97" s="69">
        <v>0.03</v>
      </c>
      <c r="BA97" s="69">
        <v>0.03</v>
      </c>
      <c r="BB97" s="69">
        <v>0.03</v>
      </c>
      <c r="BC97" s="69">
        <v>0.03</v>
      </c>
      <c r="BD97" s="69">
        <v>0</v>
      </c>
      <c r="BE97" s="69">
        <v>0.03</v>
      </c>
      <c r="BF97" s="70">
        <v>0</v>
      </c>
      <c r="BG97" s="69">
        <v>0.03</v>
      </c>
      <c r="BH97" s="69">
        <v>0.03</v>
      </c>
      <c r="BI97" s="69">
        <v>0.03</v>
      </c>
      <c r="BJ97" s="69">
        <v>0.03</v>
      </c>
      <c r="BK97" s="69">
        <v>0.03</v>
      </c>
      <c r="BL97" s="69">
        <v>0.03</v>
      </c>
      <c r="BM97" s="69">
        <v>0</v>
      </c>
      <c r="BN97" s="69">
        <v>0.03</v>
      </c>
      <c r="BO97" s="70">
        <v>0</v>
      </c>
      <c r="BP97" s="69">
        <v>0.03</v>
      </c>
      <c r="BQ97" s="69">
        <v>0.03</v>
      </c>
      <c r="BR97" s="69">
        <v>0.03</v>
      </c>
      <c r="BS97" s="69">
        <v>0.03</v>
      </c>
      <c r="BT97" s="69">
        <v>0.03</v>
      </c>
      <c r="BU97" s="69">
        <v>0.03</v>
      </c>
      <c r="BV97" s="69">
        <v>0</v>
      </c>
      <c r="BW97" s="69">
        <v>0.03</v>
      </c>
      <c r="BX97" s="70">
        <v>0</v>
      </c>
      <c r="BY97" s="69">
        <v>0.03</v>
      </c>
      <c r="BZ97" s="69">
        <v>0.03</v>
      </c>
      <c r="CA97" s="69">
        <v>0.03</v>
      </c>
      <c r="CB97" s="69">
        <v>0.03</v>
      </c>
      <c r="CC97" s="69">
        <v>0.03</v>
      </c>
      <c r="CD97" s="69">
        <v>0.03</v>
      </c>
      <c r="CE97" s="69">
        <v>0</v>
      </c>
      <c r="CF97" s="69">
        <v>0.03</v>
      </c>
      <c r="CG97" s="70">
        <v>0</v>
      </c>
      <c r="CH97" s="69">
        <v>0.03</v>
      </c>
      <c r="CI97" s="69">
        <v>0.03</v>
      </c>
      <c r="CJ97" s="69">
        <v>0.03</v>
      </c>
      <c r="CK97" s="69">
        <v>0.03</v>
      </c>
      <c r="CL97" s="69">
        <v>0.03</v>
      </c>
      <c r="CM97" s="69">
        <v>0.03</v>
      </c>
      <c r="CN97" s="69">
        <v>0</v>
      </c>
      <c r="CO97" s="69">
        <v>0.03</v>
      </c>
      <c r="CP97" s="70">
        <v>0</v>
      </c>
      <c r="CQ97" s="69">
        <v>0.03</v>
      </c>
      <c r="CR97" s="69">
        <v>0.03</v>
      </c>
      <c r="CS97" s="69">
        <v>0.03</v>
      </c>
      <c r="CT97" s="69">
        <v>0.03</v>
      </c>
      <c r="CU97" s="69">
        <v>0.03</v>
      </c>
      <c r="CV97" s="69">
        <v>0.03</v>
      </c>
      <c r="CW97" s="69">
        <v>0</v>
      </c>
      <c r="CX97" s="69">
        <v>0.03</v>
      </c>
      <c r="CY97" s="70">
        <v>0</v>
      </c>
      <c r="CZ97" s="69">
        <v>0.03</v>
      </c>
      <c r="DA97" s="69">
        <v>0.03</v>
      </c>
      <c r="DB97" s="69">
        <v>0.03</v>
      </c>
      <c r="DC97" s="69">
        <v>0.03</v>
      </c>
      <c r="DD97" s="69">
        <v>0.03</v>
      </c>
      <c r="DE97" s="69">
        <v>0.03</v>
      </c>
      <c r="DF97" s="69">
        <v>0</v>
      </c>
      <c r="DG97" s="69">
        <v>0.03</v>
      </c>
      <c r="DH97" s="70">
        <v>0</v>
      </c>
    </row>
    <row r="98" spans="1:112" s="74" customFormat="1" ht="11.5" hidden="1" collapsed="1" x14ac:dyDescent="0.25">
      <c r="A98" s="68"/>
      <c r="B98" s="65"/>
      <c r="N98" s="79"/>
      <c r="W98" s="79"/>
      <c r="AN98" s="79"/>
      <c r="AW98" s="79"/>
      <c r="BF98" s="79"/>
      <c r="BO98" s="79"/>
      <c r="BX98" s="79"/>
      <c r="CG98" s="79"/>
      <c r="CP98" s="79"/>
      <c r="CY98" s="79"/>
      <c r="DH98" s="79"/>
    </row>
    <row r="99" spans="1:112" s="74" customFormat="1" ht="11.5" hidden="1" x14ac:dyDescent="0.25">
      <c r="A99" s="68"/>
      <c r="B99" s="65"/>
      <c r="N99" s="79"/>
      <c r="W99" s="79"/>
      <c r="AN99" s="79"/>
      <c r="AW99" s="79"/>
      <c r="BF99" s="79"/>
      <c r="BO99" s="79"/>
      <c r="BX99" s="79"/>
      <c r="CG99" s="79"/>
      <c r="CP99" s="79"/>
      <c r="CY99" s="79"/>
      <c r="DH99" s="79"/>
    </row>
    <row r="100" spans="1:112" s="74" customFormat="1" ht="11.5" hidden="1" x14ac:dyDescent="0.25">
      <c r="A100" s="68"/>
      <c r="B100" s="65"/>
      <c r="N100" s="79"/>
      <c r="W100" s="79"/>
      <c r="AN100" s="79"/>
      <c r="AW100" s="79"/>
      <c r="BF100" s="79"/>
      <c r="BO100" s="79"/>
      <c r="BX100" s="79"/>
      <c r="CG100" s="79"/>
      <c r="CP100" s="79"/>
      <c r="CY100" s="79"/>
      <c r="DH100" s="79"/>
    </row>
    <row r="101" spans="1:112" s="74" customFormat="1" ht="11.5" hidden="1" x14ac:dyDescent="0.25">
      <c r="A101" s="68"/>
      <c r="B101" s="65"/>
      <c r="N101" s="79"/>
      <c r="W101" s="79"/>
      <c r="AN101" s="79"/>
      <c r="AW101" s="79"/>
      <c r="BF101" s="79"/>
      <c r="BO101" s="79"/>
      <c r="BX101" s="79"/>
      <c r="CG101" s="79"/>
      <c r="CP101" s="79"/>
      <c r="CY101" s="79"/>
      <c r="DH101" s="79"/>
    </row>
    <row r="102" spans="1:112" s="74" customFormat="1" ht="11.5" hidden="1" outlineLevel="1" x14ac:dyDescent="0.25">
      <c r="A102" s="68">
        <v>0</v>
      </c>
      <c r="B102" s="80"/>
      <c r="C102" s="69"/>
      <c r="D102" s="69">
        <v>0</v>
      </c>
      <c r="E102" s="69">
        <v>0</v>
      </c>
      <c r="F102" s="69">
        <v>0</v>
      </c>
      <c r="G102" s="69">
        <v>0</v>
      </c>
      <c r="H102" s="69">
        <v>0</v>
      </c>
      <c r="I102" s="69">
        <v>0</v>
      </c>
      <c r="J102" s="69">
        <v>0</v>
      </c>
      <c r="K102" s="69">
        <v>0</v>
      </c>
      <c r="L102" s="69">
        <v>0</v>
      </c>
      <c r="M102" s="69">
        <v>0</v>
      </c>
      <c r="N102" s="70">
        <v>0</v>
      </c>
      <c r="O102" s="69">
        <v>0</v>
      </c>
      <c r="P102" s="69">
        <v>0</v>
      </c>
      <c r="Q102" s="69">
        <v>0</v>
      </c>
      <c r="R102" s="69">
        <v>0</v>
      </c>
      <c r="S102" s="69">
        <v>0</v>
      </c>
      <c r="T102" s="69">
        <v>0</v>
      </c>
      <c r="U102" s="69">
        <v>0</v>
      </c>
      <c r="V102" s="69">
        <v>0</v>
      </c>
      <c r="W102" s="70">
        <v>0</v>
      </c>
      <c r="X102" s="69">
        <f t="shared" ref="X102:AE106" si="199">O102-F102</f>
        <v>0</v>
      </c>
      <c r="Y102" s="69">
        <f t="shared" si="199"/>
        <v>0</v>
      </c>
      <c r="Z102" s="69">
        <f t="shared" si="199"/>
        <v>0</v>
      </c>
      <c r="AA102" s="69">
        <f t="shared" si="199"/>
        <v>0</v>
      </c>
      <c r="AB102" s="69">
        <f t="shared" si="199"/>
        <v>0</v>
      </c>
      <c r="AC102" s="69">
        <f t="shared" si="199"/>
        <v>0</v>
      </c>
      <c r="AD102" s="69">
        <f t="shared" si="199"/>
        <v>0</v>
      </c>
      <c r="AE102" s="69">
        <f t="shared" si="199"/>
        <v>0</v>
      </c>
      <c r="AF102" s="69">
        <v>0</v>
      </c>
      <c r="AG102" s="69">
        <v>0</v>
      </c>
      <c r="AH102" s="69">
        <v>0</v>
      </c>
      <c r="AI102" s="69">
        <v>0</v>
      </c>
      <c r="AJ102" s="69">
        <v>0</v>
      </c>
      <c r="AK102" s="69">
        <v>0</v>
      </c>
      <c r="AL102" s="69">
        <v>0</v>
      </c>
      <c r="AM102" s="69">
        <v>0</v>
      </c>
      <c r="AN102" s="70">
        <v>0</v>
      </c>
      <c r="AO102" s="69">
        <v>0</v>
      </c>
      <c r="AP102" s="69">
        <v>0</v>
      </c>
      <c r="AQ102" s="69">
        <v>0</v>
      </c>
      <c r="AR102" s="69">
        <v>0</v>
      </c>
      <c r="AS102" s="69">
        <v>0</v>
      </c>
      <c r="AT102" s="69">
        <v>0</v>
      </c>
      <c r="AU102" s="69">
        <v>0</v>
      </c>
      <c r="AV102" s="69">
        <v>0</v>
      </c>
      <c r="AW102" s="70">
        <v>0</v>
      </c>
      <c r="AX102" s="69">
        <v>0</v>
      </c>
      <c r="AY102" s="69">
        <v>0</v>
      </c>
      <c r="AZ102" s="69">
        <v>0</v>
      </c>
      <c r="BA102" s="69">
        <v>0</v>
      </c>
      <c r="BB102" s="69">
        <v>0</v>
      </c>
      <c r="BC102" s="69">
        <v>0</v>
      </c>
      <c r="BD102" s="69">
        <v>0</v>
      </c>
      <c r="BE102" s="69">
        <v>0</v>
      </c>
      <c r="BF102" s="70">
        <v>0</v>
      </c>
      <c r="BG102" s="69">
        <v>0</v>
      </c>
      <c r="BH102" s="69">
        <v>0</v>
      </c>
      <c r="BI102" s="69">
        <v>0</v>
      </c>
      <c r="BJ102" s="69">
        <v>0</v>
      </c>
      <c r="BK102" s="69">
        <v>0</v>
      </c>
      <c r="BL102" s="69">
        <v>0</v>
      </c>
      <c r="BM102" s="69">
        <v>0</v>
      </c>
      <c r="BN102" s="69">
        <v>0</v>
      </c>
      <c r="BO102" s="70">
        <v>0</v>
      </c>
      <c r="BP102" s="69">
        <v>0</v>
      </c>
      <c r="BQ102" s="69">
        <v>0</v>
      </c>
      <c r="BR102" s="69">
        <v>0</v>
      </c>
      <c r="BS102" s="69">
        <v>0</v>
      </c>
      <c r="BT102" s="69">
        <v>0</v>
      </c>
      <c r="BU102" s="69">
        <v>0</v>
      </c>
      <c r="BV102" s="69">
        <v>0</v>
      </c>
      <c r="BW102" s="69">
        <v>0</v>
      </c>
      <c r="BX102" s="70">
        <v>0</v>
      </c>
      <c r="BY102" s="69">
        <v>0</v>
      </c>
      <c r="BZ102" s="69">
        <v>0</v>
      </c>
      <c r="CA102" s="69">
        <v>0</v>
      </c>
      <c r="CB102" s="69">
        <v>0</v>
      </c>
      <c r="CC102" s="69">
        <v>0</v>
      </c>
      <c r="CD102" s="69">
        <v>0</v>
      </c>
      <c r="CE102" s="69">
        <v>0</v>
      </c>
      <c r="CF102" s="69">
        <v>0</v>
      </c>
      <c r="CG102" s="70">
        <v>0</v>
      </c>
      <c r="CH102" s="69">
        <v>0</v>
      </c>
      <c r="CI102" s="69">
        <v>0</v>
      </c>
      <c r="CJ102" s="69">
        <v>0</v>
      </c>
      <c r="CK102" s="69">
        <v>0</v>
      </c>
      <c r="CL102" s="69">
        <v>0</v>
      </c>
      <c r="CM102" s="69">
        <v>0</v>
      </c>
      <c r="CN102" s="69">
        <v>0</v>
      </c>
      <c r="CO102" s="69">
        <v>0</v>
      </c>
      <c r="CP102" s="70">
        <v>0</v>
      </c>
      <c r="CQ102" s="69">
        <v>0</v>
      </c>
      <c r="CR102" s="69">
        <v>0</v>
      </c>
      <c r="CS102" s="69">
        <v>0</v>
      </c>
      <c r="CT102" s="69">
        <v>0</v>
      </c>
      <c r="CU102" s="69">
        <v>0</v>
      </c>
      <c r="CV102" s="69">
        <v>0</v>
      </c>
      <c r="CW102" s="69">
        <v>0</v>
      </c>
      <c r="CX102" s="69">
        <v>0</v>
      </c>
      <c r="CY102" s="70">
        <v>0</v>
      </c>
      <c r="CZ102" s="69">
        <v>0</v>
      </c>
      <c r="DA102" s="69">
        <v>0</v>
      </c>
      <c r="DB102" s="69">
        <v>0</v>
      </c>
      <c r="DC102" s="69">
        <v>0</v>
      </c>
      <c r="DD102" s="69">
        <v>0</v>
      </c>
      <c r="DE102" s="69">
        <v>0</v>
      </c>
      <c r="DF102" s="69">
        <v>0</v>
      </c>
      <c r="DG102" s="69">
        <v>0</v>
      </c>
      <c r="DH102" s="70">
        <v>0</v>
      </c>
    </row>
    <row r="103" spans="1:112" s="74" customFormat="1" ht="11.5" hidden="1" outlineLevel="1" x14ac:dyDescent="0.25">
      <c r="A103" s="68"/>
      <c r="B103" s="65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70"/>
      <c r="O103" s="69"/>
      <c r="P103" s="69"/>
      <c r="Q103" s="69"/>
      <c r="R103" s="69"/>
      <c r="S103" s="69"/>
      <c r="T103" s="69"/>
      <c r="U103" s="69"/>
      <c r="V103" s="69"/>
      <c r="W103" s="70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70"/>
      <c r="AO103" s="69"/>
      <c r="AP103" s="69"/>
      <c r="AQ103" s="69"/>
      <c r="AR103" s="69"/>
      <c r="AS103" s="69"/>
      <c r="AT103" s="69"/>
      <c r="AU103" s="69"/>
      <c r="AV103" s="69"/>
      <c r="AW103" s="70"/>
      <c r="AX103" s="69"/>
      <c r="AY103" s="69"/>
      <c r="AZ103" s="69"/>
      <c r="BA103" s="69"/>
      <c r="BB103" s="69"/>
      <c r="BC103" s="69"/>
      <c r="BD103" s="69"/>
      <c r="BE103" s="69"/>
      <c r="BF103" s="70"/>
      <c r="BG103" s="69"/>
      <c r="BH103" s="69"/>
      <c r="BI103" s="69"/>
      <c r="BJ103" s="69"/>
      <c r="BK103" s="69"/>
      <c r="BL103" s="69"/>
      <c r="BM103" s="69"/>
      <c r="BN103" s="69"/>
      <c r="BO103" s="70"/>
      <c r="BP103" s="69"/>
      <c r="BQ103" s="69"/>
      <c r="BR103" s="69"/>
      <c r="BS103" s="69"/>
      <c r="BT103" s="69"/>
      <c r="BU103" s="69"/>
      <c r="BV103" s="69"/>
      <c r="BW103" s="69"/>
      <c r="BX103" s="70"/>
      <c r="BY103" s="69"/>
      <c r="BZ103" s="69"/>
      <c r="CA103" s="69"/>
      <c r="CB103" s="69"/>
      <c r="CC103" s="69"/>
      <c r="CD103" s="69"/>
      <c r="CE103" s="69"/>
      <c r="CF103" s="69"/>
      <c r="CG103" s="70"/>
      <c r="CH103" s="69"/>
      <c r="CI103" s="69"/>
      <c r="CJ103" s="69"/>
      <c r="CK103" s="69"/>
      <c r="CL103" s="69"/>
      <c r="CM103" s="69"/>
      <c r="CN103" s="69"/>
      <c r="CO103" s="69"/>
      <c r="CP103" s="70"/>
      <c r="CQ103" s="69"/>
      <c r="CR103" s="69"/>
      <c r="CS103" s="69"/>
      <c r="CT103" s="69"/>
      <c r="CU103" s="69"/>
      <c r="CV103" s="69"/>
      <c r="CW103" s="69"/>
      <c r="CX103" s="69"/>
      <c r="CY103" s="70"/>
      <c r="CZ103" s="69"/>
      <c r="DA103" s="69"/>
      <c r="DB103" s="69"/>
      <c r="DC103" s="69"/>
      <c r="DD103" s="69"/>
      <c r="DE103" s="69"/>
      <c r="DF103" s="69"/>
      <c r="DG103" s="69"/>
      <c r="DH103" s="70"/>
    </row>
    <row r="104" spans="1:112" s="74" customFormat="1" ht="11.5" hidden="1" outlineLevel="1" x14ac:dyDescent="0.25">
      <c r="A104" s="68"/>
      <c r="B104" s="65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70"/>
      <c r="O104" s="69"/>
      <c r="P104" s="69"/>
      <c r="Q104" s="69"/>
      <c r="R104" s="69"/>
      <c r="S104" s="69"/>
      <c r="T104" s="69"/>
      <c r="U104" s="69"/>
      <c r="V104" s="69"/>
      <c r="W104" s="70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70"/>
      <c r="AO104" s="69"/>
      <c r="AP104" s="69"/>
      <c r="AQ104" s="69"/>
      <c r="AR104" s="69"/>
      <c r="AS104" s="69"/>
      <c r="AT104" s="69"/>
      <c r="AU104" s="69"/>
      <c r="AV104" s="69"/>
      <c r="AW104" s="70"/>
      <c r="AX104" s="69"/>
      <c r="AY104" s="69"/>
      <c r="AZ104" s="69"/>
      <c r="BA104" s="69"/>
      <c r="BB104" s="69"/>
      <c r="BC104" s="69"/>
      <c r="BD104" s="69"/>
      <c r="BE104" s="69"/>
      <c r="BF104" s="70"/>
      <c r="BG104" s="69"/>
      <c r="BH104" s="69"/>
      <c r="BI104" s="69"/>
      <c r="BJ104" s="69"/>
      <c r="BK104" s="69"/>
      <c r="BL104" s="69"/>
      <c r="BM104" s="69"/>
      <c r="BN104" s="69"/>
      <c r="BO104" s="70"/>
      <c r="BP104" s="69"/>
      <c r="BQ104" s="69"/>
      <c r="BR104" s="69"/>
      <c r="BS104" s="69"/>
      <c r="BT104" s="69"/>
      <c r="BU104" s="69"/>
      <c r="BV104" s="69"/>
      <c r="BW104" s="69"/>
      <c r="BX104" s="70"/>
      <c r="BY104" s="69"/>
      <c r="BZ104" s="69"/>
      <c r="CA104" s="69"/>
      <c r="CB104" s="69"/>
      <c r="CC104" s="69"/>
      <c r="CD104" s="69"/>
      <c r="CE104" s="69"/>
      <c r="CF104" s="69"/>
      <c r="CG104" s="70"/>
      <c r="CH104" s="69"/>
      <c r="CI104" s="69"/>
      <c r="CJ104" s="69"/>
      <c r="CK104" s="69"/>
      <c r="CL104" s="69"/>
      <c r="CM104" s="69"/>
      <c r="CN104" s="69"/>
      <c r="CO104" s="69"/>
      <c r="CP104" s="70"/>
      <c r="CQ104" s="69"/>
      <c r="CR104" s="69"/>
      <c r="CS104" s="69"/>
      <c r="CT104" s="69"/>
      <c r="CU104" s="69"/>
      <c r="CV104" s="69"/>
      <c r="CW104" s="69"/>
      <c r="CX104" s="69"/>
      <c r="CY104" s="70"/>
      <c r="CZ104" s="69"/>
      <c r="DA104" s="69"/>
      <c r="DB104" s="69"/>
      <c r="DC104" s="69"/>
      <c r="DD104" s="69"/>
      <c r="DE104" s="69"/>
      <c r="DF104" s="69"/>
      <c r="DG104" s="69"/>
      <c r="DH104" s="70"/>
    </row>
    <row r="105" spans="1:112" s="74" customFormat="1" ht="11.5" hidden="1" outlineLevel="1" x14ac:dyDescent="0.25">
      <c r="A105" s="68"/>
      <c r="B105" s="65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70"/>
      <c r="O105" s="69"/>
      <c r="P105" s="69"/>
      <c r="Q105" s="69"/>
      <c r="R105" s="69"/>
      <c r="S105" s="69"/>
      <c r="T105" s="69"/>
      <c r="U105" s="69"/>
      <c r="V105" s="69"/>
      <c r="W105" s="70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70"/>
      <c r="AO105" s="69"/>
      <c r="AP105" s="69"/>
      <c r="AQ105" s="69"/>
      <c r="AR105" s="69"/>
      <c r="AS105" s="69"/>
      <c r="AT105" s="69"/>
      <c r="AU105" s="69"/>
      <c r="AV105" s="69"/>
      <c r="AW105" s="70"/>
      <c r="AX105" s="69"/>
      <c r="AY105" s="69"/>
      <c r="AZ105" s="69"/>
      <c r="BA105" s="69"/>
      <c r="BB105" s="69"/>
      <c r="BC105" s="69"/>
      <c r="BD105" s="69"/>
      <c r="BE105" s="69"/>
      <c r="BF105" s="70"/>
      <c r="BG105" s="69"/>
      <c r="BH105" s="69"/>
      <c r="BI105" s="69"/>
      <c r="BJ105" s="69"/>
      <c r="BK105" s="69"/>
      <c r="BL105" s="69"/>
      <c r="BM105" s="69"/>
      <c r="BN105" s="69"/>
      <c r="BO105" s="70"/>
      <c r="BP105" s="69"/>
      <c r="BQ105" s="69"/>
      <c r="BR105" s="69"/>
      <c r="BS105" s="69"/>
      <c r="BT105" s="69"/>
      <c r="BU105" s="69"/>
      <c r="BV105" s="69"/>
      <c r="BW105" s="69"/>
      <c r="BX105" s="70"/>
      <c r="BY105" s="69"/>
      <c r="BZ105" s="69"/>
      <c r="CA105" s="69"/>
      <c r="CB105" s="69"/>
      <c r="CC105" s="69"/>
      <c r="CD105" s="69"/>
      <c r="CE105" s="69"/>
      <c r="CF105" s="69"/>
      <c r="CG105" s="70"/>
      <c r="CH105" s="69"/>
      <c r="CI105" s="69"/>
      <c r="CJ105" s="69"/>
      <c r="CK105" s="69"/>
      <c r="CL105" s="69"/>
      <c r="CM105" s="69"/>
      <c r="CN105" s="69"/>
      <c r="CO105" s="69"/>
      <c r="CP105" s="70"/>
      <c r="CQ105" s="69"/>
      <c r="CR105" s="69"/>
      <c r="CS105" s="69"/>
      <c r="CT105" s="69"/>
      <c r="CU105" s="69"/>
      <c r="CV105" s="69"/>
      <c r="CW105" s="69"/>
      <c r="CX105" s="69"/>
      <c r="CY105" s="70"/>
      <c r="CZ105" s="69"/>
      <c r="DA105" s="69"/>
      <c r="DB105" s="69"/>
      <c r="DC105" s="69"/>
      <c r="DD105" s="69"/>
      <c r="DE105" s="69"/>
      <c r="DF105" s="69"/>
      <c r="DG105" s="69"/>
      <c r="DH105" s="70"/>
    </row>
    <row r="106" spans="1:112" s="74" customFormat="1" ht="11.5" hidden="1" outlineLevel="1" x14ac:dyDescent="0.35">
      <c r="A106" s="81"/>
      <c r="B106" s="82" t="s">
        <v>425</v>
      </c>
      <c r="C106" s="69"/>
      <c r="D106" s="69">
        <v>0</v>
      </c>
      <c r="E106" s="69">
        <v>0</v>
      </c>
      <c r="F106" s="69">
        <v>1475536</v>
      </c>
      <c r="G106" s="69">
        <v>2521206.0000000005</v>
      </c>
      <c r="H106" s="69">
        <v>4142485</v>
      </c>
      <c r="I106" s="69">
        <v>4435636</v>
      </c>
      <c r="J106" s="69">
        <v>3367816</v>
      </c>
      <c r="K106" s="69">
        <v>1054742</v>
      </c>
      <c r="L106" s="69">
        <v>0</v>
      </c>
      <c r="M106" s="69">
        <v>0</v>
      </c>
      <c r="N106" s="70">
        <v>0</v>
      </c>
      <c r="O106" s="69">
        <v>1577538.0000000002</v>
      </c>
      <c r="P106" s="69">
        <v>2670620</v>
      </c>
      <c r="Q106" s="69">
        <v>4441579</v>
      </c>
      <c r="R106" s="69">
        <v>5423854</v>
      </c>
      <c r="S106" s="69">
        <v>3079747</v>
      </c>
      <c r="T106" s="69">
        <v>1054742</v>
      </c>
      <c r="U106" s="69">
        <v>0</v>
      </c>
      <c r="V106" s="69">
        <v>0</v>
      </c>
      <c r="W106" s="70">
        <v>0</v>
      </c>
      <c r="X106" s="69">
        <f t="shared" si="199"/>
        <v>102002.00000000023</v>
      </c>
      <c r="Y106" s="69">
        <f t="shared" si="199"/>
        <v>149413.99999999953</v>
      </c>
      <c r="Z106" s="69">
        <f t="shared" si="199"/>
        <v>299094</v>
      </c>
      <c r="AA106" s="69">
        <f t="shared" si="199"/>
        <v>988218</v>
      </c>
      <c r="AB106" s="69">
        <f t="shared" si="199"/>
        <v>-288069</v>
      </c>
      <c r="AC106" s="69">
        <f t="shared" si="199"/>
        <v>0</v>
      </c>
      <c r="AD106" s="69">
        <f t="shared" si="199"/>
        <v>0</v>
      </c>
      <c r="AE106" s="69">
        <f t="shared" si="199"/>
        <v>0</v>
      </c>
      <c r="AF106" s="69">
        <v>1718117</v>
      </c>
      <c r="AG106" s="69">
        <v>2873042</v>
      </c>
      <c r="AH106" s="69">
        <v>4645225</v>
      </c>
      <c r="AI106" s="69">
        <v>7175235</v>
      </c>
      <c r="AJ106" s="69">
        <v>3183688</v>
      </c>
      <c r="AK106" s="69">
        <v>1032022</v>
      </c>
      <c r="AL106" s="69">
        <v>0</v>
      </c>
      <c r="AM106" s="69">
        <v>0</v>
      </c>
      <c r="AN106" s="70">
        <v>0</v>
      </c>
      <c r="AO106" s="69">
        <v>1748341.9999999998</v>
      </c>
      <c r="AP106" s="69">
        <v>2940671</v>
      </c>
      <c r="AQ106" s="69">
        <v>4721762</v>
      </c>
      <c r="AR106" s="69">
        <v>7455278</v>
      </c>
      <c r="AS106" s="69">
        <v>3530080</v>
      </c>
      <c r="AT106" s="69">
        <v>1038615</v>
      </c>
      <c r="AU106" s="69">
        <v>0</v>
      </c>
      <c r="AV106" s="69">
        <v>0</v>
      </c>
      <c r="AW106" s="70">
        <v>0</v>
      </c>
      <c r="AX106" s="69">
        <v>1667641.5899999999</v>
      </c>
      <c r="AY106" s="69">
        <v>3071768.6999999997</v>
      </c>
      <c r="AZ106" s="69">
        <v>4900945.4999999991</v>
      </c>
      <c r="BA106" s="69">
        <v>7638901.3999999994</v>
      </c>
      <c r="BB106" s="69">
        <v>3656520.1</v>
      </c>
      <c r="BC106" s="69">
        <v>1011377.8999999999</v>
      </c>
      <c r="BD106" s="69">
        <v>0</v>
      </c>
      <c r="BE106" s="69">
        <v>0</v>
      </c>
      <c r="BF106" s="70">
        <v>0</v>
      </c>
      <c r="BG106" s="69">
        <v>1639282.17</v>
      </c>
      <c r="BH106" s="69">
        <v>3120433.65</v>
      </c>
      <c r="BI106" s="69">
        <v>4963998.5999999996</v>
      </c>
      <c r="BJ106" s="69">
        <v>7774503.2000000002</v>
      </c>
      <c r="BK106" s="69">
        <v>3700968</v>
      </c>
      <c r="BL106" s="69">
        <v>1023671.9999999999</v>
      </c>
      <c r="BM106" s="69">
        <v>0</v>
      </c>
      <c r="BN106" s="69">
        <v>0</v>
      </c>
      <c r="BO106" s="70">
        <v>0</v>
      </c>
      <c r="BP106" s="69">
        <v>1639282.17</v>
      </c>
      <c r="BQ106" s="69">
        <v>3120433.65</v>
      </c>
      <c r="BR106" s="69">
        <v>4963998.5999999996</v>
      </c>
      <c r="BS106" s="69">
        <v>7774503.2000000002</v>
      </c>
      <c r="BT106" s="69">
        <v>3700968</v>
      </c>
      <c r="BU106" s="69">
        <v>1023671.9999999999</v>
      </c>
      <c r="BV106" s="69">
        <v>0</v>
      </c>
      <c r="BW106" s="69">
        <v>0</v>
      </c>
      <c r="BX106" s="70">
        <v>0</v>
      </c>
      <c r="BY106" s="69">
        <v>1639282.17</v>
      </c>
      <c r="BZ106" s="69">
        <v>3120433.65</v>
      </c>
      <c r="CA106" s="69">
        <v>4963998.5999999996</v>
      </c>
      <c r="CB106" s="69">
        <v>7774503.2000000002</v>
      </c>
      <c r="CC106" s="69">
        <v>3700968</v>
      </c>
      <c r="CD106" s="69">
        <v>1023671.9999999999</v>
      </c>
      <c r="CE106" s="69">
        <v>0</v>
      </c>
      <c r="CF106" s="69">
        <v>0</v>
      </c>
      <c r="CG106" s="70">
        <v>0</v>
      </c>
      <c r="CH106" s="69">
        <v>1639282.17</v>
      </c>
      <c r="CI106" s="69">
        <v>3120433.65</v>
      </c>
      <c r="CJ106" s="69">
        <v>4963998.5999999996</v>
      </c>
      <c r="CK106" s="69">
        <v>7774503.2000000002</v>
      </c>
      <c r="CL106" s="69">
        <v>3700968</v>
      </c>
      <c r="CM106" s="69">
        <v>1023671.9999999999</v>
      </c>
      <c r="CN106" s="69">
        <v>0</v>
      </c>
      <c r="CO106" s="69">
        <v>0</v>
      </c>
      <c r="CP106" s="70">
        <v>0</v>
      </c>
      <c r="CQ106" s="69">
        <v>1639282.17</v>
      </c>
      <c r="CR106" s="69">
        <v>3120433.65</v>
      </c>
      <c r="CS106" s="69">
        <v>4963998.5999999996</v>
      </c>
      <c r="CT106" s="69">
        <v>7774503.2000000002</v>
      </c>
      <c r="CU106" s="69">
        <v>3700968</v>
      </c>
      <c r="CV106" s="69">
        <v>1023671.9999999999</v>
      </c>
      <c r="CW106" s="69">
        <v>0</v>
      </c>
      <c r="CX106" s="69">
        <v>0</v>
      </c>
      <c r="CY106" s="70">
        <v>0</v>
      </c>
      <c r="CZ106" s="69">
        <v>1639282.17</v>
      </c>
      <c r="DA106" s="69">
        <v>3120433.65</v>
      </c>
      <c r="DB106" s="69">
        <v>4963998.5999999996</v>
      </c>
      <c r="DC106" s="69">
        <v>7774503.2000000002</v>
      </c>
      <c r="DD106" s="69">
        <v>3700968</v>
      </c>
      <c r="DE106" s="69">
        <v>1023671.9999999999</v>
      </c>
      <c r="DF106" s="69">
        <v>0</v>
      </c>
      <c r="DG106" s="69">
        <v>0</v>
      </c>
      <c r="DH106" s="70">
        <v>0</v>
      </c>
    </row>
    <row r="107" spans="1:112" s="74" customFormat="1" ht="11.5" hidden="1" outlineLevel="1" x14ac:dyDescent="0.35">
      <c r="A107" s="81"/>
      <c r="B107" s="83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70"/>
      <c r="O107" s="69"/>
      <c r="P107" s="69"/>
      <c r="Q107" s="69"/>
      <c r="R107" s="69"/>
      <c r="S107" s="69"/>
      <c r="T107" s="69"/>
      <c r="U107" s="69"/>
      <c r="V107" s="69"/>
      <c r="W107" s="70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70"/>
      <c r="AO107" s="69"/>
      <c r="AP107" s="69"/>
      <c r="AQ107" s="69"/>
      <c r="AR107" s="69"/>
      <c r="AS107" s="69"/>
      <c r="AT107" s="69"/>
      <c r="AU107" s="69"/>
      <c r="AV107" s="69"/>
      <c r="AW107" s="70"/>
      <c r="AX107" s="69"/>
      <c r="AY107" s="69"/>
      <c r="AZ107" s="69"/>
      <c r="BA107" s="69"/>
      <c r="BB107" s="69"/>
      <c r="BC107" s="69"/>
      <c r="BD107" s="69"/>
      <c r="BE107" s="69"/>
      <c r="BF107" s="70"/>
      <c r="BG107" s="69"/>
      <c r="BH107" s="69"/>
      <c r="BI107" s="69"/>
      <c r="BJ107" s="69"/>
      <c r="BK107" s="69"/>
      <c r="BL107" s="69"/>
      <c r="BM107" s="69"/>
      <c r="BN107" s="69"/>
      <c r="BO107" s="70"/>
      <c r="BP107" s="69"/>
      <c r="BQ107" s="69"/>
      <c r="BR107" s="69"/>
      <c r="BS107" s="69"/>
      <c r="BT107" s="69"/>
      <c r="BU107" s="69"/>
      <c r="BV107" s="69"/>
      <c r="BW107" s="69"/>
      <c r="BX107" s="70"/>
      <c r="BY107" s="69"/>
      <c r="BZ107" s="69"/>
      <c r="CA107" s="69"/>
      <c r="CB107" s="69"/>
      <c r="CC107" s="69"/>
      <c r="CD107" s="69"/>
      <c r="CE107" s="69"/>
      <c r="CF107" s="69"/>
      <c r="CG107" s="70"/>
      <c r="CH107" s="69"/>
      <c r="CI107" s="69"/>
      <c r="CJ107" s="69"/>
      <c r="CK107" s="69"/>
      <c r="CL107" s="69"/>
      <c r="CM107" s="69"/>
      <c r="CN107" s="69"/>
      <c r="CO107" s="69"/>
      <c r="CP107" s="70"/>
      <c r="CQ107" s="69"/>
      <c r="CR107" s="69"/>
      <c r="CS107" s="69"/>
      <c r="CT107" s="69"/>
      <c r="CU107" s="69"/>
      <c r="CV107" s="69"/>
      <c r="CW107" s="69"/>
      <c r="CX107" s="69"/>
      <c r="CY107" s="70"/>
      <c r="CZ107" s="69"/>
      <c r="DA107" s="69"/>
      <c r="DB107" s="69"/>
      <c r="DC107" s="69"/>
      <c r="DD107" s="69"/>
      <c r="DE107" s="69"/>
      <c r="DF107" s="69"/>
      <c r="DG107" s="69"/>
      <c r="DH107" s="70"/>
    </row>
    <row r="108" spans="1:112" s="29" customFormat="1" ht="11.5" hidden="1" outlineLevel="1" x14ac:dyDescent="0.35">
      <c r="A108" s="84"/>
      <c r="B108" s="83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70"/>
      <c r="O108" s="69"/>
      <c r="P108" s="69"/>
      <c r="Q108" s="69"/>
      <c r="R108" s="69"/>
      <c r="S108" s="69"/>
      <c r="T108" s="69"/>
      <c r="U108" s="69"/>
      <c r="V108" s="69"/>
      <c r="W108" s="70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70"/>
      <c r="AO108" s="69"/>
      <c r="AP108" s="69"/>
      <c r="AQ108" s="69"/>
      <c r="AR108" s="69"/>
      <c r="AS108" s="69"/>
      <c r="AT108" s="69"/>
      <c r="AU108" s="69"/>
      <c r="AV108" s="69"/>
      <c r="AW108" s="70"/>
      <c r="AX108" s="69"/>
      <c r="AY108" s="69"/>
      <c r="AZ108" s="69"/>
      <c r="BA108" s="69"/>
      <c r="BB108" s="69"/>
      <c r="BC108" s="69"/>
      <c r="BD108" s="69"/>
      <c r="BE108" s="69"/>
      <c r="BF108" s="70"/>
      <c r="BG108" s="69"/>
      <c r="BH108" s="69"/>
      <c r="BI108" s="69"/>
      <c r="BJ108" s="69"/>
      <c r="BK108" s="69"/>
      <c r="BL108" s="69"/>
      <c r="BM108" s="69"/>
      <c r="BN108" s="69"/>
      <c r="BO108" s="70"/>
      <c r="BP108" s="69"/>
      <c r="BQ108" s="69"/>
      <c r="BR108" s="69"/>
      <c r="BS108" s="69"/>
      <c r="BT108" s="69"/>
      <c r="BU108" s="69"/>
      <c r="BV108" s="69"/>
      <c r="BW108" s="69"/>
      <c r="BX108" s="70"/>
      <c r="BY108" s="69"/>
      <c r="BZ108" s="69"/>
      <c r="CA108" s="69"/>
      <c r="CB108" s="69"/>
      <c r="CC108" s="69"/>
      <c r="CD108" s="69"/>
      <c r="CE108" s="69"/>
      <c r="CF108" s="69"/>
      <c r="CG108" s="70"/>
      <c r="CH108" s="69"/>
      <c r="CI108" s="69"/>
      <c r="CJ108" s="69"/>
      <c r="CK108" s="69"/>
      <c r="CL108" s="69"/>
      <c r="CM108" s="69"/>
      <c r="CN108" s="69"/>
      <c r="CO108" s="69"/>
      <c r="CP108" s="70"/>
      <c r="CQ108" s="69"/>
      <c r="CR108" s="69"/>
      <c r="CS108" s="69"/>
      <c r="CT108" s="69"/>
      <c r="CU108" s="69"/>
      <c r="CV108" s="69"/>
      <c r="CW108" s="69"/>
      <c r="CX108" s="69"/>
      <c r="CY108" s="70"/>
      <c r="CZ108" s="69"/>
      <c r="DA108" s="69"/>
      <c r="DB108" s="69"/>
      <c r="DC108" s="69"/>
      <c r="DD108" s="69"/>
      <c r="DE108" s="69"/>
      <c r="DF108" s="69"/>
      <c r="DG108" s="69"/>
      <c r="DH108" s="70"/>
    </row>
    <row r="109" spans="1:112" s="29" customFormat="1" ht="11.5" hidden="1" collapsed="1" x14ac:dyDescent="0.35">
      <c r="A109" s="84"/>
      <c r="B109" s="83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6"/>
      <c r="O109" s="85"/>
      <c r="P109" s="85"/>
      <c r="Q109" s="85"/>
      <c r="R109" s="85"/>
      <c r="S109" s="85"/>
      <c r="T109" s="85"/>
      <c r="U109" s="85"/>
      <c r="V109" s="85"/>
      <c r="W109" s="86"/>
      <c r="X109" s="85"/>
      <c r="Y109" s="85"/>
      <c r="Z109" s="85"/>
      <c r="AA109" s="85"/>
      <c r="AB109" s="85"/>
      <c r="AC109" s="85"/>
      <c r="AD109" s="85"/>
      <c r="AE109" s="85"/>
      <c r="AF109" s="85"/>
      <c r="AG109" s="85"/>
      <c r="AH109" s="85"/>
      <c r="AI109" s="85"/>
      <c r="AJ109" s="85"/>
      <c r="AK109" s="85"/>
      <c r="AL109" s="85"/>
      <c r="AM109" s="85"/>
      <c r="AN109" s="86"/>
      <c r="AO109" s="85"/>
      <c r="AP109" s="85"/>
      <c r="AQ109" s="85"/>
      <c r="AR109" s="85"/>
      <c r="AS109" s="85"/>
      <c r="AT109" s="85"/>
      <c r="AU109" s="85"/>
      <c r="AV109" s="85"/>
      <c r="AW109" s="86"/>
      <c r="AX109" s="85"/>
      <c r="AY109" s="85"/>
      <c r="AZ109" s="85"/>
      <c r="BA109" s="85"/>
      <c r="BB109" s="85"/>
      <c r="BC109" s="85"/>
      <c r="BD109" s="85"/>
      <c r="BE109" s="85"/>
      <c r="BF109" s="86"/>
      <c r="BG109" s="85"/>
      <c r="BH109" s="85"/>
      <c r="BI109" s="85"/>
      <c r="BJ109" s="85"/>
      <c r="BK109" s="85"/>
      <c r="BL109" s="85"/>
      <c r="BM109" s="85"/>
      <c r="BN109" s="85"/>
      <c r="BO109" s="86"/>
      <c r="BP109" s="85"/>
      <c r="BQ109" s="85"/>
      <c r="BR109" s="85"/>
      <c r="BS109" s="85"/>
      <c r="BT109" s="85"/>
      <c r="BU109" s="85"/>
      <c r="BV109" s="85"/>
      <c r="BW109" s="85"/>
      <c r="BX109" s="86"/>
      <c r="BY109" s="85"/>
      <c r="BZ109" s="85"/>
      <c r="CA109" s="85"/>
      <c r="CB109" s="85"/>
      <c r="CC109" s="85"/>
      <c r="CD109" s="85"/>
      <c r="CE109" s="85"/>
      <c r="CF109" s="85"/>
      <c r="CG109" s="86"/>
      <c r="CH109" s="85"/>
      <c r="CI109" s="85"/>
      <c r="CJ109" s="85"/>
      <c r="CK109" s="85"/>
      <c r="CL109" s="85"/>
      <c r="CM109" s="85"/>
      <c r="CN109" s="85"/>
      <c r="CO109" s="85"/>
      <c r="CP109" s="86"/>
      <c r="CQ109" s="85"/>
      <c r="CR109" s="85"/>
      <c r="CS109" s="85"/>
      <c r="CT109" s="85"/>
      <c r="CU109" s="85"/>
      <c r="CV109" s="85"/>
      <c r="CW109" s="85"/>
      <c r="CX109" s="85"/>
      <c r="CY109" s="86"/>
      <c r="CZ109" s="85"/>
      <c r="DA109" s="85"/>
      <c r="DB109" s="85"/>
      <c r="DC109" s="85"/>
      <c r="DD109" s="85"/>
      <c r="DE109" s="85"/>
      <c r="DF109" s="85"/>
      <c r="DG109" s="85"/>
      <c r="DH109" s="86"/>
    </row>
    <row r="110" spans="1:112" s="74" customFormat="1" ht="11.5" x14ac:dyDescent="0.35">
      <c r="A110" s="87" t="s">
        <v>11</v>
      </c>
      <c r="B110" s="83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70"/>
      <c r="O110" s="69"/>
      <c r="P110" s="69"/>
      <c r="Q110" s="69"/>
      <c r="R110" s="69"/>
      <c r="S110" s="69"/>
      <c r="T110" s="69"/>
      <c r="U110" s="69"/>
      <c r="V110" s="69"/>
      <c r="W110" s="70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70"/>
      <c r="AO110" s="69"/>
      <c r="AP110" s="69"/>
      <c r="AQ110" s="69"/>
      <c r="AR110" s="69"/>
      <c r="AS110" s="69"/>
      <c r="AT110" s="69"/>
      <c r="AU110" s="69"/>
      <c r="AV110" s="69"/>
      <c r="AW110" s="70"/>
      <c r="AX110" s="69"/>
      <c r="AY110" s="69"/>
      <c r="AZ110" s="69"/>
      <c r="BA110" s="69"/>
      <c r="BB110" s="69"/>
      <c r="BC110" s="69"/>
      <c r="BD110" s="69"/>
      <c r="BE110" s="69"/>
      <c r="BF110" s="70"/>
      <c r="BG110" s="69"/>
      <c r="BH110" s="69"/>
      <c r="BI110" s="69"/>
      <c r="BJ110" s="69"/>
      <c r="BK110" s="69"/>
      <c r="BL110" s="69"/>
      <c r="BM110" s="69"/>
      <c r="BN110" s="69"/>
      <c r="BO110" s="70"/>
      <c r="BP110" s="69"/>
      <c r="BQ110" s="69"/>
      <c r="BR110" s="69"/>
      <c r="BS110" s="69"/>
      <c r="BT110" s="69"/>
      <c r="BU110" s="69"/>
      <c r="BV110" s="69"/>
      <c r="BW110" s="69"/>
      <c r="BX110" s="70"/>
      <c r="BY110" s="69"/>
      <c r="BZ110" s="69"/>
      <c r="CA110" s="69"/>
      <c r="CB110" s="69"/>
      <c r="CC110" s="69"/>
      <c r="CD110" s="69"/>
      <c r="CE110" s="69"/>
      <c r="CF110" s="69"/>
      <c r="CG110" s="70"/>
      <c r="CH110" s="69"/>
      <c r="CI110" s="69"/>
      <c r="CJ110" s="69"/>
      <c r="CK110" s="69"/>
      <c r="CL110" s="69"/>
      <c r="CM110" s="69"/>
      <c r="CN110" s="69"/>
      <c r="CO110" s="69"/>
      <c r="CP110" s="70"/>
      <c r="CQ110" s="69"/>
      <c r="CR110" s="69"/>
      <c r="CS110" s="69"/>
      <c r="CT110" s="69"/>
      <c r="CU110" s="69"/>
      <c r="CV110" s="69"/>
      <c r="CW110" s="69"/>
      <c r="CX110" s="69"/>
      <c r="CY110" s="70"/>
      <c r="CZ110" s="69"/>
      <c r="DA110" s="69"/>
      <c r="DB110" s="69"/>
      <c r="DC110" s="69"/>
      <c r="DD110" s="69"/>
      <c r="DE110" s="69"/>
      <c r="DF110" s="69"/>
      <c r="DG110" s="69"/>
      <c r="DH110" s="70"/>
    </row>
    <row r="111" spans="1:112" s="74" customFormat="1" ht="11.5" x14ac:dyDescent="0.35">
      <c r="A111" s="88">
        <v>8011</v>
      </c>
      <c r="B111" s="74" t="s">
        <v>426</v>
      </c>
      <c r="C111" s="69"/>
      <c r="D111" s="69">
        <v>0</v>
      </c>
      <c r="E111" s="69">
        <v>10912265.529999999</v>
      </c>
      <c r="F111" s="69">
        <v>994308</v>
      </c>
      <c r="G111" s="69">
        <v>1804821.31</v>
      </c>
      <c r="H111" s="69">
        <v>2995657.76</v>
      </c>
      <c r="I111" s="69">
        <v>3517160</v>
      </c>
      <c r="J111" s="69">
        <v>812985.68</v>
      </c>
      <c r="K111" s="69">
        <v>787332.78</v>
      </c>
      <c r="L111" s="69">
        <v>0</v>
      </c>
      <c r="M111" s="69">
        <v>0</v>
      </c>
      <c r="N111" s="70" t="s">
        <v>427</v>
      </c>
      <c r="O111" s="69">
        <v>1012369.0072500003</v>
      </c>
      <c r="P111" s="69">
        <v>1734401.125</v>
      </c>
      <c r="Q111" s="69">
        <v>2885592.0956875002</v>
      </c>
      <c r="R111" s="69">
        <v>4113158.4891499998</v>
      </c>
      <c r="S111" s="69">
        <v>517009.57575000043</v>
      </c>
      <c r="T111" s="69">
        <v>787332.78</v>
      </c>
      <c r="U111" s="69">
        <v>0</v>
      </c>
      <c r="V111" s="69">
        <v>11049863.0728375</v>
      </c>
      <c r="W111" s="70" t="s">
        <v>427</v>
      </c>
      <c r="X111" s="69">
        <f t="shared" ref="X111:AE114" si="200">O111-F111</f>
        <v>18061.007250000257</v>
      </c>
      <c r="Y111" s="69">
        <f t="shared" si="200"/>
        <v>-70420.185000000056</v>
      </c>
      <c r="Z111" s="69">
        <f t="shared" si="200"/>
        <v>-110065.66431249958</v>
      </c>
      <c r="AA111" s="69">
        <f t="shared" si="200"/>
        <v>595998.4891499998</v>
      </c>
      <c r="AB111" s="69">
        <f t="shared" si="200"/>
        <v>-295976.10424999963</v>
      </c>
      <c r="AC111" s="69">
        <f t="shared" si="200"/>
        <v>0</v>
      </c>
      <c r="AD111" s="69">
        <f t="shared" si="200"/>
        <v>0</v>
      </c>
      <c r="AE111" s="69">
        <f t="shared" si="200"/>
        <v>11049863.0728375</v>
      </c>
      <c r="AF111" s="69">
        <v>1153093.4468389999</v>
      </c>
      <c r="AG111" s="69">
        <v>1942677.1238000004</v>
      </c>
      <c r="AH111" s="69">
        <v>3139902.8856325001</v>
      </c>
      <c r="AI111" s="69">
        <v>5537370.5018499997</v>
      </c>
      <c r="AJ111" s="69">
        <v>664912.53649000032</v>
      </c>
      <c r="AK111" s="69">
        <v>764612.78</v>
      </c>
      <c r="AL111" s="69">
        <v>0</v>
      </c>
      <c r="AM111" s="69">
        <v>13202569.274611501</v>
      </c>
      <c r="AN111" s="70" t="s">
        <v>427</v>
      </c>
      <c r="AO111" s="69">
        <v>1297224.882923</v>
      </c>
      <c r="AP111" s="69">
        <v>2194233.1166000003</v>
      </c>
      <c r="AQ111" s="69">
        <v>3520428.6253025001</v>
      </c>
      <c r="AR111" s="69">
        <v>5783080.9538000003</v>
      </c>
      <c r="AS111" s="69">
        <v>1065308.5149699999</v>
      </c>
      <c r="AT111" s="69">
        <v>771205.78</v>
      </c>
      <c r="AU111" s="69">
        <v>0</v>
      </c>
      <c r="AV111" s="69">
        <v>14631481.8735955</v>
      </c>
      <c r="AW111" s="70" t="s">
        <v>427</v>
      </c>
      <c r="AX111" s="69">
        <v>1320938.7059999998</v>
      </c>
      <c r="AY111" s="69">
        <v>2497658.548</v>
      </c>
      <c r="AZ111" s="69">
        <v>3978268.4699999993</v>
      </c>
      <c r="BA111" s="69">
        <v>6095456.8057499994</v>
      </c>
      <c r="BB111" s="69">
        <v>1456031.5649999999</v>
      </c>
      <c r="BC111" s="69">
        <v>769058.67999999993</v>
      </c>
      <c r="BD111" s="69">
        <v>0</v>
      </c>
      <c r="BE111" s="69">
        <v>16117412.774749998</v>
      </c>
      <c r="BF111" s="70" t="s">
        <v>427</v>
      </c>
      <c r="BG111" s="69">
        <v>1292579.2859999998</v>
      </c>
      <c r="BH111" s="69">
        <v>2542595.5099999998</v>
      </c>
      <c r="BI111" s="69">
        <v>4041321.57</v>
      </c>
      <c r="BJ111" s="69">
        <v>6203660.1809999999</v>
      </c>
      <c r="BK111" s="69">
        <v>1500479.4649999999</v>
      </c>
      <c r="BL111" s="69">
        <v>781352.77999999991</v>
      </c>
      <c r="BM111" s="69">
        <v>0</v>
      </c>
      <c r="BN111" s="69">
        <v>16361988.791999998</v>
      </c>
      <c r="BO111" s="70" t="s">
        <v>427</v>
      </c>
      <c r="BP111" s="69">
        <v>1292579.2859999998</v>
      </c>
      <c r="BQ111" s="69">
        <v>2542595.5099999998</v>
      </c>
      <c r="BR111" s="69">
        <v>4041321.57</v>
      </c>
      <c r="BS111" s="69">
        <v>6203660.1809999999</v>
      </c>
      <c r="BT111" s="69">
        <v>1500479.4649999999</v>
      </c>
      <c r="BU111" s="69">
        <v>781352.77999999991</v>
      </c>
      <c r="BV111" s="69">
        <v>0</v>
      </c>
      <c r="BW111" s="69">
        <v>16361988.791999998</v>
      </c>
      <c r="BX111" s="70" t="s">
        <v>427</v>
      </c>
      <c r="BY111" s="69">
        <v>1292579.2859999998</v>
      </c>
      <c r="BZ111" s="69">
        <v>2542595.5099999998</v>
      </c>
      <c r="CA111" s="69">
        <v>4041321.57</v>
      </c>
      <c r="CB111" s="69">
        <v>6203660.1809999999</v>
      </c>
      <c r="CC111" s="69">
        <v>1500479.4649999999</v>
      </c>
      <c r="CD111" s="69">
        <v>781352.77999999991</v>
      </c>
      <c r="CE111" s="69">
        <v>0</v>
      </c>
      <c r="CF111" s="69">
        <v>16361988.791999998</v>
      </c>
      <c r="CG111" s="70" t="s">
        <v>427</v>
      </c>
      <c r="CH111" s="69">
        <v>1292579.2859999998</v>
      </c>
      <c r="CI111" s="69">
        <v>2542595.5099999998</v>
      </c>
      <c r="CJ111" s="69">
        <v>4041321.57</v>
      </c>
      <c r="CK111" s="69">
        <v>6203660.1809999999</v>
      </c>
      <c r="CL111" s="69">
        <v>1500479.4649999999</v>
      </c>
      <c r="CM111" s="69">
        <v>781352.77999999991</v>
      </c>
      <c r="CN111" s="69">
        <v>0</v>
      </c>
      <c r="CO111" s="69">
        <v>16361988.791999998</v>
      </c>
      <c r="CP111" s="70" t="s">
        <v>427</v>
      </c>
      <c r="CQ111" s="69">
        <v>1292579.2859999998</v>
      </c>
      <c r="CR111" s="69">
        <v>2542595.5099999998</v>
      </c>
      <c r="CS111" s="69">
        <v>4041321.57</v>
      </c>
      <c r="CT111" s="69">
        <v>6203660.1809999999</v>
      </c>
      <c r="CU111" s="69">
        <v>1500479.4649999999</v>
      </c>
      <c r="CV111" s="69">
        <v>781352.77999999991</v>
      </c>
      <c r="CW111" s="69">
        <v>0</v>
      </c>
      <c r="CX111" s="69">
        <v>16361988.791999998</v>
      </c>
      <c r="CY111" s="70" t="s">
        <v>427</v>
      </c>
      <c r="CZ111" s="69">
        <v>1292579.2859999998</v>
      </c>
      <c r="DA111" s="69">
        <v>2542595.5099999998</v>
      </c>
      <c r="DB111" s="69">
        <v>4041321.57</v>
      </c>
      <c r="DC111" s="69">
        <v>6203660.1809999999</v>
      </c>
      <c r="DD111" s="69">
        <v>1500479.4649999999</v>
      </c>
      <c r="DE111" s="69">
        <v>781352.77999999991</v>
      </c>
      <c r="DF111" s="69">
        <v>0</v>
      </c>
      <c r="DG111" s="69">
        <v>16361988.791999998</v>
      </c>
      <c r="DH111" s="70" t="s">
        <v>427</v>
      </c>
    </row>
    <row r="112" spans="1:112" s="74" customFormat="1" ht="11.5" x14ac:dyDescent="0.35">
      <c r="A112" s="88">
        <v>8012</v>
      </c>
      <c r="B112" s="74" t="s">
        <v>428</v>
      </c>
      <c r="C112" s="69"/>
      <c r="D112" s="69">
        <v>0</v>
      </c>
      <c r="E112" s="69">
        <v>2046842.13</v>
      </c>
      <c r="F112" s="69">
        <v>251311</v>
      </c>
      <c r="G112" s="69">
        <v>387438.36</v>
      </c>
      <c r="H112" s="69">
        <v>657308.73</v>
      </c>
      <c r="I112" s="69">
        <v>102290</v>
      </c>
      <c r="J112" s="69">
        <v>623404.04</v>
      </c>
      <c r="K112" s="69">
        <v>25089.999999999996</v>
      </c>
      <c r="L112" s="69">
        <v>0</v>
      </c>
      <c r="M112" s="69">
        <v>200</v>
      </c>
      <c r="N112" s="70" t="s">
        <v>429</v>
      </c>
      <c r="O112" s="69">
        <v>229650.07274999999</v>
      </c>
      <c r="P112" s="69">
        <v>373292.68699999998</v>
      </c>
      <c r="Q112" s="69">
        <v>633309.8743125</v>
      </c>
      <c r="R112" s="69">
        <v>125257</v>
      </c>
      <c r="S112" s="69">
        <v>549524.50925</v>
      </c>
      <c r="T112" s="69">
        <v>25089.999999999996</v>
      </c>
      <c r="U112" s="69">
        <v>0</v>
      </c>
      <c r="V112" s="69">
        <v>1936124.1433124999</v>
      </c>
      <c r="W112" s="70" t="s">
        <v>429</v>
      </c>
      <c r="X112" s="69">
        <f t="shared" si="200"/>
        <v>-21660.927250000008</v>
      </c>
      <c r="Y112" s="69">
        <f t="shared" si="200"/>
        <v>-14145.67300000001</v>
      </c>
      <c r="Z112" s="69">
        <f t="shared" si="200"/>
        <v>-23998.855687499978</v>
      </c>
      <c r="AA112" s="69">
        <f t="shared" si="200"/>
        <v>22967</v>
      </c>
      <c r="AB112" s="69">
        <f t="shared" si="200"/>
        <v>-73879.530750000034</v>
      </c>
      <c r="AC112" s="69">
        <f t="shared" si="200"/>
        <v>0</v>
      </c>
      <c r="AD112" s="69">
        <f t="shared" si="200"/>
        <v>0</v>
      </c>
      <c r="AE112" s="69">
        <f t="shared" si="200"/>
        <v>1935924.1433124999</v>
      </c>
      <c r="AF112" s="69">
        <v>218320.669161</v>
      </c>
      <c r="AG112" s="69">
        <v>352526.73619999998</v>
      </c>
      <c r="AH112" s="69">
        <v>582645.08436750004</v>
      </c>
      <c r="AI112" s="69">
        <v>156523</v>
      </c>
      <c r="AJ112" s="69">
        <v>505562.54851000005</v>
      </c>
      <c r="AK112" s="69">
        <v>25089.999999999996</v>
      </c>
      <c r="AL112" s="69">
        <v>0</v>
      </c>
      <c r="AM112" s="69">
        <v>1840668.0382385002</v>
      </c>
      <c r="AN112" s="70" t="s">
        <v>889</v>
      </c>
      <c r="AO112" s="69">
        <v>104414.233077</v>
      </c>
      <c r="AP112" s="69">
        <v>168599.74340000001</v>
      </c>
      <c r="AQ112" s="69">
        <v>278656.3446975</v>
      </c>
      <c r="AR112" s="69">
        <v>159804</v>
      </c>
      <c r="AS112" s="69">
        <v>264282.95003000001</v>
      </c>
      <c r="AT112" s="69">
        <v>25089.999999999996</v>
      </c>
      <c r="AU112" s="69">
        <v>0</v>
      </c>
      <c r="AV112" s="69">
        <v>1000847.2712045</v>
      </c>
      <c r="AW112" s="70" t="s">
        <v>890</v>
      </c>
      <c r="AX112" s="69">
        <v>0</v>
      </c>
      <c r="AY112" s="69">
        <v>0</v>
      </c>
      <c r="AZ112" s="69">
        <v>0</v>
      </c>
      <c r="BA112" s="69">
        <v>0</v>
      </c>
      <c r="BB112" s="69">
        <v>0</v>
      </c>
      <c r="BC112" s="69">
        <v>0</v>
      </c>
      <c r="BD112" s="69">
        <v>0</v>
      </c>
      <c r="BE112" s="69">
        <v>0</v>
      </c>
      <c r="BF112" s="70" t="s">
        <v>423</v>
      </c>
      <c r="BG112" s="69">
        <v>0</v>
      </c>
      <c r="BH112" s="69">
        <v>0</v>
      </c>
      <c r="BI112" s="69">
        <v>0</v>
      </c>
      <c r="BJ112" s="69">
        <v>0</v>
      </c>
      <c r="BK112" s="69">
        <v>0</v>
      </c>
      <c r="BL112" s="69">
        <v>0</v>
      </c>
      <c r="BM112" s="69">
        <v>0</v>
      </c>
      <c r="BN112" s="69">
        <v>0</v>
      </c>
      <c r="BO112" s="70" t="s">
        <v>423</v>
      </c>
      <c r="BP112" s="69">
        <v>0</v>
      </c>
      <c r="BQ112" s="69">
        <v>0</v>
      </c>
      <c r="BR112" s="69">
        <v>0</v>
      </c>
      <c r="BS112" s="69">
        <v>0</v>
      </c>
      <c r="BT112" s="69">
        <v>0</v>
      </c>
      <c r="BU112" s="69">
        <v>0</v>
      </c>
      <c r="BV112" s="69">
        <v>0</v>
      </c>
      <c r="BW112" s="69">
        <v>0</v>
      </c>
      <c r="BX112" s="70" t="s">
        <v>423</v>
      </c>
      <c r="BY112" s="69">
        <v>0</v>
      </c>
      <c r="BZ112" s="69">
        <v>0</v>
      </c>
      <c r="CA112" s="69">
        <v>0</v>
      </c>
      <c r="CB112" s="69">
        <v>0</v>
      </c>
      <c r="CC112" s="69">
        <v>0</v>
      </c>
      <c r="CD112" s="69">
        <v>0</v>
      </c>
      <c r="CE112" s="69">
        <v>0</v>
      </c>
      <c r="CF112" s="69">
        <v>0</v>
      </c>
      <c r="CG112" s="70" t="s">
        <v>423</v>
      </c>
      <c r="CH112" s="69">
        <v>0</v>
      </c>
      <c r="CI112" s="69">
        <v>0</v>
      </c>
      <c r="CJ112" s="69">
        <v>0</v>
      </c>
      <c r="CK112" s="69">
        <v>0</v>
      </c>
      <c r="CL112" s="69">
        <v>0</v>
      </c>
      <c r="CM112" s="69">
        <v>0</v>
      </c>
      <c r="CN112" s="69">
        <v>0</v>
      </c>
      <c r="CO112" s="69">
        <v>0</v>
      </c>
      <c r="CP112" s="70" t="s">
        <v>423</v>
      </c>
      <c r="CQ112" s="69">
        <v>0</v>
      </c>
      <c r="CR112" s="69">
        <v>0</v>
      </c>
      <c r="CS112" s="69">
        <v>0</v>
      </c>
      <c r="CT112" s="69">
        <v>0</v>
      </c>
      <c r="CU112" s="69">
        <v>0</v>
      </c>
      <c r="CV112" s="69">
        <v>0</v>
      </c>
      <c r="CW112" s="69">
        <v>0</v>
      </c>
      <c r="CX112" s="69">
        <v>0</v>
      </c>
      <c r="CY112" s="70" t="s">
        <v>423</v>
      </c>
      <c r="CZ112" s="69">
        <v>0</v>
      </c>
      <c r="DA112" s="69">
        <v>0</v>
      </c>
      <c r="DB112" s="69">
        <v>0</v>
      </c>
      <c r="DC112" s="69">
        <v>0</v>
      </c>
      <c r="DD112" s="69">
        <v>0</v>
      </c>
      <c r="DE112" s="69">
        <v>0</v>
      </c>
      <c r="DF112" s="69">
        <v>0</v>
      </c>
      <c r="DG112" s="69">
        <v>0</v>
      </c>
      <c r="DH112" s="70" t="s">
        <v>423</v>
      </c>
    </row>
    <row r="113" spans="1:112" s="74" customFormat="1" ht="11.5" x14ac:dyDescent="0.35">
      <c r="A113" s="88">
        <v>8019</v>
      </c>
      <c r="B113" s="74" t="s">
        <v>430</v>
      </c>
      <c r="C113" s="69"/>
      <c r="D113" s="69">
        <v>0</v>
      </c>
      <c r="E113" s="69">
        <v>0</v>
      </c>
      <c r="F113" s="69">
        <v>0</v>
      </c>
      <c r="G113" s="69">
        <v>0</v>
      </c>
      <c r="H113" s="69">
        <v>0</v>
      </c>
      <c r="I113" s="69">
        <v>0</v>
      </c>
      <c r="J113" s="69">
        <v>0</v>
      </c>
      <c r="K113" s="69">
        <v>0</v>
      </c>
      <c r="L113" s="69">
        <v>0</v>
      </c>
      <c r="M113" s="69">
        <v>0</v>
      </c>
      <c r="N113" s="70">
        <v>0</v>
      </c>
      <c r="O113" s="69">
        <v>134</v>
      </c>
      <c r="P113" s="69">
        <v>282</v>
      </c>
      <c r="Q113" s="69">
        <v>468</v>
      </c>
      <c r="R113" s="69">
        <v>0</v>
      </c>
      <c r="S113" s="69">
        <v>0</v>
      </c>
      <c r="T113" s="69">
        <v>0</v>
      </c>
      <c r="U113" s="69">
        <v>0</v>
      </c>
      <c r="V113" s="69">
        <v>884</v>
      </c>
      <c r="W113" s="70">
        <v>0</v>
      </c>
      <c r="X113" s="69">
        <f t="shared" si="200"/>
        <v>134</v>
      </c>
      <c r="Y113" s="69">
        <f t="shared" si="200"/>
        <v>282</v>
      </c>
      <c r="Z113" s="69">
        <f t="shared" si="200"/>
        <v>468</v>
      </c>
      <c r="AA113" s="69">
        <f t="shared" si="200"/>
        <v>0</v>
      </c>
      <c r="AB113" s="69">
        <f t="shared" si="200"/>
        <v>0</v>
      </c>
      <c r="AC113" s="69">
        <f t="shared" si="200"/>
        <v>0</v>
      </c>
      <c r="AD113" s="69">
        <f t="shared" si="200"/>
        <v>0</v>
      </c>
      <c r="AE113" s="69">
        <f t="shared" si="200"/>
        <v>884</v>
      </c>
      <c r="AF113" s="69">
        <v>0</v>
      </c>
      <c r="AG113" s="69">
        <v>0</v>
      </c>
      <c r="AH113" s="69">
        <v>0</v>
      </c>
      <c r="AI113" s="69">
        <v>0</v>
      </c>
      <c r="AJ113" s="69">
        <v>0</v>
      </c>
      <c r="AK113" s="69">
        <v>0</v>
      </c>
      <c r="AL113" s="69">
        <v>0</v>
      </c>
      <c r="AM113" s="69">
        <v>0</v>
      </c>
      <c r="AN113" s="70">
        <v>0</v>
      </c>
      <c r="AO113" s="69">
        <v>0</v>
      </c>
      <c r="AP113" s="69">
        <v>0</v>
      </c>
      <c r="AQ113" s="69">
        <v>0</v>
      </c>
      <c r="AR113" s="69">
        <v>0</v>
      </c>
      <c r="AS113" s="69">
        <v>0</v>
      </c>
      <c r="AT113" s="69">
        <v>0</v>
      </c>
      <c r="AU113" s="69">
        <v>0</v>
      </c>
      <c r="AV113" s="69">
        <v>0</v>
      </c>
      <c r="AW113" s="70">
        <v>0</v>
      </c>
      <c r="AX113" s="69">
        <v>0</v>
      </c>
      <c r="AY113" s="69">
        <v>0</v>
      </c>
      <c r="AZ113" s="69">
        <v>0</v>
      </c>
      <c r="BA113" s="69">
        <v>0</v>
      </c>
      <c r="BB113" s="69">
        <v>0</v>
      </c>
      <c r="BC113" s="69">
        <v>0</v>
      </c>
      <c r="BD113" s="69">
        <v>0</v>
      </c>
      <c r="BE113" s="69">
        <v>0</v>
      </c>
      <c r="BF113" s="70">
        <v>0</v>
      </c>
      <c r="BG113" s="69">
        <v>0</v>
      </c>
      <c r="BH113" s="69">
        <v>0</v>
      </c>
      <c r="BI113" s="69">
        <v>0</v>
      </c>
      <c r="BJ113" s="69">
        <v>0</v>
      </c>
      <c r="BK113" s="69">
        <v>0</v>
      </c>
      <c r="BL113" s="69">
        <v>0</v>
      </c>
      <c r="BM113" s="69">
        <v>0</v>
      </c>
      <c r="BN113" s="69">
        <v>0</v>
      </c>
      <c r="BO113" s="70">
        <v>0</v>
      </c>
      <c r="BP113" s="69">
        <v>0</v>
      </c>
      <c r="BQ113" s="69">
        <v>0</v>
      </c>
      <c r="BR113" s="69">
        <v>0</v>
      </c>
      <c r="BS113" s="69">
        <v>0</v>
      </c>
      <c r="BT113" s="69">
        <v>0</v>
      </c>
      <c r="BU113" s="69">
        <v>0</v>
      </c>
      <c r="BV113" s="69">
        <v>0</v>
      </c>
      <c r="BW113" s="69">
        <v>0</v>
      </c>
      <c r="BX113" s="70">
        <v>0</v>
      </c>
      <c r="BY113" s="69">
        <v>0</v>
      </c>
      <c r="BZ113" s="69">
        <v>0</v>
      </c>
      <c r="CA113" s="69">
        <v>0</v>
      </c>
      <c r="CB113" s="69">
        <v>0</v>
      </c>
      <c r="CC113" s="69">
        <v>0</v>
      </c>
      <c r="CD113" s="69">
        <v>0</v>
      </c>
      <c r="CE113" s="69">
        <v>0</v>
      </c>
      <c r="CF113" s="69">
        <v>0</v>
      </c>
      <c r="CG113" s="70">
        <v>0</v>
      </c>
      <c r="CH113" s="69">
        <v>0</v>
      </c>
      <c r="CI113" s="69">
        <v>0</v>
      </c>
      <c r="CJ113" s="69">
        <v>0</v>
      </c>
      <c r="CK113" s="69">
        <v>0</v>
      </c>
      <c r="CL113" s="69">
        <v>0</v>
      </c>
      <c r="CM113" s="69">
        <v>0</v>
      </c>
      <c r="CN113" s="69">
        <v>0</v>
      </c>
      <c r="CO113" s="69">
        <v>0</v>
      </c>
      <c r="CP113" s="70">
        <v>0</v>
      </c>
      <c r="CQ113" s="69">
        <v>0</v>
      </c>
      <c r="CR113" s="69">
        <v>0</v>
      </c>
      <c r="CS113" s="69">
        <v>0</v>
      </c>
      <c r="CT113" s="69">
        <v>0</v>
      </c>
      <c r="CU113" s="69">
        <v>0</v>
      </c>
      <c r="CV113" s="69">
        <v>0</v>
      </c>
      <c r="CW113" s="69">
        <v>0</v>
      </c>
      <c r="CX113" s="69">
        <v>0</v>
      </c>
      <c r="CY113" s="70">
        <v>0</v>
      </c>
      <c r="CZ113" s="69">
        <v>0</v>
      </c>
      <c r="DA113" s="69">
        <v>0</v>
      </c>
      <c r="DB113" s="69">
        <v>0</v>
      </c>
      <c r="DC113" s="69">
        <v>0</v>
      </c>
      <c r="DD113" s="69">
        <v>0</v>
      </c>
      <c r="DE113" s="69">
        <v>0</v>
      </c>
      <c r="DF113" s="69">
        <v>0</v>
      </c>
      <c r="DG113" s="69">
        <v>0</v>
      </c>
      <c r="DH113" s="70">
        <v>0</v>
      </c>
    </row>
    <row r="114" spans="1:112" s="74" customFormat="1" ht="23" x14ac:dyDescent="0.35">
      <c r="A114" s="88">
        <v>8096</v>
      </c>
      <c r="B114" s="74" t="s">
        <v>431</v>
      </c>
      <c r="C114" s="69"/>
      <c r="D114" s="69">
        <v>0</v>
      </c>
      <c r="E114" s="69">
        <v>4742250.33</v>
      </c>
      <c r="F114" s="69">
        <v>329848</v>
      </c>
      <c r="G114" s="69">
        <v>479335.32</v>
      </c>
      <c r="H114" s="69">
        <v>785665.51</v>
      </c>
      <c r="I114" s="69">
        <v>975862</v>
      </c>
      <c r="J114" s="69">
        <v>1929220.28</v>
      </c>
      <c r="K114" s="69">
        <v>242319.21999999997</v>
      </c>
      <c r="L114" s="69">
        <v>0</v>
      </c>
      <c r="M114" s="69">
        <v>0</v>
      </c>
      <c r="N114" s="70" t="s">
        <v>432</v>
      </c>
      <c r="O114" s="69">
        <v>335518.92</v>
      </c>
      <c r="P114" s="69">
        <v>562926.18799999985</v>
      </c>
      <c r="Q114" s="69">
        <v>922677.02999999991</v>
      </c>
      <c r="R114" s="69">
        <v>1185438.51085</v>
      </c>
      <c r="S114" s="69">
        <v>2013212.9149999996</v>
      </c>
      <c r="T114" s="69">
        <v>242319.21999999997</v>
      </c>
      <c r="U114" s="69">
        <v>0</v>
      </c>
      <c r="V114" s="69">
        <v>5262092.7838499984</v>
      </c>
      <c r="W114" s="70" t="s">
        <v>432</v>
      </c>
      <c r="X114" s="69">
        <f t="shared" si="200"/>
        <v>5670.9199999999837</v>
      </c>
      <c r="Y114" s="69">
        <f t="shared" si="200"/>
        <v>83590.867999999842</v>
      </c>
      <c r="Z114" s="69">
        <f t="shared" si="200"/>
        <v>137011.5199999999</v>
      </c>
      <c r="AA114" s="69">
        <f t="shared" si="200"/>
        <v>209576.51084999996</v>
      </c>
      <c r="AB114" s="69">
        <f t="shared" si="200"/>
        <v>83992.634999999544</v>
      </c>
      <c r="AC114" s="69">
        <f t="shared" si="200"/>
        <v>0</v>
      </c>
      <c r="AD114" s="69">
        <f t="shared" si="200"/>
        <v>0</v>
      </c>
      <c r="AE114" s="69">
        <f t="shared" si="200"/>
        <v>5262092.7838499984</v>
      </c>
      <c r="AF114" s="69">
        <v>346702.88399999996</v>
      </c>
      <c r="AG114" s="69">
        <v>577838.1399999999</v>
      </c>
      <c r="AH114" s="69">
        <v>922677.02999999991</v>
      </c>
      <c r="AI114" s="69">
        <v>1481341.4981499999</v>
      </c>
      <c r="AJ114" s="69">
        <v>2013212.9149999996</v>
      </c>
      <c r="AK114" s="69">
        <v>242319.21999999997</v>
      </c>
      <c r="AL114" s="69">
        <v>0</v>
      </c>
      <c r="AM114" s="69">
        <v>5584091.6871499987</v>
      </c>
      <c r="AN114" s="70" t="s">
        <v>891</v>
      </c>
      <c r="AO114" s="69">
        <v>346702.88399999996</v>
      </c>
      <c r="AP114" s="69">
        <v>577838.1399999999</v>
      </c>
      <c r="AQ114" s="69">
        <v>922677.02999999991</v>
      </c>
      <c r="AR114" s="69">
        <v>1512393.0462</v>
      </c>
      <c r="AS114" s="69">
        <v>2200488.5350000001</v>
      </c>
      <c r="AT114" s="69">
        <v>242319.21999999997</v>
      </c>
      <c r="AU114" s="69">
        <v>0</v>
      </c>
      <c r="AV114" s="69">
        <v>5802418.8551999992</v>
      </c>
      <c r="AW114" s="70" t="s">
        <v>891</v>
      </c>
      <c r="AX114" s="69">
        <v>346702.88399999996</v>
      </c>
      <c r="AY114" s="69">
        <v>574110.15199999989</v>
      </c>
      <c r="AZ114" s="69">
        <v>922677.02999999991</v>
      </c>
      <c r="BA114" s="69">
        <v>1543444.5942499998</v>
      </c>
      <c r="BB114" s="69">
        <v>2200488.5350000001</v>
      </c>
      <c r="BC114" s="69">
        <v>242319.21999999997</v>
      </c>
      <c r="BD114" s="69">
        <v>0</v>
      </c>
      <c r="BE114" s="69">
        <v>5829742.4152499996</v>
      </c>
      <c r="BF114" s="70" t="s">
        <v>891</v>
      </c>
      <c r="BG114" s="69">
        <v>346702.88399999996</v>
      </c>
      <c r="BH114" s="69">
        <v>577838.1399999999</v>
      </c>
      <c r="BI114" s="69">
        <v>922677.02999999991</v>
      </c>
      <c r="BJ114" s="69">
        <v>1570843.0189999999</v>
      </c>
      <c r="BK114" s="69">
        <v>2200488.5350000001</v>
      </c>
      <c r="BL114" s="69">
        <v>242319.21999999997</v>
      </c>
      <c r="BM114" s="69">
        <v>0</v>
      </c>
      <c r="BN114" s="69">
        <v>5860868.8279999997</v>
      </c>
      <c r="BO114" s="70" t="s">
        <v>891</v>
      </c>
      <c r="BP114" s="69">
        <v>346702.88399999996</v>
      </c>
      <c r="BQ114" s="69">
        <v>577838.1399999999</v>
      </c>
      <c r="BR114" s="69">
        <v>922677.02999999991</v>
      </c>
      <c r="BS114" s="69">
        <v>1570843.0189999999</v>
      </c>
      <c r="BT114" s="69">
        <v>2200488.5350000001</v>
      </c>
      <c r="BU114" s="69">
        <v>242319.21999999997</v>
      </c>
      <c r="BV114" s="69">
        <v>0</v>
      </c>
      <c r="BW114" s="69">
        <v>5860868.8279999997</v>
      </c>
      <c r="BX114" s="70" t="s">
        <v>891</v>
      </c>
      <c r="BY114" s="69">
        <v>346702.88399999996</v>
      </c>
      <c r="BZ114" s="69">
        <v>577838.1399999999</v>
      </c>
      <c r="CA114" s="69">
        <v>922677.02999999991</v>
      </c>
      <c r="CB114" s="69">
        <v>1570843.0189999999</v>
      </c>
      <c r="CC114" s="69">
        <v>2200488.5350000001</v>
      </c>
      <c r="CD114" s="69">
        <v>242319.21999999997</v>
      </c>
      <c r="CE114" s="69">
        <v>0</v>
      </c>
      <c r="CF114" s="69">
        <v>5860868.8279999997</v>
      </c>
      <c r="CG114" s="70" t="s">
        <v>891</v>
      </c>
      <c r="CH114" s="69">
        <v>346702.88399999996</v>
      </c>
      <c r="CI114" s="69">
        <v>577838.1399999999</v>
      </c>
      <c r="CJ114" s="69">
        <v>922677.02999999991</v>
      </c>
      <c r="CK114" s="69">
        <v>1570843.0189999999</v>
      </c>
      <c r="CL114" s="69">
        <v>2200488.5350000001</v>
      </c>
      <c r="CM114" s="69">
        <v>242319.21999999997</v>
      </c>
      <c r="CN114" s="69">
        <v>0</v>
      </c>
      <c r="CO114" s="69">
        <v>5860868.8279999997</v>
      </c>
      <c r="CP114" s="70" t="s">
        <v>891</v>
      </c>
      <c r="CQ114" s="69">
        <v>346702.88399999996</v>
      </c>
      <c r="CR114" s="69">
        <v>577838.1399999999</v>
      </c>
      <c r="CS114" s="69">
        <v>922677.02999999991</v>
      </c>
      <c r="CT114" s="69">
        <v>1570843.0189999999</v>
      </c>
      <c r="CU114" s="69">
        <v>2200488.5350000001</v>
      </c>
      <c r="CV114" s="69">
        <v>242319.21999999997</v>
      </c>
      <c r="CW114" s="69">
        <v>0</v>
      </c>
      <c r="CX114" s="69">
        <v>5860868.8279999997</v>
      </c>
      <c r="CY114" s="70" t="s">
        <v>891</v>
      </c>
      <c r="CZ114" s="69">
        <v>346702.88399999996</v>
      </c>
      <c r="DA114" s="69">
        <v>577838.1399999999</v>
      </c>
      <c r="DB114" s="69">
        <v>922677.02999999991</v>
      </c>
      <c r="DC114" s="69">
        <v>1570843.0189999999</v>
      </c>
      <c r="DD114" s="69">
        <v>2200488.5350000001</v>
      </c>
      <c r="DE114" s="69">
        <v>242319.21999999997</v>
      </c>
      <c r="DF114" s="69">
        <v>0</v>
      </c>
      <c r="DG114" s="69">
        <v>5860868.8279999997</v>
      </c>
      <c r="DH114" s="70" t="s">
        <v>891</v>
      </c>
    </row>
    <row r="115" spans="1:112" s="74" customFormat="1" ht="11.5" x14ac:dyDescent="0.35">
      <c r="A115" s="88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70"/>
      <c r="O115" s="69"/>
      <c r="P115" s="69"/>
      <c r="Q115" s="69"/>
      <c r="R115" s="69"/>
      <c r="S115" s="69"/>
      <c r="T115" s="69"/>
      <c r="U115" s="69"/>
      <c r="V115" s="69"/>
      <c r="W115" s="70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70"/>
      <c r="AO115" s="69"/>
      <c r="AP115" s="69"/>
      <c r="AQ115" s="69"/>
      <c r="AR115" s="69"/>
      <c r="AS115" s="69"/>
      <c r="AT115" s="69"/>
      <c r="AU115" s="69"/>
      <c r="AV115" s="69"/>
      <c r="AW115" s="70"/>
      <c r="AX115" s="69"/>
      <c r="AY115" s="69"/>
      <c r="AZ115" s="69"/>
      <c r="BA115" s="69"/>
      <c r="BB115" s="69"/>
      <c r="BC115" s="69"/>
      <c r="BD115" s="69"/>
      <c r="BE115" s="69"/>
      <c r="BF115" s="70"/>
      <c r="BG115" s="69"/>
      <c r="BH115" s="69"/>
      <c r="BI115" s="69"/>
      <c r="BJ115" s="69"/>
      <c r="BK115" s="69"/>
      <c r="BL115" s="69"/>
      <c r="BM115" s="69"/>
      <c r="BN115" s="69"/>
      <c r="BO115" s="70"/>
      <c r="BP115" s="69"/>
      <c r="BQ115" s="69"/>
      <c r="BR115" s="69"/>
      <c r="BS115" s="69"/>
      <c r="BT115" s="69"/>
      <c r="BU115" s="69"/>
      <c r="BV115" s="69"/>
      <c r="BW115" s="69"/>
      <c r="BX115" s="70"/>
      <c r="BY115" s="69"/>
      <c r="BZ115" s="69"/>
      <c r="CA115" s="69"/>
      <c r="CB115" s="69"/>
      <c r="CC115" s="69"/>
      <c r="CD115" s="69"/>
      <c r="CE115" s="69"/>
      <c r="CF115" s="69"/>
      <c r="CG115" s="70"/>
      <c r="CH115" s="69"/>
      <c r="CI115" s="69"/>
      <c r="CJ115" s="69"/>
      <c r="CK115" s="69"/>
      <c r="CL115" s="69"/>
      <c r="CM115" s="69"/>
      <c r="CN115" s="69"/>
      <c r="CO115" s="69"/>
      <c r="CP115" s="70"/>
      <c r="CQ115" s="69"/>
      <c r="CR115" s="69"/>
      <c r="CS115" s="69"/>
      <c r="CT115" s="69"/>
      <c r="CU115" s="69"/>
      <c r="CV115" s="69"/>
      <c r="CW115" s="69"/>
      <c r="CX115" s="69"/>
      <c r="CY115" s="70"/>
      <c r="CZ115" s="69"/>
      <c r="DA115" s="69"/>
      <c r="DB115" s="69"/>
      <c r="DC115" s="69"/>
      <c r="DD115" s="69"/>
      <c r="DE115" s="69"/>
      <c r="DF115" s="69"/>
      <c r="DG115" s="69"/>
      <c r="DH115" s="70"/>
    </row>
    <row r="116" spans="1:112" s="74" customFormat="1" ht="11.5" x14ac:dyDescent="0.35">
      <c r="A116" s="88"/>
      <c r="B116" s="83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70"/>
      <c r="O116" s="69"/>
      <c r="P116" s="69"/>
      <c r="Q116" s="69"/>
      <c r="R116" s="69"/>
      <c r="S116" s="69"/>
      <c r="T116" s="69"/>
      <c r="U116" s="69"/>
      <c r="V116" s="69"/>
      <c r="W116" s="70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70"/>
      <c r="AO116" s="69"/>
      <c r="AP116" s="69"/>
      <c r="AQ116" s="69"/>
      <c r="AR116" s="69"/>
      <c r="AS116" s="69"/>
      <c r="AT116" s="69"/>
      <c r="AU116" s="69"/>
      <c r="AV116" s="69"/>
      <c r="AW116" s="70"/>
      <c r="AX116" s="69"/>
      <c r="AY116" s="69"/>
      <c r="AZ116" s="69"/>
      <c r="BA116" s="69"/>
      <c r="BB116" s="69"/>
      <c r="BC116" s="69"/>
      <c r="BD116" s="69"/>
      <c r="BE116" s="69"/>
      <c r="BF116" s="70"/>
      <c r="BG116" s="69"/>
      <c r="BH116" s="69"/>
      <c r="BI116" s="69"/>
      <c r="BJ116" s="69"/>
      <c r="BK116" s="69"/>
      <c r="BL116" s="69"/>
      <c r="BM116" s="69"/>
      <c r="BN116" s="69"/>
      <c r="BO116" s="70"/>
      <c r="BP116" s="69"/>
      <c r="BQ116" s="69"/>
      <c r="BR116" s="69"/>
      <c r="BS116" s="69"/>
      <c r="BT116" s="69"/>
      <c r="BU116" s="69"/>
      <c r="BV116" s="69"/>
      <c r="BW116" s="69"/>
      <c r="BX116" s="70"/>
      <c r="BY116" s="69"/>
      <c r="BZ116" s="69"/>
      <c r="CA116" s="69"/>
      <c r="CB116" s="69"/>
      <c r="CC116" s="69"/>
      <c r="CD116" s="69"/>
      <c r="CE116" s="69"/>
      <c r="CF116" s="69"/>
      <c r="CG116" s="70"/>
      <c r="CH116" s="69"/>
      <c r="CI116" s="69"/>
      <c r="CJ116" s="69"/>
      <c r="CK116" s="69"/>
      <c r="CL116" s="69"/>
      <c r="CM116" s="69"/>
      <c r="CN116" s="69"/>
      <c r="CO116" s="69"/>
      <c r="CP116" s="70"/>
      <c r="CQ116" s="69"/>
      <c r="CR116" s="69"/>
      <c r="CS116" s="69"/>
      <c r="CT116" s="69"/>
      <c r="CU116" s="69"/>
      <c r="CV116" s="69"/>
      <c r="CW116" s="69"/>
      <c r="CX116" s="69"/>
      <c r="CY116" s="70"/>
      <c r="CZ116" s="69"/>
      <c r="DA116" s="69"/>
      <c r="DB116" s="69"/>
      <c r="DC116" s="69"/>
      <c r="DD116" s="69"/>
      <c r="DE116" s="69"/>
      <c r="DF116" s="69"/>
      <c r="DG116" s="69"/>
      <c r="DH116" s="70"/>
    </row>
    <row r="117" spans="1:112" s="74" customFormat="1" ht="11.5" x14ac:dyDescent="0.35">
      <c r="A117" s="88"/>
      <c r="B117" s="83" t="s">
        <v>433</v>
      </c>
      <c r="C117" s="89">
        <f t="shared" ref="C117:BN117" si="201">SUM(C111:C115)</f>
        <v>0</v>
      </c>
      <c r="D117" s="89">
        <f t="shared" si="201"/>
        <v>0</v>
      </c>
      <c r="E117" s="89">
        <f t="shared" si="201"/>
        <v>17701357.990000002</v>
      </c>
      <c r="F117" s="89">
        <f t="shared" si="201"/>
        <v>1575467</v>
      </c>
      <c r="G117" s="89">
        <f t="shared" si="201"/>
        <v>2671594.9899999998</v>
      </c>
      <c r="H117" s="89">
        <f t="shared" si="201"/>
        <v>4438632</v>
      </c>
      <c r="I117" s="89">
        <f t="shared" si="201"/>
        <v>4595312</v>
      </c>
      <c r="J117" s="89">
        <f t="shared" si="201"/>
        <v>3365610</v>
      </c>
      <c r="K117" s="89">
        <f>SUM(K111:K115)</f>
        <v>1054742</v>
      </c>
      <c r="L117" s="89">
        <f>SUM(L111:L115)</f>
        <v>0</v>
      </c>
      <c r="M117" s="89">
        <f t="shared" si="201"/>
        <v>200</v>
      </c>
      <c r="N117" s="90">
        <f t="shared" si="201"/>
        <v>0</v>
      </c>
      <c r="O117" s="89">
        <f t="shared" si="201"/>
        <v>1577672.0000000002</v>
      </c>
      <c r="P117" s="89">
        <f t="shared" si="201"/>
        <v>2670902</v>
      </c>
      <c r="Q117" s="89">
        <f t="shared" si="201"/>
        <v>4442047</v>
      </c>
      <c r="R117" s="89">
        <f t="shared" si="201"/>
        <v>5423854</v>
      </c>
      <c r="S117" s="89">
        <f t="shared" si="201"/>
        <v>3079747</v>
      </c>
      <c r="T117" s="89">
        <f>SUM(T111:T115)</f>
        <v>1054742</v>
      </c>
      <c r="U117" s="89">
        <f>SUM(U111:U115)</f>
        <v>0</v>
      </c>
      <c r="V117" s="89">
        <f t="shared" si="201"/>
        <v>18248964</v>
      </c>
      <c r="W117" s="90">
        <f t="shared" si="201"/>
        <v>0</v>
      </c>
      <c r="X117" s="89">
        <f t="shared" si="201"/>
        <v>2205.0000000002328</v>
      </c>
      <c r="Y117" s="89">
        <f t="shared" si="201"/>
        <v>-692.99000000022352</v>
      </c>
      <c r="Z117" s="89">
        <f t="shared" si="201"/>
        <v>3415.0000000003492</v>
      </c>
      <c r="AA117" s="89">
        <f t="shared" si="201"/>
        <v>828541.99999999977</v>
      </c>
      <c r="AB117" s="89">
        <f t="shared" si="201"/>
        <v>-285863.00000000012</v>
      </c>
      <c r="AC117" s="89">
        <f>SUM(AC111:AC115)</f>
        <v>0</v>
      </c>
      <c r="AD117" s="89">
        <f>SUM(AD111:AD115)</f>
        <v>0</v>
      </c>
      <c r="AE117" s="89">
        <f>SUM(AE111:AE115)</f>
        <v>18248764</v>
      </c>
      <c r="AF117" s="89">
        <f t="shared" si="201"/>
        <v>1718117</v>
      </c>
      <c r="AG117" s="89">
        <f t="shared" si="201"/>
        <v>2873042</v>
      </c>
      <c r="AH117" s="89">
        <f t="shared" si="201"/>
        <v>4645225</v>
      </c>
      <c r="AI117" s="89">
        <f t="shared" si="201"/>
        <v>7175235</v>
      </c>
      <c r="AJ117" s="89">
        <f t="shared" si="201"/>
        <v>3183688</v>
      </c>
      <c r="AK117" s="89">
        <f>SUM(AK111:AK115)</f>
        <v>1032022</v>
      </c>
      <c r="AL117" s="89">
        <f>SUM(AL111:AL115)</f>
        <v>0</v>
      </c>
      <c r="AM117" s="89">
        <f t="shared" si="201"/>
        <v>20627329</v>
      </c>
      <c r="AN117" s="90">
        <f t="shared" si="201"/>
        <v>0</v>
      </c>
      <c r="AO117" s="89">
        <f t="shared" si="201"/>
        <v>1748342</v>
      </c>
      <c r="AP117" s="89">
        <f t="shared" si="201"/>
        <v>2940671</v>
      </c>
      <c r="AQ117" s="89">
        <f t="shared" si="201"/>
        <v>4721762</v>
      </c>
      <c r="AR117" s="89">
        <f t="shared" si="201"/>
        <v>7455278</v>
      </c>
      <c r="AS117" s="89">
        <f t="shared" si="201"/>
        <v>3530080</v>
      </c>
      <c r="AT117" s="89">
        <f>SUM(AT111:AT115)</f>
        <v>1038615</v>
      </c>
      <c r="AU117" s="89">
        <f>SUM(AU111:AU115)</f>
        <v>0</v>
      </c>
      <c r="AV117" s="89">
        <f t="shared" si="201"/>
        <v>21434748</v>
      </c>
      <c r="AW117" s="90">
        <f t="shared" si="201"/>
        <v>0</v>
      </c>
      <c r="AX117" s="89">
        <f t="shared" si="201"/>
        <v>1667641.5899999999</v>
      </c>
      <c r="AY117" s="89">
        <f t="shared" si="201"/>
        <v>3071768.6999999997</v>
      </c>
      <c r="AZ117" s="89">
        <f t="shared" si="201"/>
        <v>4900945.4999999991</v>
      </c>
      <c r="BA117" s="89">
        <f t="shared" si="201"/>
        <v>7638901.3999999994</v>
      </c>
      <c r="BB117" s="89">
        <f t="shared" si="201"/>
        <v>3656520.1</v>
      </c>
      <c r="BC117" s="89">
        <f>SUM(BC111:BC115)</f>
        <v>1011377.8999999999</v>
      </c>
      <c r="BD117" s="89">
        <f>SUM(BD111:BD115)</f>
        <v>0</v>
      </c>
      <c r="BE117" s="89">
        <f t="shared" si="201"/>
        <v>21947155.189999998</v>
      </c>
      <c r="BF117" s="90">
        <f t="shared" si="201"/>
        <v>0</v>
      </c>
      <c r="BG117" s="89">
        <f t="shared" si="201"/>
        <v>1639282.17</v>
      </c>
      <c r="BH117" s="89">
        <f t="shared" si="201"/>
        <v>3120433.6499999994</v>
      </c>
      <c r="BI117" s="89">
        <f t="shared" si="201"/>
        <v>4963998.5999999996</v>
      </c>
      <c r="BJ117" s="89">
        <f t="shared" si="201"/>
        <v>7774503.1999999993</v>
      </c>
      <c r="BK117" s="89">
        <f t="shared" si="201"/>
        <v>3700968</v>
      </c>
      <c r="BL117" s="89">
        <f>SUM(BL111:BL115)</f>
        <v>1023671.9999999999</v>
      </c>
      <c r="BM117" s="89">
        <f>SUM(BM111:BM115)</f>
        <v>0</v>
      </c>
      <c r="BN117" s="89">
        <f t="shared" si="201"/>
        <v>22222857.619999997</v>
      </c>
      <c r="BO117" s="90">
        <f t="shared" ref="BO117:DH117" si="202">SUM(BO111:BO115)</f>
        <v>0</v>
      </c>
      <c r="BP117" s="89">
        <f t="shared" si="202"/>
        <v>1639282.17</v>
      </c>
      <c r="BQ117" s="89">
        <f t="shared" si="202"/>
        <v>3120433.6499999994</v>
      </c>
      <c r="BR117" s="89">
        <f t="shared" si="202"/>
        <v>4963998.5999999996</v>
      </c>
      <c r="BS117" s="89">
        <f t="shared" si="202"/>
        <v>7774503.1999999993</v>
      </c>
      <c r="BT117" s="89">
        <f t="shared" si="202"/>
        <v>3700968</v>
      </c>
      <c r="BU117" s="89">
        <f>SUM(BU111:BU115)</f>
        <v>1023671.9999999999</v>
      </c>
      <c r="BV117" s="89">
        <f>SUM(BV111:BV115)</f>
        <v>0</v>
      </c>
      <c r="BW117" s="89">
        <f t="shared" si="202"/>
        <v>22222857.619999997</v>
      </c>
      <c r="BX117" s="90">
        <f t="shared" si="202"/>
        <v>0</v>
      </c>
      <c r="BY117" s="89">
        <f t="shared" si="202"/>
        <v>1639282.17</v>
      </c>
      <c r="BZ117" s="89">
        <f t="shared" si="202"/>
        <v>3120433.6499999994</v>
      </c>
      <c r="CA117" s="89">
        <f t="shared" si="202"/>
        <v>4963998.5999999996</v>
      </c>
      <c r="CB117" s="89">
        <f t="shared" si="202"/>
        <v>7774503.1999999993</v>
      </c>
      <c r="CC117" s="89">
        <f t="shared" si="202"/>
        <v>3700968</v>
      </c>
      <c r="CD117" s="89">
        <f>SUM(CD111:CD115)</f>
        <v>1023671.9999999999</v>
      </c>
      <c r="CE117" s="89">
        <f>SUM(CE111:CE115)</f>
        <v>0</v>
      </c>
      <c r="CF117" s="89">
        <f t="shared" si="202"/>
        <v>22222857.619999997</v>
      </c>
      <c r="CG117" s="90">
        <f t="shared" si="202"/>
        <v>0</v>
      </c>
      <c r="CH117" s="89">
        <f t="shared" si="202"/>
        <v>1639282.17</v>
      </c>
      <c r="CI117" s="89">
        <f t="shared" si="202"/>
        <v>3120433.6499999994</v>
      </c>
      <c r="CJ117" s="89">
        <f t="shared" si="202"/>
        <v>4963998.5999999996</v>
      </c>
      <c r="CK117" s="89">
        <f t="shared" si="202"/>
        <v>7774503.1999999993</v>
      </c>
      <c r="CL117" s="89">
        <f t="shared" si="202"/>
        <v>3700968</v>
      </c>
      <c r="CM117" s="89">
        <f>SUM(CM111:CM115)</f>
        <v>1023671.9999999999</v>
      </c>
      <c r="CN117" s="89">
        <f>SUM(CN111:CN115)</f>
        <v>0</v>
      </c>
      <c r="CO117" s="89">
        <f t="shared" si="202"/>
        <v>22222857.619999997</v>
      </c>
      <c r="CP117" s="90">
        <f t="shared" si="202"/>
        <v>0</v>
      </c>
      <c r="CQ117" s="89">
        <f t="shared" si="202"/>
        <v>1639282.17</v>
      </c>
      <c r="CR117" s="89">
        <f t="shared" si="202"/>
        <v>3120433.6499999994</v>
      </c>
      <c r="CS117" s="89">
        <f t="shared" si="202"/>
        <v>4963998.5999999996</v>
      </c>
      <c r="CT117" s="89">
        <f t="shared" si="202"/>
        <v>7774503.1999999993</v>
      </c>
      <c r="CU117" s="89">
        <f t="shared" si="202"/>
        <v>3700968</v>
      </c>
      <c r="CV117" s="89">
        <f>SUM(CV111:CV115)</f>
        <v>1023671.9999999999</v>
      </c>
      <c r="CW117" s="89">
        <f>SUM(CW111:CW115)</f>
        <v>0</v>
      </c>
      <c r="CX117" s="89">
        <f t="shared" si="202"/>
        <v>22222857.619999997</v>
      </c>
      <c r="CY117" s="90">
        <f t="shared" si="202"/>
        <v>0</v>
      </c>
      <c r="CZ117" s="89">
        <f t="shared" si="202"/>
        <v>1639282.17</v>
      </c>
      <c r="DA117" s="89">
        <f t="shared" si="202"/>
        <v>3120433.6499999994</v>
      </c>
      <c r="DB117" s="89">
        <f t="shared" si="202"/>
        <v>4963998.5999999996</v>
      </c>
      <c r="DC117" s="89">
        <f t="shared" si="202"/>
        <v>7774503.1999999993</v>
      </c>
      <c r="DD117" s="89">
        <f t="shared" si="202"/>
        <v>3700968</v>
      </c>
      <c r="DE117" s="89">
        <f>SUM(DE111:DE115)</f>
        <v>1023671.9999999999</v>
      </c>
      <c r="DF117" s="89">
        <f>SUM(DF111:DF115)</f>
        <v>0</v>
      </c>
      <c r="DG117" s="89">
        <f t="shared" si="202"/>
        <v>22222857.619999997</v>
      </c>
      <c r="DH117" s="90">
        <f t="shared" si="202"/>
        <v>0</v>
      </c>
    </row>
    <row r="118" spans="1:112" s="74" customFormat="1" ht="11.5" x14ac:dyDescent="0.35">
      <c r="A118" s="88"/>
      <c r="B118" s="23"/>
      <c r="C118" s="69"/>
      <c r="D118" s="69" t="str">
        <f t="shared" ref="D118:V118" si="203">IFERROR(IF(SUBTOTAL(109,D111:D114)&lt;&gt;D117,"Hidden",""),"Error")</f>
        <v/>
      </c>
      <c r="E118" s="69" t="str">
        <f t="shared" si="203"/>
        <v/>
      </c>
      <c r="F118" s="69" t="str">
        <f t="shared" si="203"/>
        <v/>
      </c>
      <c r="G118" s="69" t="str">
        <f t="shared" si="203"/>
        <v/>
      </c>
      <c r="H118" s="69" t="str">
        <f t="shared" si="203"/>
        <v/>
      </c>
      <c r="I118" s="69" t="str">
        <f t="shared" si="203"/>
        <v/>
      </c>
      <c r="J118" s="69" t="str">
        <f t="shared" si="203"/>
        <v/>
      </c>
      <c r="K118" s="69" t="str">
        <f>IFERROR(IF(SUBTOTAL(109,K111:K114)&lt;&gt;K117,"Hidden",""),"Error")</f>
        <v/>
      </c>
      <c r="L118" s="69" t="str">
        <f>IFERROR(IF(SUBTOTAL(109,L111:L114)&lt;&gt;L117,"Hidden",""),"Error")</f>
        <v/>
      </c>
      <c r="M118" s="69" t="str">
        <f t="shared" si="203"/>
        <v/>
      </c>
      <c r="N118" s="70"/>
      <c r="O118" s="69" t="str">
        <f t="shared" si="203"/>
        <v/>
      </c>
      <c r="P118" s="69" t="str">
        <f t="shared" si="203"/>
        <v/>
      </c>
      <c r="Q118" s="69" t="str">
        <f t="shared" si="203"/>
        <v/>
      </c>
      <c r="R118" s="69" t="str">
        <f t="shared" si="203"/>
        <v/>
      </c>
      <c r="S118" s="69" t="str">
        <f t="shared" si="203"/>
        <v/>
      </c>
      <c r="T118" s="69" t="str">
        <f>IFERROR(IF(SUBTOTAL(109,T111:T114)&lt;&gt;T117,"Hidden",""),"Error")</f>
        <v/>
      </c>
      <c r="U118" s="69" t="str">
        <f>IFERROR(IF(SUBTOTAL(109,U111:U114)&lt;&gt;U117,"Hidden",""),"Error")</f>
        <v/>
      </c>
      <c r="V118" s="69" t="str">
        <f t="shared" si="203"/>
        <v/>
      </c>
      <c r="W118" s="70"/>
      <c r="X118" s="69"/>
      <c r="Y118" s="69"/>
      <c r="Z118" s="69"/>
      <c r="AA118" s="69"/>
      <c r="AB118" s="69"/>
      <c r="AC118" s="69"/>
      <c r="AD118" s="69"/>
      <c r="AE118" s="69"/>
      <c r="AF118" s="69" t="str">
        <f t="shared" ref="AF118:AM118" si="204">IFERROR(IF(SUBTOTAL(109,AF111:AF114)&lt;&gt;AF117,"Hidden",""),"Error")</f>
        <v/>
      </c>
      <c r="AG118" s="69" t="str">
        <f t="shared" si="204"/>
        <v/>
      </c>
      <c r="AH118" s="69" t="str">
        <f t="shared" si="204"/>
        <v/>
      </c>
      <c r="AI118" s="69" t="str">
        <f t="shared" si="204"/>
        <v/>
      </c>
      <c r="AJ118" s="69" t="str">
        <f t="shared" si="204"/>
        <v/>
      </c>
      <c r="AK118" s="69" t="str">
        <f>IFERROR(IF(SUBTOTAL(109,AK111:AK114)&lt;&gt;AK117,"Hidden",""),"Error")</f>
        <v/>
      </c>
      <c r="AL118" s="69" t="str">
        <f>IFERROR(IF(SUBTOTAL(109,AL111:AL114)&lt;&gt;AL117,"Hidden",""),"Error")</f>
        <v/>
      </c>
      <c r="AM118" s="69" t="str">
        <f t="shared" si="204"/>
        <v/>
      </c>
      <c r="AN118" s="70"/>
      <c r="AO118" s="69" t="str">
        <f t="shared" ref="AO118:AV118" si="205">IFERROR(IF(SUBTOTAL(109,AO111:AO114)&lt;&gt;AO117,"Hidden",""),"Error")</f>
        <v/>
      </c>
      <c r="AP118" s="69" t="str">
        <f t="shared" si="205"/>
        <v/>
      </c>
      <c r="AQ118" s="69" t="str">
        <f t="shared" si="205"/>
        <v/>
      </c>
      <c r="AR118" s="69" t="str">
        <f t="shared" si="205"/>
        <v/>
      </c>
      <c r="AS118" s="69" t="str">
        <f t="shared" si="205"/>
        <v/>
      </c>
      <c r="AT118" s="69" t="str">
        <f>IFERROR(IF(SUBTOTAL(109,AT111:AT114)&lt;&gt;AT117,"Hidden",""),"Error")</f>
        <v/>
      </c>
      <c r="AU118" s="69" t="str">
        <f>IFERROR(IF(SUBTOTAL(109,AU111:AU114)&lt;&gt;AU117,"Hidden",""),"Error")</f>
        <v/>
      </c>
      <c r="AV118" s="69" t="str">
        <f t="shared" si="205"/>
        <v/>
      </c>
      <c r="AW118" s="70"/>
      <c r="AX118" s="69" t="str">
        <f t="shared" ref="AX118:BE118" si="206">IFERROR(IF(SUBTOTAL(109,AX111:AX114)&lt;&gt;AX117,"Hidden",""),"Error")</f>
        <v/>
      </c>
      <c r="AY118" s="69" t="str">
        <f t="shared" si="206"/>
        <v/>
      </c>
      <c r="AZ118" s="69" t="str">
        <f t="shared" si="206"/>
        <v/>
      </c>
      <c r="BA118" s="69" t="str">
        <f t="shared" si="206"/>
        <v/>
      </c>
      <c r="BB118" s="69" t="str">
        <f t="shared" si="206"/>
        <v/>
      </c>
      <c r="BC118" s="69" t="str">
        <f>IFERROR(IF(SUBTOTAL(109,BC111:BC114)&lt;&gt;BC117,"Hidden",""),"Error")</f>
        <v/>
      </c>
      <c r="BD118" s="69" t="str">
        <f>IFERROR(IF(SUBTOTAL(109,BD111:BD114)&lt;&gt;BD117,"Hidden",""),"Error")</f>
        <v/>
      </c>
      <c r="BE118" s="69" t="str">
        <f t="shared" si="206"/>
        <v/>
      </c>
      <c r="BF118" s="70"/>
      <c r="BG118" s="69" t="str">
        <f t="shared" ref="BG118:BN118" si="207">IFERROR(IF(SUBTOTAL(109,BG111:BG114)&lt;&gt;BG117,"Hidden",""),"Error")</f>
        <v/>
      </c>
      <c r="BH118" s="69" t="str">
        <f t="shared" si="207"/>
        <v/>
      </c>
      <c r="BI118" s="69" t="str">
        <f t="shared" si="207"/>
        <v/>
      </c>
      <c r="BJ118" s="69" t="str">
        <f t="shared" si="207"/>
        <v/>
      </c>
      <c r="BK118" s="69" t="str">
        <f t="shared" si="207"/>
        <v/>
      </c>
      <c r="BL118" s="69" t="str">
        <f>IFERROR(IF(SUBTOTAL(109,BL111:BL114)&lt;&gt;BL117,"Hidden",""),"Error")</f>
        <v/>
      </c>
      <c r="BM118" s="69" t="str">
        <f>IFERROR(IF(SUBTOTAL(109,BM111:BM114)&lt;&gt;BM117,"Hidden",""),"Error")</f>
        <v/>
      </c>
      <c r="BN118" s="69" t="str">
        <f t="shared" si="207"/>
        <v/>
      </c>
      <c r="BO118" s="70"/>
      <c r="BP118" s="69" t="str">
        <f t="shared" ref="BP118:BW118" si="208">IFERROR(IF(SUBTOTAL(109,BP111:BP114)&lt;&gt;BP117,"Hidden",""),"Error")</f>
        <v/>
      </c>
      <c r="BQ118" s="69" t="str">
        <f t="shared" si="208"/>
        <v/>
      </c>
      <c r="BR118" s="69" t="str">
        <f t="shared" si="208"/>
        <v/>
      </c>
      <c r="BS118" s="69" t="str">
        <f t="shared" si="208"/>
        <v/>
      </c>
      <c r="BT118" s="69" t="str">
        <f t="shared" si="208"/>
        <v/>
      </c>
      <c r="BU118" s="69" t="str">
        <f>IFERROR(IF(SUBTOTAL(109,BU111:BU114)&lt;&gt;BU117,"Hidden",""),"Error")</f>
        <v/>
      </c>
      <c r="BV118" s="69" t="str">
        <f>IFERROR(IF(SUBTOTAL(109,BV111:BV114)&lt;&gt;BV117,"Hidden",""),"Error")</f>
        <v/>
      </c>
      <c r="BW118" s="69" t="str">
        <f t="shared" si="208"/>
        <v/>
      </c>
      <c r="BX118" s="70"/>
      <c r="BY118" s="69" t="str">
        <f t="shared" ref="BY118:CF118" si="209">IFERROR(IF(SUBTOTAL(109,BY111:BY114)&lt;&gt;BY117,"Hidden",""),"Error")</f>
        <v/>
      </c>
      <c r="BZ118" s="69" t="str">
        <f t="shared" si="209"/>
        <v/>
      </c>
      <c r="CA118" s="69" t="str">
        <f t="shared" si="209"/>
        <v/>
      </c>
      <c r="CB118" s="69" t="str">
        <f t="shared" si="209"/>
        <v/>
      </c>
      <c r="CC118" s="69" t="str">
        <f t="shared" si="209"/>
        <v/>
      </c>
      <c r="CD118" s="69" t="str">
        <f>IFERROR(IF(SUBTOTAL(109,CD111:CD114)&lt;&gt;CD117,"Hidden",""),"Error")</f>
        <v/>
      </c>
      <c r="CE118" s="69" t="str">
        <f>IFERROR(IF(SUBTOTAL(109,CE111:CE114)&lt;&gt;CE117,"Hidden",""),"Error")</f>
        <v/>
      </c>
      <c r="CF118" s="69" t="str">
        <f t="shared" si="209"/>
        <v/>
      </c>
      <c r="CG118" s="70"/>
      <c r="CH118" s="69" t="str">
        <f t="shared" ref="CH118:CO118" si="210">IFERROR(IF(SUBTOTAL(109,CH111:CH114)&lt;&gt;CH117,"Hidden",""),"Error")</f>
        <v/>
      </c>
      <c r="CI118" s="69" t="str">
        <f t="shared" si="210"/>
        <v/>
      </c>
      <c r="CJ118" s="69" t="str">
        <f t="shared" si="210"/>
        <v/>
      </c>
      <c r="CK118" s="69" t="str">
        <f t="shared" si="210"/>
        <v/>
      </c>
      <c r="CL118" s="69" t="str">
        <f t="shared" si="210"/>
        <v/>
      </c>
      <c r="CM118" s="69" t="str">
        <f>IFERROR(IF(SUBTOTAL(109,CM111:CM114)&lt;&gt;CM117,"Hidden",""),"Error")</f>
        <v/>
      </c>
      <c r="CN118" s="69" t="str">
        <f>IFERROR(IF(SUBTOTAL(109,CN111:CN114)&lt;&gt;CN117,"Hidden",""),"Error")</f>
        <v/>
      </c>
      <c r="CO118" s="69" t="str">
        <f t="shared" si="210"/>
        <v/>
      </c>
      <c r="CP118" s="70"/>
      <c r="CQ118" s="69" t="str">
        <f t="shared" ref="CQ118:CX118" si="211">IFERROR(IF(SUBTOTAL(109,CQ111:CQ114)&lt;&gt;CQ117,"Hidden",""),"Error")</f>
        <v/>
      </c>
      <c r="CR118" s="69" t="str">
        <f t="shared" si="211"/>
        <v/>
      </c>
      <c r="CS118" s="69" t="str">
        <f t="shared" si="211"/>
        <v/>
      </c>
      <c r="CT118" s="69" t="str">
        <f t="shared" si="211"/>
        <v/>
      </c>
      <c r="CU118" s="69" t="str">
        <f t="shared" si="211"/>
        <v/>
      </c>
      <c r="CV118" s="69" t="str">
        <f>IFERROR(IF(SUBTOTAL(109,CV111:CV114)&lt;&gt;CV117,"Hidden",""),"Error")</f>
        <v/>
      </c>
      <c r="CW118" s="69" t="str">
        <f>IFERROR(IF(SUBTOTAL(109,CW111:CW114)&lt;&gt;CW117,"Hidden",""),"Error")</f>
        <v/>
      </c>
      <c r="CX118" s="69" t="str">
        <f t="shared" si="211"/>
        <v/>
      </c>
      <c r="CY118" s="70"/>
      <c r="CZ118" s="69" t="str">
        <f t="shared" ref="CZ118:DG118" si="212">IFERROR(IF(SUBTOTAL(109,CZ111:CZ114)&lt;&gt;CZ117,"Hidden",""),"Error")</f>
        <v/>
      </c>
      <c r="DA118" s="69" t="str">
        <f t="shared" si="212"/>
        <v/>
      </c>
      <c r="DB118" s="69" t="str">
        <f t="shared" si="212"/>
        <v/>
      </c>
      <c r="DC118" s="69" t="str">
        <f t="shared" si="212"/>
        <v/>
      </c>
      <c r="DD118" s="69" t="str">
        <f t="shared" si="212"/>
        <v/>
      </c>
      <c r="DE118" s="69" t="str">
        <f>IFERROR(IF(SUBTOTAL(109,DE111:DE114)&lt;&gt;DE117,"Hidden",""),"Error")</f>
        <v/>
      </c>
      <c r="DF118" s="69" t="str">
        <f>IFERROR(IF(SUBTOTAL(109,DF111:DF114)&lt;&gt;DF117,"Hidden",""),"Error")</f>
        <v/>
      </c>
      <c r="DG118" s="69" t="str">
        <f t="shared" si="212"/>
        <v/>
      </c>
      <c r="DH118" s="70"/>
    </row>
    <row r="119" spans="1:112" s="74" customFormat="1" ht="11.5" x14ac:dyDescent="0.35">
      <c r="A119" s="87">
        <v>8100</v>
      </c>
      <c r="B119" s="87" t="s">
        <v>434</v>
      </c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70"/>
      <c r="O119" s="69"/>
      <c r="P119" s="69"/>
      <c r="Q119" s="69"/>
      <c r="R119" s="69"/>
      <c r="S119" s="69"/>
      <c r="T119" s="69"/>
      <c r="U119" s="69"/>
      <c r="V119" s="69"/>
      <c r="W119" s="70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70"/>
      <c r="AO119" s="69"/>
      <c r="AP119" s="69"/>
      <c r="AQ119" s="69"/>
      <c r="AR119" s="69"/>
      <c r="AS119" s="69"/>
      <c r="AT119" s="69"/>
      <c r="AU119" s="69"/>
      <c r="AV119" s="69"/>
      <c r="AW119" s="70"/>
      <c r="AX119" s="69"/>
      <c r="AY119" s="69"/>
      <c r="AZ119" s="69"/>
      <c r="BA119" s="69"/>
      <c r="BB119" s="69"/>
      <c r="BC119" s="69"/>
      <c r="BD119" s="69"/>
      <c r="BE119" s="69"/>
      <c r="BF119" s="70"/>
      <c r="BG119" s="69"/>
      <c r="BH119" s="69"/>
      <c r="BI119" s="69"/>
      <c r="BJ119" s="69"/>
      <c r="BK119" s="69"/>
      <c r="BL119" s="69"/>
      <c r="BM119" s="69"/>
      <c r="BN119" s="69"/>
      <c r="BO119" s="70"/>
      <c r="BP119" s="69"/>
      <c r="BQ119" s="69"/>
      <c r="BR119" s="69"/>
      <c r="BS119" s="69"/>
      <c r="BT119" s="69"/>
      <c r="BU119" s="69"/>
      <c r="BV119" s="69"/>
      <c r="BW119" s="69"/>
      <c r="BX119" s="70"/>
      <c r="BY119" s="69"/>
      <c r="BZ119" s="69"/>
      <c r="CA119" s="69"/>
      <c r="CB119" s="69"/>
      <c r="CC119" s="69"/>
      <c r="CD119" s="69"/>
      <c r="CE119" s="69"/>
      <c r="CF119" s="69"/>
      <c r="CG119" s="70"/>
      <c r="CH119" s="69"/>
      <c r="CI119" s="69"/>
      <c r="CJ119" s="69"/>
      <c r="CK119" s="69"/>
      <c r="CL119" s="69"/>
      <c r="CM119" s="69"/>
      <c r="CN119" s="69"/>
      <c r="CO119" s="69"/>
      <c r="CP119" s="70"/>
      <c r="CQ119" s="69"/>
      <c r="CR119" s="69"/>
      <c r="CS119" s="69"/>
      <c r="CT119" s="69"/>
      <c r="CU119" s="69"/>
      <c r="CV119" s="69"/>
      <c r="CW119" s="69"/>
      <c r="CX119" s="69"/>
      <c r="CY119" s="70"/>
      <c r="CZ119" s="69"/>
      <c r="DA119" s="69"/>
      <c r="DB119" s="69"/>
      <c r="DC119" s="69"/>
      <c r="DD119" s="69"/>
      <c r="DE119" s="69"/>
      <c r="DF119" s="69"/>
      <c r="DG119" s="69"/>
      <c r="DH119" s="70"/>
    </row>
    <row r="120" spans="1:112" s="74" customFormat="1" ht="11.5" x14ac:dyDescent="0.35">
      <c r="A120" s="88">
        <v>8181</v>
      </c>
      <c r="B120" s="88" t="s">
        <v>435</v>
      </c>
      <c r="C120" s="69"/>
      <c r="D120" s="69">
        <v>0</v>
      </c>
      <c r="E120" s="69">
        <v>257766.08000000002</v>
      </c>
      <c r="F120" s="69">
        <v>35542.46</v>
      </c>
      <c r="G120" s="69">
        <v>56828.85</v>
      </c>
      <c r="H120" s="69">
        <v>93146.63</v>
      </c>
      <c r="I120" s="69">
        <v>17061.29</v>
      </c>
      <c r="J120" s="69">
        <v>48936.85</v>
      </c>
      <c r="K120" s="69">
        <v>6250</v>
      </c>
      <c r="L120" s="69">
        <v>0</v>
      </c>
      <c r="M120" s="69">
        <v>126.38750000000002</v>
      </c>
      <c r="N120" s="70" t="s">
        <v>436</v>
      </c>
      <c r="O120" s="69">
        <v>32331.302500000002</v>
      </c>
      <c r="P120" s="69">
        <v>53691.36849999999</v>
      </c>
      <c r="Q120" s="69">
        <v>92406.006000000008</v>
      </c>
      <c r="R120" s="69">
        <v>18000</v>
      </c>
      <c r="S120" s="69">
        <v>52875</v>
      </c>
      <c r="T120" s="69">
        <v>1542.8</v>
      </c>
      <c r="U120" s="69">
        <v>0</v>
      </c>
      <c r="V120" s="69">
        <v>250846.47699999998</v>
      </c>
      <c r="W120" s="70" t="s">
        <v>437</v>
      </c>
      <c r="X120" s="69">
        <f t="shared" ref="X120:AE151" si="213">O120-F120</f>
        <v>-3211.1574999999975</v>
      </c>
      <c r="Y120" s="69">
        <f t="shared" si="213"/>
        <v>-3137.481500000009</v>
      </c>
      <c r="Z120" s="69">
        <f t="shared" si="213"/>
        <v>-740.62399999999616</v>
      </c>
      <c r="AA120" s="69">
        <f t="shared" si="213"/>
        <v>938.70999999999913</v>
      </c>
      <c r="AB120" s="69">
        <f t="shared" si="213"/>
        <v>3938.1500000000015</v>
      </c>
      <c r="AC120" s="69">
        <f t="shared" si="213"/>
        <v>-4707.2</v>
      </c>
      <c r="AD120" s="69">
        <f t="shared" si="213"/>
        <v>0</v>
      </c>
      <c r="AE120" s="69">
        <f t="shared" si="213"/>
        <v>250720.08949999997</v>
      </c>
      <c r="AF120" s="69">
        <v>33869.873299500003</v>
      </c>
      <c r="AG120" s="69">
        <v>56826.120758049998</v>
      </c>
      <c r="AH120" s="69">
        <v>93142.151573625</v>
      </c>
      <c r="AI120" s="69">
        <v>81125</v>
      </c>
      <c r="AJ120" s="69">
        <v>53750</v>
      </c>
      <c r="AK120" s="69">
        <v>24461.575160750002</v>
      </c>
      <c r="AL120" s="69">
        <v>0</v>
      </c>
      <c r="AM120" s="69">
        <v>343174.72079192504</v>
      </c>
      <c r="AN120" s="70" t="s">
        <v>892</v>
      </c>
      <c r="AO120" s="69">
        <v>35845.841707792832</v>
      </c>
      <c r="AP120" s="69">
        <v>59743.069512988055</v>
      </c>
      <c r="AQ120" s="69">
        <v>95396.19164170674</v>
      </c>
      <c r="AR120" s="69">
        <v>101375</v>
      </c>
      <c r="AS120" s="69">
        <v>53750</v>
      </c>
      <c r="AT120" s="69">
        <v>25053.545279640151</v>
      </c>
      <c r="AU120" s="69">
        <v>0</v>
      </c>
      <c r="AV120" s="69">
        <v>371163.64814212779</v>
      </c>
      <c r="AW120" s="70" t="s">
        <v>893</v>
      </c>
      <c r="AX120" s="69">
        <v>36802.925681390901</v>
      </c>
      <c r="AY120" s="69">
        <v>61338.209468984838</v>
      </c>
      <c r="AZ120" s="69">
        <v>97943.269958540302</v>
      </c>
      <c r="BA120" s="69">
        <v>103500</v>
      </c>
      <c r="BB120" s="69">
        <v>58750</v>
      </c>
      <c r="BC120" s="69">
        <v>25722.474938606545</v>
      </c>
      <c r="BD120" s="69">
        <v>0</v>
      </c>
      <c r="BE120" s="69">
        <v>384056.8800475226</v>
      </c>
      <c r="BF120" s="70" t="s">
        <v>894</v>
      </c>
      <c r="BG120" s="69">
        <v>36802.925681390901</v>
      </c>
      <c r="BH120" s="69">
        <v>60942.479085313964</v>
      </c>
      <c r="BI120" s="69">
        <v>97943.269958540302</v>
      </c>
      <c r="BJ120" s="69">
        <v>105625</v>
      </c>
      <c r="BK120" s="69">
        <v>58750</v>
      </c>
      <c r="BL120" s="69">
        <v>25722.474938606545</v>
      </c>
      <c r="BM120" s="69">
        <v>0</v>
      </c>
      <c r="BN120" s="69">
        <v>385786.14966385171</v>
      </c>
      <c r="BO120" s="70" t="s">
        <v>894</v>
      </c>
      <c r="BP120" s="69">
        <v>36802.925681390901</v>
      </c>
      <c r="BQ120" s="69">
        <v>61338.209468984838</v>
      </c>
      <c r="BR120" s="69">
        <v>97943.269958540302</v>
      </c>
      <c r="BS120" s="69">
        <v>170164.06497847408</v>
      </c>
      <c r="BT120" s="69">
        <v>92996.640162654439</v>
      </c>
      <c r="BU120" s="69">
        <v>25722.474938606545</v>
      </c>
      <c r="BV120" s="69">
        <v>0</v>
      </c>
      <c r="BW120" s="69">
        <v>484967.58518865117</v>
      </c>
      <c r="BX120" s="70" t="s">
        <v>894</v>
      </c>
      <c r="BY120" s="69">
        <v>36802.925681390901</v>
      </c>
      <c r="BZ120" s="69">
        <v>61338.209468984838</v>
      </c>
      <c r="CA120" s="69">
        <v>97943.269958540302</v>
      </c>
      <c r="CB120" s="69">
        <v>170164.06497847408</v>
      </c>
      <c r="CC120" s="69">
        <v>92996.640162654439</v>
      </c>
      <c r="CD120" s="69">
        <v>25722.474938606545</v>
      </c>
      <c r="CE120" s="69">
        <v>0</v>
      </c>
      <c r="CF120" s="69">
        <v>484967.58518865117</v>
      </c>
      <c r="CG120" s="70" t="s">
        <v>894</v>
      </c>
      <c r="CH120" s="69">
        <v>36802.925681390901</v>
      </c>
      <c r="CI120" s="69">
        <v>61338.209468984838</v>
      </c>
      <c r="CJ120" s="69">
        <v>97943.269958540302</v>
      </c>
      <c r="CK120" s="69">
        <v>170164.06497847408</v>
      </c>
      <c r="CL120" s="69">
        <v>92996.640162654439</v>
      </c>
      <c r="CM120" s="69">
        <v>25722.474938606545</v>
      </c>
      <c r="CN120" s="69">
        <v>0</v>
      </c>
      <c r="CO120" s="69">
        <v>484967.58518865117</v>
      </c>
      <c r="CP120" s="70" t="s">
        <v>894</v>
      </c>
      <c r="CQ120" s="69">
        <v>36802.925681390901</v>
      </c>
      <c r="CR120" s="69">
        <v>61338.209468984838</v>
      </c>
      <c r="CS120" s="69">
        <v>97943.269958540302</v>
      </c>
      <c r="CT120" s="69">
        <v>170164.06497847408</v>
      </c>
      <c r="CU120" s="69">
        <v>92996.640162654439</v>
      </c>
      <c r="CV120" s="69">
        <v>25722.474938606545</v>
      </c>
      <c r="CW120" s="69">
        <v>0</v>
      </c>
      <c r="CX120" s="69">
        <v>484967.58518865117</v>
      </c>
      <c r="CY120" s="70" t="s">
        <v>894</v>
      </c>
      <c r="CZ120" s="69">
        <v>36802.925681390901</v>
      </c>
      <c r="DA120" s="69">
        <v>61338.209468984838</v>
      </c>
      <c r="DB120" s="69">
        <v>97943.269958540302</v>
      </c>
      <c r="DC120" s="69">
        <v>170164.06497847408</v>
      </c>
      <c r="DD120" s="69">
        <v>92996.640162654439</v>
      </c>
      <c r="DE120" s="69">
        <v>25722.474938606545</v>
      </c>
      <c r="DF120" s="69">
        <v>0</v>
      </c>
      <c r="DG120" s="69">
        <v>484967.58518865117</v>
      </c>
      <c r="DH120" s="70" t="s">
        <v>894</v>
      </c>
    </row>
    <row r="121" spans="1:112" s="74" customFormat="1" ht="11.5" x14ac:dyDescent="0.35">
      <c r="A121" s="88">
        <v>8182</v>
      </c>
      <c r="B121" s="88" t="s">
        <v>438</v>
      </c>
      <c r="C121" s="69"/>
      <c r="D121" s="69">
        <v>0</v>
      </c>
      <c r="E121" s="69">
        <v>0</v>
      </c>
      <c r="F121" s="69">
        <v>0</v>
      </c>
      <c r="G121" s="69">
        <v>0</v>
      </c>
      <c r="H121" s="69">
        <v>0</v>
      </c>
      <c r="I121" s="69">
        <v>0</v>
      </c>
      <c r="J121" s="69">
        <v>0</v>
      </c>
      <c r="K121" s="69">
        <v>0</v>
      </c>
      <c r="L121" s="69">
        <v>0</v>
      </c>
      <c r="M121" s="69">
        <v>0</v>
      </c>
      <c r="N121" s="70">
        <v>0</v>
      </c>
      <c r="O121" s="69">
        <v>0</v>
      </c>
      <c r="P121" s="69">
        <v>0</v>
      </c>
      <c r="Q121" s="69">
        <v>0</v>
      </c>
      <c r="R121" s="69">
        <v>0</v>
      </c>
      <c r="S121" s="69">
        <v>0</v>
      </c>
      <c r="T121" s="69">
        <v>0</v>
      </c>
      <c r="U121" s="69">
        <v>0</v>
      </c>
      <c r="V121" s="69">
        <v>0</v>
      </c>
      <c r="W121" s="70">
        <v>0</v>
      </c>
      <c r="X121" s="69">
        <f t="shared" si="213"/>
        <v>0</v>
      </c>
      <c r="Y121" s="69">
        <f t="shared" si="213"/>
        <v>0</v>
      </c>
      <c r="Z121" s="69">
        <f t="shared" si="213"/>
        <v>0</v>
      </c>
      <c r="AA121" s="69">
        <f t="shared" si="213"/>
        <v>0</v>
      </c>
      <c r="AB121" s="69">
        <f t="shared" si="213"/>
        <v>0</v>
      </c>
      <c r="AC121" s="69">
        <f t="shared" si="213"/>
        <v>0</v>
      </c>
      <c r="AD121" s="69">
        <f t="shared" si="213"/>
        <v>0</v>
      </c>
      <c r="AE121" s="69">
        <f t="shared" si="213"/>
        <v>0</v>
      </c>
      <c r="AF121" s="69">
        <v>0</v>
      </c>
      <c r="AG121" s="69">
        <v>0</v>
      </c>
      <c r="AH121" s="69">
        <v>0</v>
      </c>
      <c r="AI121" s="69">
        <v>0</v>
      </c>
      <c r="AJ121" s="69">
        <v>0</v>
      </c>
      <c r="AK121" s="69">
        <v>0</v>
      </c>
      <c r="AL121" s="69">
        <v>0</v>
      </c>
      <c r="AM121" s="69">
        <v>0</v>
      </c>
      <c r="AN121" s="70">
        <v>0</v>
      </c>
      <c r="AO121" s="69">
        <v>0</v>
      </c>
      <c r="AP121" s="69">
        <v>0</v>
      </c>
      <c r="AQ121" s="69">
        <v>0</v>
      </c>
      <c r="AR121" s="69">
        <v>0</v>
      </c>
      <c r="AS121" s="69">
        <v>0</v>
      </c>
      <c r="AT121" s="69">
        <v>0</v>
      </c>
      <c r="AU121" s="69">
        <v>0</v>
      </c>
      <c r="AV121" s="69">
        <v>0</v>
      </c>
      <c r="AW121" s="70">
        <v>0</v>
      </c>
      <c r="AX121" s="69">
        <v>0</v>
      </c>
      <c r="AY121" s="69">
        <v>0</v>
      </c>
      <c r="AZ121" s="69">
        <v>0</v>
      </c>
      <c r="BA121" s="69">
        <v>0</v>
      </c>
      <c r="BB121" s="69">
        <v>0</v>
      </c>
      <c r="BC121" s="69">
        <v>0</v>
      </c>
      <c r="BD121" s="69">
        <v>0</v>
      </c>
      <c r="BE121" s="69">
        <v>0</v>
      </c>
      <c r="BF121" s="70">
        <v>0</v>
      </c>
      <c r="BG121" s="69">
        <v>0</v>
      </c>
      <c r="BH121" s="69">
        <v>0</v>
      </c>
      <c r="BI121" s="69">
        <v>0</v>
      </c>
      <c r="BJ121" s="69">
        <v>0</v>
      </c>
      <c r="BK121" s="69">
        <v>0</v>
      </c>
      <c r="BL121" s="69">
        <v>0</v>
      </c>
      <c r="BM121" s="69">
        <v>0</v>
      </c>
      <c r="BN121" s="69">
        <v>0</v>
      </c>
      <c r="BO121" s="70">
        <v>0</v>
      </c>
      <c r="BP121" s="69">
        <v>0</v>
      </c>
      <c r="BQ121" s="69">
        <v>0</v>
      </c>
      <c r="BR121" s="69">
        <v>0</v>
      </c>
      <c r="BS121" s="69">
        <v>0</v>
      </c>
      <c r="BT121" s="69">
        <v>0</v>
      </c>
      <c r="BU121" s="69">
        <v>0</v>
      </c>
      <c r="BV121" s="69">
        <v>0</v>
      </c>
      <c r="BW121" s="69">
        <v>0</v>
      </c>
      <c r="BX121" s="70">
        <v>0</v>
      </c>
      <c r="BY121" s="69">
        <v>0</v>
      </c>
      <c r="BZ121" s="69">
        <v>0</v>
      </c>
      <c r="CA121" s="69">
        <v>0</v>
      </c>
      <c r="CB121" s="69">
        <v>0</v>
      </c>
      <c r="CC121" s="69">
        <v>0</v>
      </c>
      <c r="CD121" s="69">
        <v>0</v>
      </c>
      <c r="CE121" s="69">
        <v>0</v>
      </c>
      <c r="CF121" s="69">
        <v>0</v>
      </c>
      <c r="CG121" s="70">
        <v>0</v>
      </c>
      <c r="CH121" s="69">
        <v>0</v>
      </c>
      <c r="CI121" s="69">
        <v>0</v>
      </c>
      <c r="CJ121" s="69">
        <v>0</v>
      </c>
      <c r="CK121" s="69">
        <v>0</v>
      </c>
      <c r="CL121" s="69">
        <v>0</v>
      </c>
      <c r="CM121" s="69">
        <v>0</v>
      </c>
      <c r="CN121" s="69">
        <v>0</v>
      </c>
      <c r="CO121" s="69">
        <v>0</v>
      </c>
      <c r="CP121" s="70">
        <v>0</v>
      </c>
      <c r="CQ121" s="69">
        <v>0</v>
      </c>
      <c r="CR121" s="69">
        <v>0</v>
      </c>
      <c r="CS121" s="69">
        <v>0</v>
      </c>
      <c r="CT121" s="69">
        <v>0</v>
      </c>
      <c r="CU121" s="69">
        <v>0</v>
      </c>
      <c r="CV121" s="69">
        <v>0</v>
      </c>
      <c r="CW121" s="69">
        <v>0</v>
      </c>
      <c r="CX121" s="69">
        <v>0</v>
      </c>
      <c r="CY121" s="70">
        <v>0</v>
      </c>
      <c r="CZ121" s="69">
        <v>0</v>
      </c>
      <c r="DA121" s="69">
        <v>0</v>
      </c>
      <c r="DB121" s="69">
        <v>0</v>
      </c>
      <c r="DC121" s="69">
        <v>0</v>
      </c>
      <c r="DD121" s="69">
        <v>0</v>
      </c>
      <c r="DE121" s="69">
        <v>0</v>
      </c>
      <c r="DF121" s="69">
        <v>0</v>
      </c>
      <c r="DG121" s="69">
        <v>0</v>
      </c>
      <c r="DH121" s="70">
        <v>0</v>
      </c>
    </row>
    <row r="122" spans="1:112" s="74" customFormat="1" ht="11.5" x14ac:dyDescent="0.35">
      <c r="A122" s="88">
        <v>8220</v>
      </c>
      <c r="B122" s="88" t="s">
        <v>382</v>
      </c>
      <c r="C122" s="69"/>
      <c r="D122" s="69">
        <v>0</v>
      </c>
      <c r="E122" s="69">
        <v>408872.4</v>
      </c>
      <c r="F122" s="69">
        <v>31452</v>
      </c>
      <c r="G122" s="69">
        <v>169792.2</v>
      </c>
      <c r="H122" s="69">
        <v>0</v>
      </c>
      <c r="I122" s="69">
        <v>183549.6</v>
      </c>
      <c r="J122" s="69">
        <v>24078.6</v>
      </c>
      <c r="K122" s="69">
        <v>0</v>
      </c>
      <c r="L122" s="69">
        <v>0</v>
      </c>
      <c r="M122" s="69">
        <v>0.9</v>
      </c>
      <c r="N122" s="70" t="s">
        <v>439</v>
      </c>
      <c r="O122" s="69">
        <v>56491.69794117647</v>
      </c>
      <c r="P122" s="69">
        <v>108249.51697297298</v>
      </c>
      <c r="Q122" s="69">
        <v>0</v>
      </c>
      <c r="R122" s="69">
        <v>181146.10968615385</v>
      </c>
      <c r="S122" s="69">
        <v>24124.81671641791</v>
      </c>
      <c r="T122" s="69">
        <v>0</v>
      </c>
      <c r="U122" s="69">
        <v>0</v>
      </c>
      <c r="V122" s="69">
        <v>370012.14131672122</v>
      </c>
      <c r="W122" s="70" t="s">
        <v>439</v>
      </c>
      <c r="X122" s="69">
        <f t="shared" si="213"/>
        <v>25039.69794117647</v>
      </c>
      <c r="Y122" s="69">
        <f t="shared" si="213"/>
        <v>-61542.683027027029</v>
      </c>
      <c r="Z122" s="69">
        <f t="shared" si="213"/>
        <v>0</v>
      </c>
      <c r="AA122" s="69">
        <f t="shared" si="213"/>
        <v>-2403.4903138461523</v>
      </c>
      <c r="AB122" s="69">
        <f t="shared" si="213"/>
        <v>46.216716417911812</v>
      </c>
      <c r="AC122" s="69">
        <f t="shared" si="213"/>
        <v>0</v>
      </c>
      <c r="AD122" s="69">
        <f t="shared" si="213"/>
        <v>0</v>
      </c>
      <c r="AE122" s="69">
        <f t="shared" si="213"/>
        <v>370011.24131672119</v>
      </c>
      <c r="AF122" s="69">
        <v>58400.201250000006</v>
      </c>
      <c r="AG122" s="69">
        <v>111068.51481081081</v>
      </c>
      <c r="AH122" s="69">
        <v>0</v>
      </c>
      <c r="AI122" s="69">
        <v>226432.63710769234</v>
      </c>
      <c r="AJ122" s="69">
        <v>24124.81671641791</v>
      </c>
      <c r="AK122" s="69">
        <v>0</v>
      </c>
      <c r="AL122" s="69">
        <v>0</v>
      </c>
      <c r="AM122" s="69">
        <v>420026.16988492105</v>
      </c>
      <c r="AN122" s="70" t="s">
        <v>439</v>
      </c>
      <c r="AO122" s="69">
        <v>58400.201250000006</v>
      </c>
      <c r="AP122" s="69">
        <v>111068.51481081081</v>
      </c>
      <c r="AQ122" s="69">
        <v>0</v>
      </c>
      <c r="AR122" s="69">
        <v>231132.18240615388</v>
      </c>
      <c r="AS122" s="69">
        <v>26253.477014925375</v>
      </c>
      <c r="AT122" s="69">
        <v>0</v>
      </c>
      <c r="AU122" s="69">
        <v>0</v>
      </c>
      <c r="AV122" s="69">
        <v>426854.37548189011</v>
      </c>
      <c r="AW122" s="70" t="s">
        <v>439</v>
      </c>
      <c r="AX122" s="69">
        <v>58400.201250000006</v>
      </c>
      <c r="AY122" s="69">
        <v>110504.71524324325</v>
      </c>
      <c r="AZ122" s="69">
        <v>0</v>
      </c>
      <c r="BA122" s="69">
        <v>235831.72770461542</v>
      </c>
      <c r="BB122" s="69">
        <v>26253.477014925375</v>
      </c>
      <c r="BC122" s="69">
        <v>0</v>
      </c>
      <c r="BD122" s="69">
        <v>0</v>
      </c>
      <c r="BE122" s="69">
        <v>430990.12121278403</v>
      </c>
      <c r="BF122" s="70" t="s">
        <v>439</v>
      </c>
      <c r="BG122" s="69">
        <v>58400.201250000006</v>
      </c>
      <c r="BH122" s="69">
        <v>111068.51481081081</v>
      </c>
      <c r="BI122" s="69">
        <v>0</v>
      </c>
      <c r="BJ122" s="69">
        <v>240104.04161230772</v>
      </c>
      <c r="BK122" s="69">
        <v>26253.477014925375</v>
      </c>
      <c r="BL122" s="69">
        <v>0</v>
      </c>
      <c r="BM122" s="69">
        <v>0</v>
      </c>
      <c r="BN122" s="69">
        <v>435826.23468804389</v>
      </c>
      <c r="BO122" s="70" t="s">
        <v>439</v>
      </c>
      <c r="BP122" s="69">
        <v>114015.6</v>
      </c>
      <c r="BQ122" s="69">
        <v>146804.4</v>
      </c>
      <c r="BR122" s="69">
        <v>305532</v>
      </c>
      <c r="BS122" s="69">
        <v>418802.4</v>
      </c>
      <c r="BT122" s="69">
        <v>55144.800000000003</v>
      </c>
      <c r="BU122" s="69">
        <v>0</v>
      </c>
      <c r="BV122" s="69">
        <v>0</v>
      </c>
      <c r="BW122" s="69">
        <v>1040299.2000000001</v>
      </c>
      <c r="BX122" s="70" t="s">
        <v>439</v>
      </c>
      <c r="BY122" s="69">
        <v>114015.6</v>
      </c>
      <c r="BZ122" s="69">
        <v>146804.4</v>
      </c>
      <c r="CA122" s="69">
        <v>305532</v>
      </c>
      <c r="CB122" s="69">
        <v>418802.4</v>
      </c>
      <c r="CC122" s="69">
        <v>55144.800000000003</v>
      </c>
      <c r="CD122" s="69">
        <v>0</v>
      </c>
      <c r="CE122" s="69">
        <v>0</v>
      </c>
      <c r="CF122" s="69">
        <v>1040299.2000000001</v>
      </c>
      <c r="CG122" s="70" t="s">
        <v>439</v>
      </c>
      <c r="CH122" s="69">
        <v>114015.6</v>
      </c>
      <c r="CI122" s="69">
        <v>146804.4</v>
      </c>
      <c r="CJ122" s="69">
        <v>305532</v>
      </c>
      <c r="CK122" s="69">
        <v>418802.4</v>
      </c>
      <c r="CL122" s="69">
        <v>55144.800000000003</v>
      </c>
      <c r="CM122" s="69">
        <v>0</v>
      </c>
      <c r="CN122" s="69">
        <v>0</v>
      </c>
      <c r="CO122" s="69">
        <v>1040299.2000000001</v>
      </c>
      <c r="CP122" s="70" t="s">
        <v>439</v>
      </c>
      <c r="CQ122" s="69">
        <v>114015.6</v>
      </c>
      <c r="CR122" s="69">
        <v>146804.4</v>
      </c>
      <c r="CS122" s="69">
        <v>305532</v>
      </c>
      <c r="CT122" s="69">
        <v>418802.4</v>
      </c>
      <c r="CU122" s="69">
        <v>55144.800000000003</v>
      </c>
      <c r="CV122" s="69">
        <v>0</v>
      </c>
      <c r="CW122" s="69">
        <v>0</v>
      </c>
      <c r="CX122" s="69">
        <v>1040299.2000000001</v>
      </c>
      <c r="CY122" s="70" t="s">
        <v>439</v>
      </c>
      <c r="CZ122" s="69">
        <v>114015.6</v>
      </c>
      <c r="DA122" s="69">
        <v>146804.4</v>
      </c>
      <c r="DB122" s="69">
        <v>305532</v>
      </c>
      <c r="DC122" s="69">
        <v>418802.4</v>
      </c>
      <c r="DD122" s="69">
        <v>55144.800000000003</v>
      </c>
      <c r="DE122" s="69">
        <v>0</v>
      </c>
      <c r="DF122" s="69">
        <v>0</v>
      </c>
      <c r="DG122" s="69">
        <v>1040299.2000000001</v>
      </c>
      <c r="DH122" s="70" t="s">
        <v>439</v>
      </c>
    </row>
    <row r="123" spans="1:112" s="74" customFormat="1" ht="11.5" hidden="1" x14ac:dyDescent="0.35">
      <c r="A123" s="88">
        <v>8290</v>
      </c>
      <c r="B123" s="88" t="s">
        <v>440</v>
      </c>
      <c r="C123" s="69"/>
      <c r="D123" s="69">
        <v>0</v>
      </c>
      <c r="E123" s="69">
        <v>0</v>
      </c>
      <c r="F123" s="69">
        <v>0</v>
      </c>
      <c r="G123" s="69">
        <v>0</v>
      </c>
      <c r="H123" s="69">
        <v>0</v>
      </c>
      <c r="I123" s="69">
        <v>0</v>
      </c>
      <c r="J123" s="69">
        <v>0</v>
      </c>
      <c r="K123" s="69">
        <v>0</v>
      </c>
      <c r="L123" s="69">
        <v>0</v>
      </c>
      <c r="M123" s="69">
        <v>0</v>
      </c>
      <c r="N123" s="70">
        <v>0</v>
      </c>
      <c r="O123" s="69">
        <v>0</v>
      </c>
      <c r="P123" s="69">
        <v>0</v>
      </c>
      <c r="Q123" s="69">
        <v>0</v>
      </c>
      <c r="R123" s="69">
        <v>0</v>
      </c>
      <c r="S123" s="69">
        <v>0</v>
      </c>
      <c r="T123" s="69">
        <v>0</v>
      </c>
      <c r="U123" s="69">
        <v>0</v>
      </c>
      <c r="V123" s="69">
        <v>0</v>
      </c>
      <c r="W123" s="70">
        <v>0</v>
      </c>
      <c r="X123" s="69">
        <f t="shared" si="213"/>
        <v>0</v>
      </c>
      <c r="Y123" s="69">
        <f t="shared" si="213"/>
        <v>0</v>
      </c>
      <c r="Z123" s="69">
        <f t="shared" si="213"/>
        <v>0</v>
      </c>
      <c r="AA123" s="69">
        <f t="shared" si="213"/>
        <v>0</v>
      </c>
      <c r="AB123" s="69">
        <f t="shared" si="213"/>
        <v>0</v>
      </c>
      <c r="AC123" s="69">
        <f t="shared" si="213"/>
        <v>0</v>
      </c>
      <c r="AD123" s="69">
        <f t="shared" si="213"/>
        <v>0</v>
      </c>
      <c r="AE123" s="69">
        <f t="shared" si="213"/>
        <v>0</v>
      </c>
      <c r="AF123" s="69">
        <v>0</v>
      </c>
      <c r="AG123" s="69">
        <v>0</v>
      </c>
      <c r="AH123" s="69">
        <v>0</v>
      </c>
      <c r="AI123" s="69">
        <v>0</v>
      </c>
      <c r="AJ123" s="69">
        <v>0</v>
      </c>
      <c r="AK123" s="69">
        <v>0</v>
      </c>
      <c r="AL123" s="69">
        <v>0</v>
      </c>
      <c r="AM123" s="69">
        <v>0</v>
      </c>
      <c r="AN123" s="70">
        <v>0</v>
      </c>
      <c r="AO123" s="69">
        <v>0</v>
      </c>
      <c r="AP123" s="69">
        <v>0</v>
      </c>
      <c r="AQ123" s="69">
        <v>0</v>
      </c>
      <c r="AR123" s="69">
        <v>0</v>
      </c>
      <c r="AS123" s="69">
        <v>0</v>
      </c>
      <c r="AT123" s="69">
        <v>0</v>
      </c>
      <c r="AU123" s="69">
        <v>0</v>
      </c>
      <c r="AV123" s="69">
        <v>0</v>
      </c>
      <c r="AW123" s="70">
        <v>0</v>
      </c>
      <c r="AX123" s="69">
        <v>0</v>
      </c>
      <c r="AY123" s="69">
        <v>0</v>
      </c>
      <c r="AZ123" s="69">
        <v>0</v>
      </c>
      <c r="BA123" s="69">
        <v>0</v>
      </c>
      <c r="BB123" s="69">
        <v>0</v>
      </c>
      <c r="BC123" s="69">
        <v>0</v>
      </c>
      <c r="BD123" s="69">
        <v>0</v>
      </c>
      <c r="BE123" s="69">
        <v>0</v>
      </c>
      <c r="BF123" s="70">
        <v>0</v>
      </c>
      <c r="BG123" s="69">
        <v>0</v>
      </c>
      <c r="BH123" s="69">
        <v>0</v>
      </c>
      <c r="BI123" s="69">
        <v>0</v>
      </c>
      <c r="BJ123" s="69">
        <v>0</v>
      </c>
      <c r="BK123" s="69">
        <v>0</v>
      </c>
      <c r="BL123" s="69">
        <v>0</v>
      </c>
      <c r="BM123" s="69">
        <v>0</v>
      </c>
      <c r="BN123" s="69">
        <v>0</v>
      </c>
      <c r="BO123" s="70">
        <v>0</v>
      </c>
      <c r="BP123" s="69">
        <v>0</v>
      </c>
      <c r="BQ123" s="69">
        <v>0</v>
      </c>
      <c r="BR123" s="69">
        <v>0</v>
      </c>
      <c r="BS123" s="69">
        <v>0</v>
      </c>
      <c r="BT123" s="69">
        <v>0</v>
      </c>
      <c r="BU123" s="69">
        <v>0</v>
      </c>
      <c r="BV123" s="69">
        <v>0</v>
      </c>
      <c r="BW123" s="69">
        <v>0</v>
      </c>
      <c r="BX123" s="70">
        <v>0</v>
      </c>
      <c r="BY123" s="69">
        <v>0</v>
      </c>
      <c r="BZ123" s="69">
        <v>0</v>
      </c>
      <c r="CA123" s="69">
        <v>0</v>
      </c>
      <c r="CB123" s="69">
        <v>0</v>
      </c>
      <c r="CC123" s="69">
        <v>0</v>
      </c>
      <c r="CD123" s="69">
        <v>0</v>
      </c>
      <c r="CE123" s="69">
        <v>0</v>
      </c>
      <c r="CF123" s="69">
        <v>0</v>
      </c>
      <c r="CG123" s="70">
        <v>0</v>
      </c>
      <c r="CH123" s="69">
        <v>0</v>
      </c>
      <c r="CI123" s="69">
        <v>0</v>
      </c>
      <c r="CJ123" s="69">
        <v>0</v>
      </c>
      <c r="CK123" s="69">
        <v>0</v>
      </c>
      <c r="CL123" s="69">
        <v>0</v>
      </c>
      <c r="CM123" s="69">
        <v>0</v>
      </c>
      <c r="CN123" s="69">
        <v>0</v>
      </c>
      <c r="CO123" s="69">
        <v>0</v>
      </c>
      <c r="CP123" s="70">
        <v>0</v>
      </c>
      <c r="CQ123" s="69">
        <v>0</v>
      </c>
      <c r="CR123" s="69">
        <v>0</v>
      </c>
      <c r="CS123" s="69">
        <v>0</v>
      </c>
      <c r="CT123" s="69">
        <v>0</v>
      </c>
      <c r="CU123" s="69">
        <v>0</v>
      </c>
      <c r="CV123" s="69">
        <v>0</v>
      </c>
      <c r="CW123" s="69">
        <v>0</v>
      </c>
      <c r="CX123" s="69">
        <v>0</v>
      </c>
      <c r="CY123" s="70">
        <v>0</v>
      </c>
      <c r="CZ123" s="69">
        <v>0</v>
      </c>
      <c r="DA123" s="69">
        <v>0</v>
      </c>
      <c r="DB123" s="69">
        <v>0</v>
      </c>
      <c r="DC123" s="69">
        <v>0</v>
      </c>
      <c r="DD123" s="69">
        <v>0</v>
      </c>
      <c r="DE123" s="69">
        <v>0</v>
      </c>
      <c r="DF123" s="69">
        <v>0</v>
      </c>
      <c r="DG123" s="69">
        <v>0</v>
      </c>
      <c r="DH123" s="70">
        <v>0</v>
      </c>
    </row>
    <row r="124" spans="1:112" s="74" customFormat="1" ht="11.5" x14ac:dyDescent="0.35">
      <c r="A124" s="88">
        <v>8291</v>
      </c>
      <c r="B124" s="88" t="s">
        <v>441</v>
      </c>
      <c r="C124" s="69"/>
      <c r="D124" s="69">
        <v>0</v>
      </c>
      <c r="E124" s="69">
        <v>488100.41000000003</v>
      </c>
      <c r="F124" s="69">
        <v>47977</v>
      </c>
      <c r="G124" s="69">
        <v>80679.33</v>
      </c>
      <c r="H124" s="69">
        <v>200331.82</v>
      </c>
      <c r="I124" s="69">
        <v>134488.76</v>
      </c>
      <c r="J124" s="69">
        <v>24623.5</v>
      </c>
      <c r="K124" s="69">
        <v>0</v>
      </c>
      <c r="L124" s="69">
        <v>0</v>
      </c>
      <c r="M124" s="69">
        <v>214</v>
      </c>
      <c r="N124" s="70" t="s">
        <v>442</v>
      </c>
      <c r="O124" s="69">
        <v>58499</v>
      </c>
      <c r="P124" s="69">
        <v>84709</v>
      </c>
      <c r="Q124" s="69">
        <v>202691</v>
      </c>
      <c r="R124" s="69">
        <v>134489</v>
      </c>
      <c r="S124" s="69">
        <v>26810</v>
      </c>
      <c r="T124" s="69">
        <v>0</v>
      </c>
      <c r="U124" s="69">
        <v>0</v>
      </c>
      <c r="V124" s="69">
        <v>507198</v>
      </c>
      <c r="W124" s="70" t="s">
        <v>442</v>
      </c>
      <c r="X124" s="69">
        <f t="shared" si="213"/>
        <v>10522</v>
      </c>
      <c r="Y124" s="69">
        <f t="shared" si="213"/>
        <v>4029.6699999999983</v>
      </c>
      <c r="Z124" s="69">
        <f t="shared" si="213"/>
        <v>2359.179999999993</v>
      </c>
      <c r="AA124" s="69">
        <f t="shared" si="213"/>
        <v>0.23999999999068677</v>
      </c>
      <c r="AB124" s="69">
        <f t="shared" si="213"/>
        <v>2186.5</v>
      </c>
      <c r="AC124" s="69">
        <f t="shared" si="213"/>
        <v>0</v>
      </c>
      <c r="AD124" s="69">
        <f t="shared" si="213"/>
        <v>0</v>
      </c>
      <c r="AE124" s="69">
        <f t="shared" si="213"/>
        <v>506984</v>
      </c>
      <c r="AF124" s="69">
        <v>60386.064516129038</v>
      </c>
      <c r="AG124" s="69">
        <v>86809.223140495873</v>
      </c>
      <c r="AH124" s="69">
        <v>202691</v>
      </c>
      <c r="AI124" s="69">
        <v>168111.25</v>
      </c>
      <c r="AJ124" s="69">
        <v>26810.000000000004</v>
      </c>
      <c r="AK124" s="69">
        <v>0</v>
      </c>
      <c r="AL124" s="69">
        <v>0</v>
      </c>
      <c r="AM124" s="69">
        <v>544807.53765662492</v>
      </c>
      <c r="AN124" s="70" t="s">
        <v>895</v>
      </c>
      <c r="AO124" s="69">
        <v>60386.064516129038</v>
      </c>
      <c r="AP124" s="69">
        <v>86809.223140495873</v>
      </c>
      <c r="AQ124" s="69">
        <v>202691</v>
      </c>
      <c r="AR124" s="69">
        <v>171600.35141509434</v>
      </c>
      <c r="AS124" s="69">
        <v>29222.9</v>
      </c>
      <c r="AT124" s="69">
        <v>0</v>
      </c>
      <c r="AU124" s="69">
        <v>0</v>
      </c>
      <c r="AV124" s="69">
        <v>550709.53907171928</v>
      </c>
      <c r="AW124" s="70" t="s">
        <v>896</v>
      </c>
      <c r="AX124" s="69">
        <v>60386.064516129038</v>
      </c>
      <c r="AY124" s="69">
        <v>86109.148760330587</v>
      </c>
      <c r="AZ124" s="69">
        <v>202691</v>
      </c>
      <c r="BA124" s="69">
        <v>175089.4528301887</v>
      </c>
      <c r="BB124" s="69">
        <v>29222.9</v>
      </c>
      <c r="BC124" s="69">
        <v>0</v>
      </c>
      <c r="BD124" s="69">
        <v>0</v>
      </c>
      <c r="BE124" s="69">
        <v>553498.5661066483</v>
      </c>
      <c r="BF124" s="70" t="s">
        <v>897</v>
      </c>
      <c r="BG124" s="69">
        <v>60386.064516129038</v>
      </c>
      <c r="BH124" s="69">
        <v>86809.223140495873</v>
      </c>
      <c r="BI124" s="69">
        <v>202691</v>
      </c>
      <c r="BJ124" s="69">
        <v>178261.36320754717</v>
      </c>
      <c r="BK124" s="69">
        <v>29222.9</v>
      </c>
      <c r="BL124" s="69">
        <v>0</v>
      </c>
      <c r="BM124" s="69">
        <v>0</v>
      </c>
      <c r="BN124" s="69">
        <v>557370.55086417205</v>
      </c>
      <c r="BO124" s="70" t="s">
        <v>897</v>
      </c>
      <c r="BP124" s="69">
        <v>34731</v>
      </c>
      <c r="BQ124" s="69">
        <v>44719</v>
      </c>
      <c r="BR124" s="69">
        <v>93070</v>
      </c>
      <c r="BS124" s="69">
        <v>127574</v>
      </c>
      <c r="BT124" s="69">
        <v>16798</v>
      </c>
      <c r="BU124" s="69">
        <v>0</v>
      </c>
      <c r="BV124" s="69">
        <v>0</v>
      </c>
      <c r="BW124" s="69">
        <v>316892</v>
      </c>
      <c r="BX124" s="70" t="s">
        <v>898</v>
      </c>
      <c r="BY124" s="69">
        <v>35190</v>
      </c>
      <c r="BZ124" s="69">
        <v>45310</v>
      </c>
      <c r="CA124" s="69">
        <v>94300</v>
      </c>
      <c r="CB124" s="69">
        <v>129260</v>
      </c>
      <c r="CC124" s="69">
        <v>17020</v>
      </c>
      <c r="CD124" s="69">
        <v>0</v>
      </c>
      <c r="CE124" s="69">
        <v>0</v>
      </c>
      <c r="CF124" s="69">
        <v>321080</v>
      </c>
      <c r="CG124" s="70" t="s">
        <v>899</v>
      </c>
      <c r="CH124" s="69">
        <v>35649</v>
      </c>
      <c r="CI124" s="69">
        <v>45901</v>
      </c>
      <c r="CJ124" s="69">
        <v>95530</v>
      </c>
      <c r="CK124" s="69">
        <v>130946</v>
      </c>
      <c r="CL124" s="69">
        <v>17242</v>
      </c>
      <c r="CM124" s="69">
        <v>0</v>
      </c>
      <c r="CN124" s="69">
        <v>0</v>
      </c>
      <c r="CO124" s="69">
        <v>325268</v>
      </c>
      <c r="CP124" s="70" t="s">
        <v>900</v>
      </c>
      <c r="CQ124" s="69">
        <v>36108</v>
      </c>
      <c r="CR124" s="69">
        <v>46492</v>
      </c>
      <c r="CS124" s="69">
        <v>96760</v>
      </c>
      <c r="CT124" s="69">
        <v>132632</v>
      </c>
      <c r="CU124" s="69">
        <v>17464</v>
      </c>
      <c r="CV124" s="69">
        <v>0</v>
      </c>
      <c r="CW124" s="69">
        <v>0</v>
      </c>
      <c r="CX124" s="69">
        <v>329456</v>
      </c>
      <c r="CY124" s="70" t="s">
        <v>901</v>
      </c>
      <c r="CZ124" s="69">
        <v>36567</v>
      </c>
      <c r="DA124" s="69">
        <v>47083</v>
      </c>
      <c r="DB124" s="69">
        <v>97990</v>
      </c>
      <c r="DC124" s="69">
        <v>134318</v>
      </c>
      <c r="DD124" s="69">
        <v>17686</v>
      </c>
      <c r="DE124" s="69">
        <v>0</v>
      </c>
      <c r="DF124" s="69">
        <v>0</v>
      </c>
      <c r="DG124" s="69">
        <v>333644</v>
      </c>
      <c r="DH124" s="70" t="s">
        <v>902</v>
      </c>
    </row>
    <row r="125" spans="1:112" s="74" customFormat="1" ht="11.5" x14ac:dyDescent="0.35">
      <c r="A125" s="88">
        <v>8292</v>
      </c>
      <c r="B125" s="88" t="s">
        <v>443</v>
      </c>
      <c r="C125" s="69"/>
      <c r="D125" s="69">
        <v>0</v>
      </c>
      <c r="E125" s="69">
        <v>9103.989999999998</v>
      </c>
      <c r="F125" s="69">
        <v>2363</v>
      </c>
      <c r="G125" s="69">
        <v>1258.1300000000001</v>
      </c>
      <c r="H125" s="69">
        <v>2451.27</v>
      </c>
      <c r="I125" s="69">
        <v>2362.29</v>
      </c>
      <c r="J125" s="69">
        <v>669.3</v>
      </c>
      <c r="K125" s="69">
        <v>0</v>
      </c>
      <c r="L125" s="69">
        <v>0</v>
      </c>
      <c r="M125" s="69">
        <v>17</v>
      </c>
      <c r="N125" s="70" t="s">
        <v>444</v>
      </c>
      <c r="O125" s="69">
        <v>2363</v>
      </c>
      <c r="P125" s="69">
        <v>1258.1300000000001</v>
      </c>
      <c r="Q125" s="69">
        <v>2451.27</v>
      </c>
      <c r="R125" s="69">
        <v>2362.29</v>
      </c>
      <c r="S125" s="69">
        <v>669.3</v>
      </c>
      <c r="T125" s="69">
        <v>0</v>
      </c>
      <c r="U125" s="69">
        <v>0</v>
      </c>
      <c r="V125" s="69">
        <v>9103.989999999998</v>
      </c>
      <c r="W125" s="70" t="s">
        <v>444</v>
      </c>
      <c r="X125" s="69">
        <f t="shared" si="213"/>
        <v>0</v>
      </c>
      <c r="Y125" s="69">
        <f t="shared" si="213"/>
        <v>0</v>
      </c>
      <c r="Z125" s="69">
        <f t="shared" si="213"/>
        <v>0</v>
      </c>
      <c r="AA125" s="69">
        <f t="shared" si="213"/>
        <v>0</v>
      </c>
      <c r="AB125" s="69">
        <f t="shared" si="213"/>
        <v>0</v>
      </c>
      <c r="AC125" s="69">
        <f t="shared" si="213"/>
        <v>0</v>
      </c>
      <c r="AD125" s="69">
        <f t="shared" si="213"/>
        <v>0</v>
      </c>
      <c r="AE125" s="69">
        <f t="shared" si="213"/>
        <v>9086.989999999998</v>
      </c>
      <c r="AF125" s="69">
        <v>2516</v>
      </c>
      <c r="AG125" s="69">
        <v>3264</v>
      </c>
      <c r="AH125" s="69">
        <v>6970</v>
      </c>
      <c r="AI125" s="69">
        <v>7208</v>
      </c>
      <c r="AJ125" s="69">
        <v>1156</v>
      </c>
      <c r="AK125" s="69">
        <v>0</v>
      </c>
      <c r="AL125" s="69">
        <v>0</v>
      </c>
      <c r="AM125" s="69">
        <v>21114</v>
      </c>
      <c r="AN125" s="70" t="s">
        <v>903</v>
      </c>
      <c r="AO125" s="69">
        <v>2601</v>
      </c>
      <c r="AP125" s="69">
        <v>3349</v>
      </c>
      <c r="AQ125" s="69">
        <v>6970</v>
      </c>
      <c r="AR125" s="69">
        <v>9010</v>
      </c>
      <c r="AS125" s="69">
        <v>1156</v>
      </c>
      <c r="AT125" s="69">
        <v>0</v>
      </c>
      <c r="AU125" s="69">
        <v>0</v>
      </c>
      <c r="AV125" s="69">
        <v>23086</v>
      </c>
      <c r="AW125" s="70" t="s">
        <v>903</v>
      </c>
      <c r="AX125" s="69">
        <v>2601</v>
      </c>
      <c r="AY125" s="69">
        <v>3349</v>
      </c>
      <c r="AZ125" s="69">
        <v>6970</v>
      </c>
      <c r="BA125" s="69">
        <v>9197</v>
      </c>
      <c r="BB125" s="69">
        <v>1258</v>
      </c>
      <c r="BC125" s="69">
        <v>0</v>
      </c>
      <c r="BD125" s="69">
        <v>0</v>
      </c>
      <c r="BE125" s="69">
        <v>23375</v>
      </c>
      <c r="BF125" s="70" t="s">
        <v>903</v>
      </c>
      <c r="BG125" s="69">
        <v>2601</v>
      </c>
      <c r="BH125" s="69">
        <v>3332</v>
      </c>
      <c r="BI125" s="69">
        <v>6970</v>
      </c>
      <c r="BJ125" s="69">
        <v>9384</v>
      </c>
      <c r="BK125" s="69">
        <v>1258</v>
      </c>
      <c r="BL125" s="69">
        <v>0</v>
      </c>
      <c r="BM125" s="69">
        <v>0</v>
      </c>
      <c r="BN125" s="69">
        <v>23545</v>
      </c>
      <c r="BO125" s="70" t="s">
        <v>903</v>
      </c>
      <c r="BP125" s="69">
        <v>2601</v>
      </c>
      <c r="BQ125" s="69">
        <v>3349</v>
      </c>
      <c r="BR125" s="69">
        <v>6970</v>
      </c>
      <c r="BS125" s="69">
        <v>9554</v>
      </c>
      <c r="BT125" s="69">
        <v>1258</v>
      </c>
      <c r="BU125" s="69">
        <v>0</v>
      </c>
      <c r="BV125" s="69">
        <v>0</v>
      </c>
      <c r="BW125" s="69">
        <v>23732</v>
      </c>
      <c r="BX125" s="70" t="s">
        <v>903</v>
      </c>
      <c r="BY125" s="69">
        <v>2601</v>
      </c>
      <c r="BZ125" s="69">
        <v>3349</v>
      </c>
      <c r="CA125" s="69">
        <v>6970</v>
      </c>
      <c r="CB125" s="69">
        <v>9554</v>
      </c>
      <c r="CC125" s="69">
        <v>1258</v>
      </c>
      <c r="CD125" s="69">
        <v>0</v>
      </c>
      <c r="CE125" s="69">
        <v>0</v>
      </c>
      <c r="CF125" s="69">
        <v>23732</v>
      </c>
      <c r="CG125" s="70" t="s">
        <v>903</v>
      </c>
      <c r="CH125" s="69">
        <v>2601</v>
      </c>
      <c r="CI125" s="69">
        <v>3349</v>
      </c>
      <c r="CJ125" s="69">
        <v>6970</v>
      </c>
      <c r="CK125" s="69">
        <v>9554</v>
      </c>
      <c r="CL125" s="69">
        <v>1258</v>
      </c>
      <c r="CM125" s="69">
        <v>0</v>
      </c>
      <c r="CN125" s="69">
        <v>0</v>
      </c>
      <c r="CO125" s="69">
        <v>23732</v>
      </c>
      <c r="CP125" s="70" t="s">
        <v>903</v>
      </c>
      <c r="CQ125" s="69">
        <v>2601</v>
      </c>
      <c r="CR125" s="69">
        <v>3349</v>
      </c>
      <c r="CS125" s="69">
        <v>6970</v>
      </c>
      <c r="CT125" s="69">
        <v>9554</v>
      </c>
      <c r="CU125" s="69">
        <v>1258</v>
      </c>
      <c r="CV125" s="69">
        <v>0</v>
      </c>
      <c r="CW125" s="69">
        <v>0</v>
      </c>
      <c r="CX125" s="69">
        <v>23732</v>
      </c>
      <c r="CY125" s="70" t="s">
        <v>903</v>
      </c>
      <c r="CZ125" s="69">
        <v>2601</v>
      </c>
      <c r="DA125" s="69">
        <v>3349</v>
      </c>
      <c r="DB125" s="69">
        <v>6970</v>
      </c>
      <c r="DC125" s="69">
        <v>9554</v>
      </c>
      <c r="DD125" s="69">
        <v>1258</v>
      </c>
      <c r="DE125" s="69">
        <v>0</v>
      </c>
      <c r="DF125" s="69">
        <v>0</v>
      </c>
      <c r="DG125" s="69">
        <v>23732</v>
      </c>
      <c r="DH125" s="70" t="s">
        <v>903</v>
      </c>
    </row>
    <row r="126" spans="1:112" s="74" customFormat="1" ht="11.5" x14ac:dyDescent="0.35">
      <c r="A126" s="88">
        <v>8293</v>
      </c>
      <c r="B126" s="88" t="s">
        <v>445</v>
      </c>
      <c r="C126" s="69"/>
      <c r="D126" s="69">
        <v>0</v>
      </c>
      <c r="E126" s="69">
        <v>3743.31</v>
      </c>
      <c r="F126" s="69">
        <v>494</v>
      </c>
      <c r="G126" s="69">
        <v>313.24</v>
      </c>
      <c r="H126" s="69">
        <v>151.33000000000001</v>
      </c>
      <c r="I126" s="69">
        <v>2665.14</v>
      </c>
      <c r="J126" s="69">
        <v>119.6</v>
      </c>
      <c r="K126" s="69">
        <v>0</v>
      </c>
      <c r="L126" s="69">
        <v>0</v>
      </c>
      <c r="M126" s="69">
        <v>19</v>
      </c>
      <c r="N126" s="70" t="s">
        <v>446</v>
      </c>
      <c r="O126" s="69">
        <v>0</v>
      </c>
      <c r="P126" s="69">
        <v>404</v>
      </c>
      <c r="Q126" s="69">
        <v>485</v>
      </c>
      <c r="R126" s="69">
        <v>242</v>
      </c>
      <c r="S126" s="69">
        <v>162</v>
      </c>
      <c r="T126" s="69">
        <v>0</v>
      </c>
      <c r="U126" s="69">
        <v>0</v>
      </c>
      <c r="V126" s="69">
        <v>1293</v>
      </c>
      <c r="W126" s="70" t="s">
        <v>446</v>
      </c>
      <c r="X126" s="69">
        <f t="shared" si="213"/>
        <v>-494</v>
      </c>
      <c r="Y126" s="69">
        <f t="shared" si="213"/>
        <v>90.759999999999991</v>
      </c>
      <c r="Z126" s="69">
        <f t="shared" si="213"/>
        <v>333.66999999999996</v>
      </c>
      <c r="AA126" s="69">
        <f t="shared" si="213"/>
        <v>-2423.14</v>
      </c>
      <c r="AB126" s="69">
        <f t="shared" si="213"/>
        <v>42.400000000000006</v>
      </c>
      <c r="AC126" s="69">
        <f t="shared" si="213"/>
        <v>0</v>
      </c>
      <c r="AD126" s="69">
        <f t="shared" si="213"/>
        <v>0</v>
      </c>
      <c r="AE126" s="69">
        <f t="shared" si="213"/>
        <v>1274</v>
      </c>
      <c r="AF126" s="69">
        <v>513</v>
      </c>
      <c r="AG126" s="69">
        <v>1805</v>
      </c>
      <c r="AH126" s="69">
        <v>1330</v>
      </c>
      <c r="AI126" s="69">
        <v>1539</v>
      </c>
      <c r="AJ126" s="69">
        <v>228</v>
      </c>
      <c r="AK126" s="69">
        <v>0</v>
      </c>
      <c r="AL126" s="69">
        <v>0</v>
      </c>
      <c r="AM126" s="69">
        <v>5415</v>
      </c>
      <c r="AN126" s="70" t="s">
        <v>904</v>
      </c>
      <c r="AO126" s="69">
        <v>532</v>
      </c>
      <c r="AP126" s="69">
        <v>1862</v>
      </c>
      <c r="AQ126" s="69">
        <v>1330</v>
      </c>
      <c r="AR126" s="69">
        <v>1919</v>
      </c>
      <c r="AS126" s="69">
        <v>228</v>
      </c>
      <c r="AT126" s="69">
        <v>0</v>
      </c>
      <c r="AU126" s="69">
        <v>0</v>
      </c>
      <c r="AV126" s="69">
        <v>5871</v>
      </c>
      <c r="AW126" s="70" t="s">
        <v>904</v>
      </c>
      <c r="AX126" s="69">
        <v>560</v>
      </c>
      <c r="AY126" s="69">
        <v>1960</v>
      </c>
      <c r="AZ126" s="69">
        <v>1400</v>
      </c>
      <c r="BA126" s="69">
        <v>2060</v>
      </c>
      <c r="BB126" s="69">
        <v>260</v>
      </c>
      <c r="BC126" s="69">
        <v>0</v>
      </c>
      <c r="BD126" s="69">
        <v>0</v>
      </c>
      <c r="BE126" s="69">
        <v>6240</v>
      </c>
      <c r="BF126" s="70" t="s">
        <v>905</v>
      </c>
      <c r="BG126" s="69">
        <v>560</v>
      </c>
      <c r="BH126" s="69">
        <v>1940</v>
      </c>
      <c r="BI126" s="69">
        <v>1400</v>
      </c>
      <c r="BJ126" s="69">
        <v>2100</v>
      </c>
      <c r="BK126" s="69">
        <v>260</v>
      </c>
      <c r="BL126" s="69">
        <v>0</v>
      </c>
      <c r="BM126" s="69">
        <v>0</v>
      </c>
      <c r="BN126" s="69">
        <v>6260</v>
      </c>
      <c r="BO126" s="70" t="s">
        <v>905</v>
      </c>
      <c r="BP126" s="69">
        <v>560</v>
      </c>
      <c r="BQ126" s="69">
        <v>1960</v>
      </c>
      <c r="BR126" s="69">
        <v>1400</v>
      </c>
      <c r="BS126" s="69">
        <v>2140</v>
      </c>
      <c r="BT126" s="69">
        <v>260</v>
      </c>
      <c r="BU126" s="69">
        <v>0</v>
      </c>
      <c r="BV126" s="69">
        <v>0</v>
      </c>
      <c r="BW126" s="69">
        <v>6320</v>
      </c>
      <c r="BX126" s="70" t="s">
        <v>905</v>
      </c>
      <c r="BY126" s="69">
        <v>560</v>
      </c>
      <c r="BZ126" s="69">
        <v>1960</v>
      </c>
      <c r="CA126" s="69">
        <v>1400</v>
      </c>
      <c r="CB126" s="69">
        <v>2140</v>
      </c>
      <c r="CC126" s="69">
        <v>260</v>
      </c>
      <c r="CD126" s="69">
        <v>0</v>
      </c>
      <c r="CE126" s="69">
        <v>0</v>
      </c>
      <c r="CF126" s="69">
        <v>6320</v>
      </c>
      <c r="CG126" s="70" t="s">
        <v>905</v>
      </c>
      <c r="CH126" s="69">
        <v>560</v>
      </c>
      <c r="CI126" s="69">
        <v>1960</v>
      </c>
      <c r="CJ126" s="69">
        <v>1400</v>
      </c>
      <c r="CK126" s="69">
        <v>2140</v>
      </c>
      <c r="CL126" s="69">
        <v>260</v>
      </c>
      <c r="CM126" s="69">
        <v>0</v>
      </c>
      <c r="CN126" s="69">
        <v>0</v>
      </c>
      <c r="CO126" s="69">
        <v>6320</v>
      </c>
      <c r="CP126" s="70" t="s">
        <v>905</v>
      </c>
      <c r="CQ126" s="69">
        <v>560</v>
      </c>
      <c r="CR126" s="69">
        <v>1960</v>
      </c>
      <c r="CS126" s="69">
        <v>1400</v>
      </c>
      <c r="CT126" s="69">
        <v>2140</v>
      </c>
      <c r="CU126" s="69">
        <v>260</v>
      </c>
      <c r="CV126" s="69">
        <v>0</v>
      </c>
      <c r="CW126" s="69">
        <v>0</v>
      </c>
      <c r="CX126" s="69">
        <v>6320</v>
      </c>
      <c r="CY126" s="70" t="s">
        <v>905</v>
      </c>
      <c r="CZ126" s="69">
        <v>560</v>
      </c>
      <c r="DA126" s="69">
        <v>1960</v>
      </c>
      <c r="DB126" s="69">
        <v>1400</v>
      </c>
      <c r="DC126" s="69">
        <v>2140</v>
      </c>
      <c r="DD126" s="69">
        <v>260</v>
      </c>
      <c r="DE126" s="69">
        <v>0</v>
      </c>
      <c r="DF126" s="69">
        <v>0</v>
      </c>
      <c r="DG126" s="69">
        <v>6320</v>
      </c>
      <c r="DH126" s="70" t="s">
        <v>905</v>
      </c>
    </row>
    <row r="127" spans="1:112" s="74" customFormat="1" ht="11.5" hidden="1" outlineLevel="1" x14ac:dyDescent="0.35">
      <c r="A127" s="88">
        <v>8294</v>
      </c>
      <c r="B127" s="88" t="s">
        <v>447</v>
      </c>
      <c r="C127" s="69"/>
      <c r="D127" s="69">
        <v>0</v>
      </c>
      <c r="E127" s="69">
        <v>0</v>
      </c>
      <c r="F127" s="69">
        <v>0</v>
      </c>
      <c r="G127" s="69">
        <v>0</v>
      </c>
      <c r="H127" s="69">
        <v>0</v>
      </c>
      <c r="I127" s="69">
        <v>0</v>
      </c>
      <c r="J127" s="69">
        <v>0</v>
      </c>
      <c r="K127" s="69">
        <v>0</v>
      </c>
      <c r="L127" s="69">
        <v>0</v>
      </c>
      <c r="M127" s="69">
        <v>0</v>
      </c>
      <c r="N127" s="70" t="s">
        <v>423</v>
      </c>
      <c r="O127" s="69">
        <v>0</v>
      </c>
      <c r="P127" s="69">
        <v>0</v>
      </c>
      <c r="Q127" s="69">
        <v>0</v>
      </c>
      <c r="R127" s="69">
        <v>0</v>
      </c>
      <c r="S127" s="69">
        <v>0</v>
      </c>
      <c r="T127" s="69">
        <v>0</v>
      </c>
      <c r="U127" s="69">
        <v>0</v>
      </c>
      <c r="V127" s="69">
        <v>0</v>
      </c>
      <c r="W127" s="70" t="s">
        <v>423</v>
      </c>
      <c r="X127" s="69">
        <f t="shared" si="213"/>
        <v>0</v>
      </c>
      <c r="Y127" s="69">
        <f t="shared" si="213"/>
        <v>0</v>
      </c>
      <c r="Z127" s="69">
        <f t="shared" si="213"/>
        <v>0</v>
      </c>
      <c r="AA127" s="69">
        <f t="shared" si="213"/>
        <v>0</v>
      </c>
      <c r="AB127" s="69">
        <f t="shared" si="213"/>
        <v>0</v>
      </c>
      <c r="AC127" s="69">
        <f t="shared" si="213"/>
        <v>0</v>
      </c>
      <c r="AD127" s="69">
        <f t="shared" si="213"/>
        <v>0</v>
      </c>
      <c r="AE127" s="69">
        <f t="shared" si="213"/>
        <v>0</v>
      </c>
      <c r="AF127" s="69">
        <v>0</v>
      </c>
      <c r="AG127" s="69">
        <v>0</v>
      </c>
      <c r="AH127" s="69">
        <v>0</v>
      </c>
      <c r="AI127" s="69">
        <v>0</v>
      </c>
      <c r="AJ127" s="69">
        <v>0</v>
      </c>
      <c r="AK127" s="69">
        <v>0</v>
      </c>
      <c r="AL127" s="69">
        <v>0</v>
      </c>
      <c r="AM127" s="69">
        <v>0</v>
      </c>
      <c r="AN127" s="70" t="s">
        <v>423</v>
      </c>
      <c r="AO127" s="69">
        <v>0</v>
      </c>
      <c r="AP127" s="69">
        <v>0</v>
      </c>
      <c r="AQ127" s="69">
        <v>0</v>
      </c>
      <c r="AR127" s="69">
        <v>0</v>
      </c>
      <c r="AS127" s="69">
        <v>0</v>
      </c>
      <c r="AT127" s="69">
        <v>0</v>
      </c>
      <c r="AU127" s="69">
        <v>0</v>
      </c>
      <c r="AV127" s="69">
        <v>0</v>
      </c>
      <c r="AW127" s="70" t="s">
        <v>423</v>
      </c>
      <c r="AX127" s="69">
        <v>0</v>
      </c>
      <c r="AY127" s="69">
        <v>0</v>
      </c>
      <c r="AZ127" s="69">
        <v>0</v>
      </c>
      <c r="BA127" s="69">
        <v>0</v>
      </c>
      <c r="BB127" s="69">
        <v>0</v>
      </c>
      <c r="BC127" s="69">
        <v>0</v>
      </c>
      <c r="BD127" s="69">
        <v>0</v>
      </c>
      <c r="BE127" s="69">
        <v>0</v>
      </c>
      <c r="BF127" s="70" t="s">
        <v>423</v>
      </c>
      <c r="BG127" s="69">
        <v>0</v>
      </c>
      <c r="BH127" s="69">
        <v>0</v>
      </c>
      <c r="BI127" s="69">
        <v>0</v>
      </c>
      <c r="BJ127" s="69">
        <v>0</v>
      </c>
      <c r="BK127" s="69">
        <v>0</v>
      </c>
      <c r="BL127" s="69">
        <v>0</v>
      </c>
      <c r="BM127" s="69">
        <v>0</v>
      </c>
      <c r="BN127" s="69">
        <v>0</v>
      </c>
      <c r="BO127" s="70" t="s">
        <v>423</v>
      </c>
      <c r="BP127" s="69">
        <v>0</v>
      </c>
      <c r="BQ127" s="69">
        <v>0</v>
      </c>
      <c r="BR127" s="69">
        <v>0</v>
      </c>
      <c r="BS127" s="69">
        <v>0</v>
      </c>
      <c r="BT127" s="69">
        <v>0</v>
      </c>
      <c r="BU127" s="69">
        <v>0</v>
      </c>
      <c r="BV127" s="69">
        <v>0</v>
      </c>
      <c r="BW127" s="69">
        <v>0</v>
      </c>
      <c r="BX127" s="70" t="s">
        <v>423</v>
      </c>
      <c r="BY127" s="69">
        <v>0</v>
      </c>
      <c r="BZ127" s="69">
        <v>0</v>
      </c>
      <c r="CA127" s="69">
        <v>0</v>
      </c>
      <c r="CB127" s="69">
        <v>0</v>
      </c>
      <c r="CC127" s="69">
        <v>0</v>
      </c>
      <c r="CD127" s="69">
        <v>0</v>
      </c>
      <c r="CE127" s="69">
        <v>0</v>
      </c>
      <c r="CF127" s="69">
        <v>0</v>
      </c>
      <c r="CG127" s="70" t="s">
        <v>423</v>
      </c>
      <c r="CH127" s="69">
        <v>0</v>
      </c>
      <c r="CI127" s="69">
        <v>0</v>
      </c>
      <c r="CJ127" s="69">
        <v>0</v>
      </c>
      <c r="CK127" s="69">
        <v>0</v>
      </c>
      <c r="CL127" s="69">
        <v>0</v>
      </c>
      <c r="CM127" s="69">
        <v>0</v>
      </c>
      <c r="CN127" s="69">
        <v>0</v>
      </c>
      <c r="CO127" s="69">
        <v>0</v>
      </c>
      <c r="CP127" s="70" t="s">
        <v>423</v>
      </c>
      <c r="CQ127" s="69">
        <v>0</v>
      </c>
      <c r="CR127" s="69">
        <v>0</v>
      </c>
      <c r="CS127" s="69">
        <v>0</v>
      </c>
      <c r="CT127" s="69">
        <v>0</v>
      </c>
      <c r="CU127" s="69">
        <v>0</v>
      </c>
      <c r="CV127" s="69">
        <v>0</v>
      </c>
      <c r="CW127" s="69">
        <v>0</v>
      </c>
      <c r="CX127" s="69">
        <v>0</v>
      </c>
      <c r="CY127" s="70" t="s">
        <v>423</v>
      </c>
      <c r="CZ127" s="69">
        <v>0</v>
      </c>
      <c r="DA127" s="69">
        <v>0</v>
      </c>
      <c r="DB127" s="69">
        <v>0</v>
      </c>
      <c r="DC127" s="69">
        <v>0</v>
      </c>
      <c r="DD127" s="69">
        <v>0</v>
      </c>
      <c r="DE127" s="69">
        <v>0</v>
      </c>
      <c r="DF127" s="69">
        <v>0</v>
      </c>
      <c r="DG127" s="69">
        <v>0</v>
      </c>
      <c r="DH127" s="70" t="s">
        <v>423</v>
      </c>
    </row>
    <row r="128" spans="1:112" s="74" customFormat="1" ht="11.5" hidden="1" outlineLevel="1" x14ac:dyDescent="0.35">
      <c r="A128" s="88">
        <v>8295</v>
      </c>
      <c r="B128" s="88" t="s">
        <v>448</v>
      </c>
      <c r="C128" s="69"/>
      <c r="D128" s="69">
        <v>0</v>
      </c>
      <c r="E128" s="69">
        <v>0</v>
      </c>
      <c r="F128" s="69">
        <v>0</v>
      </c>
      <c r="G128" s="69">
        <v>0</v>
      </c>
      <c r="H128" s="69">
        <v>0</v>
      </c>
      <c r="I128" s="69">
        <v>0</v>
      </c>
      <c r="J128" s="69">
        <v>0</v>
      </c>
      <c r="K128" s="69">
        <v>0</v>
      </c>
      <c r="L128" s="69">
        <v>0</v>
      </c>
      <c r="M128" s="69">
        <v>0</v>
      </c>
      <c r="N128" s="70" t="s">
        <v>423</v>
      </c>
      <c r="O128" s="69">
        <v>0</v>
      </c>
      <c r="P128" s="69">
        <v>0</v>
      </c>
      <c r="Q128" s="69">
        <v>0</v>
      </c>
      <c r="R128" s="69">
        <v>0</v>
      </c>
      <c r="S128" s="69">
        <v>0</v>
      </c>
      <c r="T128" s="69">
        <v>0</v>
      </c>
      <c r="U128" s="69">
        <v>0</v>
      </c>
      <c r="V128" s="69">
        <v>0</v>
      </c>
      <c r="W128" s="70" t="s">
        <v>423</v>
      </c>
      <c r="X128" s="69">
        <f t="shared" si="213"/>
        <v>0</v>
      </c>
      <c r="Y128" s="69">
        <f t="shared" si="213"/>
        <v>0</v>
      </c>
      <c r="Z128" s="69">
        <f t="shared" si="213"/>
        <v>0</v>
      </c>
      <c r="AA128" s="69">
        <f t="shared" si="213"/>
        <v>0</v>
      </c>
      <c r="AB128" s="69">
        <f t="shared" si="213"/>
        <v>0</v>
      </c>
      <c r="AC128" s="69">
        <f t="shared" si="213"/>
        <v>0</v>
      </c>
      <c r="AD128" s="69">
        <f t="shared" si="213"/>
        <v>0</v>
      </c>
      <c r="AE128" s="69">
        <f t="shared" si="213"/>
        <v>0</v>
      </c>
      <c r="AF128" s="69">
        <v>0</v>
      </c>
      <c r="AG128" s="69">
        <v>0</v>
      </c>
      <c r="AH128" s="69">
        <v>0</v>
      </c>
      <c r="AI128" s="69">
        <v>0</v>
      </c>
      <c r="AJ128" s="69">
        <v>0</v>
      </c>
      <c r="AK128" s="69">
        <v>0</v>
      </c>
      <c r="AL128" s="69">
        <v>0</v>
      </c>
      <c r="AM128" s="69">
        <v>0</v>
      </c>
      <c r="AN128" s="70" t="s">
        <v>423</v>
      </c>
      <c r="AO128" s="69">
        <v>0</v>
      </c>
      <c r="AP128" s="69">
        <v>0</v>
      </c>
      <c r="AQ128" s="69">
        <v>0</v>
      </c>
      <c r="AR128" s="69">
        <v>0</v>
      </c>
      <c r="AS128" s="69">
        <v>0</v>
      </c>
      <c r="AT128" s="69">
        <v>0</v>
      </c>
      <c r="AU128" s="69">
        <v>0</v>
      </c>
      <c r="AV128" s="69">
        <v>0</v>
      </c>
      <c r="AW128" s="70" t="s">
        <v>423</v>
      </c>
      <c r="AX128" s="69">
        <v>0</v>
      </c>
      <c r="AY128" s="69">
        <v>0</v>
      </c>
      <c r="AZ128" s="69">
        <v>0</v>
      </c>
      <c r="BA128" s="69">
        <v>0</v>
      </c>
      <c r="BB128" s="69">
        <v>0</v>
      </c>
      <c r="BC128" s="69">
        <v>0</v>
      </c>
      <c r="BD128" s="69">
        <v>0</v>
      </c>
      <c r="BE128" s="69">
        <v>0</v>
      </c>
      <c r="BF128" s="70" t="s">
        <v>423</v>
      </c>
      <c r="BG128" s="69">
        <v>0</v>
      </c>
      <c r="BH128" s="69">
        <v>0</v>
      </c>
      <c r="BI128" s="69">
        <v>0</v>
      </c>
      <c r="BJ128" s="69">
        <v>0</v>
      </c>
      <c r="BK128" s="69">
        <v>0</v>
      </c>
      <c r="BL128" s="69">
        <v>0</v>
      </c>
      <c r="BM128" s="69">
        <v>0</v>
      </c>
      <c r="BN128" s="69">
        <v>0</v>
      </c>
      <c r="BO128" s="70" t="s">
        <v>423</v>
      </c>
      <c r="BP128" s="69">
        <v>0</v>
      </c>
      <c r="BQ128" s="69">
        <v>0</v>
      </c>
      <c r="BR128" s="69">
        <v>0</v>
      </c>
      <c r="BS128" s="69">
        <v>0</v>
      </c>
      <c r="BT128" s="69">
        <v>0</v>
      </c>
      <c r="BU128" s="69">
        <v>0</v>
      </c>
      <c r="BV128" s="69">
        <v>0</v>
      </c>
      <c r="BW128" s="69">
        <v>0</v>
      </c>
      <c r="BX128" s="70" t="s">
        <v>423</v>
      </c>
      <c r="BY128" s="69">
        <v>0</v>
      </c>
      <c r="BZ128" s="69">
        <v>0</v>
      </c>
      <c r="CA128" s="69">
        <v>0</v>
      </c>
      <c r="CB128" s="69">
        <v>0</v>
      </c>
      <c r="CC128" s="69">
        <v>0</v>
      </c>
      <c r="CD128" s="69">
        <v>0</v>
      </c>
      <c r="CE128" s="69">
        <v>0</v>
      </c>
      <c r="CF128" s="69">
        <v>0</v>
      </c>
      <c r="CG128" s="70" t="s">
        <v>423</v>
      </c>
      <c r="CH128" s="69">
        <v>0</v>
      </c>
      <c r="CI128" s="69">
        <v>0</v>
      </c>
      <c r="CJ128" s="69">
        <v>0</v>
      </c>
      <c r="CK128" s="69">
        <v>0</v>
      </c>
      <c r="CL128" s="69">
        <v>0</v>
      </c>
      <c r="CM128" s="69">
        <v>0</v>
      </c>
      <c r="CN128" s="69">
        <v>0</v>
      </c>
      <c r="CO128" s="69">
        <v>0</v>
      </c>
      <c r="CP128" s="70" t="s">
        <v>423</v>
      </c>
      <c r="CQ128" s="69">
        <v>0</v>
      </c>
      <c r="CR128" s="69">
        <v>0</v>
      </c>
      <c r="CS128" s="69">
        <v>0</v>
      </c>
      <c r="CT128" s="69">
        <v>0</v>
      </c>
      <c r="CU128" s="69">
        <v>0</v>
      </c>
      <c r="CV128" s="69">
        <v>0</v>
      </c>
      <c r="CW128" s="69">
        <v>0</v>
      </c>
      <c r="CX128" s="69">
        <v>0</v>
      </c>
      <c r="CY128" s="70" t="s">
        <v>423</v>
      </c>
      <c r="CZ128" s="69">
        <v>0</v>
      </c>
      <c r="DA128" s="69">
        <v>0</v>
      </c>
      <c r="DB128" s="69">
        <v>0</v>
      </c>
      <c r="DC128" s="69">
        <v>0</v>
      </c>
      <c r="DD128" s="69">
        <v>0</v>
      </c>
      <c r="DE128" s="69">
        <v>0</v>
      </c>
      <c r="DF128" s="69">
        <v>0</v>
      </c>
      <c r="DG128" s="69">
        <v>0</v>
      </c>
      <c r="DH128" s="70" t="s">
        <v>423</v>
      </c>
    </row>
    <row r="129" spans="1:112" s="74" customFormat="1" ht="11.5" collapsed="1" x14ac:dyDescent="0.35">
      <c r="A129" s="88">
        <v>8296</v>
      </c>
      <c r="B129" s="88" t="s">
        <v>384</v>
      </c>
      <c r="C129" s="69"/>
      <c r="D129" s="69">
        <v>0</v>
      </c>
      <c r="E129" s="69">
        <v>147100</v>
      </c>
      <c r="F129" s="69">
        <v>20000</v>
      </c>
      <c r="G129" s="69">
        <v>37200</v>
      </c>
      <c r="H129" s="69">
        <v>0</v>
      </c>
      <c r="I129" s="69">
        <v>54400</v>
      </c>
      <c r="J129" s="69">
        <v>35500</v>
      </c>
      <c r="K129" s="69">
        <v>0</v>
      </c>
      <c r="L129" s="69">
        <v>0</v>
      </c>
      <c r="M129" s="69">
        <v>0</v>
      </c>
      <c r="N129" s="70">
        <v>0</v>
      </c>
      <c r="O129" s="69">
        <v>20000</v>
      </c>
      <c r="P129" s="69">
        <v>37200</v>
      </c>
      <c r="Q129" s="69">
        <v>0</v>
      </c>
      <c r="R129" s="69">
        <v>54400</v>
      </c>
      <c r="S129" s="69">
        <v>35500</v>
      </c>
      <c r="T129" s="69">
        <v>0</v>
      </c>
      <c r="U129" s="69">
        <v>0</v>
      </c>
      <c r="V129" s="69">
        <v>147100</v>
      </c>
      <c r="W129" s="70">
        <v>0</v>
      </c>
      <c r="X129" s="69">
        <f t="shared" si="213"/>
        <v>0</v>
      </c>
      <c r="Y129" s="69">
        <f t="shared" si="213"/>
        <v>0</v>
      </c>
      <c r="Z129" s="69">
        <f t="shared" si="213"/>
        <v>0</v>
      </c>
      <c r="AA129" s="69">
        <f t="shared" si="213"/>
        <v>0</v>
      </c>
      <c r="AB129" s="69">
        <f t="shared" si="213"/>
        <v>0</v>
      </c>
      <c r="AC129" s="69">
        <f t="shared" si="213"/>
        <v>0</v>
      </c>
      <c r="AD129" s="69">
        <f t="shared" si="213"/>
        <v>0</v>
      </c>
      <c r="AE129" s="69">
        <f t="shared" si="213"/>
        <v>147100</v>
      </c>
      <c r="AF129" s="69">
        <v>20600</v>
      </c>
      <c r="AG129" s="69">
        <v>38316</v>
      </c>
      <c r="AH129" s="69">
        <v>0</v>
      </c>
      <c r="AI129" s="69">
        <v>56032</v>
      </c>
      <c r="AJ129" s="69">
        <v>36565</v>
      </c>
      <c r="AK129" s="69">
        <v>0</v>
      </c>
      <c r="AL129" s="69">
        <v>0</v>
      </c>
      <c r="AM129" s="69">
        <v>151513</v>
      </c>
      <c r="AN129" s="70">
        <v>0</v>
      </c>
      <c r="AO129" s="69">
        <v>21218</v>
      </c>
      <c r="AP129" s="69">
        <v>39465.480000000003</v>
      </c>
      <c r="AQ129" s="69">
        <v>0</v>
      </c>
      <c r="AR129" s="69">
        <v>57712.959999999999</v>
      </c>
      <c r="AS129" s="69">
        <v>37661.950000000004</v>
      </c>
      <c r="AT129" s="69">
        <v>0</v>
      </c>
      <c r="AU129" s="69">
        <v>0</v>
      </c>
      <c r="AV129" s="69">
        <v>156058.39000000001</v>
      </c>
      <c r="AW129" s="70">
        <v>0</v>
      </c>
      <c r="AX129" s="69">
        <v>21854.54</v>
      </c>
      <c r="AY129" s="69">
        <v>40649.444400000008</v>
      </c>
      <c r="AZ129" s="69">
        <v>0</v>
      </c>
      <c r="BA129" s="69">
        <v>59444.3488</v>
      </c>
      <c r="BB129" s="69">
        <v>38791.808500000006</v>
      </c>
      <c r="BC129" s="69">
        <v>0</v>
      </c>
      <c r="BD129" s="69">
        <v>0</v>
      </c>
      <c r="BE129" s="69">
        <v>160740.14170000001</v>
      </c>
      <c r="BF129" s="70">
        <v>0</v>
      </c>
      <c r="BG129" s="69">
        <v>22510.176200000002</v>
      </c>
      <c r="BH129" s="69">
        <v>41868.927732000011</v>
      </c>
      <c r="BI129" s="69">
        <v>0</v>
      </c>
      <c r="BJ129" s="69">
        <v>61227.679263999999</v>
      </c>
      <c r="BK129" s="69">
        <v>39955.562755000006</v>
      </c>
      <c r="BL129" s="69">
        <v>0</v>
      </c>
      <c r="BM129" s="69">
        <v>0</v>
      </c>
      <c r="BN129" s="69">
        <v>165562.345951</v>
      </c>
      <c r="BO129" s="70">
        <v>0</v>
      </c>
      <c r="BP129" s="69">
        <v>23185.481486000001</v>
      </c>
      <c r="BQ129" s="69">
        <v>43124.995563960016</v>
      </c>
      <c r="BR129" s="69">
        <v>0</v>
      </c>
      <c r="BS129" s="69">
        <v>63064.509641919998</v>
      </c>
      <c r="BT129" s="69">
        <v>41154.229637650009</v>
      </c>
      <c r="BU129" s="69">
        <v>0</v>
      </c>
      <c r="BV129" s="69">
        <v>0</v>
      </c>
      <c r="BW129" s="69">
        <v>170529.21632953003</v>
      </c>
      <c r="BX129" s="70">
        <v>0</v>
      </c>
      <c r="BY129" s="69">
        <v>23881.04593058</v>
      </c>
      <c r="BZ129" s="69">
        <v>44418.745430878815</v>
      </c>
      <c r="CA129" s="69">
        <v>0</v>
      </c>
      <c r="CB129" s="69">
        <v>64956.444931177597</v>
      </c>
      <c r="CC129" s="69">
        <v>42388.856526779513</v>
      </c>
      <c r="CD129" s="69">
        <v>0</v>
      </c>
      <c r="CE129" s="69">
        <v>0</v>
      </c>
      <c r="CF129" s="69">
        <v>175645.09281941594</v>
      </c>
      <c r="CG129" s="70">
        <v>0</v>
      </c>
      <c r="CH129" s="69">
        <v>24597.4773084974</v>
      </c>
      <c r="CI129" s="69">
        <v>45751.307793805179</v>
      </c>
      <c r="CJ129" s="69">
        <v>0</v>
      </c>
      <c r="CK129" s="69">
        <v>66905.138279112929</v>
      </c>
      <c r="CL129" s="69">
        <v>43660.522222582898</v>
      </c>
      <c r="CM129" s="69">
        <v>0</v>
      </c>
      <c r="CN129" s="69">
        <v>0</v>
      </c>
      <c r="CO129" s="69">
        <v>180914.44560399841</v>
      </c>
      <c r="CP129" s="70">
        <v>0</v>
      </c>
      <c r="CQ129" s="69">
        <v>25335.401627752322</v>
      </c>
      <c r="CR129" s="69">
        <v>47123.847027619333</v>
      </c>
      <c r="CS129" s="69">
        <v>0</v>
      </c>
      <c r="CT129" s="69">
        <v>68912.292427486318</v>
      </c>
      <c r="CU129" s="69">
        <v>44970.337889260387</v>
      </c>
      <c r="CV129" s="69">
        <v>0</v>
      </c>
      <c r="CW129" s="69">
        <v>0</v>
      </c>
      <c r="CX129" s="69">
        <v>186341.87897211837</v>
      </c>
      <c r="CY129" s="70">
        <v>0</v>
      </c>
      <c r="CZ129" s="69">
        <v>26095.463676584892</v>
      </c>
      <c r="DA129" s="69">
        <v>48537.562438447916</v>
      </c>
      <c r="DB129" s="69">
        <v>0</v>
      </c>
      <c r="DC129" s="69">
        <v>70979.661200310904</v>
      </c>
      <c r="DD129" s="69">
        <v>46319.448025938196</v>
      </c>
      <c r="DE129" s="69">
        <v>0</v>
      </c>
      <c r="DF129" s="69">
        <v>0</v>
      </c>
      <c r="DG129" s="69">
        <v>191932.13534128189</v>
      </c>
      <c r="DH129" s="70">
        <v>0</v>
      </c>
    </row>
    <row r="130" spans="1:112" s="74" customFormat="1" ht="11.5" hidden="1" x14ac:dyDescent="0.35">
      <c r="A130" s="88">
        <v>8297</v>
      </c>
      <c r="B130" s="88" t="s">
        <v>449</v>
      </c>
      <c r="C130" s="69"/>
      <c r="D130" s="69">
        <v>0</v>
      </c>
      <c r="E130" s="69">
        <v>0</v>
      </c>
      <c r="F130" s="69">
        <v>0</v>
      </c>
      <c r="G130" s="69">
        <v>0</v>
      </c>
      <c r="H130" s="69">
        <v>0</v>
      </c>
      <c r="I130" s="69">
        <v>0</v>
      </c>
      <c r="J130" s="69">
        <v>0</v>
      </c>
      <c r="K130" s="69">
        <v>0</v>
      </c>
      <c r="L130" s="69">
        <v>0</v>
      </c>
      <c r="M130" s="69">
        <v>0</v>
      </c>
      <c r="N130" s="70">
        <v>0</v>
      </c>
      <c r="O130" s="69">
        <v>0</v>
      </c>
      <c r="P130" s="69">
        <v>0</v>
      </c>
      <c r="Q130" s="69">
        <v>0</v>
      </c>
      <c r="R130" s="69">
        <v>0</v>
      </c>
      <c r="S130" s="69">
        <v>0</v>
      </c>
      <c r="T130" s="69">
        <v>0</v>
      </c>
      <c r="U130" s="69">
        <v>0</v>
      </c>
      <c r="V130" s="69">
        <v>0</v>
      </c>
      <c r="W130" s="70">
        <v>0</v>
      </c>
      <c r="X130" s="69">
        <f t="shared" si="213"/>
        <v>0</v>
      </c>
      <c r="Y130" s="69">
        <f t="shared" si="213"/>
        <v>0</v>
      </c>
      <c r="Z130" s="69">
        <f t="shared" si="213"/>
        <v>0</v>
      </c>
      <c r="AA130" s="69">
        <f t="shared" si="213"/>
        <v>0</v>
      </c>
      <c r="AB130" s="69">
        <f t="shared" si="213"/>
        <v>0</v>
      </c>
      <c r="AC130" s="69">
        <f t="shared" si="213"/>
        <v>0</v>
      </c>
      <c r="AD130" s="69">
        <f t="shared" si="213"/>
        <v>0</v>
      </c>
      <c r="AE130" s="69">
        <f t="shared" si="213"/>
        <v>0</v>
      </c>
      <c r="AF130" s="69">
        <v>0</v>
      </c>
      <c r="AG130" s="69">
        <v>0</v>
      </c>
      <c r="AH130" s="69">
        <v>0</v>
      </c>
      <c r="AI130" s="69">
        <v>0</v>
      </c>
      <c r="AJ130" s="69">
        <v>0</v>
      </c>
      <c r="AK130" s="69">
        <v>0</v>
      </c>
      <c r="AL130" s="69">
        <v>0</v>
      </c>
      <c r="AM130" s="69">
        <v>0</v>
      </c>
      <c r="AN130" s="70">
        <v>0</v>
      </c>
      <c r="AO130" s="69">
        <v>0</v>
      </c>
      <c r="AP130" s="69">
        <v>0</v>
      </c>
      <c r="AQ130" s="69">
        <v>0</v>
      </c>
      <c r="AR130" s="69">
        <v>0</v>
      </c>
      <c r="AS130" s="69">
        <v>0</v>
      </c>
      <c r="AT130" s="69">
        <v>0</v>
      </c>
      <c r="AU130" s="69">
        <v>0</v>
      </c>
      <c r="AV130" s="69">
        <v>0</v>
      </c>
      <c r="AW130" s="70">
        <v>0</v>
      </c>
      <c r="AX130" s="69">
        <v>0</v>
      </c>
      <c r="AY130" s="69">
        <v>0</v>
      </c>
      <c r="AZ130" s="69">
        <v>0</v>
      </c>
      <c r="BA130" s="69">
        <v>0</v>
      </c>
      <c r="BB130" s="69">
        <v>0</v>
      </c>
      <c r="BC130" s="69">
        <v>0</v>
      </c>
      <c r="BD130" s="69">
        <v>0</v>
      </c>
      <c r="BE130" s="69">
        <v>0</v>
      </c>
      <c r="BF130" s="70">
        <v>0</v>
      </c>
      <c r="BG130" s="69">
        <v>0</v>
      </c>
      <c r="BH130" s="69">
        <v>0</v>
      </c>
      <c r="BI130" s="69">
        <v>0</v>
      </c>
      <c r="BJ130" s="69">
        <v>0</v>
      </c>
      <c r="BK130" s="69">
        <v>0</v>
      </c>
      <c r="BL130" s="69">
        <v>0</v>
      </c>
      <c r="BM130" s="69">
        <v>0</v>
      </c>
      <c r="BN130" s="69">
        <v>0</v>
      </c>
      <c r="BO130" s="70">
        <v>0</v>
      </c>
      <c r="BP130" s="69">
        <v>0</v>
      </c>
      <c r="BQ130" s="69">
        <v>0</v>
      </c>
      <c r="BR130" s="69">
        <v>0</v>
      </c>
      <c r="BS130" s="69">
        <v>0</v>
      </c>
      <c r="BT130" s="69">
        <v>0</v>
      </c>
      <c r="BU130" s="69">
        <v>0</v>
      </c>
      <c r="BV130" s="69">
        <v>0</v>
      </c>
      <c r="BW130" s="69">
        <v>0</v>
      </c>
      <c r="BX130" s="70">
        <v>0</v>
      </c>
      <c r="BY130" s="69">
        <v>0</v>
      </c>
      <c r="BZ130" s="69">
        <v>0</v>
      </c>
      <c r="CA130" s="69">
        <v>0</v>
      </c>
      <c r="CB130" s="69">
        <v>0</v>
      </c>
      <c r="CC130" s="69">
        <v>0</v>
      </c>
      <c r="CD130" s="69">
        <v>0</v>
      </c>
      <c r="CE130" s="69">
        <v>0</v>
      </c>
      <c r="CF130" s="69">
        <v>0</v>
      </c>
      <c r="CG130" s="70">
        <v>0</v>
      </c>
      <c r="CH130" s="69">
        <v>0</v>
      </c>
      <c r="CI130" s="69">
        <v>0</v>
      </c>
      <c r="CJ130" s="69">
        <v>0</v>
      </c>
      <c r="CK130" s="69">
        <v>0</v>
      </c>
      <c r="CL130" s="69">
        <v>0</v>
      </c>
      <c r="CM130" s="69">
        <v>0</v>
      </c>
      <c r="CN130" s="69">
        <v>0</v>
      </c>
      <c r="CO130" s="69">
        <v>0</v>
      </c>
      <c r="CP130" s="70">
        <v>0</v>
      </c>
      <c r="CQ130" s="69">
        <v>0</v>
      </c>
      <c r="CR130" s="69">
        <v>0</v>
      </c>
      <c r="CS130" s="69">
        <v>0</v>
      </c>
      <c r="CT130" s="69">
        <v>0</v>
      </c>
      <c r="CU130" s="69">
        <v>0</v>
      </c>
      <c r="CV130" s="69">
        <v>0</v>
      </c>
      <c r="CW130" s="69">
        <v>0</v>
      </c>
      <c r="CX130" s="69">
        <v>0</v>
      </c>
      <c r="CY130" s="70">
        <v>0</v>
      </c>
      <c r="CZ130" s="69">
        <v>0</v>
      </c>
      <c r="DA130" s="69">
        <v>0</v>
      </c>
      <c r="DB130" s="69">
        <v>0</v>
      </c>
      <c r="DC130" s="69">
        <v>0</v>
      </c>
      <c r="DD130" s="69">
        <v>0</v>
      </c>
      <c r="DE130" s="69">
        <v>0</v>
      </c>
      <c r="DF130" s="69">
        <v>0</v>
      </c>
      <c r="DG130" s="69">
        <v>0</v>
      </c>
      <c r="DH130" s="70">
        <v>0</v>
      </c>
    </row>
    <row r="131" spans="1:112" s="74" customFormat="1" ht="11.5" x14ac:dyDescent="0.35">
      <c r="A131" s="88">
        <v>8298</v>
      </c>
      <c r="B131" s="88" t="s">
        <v>381</v>
      </c>
      <c r="C131" s="69"/>
      <c r="D131" s="69">
        <v>0</v>
      </c>
      <c r="E131" s="69">
        <v>0</v>
      </c>
      <c r="F131" s="69">
        <v>0</v>
      </c>
      <c r="G131" s="69">
        <v>0</v>
      </c>
      <c r="H131" s="69">
        <v>0</v>
      </c>
      <c r="I131" s="69">
        <v>0</v>
      </c>
      <c r="J131" s="69">
        <v>0</v>
      </c>
      <c r="K131" s="69">
        <v>0</v>
      </c>
      <c r="L131" s="69">
        <v>0</v>
      </c>
      <c r="M131" s="69">
        <v>0</v>
      </c>
      <c r="N131" s="70">
        <v>0</v>
      </c>
      <c r="O131" s="69">
        <v>0</v>
      </c>
      <c r="P131" s="69">
        <v>0</v>
      </c>
      <c r="Q131" s="69">
        <v>0</v>
      </c>
      <c r="R131" s="69">
        <v>261354.76</v>
      </c>
      <c r="S131" s="69">
        <v>0</v>
      </c>
      <c r="T131" s="69">
        <v>0</v>
      </c>
      <c r="U131" s="69">
        <v>0</v>
      </c>
      <c r="V131" s="69">
        <v>261354.76</v>
      </c>
      <c r="W131" s="70">
        <v>0</v>
      </c>
      <c r="X131" s="69">
        <f t="shared" si="213"/>
        <v>0</v>
      </c>
      <c r="Y131" s="69">
        <f t="shared" si="213"/>
        <v>0</v>
      </c>
      <c r="Z131" s="69">
        <f t="shared" si="213"/>
        <v>0</v>
      </c>
      <c r="AA131" s="69">
        <f t="shared" si="213"/>
        <v>261354.76</v>
      </c>
      <c r="AB131" s="69">
        <f t="shared" si="213"/>
        <v>0</v>
      </c>
      <c r="AC131" s="69">
        <f t="shared" si="213"/>
        <v>0</v>
      </c>
      <c r="AD131" s="69">
        <f t="shared" si="213"/>
        <v>0</v>
      </c>
      <c r="AE131" s="69">
        <f t="shared" si="213"/>
        <v>261354.76</v>
      </c>
      <c r="AF131" s="69">
        <v>0</v>
      </c>
      <c r="AG131" s="69">
        <v>0</v>
      </c>
      <c r="AH131" s="69">
        <v>0</v>
      </c>
      <c r="AI131" s="69">
        <v>0</v>
      </c>
      <c r="AJ131" s="69">
        <v>0</v>
      </c>
      <c r="AK131" s="69">
        <v>0</v>
      </c>
      <c r="AL131" s="69">
        <v>0</v>
      </c>
      <c r="AM131" s="69">
        <v>0</v>
      </c>
      <c r="AN131" s="70">
        <v>0</v>
      </c>
      <c r="AO131" s="69">
        <v>0</v>
      </c>
      <c r="AP131" s="69">
        <v>0</v>
      </c>
      <c r="AQ131" s="69">
        <v>0</v>
      </c>
      <c r="AR131" s="69">
        <v>0</v>
      </c>
      <c r="AS131" s="69">
        <v>0</v>
      </c>
      <c r="AT131" s="69">
        <v>0</v>
      </c>
      <c r="AU131" s="69">
        <v>0</v>
      </c>
      <c r="AV131" s="69">
        <v>0</v>
      </c>
      <c r="AW131" s="70">
        <v>0</v>
      </c>
      <c r="AX131" s="69">
        <v>0</v>
      </c>
      <c r="AY131" s="69">
        <v>0</v>
      </c>
      <c r="AZ131" s="69">
        <v>0</v>
      </c>
      <c r="BA131" s="69">
        <v>0</v>
      </c>
      <c r="BB131" s="69">
        <v>0</v>
      </c>
      <c r="BC131" s="69">
        <v>0</v>
      </c>
      <c r="BD131" s="69">
        <v>0</v>
      </c>
      <c r="BE131" s="69">
        <v>0</v>
      </c>
      <c r="BF131" s="70">
        <v>0</v>
      </c>
      <c r="BG131" s="69">
        <v>0</v>
      </c>
      <c r="BH131" s="69">
        <v>0</v>
      </c>
      <c r="BI131" s="69">
        <v>0</v>
      </c>
      <c r="BJ131" s="69">
        <v>0</v>
      </c>
      <c r="BK131" s="69">
        <v>0</v>
      </c>
      <c r="BL131" s="69">
        <v>0</v>
      </c>
      <c r="BM131" s="69">
        <v>0</v>
      </c>
      <c r="BN131" s="69">
        <v>0</v>
      </c>
      <c r="BO131" s="70">
        <v>0</v>
      </c>
      <c r="BP131" s="69">
        <v>0</v>
      </c>
      <c r="BQ131" s="69">
        <v>0</v>
      </c>
      <c r="BR131" s="69">
        <v>0</v>
      </c>
      <c r="BS131" s="69">
        <v>0</v>
      </c>
      <c r="BT131" s="69">
        <v>0</v>
      </c>
      <c r="BU131" s="69">
        <v>0</v>
      </c>
      <c r="BV131" s="69">
        <v>0</v>
      </c>
      <c r="BW131" s="69">
        <v>0</v>
      </c>
      <c r="BX131" s="70">
        <v>0</v>
      </c>
      <c r="BY131" s="69">
        <v>0</v>
      </c>
      <c r="BZ131" s="69">
        <v>0</v>
      </c>
      <c r="CA131" s="69">
        <v>0</v>
      </c>
      <c r="CB131" s="69">
        <v>0</v>
      </c>
      <c r="CC131" s="69">
        <v>0</v>
      </c>
      <c r="CD131" s="69">
        <v>0</v>
      </c>
      <c r="CE131" s="69">
        <v>0</v>
      </c>
      <c r="CF131" s="69">
        <v>0</v>
      </c>
      <c r="CG131" s="70">
        <v>0</v>
      </c>
      <c r="CH131" s="69">
        <v>0</v>
      </c>
      <c r="CI131" s="69">
        <v>0</v>
      </c>
      <c r="CJ131" s="69">
        <v>0</v>
      </c>
      <c r="CK131" s="69">
        <v>0</v>
      </c>
      <c r="CL131" s="69">
        <v>0</v>
      </c>
      <c r="CM131" s="69">
        <v>0</v>
      </c>
      <c r="CN131" s="69">
        <v>0</v>
      </c>
      <c r="CO131" s="69">
        <v>0</v>
      </c>
      <c r="CP131" s="70">
        <v>0</v>
      </c>
      <c r="CQ131" s="69">
        <v>0</v>
      </c>
      <c r="CR131" s="69">
        <v>0</v>
      </c>
      <c r="CS131" s="69">
        <v>0</v>
      </c>
      <c r="CT131" s="69">
        <v>0</v>
      </c>
      <c r="CU131" s="69">
        <v>0</v>
      </c>
      <c r="CV131" s="69">
        <v>0</v>
      </c>
      <c r="CW131" s="69">
        <v>0</v>
      </c>
      <c r="CX131" s="69">
        <v>0</v>
      </c>
      <c r="CY131" s="70">
        <v>0</v>
      </c>
      <c r="CZ131" s="69">
        <v>0</v>
      </c>
      <c r="DA131" s="69">
        <v>0</v>
      </c>
      <c r="DB131" s="69">
        <v>0</v>
      </c>
      <c r="DC131" s="69">
        <v>0</v>
      </c>
      <c r="DD131" s="69">
        <v>0</v>
      </c>
      <c r="DE131" s="69">
        <v>0</v>
      </c>
      <c r="DF131" s="69">
        <v>0</v>
      </c>
      <c r="DG131" s="69">
        <v>0</v>
      </c>
      <c r="DH131" s="70">
        <v>0</v>
      </c>
    </row>
    <row r="132" spans="1:112" s="74" customFormat="1" ht="11.5" hidden="1" x14ac:dyDescent="0.35">
      <c r="A132" s="88">
        <v>8299</v>
      </c>
      <c r="B132" s="88" t="s">
        <v>450</v>
      </c>
      <c r="C132" s="69"/>
      <c r="D132" s="69">
        <v>0</v>
      </c>
      <c r="E132" s="69">
        <v>0</v>
      </c>
      <c r="F132" s="69">
        <v>0</v>
      </c>
      <c r="G132" s="69">
        <v>0</v>
      </c>
      <c r="H132" s="69">
        <v>0</v>
      </c>
      <c r="I132" s="69">
        <v>0</v>
      </c>
      <c r="J132" s="69">
        <v>0</v>
      </c>
      <c r="K132" s="69">
        <v>0</v>
      </c>
      <c r="L132" s="69">
        <v>0</v>
      </c>
      <c r="M132" s="69">
        <v>0</v>
      </c>
      <c r="N132" s="70">
        <v>0</v>
      </c>
      <c r="O132" s="69">
        <v>0</v>
      </c>
      <c r="P132" s="69">
        <v>0</v>
      </c>
      <c r="Q132" s="69">
        <v>0</v>
      </c>
      <c r="R132" s="69">
        <v>0</v>
      </c>
      <c r="S132" s="69">
        <v>0</v>
      </c>
      <c r="T132" s="69">
        <v>0</v>
      </c>
      <c r="U132" s="69">
        <v>0</v>
      </c>
      <c r="V132" s="69">
        <v>0</v>
      </c>
      <c r="W132" s="70">
        <v>0</v>
      </c>
      <c r="X132" s="69">
        <f t="shared" si="213"/>
        <v>0</v>
      </c>
      <c r="Y132" s="69">
        <f t="shared" si="213"/>
        <v>0</v>
      </c>
      <c r="Z132" s="69">
        <f t="shared" si="213"/>
        <v>0</v>
      </c>
      <c r="AA132" s="69">
        <f t="shared" si="213"/>
        <v>0</v>
      </c>
      <c r="AB132" s="69">
        <f t="shared" si="213"/>
        <v>0</v>
      </c>
      <c r="AC132" s="69">
        <f t="shared" si="213"/>
        <v>0</v>
      </c>
      <c r="AD132" s="69">
        <f t="shared" si="213"/>
        <v>0</v>
      </c>
      <c r="AE132" s="69">
        <f t="shared" si="213"/>
        <v>0</v>
      </c>
      <c r="AF132" s="69">
        <v>0</v>
      </c>
      <c r="AG132" s="69">
        <v>0</v>
      </c>
      <c r="AH132" s="69">
        <v>0</v>
      </c>
      <c r="AI132" s="69">
        <v>0</v>
      </c>
      <c r="AJ132" s="69">
        <v>0</v>
      </c>
      <c r="AK132" s="69">
        <v>0</v>
      </c>
      <c r="AL132" s="69">
        <v>0</v>
      </c>
      <c r="AM132" s="69">
        <v>0</v>
      </c>
      <c r="AN132" s="70">
        <v>0</v>
      </c>
      <c r="AO132" s="69">
        <v>0</v>
      </c>
      <c r="AP132" s="69">
        <v>0</v>
      </c>
      <c r="AQ132" s="69">
        <v>0</v>
      </c>
      <c r="AR132" s="69">
        <v>0</v>
      </c>
      <c r="AS132" s="69">
        <v>0</v>
      </c>
      <c r="AT132" s="69">
        <v>0</v>
      </c>
      <c r="AU132" s="69">
        <v>0</v>
      </c>
      <c r="AV132" s="69">
        <v>0</v>
      </c>
      <c r="AW132" s="70">
        <v>0</v>
      </c>
      <c r="AX132" s="69">
        <v>0</v>
      </c>
      <c r="AY132" s="69">
        <v>0</v>
      </c>
      <c r="AZ132" s="69">
        <v>0</v>
      </c>
      <c r="BA132" s="69">
        <v>0</v>
      </c>
      <c r="BB132" s="69">
        <v>0</v>
      </c>
      <c r="BC132" s="69">
        <v>0</v>
      </c>
      <c r="BD132" s="69">
        <v>0</v>
      </c>
      <c r="BE132" s="69">
        <v>0</v>
      </c>
      <c r="BF132" s="70">
        <v>0</v>
      </c>
      <c r="BG132" s="69">
        <v>0</v>
      </c>
      <c r="BH132" s="69">
        <v>0</v>
      </c>
      <c r="BI132" s="69">
        <v>0</v>
      </c>
      <c r="BJ132" s="69">
        <v>0</v>
      </c>
      <c r="BK132" s="69">
        <v>0</v>
      </c>
      <c r="BL132" s="69">
        <v>0</v>
      </c>
      <c r="BM132" s="69">
        <v>0</v>
      </c>
      <c r="BN132" s="69">
        <v>0</v>
      </c>
      <c r="BO132" s="70">
        <v>0</v>
      </c>
      <c r="BP132" s="69">
        <v>0</v>
      </c>
      <c r="BQ132" s="69">
        <v>0</v>
      </c>
      <c r="BR132" s="69">
        <v>0</v>
      </c>
      <c r="BS132" s="69">
        <v>0</v>
      </c>
      <c r="BT132" s="69">
        <v>0</v>
      </c>
      <c r="BU132" s="69">
        <v>0</v>
      </c>
      <c r="BV132" s="69">
        <v>0</v>
      </c>
      <c r="BW132" s="69">
        <v>0</v>
      </c>
      <c r="BX132" s="70">
        <v>0</v>
      </c>
      <c r="BY132" s="69">
        <v>0</v>
      </c>
      <c r="BZ132" s="69">
        <v>0</v>
      </c>
      <c r="CA132" s="69">
        <v>0</v>
      </c>
      <c r="CB132" s="69">
        <v>0</v>
      </c>
      <c r="CC132" s="69">
        <v>0</v>
      </c>
      <c r="CD132" s="69">
        <v>0</v>
      </c>
      <c r="CE132" s="69">
        <v>0</v>
      </c>
      <c r="CF132" s="69">
        <v>0</v>
      </c>
      <c r="CG132" s="70">
        <v>0</v>
      </c>
      <c r="CH132" s="69">
        <v>0</v>
      </c>
      <c r="CI132" s="69">
        <v>0</v>
      </c>
      <c r="CJ132" s="69">
        <v>0</v>
      </c>
      <c r="CK132" s="69">
        <v>0</v>
      </c>
      <c r="CL132" s="69">
        <v>0</v>
      </c>
      <c r="CM132" s="69">
        <v>0</v>
      </c>
      <c r="CN132" s="69">
        <v>0</v>
      </c>
      <c r="CO132" s="69">
        <v>0</v>
      </c>
      <c r="CP132" s="70">
        <v>0</v>
      </c>
      <c r="CQ132" s="69">
        <v>0</v>
      </c>
      <c r="CR132" s="69">
        <v>0</v>
      </c>
      <c r="CS132" s="69">
        <v>0</v>
      </c>
      <c r="CT132" s="69">
        <v>0</v>
      </c>
      <c r="CU132" s="69">
        <v>0</v>
      </c>
      <c r="CV132" s="69">
        <v>0</v>
      </c>
      <c r="CW132" s="69">
        <v>0</v>
      </c>
      <c r="CX132" s="69">
        <v>0</v>
      </c>
      <c r="CY132" s="70">
        <v>0</v>
      </c>
      <c r="CZ132" s="69">
        <v>0</v>
      </c>
      <c r="DA132" s="69">
        <v>0</v>
      </c>
      <c r="DB132" s="69">
        <v>0</v>
      </c>
      <c r="DC132" s="69">
        <v>0</v>
      </c>
      <c r="DD132" s="69">
        <v>0</v>
      </c>
      <c r="DE132" s="69">
        <v>0</v>
      </c>
      <c r="DF132" s="69">
        <v>0</v>
      </c>
      <c r="DG132" s="69">
        <v>0</v>
      </c>
      <c r="DH132" s="70">
        <v>0</v>
      </c>
    </row>
    <row r="133" spans="1:112" s="74" customFormat="1" ht="11.5" hidden="1" outlineLevel="1" x14ac:dyDescent="0.35">
      <c r="A133" s="88" t="s">
        <v>451</v>
      </c>
      <c r="B133" s="88" t="s">
        <v>452</v>
      </c>
      <c r="C133" s="69"/>
      <c r="D133" s="69">
        <v>0</v>
      </c>
      <c r="E133" s="69">
        <v>0</v>
      </c>
      <c r="F133" s="69">
        <v>0</v>
      </c>
      <c r="G133" s="69">
        <v>0</v>
      </c>
      <c r="H133" s="69">
        <v>0</v>
      </c>
      <c r="I133" s="69">
        <v>0</v>
      </c>
      <c r="J133" s="69">
        <v>0</v>
      </c>
      <c r="K133" s="69">
        <v>0</v>
      </c>
      <c r="L133" s="69">
        <v>0</v>
      </c>
      <c r="M133" s="69">
        <v>0</v>
      </c>
      <c r="N133" s="70">
        <v>0</v>
      </c>
      <c r="O133" s="69">
        <v>0</v>
      </c>
      <c r="P133" s="69">
        <v>0</v>
      </c>
      <c r="Q133" s="69">
        <v>0</v>
      </c>
      <c r="R133" s="69">
        <v>0</v>
      </c>
      <c r="S133" s="69">
        <v>0</v>
      </c>
      <c r="T133" s="69">
        <v>0</v>
      </c>
      <c r="U133" s="69">
        <v>0</v>
      </c>
      <c r="V133" s="69">
        <v>0</v>
      </c>
      <c r="W133" s="70">
        <v>0</v>
      </c>
      <c r="X133" s="69">
        <f t="shared" si="213"/>
        <v>0</v>
      </c>
      <c r="Y133" s="69">
        <f t="shared" si="213"/>
        <v>0</v>
      </c>
      <c r="Z133" s="69">
        <f t="shared" si="213"/>
        <v>0</v>
      </c>
      <c r="AA133" s="69">
        <f t="shared" si="213"/>
        <v>0</v>
      </c>
      <c r="AB133" s="69">
        <f t="shared" si="213"/>
        <v>0</v>
      </c>
      <c r="AC133" s="69">
        <f t="shared" si="213"/>
        <v>0</v>
      </c>
      <c r="AD133" s="69">
        <f t="shared" si="213"/>
        <v>0</v>
      </c>
      <c r="AE133" s="69">
        <f t="shared" si="213"/>
        <v>0</v>
      </c>
      <c r="AF133" s="69">
        <v>0</v>
      </c>
      <c r="AG133" s="69">
        <v>0</v>
      </c>
      <c r="AH133" s="69">
        <v>0</v>
      </c>
      <c r="AI133" s="69">
        <v>0</v>
      </c>
      <c r="AJ133" s="69">
        <v>0</v>
      </c>
      <c r="AK133" s="69">
        <v>0</v>
      </c>
      <c r="AL133" s="69">
        <v>0</v>
      </c>
      <c r="AM133" s="69">
        <v>0</v>
      </c>
      <c r="AN133" s="70">
        <v>0</v>
      </c>
      <c r="AO133" s="69">
        <v>0</v>
      </c>
      <c r="AP133" s="69">
        <v>0</v>
      </c>
      <c r="AQ133" s="69">
        <v>0</v>
      </c>
      <c r="AR133" s="69">
        <v>0</v>
      </c>
      <c r="AS133" s="69">
        <v>0</v>
      </c>
      <c r="AT133" s="69">
        <v>0</v>
      </c>
      <c r="AU133" s="69">
        <v>0</v>
      </c>
      <c r="AV133" s="69">
        <v>0</v>
      </c>
      <c r="AW133" s="70">
        <v>0</v>
      </c>
      <c r="AX133" s="69">
        <v>0</v>
      </c>
      <c r="AY133" s="69">
        <v>0</v>
      </c>
      <c r="AZ133" s="69">
        <v>0</v>
      </c>
      <c r="BA133" s="69">
        <v>0</v>
      </c>
      <c r="BB133" s="69">
        <v>0</v>
      </c>
      <c r="BC133" s="69">
        <v>0</v>
      </c>
      <c r="BD133" s="69">
        <v>0</v>
      </c>
      <c r="BE133" s="69">
        <v>0</v>
      </c>
      <c r="BF133" s="70">
        <v>0</v>
      </c>
      <c r="BG133" s="69">
        <v>0</v>
      </c>
      <c r="BH133" s="69">
        <v>0</v>
      </c>
      <c r="BI133" s="69">
        <v>0</v>
      </c>
      <c r="BJ133" s="69">
        <v>0</v>
      </c>
      <c r="BK133" s="69">
        <v>0</v>
      </c>
      <c r="BL133" s="69">
        <v>0</v>
      </c>
      <c r="BM133" s="69">
        <v>0</v>
      </c>
      <c r="BN133" s="69">
        <v>0</v>
      </c>
      <c r="BO133" s="70">
        <v>0</v>
      </c>
      <c r="BP133" s="69">
        <v>0</v>
      </c>
      <c r="BQ133" s="69">
        <v>0</v>
      </c>
      <c r="BR133" s="69">
        <v>0</v>
      </c>
      <c r="BS133" s="69">
        <v>0</v>
      </c>
      <c r="BT133" s="69">
        <v>0</v>
      </c>
      <c r="BU133" s="69">
        <v>0</v>
      </c>
      <c r="BV133" s="69">
        <v>0</v>
      </c>
      <c r="BW133" s="69">
        <v>0</v>
      </c>
      <c r="BX133" s="70">
        <v>0</v>
      </c>
      <c r="BY133" s="69">
        <v>0</v>
      </c>
      <c r="BZ133" s="69">
        <v>0</v>
      </c>
      <c r="CA133" s="69">
        <v>0</v>
      </c>
      <c r="CB133" s="69">
        <v>0</v>
      </c>
      <c r="CC133" s="69">
        <v>0</v>
      </c>
      <c r="CD133" s="69">
        <v>0</v>
      </c>
      <c r="CE133" s="69">
        <v>0</v>
      </c>
      <c r="CF133" s="69">
        <v>0</v>
      </c>
      <c r="CG133" s="70">
        <v>0</v>
      </c>
      <c r="CH133" s="69">
        <v>0</v>
      </c>
      <c r="CI133" s="69">
        <v>0</v>
      </c>
      <c r="CJ133" s="69">
        <v>0</v>
      </c>
      <c r="CK133" s="69">
        <v>0</v>
      </c>
      <c r="CL133" s="69">
        <v>0</v>
      </c>
      <c r="CM133" s="69">
        <v>0</v>
      </c>
      <c r="CN133" s="69">
        <v>0</v>
      </c>
      <c r="CO133" s="69">
        <v>0</v>
      </c>
      <c r="CP133" s="70">
        <v>0</v>
      </c>
      <c r="CQ133" s="69">
        <v>0</v>
      </c>
      <c r="CR133" s="69">
        <v>0</v>
      </c>
      <c r="CS133" s="69">
        <v>0</v>
      </c>
      <c r="CT133" s="69">
        <v>0</v>
      </c>
      <c r="CU133" s="69">
        <v>0</v>
      </c>
      <c r="CV133" s="69">
        <v>0</v>
      </c>
      <c r="CW133" s="69">
        <v>0</v>
      </c>
      <c r="CX133" s="69">
        <v>0</v>
      </c>
      <c r="CY133" s="70">
        <v>0</v>
      </c>
      <c r="CZ133" s="69">
        <v>0</v>
      </c>
      <c r="DA133" s="69">
        <v>0</v>
      </c>
      <c r="DB133" s="69">
        <v>0</v>
      </c>
      <c r="DC133" s="69">
        <v>0</v>
      </c>
      <c r="DD133" s="69">
        <v>0</v>
      </c>
      <c r="DE133" s="69">
        <v>0</v>
      </c>
      <c r="DF133" s="69">
        <v>0</v>
      </c>
      <c r="DG133" s="69">
        <v>0</v>
      </c>
      <c r="DH133" s="70">
        <v>0</v>
      </c>
    </row>
    <row r="134" spans="1:112" s="74" customFormat="1" ht="11.5" hidden="1" outlineLevel="1" x14ac:dyDescent="0.35">
      <c r="A134" s="88" t="s">
        <v>451</v>
      </c>
      <c r="B134" s="88" t="s">
        <v>452</v>
      </c>
      <c r="C134" s="69"/>
      <c r="D134" s="69">
        <v>0</v>
      </c>
      <c r="E134" s="69">
        <v>0</v>
      </c>
      <c r="F134" s="69">
        <v>0</v>
      </c>
      <c r="G134" s="69">
        <v>0</v>
      </c>
      <c r="H134" s="69">
        <v>0</v>
      </c>
      <c r="I134" s="69">
        <v>0</v>
      </c>
      <c r="J134" s="69">
        <v>0</v>
      </c>
      <c r="K134" s="69">
        <v>0</v>
      </c>
      <c r="L134" s="69">
        <v>0</v>
      </c>
      <c r="M134" s="69">
        <v>0</v>
      </c>
      <c r="N134" s="70" t="s">
        <v>453</v>
      </c>
      <c r="O134" s="69">
        <v>0</v>
      </c>
      <c r="P134" s="69">
        <v>0</v>
      </c>
      <c r="Q134" s="69">
        <v>0</v>
      </c>
      <c r="R134" s="69">
        <v>0</v>
      </c>
      <c r="S134" s="69">
        <v>0</v>
      </c>
      <c r="T134" s="69">
        <v>0</v>
      </c>
      <c r="U134" s="69">
        <v>0</v>
      </c>
      <c r="V134" s="69">
        <v>0</v>
      </c>
      <c r="W134" s="70" t="s">
        <v>453</v>
      </c>
      <c r="X134" s="69">
        <f t="shared" si="213"/>
        <v>0</v>
      </c>
      <c r="Y134" s="69">
        <f t="shared" si="213"/>
        <v>0</v>
      </c>
      <c r="Z134" s="69">
        <f t="shared" si="213"/>
        <v>0</v>
      </c>
      <c r="AA134" s="69">
        <f t="shared" si="213"/>
        <v>0</v>
      </c>
      <c r="AB134" s="69">
        <f t="shared" si="213"/>
        <v>0</v>
      </c>
      <c r="AC134" s="69">
        <f t="shared" si="213"/>
        <v>0</v>
      </c>
      <c r="AD134" s="69">
        <f t="shared" si="213"/>
        <v>0</v>
      </c>
      <c r="AE134" s="69">
        <f t="shared" si="213"/>
        <v>0</v>
      </c>
      <c r="AF134" s="69">
        <v>0</v>
      </c>
      <c r="AG134" s="69">
        <v>0</v>
      </c>
      <c r="AH134" s="69">
        <v>0</v>
      </c>
      <c r="AI134" s="69">
        <v>0</v>
      </c>
      <c r="AJ134" s="69">
        <v>0</v>
      </c>
      <c r="AK134" s="69">
        <v>0</v>
      </c>
      <c r="AL134" s="69">
        <v>0</v>
      </c>
      <c r="AM134" s="69">
        <v>0</v>
      </c>
      <c r="AN134" s="70" t="s">
        <v>453</v>
      </c>
      <c r="AO134" s="69">
        <v>0</v>
      </c>
      <c r="AP134" s="69">
        <v>0</v>
      </c>
      <c r="AQ134" s="69">
        <v>0</v>
      </c>
      <c r="AR134" s="69">
        <v>0</v>
      </c>
      <c r="AS134" s="69">
        <v>0</v>
      </c>
      <c r="AT134" s="69">
        <v>0</v>
      </c>
      <c r="AU134" s="69">
        <v>0</v>
      </c>
      <c r="AV134" s="69">
        <v>0</v>
      </c>
      <c r="AW134" s="70" t="s">
        <v>453</v>
      </c>
      <c r="AX134" s="69">
        <v>0</v>
      </c>
      <c r="AY134" s="69">
        <v>0</v>
      </c>
      <c r="AZ134" s="69">
        <v>0</v>
      </c>
      <c r="BA134" s="69">
        <v>0</v>
      </c>
      <c r="BB134" s="69">
        <v>0</v>
      </c>
      <c r="BC134" s="69">
        <v>0</v>
      </c>
      <c r="BD134" s="69">
        <v>0</v>
      </c>
      <c r="BE134" s="69">
        <v>0</v>
      </c>
      <c r="BF134" s="70" t="s">
        <v>453</v>
      </c>
      <c r="BG134" s="69">
        <v>0</v>
      </c>
      <c r="BH134" s="69">
        <v>0</v>
      </c>
      <c r="BI134" s="69">
        <v>0</v>
      </c>
      <c r="BJ134" s="69">
        <v>0</v>
      </c>
      <c r="BK134" s="69">
        <v>0</v>
      </c>
      <c r="BL134" s="69">
        <v>0</v>
      </c>
      <c r="BM134" s="69">
        <v>0</v>
      </c>
      <c r="BN134" s="69">
        <v>0</v>
      </c>
      <c r="BO134" s="70" t="s">
        <v>453</v>
      </c>
      <c r="BP134" s="69">
        <v>0</v>
      </c>
      <c r="BQ134" s="69">
        <v>0</v>
      </c>
      <c r="BR134" s="69">
        <v>0</v>
      </c>
      <c r="BS134" s="69">
        <v>0</v>
      </c>
      <c r="BT134" s="69">
        <v>0</v>
      </c>
      <c r="BU134" s="69">
        <v>0</v>
      </c>
      <c r="BV134" s="69">
        <v>0</v>
      </c>
      <c r="BW134" s="69">
        <v>0</v>
      </c>
      <c r="BX134" s="70" t="s">
        <v>453</v>
      </c>
      <c r="BY134" s="69">
        <v>0</v>
      </c>
      <c r="BZ134" s="69">
        <v>0</v>
      </c>
      <c r="CA134" s="69">
        <v>0</v>
      </c>
      <c r="CB134" s="69">
        <v>0</v>
      </c>
      <c r="CC134" s="69">
        <v>0</v>
      </c>
      <c r="CD134" s="69">
        <v>0</v>
      </c>
      <c r="CE134" s="69">
        <v>0</v>
      </c>
      <c r="CF134" s="69">
        <v>0</v>
      </c>
      <c r="CG134" s="70" t="s">
        <v>453</v>
      </c>
      <c r="CH134" s="69">
        <v>0</v>
      </c>
      <c r="CI134" s="69">
        <v>0</v>
      </c>
      <c r="CJ134" s="69">
        <v>0</v>
      </c>
      <c r="CK134" s="69">
        <v>0</v>
      </c>
      <c r="CL134" s="69">
        <v>0</v>
      </c>
      <c r="CM134" s="69">
        <v>0</v>
      </c>
      <c r="CN134" s="69">
        <v>0</v>
      </c>
      <c r="CO134" s="69">
        <v>0</v>
      </c>
      <c r="CP134" s="70">
        <v>0</v>
      </c>
      <c r="CQ134" s="69">
        <v>0</v>
      </c>
      <c r="CR134" s="69">
        <v>0</v>
      </c>
      <c r="CS134" s="69">
        <v>0</v>
      </c>
      <c r="CT134" s="69">
        <v>0</v>
      </c>
      <c r="CU134" s="69">
        <v>0</v>
      </c>
      <c r="CV134" s="69">
        <v>0</v>
      </c>
      <c r="CW134" s="69">
        <v>0</v>
      </c>
      <c r="CX134" s="69">
        <v>0</v>
      </c>
      <c r="CY134" s="70" t="s">
        <v>453</v>
      </c>
      <c r="CZ134" s="69">
        <v>0</v>
      </c>
      <c r="DA134" s="69">
        <v>0</v>
      </c>
      <c r="DB134" s="69">
        <v>0</v>
      </c>
      <c r="DC134" s="69">
        <v>0</v>
      </c>
      <c r="DD134" s="69">
        <v>0</v>
      </c>
      <c r="DE134" s="69">
        <v>0</v>
      </c>
      <c r="DF134" s="69">
        <v>0</v>
      </c>
      <c r="DG134" s="69">
        <v>0</v>
      </c>
      <c r="DH134" s="70" t="s">
        <v>453</v>
      </c>
    </row>
    <row r="135" spans="1:112" s="74" customFormat="1" ht="11.5" hidden="1" outlineLevel="1" x14ac:dyDescent="0.35">
      <c r="A135" s="88" t="s">
        <v>451</v>
      </c>
      <c r="B135" s="88" t="s">
        <v>452</v>
      </c>
      <c r="C135" s="69"/>
      <c r="D135" s="69">
        <v>0</v>
      </c>
      <c r="E135" s="69">
        <v>0</v>
      </c>
      <c r="F135" s="69">
        <v>0</v>
      </c>
      <c r="G135" s="69">
        <v>0</v>
      </c>
      <c r="H135" s="69">
        <v>0</v>
      </c>
      <c r="I135" s="69">
        <v>0</v>
      </c>
      <c r="J135" s="69">
        <v>0</v>
      </c>
      <c r="K135" s="69">
        <v>0</v>
      </c>
      <c r="L135" s="69">
        <v>0</v>
      </c>
      <c r="M135" s="69">
        <v>0</v>
      </c>
      <c r="N135" s="70">
        <v>0</v>
      </c>
      <c r="O135" s="69">
        <v>0</v>
      </c>
      <c r="P135" s="69">
        <v>0</v>
      </c>
      <c r="Q135" s="69">
        <v>0</v>
      </c>
      <c r="R135" s="69">
        <v>0</v>
      </c>
      <c r="S135" s="69">
        <v>0</v>
      </c>
      <c r="T135" s="69">
        <v>0</v>
      </c>
      <c r="U135" s="69">
        <v>0</v>
      </c>
      <c r="V135" s="69">
        <v>0</v>
      </c>
      <c r="W135" s="70">
        <v>0</v>
      </c>
      <c r="X135" s="69">
        <f t="shared" si="213"/>
        <v>0</v>
      </c>
      <c r="Y135" s="69">
        <f t="shared" si="213"/>
        <v>0</v>
      </c>
      <c r="Z135" s="69">
        <f t="shared" si="213"/>
        <v>0</v>
      </c>
      <c r="AA135" s="69">
        <f t="shared" si="213"/>
        <v>0</v>
      </c>
      <c r="AB135" s="69">
        <f t="shared" si="213"/>
        <v>0</v>
      </c>
      <c r="AC135" s="69">
        <f t="shared" si="213"/>
        <v>0</v>
      </c>
      <c r="AD135" s="69">
        <f t="shared" si="213"/>
        <v>0</v>
      </c>
      <c r="AE135" s="69">
        <f t="shared" si="213"/>
        <v>0</v>
      </c>
      <c r="AF135" s="69">
        <v>0</v>
      </c>
      <c r="AG135" s="69">
        <v>0</v>
      </c>
      <c r="AH135" s="69">
        <v>0</v>
      </c>
      <c r="AI135" s="69">
        <v>0</v>
      </c>
      <c r="AJ135" s="69">
        <v>0</v>
      </c>
      <c r="AK135" s="69">
        <v>0</v>
      </c>
      <c r="AL135" s="69">
        <v>0</v>
      </c>
      <c r="AM135" s="69">
        <v>0</v>
      </c>
      <c r="AN135" s="70">
        <v>0</v>
      </c>
      <c r="AO135" s="69">
        <v>0</v>
      </c>
      <c r="AP135" s="69">
        <v>0</v>
      </c>
      <c r="AQ135" s="69">
        <v>0</v>
      </c>
      <c r="AR135" s="69">
        <v>0</v>
      </c>
      <c r="AS135" s="69">
        <v>0</v>
      </c>
      <c r="AT135" s="69">
        <v>0</v>
      </c>
      <c r="AU135" s="69">
        <v>0</v>
      </c>
      <c r="AV135" s="69">
        <v>0</v>
      </c>
      <c r="AW135" s="70">
        <v>0</v>
      </c>
      <c r="AX135" s="69">
        <v>0</v>
      </c>
      <c r="AY135" s="69">
        <v>0</v>
      </c>
      <c r="AZ135" s="69">
        <v>0</v>
      </c>
      <c r="BA135" s="69">
        <v>0</v>
      </c>
      <c r="BB135" s="69">
        <v>0</v>
      </c>
      <c r="BC135" s="69">
        <v>0</v>
      </c>
      <c r="BD135" s="69">
        <v>0</v>
      </c>
      <c r="BE135" s="69">
        <v>0</v>
      </c>
      <c r="BF135" s="70">
        <v>0</v>
      </c>
      <c r="BG135" s="69">
        <v>0</v>
      </c>
      <c r="BH135" s="69">
        <v>0</v>
      </c>
      <c r="BI135" s="69">
        <v>0</v>
      </c>
      <c r="BJ135" s="69">
        <v>0</v>
      </c>
      <c r="BK135" s="69">
        <v>0</v>
      </c>
      <c r="BL135" s="69">
        <v>0</v>
      </c>
      <c r="BM135" s="69">
        <v>0</v>
      </c>
      <c r="BN135" s="69">
        <v>0</v>
      </c>
      <c r="BO135" s="70">
        <v>0</v>
      </c>
      <c r="BP135" s="69">
        <v>0</v>
      </c>
      <c r="BQ135" s="69">
        <v>0</v>
      </c>
      <c r="BR135" s="69">
        <v>0</v>
      </c>
      <c r="BS135" s="69">
        <v>0</v>
      </c>
      <c r="BT135" s="69">
        <v>0</v>
      </c>
      <c r="BU135" s="69">
        <v>0</v>
      </c>
      <c r="BV135" s="69">
        <v>0</v>
      </c>
      <c r="BW135" s="69">
        <v>0</v>
      </c>
      <c r="BX135" s="70">
        <v>0</v>
      </c>
      <c r="BY135" s="69">
        <v>0</v>
      </c>
      <c r="BZ135" s="69">
        <v>0</v>
      </c>
      <c r="CA135" s="69">
        <v>0</v>
      </c>
      <c r="CB135" s="69">
        <v>0</v>
      </c>
      <c r="CC135" s="69">
        <v>0</v>
      </c>
      <c r="CD135" s="69">
        <v>0</v>
      </c>
      <c r="CE135" s="69">
        <v>0</v>
      </c>
      <c r="CF135" s="69">
        <v>0</v>
      </c>
      <c r="CG135" s="70">
        <v>0</v>
      </c>
      <c r="CH135" s="69">
        <v>0</v>
      </c>
      <c r="CI135" s="69">
        <v>0</v>
      </c>
      <c r="CJ135" s="69">
        <v>0</v>
      </c>
      <c r="CK135" s="69">
        <v>0</v>
      </c>
      <c r="CL135" s="69">
        <v>0</v>
      </c>
      <c r="CM135" s="69">
        <v>0</v>
      </c>
      <c r="CN135" s="69">
        <v>0</v>
      </c>
      <c r="CO135" s="69">
        <v>0</v>
      </c>
      <c r="CP135" s="70">
        <v>0</v>
      </c>
      <c r="CQ135" s="69">
        <v>0</v>
      </c>
      <c r="CR135" s="69">
        <v>0</v>
      </c>
      <c r="CS135" s="69">
        <v>0</v>
      </c>
      <c r="CT135" s="69">
        <v>0</v>
      </c>
      <c r="CU135" s="69">
        <v>0</v>
      </c>
      <c r="CV135" s="69">
        <v>0</v>
      </c>
      <c r="CW135" s="69">
        <v>0</v>
      </c>
      <c r="CX135" s="69">
        <v>0</v>
      </c>
      <c r="CY135" s="70">
        <v>0</v>
      </c>
      <c r="CZ135" s="69">
        <v>0</v>
      </c>
      <c r="DA135" s="69">
        <v>0</v>
      </c>
      <c r="DB135" s="69">
        <v>0</v>
      </c>
      <c r="DC135" s="69">
        <v>0</v>
      </c>
      <c r="DD135" s="69">
        <v>0</v>
      </c>
      <c r="DE135" s="69">
        <v>0</v>
      </c>
      <c r="DF135" s="69">
        <v>0</v>
      </c>
      <c r="DG135" s="69">
        <v>0</v>
      </c>
      <c r="DH135" s="70">
        <v>0</v>
      </c>
    </row>
    <row r="136" spans="1:112" s="74" customFormat="1" ht="11.5" hidden="1" outlineLevel="1" x14ac:dyDescent="0.35">
      <c r="A136" s="88" t="s">
        <v>451</v>
      </c>
      <c r="B136" s="88" t="s">
        <v>452</v>
      </c>
      <c r="C136" s="69"/>
      <c r="D136" s="69">
        <v>0</v>
      </c>
      <c r="E136" s="69">
        <v>0</v>
      </c>
      <c r="F136" s="69">
        <v>0</v>
      </c>
      <c r="G136" s="69">
        <v>0</v>
      </c>
      <c r="H136" s="69">
        <v>0</v>
      </c>
      <c r="I136" s="69">
        <v>0</v>
      </c>
      <c r="J136" s="69">
        <v>0</v>
      </c>
      <c r="K136" s="69">
        <v>0</v>
      </c>
      <c r="L136" s="69">
        <v>0</v>
      </c>
      <c r="M136" s="69">
        <v>0</v>
      </c>
      <c r="N136" s="70">
        <v>0</v>
      </c>
      <c r="O136" s="69">
        <v>0</v>
      </c>
      <c r="P136" s="69">
        <v>0</v>
      </c>
      <c r="Q136" s="69">
        <v>0</v>
      </c>
      <c r="R136" s="69">
        <v>0</v>
      </c>
      <c r="S136" s="69">
        <v>0</v>
      </c>
      <c r="T136" s="69">
        <v>0</v>
      </c>
      <c r="U136" s="69">
        <v>0</v>
      </c>
      <c r="V136" s="69">
        <v>0</v>
      </c>
      <c r="W136" s="70">
        <v>0</v>
      </c>
      <c r="X136" s="69">
        <f t="shared" si="213"/>
        <v>0</v>
      </c>
      <c r="Y136" s="69">
        <f t="shared" si="213"/>
        <v>0</v>
      </c>
      <c r="Z136" s="69">
        <f t="shared" si="213"/>
        <v>0</v>
      </c>
      <c r="AA136" s="69">
        <f t="shared" si="213"/>
        <v>0</v>
      </c>
      <c r="AB136" s="69">
        <f t="shared" si="213"/>
        <v>0</v>
      </c>
      <c r="AC136" s="69">
        <f t="shared" si="213"/>
        <v>0</v>
      </c>
      <c r="AD136" s="69">
        <f t="shared" si="213"/>
        <v>0</v>
      </c>
      <c r="AE136" s="69">
        <f t="shared" si="213"/>
        <v>0</v>
      </c>
      <c r="AF136" s="69">
        <v>0</v>
      </c>
      <c r="AG136" s="69">
        <v>0</v>
      </c>
      <c r="AH136" s="69">
        <v>0</v>
      </c>
      <c r="AI136" s="69">
        <v>0</v>
      </c>
      <c r="AJ136" s="69">
        <v>0</v>
      </c>
      <c r="AK136" s="69">
        <v>0</v>
      </c>
      <c r="AL136" s="69">
        <v>0</v>
      </c>
      <c r="AM136" s="69">
        <v>0</v>
      </c>
      <c r="AN136" s="70">
        <v>0</v>
      </c>
      <c r="AO136" s="69">
        <v>0</v>
      </c>
      <c r="AP136" s="69">
        <v>0</v>
      </c>
      <c r="AQ136" s="69">
        <v>0</v>
      </c>
      <c r="AR136" s="69">
        <v>0</v>
      </c>
      <c r="AS136" s="69">
        <v>0</v>
      </c>
      <c r="AT136" s="69">
        <v>0</v>
      </c>
      <c r="AU136" s="69">
        <v>0</v>
      </c>
      <c r="AV136" s="69">
        <v>0</v>
      </c>
      <c r="AW136" s="70">
        <v>0</v>
      </c>
      <c r="AX136" s="69">
        <v>0</v>
      </c>
      <c r="AY136" s="69">
        <v>0</v>
      </c>
      <c r="AZ136" s="69">
        <v>0</v>
      </c>
      <c r="BA136" s="69">
        <v>0</v>
      </c>
      <c r="BB136" s="69">
        <v>0</v>
      </c>
      <c r="BC136" s="69">
        <v>0</v>
      </c>
      <c r="BD136" s="69">
        <v>0</v>
      </c>
      <c r="BE136" s="69">
        <v>0</v>
      </c>
      <c r="BF136" s="70">
        <v>0</v>
      </c>
      <c r="BG136" s="69">
        <v>0</v>
      </c>
      <c r="BH136" s="69">
        <v>0</v>
      </c>
      <c r="BI136" s="69">
        <v>0</v>
      </c>
      <c r="BJ136" s="69">
        <v>0</v>
      </c>
      <c r="BK136" s="69">
        <v>0</v>
      </c>
      <c r="BL136" s="69">
        <v>0</v>
      </c>
      <c r="BM136" s="69">
        <v>0</v>
      </c>
      <c r="BN136" s="69">
        <v>0</v>
      </c>
      <c r="BO136" s="70">
        <v>0</v>
      </c>
      <c r="BP136" s="69">
        <v>0</v>
      </c>
      <c r="BQ136" s="69">
        <v>0</v>
      </c>
      <c r="BR136" s="69">
        <v>0</v>
      </c>
      <c r="BS136" s="69">
        <v>0</v>
      </c>
      <c r="BT136" s="69">
        <v>0</v>
      </c>
      <c r="BU136" s="69">
        <v>0</v>
      </c>
      <c r="BV136" s="69">
        <v>0</v>
      </c>
      <c r="BW136" s="69">
        <v>0</v>
      </c>
      <c r="BX136" s="70">
        <v>0</v>
      </c>
      <c r="BY136" s="69">
        <v>0</v>
      </c>
      <c r="BZ136" s="69">
        <v>0</v>
      </c>
      <c r="CA136" s="69">
        <v>0</v>
      </c>
      <c r="CB136" s="69">
        <v>0</v>
      </c>
      <c r="CC136" s="69">
        <v>0</v>
      </c>
      <c r="CD136" s="69">
        <v>0</v>
      </c>
      <c r="CE136" s="69">
        <v>0</v>
      </c>
      <c r="CF136" s="69">
        <v>0</v>
      </c>
      <c r="CG136" s="70">
        <v>0</v>
      </c>
      <c r="CH136" s="69">
        <v>0</v>
      </c>
      <c r="CI136" s="69">
        <v>0</v>
      </c>
      <c r="CJ136" s="69">
        <v>0</v>
      </c>
      <c r="CK136" s="69">
        <v>0</v>
      </c>
      <c r="CL136" s="69">
        <v>0</v>
      </c>
      <c r="CM136" s="69">
        <v>0</v>
      </c>
      <c r="CN136" s="69">
        <v>0</v>
      </c>
      <c r="CO136" s="69">
        <v>0</v>
      </c>
      <c r="CP136" s="70">
        <v>0</v>
      </c>
      <c r="CQ136" s="69">
        <v>0</v>
      </c>
      <c r="CR136" s="69">
        <v>0</v>
      </c>
      <c r="CS136" s="69">
        <v>0</v>
      </c>
      <c r="CT136" s="69">
        <v>0</v>
      </c>
      <c r="CU136" s="69">
        <v>0</v>
      </c>
      <c r="CV136" s="69">
        <v>0</v>
      </c>
      <c r="CW136" s="69">
        <v>0</v>
      </c>
      <c r="CX136" s="69">
        <v>0</v>
      </c>
      <c r="CY136" s="70">
        <v>0</v>
      </c>
      <c r="CZ136" s="69">
        <v>0</v>
      </c>
      <c r="DA136" s="69">
        <v>0</v>
      </c>
      <c r="DB136" s="69">
        <v>0</v>
      </c>
      <c r="DC136" s="69">
        <v>0</v>
      </c>
      <c r="DD136" s="69">
        <v>0</v>
      </c>
      <c r="DE136" s="69">
        <v>0</v>
      </c>
      <c r="DF136" s="69">
        <v>0</v>
      </c>
      <c r="DG136" s="69">
        <v>0</v>
      </c>
      <c r="DH136" s="70">
        <v>0</v>
      </c>
    </row>
    <row r="137" spans="1:112" s="74" customFormat="1" ht="11.5" hidden="1" outlineLevel="1" x14ac:dyDescent="0.35">
      <c r="A137" s="88" t="s">
        <v>451</v>
      </c>
      <c r="B137" s="88" t="s">
        <v>452</v>
      </c>
      <c r="C137" s="69"/>
      <c r="D137" s="69">
        <v>0</v>
      </c>
      <c r="E137" s="69">
        <v>0</v>
      </c>
      <c r="F137" s="69">
        <v>0</v>
      </c>
      <c r="G137" s="69">
        <v>0</v>
      </c>
      <c r="H137" s="69">
        <v>0</v>
      </c>
      <c r="I137" s="69">
        <v>0</v>
      </c>
      <c r="J137" s="69">
        <v>0</v>
      </c>
      <c r="K137" s="69">
        <v>0</v>
      </c>
      <c r="L137" s="69">
        <v>0</v>
      </c>
      <c r="M137" s="69">
        <v>0</v>
      </c>
      <c r="N137" s="70">
        <v>0</v>
      </c>
      <c r="O137" s="69">
        <v>0</v>
      </c>
      <c r="P137" s="69">
        <v>0</v>
      </c>
      <c r="Q137" s="69">
        <v>0</v>
      </c>
      <c r="R137" s="69">
        <v>0</v>
      </c>
      <c r="S137" s="69">
        <v>0</v>
      </c>
      <c r="T137" s="69">
        <v>0</v>
      </c>
      <c r="U137" s="69">
        <v>0</v>
      </c>
      <c r="V137" s="69">
        <v>0</v>
      </c>
      <c r="W137" s="70">
        <v>0</v>
      </c>
      <c r="X137" s="69">
        <f t="shared" si="213"/>
        <v>0</v>
      </c>
      <c r="Y137" s="69">
        <f t="shared" si="213"/>
        <v>0</v>
      </c>
      <c r="Z137" s="69">
        <f t="shared" si="213"/>
        <v>0</v>
      </c>
      <c r="AA137" s="69">
        <f t="shared" si="213"/>
        <v>0</v>
      </c>
      <c r="AB137" s="69">
        <f t="shared" si="213"/>
        <v>0</v>
      </c>
      <c r="AC137" s="69">
        <f t="shared" si="213"/>
        <v>0</v>
      </c>
      <c r="AD137" s="69">
        <f t="shared" si="213"/>
        <v>0</v>
      </c>
      <c r="AE137" s="69">
        <f t="shared" si="213"/>
        <v>0</v>
      </c>
      <c r="AF137" s="69">
        <v>0</v>
      </c>
      <c r="AG137" s="69">
        <v>0</v>
      </c>
      <c r="AH137" s="69">
        <v>0</v>
      </c>
      <c r="AI137" s="69">
        <v>0</v>
      </c>
      <c r="AJ137" s="69">
        <v>0</v>
      </c>
      <c r="AK137" s="69">
        <v>0</v>
      </c>
      <c r="AL137" s="69">
        <v>0</v>
      </c>
      <c r="AM137" s="69">
        <v>0</v>
      </c>
      <c r="AN137" s="70">
        <v>0</v>
      </c>
      <c r="AO137" s="69">
        <v>0</v>
      </c>
      <c r="AP137" s="69">
        <v>0</v>
      </c>
      <c r="AQ137" s="69">
        <v>0</v>
      </c>
      <c r="AR137" s="69">
        <v>0</v>
      </c>
      <c r="AS137" s="69">
        <v>0</v>
      </c>
      <c r="AT137" s="69">
        <v>0</v>
      </c>
      <c r="AU137" s="69">
        <v>0</v>
      </c>
      <c r="AV137" s="69">
        <v>0</v>
      </c>
      <c r="AW137" s="70">
        <v>0</v>
      </c>
      <c r="AX137" s="69">
        <v>0</v>
      </c>
      <c r="AY137" s="69">
        <v>0</v>
      </c>
      <c r="AZ137" s="69">
        <v>0</v>
      </c>
      <c r="BA137" s="69">
        <v>0</v>
      </c>
      <c r="BB137" s="69">
        <v>0</v>
      </c>
      <c r="BC137" s="69">
        <v>0</v>
      </c>
      <c r="BD137" s="69">
        <v>0</v>
      </c>
      <c r="BE137" s="69">
        <v>0</v>
      </c>
      <c r="BF137" s="70">
        <v>0</v>
      </c>
      <c r="BG137" s="69">
        <v>0</v>
      </c>
      <c r="BH137" s="69">
        <v>0</v>
      </c>
      <c r="BI137" s="69">
        <v>0</v>
      </c>
      <c r="BJ137" s="69">
        <v>0</v>
      </c>
      <c r="BK137" s="69">
        <v>0</v>
      </c>
      <c r="BL137" s="69">
        <v>0</v>
      </c>
      <c r="BM137" s="69">
        <v>0</v>
      </c>
      <c r="BN137" s="69">
        <v>0</v>
      </c>
      <c r="BO137" s="70">
        <v>0</v>
      </c>
      <c r="BP137" s="69">
        <v>0</v>
      </c>
      <c r="BQ137" s="69">
        <v>0</v>
      </c>
      <c r="BR137" s="69">
        <v>0</v>
      </c>
      <c r="BS137" s="69">
        <v>0</v>
      </c>
      <c r="BT137" s="69">
        <v>0</v>
      </c>
      <c r="BU137" s="69">
        <v>0</v>
      </c>
      <c r="BV137" s="69">
        <v>0</v>
      </c>
      <c r="BW137" s="69">
        <v>0</v>
      </c>
      <c r="BX137" s="70">
        <v>0</v>
      </c>
      <c r="BY137" s="69">
        <v>0</v>
      </c>
      <c r="BZ137" s="69">
        <v>0</v>
      </c>
      <c r="CA137" s="69">
        <v>0</v>
      </c>
      <c r="CB137" s="69">
        <v>0</v>
      </c>
      <c r="CC137" s="69">
        <v>0</v>
      </c>
      <c r="CD137" s="69">
        <v>0</v>
      </c>
      <c r="CE137" s="69">
        <v>0</v>
      </c>
      <c r="CF137" s="69">
        <v>0</v>
      </c>
      <c r="CG137" s="70">
        <v>0</v>
      </c>
      <c r="CH137" s="69">
        <v>0</v>
      </c>
      <c r="CI137" s="69">
        <v>0</v>
      </c>
      <c r="CJ137" s="69">
        <v>0</v>
      </c>
      <c r="CK137" s="69">
        <v>0</v>
      </c>
      <c r="CL137" s="69">
        <v>0</v>
      </c>
      <c r="CM137" s="69">
        <v>0</v>
      </c>
      <c r="CN137" s="69">
        <v>0</v>
      </c>
      <c r="CO137" s="69">
        <v>0</v>
      </c>
      <c r="CP137" s="70">
        <v>0</v>
      </c>
      <c r="CQ137" s="69">
        <v>0</v>
      </c>
      <c r="CR137" s="69">
        <v>0</v>
      </c>
      <c r="CS137" s="69">
        <v>0</v>
      </c>
      <c r="CT137" s="69">
        <v>0</v>
      </c>
      <c r="CU137" s="69">
        <v>0</v>
      </c>
      <c r="CV137" s="69">
        <v>0</v>
      </c>
      <c r="CW137" s="69">
        <v>0</v>
      </c>
      <c r="CX137" s="69">
        <v>0</v>
      </c>
      <c r="CY137" s="70">
        <v>0</v>
      </c>
      <c r="CZ137" s="69">
        <v>0</v>
      </c>
      <c r="DA137" s="69">
        <v>0</v>
      </c>
      <c r="DB137" s="69">
        <v>0</v>
      </c>
      <c r="DC137" s="69">
        <v>0</v>
      </c>
      <c r="DD137" s="69">
        <v>0</v>
      </c>
      <c r="DE137" s="69">
        <v>0</v>
      </c>
      <c r="DF137" s="69">
        <v>0</v>
      </c>
      <c r="DG137" s="69">
        <v>0</v>
      </c>
      <c r="DH137" s="70">
        <v>0</v>
      </c>
    </row>
    <row r="138" spans="1:112" s="74" customFormat="1" ht="11.5" hidden="1" outlineLevel="1" x14ac:dyDescent="0.35">
      <c r="A138" s="88" t="s">
        <v>451</v>
      </c>
      <c r="B138" s="88" t="s">
        <v>452</v>
      </c>
      <c r="C138" s="69"/>
      <c r="D138" s="69">
        <v>0</v>
      </c>
      <c r="E138" s="69">
        <v>0</v>
      </c>
      <c r="F138" s="69">
        <v>0</v>
      </c>
      <c r="G138" s="69">
        <v>0</v>
      </c>
      <c r="H138" s="69">
        <v>0</v>
      </c>
      <c r="I138" s="69">
        <v>0</v>
      </c>
      <c r="J138" s="69">
        <v>0</v>
      </c>
      <c r="K138" s="69">
        <v>0</v>
      </c>
      <c r="L138" s="69">
        <v>0</v>
      </c>
      <c r="M138" s="69">
        <v>0</v>
      </c>
      <c r="N138" s="70">
        <v>0</v>
      </c>
      <c r="O138" s="69">
        <v>0</v>
      </c>
      <c r="P138" s="69">
        <v>0</v>
      </c>
      <c r="Q138" s="69">
        <v>0</v>
      </c>
      <c r="R138" s="69">
        <v>0</v>
      </c>
      <c r="S138" s="69">
        <v>0</v>
      </c>
      <c r="T138" s="69">
        <v>0</v>
      </c>
      <c r="U138" s="69">
        <v>0</v>
      </c>
      <c r="V138" s="69">
        <v>0</v>
      </c>
      <c r="W138" s="70">
        <v>0</v>
      </c>
      <c r="X138" s="69">
        <f t="shared" si="213"/>
        <v>0</v>
      </c>
      <c r="Y138" s="69">
        <f t="shared" si="213"/>
        <v>0</v>
      </c>
      <c r="Z138" s="69">
        <f t="shared" si="213"/>
        <v>0</v>
      </c>
      <c r="AA138" s="69">
        <f t="shared" si="213"/>
        <v>0</v>
      </c>
      <c r="AB138" s="69">
        <f t="shared" si="213"/>
        <v>0</v>
      </c>
      <c r="AC138" s="69">
        <f t="shared" si="213"/>
        <v>0</v>
      </c>
      <c r="AD138" s="69">
        <f t="shared" si="213"/>
        <v>0</v>
      </c>
      <c r="AE138" s="69">
        <f t="shared" si="213"/>
        <v>0</v>
      </c>
      <c r="AF138" s="69">
        <v>0</v>
      </c>
      <c r="AG138" s="69">
        <v>0</v>
      </c>
      <c r="AH138" s="69">
        <v>0</v>
      </c>
      <c r="AI138" s="69">
        <v>0</v>
      </c>
      <c r="AJ138" s="69">
        <v>0</v>
      </c>
      <c r="AK138" s="69">
        <v>0</v>
      </c>
      <c r="AL138" s="69">
        <v>0</v>
      </c>
      <c r="AM138" s="69">
        <v>0</v>
      </c>
      <c r="AN138" s="70">
        <v>0</v>
      </c>
      <c r="AO138" s="69">
        <v>0</v>
      </c>
      <c r="AP138" s="69">
        <v>0</v>
      </c>
      <c r="AQ138" s="69">
        <v>0</v>
      </c>
      <c r="AR138" s="69">
        <v>0</v>
      </c>
      <c r="AS138" s="69">
        <v>0</v>
      </c>
      <c r="AT138" s="69">
        <v>0</v>
      </c>
      <c r="AU138" s="69">
        <v>0</v>
      </c>
      <c r="AV138" s="69">
        <v>0</v>
      </c>
      <c r="AW138" s="70">
        <v>0</v>
      </c>
      <c r="AX138" s="69">
        <v>0</v>
      </c>
      <c r="AY138" s="69">
        <v>0</v>
      </c>
      <c r="AZ138" s="69">
        <v>0</v>
      </c>
      <c r="BA138" s="69">
        <v>0</v>
      </c>
      <c r="BB138" s="69">
        <v>0</v>
      </c>
      <c r="BC138" s="69">
        <v>0</v>
      </c>
      <c r="BD138" s="69">
        <v>0</v>
      </c>
      <c r="BE138" s="69">
        <v>0</v>
      </c>
      <c r="BF138" s="70">
        <v>0</v>
      </c>
      <c r="BG138" s="69">
        <v>0</v>
      </c>
      <c r="BH138" s="69">
        <v>0</v>
      </c>
      <c r="BI138" s="69">
        <v>0</v>
      </c>
      <c r="BJ138" s="69">
        <v>0</v>
      </c>
      <c r="BK138" s="69">
        <v>0</v>
      </c>
      <c r="BL138" s="69">
        <v>0</v>
      </c>
      <c r="BM138" s="69">
        <v>0</v>
      </c>
      <c r="BN138" s="69">
        <v>0</v>
      </c>
      <c r="BO138" s="70">
        <v>0</v>
      </c>
      <c r="BP138" s="69">
        <v>0</v>
      </c>
      <c r="BQ138" s="69">
        <v>0</v>
      </c>
      <c r="BR138" s="69">
        <v>0</v>
      </c>
      <c r="BS138" s="69">
        <v>0</v>
      </c>
      <c r="BT138" s="69">
        <v>0</v>
      </c>
      <c r="BU138" s="69">
        <v>0</v>
      </c>
      <c r="BV138" s="69">
        <v>0</v>
      </c>
      <c r="BW138" s="69">
        <v>0</v>
      </c>
      <c r="BX138" s="70">
        <v>0</v>
      </c>
      <c r="BY138" s="69">
        <v>0</v>
      </c>
      <c r="BZ138" s="69">
        <v>0</v>
      </c>
      <c r="CA138" s="69">
        <v>0</v>
      </c>
      <c r="CB138" s="69">
        <v>0</v>
      </c>
      <c r="CC138" s="69">
        <v>0</v>
      </c>
      <c r="CD138" s="69">
        <v>0</v>
      </c>
      <c r="CE138" s="69">
        <v>0</v>
      </c>
      <c r="CF138" s="69">
        <v>0</v>
      </c>
      <c r="CG138" s="70">
        <v>0</v>
      </c>
      <c r="CH138" s="69">
        <v>0</v>
      </c>
      <c r="CI138" s="69">
        <v>0</v>
      </c>
      <c r="CJ138" s="69">
        <v>0</v>
      </c>
      <c r="CK138" s="69">
        <v>0</v>
      </c>
      <c r="CL138" s="69">
        <v>0</v>
      </c>
      <c r="CM138" s="69">
        <v>0</v>
      </c>
      <c r="CN138" s="69">
        <v>0</v>
      </c>
      <c r="CO138" s="69">
        <v>0</v>
      </c>
      <c r="CP138" s="70">
        <v>0</v>
      </c>
      <c r="CQ138" s="69">
        <v>0</v>
      </c>
      <c r="CR138" s="69">
        <v>0</v>
      </c>
      <c r="CS138" s="69">
        <v>0</v>
      </c>
      <c r="CT138" s="69">
        <v>0</v>
      </c>
      <c r="CU138" s="69">
        <v>0</v>
      </c>
      <c r="CV138" s="69">
        <v>0</v>
      </c>
      <c r="CW138" s="69">
        <v>0</v>
      </c>
      <c r="CX138" s="69">
        <v>0</v>
      </c>
      <c r="CY138" s="70">
        <v>0</v>
      </c>
      <c r="CZ138" s="69">
        <v>0</v>
      </c>
      <c r="DA138" s="69">
        <v>0</v>
      </c>
      <c r="DB138" s="69">
        <v>0</v>
      </c>
      <c r="DC138" s="69">
        <v>0</v>
      </c>
      <c r="DD138" s="69">
        <v>0</v>
      </c>
      <c r="DE138" s="69">
        <v>0</v>
      </c>
      <c r="DF138" s="69">
        <v>0</v>
      </c>
      <c r="DG138" s="69">
        <v>0</v>
      </c>
      <c r="DH138" s="70">
        <v>0</v>
      </c>
    </row>
    <row r="139" spans="1:112" s="74" customFormat="1" ht="11.5" hidden="1" outlineLevel="1" x14ac:dyDescent="0.35">
      <c r="A139" s="88" t="s">
        <v>451</v>
      </c>
      <c r="B139" s="88" t="s">
        <v>452</v>
      </c>
      <c r="C139" s="69"/>
      <c r="D139" s="69">
        <v>0</v>
      </c>
      <c r="E139" s="69">
        <v>0</v>
      </c>
      <c r="F139" s="69">
        <v>0</v>
      </c>
      <c r="G139" s="69">
        <v>0</v>
      </c>
      <c r="H139" s="69">
        <v>0</v>
      </c>
      <c r="I139" s="69">
        <v>0</v>
      </c>
      <c r="J139" s="69">
        <v>0</v>
      </c>
      <c r="K139" s="69">
        <v>0</v>
      </c>
      <c r="L139" s="69">
        <v>0</v>
      </c>
      <c r="M139" s="69">
        <v>0</v>
      </c>
      <c r="N139" s="70">
        <v>0</v>
      </c>
      <c r="O139" s="69">
        <v>0</v>
      </c>
      <c r="P139" s="69">
        <v>0</v>
      </c>
      <c r="Q139" s="69">
        <v>0</v>
      </c>
      <c r="R139" s="69">
        <v>0</v>
      </c>
      <c r="S139" s="69">
        <v>0</v>
      </c>
      <c r="T139" s="69">
        <v>0</v>
      </c>
      <c r="U139" s="69">
        <v>0</v>
      </c>
      <c r="V139" s="69">
        <v>0</v>
      </c>
      <c r="W139" s="70">
        <v>0</v>
      </c>
      <c r="X139" s="69">
        <f t="shared" si="213"/>
        <v>0</v>
      </c>
      <c r="Y139" s="69">
        <f t="shared" si="213"/>
        <v>0</v>
      </c>
      <c r="Z139" s="69">
        <f t="shared" si="213"/>
        <v>0</v>
      </c>
      <c r="AA139" s="69">
        <f t="shared" si="213"/>
        <v>0</v>
      </c>
      <c r="AB139" s="69">
        <f t="shared" si="213"/>
        <v>0</v>
      </c>
      <c r="AC139" s="69">
        <f t="shared" si="213"/>
        <v>0</v>
      </c>
      <c r="AD139" s="69">
        <f t="shared" si="213"/>
        <v>0</v>
      </c>
      <c r="AE139" s="69">
        <f t="shared" si="213"/>
        <v>0</v>
      </c>
      <c r="AF139" s="69">
        <v>0</v>
      </c>
      <c r="AG139" s="69">
        <v>0</v>
      </c>
      <c r="AH139" s="69">
        <v>0</v>
      </c>
      <c r="AI139" s="69">
        <v>0</v>
      </c>
      <c r="AJ139" s="69">
        <v>0</v>
      </c>
      <c r="AK139" s="69">
        <v>0</v>
      </c>
      <c r="AL139" s="69">
        <v>0</v>
      </c>
      <c r="AM139" s="69">
        <v>0</v>
      </c>
      <c r="AN139" s="70">
        <v>0</v>
      </c>
      <c r="AO139" s="69">
        <v>0</v>
      </c>
      <c r="AP139" s="69">
        <v>0</v>
      </c>
      <c r="AQ139" s="69">
        <v>0</v>
      </c>
      <c r="AR139" s="69">
        <v>0</v>
      </c>
      <c r="AS139" s="69">
        <v>0</v>
      </c>
      <c r="AT139" s="69">
        <v>0</v>
      </c>
      <c r="AU139" s="69">
        <v>0</v>
      </c>
      <c r="AV139" s="69">
        <v>0</v>
      </c>
      <c r="AW139" s="70">
        <v>0</v>
      </c>
      <c r="AX139" s="69">
        <v>0</v>
      </c>
      <c r="AY139" s="69">
        <v>0</v>
      </c>
      <c r="AZ139" s="69">
        <v>0</v>
      </c>
      <c r="BA139" s="69">
        <v>0</v>
      </c>
      <c r="BB139" s="69">
        <v>0</v>
      </c>
      <c r="BC139" s="69">
        <v>0</v>
      </c>
      <c r="BD139" s="69">
        <v>0</v>
      </c>
      <c r="BE139" s="69">
        <v>0</v>
      </c>
      <c r="BF139" s="70">
        <v>0</v>
      </c>
      <c r="BG139" s="69">
        <v>0</v>
      </c>
      <c r="BH139" s="69">
        <v>0</v>
      </c>
      <c r="BI139" s="69">
        <v>0</v>
      </c>
      <c r="BJ139" s="69">
        <v>0</v>
      </c>
      <c r="BK139" s="69">
        <v>0</v>
      </c>
      <c r="BL139" s="69">
        <v>0</v>
      </c>
      <c r="BM139" s="69">
        <v>0</v>
      </c>
      <c r="BN139" s="69">
        <v>0</v>
      </c>
      <c r="BO139" s="70">
        <v>0</v>
      </c>
      <c r="BP139" s="69">
        <v>0</v>
      </c>
      <c r="BQ139" s="69">
        <v>0</v>
      </c>
      <c r="BR139" s="69">
        <v>0</v>
      </c>
      <c r="BS139" s="69">
        <v>0</v>
      </c>
      <c r="BT139" s="69">
        <v>0</v>
      </c>
      <c r="BU139" s="69">
        <v>0</v>
      </c>
      <c r="BV139" s="69">
        <v>0</v>
      </c>
      <c r="BW139" s="69">
        <v>0</v>
      </c>
      <c r="BX139" s="70">
        <v>0</v>
      </c>
      <c r="BY139" s="69">
        <v>0</v>
      </c>
      <c r="BZ139" s="69">
        <v>0</v>
      </c>
      <c r="CA139" s="69">
        <v>0</v>
      </c>
      <c r="CB139" s="69">
        <v>0</v>
      </c>
      <c r="CC139" s="69">
        <v>0</v>
      </c>
      <c r="CD139" s="69">
        <v>0</v>
      </c>
      <c r="CE139" s="69">
        <v>0</v>
      </c>
      <c r="CF139" s="69">
        <v>0</v>
      </c>
      <c r="CG139" s="70">
        <v>0</v>
      </c>
      <c r="CH139" s="69">
        <v>0</v>
      </c>
      <c r="CI139" s="69">
        <v>0</v>
      </c>
      <c r="CJ139" s="69">
        <v>0</v>
      </c>
      <c r="CK139" s="69">
        <v>0</v>
      </c>
      <c r="CL139" s="69">
        <v>0</v>
      </c>
      <c r="CM139" s="69">
        <v>0</v>
      </c>
      <c r="CN139" s="69">
        <v>0</v>
      </c>
      <c r="CO139" s="69">
        <v>0</v>
      </c>
      <c r="CP139" s="70">
        <v>0</v>
      </c>
      <c r="CQ139" s="69">
        <v>0</v>
      </c>
      <c r="CR139" s="69">
        <v>0</v>
      </c>
      <c r="CS139" s="69">
        <v>0</v>
      </c>
      <c r="CT139" s="69">
        <v>0</v>
      </c>
      <c r="CU139" s="69">
        <v>0</v>
      </c>
      <c r="CV139" s="69">
        <v>0</v>
      </c>
      <c r="CW139" s="69">
        <v>0</v>
      </c>
      <c r="CX139" s="69">
        <v>0</v>
      </c>
      <c r="CY139" s="70">
        <v>0</v>
      </c>
      <c r="CZ139" s="69">
        <v>0</v>
      </c>
      <c r="DA139" s="69">
        <v>0</v>
      </c>
      <c r="DB139" s="69">
        <v>0</v>
      </c>
      <c r="DC139" s="69">
        <v>0</v>
      </c>
      <c r="DD139" s="69">
        <v>0</v>
      </c>
      <c r="DE139" s="69">
        <v>0</v>
      </c>
      <c r="DF139" s="69">
        <v>0</v>
      </c>
      <c r="DG139" s="69">
        <v>0</v>
      </c>
      <c r="DH139" s="70">
        <v>0</v>
      </c>
    </row>
    <row r="140" spans="1:112" s="74" customFormat="1" ht="11.5" hidden="1" outlineLevel="1" x14ac:dyDescent="0.35">
      <c r="A140" s="88" t="s">
        <v>451</v>
      </c>
      <c r="B140" s="88" t="s">
        <v>452</v>
      </c>
      <c r="C140" s="69"/>
      <c r="D140" s="69">
        <v>0</v>
      </c>
      <c r="E140" s="69">
        <v>0</v>
      </c>
      <c r="F140" s="69">
        <v>0</v>
      </c>
      <c r="G140" s="69">
        <v>0</v>
      </c>
      <c r="H140" s="69">
        <v>0</v>
      </c>
      <c r="I140" s="69">
        <v>0</v>
      </c>
      <c r="J140" s="69">
        <v>0</v>
      </c>
      <c r="K140" s="69">
        <v>0</v>
      </c>
      <c r="L140" s="69">
        <v>0</v>
      </c>
      <c r="M140" s="69">
        <v>0</v>
      </c>
      <c r="N140" s="70">
        <v>0</v>
      </c>
      <c r="O140" s="69">
        <v>0</v>
      </c>
      <c r="P140" s="69">
        <v>0</v>
      </c>
      <c r="Q140" s="69">
        <v>0</v>
      </c>
      <c r="R140" s="69">
        <v>0</v>
      </c>
      <c r="S140" s="69">
        <v>0</v>
      </c>
      <c r="T140" s="69">
        <v>0</v>
      </c>
      <c r="U140" s="69">
        <v>0</v>
      </c>
      <c r="V140" s="69">
        <v>0</v>
      </c>
      <c r="W140" s="70">
        <v>0</v>
      </c>
      <c r="X140" s="69">
        <f t="shared" si="213"/>
        <v>0</v>
      </c>
      <c r="Y140" s="69">
        <f t="shared" si="213"/>
        <v>0</v>
      </c>
      <c r="Z140" s="69">
        <f t="shared" si="213"/>
        <v>0</v>
      </c>
      <c r="AA140" s="69">
        <f t="shared" si="213"/>
        <v>0</v>
      </c>
      <c r="AB140" s="69">
        <f t="shared" si="213"/>
        <v>0</v>
      </c>
      <c r="AC140" s="69">
        <f t="shared" si="213"/>
        <v>0</v>
      </c>
      <c r="AD140" s="69">
        <f t="shared" si="213"/>
        <v>0</v>
      </c>
      <c r="AE140" s="69">
        <f t="shared" si="213"/>
        <v>0</v>
      </c>
      <c r="AF140" s="69">
        <v>0</v>
      </c>
      <c r="AG140" s="69">
        <v>0</v>
      </c>
      <c r="AH140" s="69">
        <v>0</v>
      </c>
      <c r="AI140" s="69">
        <v>0</v>
      </c>
      <c r="AJ140" s="69">
        <v>0</v>
      </c>
      <c r="AK140" s="69">
        <v>0</v>
      </c>
      <c r="AL140" s="69">
        <v>0</v>
      </c>
      <c r="AM140" s="69">
        <v>0</v>
      </c>
      <c r="AN140" s="70">
        <v>0</v>
      </c>
      <c r="AO140" s="69">
        <v>0</v>
      </c>
      <c r="AP140" s="69">
        <v>0</v>
      </c>
      <c r="AQ140" s="69">
        <v>0</v>
      </c>
      <c r="AR140" s="69">
        <v>0</v>
      </c>
      <c r="AS140" s="69">
        <v>0</v>
      </c>
      <c r="AT140" s="69">
        <v>0</v>
      </c>
      <c r="AU140" s="69">
        <v>0</v>
      </c>
      <c r="AV140" s="69">
        <v>0</v>
      </c>
      <c r="AW140" s="70">
        <v>0</v>
      </c>
      <c r="AX140" s="69">
        <v>0</v>
      </c>
      <c r="AY140" s="69">
        <v>0</v>
      </c>
      <c r="AZ140" s="69">
        <v>0</v>
      </c>
      <c r="BA140" s="69">
        <v>0</v>
      </c>
      <c r="BB140" s="69">
        <v>0</v>
      </c>
      <c r="BC140" s="69">
        <v>0</v>
      </c>
      <c r="BD140" s="69">
        <v>0</v>
      </c>
      <c r="BE140" s="69">
        <v>0</v>
      </c>
      <c r="BF140" s="70">
        <v>0</v>
      </c>
      <c r="BG140" s="69">
        <v>0</v>
      </c>
      <c r="BH140" s="69">
        <v>0</v>
      </c>
      <c r="BI140" s="69">
        <v>0</v>
      </c>
      <c r="BJ140" s="69">
        <v>0</v>
      </c>
      <c r="BK140" s="69">
        <v>0</v>
      </c>
      <c r="BL140" s="69">
        <v>0</v>
      </c>
      <c r="BM140" s="69">
        <v>0</v>
      </c>
      <c r="BN140" s="69">
        <v>0</v>
      </c>
      <c r="BO140" s="70">
        <v>0</v>
      </c>
      <c r="BP140" s="69">
        <v>0</v>
      </c>
      <c r="BQ140" s="69">
        <v>0</v>
      </c>
      <c r="BR140" s="69">
        <v>0</v>
      </c>
      <c r="BS140" s="69">
        <v>0</v>
      </c>
      <c r="BT140" s="69">
        <v>0</v>
      </c>
      <c r="BU140" s="69">
        <v>0</v>
      </c>
      <c r="BV140" s="69">
        <v>0</v>
      </c>
      <c r="BW140" s="69">
        <v>0</v>
      </c>
      <c r="BX140" s="70">
        <v>0</v>
      </c>
      <c r="BY140" s="69">
        <v>0</v>
      </c>
      <c r="BZ140" s="69">
        <v>0</v>
      </c>
      <c r="CA140" s="69">
        <v>0</v>
      </c>
      <c r="CB140" s="69">
        <v>0</v>
      </c>
      <c r="CC140" s="69">
        <v>0</v>
      </c>
      <c r="CD140" s="69">
        <v>0</v>
      </c>
      <c r="CE140" s="69">
        <v>0</v>
      </c>
      <c r="CF140" s="69">
        <v>0</v>
      </c>
      <c r="CG140" s="70">
        <v>0</v>
      </c>
      <c r="CH140" s="69">
        <v>0</v>
      </c>
      <c r="CI140" s="69">
        <v>0</v>
      </c>
      <c r="CJ140" s="69">
        <v>0</v>
      </c>
      <c r="CK140" s="69">
        <v>0</v>
      </c>
      <c r="CL140" s="69">
        <v>0</v>
      </c>
      <c r="CM140" s="69">
        <v>0</v>
      </c>
      <c r="CN140" s="69">
        <v>0</v>
      </c>
      <c r="CO140" s="69">
        <v>0</v>
      </c>
      <c r="CP140" s="70">
        <v>0</v>
      </c>
      <c r="CQ140" s="69">
        <v>0</v>
      </c>
      <c r="CR140" s="69">
        <v>0</v>
      </c>
      <c r="CS140" s="69">
        <v>0</v>
      </c>
      <c r="CT140" s="69">
        <v>0</v>
      </c>
      <c r="CU140" s="69">
        <v>0</v>
      </c>
      <c r="CV140" s="69">
        <v>0</v>
      </c>
      <c r="CW140" s="69">
        <v>0</v>
      </c>
      <c r="CX140" s="69">
        <v>0</v>
      </c>
      <c r="CY140" s="70">
        <v>0</v>
      </c>
      <c r="CZ140" s="69">
        <v>0</v>
      </c>
      <c r="DA140" s="69">
        <v>0</v>
      </c>
      <c r="DB140" s="69">
        <v>0</v>
      </c>
      <c r="DC140" s="69">
        <v>0</v>
      </c>
      <c r="DD140" s="69">
        <v>0</v>
      </c>
      <c r="DE140" s="69">
        <v>0</v>
      </c>
      <c r="DF140" s="69">
        <v>0</v>
      </c>
      <c r="DG140" s="69">
        <v>0</v>
      </c>
      <c r="DH140" s="70">
        <v>0</v>
      </c>
    </row>
    <row r="141" spans="1:112" s="74" customFormat="1" ht="11.5" hidden="1" outlineLevel="1" x14ac:dyDescent="0.35">
      <c r="A141" s="88" t="s">
        <v>451</v>
      </c>
      <c r="B141" s="88" t="s">
        <v>452</v>
      </c>
      <c r="C141" s="69"/>
      <c r="D141" s="69">
        <v>0</v>
      </c>
      <c r="E141" s="69">
        <v>0</v>
      </c>
      <c r="F141" s="69">
        <v>0</v>
      </c>
      <c r="G141" s="69">
        <v>0</v>
      </c>
      <c r="H141" s="69">
        <v>0</v>
      </c>
      <c r="I141" s="69">
        <v>0</v>
      </c>
      <c r="J141" s="69">
        <v>0</v>
      </c>
      <c r="K141" s="69">
        <v>0</v>
      </c>
      <c r="L141" s="69">
        <v>0</v>
      </c>
      <c r="M141" s="69">
        <v>0</v>
      </c>
      <c r="N141" s="70">
        <v>0</v>
      </c>
      <c r="O141" s="69">
        <v>0</v>
      </c>
      <c r="P141" s="69">
        <v>0</v>
      </c>
      <c r="Q141" s="69">
        <v>0</v>
      </c>
      <c r="R141" s="69">
        <v>0</v>
      </c>
      <c r="S141" s="69">
        <v>0</v>
      </c>
      <c r="T141" s="69">
        <v>0</v>
      </c>
      <c r="U141" s="69">
        <v>0</v>
      </c>
      <c r="V141" s="69">
        <v>0</v>
      </c>
      <c r="W141" s="70">
        <v>0</v>
      </c>
      <c r="X141" s="69">
        <f t="shared" si="213"/>
        <v>0</v>
      </c>
      <c r="Y141" s="69">
        <f t="shared" si="213"/>
        <v>0</v>
      </c>
      <c r="Z141" s="69">
        <f t="shared" si="213"/>
        <v>0</v>
      </c>
      <c r="AA141" s="69">
        <f t="shared" si="213"/>
        <v>0</v>
      </c>
      <c r="AB141" s="69">
        <f t="shared" si="213"/>
        <v>0</v>
      </c>
      <c r="AC141" s="69">
        <f t="shared" si="213"/>
        <v>0</v>
      </c>
      <c r="AD141" s="69">
        <f t="shared" si="213"/>
        <v>0</v>
      </c>
      <c r="AE141" s="69">
        <f t="shared" si="213"/>
        <v>0</v>
      </c>
      <c r="AF141" s="69">
        <v>0</v>
      </c>
      <c r="AG141" s="69">
        <v>0</v>
      </c>
      <c r="AH141" s="69">
        <v>0</v>
      </c>
      <c r="AI141" s="69">
        <v>0</v>
      </c>
      <c r="AJ141" s="69">
        <v>0</v>
      </c>
      <c r="AK141" s="69">
        <v>0</v>
      </c>
      <c r="AL141" s="69">
        <v>0</v>
      </c>
      <c r="AM141" s="69">
        <v>0</v>
      </c>
      <c r="AN141" s="70">
        <v>0</v>
      </c>
      <c r="AO141" s="69">
        <v>0</v>
      </c>
      <c r="AP141" s="69">
        <v>0</v>
      </c>
      <c r="AQ141" s="69">
        <v>0</v>
      </c>
      <c r="AR141" s="69">
        <v>0</v>
      </c>
      <c r="AS141" s="69">
        <v>0</v>
      </c>
      <c r="AT141" s="69">
        <v>0</v>
      </c>
      <c r="AU141" s="69">
        <v>0</v>
      </c>
      <c r="AV141" s="69">
        <v>0</v>
      </c>
      <c r="AW141" s="70">
        <v>0</v>
      </c>
      <c r="AX141" s="69">
        <v>0</v>
      </c>
      <c r="AY141" s="69">
        <v>0</v>
      </c>
      <c r="AZ141" s="69">
        <v>0</v>
      </c>
      <c r="BA141" s="69">
        <v>0</v>
      </c>
      <c r="BB141" s="69">
        <v>0</v>
      </c>
      <c r="BC141" s="69">
        <v>0</v>
      </c>
      <c r="BD141" s="69">
        <v>0</v>
      </c>
      <c r="BE141" s="69">
        <v>0</v>
      </c>
      <c r="BF141" s="70">
        <v>0</v>
      </c>
      <c r="BG141" s="69">
        <v>0</v>
      </c>
      <c r="BH141" s="69">
        <v>0</v>
      </c>
      <c r="BI141" s="69">
        <v>0</v>
      </c>
      <c r="BJ141" s="69">
        <v>0</v>
      </c>
      <c r="BK141" s="69">
        <v>0</v>
      </c>
      <c r="BL141" s="69">
        <v>0</v>
      </c>
      <c r="BM141" s="69">
        <v>0</v>
      </c>
      <c r="BN141" s="69">
        <v>0</v>
      </c>
      <c r="BO141" s="70">
        <v>0</v>
      </c>
      <c r="BP141" s="69">
        <v>0</v>
      </c>
      <c r="BQ141" s="69">
        <v>0</v>
      </c>
      <c r="BR141" s="69">
        <v>0</v>
      </c>
      <c r="BS141" s="69">
        <v>0</v>
      </c>
      <c r="BT141" s="69">
        <v>0</v>
      </c>
      <c r="BU141" s="69">
        <v>0</v>
      </c>
      <c r="BV141" s="69">
        <v>0</v>
      </c>
      <c r="BW141" s="69">
        <v>0</v>
      </c>
      <c r="BX141" s="70">
        <v>0</v>
      </c>
      <c r="BY141" s="69">
        <v>0</v>
      </c>
      <c r="BZ141" s="69">
        <v>0</v>
      </c>
      <c r="CA141" s="69">
        <v>0</v>
      </c>
      <c r="CB141" s="69">
        <v>0</v>
      </c>
      <c r="CC141" s="69">
        <v>0</v>
      </c>
      <c r="CD141" s="69">
        <v>0</v>
      </c>
      <c r="CE141" s="69">
        <v>0</v>
      </c>
      <c r="CF141" s="69">
        <v>0</v>
      </c>
      <c r="CG141" s="70">
        <v>0</v>
      </c>
      <c r="CH141" s="69">
        <v>0</v>
      </c>
      <c r="CI141" s="69">
        <v>0</v>
      </c>
      <c r="CJ141" s="69">
        <v>0</v>
      </c>
      <c r="CK141" s="69">
        <v>0</v>
      </c>
      <c r="CL141" s="69">
        <v>0</v>
      </c>
      <c r="CM141" s="69">
        <v>0</v>
      </c>
      <c r="CN141" s="69">
        <v>0</v>
      </c>
      <c r="CO141" s="69">
        <v>0</v>
      </c>
      <c r="CP141" s="70">
        <v>0</v>
      </c>
      <c r="CQ141" s="69">
        <v>0</v>
      </c>
      <c r="CR141" s="69">
        <v>0</v>
      </c>
      <c r="CS141" s="69">
        <v>0</v>
      </c>
      <c r="CT141" s="69">
        <v>0</v>
      </c>
      <c r="CU141" s="69">
        <v>0</v>
      </c>
      <c r="CV141" s="69">
        <v>0</v>
      </c>
      <c r="CW141" s="69">
        <v>0</v>
      </c>
      <c r="CX141" s="69">
        <v>0</v>
      </c>
      <c r="CY141" s="70">
        <v>0</v>
      </c>
      <c r="CZ141" s="69">
        <v>0</v>
      </c>
      <c r="DA141" s="69">
        <v>0</v>
      </c>
      <c r="DB141" s="69">
        <v>0</v>
      </c>
      <c r="DC141" s="69">
        <v>0</v>
      </c>
      <c r="DD141" s="69">
        <v>0</v>
      </c>
      <c r="DE141" s="69">
        <v>0</v>
      </c>
      <c r="DF141" s="69">
        <v>0</v>
      </c>
      <c r="DG141" s="69">
        <v>0</v>
      </c>
      <c r="DH141" s="70">
        <v>0</v>
      </c>
    </row>
    <row r="142" spans="1:112" s="74" customFormat="1" ht="11.5" hidden="1" outlineLevel="1" x14ac:dyDescent="0.35">
      <c r="A142" s="88" t="s">
        <v>451</v>
      </c>
      <c r="B142" s="88" t="s">
        <v>452</v>
      </c>
      <c r="C142" s="69"/>
      <c r="D142" s="69">
        <v>0</v>
      </c>
      <c r="E142" s="69">
        <v>0</v>
      </c>
      <c r="F142" s="69">
        <v>0</v>
      </c>
      <c r="G142" s="69">
        <v>0</v>
      </c>
      <c r="H142" s="69">
        <v>0</v>
      </c>
      <c r="I142" s="69">
        <v>0</v>
      </c>
      <c r="J142" s="69">
        <v>0</v>
      </c>
      <c r="K142" s="69">
        <v>0</v>
      </c>
      <c r="L142" s="69">
        <v>0</v>
      </c>
      <c r="M142" s="69">
        <v>0</v>
      </c>
      <c r="N142" s="70">
        <v>0</v>
      </c>
      <c r="O142" s="69">
        <v>0</v>
      </c>
      <c r="P142" s="69">
        <v>0</v>
      </c>
      <c r="Q142" s="69">
        <v>0</v>
      </c>
      <c r="R142" s="69">
        <v>0</v>
      </c>
      <c r="S142" s="69">
        <v>0</v>
      </c>
      <c r="T142" s="69">
        <v>0</v>
      </c>
      <c r="U142" s="69">
        <v>0</v>
      </c>
      <c r="V142" s="69">
        <v>0</v>
      </c>
      <c r="W142" s="70">
        <v>0</v>
      </c>
      <c r="X142" s="69">
        <f t="shared" si="213"/>
        <v>0</v>
      </c>
      <c r="Y142" s="69">
        <f t="shared" si="213"/>
        <v>0</v>
      </c>
      <c r="Z142" s="69">
        <f t="shared" si="213"/>
        <v>0</v>
      </c>
      <c r="AA142" s="69">
        <f t="shared" si="213"/>
        <v>0</v>
      </c>
      <c r="AB142" s="69">
        <f t="shared" si="213"/>
        <v>0</v>
      </c>
      <c r="AC142" s="69">
        <f t="shared" si="213"/>
        <v>0</v>
      </c>
      <c r="AD142" s="69">
        <f t="shared" si="213"/>
        <v>0</v>
      </c>
      <c r="AE142" s="69">
        <f t="shared" si="213"/>
        <v>0</v>
      </c>
      <c r="AF142" s="69">
        <v>0</v>
      </c>
      <c r="AG142" s="69">
        <v>0</v>
      </c>
      <c r="AH142" s="69">
        <v>0</v>
      </c>
      <c r="AI142" s="69">
        <v>0</v>
      </c>
      <c r="AJ142" s="69">
        <v>0</v>
      </c>
      <c r="AK142" s="69">
        <v>0</v>
      </c>
      <c r="AL142" s="69">
        <v>0</v>
      </c>
      <c r="AM142" s="69">
        <v>0</v>
      </c>
      <c r="AN142" s="70">
        <v>0</v>
      </c>
      <c r="AO142" s="69">
        <v>0</v>
      </c>
      <c r="AP142" s="69">
        <v>0</v>
      </c>
      <c r="AQ142" s="69">
        <v>0</v>
      </c>
      <c r="AR142" s="69">
        <v>0</v>
      </c>
      <c r="AS142" s="69">
        <v>0</v>
      </c>
      <c r="AT142" s="69">
        <v>0</v>
      </c>
      <c r="AU142" s="69">
        <v>0</v>
      </c>
      <c r="AV142" s="69">
        <v>0</v>
      </c>
      <c r="AW142" s="70">
        <v>0</v>
      </c>
      <c r="AX142" s="69">
        <v>0</v>
      </c>
      <c r="AY142" s="69">
        <v>0</v>
      </c>
      <c r="AZ142" s="69">
        <v>0</v>
      </c>
      <c r="BA142" s="69">
        <v>0</v>
      </c>
      <c r="BB142" s="69">
        <v>0</v>
      </c>
      <c r="BC142" s="69">
        <v>0</v>
      </c>
      <c r="BD142" s="69">
        <v>0</v>
      </c>
      <c r="BE142" s="69">
        <v>0</v>
      </c>
      <c r="BF142" s="70">
        <v>0</v>
      </c>
      <c r="BG142" s="69">
        <v>0</v>
      </c>
      <c r="BH142" s="69">
        <v>0</v>
      </c>
      <c r="BI142" s="69">
        <v>0</v>
      </c>
      <c r="BJ142" s="69">
        <v>0</v>
      </c>
      <c r="BK142" s="69">
        <v>0</v>
      </c>
      <c r="BL142" s="69">
        <v>0</v>
      </c>
      <c r="BM142" s="69">
        <v>0</v>
      </c>
      <c r="BN142" s="69">
        <v>0</v>
      </c>
      <c r="BO142" s="70">
        <v>0</v>
      </c>
      <c r="BP142" s="69">
        <v>0</v>
      </c>
      <c r="BQ142" s="69">
        <v>0</v>
      </c>
      <c r="BR142" s="69">
        <v>0</v>
      </c>
      <c r="BS142" s="69">
        <v>0</v>
      </c>
      <c r="BT142" s="69">
        <v>0</v>
      </c>
      <c r="BU142" s="69">
        <v>0</v>
      </c>
      <c r="BV142" s="69">
        <v>0</v>
      </c>
      <c r="BW142" s="69">
        <v>0</v>
      </c>
      <c r="BX142" s="70">
        <v>0</v>
      </c>
      <c r="BY142" s="69">
        <v>0</v>
      </c>
      <c r="BZ142" s="69">
        <v>0</v>
      </c>
      <c r="CA142" s="69">
        <v>0</v>
      </c>
      <c r="CB142" s="69">
        <v>0</v>
      </c>
      <c r="CC142" s="69">
        <v>0</v>
      </c>
      <c r="CD142" s="69">
        <v>0</v>
      </c>
      <c r="CE142" s="69">
        <v>0</v>
      </c>
      <c r="CF142" s="69">
        <v>0</v>
      </c>
      <c r="CG142" s="70">
        <v>0</v>
      </c>
      <c r="CH142" s="69">
        <v>0</v>
      </c>
      <c r="CI142" s="69">
        <v>0</v>
      </c>
      <c r="CJ142" s="69">
        <v>0</v>
      </c>
      <c r="CK142" s="69">
        <v>0</v>
      </c>
      <c r="CL142" s="69">
        <v>0</v>
      </c>
      <c r="CM142" s="69">
        <v>0</v>
      </c>
      <c r="CN142" s="69">
        <v>0</v>
      </c>
      <c r="CO142" s="69">
        <v>0</v>
      </c>
      <c r="CP142" s="70">
        <v>0</v>
      </c>
      <c r="CQ142" s="69">
        <v>0</v>
      </c>
      <c r="CR142" s="69">
        <v>0</v>
      </c>
      <c r="CS142" s="69">
        <v>0</v>
      </c>
      <c r="CT142" s="69">
        <v>0</v>
      </c>
      <c r="CU142" s="69">
        <v>0</v>
      </c>
      <c r="CV142" s="69">
        <v>0</v>
      </c>
      <c r="CW142" s="69">
        <v>0</v>
      </c>
      <c r="CX142" s="69">
        <v>0</v>
      </c>
      <c r="CY142" s="70">
        <v>0</v>
      </c>
      <c r="CZ142" s="69">
        <v>0</v>
      </c>
      <c r="DA142" s="69">
        <v>0</v>
      </c>
      <c r="DB142" s="69">
        <v>0</v>
      </c>
      <c r="DC142" s="69">
        <v>0</v>
      </c>
      <c r="DD142" s="69">
        <v>0</v>
      </c>
      <c r="DE142" s="69">
        <v>0</v>
      </c>
      <c r="DF142" s="69">
        <v>0</v>
      </c>
      <c r="DG142" s="69">
        <v>0</v>
      </c>
      <c r="DH142" s="70">
        <v>0</v>
      </c>
    </row>
    <row r="143" spans="1:112" s="74" customFormat="1" ht="11.5" hidden="1" outlineLevel="1" x14ac:dyDescent="0.35">
      <c r="A143" s="88" t="s">
        <v>451</v>
      </c>
      <c r="B143" s="88" t="s">
        <v>452</v>
      </c>
      <c r="C143" s="69"/>
      <c r="D143" s="69">
        <v>0</v>
      </c>
      <c r="E143" s="69">
        <v>0</v>
      </c>
      <c r="F143" s="69">
        <v>0</v>
      </c>
      <c r="G143" s="69">
        <v>0</v>
      </c>
      <c r="H143" s="69">
        <v>0</v>
      </c>
      <c r="I143" s="69">
        <v>0</v>
      </c>
      <c r="J143" s="69">
        <v>0</v>
      </c>
      <c r="K143" s="69">
        <v>0</v>
      </c>
      <c r="L143" s="69">
        <v>0</v>
      </c>
      <c r="M143" s="69">
        <v>0</v>
      </c>
      <c r="N143" s="70">
        <v>0</v>
      </c>
      <c r="O143" s="69">
        <v>0</v>
      </c>
      <c r="P143" s="69">
        <v>0</v>
      </c>
      <c r="Q143" s="69">
        <v>0</v>
      </c>
      <c r="R143" s="69">
        <v>0</v>
      </c>
      <c r="S143" s="69">
        <v>0</v>
      </c>
      <c r="T143" s="69">
        <v>0</v>
      </c>
      <c r="U143" s="69">
        <v>0</v>
      </c>
      <c r="V143" s="69">
        <v>0</v>
      </c>
      <c r="W143" s="70">
        <v>0</v>
      </c>
      <c r="X143" s="69">
        <f t="shared" si="213"/>
        <v>0</v>
      </c>
      <c r="Y143" s="69">
        <f t="shared" si="213"/>
        <v>0</v>
      </c>
      <c r="Z143" s="69">
        <f t="shared" si="213"/>
        <v>0</v>
      </c>
      <c r="AA143" s="69">
        <f t="shared" si="213"/>
        <v>0</v>
      </c>
      <c r="AB143" s="69">
        <f t="shared" si="213"/>
        <v>0</v>
      </c>
      <c r="AC143" s="69">
        <f t="shared" si="213"/>
        <v>0</v>
      </c>
      <c r="AD143" s="69">
        <f t="shared" si="213"/>
        <v>0</v>
      </c>
      <c r="AE143" s="69">
        <f t="shared" si="213"/>
        <v>0</v>
      </c>
      <c r="AF143" s="69">
        <v>0</v>
      </c>
      <c r="AG143" s="69">
        <v>0</v>
      </c>
      <c r="AH143" s="69">
        <v>0</v>
      </c>
      <c r="AI143" s="69">
        <v>0</v>
      </c>
      <c r="AJ143" s="69">
        <v>0</v>
      </c>
      <c r="AK143" s="69">
        <v>0</v>
      </c>
      <c r="AL143" s="69">
        <v>0</v>
      </c>
      <c r="AM143" s="69">
        <v>0</v>
      </c>
      <c r="AN143" s="70">
        <v>0</v>
      </c>
      <c r="AO143" s="69">
        <v>0</v>
      </c>
      <c r="AP143" s="69">
        <v>0</v>
      </c>
      <c r="AQ143" s="69">
        <v>0</v>
      </c>
      <c r="AR143" s="69">
        <v>0</v>
      </c>
      <c r="AS143" s="69">
        <v>0</v>
      </c>
      <c r="AT143" s="69">
        <v>0</v>
      </c>
      <c r="AU143" s="69">
        <v>0</v>
      </c>
      <c r="AV143" s="69">
        <v>0</v>
      </c>
      <c r="AW143" s="70">
        <v>0</v>
      </c>
      <c r="AX143" s="69">
        <v>0</v>
      </c>
      <c r="AY143" s="69">
        <v>0</v>
      </c>
      <c r="AZ143" s="69">
        <v>0</v>
      </c>
      <c r="BA143" s="69">
        <v>0</v>
      </c>
      <c r="BB143" s="69">
        <v>0</v>
      </c>
      <c r="BC143" s="69">
        <v>0</v>
      </c>
      <c r="BD143" s="69">
        <v>0</v>
      </c>
      <c r="BE143" s="69">
        <v>0</v>
      </c>
      <c r="BF143" s="70">
        <v>0</v>
      </c>
      <c r="BG143" s="69">
        <v>0</v>
      </c>
      <c r="BH143" s="69">
        <v>0</v>
      </c>
      <c r="BI143" s="69">
        <v>0</v>
      </c>
      <c r="BJ143" s="69">
        <v>0</v>
      </c>
      <c r="BK143" s="69">
        <v>0</v>
      </c>
      <c r="BL143" s="69">
        <v>0</v>
      </c>
      <c r="BM143" s="69">
        <v>0</v>
      </c>
      <c r="BN143" s="69">
        <v>0</v>
      </c>
      <c r="BO143" s="70">
        <v>0</v>
      </c>
      <c r="BP143" s="69">
        <v>0</v>
      </c>
      <c r="BQ143" s="69">
        <v>0</v>
      </c>
      <c r="BR143" s="69">
        <v>0</v>
      </c>
      <c r="BS143" s="69">
        <v>0</v>
      </c>
      <c r="BT143" s="69">
        <v>0</v>
      </c>
      <c r="BU143" s="69">
        <v>0</v>
      </c>
      <c r="BV143" s="69">
        <v>0</v>
      </c>
      <c r="BW143" s="69">
        <v>0</v>
      </c>
      <c r="BX143" s="70">
        <v>0</v>
      </c>
      <c r="BY143" s="69">
        <v>0</v>
      </c>
      <c r="BZ143" s="69">
        <v>0</v>
      </c>
      <c r="CA143" s="69">
        <v>0</v>
      </c>
      <c r="CB143" s="69">
        <v>0</v>
      </c>
      <c r="CC143" s="69">
        <v>0</v>
      </c>
      <c r="CD143" s="69">
        <v>0</v>
      </c>
      <c r="CE143" s="69">
        <v>0</v>
      </c>
      <c r="CF143" s="69">
        <v>0</v>
      </c>
      <c r="CG143" s="70">
        <v>0</v>
      </c>
      <c r="CH143" s="69">
        <v>0</v>
      </c>
      <c r="CI143" s="69">
        <v>0</v>
      </c>
      <c r="CJ143" s="69">
        <v>0</v>
      </c>
      <c r="CK143" s="69">
        <v>0</v>
      </c>
      <c r="CL143" s="69">
        <v>0</v>
      </c>
      <c r="CM143" s="69">
        <v>0</v>
      </c>
      <c r="CN143" s="69">
        <v>0</v>
      </c>
      <c r="CO143" s="69">
        <v>0</v>
      </c>
      <c r="CP143" s="70">
        <v>0</v>
      </c>
      <c r="CQ143" s="69">
        <v>0</v>
      </c>
      <c r="CR143" s="69">
        <v>0</v>
      </c>
      <c r="CS143" s="69">
        <v>0</v>
      </c>
      <c r="CT143" s="69">
        <v>0</v>
      </c>
      <c r="CU143" s="69">
        <v>0</v>
      </c>
      <c r="CV143" s="69">
        <v>0</v>
      </c>
      <c r="CW143" s="69">
        <v>0</v>
      </c>
      <c r="CX143" s="69">
        <v>0</v>
      </c>
      <c r="CY143" s="70">
        <v>0</v>
      </c>
      <c r="CZ143" s="69">
        <v>0</v>
      </c>
      <c r="DA143" s="69">
        <v>0</v>
      </c>
      <c r="DB143" s="69">
        <v>0</v>
      </c>
      <c r="DC143" s="69">
        <v>0</v>
      </c>
      <c r="DD143" s="69">
        <v>0</v>
      </c>
      <c r="DE143" s="69">
        <v>0</v>
      </c>
      <c r="DF143" s="69">
        <v>0</v>
      </c>
      <c r="DG143" s="69">
        <v>0</v>
      </c>
      <c r="DH143" s="70">
        <v>0</v>
      </c>
    </row>
    <row r="144" spans="1:112" s="74" customFormat="1" ht="11.5" hidden="1" outlineLevel="1" x14ac:dyDescent="0.35">
      <c r="A144" s="88" t="s">
        <v>451</v>
      </c>
      <c r="B144" s="88" t="s">
        <v>452</v>
      </c>
      <c r="C144" s="69"/>
      <c r="D144" s="69">
        <v>0</v>
      </c>
      <c r="E144" s="69">
        <v>0</v>
      </c>
      <c r="F144" s="69">
        <v>0</v>
      </c>
      <c r="G144" s="69">
        <v>0</v>
      </c>
      <c r="H144" s="69">
        <v>0</v>
      </c>
      <c r="I144" s="69">
        <v>0</v>
      </c>
      <c r="J144" s="69">
        <v>0</v>
      </c>
      <c r="K144" s="69">
        <v>0</v>
      </c>
      <c r="L144" s="69">
        <v>0</v>
      </c>
      <c r="M144" s="69">
        <v>0</v>
      </c>
      <c r="N144" s="70">
        <v>0</v>
      </c>
      <c r="O144" s="69">
        <v>0</v>
      </c>
      <c r="P144" s="69">
        <v>0</v>
      </c>
      <c r="Q144" s="69">
        <v>0</v>
      </c>
      <c r="R144" s="69">
        <v>0</v>
      </c>
      <c r="S144" s="69">
        <v>0</v>
      </c>
      <c r="T144" s="69">
        <v>0</v>
      </c>
      <c r="U144" s="69">
        <v>0</v>
      </c>
      <c r="V144" s="69">
        <v>0</v>
      </c>
      <c r="W144" s="70">
        <v>0</v>
      </c>
      <c r="X144" s="69">
        <f t="shared" si="213"/>
        <v>0</v>
      </c>
      <c r="Y144" s="69">
        <f t="shared" si="213"/>
        <v>0</v>
      </c>
      <c r="Z144" s="69">
        <f t="shared" si="213"/>
        <v>0</v>
      </c>
      <c r="AA144" s="69">
        <f t="shared" si="213"/>
        <v>0</v>
      </c>
      <c r="AB144" s="69">
        <f t="shared" si="213"/>
        <v>0</v>
      </c>
      <c r="AC144" s="69">
        <f t="shared" si="213"/>
        <v>0</v>
      </c>
      <c r="AD144" s="69">
        <f t="shared" si="213"/>
        <v>0</v>
      </c>
      <c r="AE144" s="69">
        <f t="shared" si="213"/>
        <v>0</v>
      </c>
      <c r="AF144" s="69">
        <v>0</v>
      </c>
      <c r="AG144" s="69">
        <v>0</v>
      </c>
      <c r="AH144" s="69">
        <v>0</v>
      </c>
      <c r="AI144" s="69">
        <v>0</v>
      </c>
      <c r="AJ144" s="69">
        <v>0</v>
      </c>
      <c r="AK144" s="69">
        <v>0</v>
      </c>
      <c r="AL144" s="69">
        <v>0</v>
      </c>
      <c r="AM144" s="69">
        <v>0</v>
      </c>
      <c r="AN144" s="70">
        <v>0</v>
      </c>
      <c r="AO144" s="69">
        <v>0</v>
      </c>
      <c r="AP144" s="69">
        <v>0</v>
      </c>
      <c r="AQ144" s="69">
        <v>0</v>
      </c>
      <c r="AR144" s="69">
        <v>0</v>
      </c>
      <c r="AS144" s="69">
        <v>0</v>
      </c>
      <c r="AT144" s="69">
        <v>0</v>
      </c>
      <c r="AU144" s="69">
        <v>0</v>
      </c>
      <c r="AV144" s="69">
        <v>0</v>
      </c>
      <c r="AW144" s="70">
        <v>0</v>
      </c>
      <c r="AX144" s="69">
        <v>0</v>
      </c>
      <c r="AY144" s="69">
        <v>0</v>
      </c>
      <c r="AZ144" s="69">
        <v>0</v>
      </c>
      <c r="BA144" s="69">
        <v>0</v>
      </c>
      <c r="BB144" s="69">
        <v>0</v>
      </c>
      <c r="BC144" s="69">
        <v>0</v>
      </c>
      <c r="BD144" s="69">
        <v>0</v>
      </c>
      <c r="BE144" s="69">
        <v>0</v>
      </c>
      <c r="BF144" s="70">
        <v>0</v>
      </c>
      <c r="BG144" s="69">
        <v>0</v>
      </c>
      <c r="BH144" s="69">
        <v>0</v>
      </c>
      <c r="BI144" s="69">
        <v>0</v>
      </c>
      <c r="BJ144" s="69">
        <v>0</v>
      </c>
      <c r="BK144" s="69">
        <v>0</v>
      </c>
      <c r="BL144" s="69">
        <v>0</v>
      </c>
      <c r="BM144" s="69">
        <v>0</v>
      </c>
      <c r="BN144" s="69">
        <v>0</v>
      </c>
      <c r="BO144" s="70">
        <v>0</v>
      </c>
      <c r="BP144" s="69">
        <v>0</v>
      </c>
      <c r="BQ144" s="69">
        <v>0</v>
      </c>
      <c r="BR144" s="69">
        <v>0</v>
      </c>
      <c r="BS144" s="69">
        <v>0</v>
      </c>
      <c r="BT144" s="69">
        <v>0</v>
      </c>
      <c r="BU144" s="69">
        <v>0</v>
      </c>
      <c r="BV144" s="69">
        <v>0</v>
      </c>
      <c r="BW144" s="69">
        <v>0</v>
      </c>
      <c r="BX144" s="70">
        <v>0</v>
      </c>
      <c r="BY144" s="69">
        <v>0</v>
      </c>
      <c r="BZ144" s="69">
        <v>0</v>
      </c>
      <c r="CA144" s="69">
        <v>0</v>
      </c>
      <c r="CB144" s="69">
        <v>0</v>
      </c>
      <c r="CC144" s="69">
        <v>0</v>
      </c>
      <c r="CD144" s="69">
        <v>0</v>
      </c>
      <c r="CE144" s="69">
        <v>0</v>
      </c>
      <c r="CF144" s="69">
        <v>0</v>
      </c>
      <c r="CG144" s="70">
        <v>0</v>
      </c>
      <c r="CH144" s="69">
        <v>0</v>
      </c>
      <c r="CI144" s="69">
        <v>0</v>
      </c>
      <c r="CJ144" s="69">
        <v>0</v>
      </c>
      <c r="CK144" s="69">
        <v>0</v>
      </c>
      <c r="CL144" s="69">
        <v>0</v>
      </c>
      <c r="CM144" s="69">
        <v>0</v>
      </c>
      <c r="CN144" s="69">
        <v>0</v>
      </c>
      <c r="CO144" s="69">
        <v>0</v>
      </c>
      <c r="CP144" s="70">
        <v>0</v>
      </c>
      <c r="CQ144" s="69">
        <v>0</v>
      </c>
      <c r="CR144" s="69">
        <v>0</v>
      </c>
      <c r="CS144" s="69">
        <v>0</v>
      </c>
      <c r="CT144" s="69">
        <v>0</v>
      </c>
      <c r="CU144" s="69">
        <v>0</v>
      </c>
      <c r="CV144" s="69">
        <v>0</v>
      </c>
      <c r="CW144" s="69">
        <v>0</v>
      </c>
      <c r="CX144" s="69">
        <v>0</v>
      </c>
      <c r="CY144" s="70">
        <v>0</v>
      </c>
      <c r="CZ144" s="69">
        <v>0</v>
      </c>
      <c r="DA144" s="69">
        <v>0</v>
      </c>
      <c r="DB144" s="69">
        <v>0</v>
      </c>
      <c r="DC144" s="69">
        <v>0</v>
      </c>
      <c r="DD144" s="69">
        <v>0</v>
      </c>
      <c r="DE144" s="69">
        <v>0</v>
      </c>
      <c r="DF144" s="69">
        <v>0</v>
      </c>
      <c r="DG144" s="69">
        <v>0</v>
      </c>
      <c r="DH144" s="70">
        <v>0</v>
      </c>
    </row>
    <row r="145" spans="1:112" s="74" customFormat="1" ht="11.5" hidden="1" outlineLevel="1" x14ac:dyDescent="0.35">
      <c r="A145" s="88" t="s">
        <v>451</v>
      </c>
      <c r="B145" s="88" t="s">
        <v>452</v>
      </c>
      <c r="C145" s="69"/>
      <c r="D145" s="69">
        <v>0</v>
      </c>
      <c r="E145" s="69">
        <v>0</v>
      </c>
      <c r="F145" s="69">
        <v>0</v>
      </c>
      <c r="G145" s="69">
        <v>0</v>
      </c>
      <c r="H145" s="69">
        <v>0</v>
      </c>
      <c r="I145" s="69">
        <v>0</v>
      </c>
      <c r="J145" s="69">
        <v>0</v>
      </c>
      <c r="K145" s="69">
        <v>0</v>
      </c>
      <c r="L145" s="69">
        <v>0</v>
      </c>
      <c r="M145" s="69">
        <v>0</v>
      </c>
      <c r="N145" s="70">
        <v>0</v>
      </c>
      <c r="O145" s="69">
        <v>0</v>
      </c>
      <c r="P145" s="69">
        <v>0</v>
      </c>
      <c r="Q145" s="69">
        <v>0</v>
      </c>
      <c r="R145" s="69">
        <v>0</v>
      </c>
      <c r="S145" s="69">
        <v>0</v>
      </c>
      <c r="T145" s="69">
        <v>0</v>
      </c>
      <c r="U145" s="69">
        <v>0</v>
      </c>
      <c r="V145" s="69">
        <v>0</v>
      </c>
      <c r="W145" s="70">
        <v>0</v>
      </c>
      <c r="X145" s="69">
        <f t="shared" si="213"/>
        <v>0</v>
      </c>
      <c r="Y145" s="69">
        <f t="shared" si="213"/>
        <v>0</v>
      </c>
      <c r="Z145" s="69">
        <f t="shared" si="213"/>
        <v>0</v>
      </c>
      <c r="AA145" s="69">
        <f t="shared" si="213"/>
        <v>0</v>
      </c>
      <c r="AB145" s="69">
        <f t="shared" si="213"/>
        <v>0</v>
      </c>
      <c r="AC145" s="69">
        <f t="shared" si="213"/>
        <v>0</v>
      </c>
      <c r="AD145" s="69">
        <f t="shared" si="213"/>
        <v>0</v>
      </c>
      <c r="AE145" s="69">
        <f t="shared" si="213"/>
        <v>0</v>
      </c>
      <c r="AF145" s="69">
        <v>0</v>
      </c>
      <c r="AG145" s="69">
        <v>0</v>
      </c>
      <c r="AH145" s="69">
        <v>0</v>
      </c>
      <c r="AI145" s="69">
        <v>0</v>
      </c>
      <c r="AJ145" s="69">
        <v>0</v>
      </c>
      <c r="AK145" s="69">
        <v>0</v>
      </c>
      <c r="AL145" s="69">
        <v>0</v>
      </c>
      <c r="AM145" s="69">
        <v>0</v>
      </c>
      <c r="AN145" s="70">
        <v>0</v>
      </c>
      <c r="AO145" s="69">
        <v>0</v>
      </c>
      <c r="AP145" s="69">
        <v>0</v>
      </c>
      <c r="AQ145" s="69">
        <v>0</v>
      </c>
      <c r="AR145" s="69">
        <v>0</v>
      </c>
      <c r="AS145" s="69">
        <v>0</v>
      </c>
      <c r="AT145" s="69">
        <v>0</v>
      </c>
      <c r="AU145" s="69">
        <v>0</v>
      </c>
      <c r="AV145" s="69">
        <v>0</v>
      </c>
      <c r="AW145" s="70">
        <v>0</v>
      </c>
      <c r="AX145" s="69">
        <v>0</v>
      </c>
      <c r="AY145" s="69">
        <v>0</v>
      </c>
      <c r="AZ145" s="69">
        <v>0</v>
      </c>
      <c r="BA145" s="69">
        <v>0</v>
      </c>
      <c r="BB145" s="69">
        <v>0</v>
      </c>
      <c r="BC145" s="69">
        <v>0</v>
      </c>
      <c r="BD145" s="69">
        <v>0</v>
      </c>
      <c r="BE145" s="69">
        <v>0</v>
      </c>
      <c r="BF145" s="70">
        <v>0</v>
      </c>
      <c r="BG145" s="69">
        <v>0</v>
      </c>
      <c r="BH145" s="69">
        <v>0</v>
      </c>
      <c r="BI145" s="69">
        <v>0</v>
      </c>
      <c r="BJ145" s="69">
        <v>0</v>
      </c>
      <c r="BK145" s="69">
        <v>0</v>
      </c>
      <c r="BL145" s="69">
        <v>0</v>
      </c>
      <c r="BM145" s="69">
        <v>0</v>
      </c>
      <c r="BN145" s="69">
        <v>0</v>
      </c>
      <c r="BO145" s="70">
        <v>0</v>
      </c>
      <c r="BP145" s="69">
        <v>0</v>
      </c>
      <c r="BQ145" s="69">
        <v>0</v>
      </c>
      <c r="BR145" s="69">
        <v>0</v>
      </c>
      <c r="BS145" s="69">
        <v>0</v>
      </c>
      <c r="BT145" s="69">
        <v>0</v>
      </c>
      <c r="BU145" s="69">
        <v>0</v>
      </c>
      <c r="BV145" s="69">
        <v>0</v>
      </c>
      <c r="BW145" s="69">
        <v>0</v>
      </c>
      <c r="BX145" s="70">
        <v>0</v>
      </c>
      <c r="BY145" s="69">
        <v>0</v>
      </c>
      <c r="BZ145" s="69">
        <v>0</v>
      </c>
      <c r="CA145" s="69">
        <v>0</v>
      </c>
      <c r="CB145" s="69">
        <v>0</v>
      </c>
      <c r="CC145" s="69">
        <v>0</v>
      </c>
      <c r="CD145" s="69">
        <v>0</v>
      </c>
      <c r="CE145" s="69">
        <v>0</v>
      </c>
      <c r="CF145" s="69">
        <v>0</v>
      </c>
      <c r="CG145" s="70">
        <v>0</v>
      </c>
      <c r="CH145" s="69">
        <v>0</v>
      </c>
      <c r="CI145" s="69">
        <v>0</v>
      </c>
      <c r="CJ145" s="69">
        <v>0</v>
      </c>
      <c r="CK145" s="69">
        <v>0</v>
      </c>
      <c r="CL145" s="69">
        <v>0</v>
      </c>
      <c r="CM145" s="69">
        <v>0</v>
      </c>
      <c r="CN145" s="69">
        <v>0</v>
      </c>
      <c r="CO145" s="69">
        <v>0</v>
      </c>
      <c r="CP145" s="70">
        <v>0</v>
      </c>
      <c r="CQ145" s="69">
        <v>0</v>
      </c>
      <c r="CR145" s="69">
        <v>0</v>
      </c>
      <c r="CS145" s="69">
        <v>0</v>
      </c>
      <c r="CT145" s="69">
        <v>0</v>
      </c>
      <c r="CU145" s="69">
        <v>0</v>
      </c>
      <c r="CV145" s="69">
        <v>0</v>
      </c>
      <c r="CW145" s="69">
        <v>0</v>
      </c>
      <c r="CX145" s="69">
        <v>0</v>
      </c>
      <c r="CY145" s="70">
        <v>0</v>
      </c>
      <c r="CZ145" s="69">
        <v>0</v>
      </c>
      <c r="DA145" s="69">
        <v>0</v>
      </c>
      <c r="DB145" s="69">
        <v>0</v>
      </c>
      <c r="DC145" s="69">
        <v>0</v>
      </c>
      <c r="DD145" s="69">
        <v>0</v>
      </c>
      <c r="DE145" s="69">
        <v>0</v>
      </c>
      <c r="DF145" s="69">
        <v>0</v>
      </c>
      <c r="DG145" s="69">
        <v>0</v>
      </c>
      <c r="DH145" s="70">
        <v>0</v>
      </c>
    </row>
    <row r="146" spans="1:112" s="74" customFormat="1" ht="11.5" hidden="1" outlineLevel="1" x14ac:dyDescent="0.35">
      <c r="A146" s="88" t="s">
        <v>451</v>
      </c>
      <c r="B146" s="88" t="s">
        <v>452</v>
      </c>
      <c r="C146" s="69"/>
      <c r="D146" s="69">
        <v>0</v>
      </c>
      <c r="E146" s="69">
        <v>0</v>
      </c>
      <c r="F146" s="69">
        <v>0</v>
      </c>
      <c r="G146" s="69">
        <v>0</v>
      </c>
      <c r="H146" s="69">
        <v>0</v>
      </c>
      <c r="I146" s="69">
        <v>0</v>
      </c>
      <c r="J146" s="69">
        <v>0</v>
      </c>
      <c r="K146" s="69">
        <v>0</v>
      </c>
      <c r="L146" s="69">
        <v>0</v>
      </c>
      <c r="M146" s="69">
        <v>0</v>
      </c>
      <c r="N146" s="70">
        <v>0</v>
      </c>
      <c r="O146" s="69">
        <v>0</v>
      </c>
      <c r="P146" s="69">
        <v>0</v>
      </c>
      <c r="Q146" s="69">
        <v>0</v>
      </c>
      <c r="R146" s="69">
        <v>0</v>
      </c>
      <c r="S146" s="69">
        <v>0</v>
      </c>
      <c r="T146" s="69">
        <v>0</v>
      </c>
      <c r="U146" s="69">
        <v>0</v>
      </c>
      <c r="V146" s="69">
        <v>0</v>
      </c>
      <c r="W146" s="70">
        <v>0</v>
      </c>
      <c r="X146" s="69">
        <f t="shared" si="213"/>
        <v>0</v>
      </c>
      <c r="Y146" s="69">
        <f t="shared" si="213"/>
        <v>0</v>
      </c>
      <c r="Z146" s="69">
        <f t="shared" si="213"/>
        <v>0</v>
      </c>
      <c r="AA146" s="69">
        <f t="shared" si="213"/>
        <v>0</v>
      </c>
      <c r="AB146" s="69">
        <f t="shared" si="213"/>
        <v>0</v>
      </c>
      <c r="AC146" s="69">
        <f t="shared" si="213"/>
        <v>0</v>
      </c>
      <c r="AD146" s="69">
        <f t="shared" si="213"/>
        <v>0</v>
      </c>
      <c r="AE146" s="69">
        <f t="shared" si="213"/>
        <v>0</v>
      </c>
      <c r="AF146" s="69">
        <v>0</v>
      </c>
      <c r="AG146" s="69">
        <v>0</v>
      </c>
      <c r="AH146" s="69">
        <v>0</v>
      </c>
      <c r="AI146" s="69">
        <v>0</v>
      </c>
      <c r="AJ146" s="69">
        <v>0</v>
      </c>
      <c r="AK146" s="69">
        <v>0</v>
      </c>
      <c r="AL146" s="69">
        <v>0</v>
      </c>
      <c r="AM146" s="69">
        <v>0</v>
      </c>
      <c r="AN146" s="70">
        <v>0</v>
      </c>
      <c r="AO146" s="69">
        <v>0</v>
      </c>
      <c r="AP146" s="69">
        <v>0</v>
      </c>
      <c r="AQ146" s="69">
        <v>0</v>
      </c>
      <c r="AR146" s="69">
        <v>0</v>
      </c>
      <c r="AS146" s="69">
        <v>0</v>
      </c>
      <c r="AT146" s="69">
        <v>0</v>
      </c>
      <c r="AU146" s="69">
        <v>0</v>
      </c>
      <c r="AV146" s="69">
        <v>0</v>
      </c>
      <c r="AW146" s="70">
        <v>0</v>
      </c>
      <c r="AX146" s="69">
        <v>0</v>
      </c>
      <c r="AY146" s="69">
        <v>0</v>
      </c>
      <c r="AZ146" s="69">
        <v>0</v>
      </c>
      <c r="BA146" s="69">
        <v>0</v>
      </c>
      <c r="BB146" s="69">
        <v>0</v>
      </c>
      <c r="BC146" s="69">
        <v>0</v>
      </c>
      <c r="BD146" s="69">
        <v>0</v>
      </c>
      <c r="BE146" s="69">
        <v>0</v>
      </c>
      <c r="BF146" s="70">
        <v>0</v>
      </c>
      <c r="BG146" s="69">
        <v>0</v>
      </c>
      <c r="BH146" s="69">
        <v>0</v>
      </c>
      <c r="BI146" s="69">
        <v>0</v>
      </c>
      <c r="BJ146" s="69">
        <v>0</v>
      </c>
      <c r="BK146" s="69">
        <v>0</v>
      </c>
      <c r="BL146" s="69">
        <v>0</v>
      </c>
      <c r="BM146" s="69">
        <v>0</v>
      </c>
      <c r="BN146" s="69">
        <v>0</v>
      </c>
      <c r="BO146" s="70">
        <v>0</v>
      </c>
      <c r="BP146" s="69">
        <v>0</v>
      </c>
      <c r="BQ146" s="69">
        <v>0</v>
      </c>
      <c r="BR146" s="69">
        <v>0</v>
      </c>
      <c r="BS146" s="69">
        <v>0</v>
      </c>
      <c r="BT146" s="69">
        <v>0</v>
      </c>
      <c r="BU146" s="69">
        <v>0</v>
      </c>
      <c r="BV146" s="69">
        <v>0</v>
      </c>
      <c r="BW146" s="69">
        <v>0</v>
      </c>
      <c r="BX146" s="70">
        <v>0</v>
      </c>
      <c r="BY146" s="69">
        <v>0</v>
      </c>
      <c r="BZ146" s="69">
        <v>0</v>
      </c>
      <c r="CA146" s="69">
        <v>0</v>
      </c>
      <c r="CB146" s="69">
        <v>0</v>
      </c>
      <c r="CC146" s="69">
        <v>0</v>
      </c>
      <c r="CD146" s="69">
        <v>0</v>
      </c>
      <c r="CE146" s="69">
        <v>0</v>
      </c>
      <c r="CF146" s="69">
        <v>0</v>
      </c>
      <c r="CG146" s="70">
        <v>0</v>
      </c>
      <c r="CH146" s="69">
        <v>0</v>
      </c>
      <c r="CI146" s="69">
        <v>0</v>
      </c>
      <c r="CJ146" s="69">
        <v>0</v>
      </c>
      <c r="CK146" s="69">
        <v>0</v>
      </c>
      <c r="CL146" s="69">
        <v>0</v>
      </c>
      <c r="CM146" s="69">
        <v>0</v>
      </c>
      <c r="CN146" s="69">
        <v>0</v>
      </c>
      <c r="CO146" s="69">
        <v>0</v>
      </c>
      <c r="CP146" s="70">
        <v>0</v>
      </c>
      <c r="CQ146" s="69">
        <v>0</v>
      </c>
      <c r="CR146" s="69">
        <v>0</v>
      </c>
      <c r="CS146" s="69">
        <v>0</v>
      </c>
      <c r="CT146" s="69">
        <v>0</v>
      </c>
      <c r="CU146" s="69">
        <v>0</v>
      </c>
      <c r="CV146" s="69">
        <v>0</v>
      </c>
      <c r="CW146" s="69">
        <v>0</v>
      </c>
      <c r="CX146" s="69">
        <v>0</v>
      </c>
      <c r="CY146" s="70">
        <v>0</v>
      </c>
      <c r="CZ146" s="69">
        <v>0</v>
      </c>
      <c r="DA146" s="69">
        <v>0</v>
      </c>
      <c r="DB146" s="69">
        <v>0</v>
      </c>
      <c r="DC146" s="69">
        <v>0</v>
      </c>
      <c r="DD146" s="69">
        <v>0</v>
      </c>
      <c r="DE146" s="69">
        <v>0</v>
      </c>
      <c r="DF146" s="69">
        <v>0</v>
      </c>
      <c r="DG146" s="69">
        <v>0</v>
      </c>
      <c r="DH146" s="70">
        <v>0</v>
      </c>
    </row>
    <row r="147" spans="1:112" s="74" customFormat="1" ht="11.25" hidden="1" customHeight="1" outlineLevel="1" x14ac:dyDescent="0.35">
      <c r="A147" s="88" t="s">
        <v>451</v>
      </c>
      <c r="B147" s="88" t="s">
        <v>452</v>
      </c>
      <c r="C147" s="69"/>
      <c r="D147" s="69">
        <v>0</v>
      </c>
      <c r="E147" s="69">
        <v>0</v>
      </c>
      <c r="F147" s="69">
        <v>0</v>
      </c>
      <c r="G147" s="69">
        <v>0</v>
      </c>
      <c r="H147" s="69">
        <v>0</v>
      </c>
      <c r="I147" s="69">
        <v>0</v>
      </c>
      <c r="J147" s="69">
        <v>0</v>
      </c>
      <c r="K147" s="69">
        <v>0</v>
      </c>
      <c r="L147" s="69">
        <v>0</v>
      </c>
      <c r="M147" s="69">
        <v>0</v>
      </c>
      <c r="N147" s="70">
        <v>0</v>
      </c>
      <c r="O147" s="69">
        <v>0</v>
      </c>
      <c r="P147" s="69">
        <v>0</v>
      </c>
      <c r="Q147" s="69">
        <v>0</v>
      </c>
      <c r="R147" s="69">
        <v>0</v>
      </c>
      <c r="S147" s="69">
        <v>0</v>
      </c>
      <c r="T147" s="69">
        <v>0</v>
      </c>
      <c r="U147" s="69">
        <v>0</v>
      </c>
      <c r="V147" s="69">
        <v>0</v>
      </c>
      <c r="W147" s="70">
        <v>0</v>
      </c>
      <c r="X147" s="69">
        <f t="shared" si="213"/>
        <v>0</v>
      </c>
      <c r="Y147" s="69">
        <f t="shared" si="213"/>
        <v>0</v>
      </c>
      <c r="Z147" s="69">
        <f t="shared" si="213"/>
        <v>0</v>
      </c>
      <c r="AA147" s="69">
        <f t="shared" si="213"/>
        <v>0</v>
      </c>
      <c r="AB147" s="69">
        <f t="shared" si="213"/>
        <v>0</v>
      </c>
      <c r="AC147" s="69">
        <f t="shared" si="213"/>
        <v>0</v>
      </c>
      <c r="AD147" s="69">
        <f t="shared" si="213"/>
        <v>0</v>
      </c>
      <c r="AE147" s="69">
        <f t="shared" si="213"/>
        <v>0</v>
      </c>
      <c r="AF147" s="69">
        <v>0</v>
      </c>
      <c r="AG147" s="69">
        <v>0</v>
      </c>
      <c r="AH147" s="69">
        <v>0</v>
      </c>
      <c r="AI147" s="69">
        <v>0</v>
      </c>
      <c r="AJ147" s="69">
        <v>0</v>
      </c>
      <c r="AK147" s="69">
        <v>0</v>
      </c>
      <c r="AL147" s="69">
        <v>0</v>
      </c>
      <c r="AM147" s="69">
        <v>0</v>
      </c>
      <c r="AN147" s="70">
        <v>0</v>
      </c>
      <c r="AO147" s="69">
        <v>0</v>
      </c>
      <c r="AP147" s="69">
        <v>0</v>
      </c>
      <c r="AQ147" s="69">
        <v>0</v>
      </c>
      <c r="AR147" s="69">
        <v>0</v>
      </c>
      <c r="AS147" s="69">
        <v>0</v>
      </c>
      <c r="AT147" s="69">
        <v>0</v>
      </c>
      <c r="AU147" s="69">
        <v>0</v>
      </c>
      <c r="AV147" s="69">
        <v>0</v>
      </c>
      <c r="AW147" s="70">
        <v>0</v>
      </c>
      <c r="AX147" s="69">
        <v>0</v>
      </c>
      <c r="AY147" s="69">
        <v>0</v>
      </c>
      <c r="AZ147" s="69">
        <v>0</v>
      </c>
      <c r="BA147" s="69">
        <v>0</v>
      </c>
      <c r="BB147" s="69">
        <v>0</v>
      </c>
      <c r="BC147" s="69">
        <v>0</v>
      </c>
      <c r="BD147" s="69">
        <v>0</v>
      </c>
      <c r="BE147" s="69">
        <v>0</v>
      </c>
      <c r="BF147" s="70">
        <v>0</v>
      </c>
      <c r="BG147" s="69">
        <v>0</v>
      </c>
      <c r="BH147" s="69">
        <v>0</v>
      </c>
      <c r="BI147" s="69">
        <v>0</v>
      </c>
      <c r="BJ147" s="69">
        <v>0</v>
      </c>
      <c r="BK147" s="69">
        <v>0</v>
      </c>
      <c r="BL147" s="69">
        <v>0</v>
      </c>
      <c r="BM147" s="69">
        <v>0</v>
      </c>
      <c r="BN147" s="69">
        <v>0</v>
      </c>
      <c r="BO147" s="70">
        <v>0</v>
      </c>
      <c r="BP147" s="69">
        <v>0</v>
      </c>
      <c r="BQ147" s="69">
        <v>0</v>
      </c>
      <c r="BR147" s="69">
        <v>0</v>
      </c>
      <c r="BS147" s="69">
        <v>0</v>
      </c>
      <c r="BT147" s="69">
        <v>0</v>
      </c>
      <c r="BU147" s="69">
        <v>0</v>
      </c>
      <c r="BV147" s="69">
        <v>0</v>
      </c>
      <c r="BW147" s="69">
        <v>0</v>
      </c>
      <c r="BX147" s="70">
        <v>0</v>
      </c>
      <c r="BY147" s="69">
        <v>0</v>
      </c>
      <c r="BZ147" s="69">
        <v>0</v>
      </c>
      <c r="CA147" s="69">
        <v>0</v>
      </c>
      <c r="CB147" s="69">
        <v>0</v>
      </c>
      <c r="CC147" s="69">
        <v>0</v>
      </c>
      <c r="CD147" s="69">
        <v>0</v>
      </c>
      <c r="CE147" s="69">
        <v>0</v>
      </c>
      <c r="CF147" s="69">
        <v>0</v>
      </c>
      <c r="CG147" s="70">
        <v>0</v>
      </c>
      <c r="CH147" s="69">
        <v>0</v>
      </c>
      <c r="CI147" s="69">
        <v>0</v>
      </c>
      <c r="CJ147" s="69">
        <v>0</v>
      </c>
      <c r="CK147" s="69">
        <v>0</v>
      </c>
      <c r="CL147" s="69">
        <v>0</v>
      </c>
      <c r="CM147" s="69">
        <v>0</v>
      </c>
      <c r="CN147" s="69">
        <v>0</v>
      </c>
      <c r="CO147" s="69">
        <v>0</v>
      </c>
      <c r="CP147" s="70">
        <v>0</v>
      </c>
      <c r="CQ147" s="69">
        <v>0</v>
      </c>
      <c r="CR147" s="69">
        <v>0</v>
      </c>
      <c r="CS147" s="69">
        <v>0</v>
      </c>
      <c r="CT147" s="69">
        <v>0</v>
      </c>
      <c r="CU147" s="69">
        <v>0</v>
      </c>
      <c r="CV147" s="69">
        <v>0</v>
      </c>
      <c r="CW147" s="69">
        <v>0</v>
      </c>
      <c r="CX147" s="69">
        <v>0</v>
      </c>
      <c r="CY147" s="70">
        <v>0</v>
      </c>
      <c r="CZ147" s="69">
        <v>0</v>
      </c>
      <c r="DA147" s="69">
        <v>0</v>
      </c>
      <c r="DB147" s="69">
        <v>0</v>
      </c>
      <c r="DC147" s="69">
        <v>0</v>
      </c>
      <c r="DD147" s="69">
        <v>0</v>
      </c>
      <c r="DE147" s="69">
        <v>0</v>
      </c>
      <c r="DF147" s="69">
        <v>0</v>
      </c>
      <c r="DG147" s="69">
        <v>0</v>
      </c>
      <c r="DH147" s="70">
        <v>0</v>
      </c>
    </row>
    <row r="148" spans="1:112" s="74" customFormat="1" ht="11.5" hidden="1" outlineLevel="1" x14ac:dyDescent="0.35">
      <c r="A148" s="88" t="s">
        <v>451</v>
      </c>
      <c r="B148" s="88" t="s">
        <v>452</v>
      </c>
      <c r="C148" s="69"/>
      <c r="D148" s="69">
        <v>0</v>
      </c>
      <c r="E148" s="69">
        <v>0</v>
      </c>
      <c r="F148" s="69">
        <v>0</v>
      </c>
      <c r="G148" s="69">
        <v>0</v>
      </c>
      <c r="H148" s="69">
        <v>0</v>
      </c>
      <c r="I148" s="69">
        <v>0</v>
      </c>
      <c r="J148" s="69">
        <v>0</v>
      </c>
      <c r="K148" s="69">
        <v>0</v>
      </c>
      <c r="L148" s="69">
        <v>0</v>
      </c>
      <c r="M148" s="69">
        <v>0</v>
      </c>
      <c r="N148" s="70">
        <v>0</v>
      </c>
      <c r="O148" s="69">
        <v>0</v>
      </c>
      <c r="P148" s="69">
        <v>0</v>
      </c>
      <c r="Q148" s="69">
        <v>0</v>
      </c>
      <c r="R148" s="69">
        <v>0</v>
      </c>
      <c r="S148" s="69">
        <v>0</v>
      </c>
      <c r="T148" s="69">
        <v>0</v>
      </c>
      <c r="U148" s="69">
        <v>0</v>
      </c>
      <c r="V148" s="69">
        <v>0</v>
      </c>
      <c r="W148" s="70">
        <v>0</v>
      </c>
      <c r="X148" s="69">
        <f t="shared" si="213"/>
        <v>0</v>
      </c>
      <c r="Y148" s="69">
        <f t="shared" si="213"/>
        <v>0</v>
      </c>
      <c r="Z148" s="69">
        <f t="shared" si="213"/>
        <v>0</v>
      </c>
      <c r="AA148" s="69">
        <f t="shared" si="213"/>
        <v>0</v>
      </c>
      <c r="AB148" s="69">
        <f t="shared" si="213"/>
        <v>0</v>
      </c>
      <c r="AC148" s="69">
        <f t="shared" si="213"/>
        <v>0</v>
      </c>
      <c r="AD148" s="69">
        <f t="shared" si="213"/>
        <v>0</v>
      </c>
      <c r="AE148" s="69">
        <f t="shared" si="213"/>
        <v>0</v>
      </c>
      <c r="AF148" s="69">
        <v>0</v>
      </c>
      <c r="AG148" s="69">
        <v>0</v>
      </c>
      <c r="AH148" s="69">
        <v>0</v>
      </c>
      <c r="AI148" s="69">
        <v>0</v>
      </c>
      <c r="AJ148" s="69">
        <v>0</v>
      </c>
      <c r="AK148" s="69">
        <v>0</v>
      </c>
      <c r="AL148" s="69">
        <v>0</v>
      </c>
      <c r="AM148" s="69">
        <v>0</v>
      </c>
      <c r="AN148" s="70">
        <v>0</v>
      </c>
      <c r="AO148" s="69">
        <v>0</v>
      </c>
      <c r="AP148" s="69">
        <v>0</v>
      </c>
      <c r="AQ148" s="69">
        <v>0</v>
      </c>
      <c r="AR148" s="69">
        <v>0</v>
      </c>
      <c r="AS148" s="69">
        <v>0</v>
      </c>
      <c r="AT148" s="69">
        <v>0</v>
      </c>
      <c r="AU148" s="69">
        <v>0</v>
      </c>
      <c r="AV148" s="69">
        <v>0</v>
      </c>
      <c r="AW148" s="70">
        <v>0</v>
      </c>
      <c r="AX148" s="69">
        <v>0</v>
      </c>
      <c r="AY148" s="69">
        <v>0</v>
      </c>
      <c r="AZ148" s="69">
        <v>0</v>
      </c>
      <c r="BA148" s="69">
        <v>0</v>
      </c>
      <c r="BB148" s="69">
        <v>0</v>
      </c>
      <c r="BC148" s="69">
        <v>0</v>
      </c>
      <c r="BD148" s="69">
        <v>0</v>
      </c>
      <c r="BE148" s="69">
        <v>0</v>
      </c>
      <c r="BF148" s="70">
        <v>0</v>
      </c>
      <c r="BG148" s="69">
        <v>0</v>
      </c>
      <c r="BH148" s="69">
        <v>0</v>
      </c>
      <c r="BI148" s="69">
        <v>0</v>
      </c>
      <c r="BJ148" s="69">
        <v>0</v>
      </c>
      <c r="BK148" s="69">
        <v>0</v>
      </c>
      <c r="BL148" s="69">
        <v>0</v>
      </c>
      <c r="BM148" s="69">
        <v>0</v>
      </c>
      <c r="BN148" s="69">
        <v>0</v>
      </c>
      <c r="BO148" s="70">
        <v>0</v>
      </c>
      <c r="BP148" s="69">
        <v>0</v>
      </c>
      <c r="BQ148" s="69">
        <v>0</v>
      </c>
      <c r="BR148" s="69">
        <v>0</v>
      </c>
      <c r="BS148" s="69">
        <v>0</v>
      </c>
      <c r="BT148" s="69">
        <v>0</v>
      </c>
      <c r="BU148" s="69">
        <v>0</v>
      </c>
      <c r="BV148" s="69">
        <v>0</v>
      </c>
      <c r="BW148" s="69">
        <v>0</v>
      </c>
      <c r="BX148" s="70">
        <v>0</v>
      </c>
      <c r="BY148" s="69">
        <v>0</v>
      </c>
      <c r="BZ148" s="69">
        <v>0</v>
      </c>
      <c r="CA148" s="69">
        <v>0</v>
      </c>
      <c r="CB148" s="69">
        <v>0</v>
      </c>
      <c r="CC148" s="69">
        <v>0</v>
      </c>
      <c r="CD148" s="69">
        <v>0</v>
      </c>
      <c r="CE148" s="69">
        <v>0</v>
      </c>
      <c r="CF148" s="69">
        <v>0</v>
      </c>
      <c r="CG148" s="70">
        <v>0</v>
      </c>
      <c r="CH148" s="69">
        <v>0</v>
      </c>
      <c r="CI148" s="69">
        <v>0</v>
      </c>
      <c r="CJ148" s="69">
        <v>0</v>
      </c>
      <c r="CK148" s="69">
        <v>0</v>
      </c>
      <c r="CL148" s="69">
        <v>0</v>
      </c>
      <c r="CM148" s="69">
        <v>0</v>
      </c>
      <c r="CN148" s="69">
        <v>0</v>
      </c>
      <c r="CO148" s="69">
        <v>0</v>
      </c>
      <c r="CP148" s="70">
        <v>0</v>
      </c>
      <c r="CQ148" s="69">
        <v>0</v>
      </c>
      <c r="CR148" s="69">
        <v>0</v>
      </c>
      <c r="CS148" s="69">
        <v>0</v>
      </c>
      <c r="CT148" s="69">
        <v>0</v>
      </c>
      <c r="CU148" s="69">
        <v>0</v>
      </c>
      <c r="CV148" s="69">
        <v>0</v>
      </c>
      <c r="CW148" s="69">
        <v>0</v>
      </c>
      <c r="CX148" s="69">
        <v>0</v>
      </c>
      <c r="CY148" s="70">
        <v>0</v>
      </c>
      <c r="CZ148" s="69">
        <v>0</v>
      </c>
      <c r="DA148" s="69">
        <v>0</v>
      </c>
      <c r="DB148" s="69">
        <v>0</v>
      </c>
      <c r="DC148" s="69">
        <v>0</v>
      </c>
      <c r="DD148" s="69">
        <v>0</v>
      </c>
      <c r="DE148" s="69">
        <v>0</v>
      </c>
      <c r="DF148" s="69">
        <v>0</v>
      </c>
      <c r="DG148" s="69">
        <v>0</v>
      </c>
      <c r="DH148" s="70">
        <v>0</v>
      </c>
    </row>
    <row r="149" spans="1:112" s="74" customFormat="1" ht="11.5" hidden="1" outlineLevel="1" x14ac:dyDescent="0.35">
      <c r="A149" s="88" t="s">
        <v>451</v>
      </c>
      <c r="B149" s="88" t="s">
        <v>452</v>
      </c>
      <c r="C149" s="69"/>
      <c r="D149" s="69">
        <v>0</v>
      </c>
      <c r="E149" s="69">
        <v>0</v>
      </c>
      <c r="F149" s="69">
        <v>0</v>
      </c>
      <c r="G149" s="69">
        <v>0</v>
      </c>
      <c r="H149" s="69">
        <v>0</v>
      </c>
      <c r="I149" s="69">
        <v>0</v>
      </c>
      <c r="J149" s="69">
        <v>0</v>
      </c>
      <c r="K149" s="69">
        <v>0</v>
      </c>
      <c r="L149" s="69">
        <v>0</v>
      </c>
      <c r="M149" s="69">
        <v>0</v>
      </c>
      <c r="N149" s="70">
        <v>0</v>
      </c>
      <c r="O149" s="69">
        <v>0</v>
      </c>
      <c r="P149" s="69">
        <v>0</v>
      </c>
      <c r="Q149" s="69">
        <v>0</v>
      </c>
      <c r="R149" s="69">
        <v>0</v>
      </c>
      <c r="S149" s="69">
        <v>0</v>
      </c>
      <c r="T149" s="69">
        <v>0</v>
      </c>
      <c r="U149" s="69">
        <v>0</v>
      </c>
      <c r="V149" s="69">
        <v>0</v>
      </c>
      <c r="W149" s="70">
        <v>0</v>
      </c>
      <c r="X149" s="69">
        <f t="shared" si="213"/>
        <v>0</v>
      </c>
      <c r="Y149" s="69">
        <f t="shared" si="213"/>
        <v>0</v>
      </c>
      <c r="Z149" s="69">
        <f t="shared" si="213"/>
        <v>0</v>
      </c>
      <c r="AA149" s="69">
        <f t="shared" si="213"/>
        <v>0</v>
      </c>
      <c r="AB149" s="69">
        <f t="shared" si="213"/>
        <v>0</v>
      </c>
      <c r="AC149" s="69">
        <f t="shared" si="213"/>
        <v>0</v>
      </c>
      <c r="AD149" s="69">
        <f t="shared" si="213"/>
        <v>0</v>
      </c>
      <c r="AE149" s="69">
        <f t="shared" si="213"/>
        <v>0</v>
      </c>
      <c r="AF149" s="69">
        <v>0</v>
      </c>
      <c r="AG149" s="69">
        <v>0</v>
      </c>
      <c r="AH149" s="69">
        <v>0</v>
      </c>
      <c r="AI149" s="69">
        <v>0</v>
      </c>
      <c r="AJ149" s="69">
        <v>0</v>
      </c>
      <c r="AK149" s="69">
        <v>0</v>
      </c>
      <c r="AL149" s="69">
        <v>0</v>
      </c>
      <c r="AM149" s="69">
        <v>0</v>
      </c>
      <c r="AN149" s="70">
        <v>0</v>
      </c>
      <c r="AO149" s="69">
        <v>0</v>
      </c>
      <c r="AP149" s="69">
        <v>0</v>
      </c>
      <c r="AQ149" s="69">
        <v>0</v>
      </c>
      <c r="AR149" s="69">
        <v>0</v>
      </c>
      <c r="AS149" s="69">
        <v>0</v>
      </c>
      <c r="AT149" s="69">
        <v>0</v>
      </c>
      <c r="AU149" s="69">
        <v>0</v>
      </c>
      <c r="AV149" s="69">
        <v>0</v>
      </c>
      <c r="AW149" s="70">
        <v>0</v>
      </c>
      <c r="AX149" s="69">
        <v>0</v>
      </c>
      <c r="AY149" s="69">
        <v>0</v>
      </c>
      <c r="AZ149" s="69">
        <v>0</v>
      </c>
      <c r="BA149" s="69">
        <v>0</v>
      </c>
      <c r="BB149" s="69">
        <v>0</v>
      </c>
      <c r="BC149" s="69">
        <v>0</v>
      </c>
      <c r="BD149" s="69">
        <v>0</v>
      </c>
      <c r="BE149" s="69">
        <v>0</v>
      </c>
      <c r="BF149" s="70">
        <v>0</v>
      </c>
      <c r="BG149" s="69">
        <v>0</v>
      </c>
      <c r="BH149" s="69">
        <v>0</v>
      </c>
      <c r="BI149" s="69">
        <v>0</v>
      </c>
      <c r="BJ149" s="69">
        <v>0</v>
      </c>
      <c r="BK149" s="69">
        <v>0</v>
      </c>
      <c r="BL149" s="69">
        <v>0</v>
      </c>
      <c r="BM149" s="69">
        <v>0</v>
      </c>
      <c r="BN149" s="69">
        <v>0</v>
      </c>
      <c r="BO149" s="70">
        <v>0</v>
      </c>
      <c r="BP149" s="69">
        <v>0</v>
      </c>
      <c r="BQ149" s="69">
        <v>0</v>
      </c>
      <c r="BR149" s="69">
        <v>0</v>
      </c>
      <c r="BS149" s="69">
        <v>0</v>
      </c>
      <c r="BT149" s="69">
        <v>0</v>
      </c>
      <c r="BU149" s="69">
        <v>0</v>
      </c>
      <c r="BV149" s="69">
        <v>0</v>
      </c>
      <c r="BW149" s="69">
        <v>0</v>
      </c>
      <c r="BX149" s="70">
        <v>0</v>
      </c>
      <c r="BY149" s="69">
        <v>0</v>
      </c>
      <c r="BZ149" s="69">
        <v>0</v>
      </c>
      <c r="CA149" s="69">
        <v>0</v>
      </c>
      <c r="CB149" s="69">
        <v>0</v>
      </c>
      <c r="CC149" s="69">
        <v>0</v>
      </c>
      <c r="CD149" s="69">
        <v>0</v>
      </c>
      <c r="CE149" s="69">
        <v>0</v>
      </c>
      <c r="CF149" s="69">
        <v>0</v>
      </c>
      <c r="CG149" s="70">
        <v>0</v>
      </c>
      <c r="CH149" s="69">
        <v>0</v>
      </c>
      <c r="CI149" s="69">
        <v>0</v>
      </c>
      <c r="CJ149" s="69">
        <v>0</v>
      </c>
      <c r="CK149" s="69">
        <v>0</v>
      </c>
      <c r="CL149" s="69">
        <v>0</v>
      </c>
      <c r="CM149" s="69">
        <v>0</v>
      </c>
      <c r="CN149" s="69">
        <v>0</v>
      </c>
      <c r="CO149" s="69">
        <v>0</v>
      </c>
      <c r="CP149" s="70">
        <v>0</v>
      </c>
      <c r="CQ149" s="69">
        <v>0</v>
      </c>
      <c r="CR149" s="69">
        <v>0</v>
      </c>
      <c r="CS149" s="69">
        <v>0</v>
      </c>
      <c r="CT149" s="69">
        <v>0</v>
      </c>
      <c r="CU149" s="69">
        <v>0</v>
      </c>
      <c r="CV149" s="69">
        <v>0</v>
      </c>
      <c r="CW149" s="69">
        <v>0</v>
      </c>
      <c r="CX149" s="69">
        <v>0</v>
      </c>
      <c r="CY149" s="70">
        <v>0</v>
      </c>
      <c r="CZ149" s="69">
        <v>0</v>
      </c>
      <c r="DA149" s="69">
        <v>0</v>
      </c>
      <c r="DB149" s="69">
        <v>0</v>
      </c>
      <c r="DC149" s="69">
        <v>0</v>
      </c>
      <c r="DD149" s="69">
        <v>0</v>
      </c>
      <c r="DE149" s="69">
        <v>0</v>
      </c>
      <c r="DF149" s="69">
        <v>0</v>
      </c>
      <c r="DG149" s="69">
        <v>0</v>
      </c>
      <c r="DH149" s="70">
        <v>0</v>
      </c>
    </row>
    <row r="150" spans="1:112" s="74" customFormat="1" ht="11.5" hidden="1" outlineLevel="1" x14ac:dyDescent="0.35">
      <c r="A150" s="88" t="s">
        <v>451</v>
      </c>
      <c r="B150" s="88" t="s">
        <v>452</v>
      </c>
      <c r="C150" s="69"/>
      <c r="D150" s="69">
        <v>0</v>
      </c>
      <c r="E150" s="69">
        <v>0</v>
      </c>
      <c r="F150" s="69">
        <v>0</v>
      </c>
      <c r="G150" s="69">
        <v>0</v>
      </c>
      <c r="H150" s="69">
        <v>0</v>
      </c>
      <c r="I150" s="69">
        <v>0</v>
      </c>
      <c r="J150" s="69">
        <v>0</v>
      </c>
      <c r="K150" s="69">
        <v>0</v>
      </c>
      <c r="L150" s="69">
        <v>0</v>
      </c>
      <c r="M150" s="69">
        <v>0</v>
      </c>
      <c r="N150" s="70">
        <v>0</v>
      </c>
      <c r="O150" s="69">
        <v>0</v>
      </c>
      <c r="P150" s="69">
        <v>0</v>
      </c>
      <c r="Q150" s="69">
        <v>0</v>
      </c>
      <c r="R150" s="69">
        <v>0</v>
      </c>
      <c r="S150" s="69">
        <v>0</v>
      </c>
      <c r="T150" s="69">
        <v>0</v>
      </c>
      <c r="U150" s="69">
        <v>0</v>
      </c>
      <c r="V150" s="69">
        <v>0</v>
      </c>
      <c r="W150" s="70">
        <v>0</v>
      </c>
      <c r="X150" s="69">
        <f t="shared" si="213"/>
        <v>0</v>
      </c>
      <c r="Y150" s="69">
        <f t="shared" si="213"/>
        <v>0</v>
      </c>
      <c r="Z150" s="69">
        <f t="shared" si="213"/>
        <v>0</v>
      </c>
      <c r="AA150" s="69">
        <f t="shared" si="213"/>
        <v>0</v>
      </c>
      <c r="AB150" s="69">
        <f t="shared" si="213"/>
        <v>0</v>
      </c>
      <c r="AC150" s="69">
        <f t="shared" si="213"/>
        <v>0</v>
      </c>
      <c r="AD150" s="69">
        <f t="shared" si="213"/>
        <v>0</v>
      </c>
      <c r="AE150" s="69">
        <f t="shared" si="213"/>
        <v>0</v>
      </c>
      <c r="AF150" s="69">
        <v>0</v>
      </c>
      <c r="AG150" s="69">
        <v>0</v>
      </c>
      <c r="AH150" s="69">
        <v>0</v>
      </c>
      <c r="AI150" s="69">
        <v>0</v>
      </c>
      <c r="AJ150" s="69">
        <v>0</v>
      </c>
      <c r="AK150" s="69">
        <v>0</v>
      </c>
      <c r="AL150" s="69">
        <v>0</v>
      </c>
      <c r="AM150" s="69">
        <v>0</v>
      </c>
      <c r="AN150" s="70">
        <v>0</v>
      </c>
      <c r="AO150" s="69">
        <v>0</v>
      </c>
      <c r="AP150" s="69">
        <v>0</v>
      </c>
      <c r="AQ150" s="69">
        <v>0</v>
      </c>
      <c r="AR150" s="69">
        <v>0</v>
      </c>
      <c r="AS150" s="69">
        <v>0</v>
      </c>
      <c r="AT150" s="69">
        <v>0</v>
      </c>
      <c r="AU150" s="69">
        <v>0</v>
      </c>
      <c r="AV150" s="69">
        <v>0</v>
      </c>
      <c r="AW150" s="70">
        <v>0</v>
      </c>
      <c r="AX150" s="69">
        <v>0</v>
      </c>
      <c r="AY150" s="69">
        <v>0</v>
      </c>
      <c r="AZ150" s="69">
        <v>0</v>
      </c>
      <c r="BA150" s="69">
        <v>0</v>
      </c>
      <c r="BB150" s="69">
        <v>0</v>
      </c>
      <c r="BC150" s="69">
        <v>0</v>
      </c>
      <c r="BD150" s="69">
        <v>0</v>
      </c>
      <c r="BE150" s="69">
        <v>0</v>
      </c>
      <c r="BF150" s="70">
        <v>0</v>
      </c>
      <c r="BG150" s="69">
        <v>0</v>
      </c>
      <c r="BH150" s="69">
        <v>0</v>
      </c>
      <c r="BI150" s="69">
        <v>0</v>
      </c>
      <c r="BJ150" s="69">
        <v>0</v>
      </c>
      <c r="BK150" s="69">
        <v>0</v>
      </c>
      <c r="BL150" s="69">
        <v>0</v>
      </c>
      <c r="BM150" s="69">
        <v>0</v>
      </c>
      <c r="BN150" s="69">
        <v>0</v>
      </c>
      <c r="BO150" s="70">
        <v>0</v>
      </c>
      <c r="BP150" s="69">
        <v>0</v>
      </c>
      <c r="BQ150" s="69">
        <v>0</v>
      </c>
      <c r="BR150" s="69">
        <v>0</v>
      </c>
      <c r="BS150" s="69">
        <v>0</v>
      </c>
      <c r="BT150" s="69">
        <v>0</v>
      </c>
      <c r="BU150" s="69">
        <v>0</v>
      </c>
      <c r="BV150" s="69">
        <v>0</v>
      </c>
      <c r="BW150" s="69">
        <v>0</v>
      </c>
      <c r="BX150" s="70">
        <v>0</v>
      </c>
      <c r="BY150" s="69">
        <v>0</v>
      </c>
      <c r="BZ150" s="69">
        <v>0</v>
      </c>
      <c r="CA150" s="69">
        <v>0</v>
      </c>
      <c r="CB150" s="69">
        <v>0</v>
      </c>
      <c r="CC150" s="69">
        <v>0</v>
      </c>
      <c r="CD150" s="69">
        <v>0</v>
      </c>
      <c r="CE150" s="69">
        <v>0</v>
      </c>
      <c r="CF150" s="69">
        <v>0</v>
      </c>
      <c r="CG150" s="70">
        <v>0</v>
      </c>
      <c r="CH150" s="69">
        <v>0</v>
      </c>
      <c r="CI150" s="69">
        <v>0</v>
      </c>
      <c r="CJ150" s="69">
        <v>0</v>
      </c>
      <c r="CK150" s="69">
        <v>0</v>
      </c>
      <c r="CL150" s="69">
        <v>0</v>
      </c>
      <c r="CM150" s="69">
        <v>0</v>
      </c>
      <c r="CN150" s="69">
        <v>0</v>
      </c>
      <c r="CO150" s="69">
        <v>0</v>
      </c>
      <c r="CP150" s="70">
        <v>0</v>
      </c>
      <c r="CQ150" s="69">
        <v>0</v>
      </c>
      <c r="CR150" s="69">
        <v>0</v>
      </c>
      <c r="CS150" s="69">
        <v>0</v>
      </c>
      <c r="CT150" s="69">
        <v>0</v>
      </c>
      <c r="CU150" s="69">
        <v>0</v>
      </c>
      <c r="CV150" s="69">
        <v>0</v>
      </c>
      <c r="CW150" s="69">
        <v>0</v>
      </c>
      <c r="CX150" s="69">
        <v>0</v>
      </c>
      <c r="CY150" s="70">
        <v>0</v>
      </c>
      <c r="CZ150" s="69">
        <v>0</v>
      </c>
      <c r="DA150" s="69">
        <v>0</v>
      </c>
      <c r="DB150" s="69">
        <v>0</v>
      </c>
      <c r="DC150" s="69">
        <v>0</v>
      </c>
      <c r="DD150" s="69">
        <v>0</v>
      </c>
      <c r="DE150" s="69">
        <v>0</v>
      </c>
      <c r="DF150" s="69">
        <v>0</v>
      </c>
      <c r="DG150" s="69">
        <v>0</v>
      </c>
      <c r="DH150" s="70">
        <v>0</v>
      </c>
    </row>
    <row r="151" spans="1:112" s="74" customFormat="1" ht="11.5" hidden="1" outlineLevel="1" x14ac:dyDescent="0.35">
      <c r="A151" s="88" t="s">
        <v>451</v>
      </c>
      <c r="B151" s="88" t="s">
        <v>452</v>
      </c>
      <c r="C151" s="69"/>
      <c r="D151" s="69">
        <v>0</v>
      </c>
      <c r="E151" s="69">
        <v>0</v>
      </c>
      <c r="F151" s="69">
        <v>0</v>
      </c>
      <c r="G151" s="69">
        <v>0</v>
      </c>
      <c r="H151" s="69">
        <v>0</v>
      </c>
      <c r="I151" s="69">
        <v>0</v>
      </c>
      <c r="J151" s="69">
        <v>0</v>
      </c>
      <c r="K151" s="69">
        <v>0</v>
      </c>
      <c r="L151" s="69">
        <v>0</v>
      </c>
      <c r="M151" s="69">
        <v>0</v>
      </c>
      <c r="N151" s="70">
        <v>0</v>
      </c>
      <c r="O151" s="69">
        <v>0</v>
      </c>
      <c r="P151" s="69">
        <v>0</v>
      </c>
      <c r="Q151" s="69">
        <v>0</v>
      </c>
      <c r="R151" s="69">
        <v>0</v>
      </c>
      <c r="S151" s="69">
        <v>0</v>
      </c>
      <c r="T151" s="69">
        <v>0</v>
      </c>
      <c r="U151" s="69">
        <v>0</v>
      </c>
      <c r="V151" s="69">
        <v>0</v>
      </c>
      <c r="W151" s="70">
        <v>0</v>
      </c>
      <c r="X151" s="69">
        <f t="shared" si="213"/>
        <v>0</v>
      </c>
      <c r="Y151" s="69">
        <f t="shared" si="213"/>
        <v>0</v>
      </c>
      <c r="Z151" s="69">
        <f t="shared" si="213"/>
        <v>0</v>
      </c>
      <c r="AA151" s="69">
        <f t="shared" si="213"/>
        <v>0</v>
      </c>
      <c r="AB151" s="69">
        <f t="shared" si="213"/>
        <v>0</v>
      </c>
      <c r="AC151" s="69">
        <f t="shared" si="213"/>
        <v>0</v>
      </c>
      <c r="AD151" s="69">
        <f t="shared" si="213"/>
        <v>0</v>
      </c>
      <c r="AE151" s="69">
        <f t="shared" ref="AE151" si="214">V151-M151</f>
        <v>0</v>
      </c>
      <c r="AF151" s="69">
        <v>0</v>
      </c>
      <c r="AG151" s="69">
        <v>0</v>
      </c>
      <c r="AH151" s="69">
        <v>0</v>
      </c>
      <c r="AI151" s="69">
        <v>0</v>
      </c>
      <c r="AJ151" s="69">
        <v>0</v>
      </c>
      <c r="AK151" s="69">
        <v>0</v>
      </c>
      <c r="AL151" s="69">
        <v>0</v>
      </c>
      <c r="AM151" s="69">
        <v>0</v>
      </c>
      <c r="AN151" s="70">
        <v>0</v>
      </c>
      <c r="AO151" s="69">
        <v>0</v>
      </c>
      <c r="AP151" s="69">
        <v>0</v>
      </c>
      <c r="AQ151" s="69">
        <v>0</v>
      </c>
      <c r="AR151" s="69">
        <v>0</v>
      </c>
      <c r="AS151" s="69">
        <v>0</v>
      </c>
      <c r="AT151" s="69">
        <v>0</v>
      </c>
      <c r="AU151" s="69">
        <v>0</v>
      </c>
      <c r="AV151" s="69">
        <v>0</v>
      </c>
      <c r="AW151" s="70">
        <v>0</v>
      </c>
      <c r="AX151" s="69">
        <v>0</v>
      </c>
      <c r="AY151" s="69">
        <v>0</v>
      </c>
      <c r="AZ151" s="69">
        <v>0</v>
      </c>
      <c r="BA151" s="69">
        <v>0</v>
      </c>
      <c r="BB151" s="69">
        <v>0</v>
      </c>
      <c r="BC151" s="69">
        <v>0</v>
      </c>
      <c r="BD151" s="69">
        <v>0</v>
      </c>
      <c r="BE151" s="69">
        <v>0</v>
      </c>
      <c r="BF151" s="70">
        <v>0</v>
      </c>
      <c r="BG151" s="69">
        <v>0</v>
      </c>
      <c r="BH151" s="69">
        <v>0</v>
      </c>
      <c r="BI151" s="69">
        <v>0</v>
      </c>
      <c r="BJ151" s="69">
        <v>0</v>
      </c>
      <c r="BK151" s="69">
        <v>0</v>
      </c>
      <c r="BL151" s="69">
        <v>0</v>
      </c>
      <c r="BM151" s="69">
        <v>0</v>
      </c>
      <c r="BN151" s="69">
        <v>0</v>
      </c>
      <c r="BO151" s="70">
        <v>0</v>
      </c>
      <c r="BP151" s="69">
        <v>0</v>
      </c>
      <c r="BQ151" s="69">
        <v>0</v>
      </c>
      <c r="BR151" s="69">
        <v>0</v>
      </c>
      <c r="BS151" s="69">
        <v>0</v>
      </c>
      <c r="BT151" s="69">
        <v>0</v>
      </c>
      <c r="BU151" s="69">
        <v>0</v>
      </c>
      <c r="BV151" s="69">
        <v>0</v>
      </c>
      <c r="BW151" s="69">
        <v>0</v>
      </c>
      <c r="BX151" s="70">
        <v>0</v>
      </c>
      <c r="BY151" s="69">
        <v>0</v>
      </c>
      <c r="BZ151" s="69">
        <v>0</v>
      </c>
      <c r="CA151" s="69">
        <v>0</v>
      </c>
      <c r="CB151" s="69">
        <v>0</v>
      </c>
      <c r="CC151" s="69">
        <v>0</v>
      </c>
      <c r="CD151" s="69">
        <v>0</v>
      </c>
      <c r="CE151" s="69">
        <v>0</v>
      </c>
      <c r="CF151" s="69">
        <v>0</v>
      </c>
      <c r="CG151" s="70">
        <v>0</v>
      </c>
      <c r="CH151" s="69">
        <v>0</v>
      </c>
      <c r="CI151" s="69">
        <v>0</v>
      </c>
      <c r="CJ151" s="69">
        <v>0</v>
      </c>
      <c r="CK151" s="69">
        <v>0</v>
      </c>
      <c r="CL151" s="69">
        <v>0</v>
      </c>
      <c r="CM151" s="69">
        <v>0</v>
      </c>
      <c r="CN151" s="69">
        <v>0</v>
      </c>
      <c r="CO151" s="69">
        <v>0</v>
      </c>
      <c r="CP151" s="70">
        <v>0</v>
      </c>
      <c r="CQ151" s="69">
        <v>0</v>
      </c>
      <c r="CR151" s="69">
        <v>0</v>
      </c>
      <c r="CS151" s="69">
        <v>0</v>
      </c>
      <c r="CT151" s="69">
        <v>0</v>
      </c>
      <c r="CU151" s="69">
        <v>0</v>
      </c>
      <c r="CV151" s="69">
        <v>0</v>
      </c>
      <c r="CW151" s="69">
        <v>0</v>
      </c>
      <c r="CX151" s="69">
        <v>0</v>
      </c>
      <c r="CY151" s="70">
        <v>0</v>
      </c>
      <c r="CZ151" s="69">
        <v>0</v>
      </c>
      <c r="DA151" s="69">
        <v>0</v>
      </c>
      <c r="DB151" s="69">
        <v>0</v>
      </c>
      <c r="DC151" s="69">
        <v>0</v>
      </c>
      <c r="DD151" s="69">
        <v>0</v>
      </c>
      <c r="DE151" s="69">
        <v>0</v>
      </c>
      <c r="DF151" s="69">
        <v>0</v>
      </c>
      <c r="DG151" s="69">
        <v>0</v>
      </c>
      <c r="DH151" s="70">
        <v>0</v>
      </c>
    </row>
    <row r="152" spans="1:112" s="74" customFormat="1" ht="11.5" hidden="1" outlineLevel="1" x14ac:dyDescent="0.35">
      <c r="A152" s="88" t="s">
        <v>451</v>
      </c>
      <c r="B152" s="88" t="s">
        <v>452</v>
      </c>
      <c r="C152" s="69"/>
      <c r="D152" s="69">
        <v>0</v>
      </c>
      <c r="E152" s="69">
        <v>0</v>
      </c>
      <c r="F152" s="69">
        <v>0</v>
      </c>
      <c r="G152" s="69">
        <v>0</v>
      </c>
      <c r="H152" s="69">
        <v>0</v>
      </c>
      <c r="I152" s="69">
        <v>0</v>
      </c>
      <c r="J152" s="69">
        <v>0</v>
      </c>
      <c r="K152" s="69">
        <v>0</v>
      </c>
      <c r="L152" s="69">
        <v>0</v>
      </c>
      <c r="M152" s="69">
        <v>0</v>
      </c>
      <c r="N152" s="70">
        <v>0</v>
      </c>
      <c r="O152" s="69">
        <v>0</v>
      </c>
      <c r="P152" s="69">
        <v>0</v>
      </c>
      <c r="Q152" s="69">
        <v>0</v>
      </c>
      <c r="R152" s="69">
        <v>0</v>
      </c>
      <c r="S152" s="69">
        <v>0</v>
      </c>
      <c r="T152" s="69">
        <v>0</v>
      </c>
      <c r="U152" s="69">
        <v>0</v>
      </c>
      <c r="V152" s="69">
        <v>0</v>
      </c>
      <c r="W152" s="70">
        <v>0</v>
      </c>
      <c r="X152" s="69">
        <f t="shared" ref="X152:AE153" si="215">O152-F152</f>
        <v>0</v>
      </c>
      <c r="Y152" s="69">
        <f t="shared" si="215"/>
        <v>0</v>
      </c>
      <c r="Z152" s="69">
        <f t="shared" si="215"/>
        <v>0</v>
      </c>
      <c r="AA152" s="69">
        <f t="shared" si="215"/>
        <v>0</v>
      </c>
      <c r="AB152" s="69">
        <f t="shared" si="215"/>
        <v>0</v>
      </c>
      <c r="AC152" s="69">
        <f t="shared" si="215"/>
        <v>0</v>
      </c>
      <c r="AD152" s="69">
        <f t="shared" si="215"/>
        <v>0</v>
      </c>
      <c r="AE152" s="69">
        <f t="shared" si="215"/>
        <v>0</v>
      </c>
      <c r="AF152" s="69">
        <v>0</v>
      </c>
      <c r="AG152" s="69">
        <v>0</v>
      </c>
      <c r="AH152" s="69">
        <v>0</v>
      </c>
      <c r="AI152" s="69">
        <v>0</v>
      </c>
      <c r="AJ152" s="69">
        <v>0</v>
      </c>
      <c r="AK152" s="69">
        <v>0</v>
      </c>
      <c r="AL152" s="69">
        <v>0</v>
      </c>
      <c r="AM152" s="69">
        <v>0</v>
      </c>
      <c r="AN152" s="70">
        <v>0</v>
      </c>
      <c r="AO152" s="69">
        <v>0</v>
      </c>
      <c r="AP152" s="69">
        <v>0</v>
      </c>
      <c r="AQ152" s="69">
        <v>0</v>
      </c>
      <c r="AR152" s="69">
        <v>0</v>
      </c>
      <c r="AS152" s="69">
        <v>0</v>
      </c>
      <c r="AT152" s="69">
        <v>0</v>
      </c>
      <c r="AU152" s="69">
        <v>0</v>
      </c>
      <c r="AV152" s="69">
        <v>0</v>
      </c>
      <c r="AW152" s="70">
        <v>0</v>
      </c>
      <c r="AX152" s="69">
        <v>0</v>
      </c>
      <c r="AY152" s="69">
        <v>0</v>
      </c>
      <c r="AZ152" s="69">
        <v>0</v>
      </c>
      <c r="BA152" s="69">
        <v>0</v>
      </c>
      <c r="BB152" s="69">
        <v>0</v>
      </c>
      <c r="BC152" s="69">
        <v>0</v>
      </c>
      <c r="BD152" s="69">
        <v>0</v>
      </c>
      <c r="BE152" s="69">
        <v>0</v>
      </c>
      <c r="BF152" s="70">
        <v>0</v>
      </c>
      <c r="BG152" s="69">
        <v>0</v>
      </c>
      <c r="BH152" s="69">
        <v>0</v>
      </c>
      <c r="BI152" s="69">
        <v>0</v>
      </c>
      <c r="BJ152" s="69">
        <v>0</v>
      </c>
      <c r="BK152" s="69">
        <v>0</v>
      </c>
      <c r="BL152" s="69">
        <v>0</v>
      </c>
      <c r="BM152" s="69">
        <v>0</v>
      </c>
      <c r="BN152" s="69">
        <v>0</v>
      </c>
      <c r="BO152" s="70">
        <v>0</v>
      </c>
      <c r="BP152" s="69">
        <v>0</v>
      </c>
      <c r="BQ152" s="69">
        <v>0</v>
      </c>
      <c r="BR152" s="69">
        <v>0</v>
      </c>
      <c r="BS152" s="69">
        <v>0</v>
      </c>
      <c r="BT152" s="69">
        <v>0</v>
      </c>
      <c r="BU152" s="69">
        <v>0</v>
      </c>
      <c r="BV152" s="69">
        <v>0</v>
      </c>
      <c r="BW152" s="69">
        <v>0</v>
      </c>
      <c r="BX152" s="70">
        <v>0</v>
      </c>
      <c r="BY152" s="69">
        <v>0</v>
      </c>
      <c r="BZ152" s="69">
        <v>0</v>
      </c>
      <c r="CA152" s="69">
        <v>0</v>
      </c>
      <c r="CB152" s="69">
        <v>0</v>
      </c>
      <c r="CC152" s="69">
        <v>0</v>
      </c>
      <c r="CD152" s="69">
        <v>0</v>
      </c>
      <c r="CE152" s="69">
        <v>0</v>
      </c>
      <c r="CF152" s="69">
        <v>0</v>
      </c>
      <c r="CG152" s="70">
        <v>0</v>
      </c>
      <c r="CH152" s="69">
        <v>0</v>
      </c>
      <c r="CI152" s="69">
        <v>0</v>
      </c>
      <c r="CJ152" s="69">
        <v>0</v>
      </c>
      <c r="CK152" s="69">
        <v>0</v>
      </c>
      <c r="CL152" s="69">
        <v>0</v>
      </c>
      <c r="CM152" s="69">
        <v>0</v>
      </c>
      <c r="CN152" s="69">
        <v>0</v>
      </c>
      <c r="CO152" s="69">
        <v>0</v>
      </c>
      <c r="CP152" s="70">
        <v>0</v>
      </c>
      <c r="CQ152" s="69">
        <v>0</v>
      </c>
      <c r="CR152" s="69">
        <v>0</v>
      </c>
      <c r="CS152" s="69">
        <v>0</v>
      </c>
      <c r="CT152" s="69">
        <v>0</v>
      </c>
      <c r="CU152" s="69">
        <v>0</v>
      </c>
      <c r="CV152" s="69">
        <v>0</v>
      </c>
      <c r="CW152" s="69">
        <v>0</v>
      </c>
      <c r="CX152" s="69">
        <v>0</v>
      </c>
      <c r="CY152" s="70">
        <v>0</v>
      </c>
      <c r="CZ152" s="69">
        <v>0</v>
      </c>
      <c r="DA152" s="69">
        <v>0</v>
      </c>
      <c r="DB152" s="69">
        <v>0</v>
      </c>
      <c r="DC152" s="69">
        <v>0</v>
      </c>
      <c r="DD152" s="69">
        <v>0</v>
      </c>
      <c r="DE152" s="69">
        <v>0</v>
      </c>
      <c r="DF152" s="69">
        <v>0</v>
      </c>
      <c r="DG152" s="69">
        <v>0</v>
      </c>
      <c r="DH152" s="70">
        <v>0</v>
      </c>
    </row>
    <row r="153" spans="1:112" s="74" customFormat="1" ht="11.5" hidden="1" outlineLevel="1" x14ac:dyDescent="0.35">
      <c r="A153" s="88" t="s">
        <v>451</v>
      </c>
      <c r="B153" s="88" t="s">
        <v>452</v>
      </c>
      <c r="C153" s="69"/>
      <c r="D153" s="69">
        <v>0</v>
      </c>
      <c r="E153" s="69">
        <v>0</v>
      </c>
      <c r="F153" s="69">
        <v>0</v>
      </c>
      <c r="G153" s="69">
        <v>0</v>
      </c>
      <c r="H153" s="69">
        <v>0</v>
      </c>
      <c r="I153" s="69">
        <v>0</v>
      </c>
      <c r="J153" s="69">
        <v>0</v>
      </c>
      <c r="K153" s="69">
        <v>0</v>
      </c>
      <c r="L153" s="69">
        <v>0</v>
      </c>
      <c r="M153" s="69">
        <v>0</v>
      </c>
      <c r="N153" s="70">
        <v>0</v>
      </c>
      <c r="O153" s="69">
        <v>0</v>
      </c>
      <c r="P153" s="69">
        <v>0</v>
      </c>
      <c r="Q153" s="69">
        <v>0</v>
      </c>
      <c r="R153" s="69">
        <v>0</v>
      </c>
      <c r="S153" s="69">
        <v>0</v>
      </c>
      <c r="T153" s="69">
        <v>0</v>
      </c>
      <c r="U153" s="69">
        <v>0</v>
      </c>
      <c r="V153" s="69">
        <v>0</v>
      </c>
      <c r="W153" s="70">
        <v>0</v>
      </c>
      <c r="X153" s="69">
        <f t="shared" si="215"/>
        <v>0</v>
      </c>
      <c r="Y153" s="69">
        <f t="shared" si="215"/>
        <v>0</v>
      </c>
      <c r="Z153" s="69">
        <f t="shared" si="215"/>
        <v>0</v>
      </c>
      <c r="AA153" s="69">
        <f t="shared" si="215"/>
        <v>0</v>
      </c>
      <c r="AB153" s="69">
        <f t="shared" si="215"/>
        <v>0</v>
      </c>
      <c r="AC153" s="69">
        <f t="shared" si="215"/>
        <v>0</v>
      </c>
      <c r="AD153" s="69">
        <f t="shared" si="215"/>
        <v>0</v>
      </c>
      <c r="AE153" s="69">
        <f t="shared" si="215"/>
        <v>0</v>
      </c>
      <c r="AF153" s="69">
        <v>0</v>
      </c>
      <c r="AG153" s="69">
        <v>0</v>
      </c>
      <c r="AH153" s="69">
        <v>0</v>
      </c>
      <c r="AI153" s="69">
        <v>0</v>
      </c>
      <c r="AJ153" s="69">
        <v>0</v>
      </c>
      <c r="AK153" s="69">
        <v>0</v>
      </c>
      <c r="AL153" s="69">
        <v>0</v>
      </c>
      <c r="AM153" s="69">
        <v>0</v>
      </c>
      <c r="AN153" s="70">
        <v>0</v>
      </c>
      <c r="AO153" s="69">
        <v>0</v>
      </c>
      <c r="AP153" s="69">
        <v>0</v>
      </c>
      <c r="AQ153" s="69">
        <v>0</v>
      </c>
      <c r="AR153" s="69">
        <v>0</v>
      </c>
      <c r="AS153" s="69">
        <v>0</v>
      </c>
      <c r="AT153" s="69">
        <v>0</v>
      </c>
      <c r="AU153" s="69">
        <v>0</v>
      </c>
      <c r="AV153" s="69">
        <v>0</v>
      </c>
      <c r="AW153" s="70">
        <v>0</v>
      </c>
      <c r="AX153" s="69">
        <v>0</v>
      </c>
      <c r="AY153" s="69">
        <v>0</v>
      </c>
      <c r="AZ153" s="69">
        <v>0</v>
      </c>
      <c r="BA153" s="69">
        <v>0</v>
      </c>
      <c r="BB153" s="69">
        <v>0</v>
      </c>
      <c r="BC153" s="69">
        <v>0</v>
      </c>
      <c r="BD153" s="69">
        <v>0</v>
      </c>
      <c r="BE153" s="69">
        <v>0</v>
      </c>
      <c r="BF153" s="70">
        <v>0</v>
      </c>
      <c r="BG153" s="69">
        <v>0</v>
      </c>
      <c r="BH153" s="69">
        <v>0</v>
      </c>
      <c r="BI153" s="69">
        <v>0</v>
      </c>
      <c r="BJ153" s="69">
        <v>0</v>
      </c>
      <c r="BK153" s="69">
        <v>0</v>
      </c>
      <c r="BL153" s="69">
        <v>0</v>
      </c>
      <c r="BM153" s="69">
        <v>0</v>
      </c>
      <c r="BN153" s="69">
        <v>0</v>
      </c>
      <c r="BO153" s="70">
        <v>0</v>
      </c>
      <c r="BP153" s="69">
        <v>0</v>
      </c>
      <c r="BQ153" s="69">
        <v>0</v>
      </c>
      <c r="BR153" s="69">
        <v>0</v>
      </c>
      <c r="BS153" s="69">
        <v>0</v>
      </c>
      <c r="BT153" s="69">
        <v>0</v>
      </c>
      <c r="BU153" s="69">
        <v>0</v>
      </c>
      <c r="BV153" s="69">
        <v>0</v>
      </c>
      <c r="BW153" s="69">
        <v>0</v>
      </c>
      <c r="BX153" s="70">
        <v>0</v>
      </c>
      <c r="BY153" s="69">
        <v>0</v>
      </c>
      <c r="BZ153" s="69">
        <v>0</v>
      </c>
      <c r="CA153" s="69">
        <v>0</v>
      </c>
      <c r="CB153" s="69">
        <v>0</v>
      </c>
      <c r="CC153" s="69">
        <v>0</v>
      </c>
      <c r="CD153" s="69">
        <v>0</v>
      </c>
      <c r="CE153" s="69">
        <v>0</v>
      </c>
      <c r="CF153" s="69">
        <v>0</v>
      </c>
      <c r="CG153" s="70">
        <v>0</v>
      </c>
      <c r="CH153" s="69">
        <v>0</v>
      </c>
      <c r="CI153" s="69">
        <v>0</v>
      </c>
      <c r="CJ153" s="69">
        <v>0</v>
      </c>
      <c r="CK153" s="69">
        <v>0</v>
      </c>
      <c r="CL153" s="69">
        <v>0</v>
      </c>
      <c r="CM153" s="69">
        <v>0</v>
      </c>
      <c r="CN153" s="69">
        <v>0</v>
      </c>
      <c r="CO153" s="69">
        <v>0</v>
      </c>
      <c r="CP153" s="70">
        <v>0</v>
      </c>
      <c r="CQ153" s="69">
        <v>0</v>
      </c>
      <c r="CR153" s="69">
        <v>0</v>
      </c>
      <c r="CS153" s="69">
        <v>0</v>
      </c>
      <c r="CT153" s="69">
        <v>0</v>
      </c>
      <c r="CU153" s="69">
        <v>0</v>
      </c>
      <c r="CV153" s="69">
        <v>0</v>
      </c>
      <c r="CW153" s="69">
        <v>0</v>
      </c>
      <c r="CX153" s="69">
        <v>0</v>
      </c>
      <c r="CY153" s="70">
        <v>0</v>
      </c>
      <c r="CZ153" s="69">
        <v>0</v>
      </c>
      <c r="DA153" s="69">
        <v>0</v>
      </c>
      <c r="DB153" s="69">
        <v>0</v>
      </c>
      <c r="DC153" s="69">
        <v>0</v>
      </c>
      <c r="DD153" s="69">
        <v>0</v>
      </c>
      <c r="DE153" s="69">
        <v>0</v>
      </c>
      <c r="DF153" s="69">
        <v>0</v>
      </c>
      <c r="DG153" s="69">
        <v>0</v>
      </c>
      <c r="DH153" s="70">
        <v>0</v>
      </c>
    </row>
    <row r="154" spans="1:112" s="74" customFormat="1" ht="11.5" collapsed="1" x14ac:dyDescent="0.35">
      <c r="A154" s="87"/>
      <c r="B154" s="87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70"/>
      <c r="O154" s="69"/>
      <c r="P154" s="69"/>
      <c r="Q154" s="69"/>
      <c r="R154" s="69"/>
      <c r="S154" s="69"/>
      <c r="T154" s="69"/>
      <c r="U154" s="69"/>
      <c r="V154" s="69"/>
      <c r="W154" s="70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70"/>
      <c r="AO154" s="69"/>
      <c r="AP154" s="69"/>
      <c r="AQ154" s="69"/>
      <c r="AR154" s="69"/>
      <c r="AS154" s="69"/>
      <c r="AT154" s="69"/>
      <c r="AU154" s="69"/>
      <c r="AV154" s="69"/>
      <c r="AW154" s="70"/>
      <c r="AX154" s="69"/>
      <c r="AY154" s="69"/>
      <c r="AZ154" s="69"/>
      <c r="BA154" s="69"/>
      <c r="BB154" s="69"/>
      <c r="BC154" s="69"/>
      <c r="BD154" s="69"/>
      <c r="BE154" s="69"/>
      <c r="BF154" s="70"/>
      <c r="BG154" s="69"/>
      <c r="BH154" s="69"/>
      <c r="BI154" s="69"/>
      <c r="BJ154" s="69"/>
      <c r="BK154" s="69"/>
      <c r="BL154" s="69"/>
      <c r="BM154" s="69"/>
      <c r="BN154" s="69"/>
      <c r="BO154" s="70"/>
      <c r="BP154" s="69"/>
      <c r="BQ154" s="69"/>
      <c r="BR154" s="69"/>
      <c r="BS154" s="69"/>
      <c r="BT154" s="69"/>
      <c r="BU154" s="69"/>
      <c r="BV154" s="69"/>
      <c r="BW154" s="69"/>
      <c r="BX154" s="70"/>
      <c r="BY154" s="69"/>
      <c r="BZ154" s="69"/>
      <c r="CA154" s="69"/>
      <c r="CB154" s="69"/>
      <c r="CC154" s="69"/>
      <c r="CD154" s="69"/>
      <c r="CE154" s="69"/>
      <c r="CF154" s="69"/>
      <c r="CG154" s="70"/>
      <c r="CH154" s="69"/>
      <c r="CI154" s="69"/>
      <c r="CJ154" s="69"/>
      <c r="CK154" s="69"/>
      <c r="CL154" s="69"/>
      <c r="CM154" s="69"/>
      <c r="CN154" s="69"/>
      <c r="CO154" s="69"/>
      <c r="CP154" s="70"/>
      <c r="CQ154" s="69"/>
      <c r="CR154" s="69"/>
      <c r="CS154" s="69"/>
      <c r="CT154" s="69"/>
      <c r="CU154" s="69"/>
      <c r="CV154" s="69"/>
      <c r="CW154" s="69"/>
      <c r="CX154" s="69"/>
      <c r="CY154" s="70"/>
      <c r="CZ154" s="69"/>
      <c r="DA154" s="69"/>
      <c r="DB154" s="69"/>
      <c r="DC154" s="69"/>
      <c r="DD154" s="69"/>
      <c r="DE154" s="69"/>
      <c r="DF154" s="69"/>
      <c r="DG154" s="69"/>
      <c r="DH154" s="70"/>
    </row>
    <row r="155" spans="1:112" s="74" customFormat="1" ht="11.5" x14ac:dyDescent="0.35">
      <c r="A155" s="87"/>
      <c r="B155" s="87" t="s">
        <v>454</v>
      </c>
      <c r="C155" s="89">
        <f>SUM(C119:C153)</f>
        <v>0</v>
      </c>
      <c r="D155" s="89">
        <f t="shared" ref="D155:BO155" si="216">SUM(D120:D153)</f>
        <v>0</v>
      </c>
      <c r="E155" s="89">
        <f t="shared" si="216"/>
        <v>1314686.1900000002</v>
      </c>
      <c r="F155" s="89">
        <f t="shared" si="216"/>
        <v>137828.46</v>
      </c>
      <c r="G155" s="89">
        <f t="shared" si="216"/>
        <v>346071.75</v>
      </c>
      <c r="H155" s="89">
        <f t="shared" si="216"/>
        <v>296081.05000000005</v>
      </c>
      <c r="I155" s="89">
        <f t="shared" si="216"/>
        <v>394527.08</v>
      </c>
      <c r="J155" s="89">
        <f t="shared" si="216"/>
        <v>133927.85</v>
      </c>
      <c r="K155" s="89">
        <f>SUM(K120:K153)</f>
        <v>6250</v>
      </c>
      <c r="L155" s="89">
        <f>SUM(L120:L153)</f>
        <v>0</v>
      </c>
      <c r="M155" s="89">
        <f t="shared" si="216"/>
        <v>377.28750000000002</v>
      </c>
      <c r="N155" s="90">
        <f t="shared" si="216"/>
        <v>0</v>
      </c>
      <c r="O155" s="89">
        <f t="shared" si="216"/>
        <v>169685.00044117647</v>
      </c>
      <c r="P155" s="89">
        <f t="shared" si="216"/>
        <v>285512.015472973</v>
      </c>
      <c r="Q155" s="89">
        <f t="shared" si="216"/>
        <v>298033.27600000001</v>
      </c>
      <c r="R155" s="89">
        <f t="shared" si="216"/>
        <v>651994.15968615375</v>
      </c>
      <c r="S155" s="89">
        <f t="shared" si="216"/>
        <v>140141.11671641789</v>
      </c>
      <c r="T155" s="89">
        <f>SUM(T120:T153)</f>
        <v>1542.8</v>
      </c>
      <c r="U155" s="89">
        <f>SUM(U120:U153)</f>
        <v>0</v>
      </c>
      <c r="V155" s="89">
        <f t="shared" si="216"/>
        <v>1546908.3683167212</v>
      </c>
      <c r="W155" s="90">
        <f t="shared" si="216"/>
        <v>0</v>
      </c>
      <c r="X155" s="89">
        <f t="shared" si="216"/>
        <v>31856.540441176472</v>
      </c>
      <c r="Y155" s="89">
        <f t="shared" si="216"/>
        <v>-60559.734527027038</v>
      </c>
      <c r="Z155" s="89">
        <f t="shared" si="216"/>
        <v>1952.2259999999969</v>
      </c>
      <c r="AA155" s="89">
        <f t="shared" si="216"/>
        <v>257467.07968615385</v>
      </c>
      <c r="AB155" s="89">
        <f t="shared" si="216"/>
        <v>6213.2667164179129</v>
      </c>
      <c r="AC155" s="89">
        <f>SUM(AC120:AC153)</f>
        <v>-4707.2</v>
      </c>
      <c r="AD155" s="89">
        <f>SUM(AD120:AD153)</f>
        <v>0</v>
      </c>
      <c r="AE155" s="89">
        <f>SUM(AE120:AE153)</f>
        <v>1546531.0808167211</v>
      </c>
      <c r="AF155" s="89">
        <f t="shared" si="216"/>
        <v>176285.13906562905</v>
      </c>
      <c r="AG155" s="89">
        <f t="shared" si="216"/>
        <v>298088.85870935669</v>
      </c>
      <c r="AH155" s="89">
        <f t="shared" si="216"/>
        <v>304133.15157362499</v>
      </c>
      <c r="AI155" s="89">
        <f t="shared" si="216"/>
        <v>540447.88710769231</v>
      </c>
      <c r="AJ155" s="89">
        <f t="shared" si="216"/>
        <v>142633.8167164179</v>
      </c>
      <c r="AK155" s="89">
        <f>SUM(AK120:AK153)</f>
        <v>24461.575160750002</v>
      </c>
      <c r="AL155" s="89">
        <f>SUM(AL120:AL153)</f>
        <v>0</v>
      </c>
      <c r="AM155" s="89">
        <f t="shared" si="216"/>
        <v>1486050.4283334711</v>
      </c>
      <c r="AN155" s="90">
        <f t="shared" si="216"/>
        <v>0</v>
      </c>
      <c r="AO155" s="89">
        <f t="shared" si="216"/>
        <v>178983.10747392187</v>
      </c>
      <c r="AP155" s="89">
        <f t="shared" si="216"/>
        <v>302297.2874642947</v>
      </c>
      <c r="AQ155" s="89">
        <f t="shared" si="216"/>
        <v>306387.19164170674</v>
      </c>
      <c r="AR155" s="89">
        <f t="shared" si="216"/>
        <v>572749.49382124818</v>
      </c>
      <c r="AS155" s="89">
        <f t="shared" si="216"/>
        <v>148272.32701492539</v>
      </c>
      <c r="AT155" s="89">
        <f>SUM(AT120:AT153)</f>
        <v>25053.545279640151</v>
      </c>
      <c r="AU155" s="89">
        <f>SUM(AU120:AU153)</f>
        <v>0</v>
      </c>
      <c r="AV155" s="89">
        <f t="shared" si="216"/>
        <v>1533742.9526957371</v>
      </c>
      <c r="AW155" s="90">
        <f t="shared" si="216"/>
        <v>0</v>
      </c>
      <c r="AX155" s="89">
        <f t="shared" si="216"/>
        <v>180604.73144751994</v>
      </c>
      <c r="AY155" s="89">
        <f t="shared" si="216"/>
        <v>303910.51787255867</v>
      </c>
      <c r="AZ155" s="89">
        <f t="shared" si="216"/>
        <v>309004.26995854033</v>
      </c>
      <c r="BA155" s="89">
        <f t="shared" si="216"/>
        <v>585122.52933480416</v>
      </c>
      <c r="BB155" s="89">
        <f t="shared" si="216"/>
        <v>154536.1855149254</v>
      </c>
      <c r="BC155" s="89">
        <f>SUM(BC120:BC153)</f>
        <v>25722.474938606545</v>
      </c>
      <c r="BD155" s="89">
        <f>SUM(BD120:BD153)</f>
        <v>0</v>
      </c>
      <c r="BE155" s="89">
        <f t="shared" si="216"/>
        <v>1558900.7090669549</v>
      </c>
      <c r="BF155" s="90">
        <f t="shared" si="216"/>
        <v>0</v>
      </c>
      <c r="BG155" s="89">
        <f t="shared" si="216"/>
        <v>181260.36764751992</v>
      </c>
      <c r="BH155" s="89">
        <f t="shared" si="216"/>
        <v>305961.14476862067</v>
      </c>
      <c r="BI155" s="89">
        <f t="shared" si="216"/>
        <v>309004.26995854033</v>
      </c>
      <c r="BJ155" s="89">
        <f t="shared" si="216"/>
        <v>596702.08408385492</v>
      </c>
      <c r="BK155" s="89">
        <f t="shared" si="216"/>
        <v>155699.93976992538</v>
      </c>
      <c r="BL155" s="89">
        <f>SUM(BL120:BL153)</f>
        <v>25722.474938606545</v>
      </c>
      <c r="BM155" s="89">
        <f>SUM(BM120:BM153)</f>
        <v>0</v>
      </c>
      <c r="BN155" s="89">
        <f t="shared" si="216"/>
        <v>1574350.2811670678</v>
      </c>
      <c r="BO155" s="90">
        <f t="shared" si="216"/>
        <v>0</v>
      </c>
      <c r="BP155" s="89">
        <f t="shared" ref="BP155:DH155" si="217">SUM(BP120:BP153)</f>
        <v>211896.0071673909</v>
      </c>
      <c r="BQ155" s="89">
        <f t="shared" si="217"/>
        <v>301295.60503294482</v>
      </c>
      <c r="BR155" s="89">
        <f t="shared" si="217"/>
        <v>504915.26995854033</v>
      </c>
      <c r="BS155" s="89">
        <f t="shared" si="217"/>
        <v>791298.97462039406</v>
      </c>
      <c r="BT155" s="89">
        <f t="shared" si="217"/>
        <v>207611.66980030446</v>
      </c>
      <c r="BU155" s="89">
        <f>SUM(BU120:BU153)</f>
        <v>25722.474938606545</v>
      </c>
      <c r="BV155" s="89">
        <f>SUM(BV120:BV153)</f>
        <v>0</v>
      </c>
      <c r="BW155" s="89">
        <f t="shared" si="217"/>
        <v>2042740.0015181813</v>
      </c>
      <c r="BX155" s="90">
        <f t="shared" si="217"/>
        <v>0</v>
      </c>
      <c r="BY155" s="89">
        <f t="shared" si="217"/>
        <v>213050.5716119709</v>
      </c>
      <c r="BZ155" s="89">
        <f t="shared" si="217"/>
        <v>303180.35489986365</v>
      </c>
      <c r="CA155" s="89">
        <f t="shared" si="217"/>
        <v>506145.26995854033</v>
      </c>
      <c r="CB155" s="89">
        <f t="shared" si="217"/>
        <v>794876.90990965161</v>
      </c>
      <c r="CC155" s="89">
        <f t="shared" si="217"/>
        <v>209068.29668943395</v>
      </c>
      <c r="CD155" s="89">
        <f>SUM(CD120:CD153)</f>
        <v>25722.474938606545</v>
      </c>
      <c r="CE155" s="89">
        <f>SUM(CE120:CE153)</f>
        <v>0</v>
      </c>
      <c r="CF155" s="89">
        <f t="shared" si="217"/>
        <v>2052043.8780080671</v>
      </c>
      <c r="CG155" s="90">
        <f t="shared" si="217"/>
        <v>0</v>
      </c>
      <c r="CH155" s="89">
        <f t="shared" si="217"/>
        <v>214226.00298988831</v>
      </c>
      <c r="CI155" s="89">
        <f t="shared" si="217"/>
        <v>305103.91726279003</v>
      </c>
      <c r="CJ155" s="89">
        <f t="shared" si="217"/>
        <v>507375.26995854033</v>
      </c>
      <c r="CK155" s="89">
        <f t="shared" si="217"/>
        <v>798511.60325758695</v>
      </c>
      <c r="CL155" s="89">
        <f t="shared" si="217"/>
        <v>210561.96238523733</v>
      </c>
      <c r="CM155" s="89">
        <f>SUM(CM120:CM153)</f>
        <v>25722.474938606545</v>
      </c>
      <c r="CN155" s="89">
        <f>SUM(CN120:CN153)</f>
        <v>0</v>
      </c>
      <c r="CO155" s="89">
        <f t="shared" si="217"/>
        <v>2061501.2307926496</v>
      </c>
      <c r="CP155" s="90">
        <f t="shared" si="217"/>
        <v>0</v>
      </c>
      <c r="CQ155" s="89">
        <f t="shared" si="217"/>
        <v>215422.92730914321</v>
      </c>
      <c r="CR155" s="89">
        <f t="shared" si="217"/>
        <v>307067.45649660414</v>
      </c>
      <c r="CS155" s="89">
        <f t="shared" si="217"/>
        <v>508605.26995854033</v>
      </c>
      <c r="CT155" s="89">
        <f t="shared" si="217"/>
        <v>802204.75740596035</v>
      </c>
      <c r="CU155" s="89">
        <f t="shared" si="217"/>
        <v>212093.77805191482</v>
      </c>
      <c r="CV155" s="89">
        <f>SUM(CV120:CV153)</f>
        <v>25722.474938606545</v>
      </c>
      <c r="CW155" s="89">
        <f>SUM(CW120:CW153)</f>
        <v>0</v>
      </c>
      <c r="CX155" s="89">
        <f t="shared" si="217"/>
        <v>2071116.6641607694</v>
      </c>
      <c r="CY155" s="90">
        <f t="shared" si="217"/>
        <v>0</v>
      </c>
      <c r="CZ155" s="89">
        <f t="shared" si="217"/>
        <v>216641.98935797578</v>
      </c>
      <c r="DA155" s="89">
        <f t="shared" si="217"/>
        <v>309072.17190743273</v>
      </c>
      <c r="DB155" s="89">
        <f t="shared" si="217"/>
        <v>509835.26995854033</v>
      </c>
      <c r="DC155" s="89">
        <f t="shared" si="217"/>
        <v>805958.12617878499</v>
      </c>
      <c r="DD155" s="89">
        <f t="shared" si="217"/>
        <v>213664.88818859262</v>
      </c>
      <c r="DE155" s="89">
        <f>SUM(DE120:DE153)</f>
        <v>25722.474938606545</v>
      </c>
      <c r="DF155" s="89">
        <f>SUM(DF120:DF153)</f>
        <v>0</v>
      </c>
      <c r="DG155" s="89">
        <f t="shared" si="217"/>
        <v>2080894.9205299332</v>
      </c>
      <c r="DH155" s="90">
        <f t="shared" si="217"/>
        <v>0</v>
      </c>
    </row>
    <row r="156" spans="1:112" s="74" customFormat="1" ht="11.5" x14ac:dyDescent="0.35">
      <c r="A156" s="88"/>
      <c r="B156" s="87"/>
      <c r="C156" s="69"/>
      <c r="D156" s="69" t="str">
        <f>IFERROR(IF(SUBTOTAL(109,D120:D153)&lt;&gt;D155,"Hidden",""),"Error")</f>
        <v/>
      </c>
      <c r="E156" s="69" t="str">
        <f t="shared" ref="E156:V156" si="218">IFERROR(IF(SUBTOTAL(109,E120:E153)&lt;&gt;E155,"Hidden",""),"Error")</f>
        <v/>
      </c>
      <c r="F156" s="69" t="str">
        <f t="shared" si="218"/>
        <v/>
      </c>
      <c r="G156" s="69" t="str">
        <f t="shared" si="218"/>
        <v/>
      </c>
      <c r="H156" s="69" t="str">
        <f t="shared" si="218"/>
        <v/>
      </c>
      <c r="I156" s="69" t="str">
        <f t="shared" si="218"/>
        <v/>
      </c>
      <c r="J156" s="69" t="str">
        <f t="shared" si="218"/>
        <v/>
      </c>
      <c r="K156" s="69" t="str">
        <f>IFERROR(IF(SUBTOTAL(109,K120:K153)&lt;&gt;K155,"Hidden",""),"Error")</f>
        <v/>
      </c>
      <c r="L156" s="69" t="str">
        <f>IFERROR(IF(SUBTOTAL(109,L120:L153)&lt;&gt;L155,"Hidden",""),"Error")</f>
        <v/>
      </c>
      <c r="M156" s="69" t="str">
        <f t="shared" si="218"/>
        <v/>
      </c>
      <c r="N156" s="70"/>
      <c r="O156" s="69" t="str">
        <f t="shared" si="218"/>
        <v/>
      </c>
      <c r="P156" s="69" t="str">
        <f t="shared" si="218"/>
        <v/>
      </c>
      <c r="Q156" s="69" t="str">
        <f t="shared" si="218"/>
        <v/>
      </c>
      <c r="R156" s="69" t="str">
        <f t="shared" si="218"/>
        <v/>
      </c>
      <c r="S156" s="69" t="str">
        <f t="shared" si="218"/>
        <v/>
      </c>
      <c r="T156" s="69" t="str">
        <f>IFERROR(IF(SUBTOTAL(109,T120:T153)&lt;&gt;T155,"Hidden",""),"Error")</f>
        <v/>
      </c>
      <c r="U156" s="69" t="str">
        <f>IFERROR(IF(SUBTOTAL(109,U120:U153)&lt;&gt;U155,"Hidden",""),"Error")</f>
        <v/>
      </c>
      <c r="V156" s="69" t="str">
        <f t="shared" si="218"/>
        <v/>
      </c>
      <c r="W156" s="70"/>
      <c r="X156" s="69"/>
      <c r="Y156" s="69"/>
      <c r="Z156" s="69"/>
      <c r="AA156" s="69"/>
      <c r="AB156" s="69"/>
      <c r="AC156" s="69"/>
      <c r="AD156" s="69"/>
      <c r="AE156" s="69"/>
      <c r="AF156" s="69" t="str">
        <f t="shared" ref="AF156:AM156" si="219">IFERROR(IF(SUBTOTAL(109,AF120:AF153)&lt;&gt;AF155,"Hidden",""),"Error")</f>
        <v/>
      </c>
      <c r="AG156" s="69" t="str">
        <f t="shared" si="219"/>
        <v/>
      </c>
      <c r="AH156" s="69" t="str">
        <f t="shared" si="219"/>
        <v/>
      </c>
      <c r="AI156" s="69" t="str">
        <f t="shared" si="219"/>
        <v/>
      </c>
      <c r="AJ156" s="69" t="str">
        <f t="shared" si="219"/>
        <v/>
      </c>
      <c r="AK156" s="69" t="str">
        <f>IFERROR(IF(SUBTOTAL(109,AK120:AK153)&lt;&gt;AK155,"Hidden",""),"Error")</f>
        <v/>
      </c>
      <c r="AL156" s="69" t="str">
        <f>IFERROR(IF(SUBTOTAL(109,AL120:AL153)&lt;&gt;AL155,"Hidden",""),"Error")</f>
        <v/>
      </c>
      <c r="AM156" s="69" t="str">
        <f t="shared" si="219"/>
        <v/>
      </c>
      <c r="AN156" s="70"/>
      <c r="AO156" s="69" t="str">
        <f t="shared" ref="AO156:AV156" si="220">IFERROR(IF(SUBTOTAL(109,AO120:AO153)&lt;&gt;AO155,"Hidden",""),"Error")</f>
        <v/>
      </c>
      <c r="AP156" s="69" t="str">
        <f t="shared" si="220"/>
        <v/>
      </c>
      <c r="AQ156" s="69" t="str">
        <f t="shared" si="220"/>
        <v/>
      </c>
      <c r="AR156" s="69" t="str">
        <f t="shared" si="220"/>
        <v/>
      </c>
      <c r="AS156" s="69" t="str">
        <f t="shared" si="220"/>
        <v/>
      </c>
      <c r="AT156" s="69" t="str">
        <f>IFERROR(IF(SUBTOTAL(109,AT120:AT153)&lt;&gt;AT155,"Hidden",""),"Error")</f>
        <v/>
      </c>
      <c r="AU156" s="69" t="str">
        <f>IFERROR(IF(SUBTOTAL(109,AU120:AU153)&lt;&gt;AU155,"Hidden",""),"Error")</f>
        <v/>
      </c>
      <c r="AV156" s="69" t="str">
        <f t="shared" si="220"/>
        <v/>
      </c>
      <c r="AW156" s="70"/>
      <c r="AX156" s="69" t="str">
        <f t="shared" ref="AX156:BE156" si="221">IFERROR(IF(SUBTOTAL(109,AX120:AX153)&lt;&gt;AX155,"Hidden",""),"Error")</f>
        <v/>
      </c>
      <c r="AY156" s="69" t="str">
        <f t="shared" si="221"/>
        <v/>
      </c>
      <c r="AZ156" s="69" t="str">
        <f t="shared" si="221"/>
        <v/>
      </c>
      <c r="BA156" s="69" t="str">
        <f t="shared" si="221"/>
        <v/>
      </c>
      <c r="BB156" s="69" t="str">
        <f t="shared" si="221"/>
        <v/>
      </c>
      <c r="BC156" s="69" t="str">
        <f>IFERROR(IF(SUBTOTAL(109,BC120:BC153)&lt;&gt;BC155,"Hidden",""),"Error")</f>
        <v/>
      </c>
      <c r="BD156" s="69" t="str">
        <f>IFERROR(IF(SUBTOTAL(109,BD120:BD153)&lt;&gt;BD155,"Hidden",""),"Error")</f>
        <v/>
      </c>
      <c r="BE156" s="69" t="str">
        <f t="shared" si="221"/>
        <v/>
      </c>
      <c r="BF156" s="70"/>
      <c r="BG156" s="69" t="str">
        <f t="shared" ref="BG156:BN156" si="222">IFERROR(IF(SUBTOTAL(109,BG120:BG153)&lt;&gt;BG155,"Hidden",""),"Error")</f>
        <v/>
      </c>
      <c r="BH156" s="69" t="str">
        <f t="shared" si="222"/>
        <v/>
      </c>
      <c r="BI156" s="69" t="str">
        <f t="shared" si="222"/>
        <v/>
      </c>
      <c r="BJ156" s="69" t="str">
        <f t="shared" si="222"/>
        <v/>
      </c>
      <c r="BK156" s="69" t="str">
        <f t="shared" si="222"/>
        <v/>
      </c>
      <c r="BL156" s="69" t="str">
        <f>IFERROR(IF(SUBTOTAL(109,BL120:BL153)&lt;&gt;BL155,"Hidden",""),"Error")</f>
        <v/>
      </c>
      <c r="BM156" s="69" t="str">
        <f>IFERROR(IF(SUBTOTAL(109,BM120:BM153)&lt;&gt;BM155,"Hidden",""),"Error")</f>
        <v/>
      </c>
      <c r="BN156" s="69" t="str">
        <f t="shared" si="222"/>
        <v/>
      </c>
      <c r="BO156" s="70"/>
      <c r="BP156" s="69" t="str">
        <f t="shared" ref="BP156:BW156" si="223">IFERROR(IF(SUBTOTAL(109,BP120:BP153)&lt;&gt;BP155,"Hidden",""),"Error")</f>
        <v/>
      </c>
      <c r="BQ156" s="69" t="str">
        <f t="shared" si="223"/>
        <v/>
      </c>
      <c r="BR156" s="69" t="str">
        <f t="shared" si="223"/>
        <v/>
      </c>
      <c r="BS156" s="69" t="str">
        <f t="shared" si="223"/>
        <v/>
      </c>
      <c r="BT156" s="69" t="str">
        <f t="shared" si="223"/>
        <v/>
      </c>
      <c r="BU156" s="69" t="str">
        <f>IFERROR(IF(SUBTOTAL(109,BU120:BU153)&lt;&gt;BU155,"Hidden",""),"Error")</f>
        <v/>
      </c>
      <c r="BV156" s="69" t="str">
        <f>IFERROR(IF(SUBTOTAL(109,BV120:BV153)&lt;&gt;BV155,"Hidden",""),"Error")</f>
        <v/>
      </c>
      <c r="BW156" s="69" t="str">
        <f t="shared" si="223"/>
        <v/>
      </c>
      <c r="BX156" s="70"/>
      <c r="BY156" s="69" t="str">
        <f t="shared" ref="BY156:CF156" si="224">IFERROR(IF(SUBTOTAL(109,BY120:BY153)&lt;&gt;BY155,"Hidden",""),"Error")</f>
        <v/>
      </c>
      <c r="BZ156" s="69" t="str">
        <f t="shared" si="224"/>
        <v/>
      </c>
      <c r="CA156" s="69" t="str">
        <f t="shared" si="224"/>
        <v/>
      </c>
      <c r="CB156" s="69" t="str">
        <f t="shared" si="224"/>
        <v/>
      </c>
      <c r="CC156" s="69" t="str">
        <f t="shared" si="224"/>
        <v/>
      </c>
      <c r="CD156" s="69" t="str">
        <f>IFERROR(IF(SUBTOTAL(109,CD120:CD153)&lt;&gt;CD155,"Hidden",""),"Error")</f>
        <v/>
      </c>
      <c r="CE156" s="69" t="str">
        <f>IFERROR(IF(SUBTOTAL(109,CE120:CE153)&lt;&gt;CE155,"Hidden",""),"Error")</f>
        <v/>
      </c>
      <c r="CF156" s="69" t="str">
        <f t="shared" si="224"/>
        <v/>
      </c>
      <c r="CG156" s="70"/>
      <c r="CH156" s="69" t="str">
        <f t="shared" ref="CH156:CO156" si="225">IFERROR(IF(SUBTOTAL(109,CH120:CH153)&lt;&gt;CH155,"Hidden",""),"Error")</f>
        <v/>
      </c>
      <c r="CI156" s="69" t="str">
        <f t="shared" si="225"/>
        <v/>
      </c>
      <c r="CJ156" s="69" t="str">
        <f t="shared" si="225"/>
        <v/>
      </c>
      <c r="CK156" s="69" t="str">
        <f t="shared" si="225"/>
        <v/>
      </c>
      <c r="CL156" s="69" t="str">
        <f t="shared" si="225"/>
        <v/>
      </c>
      <c r="CM156" s="69" t="str">
        <f>IFERROR(IF(SUBTOTAL(109,CM120:CM153)&lt;&gt;CM155,"Hidden",""),"Error")</f>
        <v/>
      </c>
      <c r="CN156" s="69" t="str">
        <f>IFERROR(IF(SUBTOTAL(109,CN120:CN153)&lt;&gt;CN155,"Hidden",""),"Error")</f>
        <v/>
      </c>
      <c r="CO156" s="69" t="str">
        <f t="shared" si="225"/>
        <v/>
      </c>
      <c r="CP156" s="70"/>
      <c r="CQ156" s="69" t="str">
        <f t="shared" ref="CQ156:CX156" si="226">IFERROR(IF(SUBTOTAL(109,CQ120:CQ153)&lt;&gt;CQ155,"Hidden",""),"Error")</f>
        <v/>
      </c>
      <c r="CR156" s="69" t="str">
        <f t="shared" si="226"/>
        <v/>
      </c>
      <c r="CS156" s="69" t="str">
        <f t="shared" si="226"/>
        <v/>
      </c>
      <c r="CT156" s="69" t="str">
        <f t="shared" si="226"/>
        <v/>
      </c>
      <c r="CU156" s="69" t="str">
        <f t="shared" si="226"/>
        <v/>
      </c>
      <c r="CV156" s="69" t="str">
        <f>IFERROR(IF(SUBTOTAL(109,CV120:CV153)&lt;&gt;CV155,"Hidden",""),"Error")</f>
        <v/>
      </c>
      <c r="CW156" s="69" t="str">
        <f>IFERROR(IF(SUBTOTAL(109,CW120:CW153)&lt;&gt;CW155,"Hidden",""),"Error")</f>
        <v/>
      </c>
      <c r="CX156" s="69" t="str">
        <f t="shared" si="226"/>
        <v/>
      </c>
      <c r="CY156" s="70"/>
      <c r="CZ156" s="69" t="str">
        <f t="shared" ref="CZ156:DG156" si="227">IFERROR(IF(SUBTOTAL(109,CZ120:CZ153)&lt;&gt;CZ155,"Hidden",""),"Error")</f>
        <v/>
      </c>
      <c r="DA156" s="69" t="str">
        <f t="shared" si="227"/>
        <v/>
      </c>
      <c r="DB156" s="69" t="str">
        <f t="shared" si="227"/>
        <v/>
      </c>
      <c r="DC156" s="69" t="str">
        <f t="shared" si="227"/>
        <v/>
      </c>
      <c r="DD156" s="69" t="str">
        <f t="shared" si="227"/>
        <v/>
      </c>
      <c r="DE156" s="69" t="str">
        <f>IFERROR(IF(SUBTOTAL(109,DE120:DE153)&lt;&gt;DE155,"Hidden",""),"Error")</f>
        <v/>
      </c>
      <c r="DF156" s="69" t="str">
        <f>IFERROR(IF(SUBTOTAL(109,DF120:DF153)&lt;&gt;DF155,"Hidden",""),"Error")</f>
        <v/>
      </c>
      <c r="DG156" s="69" t="str">
        <f t="shared" si="227"/>
        <v/>
      </c>
      <c r="DH156" s="70"/>
    </row>
    <row r="157" spans="1:112" s="74" customFormat="1" ht="11.5" x14ac:dyDescent="0.35">
      <c r="A157" s="87">
        <v>8300</v>
      </c>
      <c r="B157" s="87" t="s">
        <v>455</v>
      </c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70"/>
      <c r="O157" s="69"/>
      <c r="P157" s="69"/>
      <c r="Q157" s="69"/>
      <c r="R157" s="69"/>
      <c r="S157" s="69"/>
      <c r="T157" s="69"/>
      <c r="U157" s="69"/>
      <c r="V157" s="69"/>
      <c r="W157" s="70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70"/>
      <c r="AO157" s="69"/>
      <c r="AP157" s="69"/>
      <c r="AQ157" s="69"/>
      <c r="AR157" s="69"/>
      <c r="AS157" s="69"/>
      <c r="AT157" s="69"/>
      <c r="AU157" s="69"/>
      <c r="AV157" s="69"/>
      <c r="AW157" s="70"/>
      <c r="AX157" s="69"/>
      <c r="AY157" s="69"/>
      <c r="AZ157" s="69"/>
      <c r="BA157" s="69"/>
      <c r="BB157" s="69"/>
      <c r="BC157" s="69"/>
      <c r="BD157" s="69"/>
      <c r="BE157" s="69"/>
      <c r="BF157" s="70"/>
      <c r="BG157" s="69"/>
      <c r="BH157" s="69"/>
      <c r="BI157" s="69"/>
      <c r="BJ157" s="69"/>
      <c r="BK157" s="69"/>
      <c r="BL157" s="69"/>
      <c r="BM157" s="69"/>
      <c r="BN157" s="69"/>
      <c r="BO157" s="70"/>
      <c r="BP157" s="69"/>
      <c r="BQ157" s="69"/>
      <c r="BR157" s="69"/>
      <c r="BS157" s="69"/>
      <c r="BT157" s="69"/>
      <c r="BU157" s="69"/>
      <c r="BV157" s="69"/>
      <c r="BW157" s="69"/>
      <c r="BX157" s="70"/>
      <c r="BY157" s="69"/>
      <c r="BZ157" s="69"/>
      <c r="CA157" s="69"/>
      <c r="CB157" s="69"/>
      <c r="CC157" s="69"/>
      <c r="CD157" s="69"/>
      <c r="CE157" s="69"/>
      <c r="CF157" s="69"/>
      <c r="CG157" s="70"/>
      <c r="CH157" s="69"/>
      <c r="CI157" s="69"/>
      <c r="CJ157" s="69"/>
      <c r="CK157" s="69"/>
      <c r="CL157" s="69"/>
      <c r="CM157" s="69"/>
      <c r="CN157" s="69"/>
      <c r="CO157" s="69"/>
      <c r="CP157" s="70"/>
      <c r="CQ157" s="69"/>
      <c r="CR157" s="69"/>
      <c r="CS157" s="69"/>
      <c r="CT157" s="69"/>
      <c r="CU157" s="69"/>
      <c r="CV157" s="69"/>
      <c r="CW157" s="69"/>
      <c r="CX157" s="69"/>
      <c r="CY157" s="70"/>
      <c r="CZ157" s="69"/>
      <c r="DA157" s="69"/>
      <c r="DB157" s="69"/>
      <c r="DC157" s="69"/>
      <c r="DD157" s="69"/>
      <c r="DE157" s="69"/>
      <c r="DF157" s="69"/>
      <c r="DG157" s="69"/>
      <c r="DH157" s="70"/>
    </row>
    <row r="158" spans="1:112" s="74" customFormat="1" ht="11.5" hidden="1" x14ac:dyDescent="0.35">
      <c r="A158" s="88">
        <v>8311</v>
      </c>
      <c r="B158" s="88" t="s">
        <v>456</v>
      </c>
      <c r="C158" s="69"/>
      <c r="D158" s="69">
        <v>0</v>
      </c>
      <c r="E158" s="69">
        <v>0</v>
      </c>
      <c r="F158" s="69">
        <v>0</v>
      </c>
      <c r="G158" s="69">
        <v>0</v>
      </c>
      <c r="H158" s="69">
        <v>0</v>
      </c>
      <c r="I158" s="69">
        <v>0</v>
      </c>
      <c r="J158" s="69">
        <v>0</v>
      </c>
      <c r="K158" s="69">
        <v>0</v>
      </c>
      <c r="L158" s="69">
        <v>0</v>
      </c>
      <c r="M158" s="69">
        <v>0</v>
      </c>
      <c r="N158" s="70">
        <v>0</v>
      </c>
      <c r="O158" s="69">
        <v>0</v>
      </c>
      <c r="P158" s="69">
        <v>0</v>
      </c>
      <c r="Q158" s="69">
        <v>0</v>
      </c>
      <c r="R158" s="69">
        <v>0</v>
      </c>
      <c r="S158" s="69">
        <v>0</v>
      </c>
      <c r="T158" s="69">
        <v>0</v>
      </c>
      <c r="U158" s="69">
        <v>0</v>
      </c>
      <c r="V158" s="69">
        <v>0</v>
      </c>
      <c r="W158" s="70">
        <v>0</v>
      </c>
      <c r="X158" s="69">
        <f t="shared" ref="X158:AE188" si="228">O158-F158</f>
        <v>0</v>
      </c>
      <c r="Y158" s="69">
        <f t="shared" si="228"/>
        <v>0</v>
      </c>
      <c r="Z158" s="69">
        <f t="shared" si="228"/>
        <v>0</v>
      </c>
      <c r="AA158" s="69">
        <f t="shared" si="228"/>
        <v>0</v>
      </c>
      <c r="AB158" s="69">
        <f t="shared" si="228"/>
        <v>0</v>
      </c>
      <c r="AC158" s="69">
        <f t="shared" si="228"/>
        <v>0</v>
      </c>
      <c r="AD158" s="69">
        <f t="shared" si="228"/>
        <v>0</v>
      </c>
      <c r="AE158" s="69">
        <f t="shared" si="228"/>
        <v>0</v>
      </c>
      <c r="AF158" s="69">
        <v>0</v>
      </c>
      <c r="AG158" s="69">
        <v>0</v>
      </c>
      <c r="AH158" s="69">
        <v>0</v>
      </c>
      <c r="AI158" s="69">
        <v>0</v>
      </c>
      <c r="AJ158" s="69">
        <v>0</v>
      </c>
      <c r="AK158" s="69">
        <v>0</v>
      </c>
      <c r="AL158" s="69">
        <v>0</v>
      </c>
      <c r="AM158" s="69">
        <v>0</v>
      </c>
      <c r="AN158" s="70">
        <v>0</v>
      </c>
      <c r="AO158" s="69">
        <v>0</v>
      </c>
      <c r="AP158" s="69">
        <v>0</v>
      </c>
      <c r="AQ158" s="69">
        <v>0</v>
      </c>
      <c r="AR158" s="69">
        <v>0</v>
      </c>
      <c r="AS158" s="69">
        <v>0</v>
      </c>
      <c r="AT158" s="69">
        <v>0</v>
      </c>
      <c r="AU158" s="69">
        <v>0</v>
      </c>
      <c r="AV158" s="69">
        <v>0</v>
      </c>
      <c r="AW158" s="70">
        <v>0</v>
      </c>
      <c r="AX158" s="69">
        <v>0</v>
      </c>
      <c r="AY158" s="69">
        <v>0</v>
      </c>
      <c r="AZ158" s="69">
        <v>0</v>
      </c>
      <c r="BA158" s="69">
        <v>0</v>
      </c>
      <c r="BB158" s="69">
        <v>0</v>
      </c>
      <c r="BC158" s="69">
        <v>0</v>
      </c>
      <c r="BD158" s="69">
        <v>0</v>
      </c>
      <c r="BE158" s="69">
        <v>0</v>
      </c>
      <c r="BF158" s="70">
        <v>0</v>
      </c>
      <c r="BG158" s="69">
        <v>0</v>
      </c>
      <c r="BH158" s="69">
        <v>0</v>
      </c>
      <c r="BI158" s="69">
        <v>0</v>
      </c>
      <c r="BJ158" s="69">
        <v>0</v>
      </c>
      <c r="BK158" s="69">
        <v>0</v>
      </c>
      <c r="BL158" s="69">
        <v>0</v>
      </c>
      <c r="BM158" s="69">
        <v>0</v>
      </c>
      <c r="BN158" s="69">
        <v>0</v>
      </c>
      <c r="BO158" s="70">
        <v>0</v>
      </c>
      <c r="BP158" s="69">
        <v>0</v>
      </c>
      <c r="BQ158" s="69">
        <v>0</v>
      </c>
      <c r="BR158" s="69">
        <v>0</v>
      </c>
      <c r="BS158" s="69">
        <v>0</v>
      </c>
      <c r="BT158" s="69">
        <v>0</v>
      </c>
      <c r="BU158" s="69">
        <v>0</v>
      </c>
      <c r="BV158" s="69">
        <v>0</v>
      </c>
      <c r="BW158" s="69">
        <v>0</v>
      </c>
      <c r="BX158" s="70">
        <v>0</v>
      </c>
      <c r="BY158" s="69">
        <v>0</v>
      </c>
      <c r="BZ158" s="69">
        <v>0</v>
      </c>
      <c r="CA158" s="69">
        <v>0</v>
      </c>
      <c r="CB158" s="69">
        <v>0</v>
      </c>
      <c r="CC158" s="69">
        <v>0</v>
      </c>
      <c r="CD158" s="69">
        <v>0</v>
      </c>
      <c r="CE158" s="69">
        <v>0</v>
      </c>
      <c r="CF158" s="69">
        <v>0</v>
      </c>
      <c r="CG158" s="70">
        <v>0</v>
      </c>
      <c r="CH158" s="69">
        <v>0</v>
      </c>
      <c r="CI158" s="69">
        <v>0</v>
      </c>
      <c r="CJ158" s="69">
        <v>0</v>
      </c>
      <c r="CK158" s="69">
        <v>0</v>
      </c>
      <c r="CL158" s="69">
        <v>0</v>
      </c>
      <c r="CM158" s="69">
        <v>0</v>
      </c>
      <c r="CN158" s="69">
        <v>0</v>
      </c>
      <c r="CO158" s="69">
        <v>0</v>
      </c>
      <c r="CP158" s="70">
        <v>0</v>
      </c>
      <c r="CQ158" s="69">
        <v>0</v>
      </c>
      <c r="CR158" s="69">
        <v>0</v>
      </c>
      <c r="CS158" s="69">
        <v>0</v>
      </c>
      <c r="CT158" s="69">
        <v>0</v>
      </c>
      <c r="CU158" s="69">
        <v>0</v>
      </c>
      <c r="CV158" s="69">
        <v>0</v>
      </c>
      <c r="CW158" s="69">
        <v>0</v>
      </c>
      <c r="CX158" s="69">
        <v>0</v>
      </c>
      <c r="CY158" s="70">
        <v>0</v>
      </c>
      <c r="CZ158" s="69">
        <v>0</v>
      </c>
      <c r="DA158" s="69">
        <v>0</v>
      </c>
      <c r="DB158" s="69">
        <v>0</v>
      </c>
      <c r="DC158" s="69">
        <v>0</v>
      </c>
      <c r="DD158" s="69">
        <v>0</v>
      </c>
      <c r="DE158" s="69">
        <v>0</v>
      </c>
      <c r="DF158" s="69">
        <v>0</v>
      </c>
      <c r="DG158" s="69">
        <v>0</v>
      </c>
      <c r="DH158" s="70">
        <v>0</v>
      </c>
    </row>
    <row r="159" spans="1:112" s="74" customFormat="1" ht="11.5" hidden="1" x14ac:dyDescent="0.35">
      <c r="A159" s="88">
        <v>8319</v>
      </c>
      <c r="B159" s="88" t="s">
        <v>457</v>
      </c>
      <c r="C159" s="69"/>
      <c r="D159" s="69">
        <v>0</v>
      </c>
      <c r="E159" s="69">
        <v>0</v>
      </c>
      <c r="F159" s="69">
        <v>0</v>
      </c>
      <c r="G159" s="69">
        <v>0</v>
      </c>
      <c r="H159" s="69">
        <v>0</v>
      </c>
      <c r="I159" s="69">
        <v>0</v>
      </c>
      <c r="J159" s="69">
        <v>0</v>
      </c>
      <c r="K159" s="69">
        <v>0</v>
      </c>
      <c r="L159" s="69">
        <v>0</v>
      </c>
      <c r="M159" s="69">
        <v>0</v>
      </c>
      <c r="N159" s="70">
        <v>0</v>
      </c>
      <c r="O159" s="69">
        <v>0</v>
      </c>
      <c r="P159" s="69">
        <v>0</v>
      </c>
      <c r="Q159" s="69">
        <v>35</v>
      </c>
      <c r="R159" s="69">
        <v>0</v>
      </c>
      <c r="S159" s="69">
        <v>0</v>
      </c>
      <c r="T159" s="69">
        <v>0</v>
      </c>
      <c r="U159" s="69">
        <v>0</v>
      </c>
      <c r="V159" s="69">
        <v>35</v>
      </c>
      <c r="W159" s="70">
        <v>0</v>
      </c>
      <c r="X159" s="69">
        <f t="shared" si="228"/>
        <v>0</v>
      </c>
      <c r="Y159" s="69">
        <f t="shared" si="228"/>
        <v>0</v>
      </c>
      <c r="Z159" s="69">
        <f t="shared" si="228"/>
        <v>35</v>
      </c>
      <c r="AA159" s="69">
        <f t="shared" si="228"/>
        <v>0</v>
      </c>
      <c r="AB159" s="69">
        <f t="shared" si="228"/>
        <v>0</v>
      </c>
      <c r="AC159" s="69">
        <f t="shared" si="228"/>
        <v>0</v>
      </c>
      <c r="AD159" s="69">
        <f t="shared" si="228"/>
        <v>0</v>
      </c>
      <c r="AE159" s="69">
        <f t="shared" si="228"/>
        <v>35</v>
      </c>
      <c r="AF159" s="69">
        <v>0</v>
      </c>
      <c r="AG159" s="69">
        <v>0</v>
      </c>
      <c r="AH159" s="69">
        <v>36.050000000000004</v>
      </c>
      <c r="AI159" s="69">
        <v>0</v>
      </c>
      <c r="AJ159" s="69">
        <v>0</v>
      </c>
      <c r="AK159" s="69">
        <v>0</v>
      </c>
      <c r="AL159" s="69">
        <v>0</v>
      </c>
      <c r="AM159" s="69">
        <v>36.050000000000004</v>
      </c>
      <c r="AN159" s="70">
        <v>0</v>
      </c>
      <c r="AO159" s="69">
        <v>0</v>
      </c>
      <c r="AP159" s="69">
        <v>0</v>
      </c>
      <c r="AQ159" s="69">
        <v>37.131500000000003</v>
      </c>
      <c r="AR159" s="69">
        <v>0</v>
      </c>
      <c r="AS159" s="69">
        <v>0</v>
      </c>
      <c r="AT159" s="69">
        <v>0</v>
      </c>
      <c r="AU159" s="69">
        <v>0</v>
      </c>
      <c r="AV159" s="69">
        <v>37.131500000000003</v>
      </c>
      <c r="AW159" s="70">
        <v>0</v>
      </c>
      <c r="AX159" s="69">
        <v>0</v>
      </c>
      <c r="AY159" s="69">
        <v>0</v>
      </c>
      <c r="AZ159" s="69">
        <v>38.245445000000004</v>
      </c>
      <c r="BA159" s="69">
        <v>0</v>
      </c>
      <c r="BB159" s="69">
        <v>0</v>
      </c>
      <c r="BC159" s="69">
        <v>0</v>
      </c>
      <c r="BD159" s="69">
        <v>0</v>
      </c>
      <c r="BE159" s="69">
        <v>38.245445000000004</v>
      </c>
      <c r="BF159" s="70">
        <v>0</v>
      </c>
      <c r="BG159" s="69">
        <v>0</v>
      </c>
      <c r="BH159" s="69">
        <v>0</v>
      </c>
      <c r="BI159" s="69">
        <v>39.392808350000003</v>
      </c>
      <c r="BJ159" s="69">
        <v>0</v>
      </c>
      <c r="BK159" s="69">
        <v>0</v>
      </c>
      <c r="BL159" s="69">
        <v>0</v>
      </c>
      <c r="BM159" s="69">
        <v>0</v>
      </c>
      <c r="BN159" s="69">
        <v>39.392808350000003</v>
      </c>
      <c r="BO159" s="70">
        <v>0</v>
      </c>
      <c r="BP159" s="69">
        <v>0</v>
      </c>
      <c r="BQ159" s="69">
        <v>0</v>
      </c>
      <c r="BR159" s="69">
        <v>40.574592600500004</v>
      </c>
      <c r="BS159" s="69">
        <v>0</v>
      </c>
      <c r="BT159" s="69">
        <v>0</v>
      </c>
      <c r="BU159" s="69">
        <v>0</v>
      </c>
      <c r="BV159" s="69">
        <v>0</v>
      </c>
      <c r="BW159" s="69">
        <v>40.574592600500004</v>
      </c>
      <c r="BX159" s="70">
        <v>0</v>
      </c>
      <c r="BY159" s="69">
        <v>0</v>
      </c>
      <c r="BZ159" s="69">
        <v>0</v>
      </c>
      <c r="CA159" s="69">
        <v>41.791830378515009</v>
      </c>
      <c r="CB159" s="69">
        <v>0</v>
      </c>
      <c r="CC159" s="69">
        <v>0</v>
      </c>
      <c r="CD159" s="69">
        <v>0</v>
      </c>
      <c r="CE159" s="69">
        <v>0</v>
      </c>
      <c r="CF159" s="69">
        <v>41.791830378515009</v>
      </c>
      <c r="CG159" s="70">
        <v>0</v>
      </c>
      <c r="CH159" s="69">
        <v>0</v>
      </c>
      <c r="CI159" s="69">
        <v>0</v>
      </c>
      <c r="CJ159" s="69">
        <v>43.045585289870459</v>
      </c>
      <c r="CK159" s="69">
        <v>0</v>
      </c>
      <c r="CL159" s="69">
        <v>0</v>
      </c>
      <c r="CM159" s="69">
        <v>0</v>
      </c>
      <c r="CN159" s="69">
        <v>0</v>
      </c>
      <c r="CO159" s="69">
        <v>43.045585289870459</v>
      </c>
      <c r="CP159" s="70">
        <v>0</v>
      </c>
      <c r="CQ159" s="69">
        <v>0</v>
      </c>
      <c r="CR159" s="69">
        <v>0</v>
      </c>
      <c r="CS159" s="69">
        <v>44.336952848566575</v>
      </c>
      <c r="CT159" s="69">
        <v>0</v>
      </c>
      <c r="CU159" s="69">
        <v>0</v>
      </c>
      <c r="CV159" s="69">
        <v>0</v>
      </c>
      <c r="CW159" s="69">
        <v>0</v>
      </c>
      <c r="CX159" s="69">
        <v>44.336952848566575</v>
      </c>
      <c r="CY159" s="70">
        <v>0</v>
      </c>
      <c r="CZ159" s="69">
        <v>0</v>
      </c>
      <c r="DA159" s="69">
        <v>0</v>
      </c>
      <c r="DB159" s="69">
        <v>45.667061434023573</v>
      </c>
      <c r="DC159" s="69">
        <v>0</v>
      </c>
      <c r="DD159" s="69">
        <v>0</v>
      </c>
      <c r="DE159" s="69">
        <v>0</v>
      </c>
      <c r="DF159" s="69">
        <v>0</v>
      </c>
      <c r="DG159" s="69">
        <v>45.667061434023573</v>
      </c>
      <c r="DH159" s="70">
        <v>0</v>
      </c>
    </row>
    <row r="160" spans="1:112" s="74" customFormat="1" ht="11.5" hidden="1" x14ac:dyDescent="0.35">
      <c r="A160" s="88">
        <v>8380</v>
      </c>
      <c r="B160" s="88" t="s">
        <v>458</v>
      </c>
      <c r="C160" s="69"/>
      <c r="D160" s="69">
        <v>0</v>
      </c>
      <c r="E160" s="69">
        <v>0</v>
      </c>
      <c r="F160" s="69">
        <v>0</v>
      </c>
      <c r="G160" s="69">
        <v>0</v>
      </c>
      <c r="H160" s="69">
        <v>0</v>
      </c>
      <c r="I160" s="69">
        <v>0</v>
      </c>
      <c r="J160" s="69">
        <v>0</v>
      </c>
      <c r="K160" s="69">
        <v>0</v>
      </c>
      <c r="L160" s="69">
        <v>0</v>
      </c>
      <c r="M160" s="69">
        <v>0</v>
      </c>
      <c r="N160" s="70">
        <v>0</v>
      </c>
      <c r="O160" s="69">
        <v>0</v>
      </c>
      <c r="P160" s="69">
        <v>0</v>
      </c>
      <c r="Q160" s="69">
        <v>0</v>
      </c>
      <c r="R160" s="69">
        <v>0</v>
      </c>
      <c r="S160" s="69">
        <v>0</v>
      </c>
      <c r="T160" s="69">
        <v>0</v>
      </c>
      <c r="U160" s="69">
        <v>0</v>
      </c>
      <c r="V160" s="69">
        <v>0</v>
      </c>
      <c r="W160" s="70">
        <v>0</v>
      </c>
      <c r="X160" s="69">
        <f t="shared" si="228"/>
        <v>0</v>
      </c>
      <c r="Y160" s="69">
        <f t="shared" si="228"/>
        <v>0</v>
      </c>
      <c r="Z160" s="69">
        <f t="shared" si="228"/>
        <v>0</v>
      </c>
      <c r="AA160" s="69">
        <f t="shared" si="228"/>
        <v>0</v>
      </c>
      <c r="AB160" s="69">
        <f t="shared" si="228"/>
        <v>0</v>
      </c>
      <c r="AC160" s="69">
        <f t="shared" si="228"/>
        <v>0</v>
      </c>
      <c r="AD160" s="69">
        <f t="shared" si="228"/>
        <v>0</v>
      </c>
      <c r="AE160" s="69">
        <f t="shared" si="228"/>
        <v>0</v>
      </c>
      <c r="AF160" s="69">
        <v>0</v>
      </c>
      <c r="AG160" s="69">
        <v>0</v>
      </c>
      <c r="AH160" s="69">
        <v>0</v>
      </c>
      <c r="AI160" s="69">
        <v>0</v>
      </c>
      <c r="AJ160" s="69">
        <v>0</v>
      </c>
      <c r="AK160" s="69">
        <v>0</v>
      </c>
      <c r="AL160" s="69">
        <v>0</v>
      </c>
      <c r="AM160" s="69">
        <v>0</v>
      </c>
      <c r="AN160" s="70">
        <v>0</v>
      </c>
      <c r="AO160" s="69">
        <v>0</v>
      </c>
      <c r="AP160" s="69">
        <v>0</v>
      </c>
      <c r="AQ160" s="69">
        <v>0</v>
      </c>
      <c r="AR160" s="69">
        <v>0</v>
      </c>
      <c r="AS160" s="69">
        <v>0</v>
      </c>
      <c r="AT160" s="69">
        <v>0</v>
      </c>
      <c r="AU160" s="69">
        <v>0</v>
      </c>
      <c r="AV160" s="69">
        <v>0</v>
      </c>
      <c r="AW160" s="70">
        <v>0</v>
      </c>
      <c r="AX160" s="69">
        <v>0</v>
      </c>
      <c r="AY160" s="69">
        <v>0</v>
      </c>
      <c r="AZ160" s="69">
        <v>0</v>
      </c>
      <c r="BA160" s="69">
        <v>0</v>
      </c>
      <c r="BB160" s="69">
        <v>0</v>
      </c>
      <c r="BC160" s="69">
        <v>0</v>
      </c>
      <c r="BD160" s="69">
        <v>0</v>
      </c>
      <c r="BE160" s="69">
        <v>0</v>
      </c>
      <c r="BF160" s="70">
        <v>0</v>
      </c>
      <c r="BG160" s="69">
        <v>0</v>
      </c>
      <c r="BH160" s="69">
        <v>0</v>
      </c>
      <c r="BI160" s="69">
        <v>0</v>
      </c>
      <c r="BJ160" s="69">
        <v>0</v>
      </c>
      <c r="BK160" s="69">
        <v>0</v>
      </c>
      <c r="BL160" s="69">
        <v>0</v>
      </c>
      <c r="BM160" s="69">
        <v>0</v>
      </c>
      <c r="BN160" s="69">
        <v>0</v>
      </c>
      <c r="BO160" s="70">
        <v>0</v>
      </c>
      <c r="BP160" s="69">
        <v>0</v>
      </c>
      <c r="BQ160" s="69">
        <v>0</v>
      </c>
      <c r="BR160" s="69">
        <v>0</v>
      </c>
      <c r="BS160" s="69">
        <v>0</v>
      </c>
      <c r="BT160" s="69">
        <v>0</v>
      </c>
      <c r="BU160" s="69">
        <v>0</v>
      </c>
      <c r="BV160" s="69">
        <v>0</v>
      </c>
      <c r="BW160" s="69">
        <v>0</v>
      </c>
      <c r="BX160" s="70">
        <v>0</v>
      </c>
      <c r="BY160" s="69">
        <v>0</v>
      </c>
      <c r="BZ160" s="69">
        <v>0</v>
      </c>
      <c r="CA160" s="69">
        <v>0</v>
      </c>
      <c r="CB160" s="69">
        <v>0</v>
      </c>
      <c r="CC160" s="69">
        <v>0</v>
      </c>
      <c r="CD160" s="69">
        <v>0</v>
      </c>
      <c r="CE160" s="69">
        <v>0</v>
      </c>
      <c r="CF160" s="69">
        <v>0</v>
      </c>
      <c r="CG160" s="70">
        <v>0</v>
      </c>
      <c r="CH160" s="69">
        <v>0</v>
      </c>
      <c r="CI160" s="69">
        <v>0</v>
      </c>
      <c r="CJ160" s="69">
        <v>0</v>
      </c>
      <c r="CK160" s="69">
        <v>0</v>
      </c>
      <c r="CL160" s="69">
        <v>0</v>
      </c>
      <c r="CM160" s="69">
        <v>0</v>
      </c>
      <c r="CN160" s="69">
        <v>0</v>
      </c>
      <c r="CO160" s="69">
        <v>0</v>
      </c>
      <c r="CP160" s="70">
        <v>0</v>
      </c>
      <c r="CQ160" s="69">
        <v>0</v>
      </c>
      <c r="CR160" s="69">
        <v>0</v>
      </c>
      <c r="CS160" s="69">
        <v>0</v>
      </c>
      <c r="CT160" s="69">
        <v>0</v>
      </c>
      <c r="CU160" s="69">
        <v>0</v>
      </c>
      <c r="CV160" s="69">
        <v>0</v>
      </c>
      <c r="CW160" s="69">
        <v>0</v>
      </c>
      <c r="CX160" s="69">
        <v>0</v>
      </c>
      <c r="CY160" s="70">
        <v>0</v>
      </c>
      <c r="CZ160" s="69">
        <v>0</v>
      </c>
      <c r="DA160" s="69">
        <v>0</v>
      </c>
      <c r="DB160" s="69">
        <v>0</v>
      </c>
      <c r="DC160" s="69">
        <v>0</v>
      </c>
      <c r="DD160" s="69">
        <v>0</v>
      </c>
      <c r="DE160" s="69">
        <v>0</v>
      </c>
      <c r="DF160" s="69">
        <v>0</v>
      </c>
      <c r="DG160" s="69">
        <v>0</v>
      </c>
      <c r="DH160" s="70">
        <v>0</v>
      </c>
    </row>
    <row r="161" spans="1:112" s="74" customFormat="1" ht="11.5" x14ac:dyDescent="0.35">
      <c r="A161" s="88">
        <v>8381</v>
      </c>
      <c r="B161" s="88" t="s">
        <v>459</v>
      </c>
      <c r="C161" s="69"/>
      <c r="D161" s="69">
        <v>0</v>
      </c>
      <c r="E161" s="69">
        <v>1013574.27</v>
      </c>
      <c r="F161" s="69">
        <v>100140.06</v>
      </c>
      <c r="G161" s="69">
        <v>167863.67999999999</v>
      </c>
      <c r="H161" s="69">
        <v>275140.8</v>
      </c>
      <c r="I161" s="69">
        <v>245368.14</v>
      </c>
      <c r="J161" s="69">
        <v>221037.59</v>
      </c>
      <c r="K161" s="69">
        <v>4024</v>
      </c>
      <c r="L161" s="69">
        <v>0</v>
      </c>
      <c r="M161" s="69">
        <v>508.58330000000007</v>
      </c>
      <c r="N161" s="70" t="s">
        <v>460</v>
      </c>
      <c r="O161" s="69">
        <v>94407.067999999999</v>
      </c>
      <c r="P161" s="69">
        <v>156778.23919999998</v>
      </c>
      <c r="Q161" s="69">
        <v>269824.57920000004</v>
      </c>
      <c r="R161" s="69">
        <v>315021.35499999998</v>
      </c>
      <c r="S161" s="69">
        <v>208719.85</v>
      </c>
      <c r="T161" s="69">
        <v>4504.96</v>
      </c>
      <c r="U161" s="69">
        <v>0</v>
      </c>
      <c r="V161" s="69">
        <v>1049256.0514</v>
      </c>
      <c r="W161" s="70" t="s">
        <v>461</v>
      </c>
      <c r="X161" s="69">
        <f t="shared" si="228"/>
        <v>-5732.9919999999984</v>
      </c>
      <c r="Y161" s="69">
        <f t="shared" si="228"/>
        <v>-11085.440800000011</v>
      </c>
      <c r="Z161" s="69">
        <f t="shared" si="228"/>
        <v>-5316.2207999999519</v>
      </c>
      <c r="AA161" s="69">
        <f t="shared" si="228"/>
        <v>69653.214999999967</v>
      </c>
      <c r="AB161" s="69">
        <f t="shared" si="228"/>
        <v>-12317.739999999991</v>
      </c>
      <c r="AC161" s="69">
        <f t="shared" si="228"/>
        <v>480.96000000000004</v>
      </c>
      <c r="AD161" s="69">
        <f t="shared" si="228"/>
        <v>0</v>
      </c>
      <c r="AE161" s="69">
        <f t="shared" si="228"/>
        <v>1048747.4680999999</v>
      </c>
      <c r="AF161" s="69">
        <v>98899.678778400019</v>
      </c>
      <c r="AG161" s="69">
        <v>165931.68328376001</v>
      </c>
      <c r="AH161" s="69">
        <v>271974.11664060003</v>
      </c>
      <c r="AI161" s="69">
        <v>356588.28626212006</v>
      </c>
      <c r="AJ161" s="69">
        <v>236260.34374840005</v>
      </c>
      <c r="AK161" s="69">
        <v>71427.545784400005</v>
      </c>
      <c r="AL161" s="69">
        <v>0</v>
      </c>
      <c r="AM161" s="69">
        <v>1201081.6544976803</v>
      </c>
      <c r="AN161" s="70" t="s">
        <v>906</v>
      </c>
      <c r="AO161" s="69">
        <v>104669.48603833187</v>
      </c>
      <c r="AP161" s="69">
        <v>174449.1433972198</v>
      </c>
      <c r="AQ161" s="69">
        <v>278555.89026330254</v>
      </c>
      <c r="AR161" s="69">
        <v>456381.46869401698</v>
      </c>
      <c r="AS161" s="69">
        <v>241977.84406711135</v>
      </c>
      <c r="AT161" s="69">
        <v>73156.092392382488</v>
      </c>
      <c r="AU161" s="69">
        <v>0</v>
      </c>
      <c r="AV161" s="69">
        <v>1329189.9248523652</v>
      </c>
      <c r="AW161" s="70" t="s">
        <v>907</v>
      </c>
      <c r="AX161" s="69">
        <v>107464.16131555534</v>
      </c>
      <c r="AY161" s="69">
        <v>179106.93552592557</v>
      </c>
      <c r="AZ161" s="69">
        <v>285993.33253333275</v>
      </c>
      <c r="BA161" s="69">
        <v>478388.84714666574</v>
      </c>
      <c r="BB161" s="69">
        <v>271549.22482962912</v>
      </c>
      <c r="BC161" s="69">
        <v>75109.36005925911</v>
      </c>
      <c r="BD161" s="69">
        <v>0</v>
      </c>
      <c r="BE161" s="69">
        <v>1397611.8614103678</v>
      </c>
      <c r="BF161" s="70" t="s">
        <v>908</v>
      </c>
      <c r="BG161" s="69">
        <v>107464.16131555534</v>
      </c>
      <c r="BH161" s="69">
        <v>177951.40690962927</v>
      </c>
      <c r="BI161" s="69">
        <v>285993.33253333275</v>
      </c>
      <c r="BJ161" s="69">
        <v>488210.84038518422</v>
      </c>
      <c r="BK161" s="69">
        <v>271549.22482962912</v>
      </c>
      <c r="BL161" s="69">
        <v>75109.36005925911</v>
      </c>
      <c r="BM161" s="69">
        <v>0</v>
      </c>
      <c r="BN161" s="69">
        <v>1406278.3260325897</v>
      </c>
      <c r="BO161" s="70" t="s">
        <v>908</v>
      </c>
      <c r="BP161" s="69">
        <v>107464.16131555534</v>
      </c>
      <c r="BQ161" s="69">
        <v>179106.93552592557</v>
      </c>
      <c r="BR161" s="69">
        <v>285993.33253333275</v>
      </c>
      <c r="BS161" s="69">
        <v>496877.30500740645</v>
      </c>
      <c r="BT161" s="69">
        <v>271549.22482962912</v>
      </c>
      <c r="BU161" s="69">
        <v>75109.36005925911</v>
      </c>
      <c r="BV161" s="69">
        <v>0</v>
      </c>
      <c r="BW161" s="69">
        <v>1416100.3192711081</v>
      </c>
      <c r="BX161" s="70" t="s">
        <v>908</v>
      </c>
      <c r="BY161" s="69">
        <v>107464.16131555534</v>
      </c>
      <c r="BZ161" s="69">
        <v>179106.93552592557</v>
      </c>
      <c r="CA161" s="69">
        <v>285993.33253333275</v>
      </c>
      <c r="CB161" s="69">
        <v>496877.30500740645</v>
      </c>
      <c r="CC161" s="69">
        <v>271549.22482962912</v>
      </c>
      <c r="CD161" s="69">
        <v>75109.36005925911</v>
      </c>
      <c r="CE161" s="69">
        <v>0</v>
      </c>
      <c r="CF161" s="69">
        <v>1416100.3192711081</v>
      </c>
      <c r="CG161" s="70" t="s">
        <v>908</v>
      </c>
      <c r="CH161" s="69">
        <v>107464.16131555534</v>
      </c>
      <c r="CI161" s="69">
        <v>179106.93552592557</v>
      </c>
      <c r="CJ161" s="69">
        <v>285993.33253333275</v>
      </c>
      <c r="CK161" s="69">
        <v>496877.30500740645</v>
      </c>
      <c r="CL161" s="69">
        <v>271549.22482962912</v>
      </c>
      <c r="CM161" s="69">
        <v>75109.36005925911</v>
      </c>
      <c r="CN161" s="69">
        <v>0</v>
      </c>
      <c r="CO161" s="69">
        <v>1416100.3192711081</v>
      </c>
      <c r="CP161" s="70" t="s">
        <v>908</v>
      </c>
      <c r="CQ161" s="69">
        <v>107464.16131555534</v>
      </c>
      <c r="CR161" s="69">
        <v>179106.93552592557</v>
      </c>
      <c r="CS161" s="69">
        <v>285993.33253333275</v>
      </c>
      <c r="CT161" s="69">
        <v>496877.30500740645</v>
      </c>
      <c r="CU161" s="69">
        <v>271549.22482962912</v>
      </c>
      <c r="CV161" s="69">
        <v>75109.36005925911</v>
      </c>
      <c r="CW161" s="69">
        <v>0</v>
      </c>
      <c r="CX161" s="69">
        <v>1416100.3192711081</v>
      </c>
      <c r="CY161" s="70" t="s">
        <v>908</v>
      </c>
      <c r="CZ161" s="69">
        <v>107464.16131555534</v>
      </c>
      <c r="DA161" s="69">
        <v>179106.93552592557</v>
      </c>
      <c r="DB161" s="69">
        <v>285993.33253333275</v>
      </c>
      <c r="DC161" s="69">
        <v>496877.30500740645</v>
      </c>
      <c r="DD161" s="69">
        <v>271549.22482962912</v>
      </c>
      <c r="DE161" s="69">
        <v>75109.36005925911</v>
      </c>
      <c r="DF161" s="69">
        <v>0</v>
      </c>
      <c r="DG161" s="69">
        <v>1416100.3192711081</v>
      </c>
      <c r="DH161" s="70" t="s">
        <v>908</v>
      </c>
    </row>
    <row r="162" spans="1:112" s="74" customFormat="1" ht="11.5" hidden="1" x14ac:dyDescent="0.35">
      <c r="A162" s="88">
        <v>8382</v>
      </c>
      <c r="B162" s="88" t="s">
        <v>462</v>
      </c>
      <c r="C162" s="69"/>
      <c r="D162" s="69">
        <v>0</v>
      </c>
      <c r="E162" s="69">
        <v>0</v>
      </c>
      <c r="F162" s="69">
        <v>0</v>
      </c>
      <c r="G162" s="69">
        <v>0</v>
      </c>
      <c r="H162" s="69">
        <v>0</v>
      </c>
      <c r="I162" s="69">
        <v>0</v>
      </c>
      <c r="J162" s="69">
        <v>0</v>
      </c>
      <c r="K162" s="69">
        <v>0</v>
      </c>
      <c r="L162" s="69">
        <v>0</v>
      </c>
      <c r="M162" s="69">
        <v>0</v>
      </c>
      <c r="N162" s="70">
        <v>0</v>
      </c>
      <c r="O162" s="69">
        <v>0</v>
      </c>
      <c r="P162" s="69">
        <v>0</v>
      </c>
      <c r="Q162" s="69">
        <v>0</v>
      </c>
      <c r="R162" s="69">
        <v>0</v>
      </c>
      <c r="S162" s="69">
        <v>0</v>
      </c>
      <c r="T162" s="69">
        <v>0</v>
      </c>
      <c r="U162" s="69">
        <v>0</v>
      </c>
      <c r="V162" s="69">
        <v>0</v>
      </c>
      <c r="W162" s="70">
        <v>0</v>
      </c>
      <c r="X162" s="69">
        <f t="shared" si="228"/>
        <v>0</v>
      </c>
      <c r="Y162" s="69">
        <f t="shared" si="228"/>
        <v>0</v>
      </c>
      <c r="Z162" s="69">
        <f t="shared" si="228"/>
        <v>0</v>
      </c>
      <c r="AA162" s="69">
        <f t="shared" si="228"/>
        <v>0</v>
      </c>
      <c r="AB162" s="69">
        <f t="shared" si="228"/>
        <v>0</v>
      </c>
      <c r="AC162" s="69">
        <f t="shared" si="228"/>
        <v>0</v>
      </c>
      <c r="AD162" s="69">
        <f t="shared" si="228"/>
        <v>0</v>
      </c>
      <c r="AE162" s="69">
        <f t="shared" si="228"/>
        <v>0</v>
      </c>
      <c r="AF162" s="69">
        <v>0</v>
      </c>
      <c r="AG162" s="69">
        <v>0</v>
      </c>
      <c r="AH162" s="69">
        <v>0</v>
      </c>
      <c r="AI162" s="69">
        <v>0</v>
      </c>
      <c r="AJ162" s="69">
        <v>0</v>
      </c>
      <c r="AK162" s="69">
        <v>0</v>
      </c>
      <c r="AL162" s="69">
        <v>0</v>
      </c>
      <c r="AM162" s="69">
        <v>0</v>
      </c>
      <c r="AN162" s="70">
        <v>0</v>
      </c>
      <c r="AO162" s="69">
        <v>0</v>
      </c>
      <c r="AP162" s="69">
        <v>0</v>
      </c>
      <c r="AQ162" s="69">
        <v>0</v>
      </c>
      <c r="AR162" s="69">
        <v>0</v>
      </c>
      <c r="AS162" s="69">
        <v>0</v>
      </c>
      <c r="AT162" s="69">
        <v>0</v>
      </c>
      <c r="AU162" s="69">
        <v>0</v>
      </c>
      <c r="AV162" s="69">
        <v>0</v>
      </c>
      <c r="AW162" s="70">
        <v>0</v>
      </c>
      <c r="AX162" s="69">
        <v>0</v>
      </c>
      <c r="AY162" s="69">
        <v>0</v>
      </c>
      <c r="AZ162" s="69">
        <v>0</v>
      </c>
      <c r="BA162" s="69">
        <v>0</v>
      </c>
      <c r="BB162" s="69">
        <v>0</v>
      </c>
      <c r="BC162" s="69">
        <v>0</v>
      </c>
      <c r="BD162" s="69">
        <v>0</v>
      </c>
      <c r="BE162" s="69">
        <v>0</v>
      </c>
      <c r="BF162" s="70">
        <v>0</v>
      </c>
      <c r="BG162" s="69">
        <v>0</v>
      </c>
      <c r="BH162" s="69">
        <v>0</v>
      </c>
      <c r="BI162" s="69">
        <v>0</v>
      </c>
      <c r="BJ162" s="69">
        <v>0</v>
      </c>
      <c r="BK162" s="69">
        <v>0</v>
      </c>
      <c r="BL162" s="69">
        <v>0</v>
      </c>
      <c r="BM162" s="69">
        <v>0</v>
      </c>
      <c r="BN162" s="69">
        <v>0</v>
      </c>
      <c r="BO162" s="70">
        <v>0</v>
      </c>
      <c r="BP162" s="69">
        <v>0</v>
      </c>
      <c r="BQ162" s="69">
        <v>0</v>
      </c>
      <c r="BR162" s="69">
        <v>0</v>
      </c>
      <c r="BS162" s="69">
        <v>0</v>
      </c>
      <c r="BT162" s="69">
        <v>0</v>
      </c>
      <c r="BU162" s="69">
        <v>0</v>
      </c>
      <c r="BV162" s="69">
        <v>0</v>
      </c>
      <c r="BW162" s="69">
        <v>0</v>
      </c>
      <c r="BX162" s="70">
        <v>0</v>
      </c>
      <c r="BY162" s="69">
        <v>0</v>
      </c>
      <c r="BZ162" s="69">
        <v>0</v>
      </c>
      <c r="CA162" s="69">
        <v>0</v>
      </c>
      <c r="CB162" s="69">
        <v>0</v>
      </c>
      <c r="CC162" s="69">
        <v>0</v>
      </c>
      <c r="CD162" s="69">
        <v>0</v>
      </c>
      <c r="CE162" s="69">
        <v>0</v>
      </c>
      <c r="CF162" s="69">
        <v>0</v>
      </c>
      <c r="CG162" s="70">
        <v>0</v>
      </c>
      <c r="CH162" s="69">
        <v>0</v>
      </c>
      <c r="CI162" s="69">
        <v>0</v>
      </c>
      <c r="CJ162" s="69">
        <v>0</v>
      </c>
      <c r="CK162" s="69">
        <v>0</v>
      </c>
      <c r="CL162" s="69">
        <v>0</v>
      </c>
      <c r="CM162" s="69">
        <v>0</v>
      </c>
      <c r="CN162" s="69">
        <v>0</v>
      </c>
      <c r="CO162" s="69">
        <v>0</v>
      </c>
      <c r="CP162" s="70">
        <v>0</v>
      </c>
      <c r="CQ162" s="69">
        <v>0</v>
      </c>
      <c r="CR162" s="69">
        <v>0</v>
      </c>
      <c r="CS162" s="69">
        <v>0</v>
      </c>
      <c r="CT162" s="69">
        <v>0</v>
      </c>
      <c r="CU162" s="69">
        <v>0</v>
      </c>
      <c r="CV162" s="69">
        <v>0</v>
      </c>
      <c r="CW162" s="69">
        <v>0</v>
      </c>
      <c r="CX162" s="69">
        <v>0</v>
      </c>
      <c r="CY162" s="70">
        <v>0</v>
      </c>
      <c r="CZ162" s="69">
        <v>0</v>
      </c>
      <c r="DA162" s="69">
        <v>0</v>
      </c>
      <c r="DB162" s="69">
        <v>0</v>
      </c>
      <c r="DC162" s="69">
        <v>0</v>
      </c>
      <c r="DD162" s="69">
        <v>0</v>
      </c>
      <c r="DE162" s="69">
        <v>0</v>
      </c>
      <c r="DF162" s="69">
        <v>0</v>
      </c>
      <c r="DG162" s="69">
        <v>0</v>
      </c>
      <c r="DH162" s="70">
        <v>0</v>
      </c>
    </row>
    <row r="163" spans="1:112" s="74" customFormat="1" ht="11.5" x14ac:dyDescent="0.35">
      <c r="A163" s="88">
        <v>8520</v>
      </c>
      <c r="B163" s="88" t="s">
        <v>383</v>
      </c>
      <c r="C163" s="69"/>
      <c r="D163" s="69">
        <v>0</v>
      </c>
      <c r="E163" s="69">
        <v>27902.21</v>
      </c>
      <c r="F163" s="69">
        <v>3379.44</v>
      </c>
      <c r="G163" s="69">
        <v>13246.2</v>
      </c>
      <c r="H163" s="69">
        <v>0</v>
      </c>
      <c r="I163" s="69">
        <v>7395.77</v>
      </c>
      <c r="J163" s="69">
        <v>3880.8</v>
      </c>
      <c r="K163" s="69">
        <v>0</v>
      </c>
      <c r="L163" s="69">
        <v>0</v>
      </c>
      <c r="M163" s="69">
        <v>0.9</v>
      </c>
      <c r="N163" s="70" t="s">
        <v>439</v>
      </c>
      <c r="O163" s="69">
        <v>4075.3323529411764</v>
      </c>
      <c r="P163" s="69">
        <v>8109.0214054054059</v>
      </c>
      <c r="Q163" s="69">
        <v>0</v>
      </c>
      <c r="R163" s="69">
        <v>11267.441230769231</v>
      </c>
      <c r="S163" s="69">
        <v>1872.2835820895523</v>
      </c>
      <c r="T163" s="69">
        <v>0</v>
      </c>
      <c r="U163" s="69">
        <v>0</v>
      </c>
      <c r="V163" s="69">
        <v>25324.078571205366</v>
      </c>
      <c r="W163" s="70" t="s">
        <v>439</v>
      </c>
      <c r="X163" s="69">
        <f t="shared" si="228"/>
        <v>695.89235294117634</v>
      </c>
      <c r="Y163" s="69">
        <f t="shared" si="228"/>
        <v>-5137.1785945945949</v>
      </c>
      <c r="Z163" s="69">
        <f t="shared" si="228"/>
        <v>0</v>
      </c>
      <c r="AA163" s="69">
        <f t="shared" si="228"/>
        <v>3871.6712307692305</v>
      </c>
      <c r="AB163" s="69">
        <f t="shared" si="228"/>
        <v>-2008.5164179104479</v>
      </c>
      <c r="AC163" s="69">
        <f t="shared" si="228"/>
        <v>0</v>
      </c>
      <c r="AD163" s="69">
        <f t="shared" si="228"/>
        <v>0</v>
      </c>
      <c r="AE163" s="69">
        <f t="shared" si="228"/>
        <v>25323.178571205364</v>
      </c>
      <c r="AF163" s="69">
        <v>5571.8927999999996</v>
      </c>
      <c r="AG163" s="69">
        <v>7174.2672000000002</v>
      </c>
      <c r="AH163" s="69">
        <v>14931.216000000002</v>
      </c>
      <c r="AI163" s="69">
        <v>19301.328000000001</v>
      </c>
      <c r="AJ163" s="69">
        <v>2476.3968</v>
      </c>
      <c r="AK163" s="69">
        <v>0</v>
      </c>
      <c r="AL163" s="69">
        <v>0</v>
      </c>
      <c r="AM163" s="69">
        <v>49455.100800000007</v>
      </c>
      <c r="AN163" s="70">
        <v>0</v>
      </c>
      <c r="AO163" s="69">
        <v>5571.8927999999996</v>
      </c>
      <c r="AP163" s="69">
        <v>7174.2672000000002</v>
      </c>
      <c r="AQ163" s="69">
        <v>14931.216000000002</v>
      </c>
      <c r="AR163" s="69">
        <v>19701.921600000001</v>
      </c>
      <c r="AS163" s="69">
        <v>2694.9024000000004</v>
      </c>
      <c r="AT163" s="69">
        <v>0</v>
      </c>
      <c r="AU163" s="69">
        <v>0</v>
      </c>
      <c r="AV163" s="69">
        <v>50074.200000000004</v>
      </c>
      <c r="AW163" s="70">
        <v>0</v>
      </c>
      <c r="AX163" s="69">
        <v>5571.8927999999996</v>
      </c>
      <c r="AY163" s="69">
        <v>7137.8496000000005</v>
      </c>
      <c r="AZ163" s="69">
        <v>14931.216000000002</v>
      </c>
      <c r="BA163" s="69">
        <v>20102.515200000002</v>
      </c>
      <c r="BB163" s="69">
        <v>2694.9024000000004</v>
      </c>
      <c r="BC163" s="69">
        <v>0</v>
      </c>
      <c r="BD163" s="69">
        <v>0</v>
      </c>
      <c r="BE163" s="69">
        <v>50438.376000000004</v>
      </c>
      <c r="BF163" s="70">
        <v>0</v>
      </c>
      <c r="BG163" s="69">
        <v>5571.8927999999996</v>
      </c>
      <c r="BH163" s="69">
        <v>7174.2672000000002</v>
      </c>
      <c r="BI163" s="69">
        <v>14931.216000000002</v>
      </c>
      <c r="BJ163" s="69">
        <v>20466.691200000001</v>
      </c>
      <c r="BK163" s="69">
        <v>2694.9024000000004</v>
      </c>
      <c r="BL163" s="69">
        <v>0</v>
      </c>
      <c r="BM163" s="69">
        <v>0</v>
      </c>
      <c r="BN163" s="69">
        <v>50838.969600000004</v>
      </c>
      <c r="BO163" s="70">
        <v>0</v>
      </c>
      <c r="BP163" s="69">
        <v>5571.8927999999996</v>
      </c>
      <c r="BQ163" s="69">
        <v>7174.2672000000002</v>
      </c>
      <c r="BR163" s="69">
        <v>14931.216000000002</v>
      </c>
      <c r="BS163" s="69">
        <v>20466.691200000001</v>
      </c>
      <c r="BT163" s="69">
        <v>2694.9024000000004</v>
      </c>
      <c r="BU163" s="69">
        <v>0</v>
      </c>
      <c r="BV163" s="69">
        <v>0</v>
      </c>
      <c r="BW163" s="69">
        <v>50838.969600000004</v>
      </c>
      <c r="BX163" s="70">
        <v>0</v>
      </c>
      <c r="BY163" s="69">
        <v>5571.8927999999996</v>
      </c>
      <c r="BZ163" s="69">
        <v>7174.2672000000002</v>
      </c>
      <c r="CA163" s="69">
        <v>14931.216000000002</v>
      </c>
      <c r="CB163" s="69">
        <v>20466.691200000001</v>
      </c>
      <c r="CC163" s="69">
        <v>2694.9024000000004</v>
      </c>
      <c r="CD163" s="69">
        <v>0</v>
      </c>
      <c r="CE163" s="69">
        <v>0</v>
      </c>
      <c r="CF163" s="69">
        <v>50838.969600000004</v>
      </c>
      <c r="CG163" s="70">
        <v>0</v>
      </c>
      <c r="CH163" s="69">
        <v>5571.8927999999996</v>
      </c>
      <c r="CI163" s="69">
        <v>7174.2672000000002</v>
      </c>
      <c r="CJ163" s="69">
        <v>14931.216000000002</v>
      </c>
      <c r="CK163" s="69">
        <v>20466.691200000001</v>
      </c>
      <c r="CL163" s="69">
        <v>2694.9024000000004</v>
      </c>
      <c r="CM163" s="69">
        <v>0</v>
      </c>
      <c r="CN163" s="69">
        <v>0</v>
      </c>
      <c r="CO163" s="69">
        <v>50838.969600000004</v>
      </c>
      <c r="CP163" s="70">
        <v>0</v>
      </c>
      <c r="CQ163" s="69">
        <v>5571.8927999999996</v>
      </c>
      <c r="CR163" s="69">
        <v>7174.2672000000002</v>
      </c>
      <c r="CS163" s="69">
        <v>14931.216000000002</v>
      </c>
      <c r="CT163" s="69">
        <v>20466.691200000001</v>
      </c>
      <c r="CU163" s="69">
        <v>2694.9024000000004</v>
      </c>
      <c r="CV163" s="69">
        <v>0</v>
      </c>
      <c r="CW163" s="69">
        <v>0</v>
      </c>
      <c r="CX163" s="69">
        <v>50838.969600000004</v>
      </c>
      <c r="CY163" s="70">
        <v>0</v>
      </c>
      <c r="CZ163" s="69">
        <v>5571.8927999999996</v>
      </c>
      <c r="DA163" s="69">
        <v>7174.2672000000002</v>
      </c>
      <c r="DB163" s="69">
        <v>14931.216000000002</v>
      </c>
      <c r="DC163" s="69">
        <v>20466.691200000001</v>
      </c>
      <c r="DD163" s="69">
        <v>2694.9024000000004</v>
      </c>
      <c r="DE163" s="69">
        <v>0</v>
      </c>
      <c r="DF163" s="69">
        <v>0</v>
      </c>
      <c r="DG163" s="69">
        <v>50838.969600000004</v>
      </c>
      <c r="DH163" s="70">
        <v>0</v>
      </c>
    </row>
    <row r="164" spans="1:112" s="74" customFormat="1" ht="11.5" hidden="1" x14ac:dyDescent="0.35">
      <c r="A164" s="88">
        <v>8545</v>
      </c>
      <c r="B164" s="88" t="s">
        <v>463</v>
      </c>
      <c r="C164" s="69"/>
      <c r="D164" s="69">
        <v>0</v>
      </c>
      <c r="E164" s="69">
        <v>276320.98699999996</v>
      </c>
      <c r="F164" s="69">
        <v>80000</v>
      </c>
      <c r="G164" s="69">
        <v>196320.98699999999</v>
      </c>
      <c r="H164" s="69">
        <v>0</v>
      </c>
      <c r="I164" s="69">
        <v>0</v>
      </c>
      <c r="J164" s="69">
        <v>0</v>
      </c>
      <c r="K164" s="69">
        <v>0</v>
      </c>
      <c r="L164" s="69">
        <v>0</v>
      </c>
      <c r="M164" s="69">
        <v>750</v>
      </c>
      <c r="N164" s="70" t="s">
        <v>464</v>
      </c>
      <c r="O164" s="69">
        <v>85500</v>
      </c>
      <c r="P164" s="69">
        <v>0</v>
      </c>
      <c r="Q164" s="69">
        <v>0</v>
      </c>
      <c r="R164" s="69">
        <v>0</v>
      </c>
      <c r="S164" s="69">
        <v>0</v>
      </c>
      <c r="T164" s="69">
        <v>0</v>
      </c>
      <c r="U164" s="69">
        <v>0</v>
      </c>
      <c r="V164" s="69">
        <v>85500</v>
      </c>
      <c r="W164" s="70" t="s">
        <v>464</v>
      </c>
      <c r="X164" s="69">
        <f t="shared" si="228"/>
        <v>5500</v>
      </c>
      <c r="Y164" s="69">
        <f t="shared" si="228"/>
        <v>-196320.98699999999</v>
      </c>
      <c r="Z164" s="69">
        <f t="shared" si="228"/>
        <v>0</v>
      </c>
      <c r="AA164" s="69">
        <f t="shared" si="228"/>
        <v>0</v>
      </c>
      <c r="AB164" s="69">
        <f t="shared" si="228"/>
        <v>0</v>
      </c>
      <c r="AC164" s="69">
        <f t="shared" si="228"/>
        <v>0</v>
      </c>
      <c r="AD164" s="69">
        <f t="shared" si="228"/>
        <v>0</v>
      </c>
      <c r="AE164" s="69">
        <f t="shared" si="228"/>
        <v>84750</v>
      </c>
      <c r="AF164" s="69">
        <v>88065</v>
      </c>
      <c r="AG164" s="69">
        <v>0</v>
      </c>
      <c r="AH164" s="69">
        <v>0</v>
      </c>
      <c r="AI164" s="69">
        <v>0</v>
      </c>
      <c r="AJ164" s="69">
        <v>0</v>
      </c>
      <c r="AK164" s="69">
        <v>0</v>
      </c>
      <c r="AL164" s="69">
        <v>0</v>
      </c>
      <c r="AM164" s="69">
        <v>88065</v>
      </c>
      <c r="AN164" s="70" t="s">
        <v>464</v>
      </c>
      <c r="AO164" s="69">
        <v>90706.950000000012</v>
      </c>
      <c r="AP164" s="69">
        <v>0</v>
      </c>
      <c r="AQ164" s="69">
        <v>0</v>
      </c>
      <c r="AR164" s="69">
        <v>0</v>
      </c>
      <c r="AS164" s="69">
        <v>0</v>
      </c>
      <c r="AT164" s="69">
        <v>0</v>
      </c>
      <c r="AU164" s="69">
        <v>0</v>
      </c>
      <c r="AV164" s="69">
        <v>90706.950000000012</v>
      </c>
      <c r="AW164" s="70" t="s">
        <v>464</v>
      </c>
      <c r="AX164" s="69">
        <v>93428.158500000005</v>
      </c>
      <c r="AY164" s="69">
        <v>214525.24316154901</v>
      </c>
      <c r="AZ164" s="69">
        <v>0</v>
      </c>
      <c r="BA164" s="69">
        <v>0</v>
      </c>
      <c r="BB164" s="69">
        <v>0</v>
      </c>
      <c r="BC164" s="69">
        <v>0</v>
      </c>
      <c r="BD164" s="69">
        <v>0</v>
      </c>
      <c r="BE164" s="69">
        <v>307953.401661549</v>
      </c>
      <c r="BF164" s="70" t="s">
        <v>464</v>
      </c>
      <c r="BG164" s="69">
        <v>96231.003255000018</v>
      </c>
      <c r="BH164" s="69">
        <v>220961.00045639547</v>
      </c>
      <c r="BI164" s="69">
        <v>0</v>
      </c>
      <c r="BJ164" s="69">
        <v>0</v>
      </c>
      <c r="BK164" s="69">
        <v>0</v>
      </c>
      <c r="BL164" s="69">
        <v>0</v>
      </c>
      <c r="BM164" s="69">
        <v>0</v>
      </c>
      <c r="BN164" s="69">
        <v>317192.00371139549</v>
      </c>
      <c r="BO164" s="70" t="s">
        <v>464</v>
      </c>
      <c r="BP164" s="69">
        <v>99117.933352649998</v>
      </c>
      <c r="BQ164" s="69">
        <v>224362.49999999997</v>
      </c>
      <c r="BR164" s="69">
        <v>199071.41349435176</v>
      </c>
      <c r="BS164" s="69">
        <v>0</v>
      </c>
      <c r="BT164" s="69">
        <v>278225.77783199999</v>
      </c>
      <c r="BU164" s="69">
        <v>0</v>
      </c>
      <c r="BV164" s="69">
        <v>0</v>
      </c>
      <c r="BW164" s="69">
        <v>800777.62467900175</v>
      </c>
      <c r="BX164" s="70" t="s">
        <v>464</v>
      </c>
      <c r="BY164" s="69">
        <v>102091.47135322951</v>
      </c>
      <c r="BZ164" s="69">
        <v>224362.49999999997</v>
      </c>
      <c r="CA164" s="69">
        <v>205043.55589918233</v>
      </c>
      <c r="CB164" s="69">
        <v>0</v>
      </c>
      <c r="CC164" s="69">
        <v>286572.55116695998</v>
      </c>
      <c r="CD164" s="69">
        <v>0</v>
      </c>
      <c r="CE164" s="69">
        <v>0</v>
      </c>
      <c r="CF164" s="69">
        <v>818070.07841937174</v>
      </c>
      <c r="CG164" s="70" t="s">
        <v>464</v>
      </c>
      <c r="CH164" s="69">
        <v>105154.2154938264</v>
      </c>
      <c r="CI164" s="69">
        <v>224362.49999999997</v>
      </c>
      <c r="CJ164" s="69">
        <v>211194.86257615782</v>
      </c>
      <c r="CK164" s="69">
        <v>0</v>
      </c>
      <c r="CL164" s="69">
        <v>295169.7277019688</v>
      </c>
      <c r="CM164" s="69">
        <v>0</v>
      </c>
      <c r="CN164" s="69">
        <v>0</v>
      </c>
      <c r="CO164" s="69">
        <v>835881.30577195296</v>
      </c>
      <c r="CP164" s="70" t="s">
        <v>464</v>
      </c>
      <c r="CQ164" s="69">
        <v>108308.84195864119</v>
      </c>
      <c r="CR164" s="69">
        <v>224362.49999999997</v>
      </c>
      <c r="CS164" s="69">
        <v>217530.70845344255</v>
      </c>
      <c r="CT164" s="69">
        <v>0</v>
      </c>
      <c r="CU164" s="69">
        <v>304024.81953302788</v>
      </c>
      <c r="CV164" s="69">
        <v>0</v>
      </c>
      <c r="CW164" s="69">
        <v>0</v>
      </c>
      <c r="CX164" s="69">
        <v>854226.86994511168</v>
      </c>
      <c r="CY164" s="70" t="s">
        <v>464</v>
      </c>
      <c r="CZ164" s="69">
        <v>111558.10721740042</v>
      </c>
      <c r="DA164" s="69">
        <v>224362.49999999997</v>
      </c>
      <c r="DB164" s="69">
        <v>224056.62970704585</v>
      </c>
      <c r="DC164" s="69">
        <v>0</v>
      </c>
      <c r="DD164" s="69">
        <v>313145.56411901873</v>
      </c>
      <c r="DE164" s="69">
        <v>0</v>
      </c>
      <c r="DF164" s="69">
        <v>0</v>
      </c>
      <c r="DG164" s="69">
        <v>873122.80104346492</v>
      </c>
      <c r="DH164" s="70" t="s">
        <v>464</v>
      </c>
    </row>
    <row r="165" spans="1:112" s="74" customFormat="1" ht="11.5" x14ac:dyDescent="0.35">
      <c r="A165" s="88">
        <v>8550</v>
      </c>
      <c r="B165" s="88" t="s">
        <v>465</v>
      </c>
      <c r="C165" s="69"/>
      <c r="D165" s="69">
        <v>0</v>
      </c>
      <c r="E165" s="69">
        <v>26159.160000000003</v>
      </c>
      <c r="F165" s="69">
        <v>2419.1999999999998</v>
      </c>
      <c r="G165" s="69">
        <v>3937.22</v>
      </c>
      <c r="H165" s="69">
        <v>6453.39</v>
      </c>
      <c r="I165" s="69">
        <v>10299.35</v>
      </c>
      <c r="J165" s="69">
        <v>2938</v>
      </c>
      <c r="K165" s="69">
        <v>112</v>
      </c>
      <c r="L165" s="69">
        <v>0</v>
      </c>
      <c r="M165" s="69">
        <v>14.155400000000002</v>
      </c>
      <c r="N165" s="70" t="s">
        <v>466</v>
      </c>
      <c r="O165" s="69">
        <v>38259.406499999997</v>
      </c>
      <c r="P165" s="69">
        <v>63535.946099999994</v>
      </c>
      <c r="Q165" s="69">
        <v>109349.1036</v>
      </c>
      <c r="R165" s="69">
        <v>42709.7598</v>
      </c>
      <c r="S165" s="69">
        <v>92564.258100000006</v>
      </c>
      <c r="T165" s="69">
        <v>113.68</v>
      </c>
      <c r="U165" s="69">
        <v>0</v>
      </c>
      <c r="V165" s="69">
        <v>346532.15409999999</v>
      </c>
      <c r="W165" s="70" t="s">
        <v>466</v>
      </c>
      <c r="X165" s="69">
        <f t="shared" si="228"/>
        <v>35840.2065</v>
      </c>
      <c r="Y165" s="69">
        <f t="shared" si="228"/>
        <v>59598.726099999993</v>
      </c>
      <c r="Z165" s="69">
        <f t="shared" si="228"/>
        <v>102895.7136</v>
      </c>
      <c r="AA165" s="69">
        <f t="shared" si="228"/>
        <v>32410.409800000001</v>
      </c>
      <c r="AB165" s="69">
        <f t="shared" si="228"/>
        <v>89626.258100000006</v>
      </c>
      <c r="AC165" s="69">
        <f t="shared" si="228"/>
        <v>1.6800000000000068</v>
      </c>
      <c r="AD165" s="69">
        <f t="shared" si="228"/>
        <v>0</v>
      </c>
      <c r="AE165" s="69">
        <f t="shared" si="228"/>
        <v>346517.9987</v>
      </c>
      <c r="AF165" s="69">
        <v>2495.6748747000001</v>
      </c>
      <c r="AG165" s="69">
        <v>4187.1878453299996</v>
      </c>
      <c r="AH165" s="69">
        <v>6863.1059054250009</v>
      </c>
      <c r="AI165" s="69">
        <v>16177.452619790001</v>
      </c>
      <c r="AJ165" s="69">
        <v>5961.8899784500009</v>
      </c>
      <c r="AK165" s="69">
        <v>1802.4318539500002</v>
      </c>
      <c r="AL165" s="69">
        <v>0</v>
      </c>
      <c r="AM165" s="69">
        <v>37487.743077645006</v>
      </c>
      <c r="AN165" s="70" t="s">
        <v>909</v>
      </c>
      <c r="AO165" s="69">
        <v>2641.2725468899985</v>
      </c>
      <c r="AP165" s="69">
        <v>4402.1209114833309</v>
      </c>
      <c r="AQ165" s="69">
        <v>7029.1930683362862</v>
      </c>
      <c r="AR165" s="69">
        <v>16628.900793818651</v>
      </c>
      <c r="AS165" s="69">
        <v>6106.1677159284909</v>
      </c>
      <c r="AT165" s="69">
        <v>1846.0507048155903</v>
      </c>
      <c r="AU165" s="69">
        <v>0</v>
      </c>
      <c r="AV165" s="69">
        <v>38653.705741272352</v>
      </c>
      <c r="AW165" s="70" t="s">
        <v>910</v>
      </c>
      <c r="AX165" s="69">
        <v>2711.794523891961</v>
      </c>
      <c r="AY165" s="69">
        <v>4519.6575398199357</v>
      </c>
      <c r="AZ165" s="69">
        <v>7216.8725232608649</v>
      </c>
      <c r="BA165" s="69">
        <v>17120.546697681155</v>
      </c>
      <c r="BB165" s="69">
        <v>6852.3840119850647</v>
      </c>
      <c r="BC165" s="69">
        <v>1895.3402586341665</v>
      </c>
      <c r="BD165" s="69">
        <v>0</v>
      </c>
      <c r="BE165" s="69">
        <v>40316.595555273147</v>
      </c>
      <c r="BF165" s="70" t="s">
        <v>910</v>
      </c>
      <c r="BG165" s="69">
        <v>2711.794523891961</v>
      </c>
      <c r="BH165" s="69">
        <v>4490.4984589178712</v>
      </c>
      <c r="BI165" s="69">
        <v>7216.8725232608649</v>
      </c>
      <c r="BJ165" s="69">
        <v>17339.239804446635</v>
      </c>
      <c r="BK165" s="69">
        <v>6852.3840119850647</v>
      </c>
      <c r="BL165" s="69">
        <v>1895.3402586341665</v>
      </c>
      <c r="BM165" s="69">
        <v>0</v>
      </c>
      <c r="BN165" s="69">
        <v>40506.129581136571</v>
      </c>
      <c r="BO165" s="70" t="s">
        <v>910</v>
      </c>
      <c r="BP165" s="69">
        <v>2711.794523891961</v>
      </c>
      <c r="BQ165" s="69">
        <v>4519.6575398199357</v>
      </c>
      <c r="BR165" s="69">
        <v>7216.8725232608649</v>
      </c>
      <c r="BS165" s="69">
        <v>12538.404787887564</v>
      </c>
      <c r="BT165" s="69">
        <v>6852.3840119850647</v>
      </c>
      <c r="BU165" s="69">
        <v>1895.3402586341665</v>
      </c>
      <c r="BV165" s="69">
        <v>0</v>
      </c>
      <c r="BW165" s="69">
        <v>35734.45364547956</v>
      </c>
      <c r="BX165" s="70" t="s">
        <v>910</v>
      </c>
      <c r="BY165" s="69">
        <v>2711.794523891961</v>
      </c>
      <c r="BZ165" s="69">
        <v>4519.6575398199357</v>
      </c>
      <c r="CA165" s="69">
        <v>7216.8725232608649</v>
      </c>
      <c r="CB165" s="69">
        <v>12538.404787887564</v>
      </c>
      <c r="CC165" s="69">
        <v>6852.3840119850647</v>
      </c>
      <c r="CD165" s="69">
        <v>1895.3402586341665</v>
      </c>
      <c r="CE165" s="69">
        <v>0</v>
      </c>
      <c r="CF165" s="69">
        <v>35734.45364547956</v>
      </c>
      <c r="CG165" s="70" t="s">
        <v>910</v>
      </c>
      <c r="CH165" s="69">
        <v>2711.794523891961</v>
      </c>
      <c r="CI165" s="69">
        <v>4519.6575398199357</v>
      </c>
      <c r="CJ165" s="69">
        <v>7216.8725232608649</v>
      </c>
      <c r="CK165" s="69">
        <v>12538.404787887564</v>
      </c>
      <c r="CL165" s="69">
        <v>6852.3840119850647</v>
      </c>
      <c r="CM165" s="69">
        <v>1895.3402586341665</v>
      </c>
      <c r="CN165" s="69">
        <v>0</v>
      </c>
      <c r="CO165" s="69">
        <v>35734.45364547956</v>
      </c>
      <c r="CP165" s="70" t="s">
        <v>910</v>
      </c>
      <c r="CQ165" s="69">
        <v>2711.794523891961</v>
      </c>
      <c r="CR165" s="69">
        <v>4519.6575398199357</v>
      </c>
      <c r="CS165" s="69">
        <v>7216.8725232608649</v>
      </c>
      <c r="CT165" s="69">
        <v>12538.404787887564</v>
      </c>
      <c r="CU165" s="69">
        <v>6852.3840119850647</v>
      </c>
      <c r="CV165" s="69">
        <v>1895.3402586341665</v>
      </c>
      <c r="CW165" s="69">
        <v>0</v>
      </c>
      <c r="CX165" s="69">
        <v>35734.45364547956</v>
      </c>
      <c r="CY165" s="70" t="s">
        <v>910</v>
      </c>
      <c r="CZ165" s="69">
        <v>2711.794523891961</v>
      </c>
      <c r="DA165" s="69">
        <v>4519.6575398199357</v>
      </c>
      <c r="DB165" s="69">
        <v>7216.8725232608649</v>
      </c>
      <c r="DC165" s="69">
        <v>12538.404787887564</v>
      </c>
      <c r="DD165" s="69">
        <v>6852.3840119850647</v>
      </c>
      <c r="DE165" s="69">
        <v>1895.3402586341665</v>
      </c>
      <c r="DF165" s="69">
        <v>0</v>
      </c>
      <c r="DG165" s="69">
        <v>35734.45364547956</v>
      </c>
      <c r="DH165" s="70" t="s">
        <v>910</v>
      </c>
    </row>
    <row r="166" spans="1:112" s="74" customFormat="1" ht="11.5" x14ac:dyDescent="0.35">
      <c r="A166" s="88">
        <v>8560</v>
      </c>
      <c r="B166" s="88" t="s">
        <v>379</v>
      </c>
      <c r="C166" s="69"/>
      <c r="D166" s="69">
        <v>0</v>
      </c>
      <c r="E166" s="69">
        <v>332774.06</v>
      </c>
      <c r="F166" s="69">
        <v>28139</v>
      </c>
      <c r="G166" s="69">
        <v>47211.66</v>
      </c>
      <c r="H166" s="69">
        <v>77383.350000000006</v>
      </c>
      <c r="I166" s="69">
        <v>82854.899999999994</v>
      </c>
      <c r="J166" s="69">
        <v>73475.100000000006</v>
      </c>
      <c r="K166" s="69">
        <v>23710.05</v>
      </c>
      <c r="L166" s="69">
        <v>0</v>
      </c>
      <c r="M166" s="69">
        <v>191.09790000000001</v>
      </c>
      <c r="N166" s="70" t="s">
        <v>467</v>
      </c>
      <c r="O166" s="69">
        <v>32829.299999999996</v>
      </c>
      <c r="P166" s="69">
        <v>55080.26999999999</v>
      </c>
      <c r="Q166" s="69">
        <v>90280.574999999997</v>
      </c>
      <c r="R166" s="69">
        <v>118367.86499999999</v>
      </c>
      <c r="S166" s="69">
        <v>78425.55</v>
      </c>
      <c r="T166" s="69">
        <v>23710.05</v>
      </c>
      <c r="U166" s="69">
        <v>0</v>
      </c>
      <c r="V166" s="69">
        <v>398693.60999999993</v>
      </c>
      <c r="W166" s="70" t="s">
        <v>467</v>
      </c>
      <c r="X166" s="69">
        <f t="shared" si="228"/>
        <v>4690.2999999999956</v>
      </c>
      <c r="Y166" s="69">
        <f t="shared" si="228"/>
        <v>7868.609999999986</v>
      </c>
      <c r="Z166" s="69">
        <f t="shared" si="228"/>
        <v>12897.224999999991</v>
      </c>
      <c r="AA166" s="69">
        <f t="shared" si="228"/>
        <v>35512.964999999997</v>
      </c>
      <c r="AB166" s="69">
        <f t="shared" si="228"/>
        <v>4950.4499999999971</v>
      </c>
      <c r="AC166" s="69">
        <f t="shared" si="228"/>
        <v>0</v>
      </c>
      <c r="AD166" s="69">
        <f t="shared" si="228"/>
        <v>0</v>
      </c>
      <c r="AE166" s="69">
        <f t="shared" si="228"/>
        <v>398502.51209999993</v>
      </c>
      <c r="AF166" s="69">
        <v>34300.162070999999</v>
      </c>
      <c r="AG166" s="69">
        <v>57166.936784999998</v>
      </c>
      <c r="AH166" s="69">
        <v>91282.689382500001</v>
      </c>
      <c r="AI166" s="69">
        <v>149556.08300850002</v>
      </c>
      <c r="AJ166" s="69">
        <v>79296.073604999998</v>
      </c>
      <c r="AK166" s="69">
        <v>23973.231554999998</v>
      </c>
      <c r="AL166" s="69">
        <v>0</v>
      </c>
      <c r="AM166" s="69">
        <v>435575.17640700005</v>
      </c>
      <c r="AN166" s="70" t="s">
        <v>911</v>
      </c>
      <c r="AO166" s="69">
        <v>35130.225993118198</v>
      </c>
      <c r="AP166" s="69">
        <v>58550.376655197004</v>
      </c>
      <c r="AQ166" s="69">
        <v>93491.730465556495</v>
      </c>
      <c r="AR166" s="69">
        <v>156386.16732420362</v>
      </c>
      <c r="AS166" s="69">
        <v>88769.925896589004</v>
      </c>
      <c r="AT166" s="69">
        <v>24553.383758631</v>
      </c>
      <c r="AU166" s="69">
        <v>0</v>
      </c>
      <c r="AV166" s="69">
        <v>456881.81009329529</v>
      </c>
      <c r="AW166" s="70" t="s">
        <v>912</v>
      </c>
      <c r="AX166" s="69">
        <v>36068.203027134448</v>
      </c>
      <c r="AY166" s="69">
        <v>59725.841571814039</v>
      </c>
      <c r="AZ166" s="69">
        <v>95987.959668986849</v>
      </c>
      <c r="BA166" s="69">
        <v>163858.23418241189</v>
      </c>
      <c r="BB166" s="69">
        <v>91140.082918027925</v>
      </c>
      <c r="BC166" s="69">
        <v>25208.959104986447</v>
      </c>
      <c r="BD166" s="69">
        <v>0</v>
      </c>
      <c r="BE166" s="69">
        <v>471989.28047336161</v>
      </c>
      <c r="BF166" s="70" t="s">
        <v>913</v>
      </c>
      <c r="BG166" s="69">
        <v>36068.203027134448</v>
      </c>
      <c r="BH166" s="69">
        <v>60113.671711890755</v>
      </c>
      <c r="BI166" s="69">
        <v>95987.959668986849</v>
      </c>
      <c r="BJ166" s="69">
        <v>166766.96023298727</v>
      </c>
      <c r="BK166" s="69">
        <v>91140.082918027925</v>
      </c>
      <c r="BL166" s="69">
        <v>25208.959104986447</v>
      </c>
      <c r="BM166" s="69">
        <v>0</v>
      </c>
      <c r="BN166" s="69">
        <v>475285.83666401368</v>
      </c>
      <c r="BO166" s="70" t="s">
        <v>913</v>
      </c>
      <c r="BP166" s="69">
        <v>36068.203027134448</v>
      </c>
      <c r="BQ166" s="69">
        <v>60113.671711890755</v>
      </c>
      <c r="BR166" s="69">
        <v>95987.959668986849</v>
      </c>
      <c r="BS166" s="69">
        <v>166766.96023298727</v>
      </c>
      <c r="BT166" s="69">
        <v>91140.082918027925</v>
      </c>
      <c r="BU166" s="69">
        <v>25208.959104986447</v>
      </c>
      <c r="BV166" s="69">
        <v>0</v>
      </c>
      <c r="BW166" s="69">
        <v>475285.83666401368</v>
      </c>
      <c r="BX166" s="70" t="s">
        <v>913</v>
      </c>
      <c r="BY166" s="69">
        <v>36068.203027134448</v>
      </c>
      <c r="BZ166" s="69">
        <v>60113.671711890755</v>
      </c>
      <c r="CA166" s="69">
        <v>95987.959668986849</v>
      </c>
      <c r="CB166" s="69">
        <v>166766.96023298727</v>
      </c>
      <c r="CC166" s="69">
        <v>91140.082918027925</v>
      </c>
      <c r="CD166" s="69">
        <v>25208.959104986447</v>
      </c>
      <c r="CE166" s="69">
        <v>0</v>
      </c>
      <c r="CF166" s="69">
        <v>475285.83666401368</v>
      </c>
      <c r="CG166" s="70" t="s">
        <v>913</v>
      </c>
      <c r="CH166" s="69">
        <v>36068.203027134448</v>
      </c>
      <c r="CI166" s="69">
        <v>60113.671711890755</v>
      </c>
      <c r="CJ166" s="69">
        <v>95987.959668986849</v>
      </c>
      <c r="CK166" s="69">
        <v>166766.96023298727</v>
      </c>
      <c r="CL166" s="69">
        <v>91140.082918027925</v>
      </c>
      <c r="CM166" s="69">
        <v>25208.959104986447</v>
      </c>
      <c r="CN166" s="69">
        <v>0</v>
      </c>
      <c r="CO166" s="69">
        <v>475285.83666401368</v>
      </c>
      <c r="CP166" s="70" t="s">
        <v>914</v>
      </c>
      <c r="CQ166" s="69">
        <v>36068.203027134448</v>
      </c>
      <c r="CR166" s="69">
        <v>60113.671711890755</v>
      </c>
      <c r="CS166" s="69">
        <v>95987.959668986849</v>
      </c>
      <c r="CT166" s="69">
        <v>166766.96023298727</v>
      </c>
      <c r="CU166" s="69">
        <v>91140.082918027925</v>
      </c>
      <c r="CV166" s="69">
        <v>25208.959104986447</v>
      </c>
      <c r="CW166" s="69">
        <v>0</v>
      </c>
      <c r="CX166" s="69">
        <v>475285.83666401368</v>
      </c>
      <c r="CY166" s="70" t="s">
        <v>913</v>
      </c>
      <c r="CZ166" s="69">
        <v>36068.203027134448</v>
      </c>
      <c r="DA166" s="69">
        <v>60113.671711890755</v>
      </c>
      <c r="DB166" s="69">
        <v>95987.959668986849</v>
      </c>
      <c r="DC166" s="69">
        <v>166766.96023298727</v>
      </c>
      <c r="DD166" s="69">
        <v>91140.082918027925</v>
      </c>
      <c r="DE166" s="69">
        <v>25208.959104986447</v>
      </c>
      <c r="DF166" s="69">
        <v>0</v>
      </c>
      <c r="DG166" s="69">
        <v>475285.83666401368</v>
      </c>
      <c r="DH166" s="70" t="s">
        <v>913</v>
      </c>
    </row>
    <row r="167" spans="1:112" s="74" customFormat="1" ht="11.5" hidden="1" x14ac:dyDescent="0.35">
      <c r="A167" s="88">
        <v>8590</v>
      </c>
      <c r="B167" s="88" t="s">
        <v>385</v>
      </c>
      <c r="C167" s="69"/>
      <c r="D167" s="69">
        <v>0</v>
      </c>
      <c r="E167" s="69">
        <v>0</v>
      </c>
      <c r="F167" s="69">
        <v>0</v>
      </c>
      <c r="G167" s="69">
        <v>0</v>
      </c>
      <c r="H167" s="69">
        <v>0</v>
      </c>
      <c r="I167" s="69">
        <v>0</v>
      </c>
      <c r="J167" s="69">
        <v>0</v>
      </c>
      <c r="K167" s="69">
        <v>0</v>
      </c>
      <c r="L167" s="69">
        <v>0</v>
      </c>
      <c r="M167" s="69">
        <v>0</v>
      </c>
      <c r="N167" s="70">
        <v>0</v>
      </c>
      <c r="O167" s="69">
        <v>0</v>
      </c>
      <c r="P167" s="69">
        <v>0</v>
      </c>
      <c r="Q167" s="69">
        <v>0</v>
      </c>
      <c r="R167" s="69">
        <v>0</v>
      </c>
      <c r="S167" s="69">
        <v>0</v>
      </c>
      <c r="T167" s="69">
        <v>0</v>
      </c>
      <c r="U167" s="69">
        <v>0</v>
      </c>
      <c r="V167" s="69">
        <v>0</v>
      </c>
      <c r="W167" s="70">
        <v>0</v>
      </c>
      <c r="X167" s="69">
        <f t="shared" si="228"/>
        <v>0</v>
      </c>
      <c r="Y167" s="69">
        <f t="shared" si="228"/>
        <v>0</v>
      </c>
      <c r="Z167" s="69">
        <f t="shared" si="228"/>
        <v>0</v>
      </c>
      <c r="AA167" s="69">
        <f t="shared" si="228"/>
        <v>0</v>
      </c>
      <c r="AB167" s="69">
        <f t="shared" si="228"/>
        <v>0</v>
      </c>
      <c r="AC167" s="69">
        <f t="shared" si="228"/>
        <v>0</v>
      </c>
      <c r="AD167" s="69">
        <f t="shared" si="228"/>
        <v>0</v>
      </c>
      <c r="AE167" s="69">
        <f t="shared" si="228"/>
        <v>0</v>
      </c>
      <c r="AF167" s="69">
        <v>0</v>
      </c>
      <c r="AG167" s="69">
        <v>0</v>
      </c>
      <c r="AH167" s="69">
        <v>0</v>
      </c>
      <c r="AI167" s="69">
        <v>0</v>
      </c>
      <c r="AJ167" s="69">
        <v>0</v>
      </c>
      <c r="AK167" s="69">
        <v>0</v>
      </c>
      <c r="AL167" s="69">
        <v>0</v>
      </c>
      <c r="AM167" s="69">
        <v>0</v>
      </c>
      <c r="AN167" s="70">
        <v>0</v>
      </c>
      <c r="AO167" s="69">
        <v>0</v>
      </c>
      <c r="AP167" s="69">
        <v>0</v>
      </c>
      <c r="AQ167" s="69">
        <v>0</v>
      </c>
      <c r="AR167" s="69">
        <v>0</v>
      </c>
      <c r="AS167" s="69">
        <v>0</v>
      </c>
      <c r="AT167" s="69">
        <v>0</v>
      </c>
      <c r="AU167" s="69">
        <v>0</v>
      </c>
      <c r="AV167" s="69">
        <v>0</v>
      </c>
      <c r="AW167" s="70">
        <v>0</v>
      </c>
      <c r="AX167" s="69">
        <v>0</v>
      </c>
      <c r="AY167" s="69">
        <v>0</v>
      </c>
      <c r="AZ167" s="69">
        <v>0</v>
      </c>
      <c r="BA167" s="69">
        <v>0</v>
      </c>
      <c r="BB167" s="69">
        <v>0</v>
      </c>
      <c r="BC167" s="69">
        <v>0</v>
      </c>
      <c r="BD167" s="69">
        <v>0</v>
      </c>
      <c r="BE167" s="69">
        <v>0</v>
      </c>
      <c r="BF167" s="70">
        <v>0</v>
      </c>
      <c r="BG167" s="69">
        <v>0</v>
      </c>
      <c r="BH167" s="69">
        <v>0</v>
      </c>
      <c r="BI167" s="69">
        <v>0</v>
      </c>
      <c r="BJ167" s="69">
        <v>0</v>
      </c>
      <c r="BK167" s="69">
        <v>0</v>
      </c>
      <c r="BL167" s="69">
        <v>0</v>
      </c>
      <c r="BM167" s="69">
        <v>0</v>
      </c>
      <c r="BN167" s="69">
        <v>0</v>
      </c>
      <c r="BO167" s="70">
        <v>0</v>
      </c>
      <c r="BP167" s="69">
        <v>0</v>
      </c>
      <c r="BQ167" s="69">
        <v>0</v>
      </c>
      <c r="BR167" s="69">
        <v>0</v>
      </c>
      <c r="BS167" s="69">
        <v>0</v>
      </c>
      <c r="BT167" s="69">
        <v>0</v>
      </c>
      <c r="BU167" s="69">
        <v>0</v>
      </c>
      <c r="BV167" s="69">
        <v>0</v>
      </c>
      <c r="BW167" s="69">
        <v>0</v>
      </c>
      <c r="BX167" s="70">
        <v>0</v>
      </c>
      <c r="BY167" s="69">
        <v>0</v>
      </c>
      <c r="BZ167" s="69">
        <v>0</v>
      </c>
      <c r="CA167" s="69">
        <v>0</v>
      </c>
      <c r="CB167" s="69">
        <v>0</v>
      </c>
      <c r="CC167" s="69">
        <v>0</v>
      </c>
      <c r="CD167" s="69">
        <v>0</v>
      </c>
      <c r="CE167" s="69">
        <v>0</v>
      </c>
      <c r="CF167" s="69">
        <v>0</v>
      </c>
      <c r="CG167" s="70">
        <v>0</v>
      </c>
      <c r="CH167" s="69">
        <v>0</v>
      </c>
      <c r="CI167" s="69">
        <v>0</v>
      </c>
      <c r="CJ167" s="69">
        <v>0</v>
      </c>
      <c r="CK167" s="69">
        <v>0</v>
      </c>
      <c r="CL167" s="69">
        <v>0</v>
      </c>
      <c r="CM167" s="69">
        <v>0</v>
      </c>
      <c r="CN167" s="69">
        <v>0</v>
      </c>
      <c r="CO167" s="69">
        <v>0</v>
      </c>
      <c r="CP167" s="70">
        <v>0</v>
      </c>
      <c r="CQ167" s="69">
        <v>0</v>
      </c>
      <c r="CR167" s="69">
        <v>0</v>
      </c>
      <c r="CS167" s="69">
        <v>0</v>
      </c>
      <c r="CT167" s="69">
        <v>0</v>
      </c>
      <c r="CU167" s="69">
        <v>0</v>
      </c>
      <c r="CV167" s="69">
        <v>0</v>
      </c>
      <c r="CW167" s="69">
        <v>0</v>
      </c>
      <c r="CX167" s="69">
        <v>0</v>
      </c>
      <c r="CY167" s="70">
        <v>0</v>
      </c>
      <c r="CZ167" s="69">
        <v>0</v>
      </c>
      <c r="DA167" s="69">
        <v>0</v>
      </c>
      <c r="DB167" s="69">
        <v>0</v>
      </c>
      <c r="DC167" s="69">
        <v>0</v>
      </c>
      <c r="DD167" s="69">
        <v>0</v>
      </c>
      <c r="DE167" s="69">
        <v>0</v>
      </c>
      <c r="DF167" s="69">
        <v>0</v>
      </c>
      <c r="DG167" s="69">
        <v>0</v>
      </c>
      <c r="DH167" s="70">
        <v>0</v>
      </c>
    </row>
    <row r="168" spans="1:112" s="74" customFormat="1" ht="11.5" hidden="1" outlineLevel="2" x14ac:dyDescent="0.35">
      <c r="A168" s="88">
        <v>8593</v>
      </c>
      <c r="B168" s="88" t="s">
        <v>468</v>
      </c>
      <c r="C168" s="69"/>
      <c r="D168" s="69">
        <v>0</v>
      </c>
      <c r="E168" s="69">
        <v>0</v>
      </c>
      <c r="F168" s="69">
        <v>0</v>
      </c>
      <c r="G168" s="69">
        <v>0</v>
      </c>
      <c r="H168" s="69">
        <v>0</v>
      </c>
      <c r="I168" s="69">
        <v>0</v>
      </c>
      <c r="J168" s="69">
        <v>0</v>
      </c>
      <c r="K168" s="69">
        <v>0</v>
      </c>
      <c r="L168" s="69">
        <v>0</v>
      </c>
      <c r="M168" s="69">
        <v>0</v>
      </c>
      <c r="N168" s="70" t="s">
        <v>453</v>
      </c>
      <c r="O168" s="69">
        <v>0</v>
      </c>
      <c r="P168" s="69">
        <v>0</v>
      </c>
      <c r="Q168" s="69">
        <v>0</v>
      </c>
      <c r="R168" s="69">
        <v>0</v>
      </c>
      <c r="S168" s="69">
        <v>0</v>
      </c>
      <c r="T168" s="69">
        <v>0</v>
      </c>
      <c r="U168" s="69">
        <v>0</v>
      </c>
      <c r="V168" s="69">
        <v>0</v>
      </c>
      <c r="W168" s="70" t="s">
        <v>453</v>
      </c>
      <c r="X168" s="69">
        <f t="shared" si="228"/>
        <v>0</v>
      </c>
      <c r="Y168" s="69">
        <f t="shared" si="228"/>
        <v>0</v>
      </c>
      <c r="Z168" s="69">
        <f t="shared" si="228"/>
        <v>0</v>
      </c>
      <c r="AA168" s="69">
        <f t="shared" si="228"/>
        <v>0</v>
      </c>
      <c r="AB168" s="69">
        <f t="shared" si="228"/>
        <v>0</v>
      </c>
      <c r="AC168" s="69">
        <f t="shared" si="228"/>
        <v>0</v>
      </c>
      <c r="AD168" s="69">
        <f t="shared" si="228"/>
        <v>0</v>
      </c>
      <c r="AE168" s="69">
        <f t="shared" si="228"/>
        <v>0</v>
      </c>
      <c r="AF168" s="69">
        <v>0</v>
      </c>
      <c r="AG168" s="69">
        <v>0</v>
      </c>
      <c r="AH168" s="69">
        <v>0</v>
      </c>
      <c r="AI168" s="69">
        <v>0</v>
      </c>
      <c r="AJ168" s="69">
        <v>0</v>
      </c>
      <c r="AK168" s="69">
        <v>0</v>
      </c>
      <c r="AL168" s="69">
        <v>0</v>
      </c>
      <c r="AM168" s="69">
        <v>0</v>
      </c>
      <c r="AN168" s="70" t="s">
        <v>453</v>
      </c>
      <c r="AO168" s="69">
        <v>0</v>
      </c>
      <c r="AP168" s="69">
        <v>0</v>
      </c>
      <c r="AQ168" s="69">
        <v>0</v>
      </c>
      <c r="AR168" s="69">
        <v>0</v>
      </c>
      <c r="AS168" s="69">
        <v>0</v>
      </c>
      <c r="AT168" s="69">
        <v>0</v>
      </c>
      <c r="AU168" s="69">
        <v>0</v>
      </c>
      <c r="AV168" s="69">
        <v>0</v>
      </c>
      <c r="AW168" s="70" t="s">
        <v>453</v>
      </c>
      <c r="AX168" s="69">
        <v>0</v>
      </c>
      <c r="AY168" s="69">
        <v>0</v>
      </c>
      <c r="AZ168" s="69">
        <v>0</v>
      </c>
      <c r="BA168" s="69">
        <v>0</v>
      </c>
      <c r="BB168" s="69">
        <v>0</v>
      </c>
      <c r="BC168" s="69">
        <v>0</v>
      </c>
      <c r="BD168" s="69">
        <v>0</v>
      </c>
      <c r="BE168" s="69">
        <v>0</v>
      </c>
      <c r="BF168" s="70" t="s">
        <v>453</v>
      </c>
      <c r="BG168" s="69">
        <v>0</v>
      </c>
      <c r="BH168" s="69">
        <v>0</v>
      </c>
      <c r="BI168" s="69">
        <v>0</v>
      </c>
      <c r="BJ168" s="69">
        <v>0</v>
      </c>
      <c r="BK168" s="69">
        <v>0</v>
      </c>
      <c r="BL168" s="69">
        <v>0</v>
      </c>
      <c r="BM168" s="69">
        <v>0</v>
      </c>
      <c r="BN168" s="69">
        <v>0</v>
      </c>
      <c r="BO168" s="70" t="s">
        <v>453</v>
      </c>
      <c r="BP168" s="69">
        <v>0</v>
      </c>
      <c r="BQ168" s="69">
        <v>0</v>
      </c>
      <c r="BR168" s="69">
        <v>0</v>
      </c>
      <c r="BS168" s="69">
        <v>0</v>
      </c>
      <c r="BT168" s="69">
        <v>0</v>
      </c>
      <c r="BU168" s="69">
        <v>0</v>
      </c>
      <c r="BV168" s="69">
        <v>0</v>
      </c>
      <c r="BW168" s="69">
        <v>0</v>
      </c>
      <c r="BX168" s="70" t="s">
        <v>453</v>
      </c>
      <c r="BY168" s="69">
        <v>0</v>
      </c>
      <c r="BZ168" s="69">
        <v>0</v>
      </c>
      <c r="CA168" s="69">
        <v>0</v>
      </c>
      <c r="CB168" s="69">
        <v>0</v>
      </c>
      <c r="CC168" s="69">
        <v>0</v>
      </c>
      <c r="CD168" s="69">
        <v>0</v>
      </c>
      <c r="CE168" s="69">
        <v>0</v>
      </c>
      <c r="CF168" s="69">
        <v>0</v>
      </c>
      <c r="CG168" s="70" t="s">
        <v>453</v>
      </c>
      <c r="CH168" s="69">
        <v>0</v>
      </c>
      <c r="CI168" s="69">
        <v>0</v>
      </c>
      <c r="CJ168" s="69">
        <v>0</v>
      </c>
      <c r="CK168" s="69">
        <v>0</v>
      </c>
      <c r="CL168" s="69">
        <v>0</v>
      </c>
      <c r="CM168" s="69">
        <v>0</v>
      </c>
      <c r="CN168" s="69">
        <v>0</v>
      </c>
      <c r="CO168" s="69">
        <v>0</v>
      </c>
      <c r="CP168" s="70">
        <v>-1</v>
      </c>
      <c r="CQ168" s="69">
        <v>0</v>
      </c>
      <c r="CR168" s="69">
        <v>0</v>
      </c>
      <c r="CS168" s="69">
        <v>0</v>
      </c>
      <c r="CT168" s="69">
        <v>0</v>
      </c>
      <c r="CU168" s="69">
        <v>0</v>
      </c>
      <c r="CV168" s="69">
        <v>0</v>
      </c>
      <c r="CW168" s="69">
        <v>0</v>
      </c>
      <c r="CX168" s="69">
        <v>0</v>
      </c>
      <c r="CY168" s="70" t="s">
        <v>453</v>
      </c>
      <c r="CZ168" s="69">
        <v>0</v>
      </c>
      <c r="DA168" s="69">
        <v>0</v>
      </c>
      <c r="DB168" s="69">
        <v>0</v>
      </c>
      <c r="DC168" s="69">
        <v>0</v>
      </c>
      <c r="DD168" s="69">
        <v>0</v>
      </c>
      <c r="DE168" s="69">
        <v>0</v>
      </c>
      <c r="DF168" s="69">
        <v>0</v>
      </c>
      <c r="DG168" s="69">
        <v>0</v>
      </c>
      <c r="DH168" s="70" t="s">
        <v>453</v>
      </c>
    </row>
    <row r="169" spans="1:112" s="74" customFormat="1" ht="11.5" hidden="1" outlineLevel="2" x14ac:dyDescent="0.35">
      <c r="A169" s="88">
        <v>8594</v>
      </c>
      <c r="B169" s="88" t="s">
        <v>469</v>
      </c>
      <c r="C169" s="69"/>
      <c r="D169" s="69">
        <v>0</v>
      </c>
      <c r="E169" s="69">
        <v>0</v>
      </c>
      <c r="F169" s="69">
        <v>0</v>
      </c>
      <c r="G169" s="69">
        <v>0</v>
      </c>
      <c r="H169" s="69">
        <v>0</v>
      </c>
      <c r="I169" s="69">
        <v>0</v>
      </c>
      <c r="J169" s="69">
        <v>0</v>
      </c>
      <c r="K169" s="69">
        <v>0</v>
      </c>
      <c r="L169" s="69">
        <v>0</v>
      </c>
      <c r="M169" s="69">
        <v>0</v>
      </c>
      <c r="N169" s="70">
        <v>0</v>
      </c>
      <c r="O169" s="69">
        <v>0</v>
      </c>
      <c r="P169" s="69">
        <v>0</v>
      </c>
      <c r="Q169" s="69">
        <v>0</v>
      </c>
      <c r="R169" s="69">
        <v>0</v>
      </c>
      <c r="S169" s="69">
        <v>0</v>
      </c>
      <c r="T169" s="69">
        <v>0</v>
      </c>
      <c r="U169" s="69">
        <v>0</v>
      </c>
      <c r="V169" s="69">
        <v>0</v>
      </c>
      <c r="W169" s="70">
        <v>0</v>
      </c>
      <c r="X169" s="69">
        <f t="shared" si="228"/>
        <v>0</v>
      </c>
      <c r="Y169" s="69">
        <f t="shared" si="228"/>
        <v>0</v>
      </c>
      <c r="Z169" s="69">
        <f t="shared" si="228"/>
        <v>0</v>
      </c>
      <c r="AA169" s="69">
        <f t="shared" si="228"/>
        <v>0</v>
      </c>
      <c r="AB169" s="69">
        <f t="shared" si="228"/>
        <v>0</v>
      </c>
      <c r="AC169" s="69">
        <f t="shared" si="228"/>
        <v>0</v>
      </c>
      <c r="AD169" s="69">
        <f t="shared" si="228"/>
        <v>0</v>
      </c>
      <c r="AE169" s="69">
        <f t="shared" si="228"/>
        <v>0</v>
      </c>
      <c r="AF169" s="69">
        <v>0</v>
      </c>
      <c r="AG169" s="69">
        <v>0</v>
      </c>
      <c r="AH169" s="69">
        <v>0</v>
      </c>
      <c r="AI169" s="69">
        <v>0</v>
      </c>
      <c r="AJ169" s="69">
        <v>0</v>
      </c>
      <c r="AK169" s="69">
        <v>0</v>
      </c>
      <c r="AL169" s="69">
        <v>0</v>
      </c>
      <c r="AM169" s="69">
        <v>0</v>
      </c>
      <c r="AN169" s="70">
        <v>0</v>
      </c>
      <c r="AO169" s="69">
        <v>0</v>
      </c>
      <c r="AP169" s="69">
        <v>0</v>
      </c>
      <c r="AQ169" s="69">
        <v>0</v>
      </c>
      <c r="AR169" s="69">
        <v>0</v>
      </c>
      <c r="AS169" s="69">
        <v>0</v>
      </c>
      <c r="AT169" s="69">
        <v>0</v>
      </c>
      <c r="AU169" s="69">
        <v>0</v>
      </c>
      <c r="AV169" s="69">
        <v>0</v>
      </c>
      <c r="AW169" s="70">
        <v>0</v>
      </c>
      <c r="AX169" s="69">
        <v>0</v>
      </c>
      <c r="AY169" s="69">
        <v>0</v>
      </c>
      <c r="AZ169" s="69">
        <v>0</v>
      </c>
      <c r="BA169" s="69">
        <v>0</v>
      </c>
      <c r="BB169" s="69">
        <v>0</v>
      </c>
      <c r="BC169" s="69">
        <v>0</v>
      </c>
      <c r="BD169" s="69">
        <v>0</v>
      </c>
      <c r="BE169" s="69">
        <v>0</v>
      </c>
      <c r="BF169" s="70">
        <v>0</v>
      </c>
      <c r="BG169" s="69">
        <v>0</v>
      </c>
      <c r="BH169" s="69">
        <v>0</v>
      </c>
      <c r="BI169" s="69">
        <v>0</v>
      </c>
      <c r="BJ169" s="69">
        <v>0</v>
      </c>
      <c r="BK169" s="69">
        <v>0</v>
      </c>
      <c r="BL169" s="69">
        <v>0</v>
      </c>
      <c r="BM169" s="69">
        <v>0</v>
      </c>
      <c r="BN169" s="69">
        <v>0</v>
      </c>
      <c r="BO169" s="70">
        <v>0</v>
      </c>
      <c r="BP169" s="69">
        <v>0</v>
      </c>
      <c r="BQ169" s="69">
        <v>0</v>
      </c>
      <c r="BR169" s="69">
        <v>0</v>
      </c>
      <c r="BS169" s="69">
        <v>0</v>
      </c>
      <c r="BT169" s="69">
        <v>0</v>
      </c>
      <c r="BU169" s="69">
        <v>0</v>
      </c>
      <c r="BV169" s="69">
        <v>0</v>
      </c>
      <c r="BW169" s="69">
        <v>0</v>
      </c>
      <c r="BX169" s="70">
        <v>0</v>
      </c>
      <c r="BY169" s="69">
        <v>0</v>
      </c>
      <c r="BZ169" s="69">
        <v>0</v>
      </c>
      <c r="CA169" s="69">
        <v>0</v>
      </c>
      <c r="CB169" s="69">
        <v>0</v>
      </c>
      <c r="CC169" s="69">
        <v>0</v>
      </c>
      <c r="CD169" s="69">
        <v>0</v>
      </c>
      <c r="CE169" s="69">
        <v>0</v>
      </c>
      <c r="CF169" s="69">
        <v>0</v>
      </c>
      <c r="CG169" s="70">
        <v>0</v>
      </c>
      <c r="CH169" s="69">
        <v>0</v>
      </c>
      <c r="CI169" s="69">
        <v>0</v>
      </c>
      <c r="CJ169" s="69">
        <v>0</v>
      </c>
      <c r="CK169" s="69">
        <v>0</v>
      </c>
      <c r="CL169" s="69">
        <v>0</v>
      </c>
      <c r="CM169" s="69">
        <v>0</v>
      </c>
      <c r="CN169" s="69">
        <v>0</v>
      </c>
      <c r="CO169" s="69">
        <v>0</v>
      </c>
      <c r="CP169" s="70">
        <v>0</v>
      </c>
      <c r="CQ169" s="69">
        <v>0</v>
      </c>
      <c r="CR169" s="69">
        <v>0</v>
      </c>
      <c r="CS169" s="69">
        <v>0</v>
      </c>
      <c r="CT169" s="69">
        <v>0</v>
      </c>
      <c r="CU169" s="69">
        <v>0</v>
      </c>
      <c r="CV169" s="69">
        <v>0</v>
      </c>
      <c r="CW169" s="69">
        <v>0</v>
      </c>
      <c r="CX169" s="69">
        <v>0</v>
      </c>
      <c r="CY169" s="70">
        <v>0</v>
      </c>
      <c r="CZ169" s="69">
        <v>0</v>
      </c>
      <c r="DA169" s="69">
        <v>0</v>
      </c>
      <c r="DB169" s="69">
        <v>0</v>
      </c>
      <c r="DC169" s="69">
        <v>0</v>
      </c>
      <c r="DD169" s="69">
        <v>0</v>
      </c>
      <c r="DE169" s="69">
        <v>0</v>
      </c>
      <c r="DF169" s="69">
        <v>0</v>
      </c>
      <c r="DG169" s="69">
        <v>0</v>
      </c>
      <c r="DH169" s="70">
        <v>0</v>
      </c>
    </row>
    <row r="170" spans="1:112" s="74" customFormat="1" ht="11.5" hidden="1" outlineLevel="2" x14ac:dyDescent="0.35">
      <c r="A170" s="88">
        <v>8595</v>
      </c>
      <c r="B170" s="88" t="s">
        <v>470</v>
      </c>
      <c r="C170" s="69"/>
      <c r="D170" s="69">
        <v>0</v>
      </c>
      <c r="E170" s="69">
        <v>0</v>
      </c>
      <c r="F170" s="69">
        <v>0</v>
      </c>
      <c r="G170" s="69">
        <v>0</v>
      </c>
      <c r="H170" s="69">
        <v>0</v>
      </c>
      <c r="I170" s="69">
        <v>0</v>
      </c>
      <c r="J170" s="69">
        <v>0</v>
      </c>
      <c r="K170" s="69">
        <v>0</v>
      </c>
      <c r="L170" s="69">
        <v>0</v>
      </c>
      <c r="M170" s="69">
        <v>0</v>
      </c>
      <c r="N170" s="70">
        <v>0</v>
      </c>
      <c r="O170" s="69">
        <v>0</v>
      </c>
      <c r="P170" s="69">
        <v>0</v>
      </c>
      <c r="Q170" s="69">
        <v>0</v>
      </c>
      <c r="R170" s="69">
        <v>0</v>
      </c>
      <c r="S170" s="69">
        <v>0</v>
      </c>
      <c r="T170" s="69">
        <v>0</v>
      </c>
      <c r="U170" s="69">
        <v>0</v>
      </c>
      <c r="V170" s="69">
        <v>0</v>
      </c>
      <c r="W170" s="70">
        <v>0</v>
      </c>
      <c r="X170" s="69">
        <f t="shared" si="228"/>
        <v>0</v>
      </c>
      <c r="Y170" s="69">
        <f t="shared" si="228"/>
        <v>0</v>
      </c>
      <c r="Z170" s="69">
        <f t="shared" si="228"/>
        <v>0</v>
      </c>
      <c r="AA170" s="69">
        <f t="shared" si="228"/>
        <v>0</v>
      </c>
      <c r="AB170" s="69">
        <f t="shared" si="228"/>
        <v>0</v>
      </c>
      <c r="AC170" s="69">
        <f t="shared" si="228"/>
        <v>0</v>
      </c>
      <c r="AD170" s="69">
        <f t="shared" si="228"/>
        <v>0</v>
      </c>
      <c r="AE170" s="69">
        <f t="shared" si="228"/>
        <v>0</v>
      </c>
      <c r="AF170" s="69">
        <v>0</v>
      </c>
      <c r="AG170" s="69">
        <v>0</v>
      </c>
      <c r="AH170" s="69">
        <v>0</v>
      </c>
      <c r="AI170" s="69">
        <v>0</v>
      </c>
      <c r="AJ170" s="69">
        <v>0</v>
      </c>
      <c r="AK170" s="69">
        <v>0</v>
      </c>
      <c r="AL170" s="69">
        <v>0</v>
      </c>
      <c r="AM170" s="69">
        <v>0</v>
      </c>
      <c r="AN170" s="70">
        <v>0</v>
      </c>
      <c r="AO170" s="69">
        <v>0</v>
      </c>
      <c r="AP170" s="69">
        <v>0</v>
      </c>
      <c r="AQ170" s="69">
        <v>0</v>
      </c>
      <c r="AR170" s="69">
        <v>0</v>
      </c>
      <c r="AS170" s="69">
        <v>0</v>
      </c>
      <c r="AT170" s="69">
        <v>0</v>
      </c>
      <c r="AU170" s="69">
        <v>0</v>
      </c>
      <c r="AV170" s="69">
        <v>0</v>
      </c>
      <c r="AW170" s="70">
        <v>0</v>
      </c>
      <c r="AX170" s="69">
        <v>0</v>
      </c>
      <c r="AY170" s="69">
        <v>0</v>
      </c>
      <c r="AZ170" s="69">
        <v>0</v>
      </c>
      <c r="BA170" s="69">
        <v>0</v>
      </c>
      <c r="BB170" s="69">
        <v>0</v>
      </c>
      <c r="BC170" s="69">
        <v>0</v>
      </c>
      <c r="BD170" s="69">
        <v>0</v>
      </c>
      <c r="BE170" s="69">
        <v>0</v>
      </c>
      <c r="BF170" s="70">
        <v>0</v>
      </c>
      <c r="BG170" s="69">
        <v>0</v>
      </c>
      <c r="BH170" s="69">
        <v>0</v>
      </c>
      <c r="BI170" s="69">
        <v>0</v>
      </c>
      <c r="BJ170" s="69">
        <v>0</v>
      </c>
      <c r="BK170" s="69">
        <v>0</v>
      </c>
      <c r="BL170" s="69">
        <v>0</v>
      </c>
      <c r="BM170" s="69">
        <v>0</v>
      </c>
      <c r="BN170" s="69">
        <v>0</v>
      </c>
      <c r="BO170" s="70">
        <v>0</v>
      </c>
      <c r="BP170" s="69">
        <v>0</v>
      </c>
      <c r="BQ170" s="69">
        <v>0</v>
      </c>
      <c r="BR170" s="69">
        <v>0</v>
      </c>
      <c r="BS170" s="69">
        <v>0</v>
      </c>
      <c r="BT170" s="69">
        <v>0</v>
      </c>
      <c r="BU170" s="69">
        <v>0</v>
      </c>
      <c r="BV170" s="69">
        <v>0</v>
      </c>
      <c r="BW170" s="69">
        <v>0</v>
      </c>
      <c r="BX170" s="70">
        <v>0</v>
      </c>
      <c r="BY170" s="69">
        <v>0</v>
      </c>
      <c r="BZ170" s="69">
        <v>0</v>
      </c>
      <c r="CA170" s="69">
        <v>0</v>
      </c>
      <c r="CB170" s="69">
        <v>0</v>
      </c>
      <c r="CC170" s="69">
        <v>0</v>
      </c>
      <c r="CD170" s="69">
        <v>0</v>
      </c>
      <c r="CE170" s="69">
        <v>0</v>
      </c>
      <c r="CF170" s="69">
        <v>0</v>
      </c>
      <c r="CG170" s="70">
        <v>0</v>
      </c>
      <c r="CH170" s="69">
        <v>0</v>
      </c>
      <c r="CI170" s="69">
        <v>0</v>
      </c>
      <c r="CJ170" s="69">
        <v>0</v>
      </c>
      <c r="CK170" s="69">
        <v>0</v>
      </c>
      <c r="CL170" s="69">
        <v>0</v>
      </c>
      <c r="CM170" s="69">
        <v>0</v>
      </c>
      <c r="CN170" s="69">
        <v>0</v>
      </c>
      <c r="CO170" s="69">
        <v>0</v>
      </c>
      <c r="CP170" s="70">
        <v>0</v>
      </c>
      <c r="CQ170" s="69">
        <v>0</v>
      </c>
      <c r="CR170" s="69">
        <v>0</v>
      </c>
      <c r="CS170" s="69">
        <v>0</v>
      </c>
      <c r="CT170" s="69">
        <v>0</v>
      </c>
      <c r="CU170" s="69">
        <v>0</v>
      </c>
      <c r="CV170" s="69">
        <v>0</v>
      </c>
      <c r="CW170" s="69">
        <v>0</v>
      </c>
      <c r="CX170" s="69">
        <v>0</v>
      </c>
      <c r="CY170" s="70">
        <v>0</v>
      </c>
      <c r="CZ170" s="69">
        <v>0</v>
      </c>
      <c r="DA170" s="69">
        <v>0</v>
      </c>
      <c r="DB170" s="69">
        <v>0</v>
      </c>
      <c r="DC170" s="69">
        <v>0</v>
      </c>
      <c r="DD170" s="69">
        <v>0</v>
      </c>
      <c r="DE170" s="69">
        <v>0</v>
      </c>
      <c r="DF170" s="69">
        <v>0</v>
      </c>
      <c r="DG170" s="69">
        <v>0</v>
      </c>
      <c r="DH170" s="70">
        <v>0</v>
      </c>
    </row>
    <row r="171" spans="1:112" s="74" customFormat="1" ht="11.5" outlineLevel="2" x14ac:dyDescent="0.35">
      <c r="A171" s="88">
        <v>8596</v>
      </c>
      <c r="B171" s="88" t="s">
        <v>471</v>
      </c>
      <c r="C171" s="69"/>
      <c r="D171" s="69">
        <v>0</v>
      </c>
      <c r="E171" s="69">
        <v>300000</v>
      </c>
      <c r="F171" s="69">
        <v>0</v>
      </c>
      <c r="G171" s="69">
        <v>150000</v>
      </c>
      <c r="H171" s="69">
        <v>150000</v>
      </c>
      <c r="I171" s="69">
        <v>0</v>
      </c>
      <c r="J171" s="69">
        <v>0</v>
      </c>
      <c r="K171" s="69">
        <v>0</v>
      </c>
      <c r="L171" s="69">
        <v>0</v>
      </c>
      <c r="M171" s="69">
        <v>0</v>
      </c>
      <c r="N171" s="70">
        <v>0</v>
      </c>
      <c r="O171" s="69">
        <v>0</v>
      </c>
      <c r="P171" s="69">
        <v>150000</v>
      </c>
      <c r="Q171" s="69">
        <v>150000</v>
      </c>
      <c r="R171" s="69">
        <v>0</v>
      </c>
      <c r="S171" s="69">
        <v>0</v>
      </c>
      <c r="T171" s="69">
        <v>0</v>
      </c>
      <c r="U171" s="69">
        <v>0</v>
      </c>
      <c r="V171" s="69">
        <v>300000</v>
      </c>
      <c r="W171" s="70">
        <v>0</v>
      </c>
      <c r="X171" s="69">
        <f t="shared" si="228"/>
        <v>0</v>
      </c>
      <c r="Y171" s="69">
        <f t="shared" si="228"/>
        <v>0</v>
      </c>
      <c r="Z171" s="69">
        <f t="shared" si="228"/>
        <v>0</v>
      </c>
      <c r="AA171" s="69">
        <f t="shared" si="228"/>
        <v>0</v>
      </c>
      <c r="AB171" s="69">
        <f t="shared" si="228"/>
        <v>0</v>
      </c>
      <c r="AC171" s="69">
        <f t="shared" si="228"/>
        <v>0</v>
      </c>
      <c r="AD171" s="69">
        <f t="shared" si="228"/>
        <v>0</v>
      </c>
      <c r="AE171" s="69">
        <f t="shared" si="228"/>
        <v>300000</v>
      </c>
      <c r="AF171" s="69">
        <v>0</v>
      </c>
      <c r="AG171" s="69">
        <v>154500</v>
      </c>
      <c r="AH171" s="69">
        <v>154500</v>
      </c>
      <c r="AI171" s="69">
        <v>150000</v>
      </c>
      <c r="AJ171" s="69">
        <v>0</v>
      </c>
      <c r="AK171" s="69">
        <v>0</v>
      </c>
      <c r="AL171" s="69">
        <v>0</v>
      </c>
      <c r="AM171" s="69">
        <v>459000</v>
      </c>
      <c r="AN171" s="70">
        <v>0</v>
      </c>
      <c r="AO171" s="69">
        <v>0</v>
      </c>
      <c r="AP171" s="69">
        <v>159135</v>
      </c>
      <c r="AQ171" s="69">
        <v>159135</v>
      </c>
      <c r="AR171" s="69">
        <v>150000</v>
      </c>
      <c r="AS171" s="69">
        <v>0</v>
      </c>
      <c r="AT171" s="69">
        <v>0</v>
      </c>
      <c r="AU171" s="69">
        <v>0</v>
      </c>
      <c r="AV171" s="69">
        <v>468270</v>
      </c>
      <c r="AW171" s="70">
        <v>0</v>
      </c>
      <c r="AX171" s="69">
        <v>0</v>
      </c>
      <c r="AY171" s="69">
        <v>163909.05000000002</v>
      </c>
      <c r="AZ171" s="69">
        <v>163909.05000000002</v>
      </c>
      <c r="BA171" s="69">
        <v>150000</v>
      </c>
      <c r="BB171" s="69">
        <v>0</v>
      </c>
      <c r="BC171" s="69">
        <v>0</v>
      </c>
      <c r="BD171" s="69">
        <v>0</v>
      </c>
      <c r="BE171" s="69">
        <v>477818.10000000003</v>
      </c>
      <c r="BF171" s="70">
        <v>0</v>
      </c>
      <c r="BG171" s="69">
        <v>0</v>
      </c>
      <c r="BH171" s="69">
        <v>168826.32150000002</v>
      </c>
      <c r="BI171" s="69">
        <v>168826.32150000002</v>
      </c>
      <c r="BJ171" s="69">
        <v>150000</v>
      </c>
      <c r="BK171" s="69">
        <v>0</v>
      </c>
      <c r="BL171" s="69">
        <v>0</v>
      </c>
      <c r="BM171" s="69">
        <v>0</v>
      </c>
      <c r="BN171" s="69">
        <v>487652.64300000004</v>
      </c>
      <c r="BO171" s="70">
        <v>0</v>
      </c>
      <c r="BP171" s="69">
        <v>0</v>
      </c>
      <c r="BQ171" s="69">
        <v>173891.11114500003</v>
      </c>
      <c r="BR171" s="69">
        <v>173891.11114500003</v>
      </c>
      <c r="BS171" s="69">
        <v>150000</v>
      </c>
      <c r="BT171" s="69">
        <v>0</v>
      </c>
      <c r="BU171" s="69">
        <v>0</v>
      </c>
      <c r="BV171" s="69">
        <v>0</v>
      </c>
      <c r="BW171" s="69">
        <v>497782.22229000006</v>
      </c>
      <c r="BX171" s="70">
        <v>0</v>
      </c>
      <c r="BY171" s="69">
        <v>0</v>
      </c>
      <c r="BZ171" s="69">
        <v>179107.84447935002</v>
      </c>
      <c r="CA171" s="69">
        <v>179107.84447935002</v>
      </c>
      <c r="CB171" s="69">
        <v>150000</v>
      </c>
      <c r="CC171" s="69">
        <v>0</v>
      </c>
      <c r="CD171" s="69">
        <v>0</v>
      </c>
      <c r="CE171" s="69">
        <v>0</v>
      </c>
      <c r="CF171" s="69">
        <v>508215.68895870005</v>
      </c>
      <c r="CG171" s="70">
        <v>0</v>
      </c>
      <c r="CH171" s="69">
        <v>0</v>
      </c>
      <c r="CI171" s="69">
        <v>184481.07981373052</v>
      </c>
      <c r="CJ171" s="69">
        <v>184481.07981373052</v>
      </c>
      <c r="CK171" s="69">
        <v>154500</v>
      </c>
      <c r="CL171" s="69">
        <v>0</v>
      </c>
      <c r="CM171" s="69">
        <v>0</v>
      </c>
      <c r="CN171" s="69">
        <v>0</v>
      </c>
      <c r="CO171" s="69">
        <v>523462.15962746105</v>
      </c>
      <c r="CP171" s="70">
        <v>0</v>
      </c>
      <c r="CQ171" s="69">
        <v>0</v>
      </c>
      <c r="CR171" s="69">
        <v>190015.51220814243</v>
      </c>
      <c r="CS171" s="69">
        <v>190015.51220814243</v>
      </c>
      <c r="CT171" s="69">
        <v>159135</v>
      </c>
      <c r="CU171" s="69">
        <v>0</v>
      </c>
      <c r="CV171" s="69">
        <v>0</v>
      </c>
      <c r="CW171" s="69">
        <v>0</v>
      </c>
      <c r="CX171" s="69">
        <v>539166.02441628487</v>
      </c>
      <c r="CY171" s="70">
        <v>0</v>
      </c>
      <c r="CZ171" s="69">
        <v>0</v>
      </c>
      <c r="DA171" s="69">
        <v>195715.97757438672</v>
      </c>
      <c r="DB171" s="69">
        <v>195715.97757438672</v>
      </c>
      <c r="DC171" s="69">
        <v>163909.05000000002</v>
      </c>
      <c r="DD171" s="69">
        <v>0</v>
      </c>
      <c r="DE171" s="69">
        <v>0</v>
      </c>
      <c r="DF171" s="69">
        <v>0</v>
      </c>
      <c r="DG171" s="69">
        <v>555341.00514877343</v>
      </c>
      <c r="DH171" s="70">
        <v>0</v>
      </c>
    </row>
    <row r="172" spans="1:112" s="74" customFormat="1" ht="11.5" hidden="1" outlineLevel="2" x14ac:dyDescent="0.35">
      <c r="A172" s="88">
        <v>8597</v>
      </c>
      <c r="B172" s="88" t="s">
        <v>472</v>
      </c>
      <c r="C172" s="69"/>
      <c r="D172" s="69">
        <v>0</v>
      </c>
      <c r="E172" s="69">
        <v>0</v>
      </c>
      <c r="F172" s="69">
        <v>0</v>
      </c>
      <c r="G172" s="69">
        <v>0</v>
      </c>
      <c r="H172" s="69">
        <v>0</v>
      </c>
      <c r="I172" s="69">
        <v>0</v>
      </c>
      <c r="J172" s="69">
        <v>0</v>
      </c>
      <c r="K172" s="69">
        <v>0</v>
      </c>
      <c r="L172" s="69">
        <v>0</v>
      </c>
      <c r="M172" s="69">
        <v>0</v>
      </c>
      <c r="N172" s="70">
        <v>0</v>
      </c>
      <c r="O172" s="69">
        <v>0</v>
      </c>
      <c r="P172" s="69">
        <v>0</v>
      </c>
      <c r="Q172" s="69">
        <v>0</v>
      </c>
      <c r="R172" s="69">
        <v>0</v>
      </c>
      <c r="S172" s="69">
        <v>0</v>
      </c>
      <c r="T172" s="69">
        <v>0</v>
      </c>
      <c r="U172" s="69">
        <v>0</v>
      </c>
      <c r="V172" s="69">
        <v>0</v>
      </c>
      <c r="W172" s="70">
        <v>0</v>
      </c>
      <c r="X172" s="69">
        <f t="shared" si="228"/>
        <v>0</v>
      </c>
      <c r="Y172" s="69">
        <f t="shared" si="228"/>
        <v>0</v>
      </c>
      <c r="Z172" s="69">
        <f t="shared" si="228"/>
        <v>0</v>
      </c>
      <c r="AA172" s="69">
        <f t="shared" si="228"/>
        <v>0</v>
      </c>
      <c r="AB172" s="69">
        <f t="shared" si="228"/>
        <v>0</v>
      </c>
      <c r="AC172" s="69">
        <f t="shared" si="228"/>
        <v>0</v>
      </c>
      <c r="AD172" s="69">
        <f t="shared" si="228"/>
        <v>0</v>
      </c>
      <c r="AE172" s="69">
        <f t="shared" si="228"/>
        <v>0</v>
      </c>
      <c r="AF172" s="69">
        <v>0</v>
      </c>
      <c r="AG172" s="69">
        <v>0</v>
      </c>
      <c r="AH172" s="69">
        <v>0</v>
      </c>
      <c r="AI172" s="69">
        <v>0</v>
      </c>
      <c r="AJ172" s="69">
        <v>0</v>
      </c>
      <c r="AK172" s="69">
        <v>0</v>
      </c>
      <c r="AL172" s="69">
        <v>0</v>
      </c>
      <c r="AM172" s="69">
        <v>0</v>
      </c>
      <c r="AN172" s="70">
        <v>0</v>
      </c>
      <c r="AO172" s="69">
        <v>0</v>
      </c>
      <c r="AP172" s="69">
        <v>0</v>
      </c>
      <c r="AQ172" s="69">
        <v>0</v>
      </c>
      <c r="AR172" s="69">
        <v>0</v>
      </c>
      <c r="AS172" s="69">
        <v>0</v>
      </c>
      <c r="AT172" s="69">
        <v>0</v>
      </c>
      <c r="AU172" s="69">
        <v>0</v>
      </c>
      <c r="AV172" s="69">
        <v>0</v>
      </c>
      <c r="AW172" s="70">
        <v>0</v>
      </c>
      <c r="AX172" s="69">
        <v>0</v>
      </c>
      <c r="AY172" s="69">
        <v>0</v>
      </c>
      <c r="AZ172" s="69">
        <v>0</v>
      </c>
      <c r="BA172" s="69">
        <v>0</v>
      </c>
      <c r="BB172" s="69">
        <v>0</v>
      </c>
      <c r="BC172" s="69">
        <v>0</v>
      </c>
      <c r="BD172" s="69">
        <v>0</v>
      </c>
      <c r="BE172" s="69">
        <v>0</v>
      </c>
      <c r="BF172" s="70">
        <v>0</v>
      </c>
      <c r="BG172" s="69">
        <v>0</v>
      </c>
      <c r="BH172" s="69">
        <v>0</v>
      </c>
      <c r="BI172" s="69">
        <v>0</v>
      </c>
      <c r="BJ172" s="69">
        <v>0</v>
      </c>
      <c r="BK172" s="69">
        <v>0</v>
      </c>
      <c r="BL172" s="69">
        <v>0</v>
      </c>
      <c r="BM172" s="69">
        <v>0</v>
      </c>
      <c r="BN172" s="69">
        <v>0</v>
      </c>
      <c r="BO172" s="70">
        <v>0</v>
      </c>
      <c r="BP172" s="69">
        <v>0</v>
      </c>
      <c r="BQ172" s="69">
        <v>0</v>
      </c>
      <c r="BR172" s="69">
        <v>0</v>
      </c>
      <c r="BS172" s="69">
        <v>0</v>
      </c>
      <c r="BT172" s="69">
        <v>0</v>
      </c>
      <c r="BU172" s="69">
        <v>0</v>
      </c>
      <c r="BV172" s="69">
        <v>0</v>
      </c>
      <c r="BW172" s="69">
        <v>0</v>
      </c>
      <c r="BX172" s="70">
        <v>0</v>
      </c>
      <c r="BY172" s="69">
        <v>0</v>
      </c>
      <c r="BZ172" s="69">
        <v>0</v>
      </c>
      <c r="CA172" s="69">
        <v>0</v>
      </c>
      <c r="CB172" s="69">
        <v>0</v>
      </c>
      <c r="CC172" s="69">
        <v>0</v>
      </c>
      <c r="CD172" s="69">
        <v>0</v>
      </c>
      <c r="CE172" s="69">
        <v>0</v>
      </c>
      <c r="CF172" s="69">
        <v>0</v>
      </c>
      <c r="CG172" s="70">
        <v>0</v>
      </c>
      <c r="CH172" s="69">
        <v>0</v>
      </c>
      <c r="CI172" s="69">
        <v>0</v>
      </c>
      <c r="CJ172" s="69">
        <v>0</v>
      </c>
      <c r="CK172" s="69">
        <v>0</v>
      </c>
      <c r="CL172" s="69">
        <v>0</v>
      </c>
      <c r="CM172" s="69">
        <v>0</v>
      </c>
      <c r="CN172" s="69">
        <v>0</v>
      </c>
      <c r="CO172" s="69">
        <v>0</v>
      </c>
      <c r="CP172" s="70">
        <v>0</v>
      </c>
      <c r="CQ172" s="69">
        <v>0</v>
      </c>
      <c r="CR172" s="69">
        <v>0</v>
      </c>
      <c r="CS172" s="69">
        <v>0</v>
      </c>
      <c r="CT172" s="69">
        <v>0</v>
      </c>
      <c r="CU172" s="69">
        <v>0</v>
      </c>
      <c r="CV172" s="69">
        <v>0</v>
      </c>
      <c r="CW172" s="69">
        <v>0</v>
      </c>
      <c r="CX172" s="69">
        <v>0</v>
      </c>
      <c r="CY172" s="70">
        <v>0</v>
      </c>
      <c r="CZ172" s="69">
        <v>0</v>
      </c>
      <c r="DA172" s="69">
        <v>0</v>
      </c>
      <c r="DB172" s="69">
        <v>0</v>
      </c>
      <c r="DC172" s="69">
        <v>0</v>
      </c>
      <c r="DD172" s="69">
        <v>0</v>
      </c>
      <c r="DE172" s="69">
        <v>0</v>
      </c>
      <c r="DF172" s="69">
        <v>0</v>
      </c>
      <c r="DG172" s="69">
        <v>0</v>
      </c>
      <c r="DH172" s="70">
        <v>0</v>
      </c>
    </row>
    <row r="173" spans="1:112" s="74" customFormat="1" ht="11.5" hidden="1" outlineLevel="2" x14ac:dyDescent="0.35">
      <c r="A173" s="88">
        <v>8598</v>
      </c>
      <c r="B173" s="88" t="s">
        <v>473</v>
      </c>
      <c r="C173" s="69"/>
      <c r="D173" s="69">
        <v>0</v>
      </c>
      <c r="E173" s="69">
        <v>0</v>
      </c>
      <c r="F173" s="69">
        <v>0</v>
      </c>
      <c r="G173" s="69">
        <v>0</v>
      </c>
      <c r="H173" s="69">
        <v>0</v>
      </c>
      <c r="I173" s="69">
        <v>0</v>
      </c>
      <c r="J173" s="69">
        <v>0</v>
      </c>
      <c r="K173" s="69">
        <v>0</v>
      </c>
      <c r="L173" s="69">
        <v>0</v>
      </c>
      <c r="M173" s="69">
        <v>0</v>
      </c>
      <c r="N173" s="70">
        <v>0</v>
      </c>
      <c r="O173" s="69">
        <v>0</v>
      </c>
      <c r="P173" s="69">
        <v>0</v>
      </c>
      <c r="Q173" s="69">
        <v>0</v>
      </c>
      <c r="R173" s="69">
        <v>0</v>
      </c>
      <c r="S173" s="69">
        <v>0</v>
      </c>
      <c r="T173" s="69">
        <v>0</v>
      </c>
      <c r="U173" s="69">
        <v>0</v>
      </c>
      <c r="V173" s="69">
        <v>0</v>
      </c>
      <c r="W173" s="70">
        <v>0</v>
      </c>
      <c r="X173" s="69">
        <f t="shared" si="228"/>
        <v>0</v>
      </c>
      <c r="Y173" s="69">
        <f t="shared" si="228"/>
        <v>0</v>
      </c>
      <c r="Z173" s="69">
        <f t="shared" si="228"/>
        <v>0</v>
      </c>
      <c r="AA173" s="69">
        <f t="shared" si="228"/>
        <v>0</v>
      </c>
      <c r="AB173" s="69">
        <f t="shared" si="228"/>
        <v>0</v>
      </c>
      <c r="AC173" s="69">
        <f t="shared" si="228"/>
        <v>0</v>
      </c>
      <c r="AD173" s="69">
        <f t="shared" si="228"/>
        <v>0</v>
      </c>
      <c r="AE173" s="69">
        <f t="shared" si="228"/>
        <v>0</v>
      </c>
      <c r="AF173" s="69">
        <v>0</v>
      </c>
      <c r="AG173" s="69">
        <v>0</v>
      </c>
      <c r="AH173" s="69">
        <v>0</v>
      </c>
      <c r="AI173" s="69">
        <v>0</v>
      </c>
      <c r="AJ173" s="69">
        <v>0</v>
      </c>
      <c r="AK173" s="69">
        <v>0</v>
      </c>
      <c r="AL173" s="69">
        <v>0</v>
      </c>
      <c r="AM173" s="69">
        <v>0</v>
      </c>
      <c r="AN173" s="70">
        <v>0</v>
      </c>
      <c r="AO173" s="69">
        <v>0</v>
      </c>
      <c r="AP173" s="69">
        <v>0</v>
      </c>
      <c r="AQ173" s="69">
        <v>0</v>
      </c>
      <c r="AR173" s="69">
        <v>0</v>
      </c>
      <c r="AS173" s="69">
        <v>0</v>
      </c>
      <c r="AT173" s="69">
        <v>0</v>
      </c>
      <c r="AU173" s="69">
        <v>0</v>
      </c>
      <c r="AV173" s="69">
        <v>0</v>
      </c>
      <c r="AW173" s="70">
        <v>0</v>
      </c>
      <c r="AX173" s="69">
        <v>0</v>
      </c>
      <c r="AY173" s="69">
        <v>0</v>
      </c>
      <c r="AZ173" s="69">
        <v>0</v>
      </c>
      <c r="BA173" s="69">
        <v>0</v>
      </c>
      <c r="BB173" s="69">
        <v>0</v>
      </c>
      <c r="BC173" s="69">
        <v>0</v>
      </c>
      <c r="BD173" s="69">
        <v>0</v>
      </c>
      <c r="BE173" s="69">
        <v>0</v>
      </c>
      <c r="BF173" s="70">
        <v>0</v>
      </c>
      <c r="BG173" s="69">
        <v>0</v>
      </c>
      <c r="BH173" s="69">
        <v>0</v>
      </c>
      <c r="BI173" s="69">
        <v>0</v>
      </c>
      <c r="BJ173" s="69">
        <v>0</v>
      </c>
      <c r="BK173" s="69">
        <v>0</v>
      </c>
      <c r="BL173" s="69">
        <v>0</v>
      </c>
      <c r="BM173" s="69">
        <v>0</v>
      </c>
      <c r="BN173" s="69">
        <v>0</v>
      </c>
      <c r="BO173" s="70">
        <v>0</v>
      </c>
      <c r="BP173" s="69">
        <v>0</v>
      </c>
      <c r="BQ173" s="69">
        <v>0</v>
      </c>
      <c r="BR173" s="69">
        <v>0</v>
      </c>
      <c r="BS173" s="69">
        <v>0</v>
      </c>
      <c r="BT173" s="69">
        <v>0</v>
      </c>
      <c r="BU173" s="69">
        <v>0</v>
      </c>
      <c r="BV173" s="69">
        <v>0</v>
      </c>
      <c r="BW173" s="69">
        <v>0</v>
      </c>
      <c r="BX173" s="70">
        <v>0</v>
      </c>
      <c r="BY173" s="69">
        <v>0</v>
      </c>
      <c r="BZ173" s="69">
        <v>0</v>
      </c>
      <c r="CA173" s="69">
        <v>0</v>
      </c>
      <c r="CB173" s="69">
        <v>0</v>
      </c>
      <c r="CC173" s="69">
        <v>0</v>
      </c>
      <c r="CD173" s="69">
        <v>0</v>
      </c>
      <c r="CE173" s="69">
        <v>0</v>
      </c>
      <c r="CF173" s="69">
        <v>0</v>
      </c>
      <c r="CG173" s="70">
        <v>0</v>
      </c>
      <c r="CH173" s="69">
        <v>0</v>
      </c>
      <c r="CI173" s="69">
        <v>0</v>
      </c>
      <c r="CJ173" s="69">
        <v>0</v>
      </c>
      <c r="CK173" s="69">
        <v>0</v>
      </c>
      <c r="CL173" s="69">
        <v>0</v>
      </c>
      <c r="CM173" s="69">
        <v>0</v>
      </c>
      <c r="CN173" s="69">
        <v>0</v>
      </c>
      <c r="CO173" s="69">
        <v>0</v>
      </c>
      <c r="CP173" s="70">
        <v>0</v>
      </c>
      <c r="CQ173" s="69">
        <v>0</v>
      </c>
      <c r="CR173" s="69">
        <v>0</v>
      </c>
      <c r="CS173" s="69">
        <v>0</v>
      </c>
      <c r="CT173" s="69">
        <v>0</v>
      </c>
      <c r="CU173" s="69">
        <v>0</v>
      </c>
      <c r="CV173" s="69">
        <v>0</v>
      </c>
      <c r="CW173" s="69">
        <v>0</v>
      </c>
      <c r="CX173" s="69">
        <v>0</v>
      </c>
      <c r="CY173" s="70">
        <v>0</v>
      </c>
      <c r="CZ173" s="69">
        <v>0</v>
      </c>
      <c r="DA173" s="69">
        <v>0</v>
      </c>
      <c r="DB173" s="69">
        <v>0</v>
      </c>
      <c r="DC173" s="69">
        <v>0</v>
      </c>
      <c r="DD173" s="69">
        <v>0</v>
      </c>
      <c r="DE173" s="69">
        <v>0</v>
      </c>
      <c r="DF173" s="69">
        <v>0</v>
      </c>
      <c r="DG173" s="69">
        <v>0</v>
      </c>
      <c r="DH173" s="70">
        <v>0</v>
      </c>
    </row>
    <row r="174" spans="1:112" s="74" customFormat="1" ht="11.5" hidden="1" outlineLevel="2" x14ac:dyDescent="0.35">
      <c r="A174" s="88">
        <v>8599</v>
      </c>
      <c r="B174" s="88" t="s">
        <v>474</v>
      </c>
      <c r="C174" s="69"/>
      <c r="D174" s="69">
        <v>0</v>
      </c>
      <c r="E174" s="69">
        <v>0</v>
      </c>
      <c r="F174" s="69">
        <v>0</v>
      </c>
      <c r="G174" s="69">
        <v>0</v>
      </c>
      <c r="H174" s="69">
        <v>0</v>
      </c>
      <c r="I174" s="69">
        <v>0</v>
      </c>
      <c r="J174" s="69">
        <v>0</v>
      </c>
      <c r="K174" s="69">
        <v>0</v>
      </c>
      <c r="L174" s="69">
        <v>0</v>
      </c>
      <c r="M174" s="69">
        <v>0</v>
      </c>
      <c r="N174" s="70">
        <v>0</v>
      </c>
      <c r="O174" s="69">
        <v>0</v>
      </c>
      <c r="P174" s="69">
        <v>0</v>
      </c>
      <c r="Q174" s="69">
        <v>0</v>
      </c>
      <c r="R174" s="69">
        <v>0</v>
      </c>
      <c r="S174" s="69">
        <v>0</v>
      </c>
      <c r="T174" s="69">
        <v>0</v>
      </c>
      <c r="U174" s="69">
        <v>0</v>
      </c>
      <c r="V174" s="69">
        <v>0</v>
      </c>
      <c r="W174" s="70">
        <v>0</v>
      </c>
      <c r="X174" s="69">
        <f t="shared" si="228"/>
        <v>0</v>
      </c>
      <c r="Y174" s="69">
        <f t="shared" si="228"/>
        <v>0</v>
      </c>
      <c r="Z174" s="69">
        <f t="shared" si="228"/>
        <v>0</v>
      </c>
      <c r="AA174" s="69">
        <f t="shared" si="228"/>
        <v>0</v>
      </c>
      <c r="AB174" s="69">
        <f t="shared" si="228"/>
        <v>0</v>
      </c>
      <c r="AC174" s="69">
        <f t="shared" si="228"/>
        <v>0</v>
      </c>
      <c r="AD174" s="69">
        <f t="shared" si="228"/>
        <v>0</v>
      </c>
      <c r="AE174" s="69">
        <f t="shared" si="228"/>
        <v>0</v>
      </c>
      <c r="AF174" s="69">
        <v>0</v>
      </c>
      <c r="AG174" s="69">
        <v>0</v>
      </c>
      <c r="AH174" s="69">
        <v>0</v>
      </c>
      <c r="AI174" s="69">
        <v>0</v>
      </c>
      <c r="AJ174" s="69">
        <v>0</v>
      </c>
      <c r="AK174" s="69">
        <v>0</v>
      </c>
      <c r="AL174" s="69">
        <v>0</v>
      </c>
      <c r="AM174" s="69">
        <v>0</v>
      </c>
      <c r="AN174" s="70">
        <v>0</v>
      </c>
      <c r="AO174" s="69">
        <v>0</v>
      </c>
      <c r="AP174" s="69">
        <v>0</v>
      </c>
      <c r="AQ174" s="69">
        <v>0</v>
      </c>
      <c r="AR174" s="69">
        <v>0</v>
      </c>
      <c r="AS174" s="69">
        <v>0</v>
      </c>
      <c r="AT174" s="69">
        <v>0</v>
      </c>
      <c r="AU174" s="69">
        <v>0</v>
      </c>
      <c r="AV174" s="69">
        <v>0</v>
      </c>
      <c r="AW174" s="70">
        <v>0</v>
      </c>
      <c r="AX174" s="69">
        <v>0</v>
      </c>
      <c r="AY174" s="69">
        <v>0</v>
      </c>
      <c r="AZ174" s="69">
        <v>0</v>
      </c>
      <c r="BA174" s="69">
        <v>0</v>
      </c>
      <c r="BB174" s="69">
        <v>0</v>
      </c>
      <c r="BC174" s="69">
        <v>0</v>
      </c>
      <c r="BD174" s="69">
        <v>0</v>
      </c>
      <c r="BE174" s="69">
        <v>0</v>
      </c>
      <c r="BF174" s="70">
        <v>0</v>
      </c>
      <c r="BG174" s="69">
        <v>0</v>
      </c>
      <c r="BH174" s="69">
        <v>0</v>
      </c>
      <c r="BI174" s="69">
        <v>0</v>
      </c>
      <c r="BJ174" s="69">
        <v>0</v>
      </c>
      <c r="BK174" s="69">
        <v>0</v>
      </c>
      <c r="BL174" s="69">
        <v>0</v>
      </c>
      <c r="BM174" s="69">
        <v>0</v>
      </c>
      <c r="BN174" s="69">
        <v>0</v>
      </c>
      <c r="BO174" s="70">
        <v>0</v>
      </c>
      <c r="BP174" s="69">
        <v>0</v>
      </c>
      <c r="BQ174" s="69">
        <v>0</v>
      </c>
      <c r="BR174" s="69">
        <v>0</v>
      </c>
      <c r="BS174" s="69">
        <v>0</v>
      </c>
      <c r="BT174" s="69">
        <v>0</v>
      </c>
      <c r="BU174" s="69">
        <v>0</v>
      </c>
      <c r="BV174" s="69">
        <v>0</v>
      </c>
      <c r="BW174" s="69">
        <v>0</v>
      </c>
      <c r="BX174" s="70">
        <v>0</v>
      </c>
      <c r="BY174" s="69">
        <v>0</v>
      </c>
      <c r="BZ174" s="69">
        <v>0</v>
      </c>
      <c r="CA174" s="69">
        <v>0</v>
      </c>
      <c r="CB174" s="69">
        <v>0</v>
      </c>
      <c r="CC174" s="69">
        <v>0</v>
      </c>
      <c r="CD174" s="69">
        <v>0</v>
      </c>
      <c r="CE174" s="69">
        <v>0</v>
      </c>
      <c r="CF174" s="69">
        <v>0</v>
      </c>
      <c r="CG174" s="70">
        <v>0</v>
      </c>
      <c r="CH174" s="69">
        <v>0</v>
      </c>
      <c r="CI174" s="69">
        <v>0</v>
      </c>
      <c r="CJ174" s="69">
        <v>0</v>
      </c>
      <c r="CK174" s="69">
        <v>0</v>
      </c>
      <c r="CL174" s="69">
        <v>0</v>
      </c>
      <c r="CM174" s="69">
        <v>0</v>
      </c>
      <c r="CN174" s="69">
        <v>0</v>
      </c>
      <c r="CO174" s="69">
        <v>0</v>
      </c>
      <c r="CP174" s="70">
        <v>0</v>
      </c>
      <c r="CQ174" s="69">
        <v>0</v>
      </c>
      <c r="CR174" s="69">
        <v>0</v>
      </c>
      <c r="CS174" s="69">
        <v>0</v>
      </c>
      <c r="CT174" s="69">
        <v>0</v>
      </c>
      <c r="CU174" s="69">
        <v>0</v>
      </c>
      <c r="CV174" s="69">
        <v>0</v>
      </c>
      <c r="CW174" s="69">
        <v>0</v>
      </c>
      <c r="CX174" s="69">
        <v>0</v>
      </c>
      <c r="CY174" s="70">
        <v>0</v>
      </c>
      <c r="CZ174" s="69">
        <v>0</v>
      </c>
      <c r="DA174" s="69">
        <v>0</v>
      </c>
      <c r="DB174" s="69">
        <v>0</v>
      </c>
      <c r="DC174" s="69">
        <v>0</v>
      </c>
      <c r="DD174" s="69">
        <v>0</v>
      </c>
      <c r="DE174" s="69">
        <v>0</v>
      </c>
      <c r="DF174" s="69">
        <v>0</v>
      </c>
      <c r="DG174" s="69">
        <v>0</v>
      </c>
      <c r="DH174" s="70">
        <v>0</v>
      </c>
    </row>
    <row r="175" spans="1:112" s="74" customFormat="1" ht="11.5" hidden="1" outlineLevel="2" x14ac:dyDescent="0.35">
      <c r="A175" s="88" t="s">
        <v>451</v>
      </c>
      <c r="B175" s="88" t="s">
        <v>452</v>
      </c>
      <c r="C175" s="69"/>
      <c r="D175" s="69">
        <v>0</v>
      </c>
      <c r="E175" s="69">
        <v>0</v>
      </c>
      <c r="F175" s="69">
        <v>0</v>
      </c>
      <c r="G175" s="69">
        <v>0</v>
      </c>
      <c r="H175" s="69">
        <v>0</v>
      </c>
      <c r="I175" s="69">
        <v>0</v>
      </c>
      <c r="J175" s="69">
        <v>0</v>
      </c>
      <c r="K175" s="69">
        <v>0</v>
      </c>
      <c r="L175" s="69">
        <v>0</v>
      </c>
      <c r="M175" s="69">
        <v>0</v>
      </c>
      <c r="N175" s="70">
        <v>0</v>
      </c>
      <c r="O175" s="69">
        <v>0</v>
      </c>
      <c r="P175" s="69">
        <v>0</v>
      </c>
      <c r="Q175" s="69">
        <v>0</v>
      </c>
      <c r="R175" s="69">
        <v>0</v>
      </c>
      <c r="S175" s="69">
        <v>0</v>
      </c>
      <c r="T175" s="69">
        <v>0</v>
      </c>
      <c r="U175" s="69">
        <v>0</v>
      </c>
      <c r="V175" s="69">
        <v>0</v>
      </c>
      <c r="W175" s="70">
        <v>0</v>
      </c>
      <c r="X175" s="69">
        <f t="shared" si="228"/>
        <v>0</v>
      </c>
      <c r="Y175" s="69">
        <f t="shared" si="228"/>
        <v>0</v>
      </c>
      <c r="Z175" s="69">
        <f t="shared" si="228"/>
        <v>0</v>
      </c>
      <c r="AA175" s="69">
        <f t="shared" si="228"/>
        <v>0</v>
      </c>
      <c r="AB175" s="69">
        <f t="shared" si="228"/>
        <v>0</v>
      </c>
      <c r="AC175" s="69">
        <f t="shared" si="228"/>
        <v>0</v>
      </c>
      <c r="AD175" s="69">
        <f t="shared" si="228"/>
        <v>0</v>
      </c>
      <c r="AE175" s="69">
        <f t="shared" si="228"/>
        <v>0</v>
      </c>
      <c r="AF175" s="69">
        <v>0</v>
      </c>
      <c r="AG175" s="69">
        <v>0</v>
      </c>
      <c r="AH175" s="69">
        <v>0</v>
      </c>
      <c r="AI175" s="69">
        <v>0</v>
      </c>
      <c r="AJ175" s="69">
        <v>0</v>
      </c>
      <c r="AK175" s="69">
        <v>0</v>
      </c>
      <c r="AL175" s="69">
        <v>0</v>
      </c>
      <c r="AM175" s="69">
        <v>0</v>
      </c>
      <c r="AN175" s="70">
        <v>0</v>
      </c>
      <c r="AO175" s="69">
        <v>0</v>
      </c>
      <c r="AP175" s="69">
        <v>0</v>
      </c>
      <c r="AQ175" s="69">
        <v>0</v>
      </c>
      <c r="AR175" s="69">
        <v>0</v>
      </c>
      <c r="AS175" s="69">
        <v>0</v>
      </c>
      <c r="AT175" s="69">
        <v>0</v>
      </c>
      <c r="AU175" s="69">
        <v>0</v>
      </c>
      <c r="AV175" s="69">
        <v>0</v>
      </c>
      <c r="AW175" s="70">
        <v>0</v>
      </c>
      <c r="AX175" s="69">
        <v>0</v>
      </c>
      <c r="AY175" s="69">
        <v>0</v>
      </c>
      <c r="AZ175" s="69">
        <v>0</v>
      </c>
      <c r="BA175" s="69">
        <v>0</v>
      </c>
      <c r="BB175" s="69">
        <v>0</v>
      </c>
      <c r="BC175" s="69">
        <v>0</v>
      </c>
      <c r="BD175" s="69">
        <v>0</v>
      </c>
      <c r="BE175" s="69">
        <v>0</v>
      </c>
      <c r="BF175" s="70">
        <v>0</v>
      </c>
      <c r="BG175" s="69">
        <v>0</v>
      </c>
      <c r="BH175" s="69">
        <v>0</v>
      </c>
      <c r="BI175" s="69">
        <v>0</v>
      </c>
      <c r="BJ175" s="69">
        <v>0</v>
      </c>
      <c r="BK175" s="69">
        <v>0</v>
      </c>
      <c r="BL175" s="69">
        <v>0</v>
      </c>
      <c r="BM175" s="69">
        <v>0</v>
      </c>
      <c r="BN175" s="69">
        <v>0</v>
      </c>
      <c r="BO175" s="70">
        <v>0</v>
      </c>
      <c r="BP175" s="69">
        <v>0</v>
      </c>
      <c r="BQ175" s="69">
        <v>0</v>
      </c>
      <c r="BR175" s="69">
        <v>0</v>
      </c>
      <c r="BS175" s="69">
        <v>0</v>
      </c>
      <c r="BT175" s="69">
        <v>0</v>
      </c>
      <c r="BU175" s="69">
        <v>0</v>
      </c>
      <c r="BV175" s="69">
        <v>0</v>
      </c>
      <c r="BW175" s="69">
        <v>0</v>
      </c>
      <c r="BX175" s="70">
        <v>0</v>
      </c>
      <c r="BY175" s="69">
        <v>0</v>
      </c>
      <c r="BZ175" s="69">
        <v>0</v>
      </c>
      <c r="CA175" s="69">
        <v>0</v>
      </c>
      <c r="CB175" s="69">
        <v>0</v>
      </c>
      <c r="CC175" s="69">
        <v>0</v>
      </c>
      <c r="CD175" s="69">
        <v>0</v>
      </c>
      <c r="CE175" s="69">
        <v>0</v>
      </c>
      <c r="CF175" s="69">
        <v>0</v>
      </c>
      <c r="CG175" s="70">
        <v>0</v>
      </c>
      <c r="CH175" s="69">
        <v>0</v>
      </c>
      <c r="CI175" s="69">
        <v>0</v>
      </c>
      <c r="CJ175" s="69">
        <v>0</v>
      </c>
      <c r="CK175" s="69">
        <v>0</v>
      </c>
      <c r="CL175" s="69">
        <v>0</v>
      </c>
      <c r="CM175" s="69">
        <v>0</v>
      </c>
      <c r="CN175" s="69">
        <v>0</v>
      </c>
      <c r="CO175" s="69">
        <v>0</v>
      </c>
      <c r="CP175" s="70">
        <v>0</v>
      </c>
      <c r="CQ175" s="69">
        <v>0</v>
      </c>
      <c r="CR175" s="69">
        <v>0</v>
      </c>
      <c r="CS175" s="69">
        <v>0</v>
      </c>
      <c r="CT175" s="69">
        <v>0</v>
      </c>
      <c r="CU175" s="69">
        <v>0</v>
      </c>
      <c r="CV175" s="69">
        <v>0</v>
      </c>
      <c r="CW175" s="69">
        <v>0</v>
      </c>
      <c r="CX175" s="69">
        <v>0</v>
      </c>
      <c r="CY175" s="70">
        <v>0</v>
      </c>
      <c r="CZ175" s="69">
        <v>0</v>
      </c>
      <c r="DA175" s="69">
        <v>0</v>
      </c>
      <c r="DB175" s="69">
        <v>0</v>
      </c>
      <c r="DC175" s="69">
        <v>0</v>
      </c>
      <c r="DD175" s="69">
        <v>0</v>
      </c>
      <c r="DE175" s="69">
        <v>0</v>
      </c>
      <c r="DF175" s="69">
        <v>0</v>
      </c>
      <c r="DG175" s="69">
        <v>0</v>
      </c>
      <c r="DH175" s="70">
        <v>0</v>
      </c>
    </row>
    <row r="176" spans="1:112" s="74" customFormat="1" ht="11.5" hidden="1" outlineLevel="1" x14ac:dyDescent="0.35">
      <c r="A176" s="88" t="s">
        <v>451</v>
      </c>
      <c r="B176" s="88" t="s">
        <v>452</v>
      </c>
      <c r="C176" s="69"/>
      <c r="D176" s="69">
        <v>0</v>
      </c>
      <c r="E176" s="69">
        <v>0</v>
      </c>
      <c r="F176" s="69">
        <v>0</v>
      </c>
      <c r="G176" s="69">
        <v>0</v>
      </c>
      <c r="H176" s="69">
        <v>0</v>
      </c>
      <c r="I176" s="69">
        <v>0</v>
      </c>
      <c r="J176" s="69">
        <v>0</v>
      </c>
      <c r="K176" s="69">
        <v>0</v>
      </c>
      <c r="L176" s="69">
        <v>0</v>
      </c>
      <c r="M176" s="69">
        <v>0</v>
      </c>
      <c r="N176" s="70">
        <v>0</v>
      </c>
      <c r="O176" s="69">
        <v>0</v>
      </c>
      <c r="P176" s="69">
        <v>0</v>
      </c>
      <c r="Q176" s="69">
        <v>0</v>
      </c>
      <c r="R176" s="69">
        <v>0</v>
      </c>
      <c r="S176" s="69">
        <v>0</v>
      </c>
      <c r="T176" s="69">
        <v>0</v>
      </c>
      <c r="U176" s="69">
        <v>0</v>
      </c>
      <c r="V176" s="69">
        <v>0</v>
      </c>
      <c r="W176" s="70">
        <v>0</v>
      </c>
      <c r="X176" s="69">
        <f t="shared" si="228"/>
        <v>0</v>
      </c>
      <c r="Y176" s="69">
        <f t="shared" si="228"/>
        <v>0</v>
      </c>
      <c r="Z176" s="69">
        <f t="shared" si="228"/>
        <v>0</v>
      </c>
      <c r="AA176" s="69">
        <f t="shared" si="228"/>
        <v>0</v>
      </c>
      <c r="AB176" s="69">
        <f t="shared" si="228"/>
        <v>0</v>
      </c>
      <c r="AC176" s="69">
        <f t="shared" si="228"/>
        <v>0</v>
      </c>
      <c r="AD176" s="69">
        <f t="shared" si="228"/>
        <v>0</v>
      </c>
      <c r="AE176" s="69">
        <f t="shared" si="228"/>
        <v>0</v>
      </c>
      <c r="AF176" s="69">
        <v>0</v>
      </c>
      <c r="AG176" s="69">
        <v>0</v>
      </c>
      <c r="AH176" s="69">
        <v>0</v>
      </c>
      <c r="AI176" s="69">
        <v>0</v>
      </c>
      <c r="AJ176" s="69">
        <v>0</v>
      </c>
      <c r="AK176" s="69">
        <v>0</v>
      </c>
      <c r="AL176" s="69">
        <v>0</v>
      </c>
      <c r="AM176" s="69">
        <v>0</v>
      </c>
      <c r="AN176" s="70">
        <v>0</v>
      </c>
      <c r="AO176" s="69">
        <v>0</v>
      </c>
      <c r="AP176" s="69">
        <v>0</v>
      </c>
      <c r="AQ176" s="69">
        <v>0</v>
      </c>
      <c r="AR176" s="69">
        <v>0</v>
      </c>
      <c r="AS176" s="69">
        <v>0</v>
      </c>
      <c r="AT176" s="69">
        <v>0</v>
      </c>
      <c r="AU176" s="69">
        <v>0</v>
      </c>
      <c r="AV176" s="69">
        <v>0</v>
      </c>
      <c r="AW176" s="70">
        <v>0</v>
      </c>
      <c r="AX176" s="69">
        <v>0</v>
      </c>
      <c r="AY176" s="69">
        <v>0</v>
      </c>
      <c r="AZ176" s="69">
        <v>0</v>
      </c>
      <c r="BA176" s="69">
        <v>0</v>
      </c>
      <c r="BB176" s="69">
        <v>0</v>
      </c>
      <c r="BC176" s="69">
        <v>0</v>
      </c>
      <c r="BD176" s="69">
        <v>0</v>
      </c>
      <c r="BE176" s="69">
        <v>0</v>
      </c>
      <c r="BF176" s="70">
        <v>0</v>
      </c>
      <c r="BG176" s="69">
        <v>0</v>
      </c>
      <c r="BH176" s="69">
        <v>0</v>
      </c>
      <c r="BI176" s="69">
        <v>0</v>
      </c>
      <c r="BJ176" s="69">
        <v>0</v>
      </c>
      <c r="BK176" s="69">
        <v>0</v>
      </c>
      <c r="BL176" s="69">
        <v>0</v>
      </c>
      <c r="BM176" s="69">
        <v>0</v>
      </c>
      <c r="BN176" s="69">
        <v>0</v>
      </c>
      <c r="BO176" s="70">
        <v>0</v>
      </c>
      <c r="BP176" s="69">
        <v>0</v>
      </c>
      <c r="BQ176" s="69">
        <v>0</v>
      </c>
      <c r="BR176" s="69">
        <v>0</v>
      </c>
      <c r="BS176" s="69">
        <v>0</v>
      </c>
      <c r="BT176" s="69">
        <v>0</v>
      </c>
      <c r="BU176" s="69">
        <v>0</v>
      </c>
      <c r="BV176" s="69">
        <v>0</v>
      </c>
      <c r="BW176" s="69">
        <v>0</v>
      </c>
      <c r="BX176" s="70">
        <v>0</v>
      </c>
      <c r="BY176" s="69">
        <v>0</v>
      </c>
      <c r="BZ176" s="69">
        <v>0</v>
      </c>
      <c r="CA176" s="69">
        <v>0</v>
      </c>
      <c r="CB176" s="69">
        <v>0</v>
      </c>
      <c r="CC176" s="69">
        <v>0</v>
      </c>
      <c r="CD176" s="69">
        <v>0</v>
      </c>
      <c r="CE176" s="69">
        <v>0</v>
      </c>
      <c r="CF176" s="69">
        <v>0</v>
      </c>
      <c r="CG176" s="70">
        <v>0</v>
      </c>
      <c r="CH176" s="69">
        <v>0</v>
      </c>
      <c r="CI176" s="69">
        <v>0</v>
      </c>
      <c r="CJ176" s="69">
        <v>0</v>
      </c>
      <c r="CK176" s="69">
        <v>0</v>
      </c>
      <c r="CL176" s="69">
        <v>0</v>
      </c>
      <c r="CM176" s="69">
        <v>0</v>
      </c>
      <c r="CN176" s="69">
        <v>0</v>
      </c>
      <c r="CO176" s="69">
        <v>0</v>
      </c>
      <c r="CP176" s="70">
        <v>0</v>
      </c>
      <c r="CQ176" s="69">
        <v>0</v>
      </c>
      <c r="CR176" s="69">
        <v>0</v>
      </c>
      <c r="CS176" s="69">
        <v>0</v>
      </c>
      <c r="CT176" s="69">
        <v>0</v>
      </c>
      <c r="CU176" s="69">
        <v>0</v>
      </c>
      <c r="CV176" s="69">
        <v>0</v>
      </c>
      <c r="CW176" s="69">
        <v>0</v>
      </c>
      <c r="CX176" s="69">
        <v>0</v>
      </c>
      <c r="CY176" s="70">
        <v>0</v>
      </c>
      <c r="CZ176" s="69">
        <v>0</v>
      </c>
      <c r="DA176" s="69">
        <v>0</v>
      </c>
      <c r="DB176" s="69">
        <v>0</v>
      </c>
      <c r="DC176" s="69">
        <v>0</v>
      </c>
      <c r="DD176" s="69">
        <v>0</v>
      </c>
      <c r="DE176" s="69">
        <v>0</v>
      </c>
      <c r="DF176" s="69">
        <v>0</v>
      </c>
      <c r="DG176" s="69">
        <v>0</v>
      </c>
      <c r="DH176" s="70">
        <v>0</v>
      </c>
    </row>
    <row r="177" spans="1:112" s="29" customFormat="1" ht="11.5" hidden="1" outlineLevel="1" x14ac:dyDescent="0.35">
      <c r="A177" s="88" t="s">
        <v>451</v>
      </c>
      <c r="B177" s="88" t="s">
        <v>452</v>
      </c>
      <c r="C177" s="69"/>
      <c r="D177" s="69">
        <v>0</v>
      </c>
      <c r="E177" s="69">
        <v>0</v>
      </c>
      <c r="F177" s="69">
        <v>0</v>
      </c>
      <c r="G177" s="69">
        <v>0</v>
      </c>
      <c r="H177" s="69">
        <v>0</v>
      </c>
      <c r="I177" s="69">
        <v>0</v>
      </c>
      <c r="J177" s="69">
        <v>0</v>
      </c>
      <c r="K177" s="69">
        <v>0</v>
      </c>
      <c r="L177" s="69">
        <v>0</v>
      </c>
      <c r="M177" s="69">
        <v>0</v>
      </c>
      <c r="N177" s="70">
        <v>0</v>
      </c>
      <c r="O177" s="69">
        <v>0</v>
      </c>
      <c r="P177" s="69">
        <v>0</v>
      </c>
      <c r="Q177" s="69">
        <v>0</v>
      </c>
      <c r="R177" s="69">
        <v>0</v>
      </c>
      <c r="S177" s="69">
        <v>0</v>
      </c>
      <c r="T177" s="69">
        <v>0</v>
      </c>
      <c r="U177" s="69">
        <v>0</v>
      </c>
      <c r="V177" s="69">
        <v>0</v>
      </c>
      <c r="W177" s="70">
        <v>0</v>
      </c>
      <c r="X177" s="69">
        <f t="shared" si="228"/>
        <v>0</v>
      </c>
      <c r="Y177" s="69">
        <f t="shared" si="228"/>
        <v>0</v>
      </c>
      <c r="Z177" s="69">
        <f t="shared" si="228"/>
        <v>0</v>
      </c>
      <c r="AA177" s="69">
        <f t="shared" si="228"/>
        <v>0</v>
      </c>
      <c r="AB177" s="69">
        <f t="shared" si="228"/>
        <v>0</v>
      </c>
      <c r="AC177" s="69">
        <f t="shared" si="228"/>
        <v>0</v>
      </c>
      <c r="AD177" s="69">
        <f t="shared" si="228"/>
        <v>0</v>
      </c>
      <c r="AE177" s="69">
        <f t="shared" si="228"/>
        <v>0</v>
      </c>
      <c r="AF177" s="69">
        <v>0</v>
      </c>
      <c r="AG177" s="69">
        <v>0</v>
      </c>
      <c r="AH177" s="69">
        <v>0</v>
      </c>
      <c r="AI177" s="69">
        <v>0</v>
      </c>
      <c r="AJ177" s="69">
        <v>0</v>
      </c>
      <c r="AK177" s="69">
        <v>0</v>
      </c>
      <c r="AL177" s="69">
        <v>0</v>
      </c>
      <c r="AM177" s="69">
        <v>0</v>
      </c>
      <c r="AN177" s="70">
        <v>0</v>
      </c>
      <c r="AO177" s="69">
        <v>0</v>
      </c>
      <c r="AP177" s="69">
        <v>0</v>
      </c>
      <c r="AQ177" s="69">
        <v>0</v>
      </c>
      <c r="AR177" s="69">
        <v>0</v>
      </c>
      <c r="AS177" s="69">
        <v>0</v>
      </c>
      <c r="AT177" s="69">
        <v>0</v>
      </c>
      <c r="AU177" s="69">
        <v>0</v>
      </c>
      <c r="AV177" s="69">
        <v>0</v>
      </c>
      <c r="AW177" s="70">
        <v>0</v>
      </c>
      <c r="AX177" s="69">
        <v>0</v>
      </c>
      <c r="AY177" s="69">
        <v>0</v>
      </c>
      <c r="AZ177" s="69">
        <v>0</v>
      </c>
      <c r="BA177" s="69">
        <v>0</v>
      </c>
      <c r="BB177" s="69">
        <v>0</v>
      </c>
      <c r="BC177" s="69">
        <v>0</v>
      </c>
      <c r="BD177" s="69">
        <v>0</v>
      </c>
      <c r="BE177" s="69">
        <v>0</v>
      </c>
      <c r="BF177" s="70">
        <v>0</v>
      </c>
      <c r="BG177" s="69">
        <v>0</v>
      </c>
      <c r="BH177" s="69">
        <v>0</v>
      </c>
      <c r="BI177" s="69">
        <v>0</v>
      </c>
      <c r="BJ177" s="69">
        <v>0</v>
      </c>
      <c r="BK177" s="69">
        <v>0</v>
      </c>
      <c r="BL177" s="69">
        <v>0</v>
      </c>
      <c r="BM177" s="69">
        <v>0</v>
      </c>
      <c r="BN177" s="69">
        <v>0</v>
      </c>
      <c r="BO177" s="70">
        <v>0</v>
      </c>
      <c r="BP177" s="69">
        <v>0</v>
      </c>
      <c r="BQ177" s="69">
        <v>0</v>
      </c>
      <c r="BR177" s="69">
        <v>0</v>
      </c>
      <c r="BS177" s="69">
        <v>0</v>
      </c>
      <c r="BT177" s="69">
        <v>0</v>
      </c>
      <c r="BU177" s="69">
        <v>0</v>
      </c>
      <c r="BV177" s="69">
        <v>0</v>
      </c>
      <c r="BW177" s="69">
        <v>0</v>
      </c>
      <c r="BX177" s="70">
        <v>0</v>
      </c>
      <c r="BY177" s="69">
        <v>0</v>
      </c>
      <c r="BZ177" s="69">
        <v>0</v>
      </c>
      <c r="CA177" s="69">
        <v>0</v>
      </c>
      <c r="CB177" s="69">
        <v>0</v>
      </c>
      <c r="CC177" s="69">
        <v>0</v>
      </c>
      <c r="CD177" s="69">
        <v>0</v>
      </c>
      <c r="CE177" s="69">
        <v>0</v>
      </c>
      <c r="CF177" s="69">
        <v>0</v>
      </c>
      <c r="CG177" s="70">
        <v>0</v>
      </c>
      <c r="CH177" s="69">
        <v>0</v>
      </c>
      <c r="CI177" s="69">
        <v>0</v>
      </c>
      <c r="CJ177" s="69">
        <v>0</v>
      </c>
      <c r="CK177" s="69">
        <v>0</v>
      </c>
      <c r="CL177" s="69">
        <v>0</v>
      </c>
      <c r="CM177" s="69">
        <v>0</v>
      </c>
      <c r="CN177" s="69">
        <v>0</v>
      </c>
      <c r="CO177" s="69">
        <v>0</v>
      </c>
      <c r="CP177" s="70">
        <v>0</v>
      </c>
      <c r="CQ177" s="69">
        <v>0</v>
      </c>
      <c r="CR177" s="69">
        <v>0</v>
      </c>
      <c r="CS177" s="69">
        <v>0</v>
      </c>
      <c r="CT177" s="69">
        <v>0</v>
      </c>
      <c r="CU177" s="69">
        <v>0</v>
      </c>
      <c r="CV177" s="69">
        <v>0</v>
      </c>
      <c r="CW177" s="69">
        <v>0</v>
      </c>
      <c r="CX177" s="69">
        <v>0</v>
      </c>
      <c r="CY177" s="70">
        <v>0</v>
      </c>
      <c r="CZ177" s="69">
        <v>0</v>
      </c>
      <c r="DA177" s="69">
        <v>0</v>
      </c>
      <c r="DB177" s="69">
        <v>0</v>
      </c>
      <c r="DC177" s="69">
        <v>0</v>
      </c>
      <c r="DD177" s="69">
        <v>0</v>
      </c>
      <c r="DE177" s="69">
        <v>0</v>
      </c>
      <c r="DF177" s="69">
        <v>0</v>
      </c>
      <c r="DG177" s="69">
        <v>0</v>
      </c>
      <c r="DH177" s="70">
        <v>0</v>
      </c>
    </row>
    <row r="178" spans="1:112" s="29" customFormat="1" ht="11.5" hidden="1" outlineLevel="1" x14ac:dyDescent="0.35">
      <c r="A178" s="88" t="s">
        <v>451</v>
      </c>
      <c r="B178" s="88" t="s">
        <v>452</v>
      </c>
      <c r="C178" s="69"/>
      <c r="D178" s="69">
        <v>0</v>
      </c>
      <c r="E178" s="69">
        <v>0</v>
      </c>
      <c r="F178" s="69">
        <v>0</v>
      </c>
      <c r="G178" s="69">
        <v>0</v>
      </c>
      <c r="H178" s="69">
        <v>0</v>
      </c>
      <c r="I178" s="69">
        <v>0</v>
      </c>
      <c r="J178" s="69">
        <v>0</v>
      </c>
      <c r="K178" s="69">
        <v>0</v>
      </c>
      <c r="L178" s="69">
        <v>0</v>
      </c>
      <c r="M178" s="69">
        <v>0</v>
      </c>
      <c r="N178" s="70">
        <v>0</v>
      </c>
      <c r="O178" s="69">
        <v>0</v>
      </c>
      <c r="P178" s="69">
        <v>0</v>
      </c>
      <c r="Q178" s="69">
        <v>0</v>
      </c>
      <c r="R178" s="69">
        <v>0</v>
      </c>
      <c r="S178" s="69">
        <v>0</v>
      </c>
      <c r="T178" s="69">
        <v>0</v>
      </c>
      <c r="U178" s="69">
        <v>0</v>
      </c>
      <c r="V178" s="69">
        <v>0</v>
      </c>
      <c r="W178" s="70">
        <v>0</v>
      </c>
      <c r="X178" s="69">
        <f t="shared" si="228"/>
        <v>0</v>
      </c>
      <c r="Y178" s="69">
        <f t="shared" si="228"/>
        <v>0</v>
      </c>
      <c r="Z178" s="69">
        <f t="shared" si="228"/>
        <v>0</v>
      </c>
      <c r="AA178" s="69">
        <f t="shared" si="228"/>
        <v>0</v>
      </c>
      <c r="AB178" s="69">
        <f t="shared" si="228"/>
        <v>0</v>
      </c>
      <c r="AC178" s="69">
        <f t="shared" si="228"/>
        <v>0</v>
      </c>
      <c r="AD178" s="69">
        <f t="shared" si="228"/>
        <v>0</v>
      </c>
      <c r="AE178" s="69">
        <f t="shared" si="228"/>
        <v>0</v>
      </c>
      <c r="AF178" s="69">
        <v>0</v>
      </c>
      <c r="AG178" s="69">
        <v>0</v>
      </c>
      <c r="AH178" s="69">
        <v>0</v>
      </c>
      <c r="AI178" s="69">
        <v>0</v>
      </c>
      <c r="AJ178" s="69">
        <v>0</v>
      </c>
      <c r="AK178" s="69">
        <v>0</v>
      </c>
      <c r="AL178" s="69">
        <v>0</v>
      </c>
      <c r="AM178" s="69">
        <v>0</v>
      </c>
      <c r="AN178" s="70">
        <v>0</v>
      </c>
      <c r="AO178" s="69">
        <v>0</v>
      </c>
      <c r="AP178" s="69">
        <v>0</v>
      </c>
      <c r="AQ178" s="69">
        <v>0</v>
      </c>
      <c r="AR178" s="69">
        <v>0</v>
      </c>
      <c r="AS178" s="69">
        <v>0</v>
      </c>
      <c r="AT178" s="69">
        <v>0</v>
      </c>
      <c r="AU178" s="69">
        <v>0</v>
      </c>
      <c r="AV178" s="69">
        <v>0</v>
      </c>
      <c r="AW178" s="70">
        <v>0</v>
      </c>
      <c r="AX178" s="69">
        <v>0</v>
      </c>
      <c r="AY178" s="69">
        <v>0</v>
      </c>
      <c r="AZ178" s="69">
        <v>0</v>
      </c>
      <c r="BA178" s="69">
        <v>0</v>
      </c>
      <c r="BB178" s="69">
        <v>0</v>
      </c>
      <c r="BC178" s="69">
        <v>0</v>
      </c>
      <c r="BD178" s="69">
        <v>0</v>
      </c>
      <c r="BE178" s="69">
        <v>0</v>
      </c>
      <c r="BF178" s="70">
        <v>0</v>
      </c>
      <c r="BG178" s="69">
        <v>0</v>
      </c>
      <c r="BH178" s="69">
        <v>0</v>
      </c>
      <c r="BI178" s="69">
        <v>0</v>
      </c>
      <c r="BJ178" s="69">
        <v>0</v>
      </c>
      <c r="BK178" s="69">
        <v>0</v>
      </c>
      <c r="BL178" s="69">
        <v>0</v>
      </c>
      <c r="BM178" s="69">
        <v>0</v>
      </c>
      <c r="BN178" s="69">
        <v>0</v>
      </c>
      <c r="BO178" s="70">
        <v>0</v>
      </c>
      <c r="BP178" s="69">
        <v>0</v>
      </c>
      <c r="BQ178" s="69">
        <v>0</v>
      </c>
      <c r="BR178" s="69">
        <v>0</v>
      </c>
      <c r="BS178" s="69">
        <v>0</v>
      </c>
      <c r="BT178" s="69">
        <v>0</v>
      </c>
      <c r="BU178" s="69">
        <v>0</v>
      </c>
      <c r="BV178" s="69">
        <v>0</v>
      </c>
      <c r="BW178" s="69">
        <v>0</v>
      </c>
      <c r="BX178" s="70">
        <v>0</v>
      </c>
      <c r="BY178" s="69">
        <v>0</v>
      </c>
      <c r="BZ178" s="69">
        <v>0</v>
      </c>
      <c r="CA178" s="69">
        <v>0</v>
      </c>
      <c r="CB178" s="69">
        <v>0</v>
      </c>
      <c r="CC178" s="69">
        <v>0</v>
      </c>
      <c r="CD178" s="69">
        <v>0</v>
      </c>
      <c r="CE178" s="69">
        <v>0</v>
      </c>
      <c r="CF178" s="69">
        <v>0</v>
      </c>
      <c r="CG178" s="70">
        <v>0</v>
      </c>
      <c r="CH178" s="69">
        <v>0</v>
      </c>
      <c r="CI178" s="69">
        <v>0</v>
      </c>
      <c r="CJ178" s="69">
        <v>0</v>
      </c>
      <c r="CK178" s="69">
        <v>0</v>
      </c>
      <c r="CL178" s="69">
        <v>0</v>
      </c>
      <c r="CM178" s="69">
        <v>0</v>
      </c>
      <c r="CN178" s="69">
        <v>0</v>
      </c>
      <c r="CO178" s="69">
        <v>0</v>
      </c>
      <c r="CP178" s="70">
        <v>0</v>
      </c>
      <c r="CQ178" s="69">
        <v>0</v>
      </c>
      <c r="CR178" s="69">
        <v>0</v>
      </c>
      <c r="CS178" s="69">
        <v>0</v>
      </c>
      <c r="CT178" s="69">
        <v>0</v>
      </c>
      <c r="CU178" s="69">
        <v>0</v>
      </c>
      <c r="CV178" s="69">
        <v>0</v>
      </c>
      <c r="CW178" s="69">
        <v>0</v>
      </c>
      <c r="CX178" s="69">
        <v>0</v>
      </c>
      <c r="CY178" s="70">
        <v>0</v>
      </c>
      <c r="CZ178" s="69">
        <v>0</v>
      </c>
      <c r="DA178" s="69">
        <v>0</v>
      </c>
      <c r="DB178" s="69">
        <v>0</v>
      </c>
      <c r="DC178" s="69">
        <v>0</v>
      </c>
      <c r="DD178" s="69">
        <v>0</v>
      </c>
      <c r="DE178" s="69">
        <v>0</v>
      </c>
      <c r="DF178" s="69">
        <v>0</v>
      </c>
      <c r="DG178" s="69">
        <v>0</v>
      </c>
      <c r="DH178" s="70">
        <v>0</v>
      </c>
    </row>
    <row r="179" spans="1:112" s="29" customFormat="1" ht="11.5" hidden="1" outlineLevel="1" x14ac:dyDescent="0.35">
      <c r="A179" s="88" t="s">
        <v>451</v>
      </c>
      <c r="B179" s="88" t="s">
        <v>452</v>
      </c>
      <c r="C179" s="69"/>
      <c r="D179" s="69">
        <v>0</v>
      </c>
      <c r="E179" s="69">
        <v>0</v>
      </c>
      <c r="F179" s="69">
        <v>0</v>
      </c>
      <c r="G179" s="69">
        <v>0</v>
      </c>
      <c r="H179" s="69">
        <v>0</v>
      </c>
      <c r="I179" s="69">
        <v>0</v>
      </c>
      <c r="J179" s="69">
        <v>0</v>
      </c>
      <c r="K179" s="69">
        <v>0</v>
      </c>
      <c r="L179" s="69">
        <v>0</v>
      </c>
      <c r="M179" s="69">
        <v>0</v>
      </c>
      <c r="N179" s="70">
        <v>0</v>
      </c>
      <c r="O179" s="69">
        <v>0</v>
      </c>
      <c r="P179" s="69">
        <v>0</v>
      </c>
      <c r="Q179" s="69">
        <v>0</v>
      </c>
      <c r="R179" s="69">
        <v>0</v>
      </c>
      <c r="S179" s="69">
        <v>0</v>
      </c>
      <c r="T179" s="69">
        <v>0</v>
      </c>
      <c r="U179" s="69">
        <v>0</v>
      </c>
      <c r="V179" s="69">
        <v>0</v>
      </c>
      <c r="W179" s="70">
        <v>0</v>
      </c>
      <c r="X179" s="69">
        <f t="shared" si="228"/>
        <v>0</v>
      </c>
      <c r="Y179" s="69">
        <f t="shared" si="228"/>
        <v>0</v>
      </c>
      <c r="Z179" s="69">
        <f t="shared" si="228"/>
        <v>0</v>
      </c>
      <c r="AA179" s="69">
        <f t="shared" si="228"/>
        <v>0</v>
      </c>
      <c r="AB179" s="69">
        <f t="shared" si="228"/>
        <v>0</v>
      </c>
      <c r="AC179" s="69">
        <f t="shared" si="228"/>
        <v>0</v>
      </c>
      <c r="AD179" s="69">
        <f t="shared" si="228"/>
        <v>0</v>
      </c>
      <c r="AE179" s="69">
        <f t="shared" si="228"/>
        <v>0</v>
      </c>
      <c r="AF179" s="69">
        <v>0</v>
      </c>
      <c r="AG179" s="69">
        <v>0</v>
      </c>
      <c r="AH179" s="69">
        <v>0</v>
      </c>
      <c r="AI179" s="69">
        <v>0</v>
      </c>
      <c r="AJ179" s="69">
        <v>0</v>
      </c>
      <c r="AK179" s="69">
        <v>0</v>
      </c>
      <c r="AL179" s="69">
        <v>0</v>
      </c>
      <c r="AM179" s="69">
        <v>0</v>
      </c>
      <c r="AN179" s="70">
        <v>0</v>
      </c>
      <c r="AO179" s="69">
        <v>0</v>
      </c>
      <c r="AP179" s="69">
        <v>0</v>
      </c>
      <c r="AQ179" s="69">
        <v>0</v>
      </c>
      <c r="AR179" s="69">
        <v>0</v>
      </c>
      <c r="AS179" s="69">
        <v>0</v>
      </c>
      <c r="AT179" s="69">
        <v>0</v>
      </c>
      <c r="AU179" s="69">
        <v>0</v>
      </c>
      <c r="AV179" s="69">
        <v>0</v>
      </c>
      <c r="AW179" s="70">
        <v>0</v>
      </c>
      <c r="AX179" s="69">
        <v>0</v>
      </c>
      <c r="AY179" s="69">
        <v>0</v>
      </c>
      <c r="AZ179" s="69">
        <v>0</v>
      </c>
      <c r="BA179" s="69">
        <v>0</v>
      </c>
      <c r="BB179" s="69">
        <v>0</v>
      </c>
      <c r="BC179" s="69">
        <v>0</v>
      </c>
      <c r="BD179" s="69">
        <v>0</v>
      </c>
      <c r="BE179" s="69">
        <v>0</v>
      </c>
      <c r="BF179" s="70">
        <v>0</v>
      </c>
      <c r="BG179" s="69">
        <v>0</v>
      </c>
      <c r="BH179" s="69">
        <v>0</v>
      </c>
      <c r="BI179" s="69">
        <v>0</v>
      </c>
      <c r="BJ179" s="69">
        <v>0</v>
      </c>
      <c r="BK179" s="69">
        <v>0</v>
      </c>
      <c r="BL179" s="69">
        <v>0</v>
      </c>
      <c r="BM179" s="69">
        <v>0</v>
      </c>
      <c r="BN179" s="69">
        <v>0</v>
      </c>
      <c r="BO179" s="70">
        <v>0</v>
      </c>
      <c r="BP179" s="69">
        <v>0</v>
      </c>
      <c r="BQ179" s="69">
        <v>0</v>
      </c>
      <c r="BR179" s="69">
        <v>0</v>
      </c>
      <c r="BS179" s="69">
        <v>0</v>
      </c>
      <c r="BT179" s="69">
        <v>0</v>
      </c>
      <c r="BU179" s="69">
        <v>0</v>
      </c>
      <c r="BV179" s="69">
        <v>0</v>
      </c>
      <c r="BW179" s="69">
        <v>0</v>
      </c>
      <c r="BX179" s="70">
        <v>0</v>
      </c>
      <c r="BY179" s="69">
        <v>0</v>
      </c>
      <c r="BZ179" s="69">
        <v>0</v>
      </c>
      <c r="CA179" s="69">
        <v>0</v>
      </c>
      <c r="CB179" s="69">
        <v>0</v>
      </c>
      <c r="CC179" s="69">
        <v>0</v>
      </c>
      <c r="CD179" s="69">
        <v>0</v>
      </c>
      <c r="CE179" s="69">
        <v>0</v>
      </c>
      <c r="CF179" s="69">
        <v>0</v>
      </c>
      <c r="CG179" s="70">
        <v>0</v>
      </c>
      <c r="CH179" s="69">
        <v>0</v>
      </c>
      <c r="CI179" s="69">
        <v>0</v>
      </c>
      <c r="CJ179" s="69">
        <v>0</v>
      </c>
      <c r="CK179" s="69">
        <v>0</v>
      </c>
      <c r="CL179" s="69">
        <v>0</v>
      </c>
      <c r="CM179" s="69">
        <v>0</v>
      </c>
      <c r="CN179" s="69">
        <v>0</v>
      </c>
      <c r="CO179" s="69">
        <v>0</v>
      </c>
      <c r="CP179" s="70">
        <v>0</v>
      </c>
      <c r="CQ179" s="69">
        <v>0</v>
      </c>
      <c r="CR179" s="69">
        <v>0</v>
      </c>
      <c r="CS179" s="69">
        <v>0</v>
      </c>
      <c r="CT179" s="69">
        <v>0</v>
      </c>
      <c r="CU179" s="69">
        <v>0</v>
      </c>
      <c r="CV179" s="69">
        <v>0</v>
      </c>
      <c r="CW179" s="69">
        <v>0</v>
      </c>
      <c r="CX179" s="69">
        <v>0</v>
      </c>
      <c r="CY179" s="70">
        <v>0</v>
      </c>
      <c r="CZ179" s="69">
        <v>0</v>
      </c>
      <c r="DA179" s="69">
        <v>0</v>
      </c>
      <c r="DB179" s="69">
        <v>0</v>
      </c>
      <c r="DC179" s="69">
        <v>0</v>
      </c>
      <c r="DD179" s="69">
        <v>0</v>
      </c>
      <c r="DE179" s="69">
        <v>0</v>
      </c>
      <c r="DF179" s="69">
        <v>0</v>
      </c>
      <c r="DG179" s="69">
        <v>0</v>
      </c>
      <c r="DH179" s="70">
        <v>0</v>
      </c>
    </row>
    <row r="180" spans="1:112" s="29" customFormat="1" ht="11.5" hidden="1" outlineLevel="1" x14ac:dyDescent="0.35">
      <c r="A180" s="88" t="s">
        <v>451</v>
      </c>
      <c r="B180" s="88" t="s">
        <v>452</v>
      </c>
      <c r="C180" s="69"/>
      <c r="D180" s="69">
        <v>0</v>
      </c>
      <c r="E180" s="69">
        <v>0</v>
      </c>
      <c r="F180" s="69">
        <v>0</v>
      </c>
      <c r="G180" s="69">
        <v>0</v>
      </c>
      <c r="H180" s="69">
        <v>0</v>
      </c>
      <c r="I180" s="69">
        <v>0</v>
      </c>
      <c r="J180" s="69">
        <v>0</v>
      </c>
      <c r="K180" s="69">
        <v>0</v>
      </c>
      <c r="L180" s="69">
        <v>0</v>
      </c>
      <c r="M180" s="69">
        <v>0</v>
      </c>
      <c r="N180" s="70">
        <v>0</v>
      </c>
      <c r="O180" s="69">
        <v>0</v>
      </c>
      <c r="P180" s="69">
        <v>0</v>
      </c>
      <c r="Q180" s="69">
        <v>0</v>
      </c>
      <c r="R180" s="69">
        <v>0</v>
      </c>
      <c r="S180" s="69">
        <v>0</v>
      </c>
      <c r="T180" s="69">
        <v>0</v>
      </c>
      <c r="U180" s="69">
        <v>0</v>
      </c>
      <c r="V180" s="69">
        <v>0</v>
      </c>
      <c r="W180" s="70">
        <v>0</v>
      </c>
      <c r="X180" s="69">
        <f t="shared" si="228"/>
        <v>0</v>
      </c>
      <c r="Y180" s="69">
        <f t="shared" si="228"/>
        <v>0</v>
      </c>
      <c r="Z180" s="69">
        <f t="shared" si="228"/>
        <v>0</v>
      </c>
      <c r="AA180" s="69">
        <f t="shared" si="228"/>
        <v>0</v>
      </c>
      <c r="AB180" s="69">
        <f t="shared" si="228"/>
        <v>0</v>
      </c>
      <c r="AC180" s="69">
        <f t="shared" si="228"/>
        <v>0</v>
      </c>
      <c r="AD180" s="69">
        <f t="shared" si="228"/>
        <v>0</v>
      </c>
      <c r="AE180" s="69">
        <f t="shared" si="228"/>
        <v>0</v>
      </c>
      <c r="AF180" s="69">
        <v>0</v>
      </c>
      <c r="AG180" s="69">
        <v>0</v>
      </c>
      <c r="AH180" s="69">
        <v>0</v>
      </c>
      <c r="AI180" s="69">
        <v>0</v>
      </c>
      <c r="AJ180" s="69">
        <v>0</v>
      </c>
      <c r="AK180" s="69">
        <v>0</v>
      </c>
      <c r="AL180" s="69">
        <v>0</v>
      </c>
      <c r="AM180" s="69">
        <v>0</v>
      </c>
      <c r="AN180" s="70">
        <v>0</v>
      </c>
      <c r="AO180" s="69">
        <v>0</v>
      </c>
      <c r="AP180" s="69">
        <v>0</v>
      </c>
      <c r="AQ180" s="69">
        <v>0</v>
      </c>
      <c r="AR180" s="69">
        <v>0</v>
      </c>
      <c r="AS180" s="69">
        <v>0</v>
      </c>
      <c r="AT180" s="69">
        <v>0</v>
      </c>
      <c r="AU180" s="69">
        <v>0</v>
      </c>
      <c r="AV180" s="69">
        <v>0</v>
      </c>
      <c r="AW180" s="70">
        <v>0</v>
      </c>
      <c r="AX180" s="69">
        <v>0</v>
      </c>
      <c r="AY180" s="69">
        <v>0</v>
      </c>
      <c r="AZ180" s="69">
        <v>0</v>
      </c>
      <c r="BA180" s="69">
        <v>0</v>
      </c>
      <c r="BB180" s="69">
        <v>0</v>
      </c>
      <c r="BC180" s="69">
        <v>0</v>
      </c>
      <c r="BD180" s="69">
        <v>0</v>
      </c>
      <c r="BE180" s="69">
        <v>0</v>
      </c>
      <c r="BF180" s="70">
        <v>0</v>
      </c>
      <c r="BG180" s="69">
        <v>0</v>
      </c>
      <c r="BH180" s="69">
        <v>0</v>
      </c>
      <c r="BI180" s="69">
        <v>0</v>
      </c>
      <c r="BJ180" s="69">
        <v>0</v>
      </c>
      <c r="BK180" s="69">
        <v>0</v>
      </c>
      <c r="BL180" s="69">
        <v>0</v>
      </c>
      <c r="BM180" s="69">
        <v>0</v>
      </c>
      <c r="BN180" s="69">
        <v>0</v>
      </c>
      <c r="BO180" s="70">
        <v>0</v>
      </c>
      <c r="BP180" s="69">
        <v>0</v>
      </c>
      <c r="BQ180" s="69">
        <v>0</v>
      </c>
      <c r="BR180" s="69">
        <v>0</v>
      </c>
      <c r="BS180" s="69">
        <v>0</v>
      </c>
      <c r="BT180" s="69">
        <v>0</v>
      </c>
      <c r="BU180" s="69">
        <v>0</v>
      </c>
      <c r="BV180" s="69">
        <v>0</v>
      </c>
      <c r="BW180" s="69">
        <v>0</v>
      </c>
      <c r="BX180" s="70">
        <v>0</v>
      </c>
      <c r="BY180" s="69">
        <v>0</v>
      </c>
      <c r="BZ180" s="69">
        <v>0</v>
      </c>
      <c r="CA180" s="69">
        <v>0</v>
      </c>
      <c r="CB180" s="69">
        <v>0</v>
      </c>
      <c r="CC180" s="69">
        <v>0</v>
      </c>
      <c r="CD180" s="69">
        <v>0</v>
      </c>
      <c r="CE180" s="69">
        <v>0</v>
      </c>
      <c r="CF180" s="69">
        <v>0</v>
      </c>
      <c r="CG180" s="70">
        <v>0</v>
      </c>
      <c r="CH180" s="69">
        <v>0</v>
      </c>
      <c r="CI180" s="69">
        <v>0</v>
      </c>
      <c r="CJ180" s="69">
        <v>0</v>
      </c>
      <c r="CK180" s="69">
        <v>0</v>
      </c>
      <c r="CL180" s="69">
        <v>0</v>
      </c>
      <c r="CM180" s="69">
        <v>0</v>
      </c>
      <c r="CN180" s="69">
        <v>0</v>
      </c>
      <c r="CO180" s="69">
        <v>0</v>
      </c>
      <c r="CP180" s="70">
        <v>0</v>
      </c>
      <c r="CQ180" s="69">
        <v>0</v>
      </c>
      <c r="CR180" s="69">
        <v>0</v>
      </c>
      <c r="CS180" s="69">
        <v>0</v>
      </c>
      <c r="CT180" s="69">
        <v>0</v>
      </c>
      <c r="CU180" s="69">
        <v>0</v>
      </c>
      <c r="CV180" s="69">
        <v>0</v>
      </c>
      <c r="CW180" s="69">
        <v>0</v>
      </c>
      <c r="CX180" s="69">
        <v>0</v>
      </c>
      <c r="CY180" s="70">
        <v>0</v>
      </c>
      <c r="CZ180" s="69">
        <v>0</v>
      </c>
      <c r="DA180" s="69">
        <v>0</v>
      </c>
      <c r="DB180" s="69">
        <v>0</v>
      </c>
      <c r="DC180" s="69">
        <v>0</v>
      </c>
      <c r="DD180" s="69">
        <v>0</v>
      </c>
      <c r="DE180" s="69">
        <v>0</v>
      </c>
      <c r="DF180" s="69">
        <v>0</v>
      </c>
      <c r="DG180" s="69">
        <v>0</v>
      </c>
      <c r="DH180" s="70">
        <v>0</v>
      </c>
    </row>
    <row r="181" spans="1:112" s="29" customFormat="1" ht="11.5" hidden="1" outlineLevel="1" x14ac:dyDescent="0.35">
      <c r="A181" s="88" t="s">
        <v>451</v>
      </c>
      <c r="B181" s="88" t="s">
        <v>452</v>
      </c>
      <c r="C181" s="69"/>
      <c r="D181" s="69">
        <v>0</v>
      </c>
      <c r="E181" s="69">
        <v>0</v>
      </c>
      <c r="F181" s="69">
        <v>0</v>
      </c>
      <c r="G181" s="69">
        <v>0</v>
      </c>
      <c r="H181" s="69">
        <v>0</v>
      </c>
      <c r="I181" s="69">
        <v>0</v>
      </c>
      <c r="J181" s="69">
        <v>0</v>
      </c>
      <c r="K181" s="69">
        <v>0</v>
      </c>
      <c r="L181" s="69">
        <v>0</v>
      </c>
      <c r="M181" s="69">
        <v>0</v>
      </c>
      <c r="N181" s="70">
        <v>0</v>
      </c>
      <c r="O181" s="69">
        <v>0</v>
      </c>
      <c r="P181" s="69">
        <v>0</v>
      </c>
      <c r="Q181" s="69">
        <v>0</v>
      </c>
      <c r="R181" s="69">
        <v>0</v>
      </c>
      <c r="S181" s="69">
        <v>0</v>
      </c>
      <c r="T181" s="69">
        <v>0</v>
      </c>
      <c r="U181" s="69">
        <v>0</v>
      </c>
      <c r="V181" s="69">
        <v>0</v>
      </c>
      <c r="W181" s="70">
        <v>0</v>
      </c>
      <c r="X181" s="69">
        <f t="shared" si="228"/>
        <v>0</v>
      </c>
      <c r="Y181" s="69">
        <f t="shared" si="228"/>
        <v>0</v>
      </c>
      <c r="Z181" s="69">
        <f t="shared" si="228"/>
        <v>0</v>
      </c>
      <c r="AA181" s="69">
        <f t="shared" si="228"/>
        <v>0</v>
      </c>
      <c r="AB181" s="69">
        <f t="shared" si="228"/>
        <v>0</v>
      </c>
      <c r="AC181" s="69">
        <f t="shared" si="228"/>
        <v>0</v>
      </c>
      <c r="AD181" s="69">
        <f t="shared" si="228"/>
        <v>0</v>
      </c>
      <c r="AE181" s="69">
        <f t="shared" si="228"/>
        <v>0</v>
      </c>
      <c r="AF181" s="69">
        <v>0</v>
      </c>
      <c r="AG181" s="69">
        <v>0</v>
      </c>
      <c r="AH181" s="69">
        <v>0</v>
      </c>
      <c r="AI181" s="69">
        <v>0</v>
      </c>
      <c r="AJ181" s="69">
        <v>0</v>
      </c>
      <c r="AK181" s="69">
        <v>0</v>
      </c>
      <c r="AL181" s="69">
        <v>0</v>
      </c>
      <c r="AM181" s="69">
        <v>0</v>
      </c>
      <c r="AN181" s="70">
        <v>0</v>
      </c>
      <c r="AO181" s="69">
        <v>0</v>
      </c>
      <c r="AP181" s="69">
        <v>0</v>
      </c>
      <c r="AQ181" s="69">
        <v>0</v>
      </c>
      <c r="AR181" s="69">
        <v>0</v>
      </c>
      <c r="AS181" s="69">
        <v>0</v>
      </c>
      <c r="AT181" s="69">
        <v>0</v>
      </c>
      <c r="AU181" s="69">
        <v>0</v>
      </c>
      <c r="AV181" s="69">
        <v>0</v>
      </c>
      <c r="AW181" s="70">
        <v>0</v>
      </c>
      <c r="AX181" s="69">
        <v>0</v>
      </c>
      <c r="AY181" s="69">
        <v>0</v>
      </c>
      <c r="AZ181" s="69">
        <v>0</v>
      </c>
      <c r="BA181" s="69">
        <v>0</v>
      </c>
      <c r="BB181" s="69">
        <v>0</v>
      </c>
      <c r="BC181" s="69">
        <v>0</v>
      </c>
      <c r="BD181" s="69">
        <v>0</v>
      </c>
      <c r="BE181" s="69">
        <v>0</v>
      </c>
      <c r="BF181" s="70">
        <v>0</v>
      </c>
      <c r="BG181" s="69">
        <v>0</v>
      </c>
      <c r="BH181" s="69">
        <v>0</v>
      </c>
      <c r="BI181" s="69">
        <v>0</v>
      </c>
      <c r="BJ181" s="69">
        <v>0</v>
      </c>
      <c r="BK181" s="69">
        <v>0</v>
      </c>
      <c r="BL181" s="69">
        <v>0</v>
      </c>
      <c r="BM181" s="69">
        <v>0</v>
      </c>
      <c r="BN181" s="69">
        <v>0</v>
      </c>
      <c r="BO181" s="70">
        <v>0</v>
      </c>
      <c r="BP181" s="69">
        <v>0</v>
      </c>
      <c r="BQ181" s="69">
        <v>0</v>
      </c>
      <c r="BR181" s="69">
        <v>0</v>
      </c>
      <c r="BS181" s="69">
        <v>0</v>
      </c>
      <c r="BT181" s="69">
        <v>0</v>
      </c>
      <c r="BU181" s="69">
        <v>0</v>
      </c>
      <c r="BV181" s="69">
        <v>0</v>
      </c>
      <c r="BW181" s="69">
        <v>0</v>
      </c>
      <c r="BX181" s="70">
        <v>0</v>
      </c>
      <c r="BY181" s="69">
        <v>0</v>
      </c>
      <c r="BZ181" s="69">
        <v>0</v>
      </c>
      <c r="CA181" s="69">
        <v>0</v>
      </c>
      <c r="CB181" s="69">
        <v>0</v>
      </c>
      <c r="CC181" s="69">
        <v>0</v>
      </c>
      <c r="CD181" s="69">
        <v>0</v>
      </c>
      <c r="CE181" s="69">
        <v>0</v>
      </c>
      <c r="CF181" s="69">
        <v>0</v>
      </c>
      <c r="CG181" s="70">
        <v>0</v>
      </c>
      <c r="CH181" s="69">
        <v>0</v>
      </c>
      <c r="CI181" s="69">
        <v>0</v>
      </c>
      <c r="CJ181" s="69">
        <v>0</v>
      </c>
      <c r="CK181" s="69">
        <v>0</v>
      </c>
      <c r="CL181" s="69">
        <v>0</v>
      </c>
      <c r="CM181" s="69">
        <v>0</v>
      </c>
      <c r="CN181" s="69">
        <v>0</v>
      </c>
      <c r="CO181" s="69">
        <v>0</v>
      </c>
      <c r="CP181" s="70">
        <v>0</v>
      </c>
      <c r="CQ181" s="69">
        <v>0</v>
      </c>
      <c r="CR181" s="69">
        <v>0</v>
      </c>
      <c r="CS181" s="69">
        <v>0</v>
      </c>
      <c r="CT181" s="69">
        <v>0</v>
      </c>
      <c r="CU181" s="69">
        <v>0</v>
      </c>
      <c r="CV181" s="69">
        <v>0</v>
      </c>
      <c r="CW181" s="69">
        <v>0</v>
      </c>
      <c r="CX181" s="69">
        <v>0</v>
      </c>
      <c r="CY181" s="70">
        <v>0</v>
      </c>
      <c r="CZ181" s="69">
        <v>0</v>
      </c>
      <c r="DA181" s="69">
        <v>0</v>
      </c>
      <c r="DB181" s="69">
        <v>0</v>
      </c>
      <c r="DC181" s="69">
        <v>0</v>
      </c>
      <c r="DD181" s="69">
        <v>0</v>
      </c>
      <c r="DE181" s="69">
        <v>0</v>
      </c>
      <c r="DF181" s="69">
        <v>0</v>
      </c>
      <c r="DG181" s="69">
        <v>0</v>
      </c>
      <c r="DH181" s="70">
        <v>0</v>
      </c>
    </row>
    <row r="182" spans="1:112" s="29" customFormat="1" ht="11.5" hidden="1" outlineLevel="1" x14ac:dyDescent="0.35">
      <c r="A182" s="88" t="s">
        <v>451</v>
      </c>
      <c r="B182" s="88" t="s">
        <v>452</v>
      </c>
      <c r="C182" s="69"/>
      <c r="D182" s="69">
        <v>0</v>
      </c>
      <c r="E182" s="69">
        <v>0</v>
      </c>
      <c r="F182" s="69">
        <v>0</v>
      </c>
      <c r="G182" s="69">
        <v>0</v>
      </c>
      <c r="H182" s="69">
        <v>0</v>
      </c>
      <c r="I182" s="69">
        <v>0</v>
      </c>
      <c r="J182" s="69">
        <v>0</v>
      </c>
      <c r="K182" s="69">
        <v>0</v>
      </c>
      <c r="L182" s="69">
        <v>0</v>
      </c>
      <c r="M182" s="69">
        <v>0</v>
      </c>
      <c r="N182" s="70">
        <v>0</v>
      </c>
      <c r="O182" s="69">
        <v>0</v>
      </c>
      <c r="P182" s="69">
        <v>0</v>
      </c>
      <c r="Q182" s="69">
        <v>0</v>
      </c>
      <c r="R182" s="69">
        <v>0</v>
      </c>
      <c r="S182" s="69">
        <v>0</v>
      </c>
      <c r="T182" s="69">
        <v>0</v>
      </c>
      <c r="U182" s="69">
        <v>0</v>
      </c>
      <c r="V182" s="69">
        <v>0</v>
      </c>
      <c r="W182" s="70">
        <v>0</v>
      </c>
      <c r="X182" s="69">
        <f t="shared" si="228"/>
        <v>0</v>
      </c>
      <c r="Y182" s="69">
        <f t="shared" si="228"/>
        <v>0</v>
      </c>
      <c r="Z182" s="69">
        <f t="shared" si="228"/>
        <v>0</v>
      </c>
      <c r="AA182" s="69">
        <f t="shared" si="228"/>
        <v>0</v>
      </c>
      <c r="AB182" s="69">
        <f t="shared" si="228"/>
        <v>0</v>
      </c>
      <c r="AC182" s="69">
        <f t="shared" si="228"/>
        <v>0</v>
      </c>
      <c r="AD182" s="69">
        <f t="shared" si="228"/>
        <v>0</v>
      </c>
      <c r="AE182" s="69">
        <f t="shared" si="228"/>
        <v>0</v>
      </c>
      <c r="AF182" s="69">
        <v>0</v>
      </c>
      <c r="AG182" s="69">
        <v>0</v>
      </c>
      <c r="AH182" s="69">
        <v>0</v>
      </c>
      <c r="AI182" s="69">
        <v>0</v>
      </c>
      <c r="AJ182" s="69">
        <v>0</v>
      </c>
      <c r="AK182" s="69">
        <v>0</v>
      </c>
      <c r="AL182" s="69">
        <v>0</v>
      </c>
      <c r="AM182" s="69">
        <v>0</v>
      </c>
      <c r="AN182" s="70">
        <v>0</v>
      </c>
      <c r="AO182" s="69">
        <v>0</v>
      </c>
      <c r="AP182" s="69">
        <v>0</v>
      </c>
      <c r="AQ182" s="69">
        <v>0</v>
      </c>
      <c r="AR182" s="69">
        <v>0</v>
      </c>
      <c r="AS182" s="69">
        <v>0</v>
      </c>
      <c r="AT182" s="69">
        <v>0</v>
      </c>
      <c r="AU182" s="69">
        <v>0</v>
      </c>
      <c r="AV182" s="69">
        <v>0</v>
      </c>
      <c r="AW182" s="70">
        <v>0</v>
      </c>
      <c r="AX182" s="69">
        <v>0</v>
      </c>
      <c r="AY182" s="69">
        <v>0</v>
      </c>
      <c r="AZ182" s="69">
        <v>0</v>
      </c>
      <c r="BA182" s="69">
        <v>0</v>
      </c>
      <c r="BB182" s="69">
        <v>0</v>
      </c>
      <c r="BC182" s="69">
        <v>0</v>
      </c>
      <c r="BD182" s="69">
        <v>0</v>
      </c>
      <c r="BE182" s="69">
        <v>0</v>
      </c>
      <c r="BF182" s="70">
        <v>0</v>
      </c>
      <c r="BG182" s="69">
        <v>0</v>
      </c>
      <c r="BH182" s="69">
        <v>0</v>
      </c>
      <c r="BI182" s="69">
        <v>0</v>
      </c>
      <c r="BJ182" s="69">
        <v>0</v>
      </c>
      <c r="BK182" s="69">
        <v>0</v>
      </c>
      <c r="BL182" s="69">
        <v>0</v>
      </c>
      <c r="BM182" s="69">
        <v>0</v>
      </c>
      <c r="BN182" s="69">
        <v>0</v>
      </c>
      <c r="BO182" s="70">
        <v>0</v>
      </c>
      <c r="BP182" s="69">
        <v>0</v>
      </c>
      <c r="BQ182" s="69">
        <v>0</v>
      </c>
      <c r="BR182" s="69">
        <v>0</v>
      </c>
      <c r="BS182" s="69">
        <v>0</v>
      </c>
      <c r="BT182" s="69">
        <v>0</v>
      </c>
      <c r="BU182" s="69">
        <v>0</v>
      </c>
      <c r="BV182" s="69">
        <v>0</v>
      </c>
      <c r="BW182" s="69">
        <v>0</v>
      </c>
      <c r="BX182" s="70">
        <v>0</v>
      </c>
      <c r="BY182" s="69">
        <v>0</v>
      </c>
      <c r="BZ182" s="69">
        <v>0</v>
      </c>
      <c r="CA182" s="69">
        <v>0</v>
      </c>
      <c r="CB182" s="69">
        <v>0</v>
      </c>
      <c r="CC182" s="69">
        <v>0</v>
      </c>
      <c r="CD182" s="69">
        <v>0</v>
      </c>
      <c r="CE182" s="69">
        <v>0</v>
      </c>
      <c r="CF182" s="69">
        <v>0</v>
      </c>
      <c r="CG182" s="70">
        <v>0</v>
      </c>
      <c r="CH182" s="69">
        <v>0</v>
      </c>
      <c r="CI182" s="69">
        <v>0</v>
      </c>
      <c r="CJ182" s="69">
        <v>0</v>
      </c>
      <c r="CK182" s="69">
        <v>0</v>
      </c>
      <c r="CL182" s="69">
        <v>0</v>
      </c>
      <c r="CM182" s="69">
        <v>0</v>
      </c>
      <c r="CN182" s="69">
        <v>0</v>
      </c>
      <c r="CO182" s="69">
        <v>0</v>
      </c>
      <c r="CP182" s="70">
        <v>0</v>
      </c>
      <c r="CQ182" s="69">
        <v>0</v>
      </c>
      <c r="CR182" s="69">
        <v>0</v>
      </c>
      <c r="CS182" s="69">
        <v>0</v>
      </c>
      <c r="CT182" s="69">
        <v>0</v>
      </c>
      <c r="CU182" s="69">
        <v>0</v>
      </c>
      <c r="CV182" s="69">
        <v>0</v>
      </c>
      <c r="CW182" s="69">
        <v>0</v>
      </c>
      <c r="CX182" s="69">
        <v>0</v>
      </c>
      <c r="CY182" s="70">
        <v>0</v>
      </c>
      <c r="CZ182" s="69">
        <v>0</v>
      </c>
      <c r="DA182" s="69">
        <v>0</v>
      </c>
      <c r="DB182" s="69">
        <v>0</v>
      </c>
      <c r="DC182" s="69">
        <v>0</v>
      </c>
      <c r="DD182" s="69">
        <v>0</v>
      </c>
      <c r="DE182" s="69">
        <v>0</v>
      </c>
      <c r="DF182" s="69">
        <v>0</v>
      </c>
      <c r="DG182" s="69">
        <v>0</v>
      </c>
      <c r="DH182" s="70">
        <v>0</v>
      </c>
    </row>
    <row r="183" spans="1:112" s="29" customFormat="1" ht="11.5" hidden="1" outlineLevel="1" x14ac:dyDescent="0.35">
      <c r="A183" s="88" t="s">
        <v>451</v>
      </c>
      <c r="B183" s="88" t="s">
        <v>452</v>
      </c>
      <c r="C183" s="69"/>
      <c r="D183" s="69">
        <v>0</v>
      </c>
      <c r="E183" s="69">
        <v>0</v>
      </c>
      <c r="F183" s="69">
        <v>0</v>
      </c>
      <c r="G183" s="69">
        <v>0</v>
      </c>
      <c r="H183" s="69">
        <v>0</v>
      </c>
      <c r="I183" s="69">
        <v>0</v>
      </c>
      <c r="J183" s="69">
        <v>0</v>
      </c>
      <c r="K183" s="69">
        <v>0</v>
      </c>
      <c r="L183" s="69">
        <v>0</v>
      </c>
      <c r="M183" s="69">
        <v>0</v>
      </c>
      <c r="N183" s="70">
        <v>0</v>
      </c>
      <c r="O183" s="69">
        <v>0</v>
      </c>
      <c r="P183" s="69">
        <v>0</v>
      </c>
      <c r="Q183" s="69">
        <v>0</v>
      </c>
      <c r="R183" s="69">
        <v>0</v>
      </c>
      <c r="S183" s="69">
        <v>0</v>
      </c>
      <c r="T183" s="69">
        <v>0</v>
      </c>
      <c r="U183" s="69">
        <v>0</v>
      </c>
      <c r="V183" s="69">
        <v>0</v>
      </c>
      <c r="W183" s="70">
        <v>0</v>
      </c>
      <c r="X183" s="69">
        <f t="shared" si="228"/>
        <v>0</v>
      </c>
      <c r="Y183" s="69">
        <f t="shared" si="228"/>
        <v>0</v>
      </c>
      <c r="Z183" s="69">
        <f t="shared" si="228"/>
        <v>0</v>
      </c>
      <c r="AA183" s="69">
        <f t="shared" si="228"/>
        <v>0</v>
      </c>
      <c r="AB183" s="69">
        <f t="shared" si="228"/>
        <v>0</v>
      </c>
      <c r="AC183" s="69">
        <f t="shared" si="228"/>
        <v>0</v>
      </c>
      <c r="AD183" s="69">
        <f t="shared" si="228"/>
        <v>0</v>
      </c>
      <c r="AE183" s="69">
        <f t="shared" si="228"/>
        <v>0</v>
      </c>
      <c r="AF183" s="69">
        <v>0</v>
      </c>
      <c r="AG183" s="69">
        <v>0</v>
      </c>
      <c r="AH183" s="69">
        <v>0</v>
      </c>
      <c r="AI183" s="69">
        <v>0</v>
      </c>
      <c r="AJ183" s="69">
        <v>0</v>
      </c>
      <c r="AK183" s="69">
        <v>0</v>
      </c>
      <c r="AL183" s="69">
        <v>0</v>
      </c>
      <c r="AM183" s="69">
        <v>0</v>
      </c>
      <c r="AN183" s="70">
        <v>0</v>
      </c>
      <c r="AO183" s="69">
        <v>0</v>
      </c>
      <c r="AP183" s="69">
        <v>0</v>
      </c>
      <c r="AQ183" s="69">
        <v>0</v>
      </c>
      <c r="AR183" s="69">
        <v>0</v>
      </c>
      <c r="AS183" s="69">
        <v>0</v>
      </c>
      <c r="AT183" s="69">
        <v>0</v>
      </c>
      <c r="AU183" s="69">
        <v>0</v>
      </c>
      <c r="AV183" s="69">
        <v>0</v>
      </c>
      <c r="AW183" s="70">
        <v>0</v>
      </c>
      <c r="AX183" s="69">
        <v>0</v>
      </c>
      <c r="AY183" s="69">
        <v>0</v>
      </c>
      <c r="AZ183" s="69">
        <v>0</v>
      </c>
      <c r="BA183" s="69">
        <v>0</v>
      </c>
      <c r="BB183" s="69">
        <v>0</v>
      </c>
      <c r="BC183" s="69">
        <v>0</v>
      </c>
      <c r="BD183" s="69">
        <v>0</v>
      </c>
      <c r="BE183" s="69">
        <v>0</v>
      </c>
      <c r="BF183" s="70">
        <v>0</v>
      </c>
      <c r="BG183" s="69">
        <v>0</v>
      </c>
      <c r="BH183" s="69">
        <v>0</v>
      </c>
      <c r="BI183" s="69">
        <v>0</v>
      </c>
      <c r="BJ183" s="69">
        <v>0</v>
      </c>
      <c r="BK183" s="69">
        <v>0</v>
      </c>
      <c r="BL183" s="69">
        <v>0</v>
      </c>
      <c r="BM183" s="69">
        <v>0</v>
      </c>
      <c r="BN183" s="69">
        <v>0</v>
      </c>
      <c r="BO183" s="70">
        <v>0</v>
      </c>
      <c r="BP183" s="69">
        <v>0</v>
      </c>
      <c r="BQ183" s="69">
        <v>0</v>
      </c>
      <c r="BR183" s="69">
        <v>0</v>
      </c>
      <c r="BS183" s="69">
        <v>0</v>
      </c>
      <c r="BT183" s="69">
        <v>0</v>
      </c>
      <c r="BU183" s="69">
        <v>0</v>
      </c>
      <c r="BV183" s="69">
        <v>0</v>
      </c>
      <c r="BW183" s="69">
        <v>0</v>
      </c>
      <c r="BX183" s="70">
        <v>0</v>
      </c>
      <c r="BY183" s="69">
        <v>0</v>
      </c>
      <c r="BZ183" s="69">
        <v>0</v>
      </c>
      <c r="CA183" s="69">
        <v>0</v>
      </c>
      <c r="CB183" s="69">
        <v>0</v>
      </c>
      <c r="CC183" s="69">
        <v>0</v>
      </c>
      <c r="CD183" s="69">
        <v>0</v>
      </c>
      <c r="CE183" s="69">
        <v>0</v>
      </c>
      <c r="CF183" s="69">
        <v>0</v>
      </c>
      <c r="CG183" s="70">
        <v>0</v>
      </c>
      <c r="CH183" s="69">
        <v>0</v>
      </c>
      <c r="CI183" s="69">
        <v>0</v>
      </c>
      <c r="CJ183" s="69">
        <v>0</v>
      </c>
      <c r="CK183" s="69">
        <v>0</v>
      </c>
      <c r="CL183" s="69">
        <v>0</v>
      </c>
      <c r="CM183" s="69">
        <v>0</v>
      </c>
      <c r="CN183" s="69">
        <v>0</v>
      </c>
      <c r="CO183" s="69">
        <v>0</v>
      </c>
      <c r="CP183" s="70">
        <v>0</v>
      </c>
      <c r="CQ183" s="69">
        <v>0</v>
      </c>
      <c r="CR183" s="69">
        <v>0</v>
      </c>
      <c r="CS183" s="69">
        <v>0</v>
      </c>
      <c r="CT183" s="69">
        <v>0</v>
      </c>
      <c r="CU183" s="69">
        <v>0</v>
      </c>
      <c r="CV183" s="69">
        <v>0</v>
      </c>
      <c r="CW183" s="69">
        <v>0</v>
      </c>
      <c r="CX183" s="69">
        <v>0</v>
      </c>
      <c r="CY183" s="70">
        <v>0</v>
      </c>
      <c r="CZ183" s="69">
        <v>0</v>
      </c>
      <c r="DA183" s="69">
        <v>0</v>
      </c>
      <c r="DB183" s="69">
        <v>0</v>
      </c>
      <c r="DC183" s="69">
        <v>0</v>
      </c>
      <c r="DD183" s="69">
        <v>0</v>
      </c>
      <c r="DE183" s="69">
        <v>0</v>
      </c>
      <c r="DF183" s="69">
        <v>0</v>
      </c>
      <c r="DG183" s="69">
        <v>0</v>
      </c>
      <c r="DH183" s="70">
        <v>0</v>
      </c>
    </row>
    <row r="184" spans="1:112" s="29" customFormat="1" ht="11.5" hidden="1" outlineLevel="1" x14ac:dyDescent="0.35">
      <c r="A184" s="88" t="s">
        <v>451</v>
      </c>
      <c r="B184" s="88" t="s">
        <v>452</v>
      </c>
      <c r="C184" s="69"/>
      <c r="D184" s="69">
        <v>0</v>
      </c>
      <c r="E184" s="69">
        <v>0</v>
      </c>
      <c r="F184" s="69">
        <v>0</v>
      </c>
      <c r="G184" s="69">
        <v>0</v>
      </c>
      <c r="H184" s="69">
        <v>0</v>
      </c>
      <c r="I184" s="69">
        <v>0</v>
      </c>
      <c r="J184" s="69">
        <v>0</v>
      </c>
      <c r="K184" s="69">
        <v>0</v>
      </c>
      <c r="L184" s="69">
        <v>0</v>
      </c>
      <c r="M184" s="69">
        <v>0</v>
      </c>
      <c r="N184" s="70">
        <v>0</v>
      </c>
      <c r="O184" s="69">
        <v>0</v>
      </c>
      <c r="P184" s="69">
        <v>0</v>
      </c>
      <c r="Q184" s="69">
        <v>0</v>
      </c>
      <c r="R184" s="69">
        <v>0</v>
      </c>
      <c r="S184" s="69">
        <v>0</v>
      </c>
      <c r="T184" s="69">
        <v>0</v>
      </c>
      <c r="U184" s="69">
        <v>0</v>
      </c>
      <c r="V184" s="69">
        <v>0</v>
      </c>
      <c r="W184" s="70">
        <v>0</v>
      </c>
      <c r="X184" s="69">
        <f t="shared" si="228"/>
        <v>0</v>
      </c>
      <c r="Y184" s="69">
        <f t="shared" si="228"/>
        <v>0</v>
      </c>
      <c r="Z184" s="69">
        <f t="shared" si="228"/>
        <v>0</v>
      </c>
      <c r="AA184" s="69">
        <f t="shared" si="228"/>
        <v>0</v>
      </c>
      <c r="AB184" s="69">
        <f t="shared" si="228"/>
        <v>0</v>
      </c>
      <c r="AC184" s="69">
        <f t="shared" si="228"/>
        <v>0</v>
      </c>
      <c r="AD184" s="69">
        <f t="shared" si="228"/>
        <v>0</v>
      </c>
      <c r="AE184" s="69">
        <f t="shared" si="228"/>
        <v>0</v>
      </c>
      <c r="AF184" s="69">
        <v>0</v>
      </c>
      <c r="AG184" s="69">
        <v>0</v>
      </c>
      <c r="AH184" s="69">
        <v>0</v>
      </c>
      <c r="AI184" s="69">
        <v>0</v>
      </c>
      <c r="AJ184" s="69">
        <v>0</v>
      </c>
      <c r="AK184" s="69">
        <v>0</v>
      </c>
      <c r="AL184" s="69">
        <v>0</v>
      </c>
      <c r="AM184" s="69">
        <v>0</v>
      </c>
      <c r="AN184" s="70">
        <v>0</v>
      </c>
      <c r="AO184" s="69">
        <v>0</v>
      </c>
      <c r="AP184" s="69">
        <v>0</v>
      </c>
      <c r="AQ184" s="69">
        <v>0</v>
      </c>
      <c r="AR184" s="69">
        <v>0</v>
      </c>
      <c r="AS184" s="69">
        <v>0</v>
      </c>
      <c r="AT184" s="69">
        <v>0</v>
      </c>
      <c r="AU184" s="69">
        <v>0</v>
      </c>
      <c r="AV184" s="69">
        <v>0</v>
      </c>
      <c r="AW184" s="70">
        <v>0</v>
      </c>
      <c r="AX184" s="69">
        <v>0</v>
      </c>
      <c r="AY184" s="69">
        <v>0</v>
      </c>
      <c r="AZ184" s="69">
        <v>0</v>
      </c>
      <c r="BA184" s="69">
        <v>0</v>
      </c>
      <c r="BB184" s="69">
        <v>0</v>
      </c>
      <c r="BC184" s="69">
        <v>0</v>
      </c>
      <c r="BD184" s="69">
        <v>0</v>
      </c>
      <c r="BE184" s="69">
        <v>0</v>
      </c>
      <c r="BF184" s="70">
        <v>0</v>
      </c>
      <c r="BG184" s="69">
        <v>0</v>
      </c>
      <c r="BH184" s="69">
        <v>0</v>
      </c>
      <c r="BI184" s="69">
        <v>0</v>
      </c>
      <c r="BJ184" s="69">
        <v>0</v>
      </c>
      <c r="BK184" s="69">
        <v>0</v>
      </c>
      <c r="BL184" s="69">
        <v>0</v>
      </c>
      <c r="BM184" s="69">
        <v>0</v>
      </c>
      <c r="BN184" s="69">
        <v>0</v>
      </c>
      <c r="BO184" s="70">
        <v>0</v>
      </c>
      <c r="BP184" s="69">
        <v>0</v>
      </c>
      <c r="BQ184" s="69">
        <v>0</v>
      </c>
      <c r="BR184" s="69">
        <v>0</v>
      </c>
      <c r="BS184" s="69">
        <v>0</v>
      </c>
      <c r="BT184" s="69">
        <v>0</v>
      </c>
      <c r="BU184" s="69">
        <v>0</v>
      </c>
      <c r="BV184" s="69">
        <v>0</v>
      </c>
      <c r="BW184" s="69">
        <v>0</v>
      </c>
      <c r="BX184" s="70">
        <v>0</v>
      </c>
      <c r="BY184" s="69">
        <v>0</v>
      </c>
      <c r="BZ184" s="69">
        <v>0</v>
      </c>
      <c r="CA184" s="69">
        <v>0</v>
      </c>
      <c r="CB184" s="69">
        <v>0</v>
      </c>
      <c r="CC184" s="69">
        <v>0</v>
      </c>
      <c r="CD184" s="69">
        <v>0</v>
      </c>
      <c r="CE184" s="69">
        <v>0</v>
      </c>
      <c r="CF184" s="69">
        <v>0</v>
      </c>
      <c r="CG184" s="70">
        <v>0</v>
      </c>
      <c r="CH184" s="69">
        <v>0</v>
      </c>
      <c r="CI184" s="69">
        <v>0</v>
      </c>
      <c r="CJ184" s="69">
        <v>0</v>
      </c>
      <c r="CK184" s="69">
        <v>0</v>
      </c>
      <c r="CL184" s="69">
        <v>0</v>
      </c>
      <c r="CM184" s="69">
        <v>0</v>
      </c>
      <c r="CN184" s="69">
        <v>0</v>
      </c>
      <c r="CO184" s="69">
        <v>0</v>
      </c>
      <c r="CP184" s="70">
        <v>0</v>
      </c>
      <c r="CQ184" s="69">
        <v>0</v>
      </c>
      <c r="CR184" s="69">
        <v>0</v>
      </c>
      <c r="CS184" s="69">
        <v>0</v>
      </c>
      <c r="CT184" s="69">
        <v>0</v>
      </c>
      <c r="CU184" s="69">
        <v>0</v>
      </c>
      <c r="CV184" s="69">
        <v>0</v>
      </c>
      <c r="CW184" s="69">
        <v>0</v>
      </c>
      <c r="CX184" s="69">
        <v>0</v>
      </c>
      <c r="CY184" s="70">
        <v>0</v>
      </c>
      <c r="CZ184" s="69">
        <v>0</v>
      </c>
      <c r="DA184" s="69">
        <v>0</v>
      </c>
      <c r="DB184" s="69">
        <v>0</v>
      </c>
      <c r="DC184" s="69">
        <v>0</v>
      </c>
      <c r="DD184" s="69">
        <v>0</v>
      </c>
      <c r="DE184" s="69">
        <v>0</v>
      </c>
      <c r="DF184" s="69">
        <v>0</v>
      </c>
      <c r="DG184" s="69">
        <v>0</v>
      </c>
      <c r="DH184" s="70">
        <v>0</v>
      </c>
    </row>
    <row r="185" spans="1:112" s="29" customFormat="1" ht="11.5" hidden="1" outlineLevel="1" x14ac:dyDescent="0.35">
      <c r="A185" s="88" t="s">
        <v>451</v>
      </c>
      <c r="B185" s="88" t="s">
        <v>452</v>
      </c>
      <c r="C185" s="69"/>
      <c r="D185" s="69">
        <v>0</v>
      </c>
      <c r="E185" s="69">
        <v>0</v>
      </c>
      <c r="F185" s="69">
        <v>0</v>
      </c>
      <c r="G185" s="69">
        <v>0</v>
      </c>
      <c r="H185" s="69">
        <v>0</v>
      </c>
      <c r="I185" s="69">
        <v>0</v>
      </c>
      <c r="J185" s="69">
        <v>0</v>
      </c>
      <c r="K185" s="69">
        <v>0</v>
      </c>
      <c r="L185" s="69">
        <v>0</v>
      </c>
      <c r="M185" s="69">
        <v>0</v>
      </c>
      <c r="N185" s="70">
        <v>0</v>
      </c>
      <c r="O185" s="69">
        <v>0</v>
      </c>
      <c r="P185" s="69">
        <v>0</v>
      </c>
      <c r="Q185" s="69">
        <v>0</v>
      </c>
      <c r="R185" s="69">
        <v>0</v>
      </c>
      <c r="S185" s="69">
        <v>0</v>
      </c>
      <c r="T185" s="69">
        <v>0</v>
      </c>
      <c r="U185" s="69">
        <v>0</v>
      </c>
      <c r="V185" s="69">
        <v>0</v>
      </c>
      <c r="W185" s="70">
        <v>0</v>
      </c>
      <c r="X185" s="69">
        <f t="shared" si="228"/>
        <v>0</v>
      </c>
      <c r="Y185" s="69">
        <f t="shared" si="228"/>
        <v>0</v>
      </c>
      <c r="Z185" s="69">
        <f t="shared" si="228"/>
        <v>0</v>
      </c>
      <c r="AA185" s="69">
        <f t="shared" si="228"/>
        <v>0</v>
      </c>
      <c r="AB185" s="69">
        <f t="shared" si="228"/>
        <v>0</v>
      </c>
      <c r="AC185" s="69">
        <f t="shared" si="228"/>
        <v>0</v>
      </c>
      <c r="AD185" s="69">
        <f t="shared" si="228"/>
        <v>0</v>
      </c>
      <c r="AE185" s="69">
        <f t="shared" si="228"/>
        <v>0</v>
      </c>
      <c r="AF185" s="69">
        <v>0</v>
      </c>
      <c r="AG185" s="69">
        <v>0</v>
      </c>
      <c r="AH185" s="69">
        <v>0</v>
      </c>
      <c r="AI185" s="69">
        <v>0</v>
      </c>
      <c r="AJ185" s="69">
        <v>0</v>
      </c>
      <c r="AK185" s="69">
        <v>0</v>
      </c>
      <c r="AL185" s="69">
        <v>0</v>
      </c>
      <c r="AM185" s="69">
        <v>0</v>
      </c>
      <c r="AN185" s="70">
        <v>0</v>
      </c>
      <c r="AO185" s="69">
        <v>0</v>
      </c>
      <c r="AP185" s="69">
        <v>0</v>
      </c>
      <c r="AQ185" s="69">
        <v>0</v>
      </c>
      <c r="AR185" s="69">
        <v>0</v>
      </c>
      <c r="AS185" s="69">
        <v>0</v>
      </c>
      <c r="AT185" s="69">
        <v>0</v>
      </c>
      <c r="AU185" s="69">
        <v>0</v>
      </c>
      <c r="AV185" s="69">
        <v>0</v>
      </c>
      <c r="AW185" s="70">
        <v>0</v>
      </c>
      <c r="AX185" s="69">
        <v>0</v>
      </c>
      <c r="AY185" s="69">
        <v>0</v>
      </c>
      <c r="AZ185" s="69">
        <v>0</v>
      </c>
      <c r="BA185" s="69">
        <v>0</v>
      </c>
      <c r="BB185" s="69">
        <v>0</v>
      </c>
      <c r="BC185" s="69">
        <v>0</v>
      </c>
      <c r="BD185" s="69">
        <v>0</v>
      </c>
      <c r="BE185" s="69">
        <v>0</v>
      </c>
      <c r="BF185" s="70">
        <v>0</v>
      </c>
      <c r="BG185" s="69">
        <v>0</v>
      </c>
      <c r="BH185" s="69">
        <v>0</v>
      </c>
      <c r="BI185" s="69">
        <v>0</v>
      </c>
      <c r="BJ185" s="69">
        <v>0</v>
      </c>
      <c r="BK185" s="69">
        <v>0</v>
      </c>
      <c r="BL185" s="69">
        <v>0</v>
      </c>
      <c r="BM185" s="69">
        <v>0</v>
      </c>
      <c r="BN185" s="69">
        <v>0</v>
      </c>
      <c r="BO185" s="70">
        <v>0</v>
      </c>
      <c r="BP185" s="69">
        <v>0</v>
      </c>
      <c r="BQ185" s="69">
        <v>0</v>
      </c>
      <c r="BR185" s="69">
        <v>0</v>
      </c>
      <c r="BS185" s="69">
        <v>0</v>
      </c>
      <c r="BT185" s="69">
        <v>0</v>
      </c>
      <c r="BU185" s="69">
        <v>0</v>
      </c>
      <c r="BV185" s="69">
        <v>0</v>
      </c>
      <c r="BW185" s="69">
        <v>0</v>
      </c>
      <c r="BX185" s="70">
        <v>0</v>
      </c>
      <c r="BY185" s="69">
        <v>0</v>
      </c>
      <c r="BZ185" s="69">
        <v>0</v>
      </c>
      <c r="CA185" s="69">
        <v>0</v>
      </c>
      <c r="CB185" s="69">
        <v>0</v>
      </c>
      <c r="CC185" s="69">
        <v>0</v>
      </c>
      <c r="CD185" s="69">
        <v>0</v>
      </c>
      <c r="CE185" s="69">
        <v>0</v>
      </c>
      <c r="CF185" s="69">
        <v>0</v>
      </c>
      <c r="CG185" s="70">
        <v>0</v>
      </c>
      <c r="CH185" s="69">
        <v>0</v>
      </c>
      <c r="CI185" s="69">
        <v>0</v>
      </c>
      <c r="CJ185" s="69">
        <v>0</v>
      </c>
      <c r="CK185" s="69">
        <v>0</v>
      </c>
      <c r="CL185" s="69">
        <v>0</v>
      </c>
      <c r="CM185" s="69">
        <v>0</v>
      </c>
      <c r="CN185" s="69">
        <v>0</v>
      </c>
      <c r="CO185" s="69">
        <v>0</v>
      </c>
      <c r="CP185" s="70">
        <v>0</v>
      </c>
      <c r="CQ185" s="69">
        <v>0</v>
      </c>
      <c r="CR185" s="69">
        <v>0</v>
      </c>
      <c r="CS185" s="69">
        <v>0</v>
      </c>
      <c r="CT185" s="69">
        <v>0</v>
      </c>
      <c r="CU185" s="69">
        <v>0</v>
      </c>
      <c r="CV185" s="69">
        <v>0</v>
      </c>
      <c r="CW185" s="69">
        <v>0</v>
      </c>
      <c r="CX185" s="69">
        <v>0</v>
      </c>
      <c r="CY185" s="70">
        <v>0</v>
      </c>
      <c r="CZ185" s="69">
        <v>0</v>
      </c>
      <c r="DA185" s="69">
        <v>0</v>
      </c>
      <c r="DB185" s="69">
        <v>0</v>
      </c>
      <c r="DC185" s="69">
        <v>0</v>
      </c>
      <c r="DD185" s="69">
        <v>0</v>
      </c>
      <c r="DE185" s="69">
        <v>0</v>
      </c>
      <c r="DF185" s="69">
        <v>0</v>
      </c>
      <c r="DG185" s="69">
        <v>0</v>
      </c>
      <c r="DH185" s="70">
        <v>0</v>
      </c>
    </row>
    <row r="186" spans="1:112" s="29" customFormat="1" ht="11.5" hidden="1" outlineLevel="1" x14ac:dyDescent="0.35">
      <c r="A186" s="88" t="s">
        <v>451</v>
      </c>
      <c r="B186" s="88" t="s">
        <v>452</v>
      </c>
      <c r="C186" s="69"/>
      <c r="D186" s="69">
        <v>0</v>
      </c>
      <c r="E186" s="69">
        <v>0</v>
      </c>
      <c r="F186" s="69">
        <v>0</v>
      </c>
      <c r="G186" s="69">
        <v>0</v>
      </c>
      <c r="H186" s="69">
        <v>0</v>
      </c>
      <c r="I186" s="69">
        <v>0</v>
      </c>
      <c r="J186" s="69">
        <v>0</v>
      </c>
      <c r="K186" s="69">
        <v>0</v>
      </c>
      <c r="L186" s="69">
        <v>0</v>
      </c>
      <c r="M186" s="69">
        <v>0</v>
      </c>
      <c r="N186" s="70">
        <v>0</v>
      </c>
      <c r="O186" s="69">
        <v>0</v>
      </c>
      <c r="P186" s="69">
        <v>0</v>
      </c>
      <c r="Q186" s="69">
        <v>0</v>
      </c>
      <c r="R186" s="69">
        <v>0</v>
      </c>
      <c r="S186" s="69">
        <v>0</v>
      </c>
      <c r="T186" s="69">
        <v>0</v>
      </c>
      <c r="U186" s="69">
        <v>0</v>
      </c>
      <c r="V186" s="69">
        <v>0</v>
      </c>
      <c r="W186" s="70">
        <v>0</v>
      </c>
      <c r="X186" s="69">
        <f t="shared" si="228"/>
        <v>0</v>
      </c>
      <c r="Y186" s="69">
        <f t="shared" si="228"/>
        <v>0</v>
      </c>
      <c r="Z186" s="69">
        <f t="shared" si="228"/>
        <v>0</v>
      </c>
      <c r="AA186" s="69">
        <f t="shared" si="228"/>
        <v>0</v>
      </c>
      <c r="AB186" s="69">
        <f t="shared" si="228"/>
        <v>0</v>
      </c>
      <c r="AC186" s="69">
        <f t="shared" si="228"/>
        <v>0</v>
      </c>
      <c r="AD186" s="69">
        <f t="shared" si="228"/>
        <v>0</v>
      </c>
      <c r="AE186" s="69">
        <f t="shared" si="228"/>
        <v>0</v>
      </c>
      <c r="AF186" s="69">
        <v>0</v>
      </c>
      <c r="AG186" s="69">
        <v>0</v>
      </c>
      <c r="AH186" s="69">
        <v>0</v>
      </c>
      <c r="AI186" s="69">
        <v>0</v>
      </c>
      <c r="AJ186" s="69">
        <v>0</v>
      </c>
      <c r="AK186" s="69">
        <v>0</v>
      </c>
      <c r="AL186" s="69">
        <v>0</v>
      </c>
      <c r="AM186" s="69">
        <v>0</v>
      </c>
      <c r="AN186" s="70">
        <v>0</v>
      </c>
      <c r="AO186" s="69">
        <v>0</v>
      </c>
      <c r="AP186" s="69">
        <v>0</v>
      </c>
      <c r="AQ186" s="69">
        <v>0</v>
      </c>
      <c r="AR186" s="69">
        <v>0</v>
      </c>
      <c r="AS186" s="69">
        <v>0</v>
      </c>
      <c r="AT186" s="69">
        <v>0</v>
      </c>
      <c r="AU186" s="69">
        <v>0</v>
      </c>
      <c r="AV186" s="69">
        <v>0</v>
      </c>
      <c r="AW186" s="70">
        <v>0</v>
      </c>
      <c r="AX186" s="69">
        <v>0</v>
      </c>
      <c r="AY186" s="69">
        <v>0</v>
      </c>
      <c r="AZ186" s="69">
        <v>0</v>
      </c>
      <c r="BA186" s="69">
        <v>0</v>
      </c>
      <c r="BB186" s="69">
        <v>0</v>
      </c>
      <c r="BC186" s="69">
        <v>0</v>
      </c>
      <c r="BD186" s="69">
        <v>0</v>
      </c>
      <c r="BE186" s="69">
        <v>0</v>
      </c>
      <c r="BF186" s="70">
        <v>0</v>
      </c>
      <c r="BG186" s="69">
        <v>0</v>
      </c>
      <c r="BH186" s="69">
        <v>0</v>
      </c>
      <c r="BI186" s="69">
        <v>0</v>
      </c>
      <c r="BJ186" s="69">
        <v>0</v>
      </c>
      <c r="BK186" s="69">
        <v>0</v>
      </c>
      <c r="BL186" s="69">
        <v>0</v>
      </c>
      <c r="BM186" s="69">
        <v>0</v>
      </c>
      <c r="BN186" s="69">
        <v>0</v>
      </c>
      <c r="BO186" s="70">
        <v>0</v>
      </c>
      <c r="BP186" s="69">
        <v>0</v>
      </c>
      <c r="BQ186" s="69">
        <v>0</v>
      </c>
      <c r="BR186" s="69">
        <v>0</v>
      </c>
      <c r="BS186" s="69">
        <v>0</v>
      </c>
      <c r="BT186" s="69">
        <v>0</v>
      </c>
      <c r="BU186" s="69">
        <v>0</v>
      </c>
      <c r="BV186" s="69">
        <v>0</v>
      </c>
      <c r="BW186" s="69">
        <v>0</v>
      </c>
      <c r="BX186" s="70">
        <v>0</v>
      </c>
      <c r="BY186" s="69">
        <v>0</v>
      </c>
      <c r="BZ186" s="69">
        <v>0</v>
      </c>
      <c r="CA186" s="69">
        <v>0</v>
      </c>
      <c r="CB186" s="69">
        <v>0</v>
      </c>
      <c r="CC186" s="69">
        <v>0</v>
      </c>
      <c r="CD186" s="69">
        <v>0</v>
      </c>
      <c r="CE186" s="69">
        <v>0</v>
      </c>
      <c r="CF186" s="69">
        <v>0</v>
      </c>
      <c r="CG186" s="70">
        <v>0</v>
      </c>
      <c r="CH186" s="69">
        <v>0</v>
      </c>
      <c r="CI186" s="69">
        <v>0</v>
      </c>
      <c r="CJ186" s="69">
        <v>0</v>
      </c>
      <c r="CK186" s="69">
        <v>0</v>
      </c>
      <c r="CL186" s="69">
        <v>0</v>
      </c>
      <c r="CM186" s="69">
        <v>0</v>
      </c>
      <c r="CN186" s="69">
        <v>0</v>
      </c>
      <c r="CO186" s="69">
        <v>0</v>
      </c>
      <c r="CP186" s="70">
        <v>0</v>
      </c>
      <c r="CQ186" s="69">
        <v>0</v>
      </c>
      <c r="CR186" s="69">
        <v>0</v>
      </c>
      <c r="CS186" s="69">
        <v>0</v>
      </c>
      <c r="CT186" s="69">
        <v>0</v>
      </c>
      <c r="CU186" s="69">
        <v>0</v>
      </c>
      <c r="CV186" s="69">
        <v>0</v>
      </c>
      <c r="CW186" s="69">
        <v>0</v>
      </c>
      <c r="CX186" s="69">
        <v>0</v>
      </c>
      <c r="CY186" s="70">
        <v>0</v>
      </c>
      <c r="CZ186" s="69">
        <v>0</v>
      </c>
      <c r="DA186" s="69">
        <v>0</v>
      </c>
      <c r="DB186" s="69">
        <v>0</v>
      </c>
      <c r="DC186" s="69">
        <v>0</v>
      </c>
      <c r="DD186" s="69">
        <v>0</v>
      </c>
      <c r="DE186" s="69">
        <v>0</v>
      </c>
      <c r="DF186" s="69">
        <v>0</v>
      </c>
      <c r="DG186" s="69">
        <v>0</v>
      </c>
      <c r="DH186" s="70">
        <v>0</v>
      </c>
    </row>
    <row r="187" spans="1:112" s="29" customFormat="1" ht="11.5" hidden="1" outlineLevel="1" x14ac:dyDescent="0.35">
      <c r="A187" s="88" t="s">
        <v>451</v>
      </c>
      <c r="B187" s="88" t="s">
        <v>452</v>
      </c>
      <c r="C187" s="69"/>
      <c r="D187" s="69">
        <v>0</v>
      </c>
      <c r="E187" s="69">
        <v>0</v>
      </c>
      <c r="F187" s="69">
        <v>0</v>
      </c>
      <c r="G187" s="69">
        <v>0</v>
      </c>
      <c r="H187" s="69">
        <v>0</v>
      </c>
      <c r="I187" s="69">
        <v>0</v>
      </c>
      <c r="J187" s="69">
        <v>0</v>
      </c>
      <c r="K187" s="69">
        <v>0</v>
      </c>
      <c r="L187" s="69">
        <v>0</v>
      </c>
      <c r="M187" s="69">
        <v>0</v>
      </c>
      <c r="N187" s="70">
        <v>0</v>
      </c>
      <c r="O187" s="69">
        <v>0</v>
      </c>
      <c r="P187" s="69">
        <v>0</v>
      </c>
      <c r="Q187" s="69">
        <v>0</v>
      </c>
      <c r="R187" s="69">
        <v>0</v>
      </c>
      <c r="S187" s="69">
        <v>0</v>
      </c>
      <c r="T187" s="69">
        <v>0</v>
      </c>
      <c r="U187" s="69">
        <v>0</v>
      </c>
      <c r="V187" s="69">
        <v>0</v>
      </c>
      <c r="W187" s="70">
        <v>0</v>
      </c>
      <c r="X187" s="69">
        <f t="shared" si="228"/>
        <v>0</v>
      </c>
      <c r="Y187" s="69">
        <f t="shared" si="228"/>
        <v>0</v>
      </c>
      <c r="Z187" s="69">
        <f t="shared" si="228"/>
        <v>0</v>
      </c>
      <c r="AA187" s="69">
        <f t="shared" si="228"/>
        <v>0</v>
      </c>
      <c r="AB187" s="69">
        <f t="shared" si="228"/>
        <v>0</v>
      </c>
      <c r="AC187" s="69">
        <f t="shared" si="228"/>
        <v>0</v>
      </c>
      <c r="AD187" s="69">
        <f t="shared" si="228"/>
        <v>0</v>
      </c>
      <c r="AE187" s="69">
        <f t="shared" si="228"/>
        <v>0</v>
      </c>
      <c r="AF187" s="69">
        <v>0</v>
      </c>
      <c r="AG187" s="69">
        <v>0</v>
      </c>
      <c r="AH187" s="69">
        <v>0</v>
      </c>
      <c r="AI187" s="69">
        <v>0</v>
      </c>
      <c r="AJ187" s="69">
        <v>0</v>
      </c>
      <c r="AK187" s="69">
        <v>0</v>
      </c>
      <c r="AL187" s="69">
        <v>0</v>
      </c>
      <c r="AM187" s="69">
        <v>0</v>
      </c>
      <c r="AN187" s="70">
        <v>0</v>
      </c>
      <c r="AO187" s="69">
        <v>0</v>
      </c>
      <c r="AP187" s="69">
        <v>0</v>
      </c>
      <c r="AQ187" s="69">
        <v>0</v>
      </c>
      <c r="AR187" s="69">
        <v>0</v>
      </c>
      <c r="AS187" s="69">
        <v>0</v>
      </c>
      <c r="AT187" s="69">
        <v>0</v>
      </c>
      <c r="AU187" s="69">
        <v>0</v>
      </c>
      <c r="AV187" s="69">
        <v>0</v>
      </c>
      <c r="AW187" s="70">
        <v>0</v>
      </c>
      <c r="AX187" s="69">
        <v>0</v>
      </c>
      <c r="AY187" s="69">
        <v>0</v>
      </c>
      <c r="AZ187" s="69">
        <v>0</v>
      </c>
      <c r="BA187" s="69">
        <v>0</v>
      </c>
      <c r="BB187" s="69">
        <v>0</v>
      </c>
      <c r="BC187" s="69">
        <v>0</v>
      </c>
      <c r="BD187" s="69">
        <v>0</v>
      </c>
      <c r="BE187" s="69">
        <v>0</v>
      </c>
      <c r="BF187" s="70">
        <v>0</v>
      </c>
      <c r="BG187" s="69">
        <v>0</v>
      </c>
      <c r="BH187" s="69">
        <v>0</v>
      </c>
      <c r="BI187" s="69">
        <v>0</v>
      </c>
      <c r="BJ187" s="69">
        <v>0</v>
      </c>
      <c r="BK187" s="69">
        <v>0</v>
      </c>
      <c r="BL187" s="69">
        <v>0</v>
      </c>
      <c r="BM187" s="69">
        <v>0</v>
      </c>
      <c r="BN187" s="69">
        <v>0</v>
      </c>
      <c r="BO187" s="70">
        <v>0</v>
      </c>
      <c r="BP187" s="69">
        <v>0</v>
      </c>
      <c r="BQ187" s="69">
        <v>0</v>
      </c>
      <c r="BR187" s="69">
        <v>0</v>
      </c>
      <c r="BS187" s="69">
        <v>0</v>
      </c>
      <c r="BT187" s="69">
        <v>0</v>
      </c>
      <c r="BU187" s="69">
        <v>0</v>
      </c>
      <c r="BV187" s="69">
        <v>0</v>
      </c>
      <c r="BW187" s="69">
        <v>0</v>
      </c>
      <c r="BX187" s="70">
        <v>0</v>
      </c>
      <c r="BY187" s="69">
        <v>0</v>
      </c>
      <c r="BZ187" s="69">
        <v>0</v>
      </c>
      <c r="CA187" s="69">
        <v>0</v>
      </c>
      <c r="CB187" s="69">
        <v>0</v>
      </c>
      <c r="CC187" s="69">
        <v>0</v>
      </c>
      <c r="CD187" s="69">
        <v>0</v>
      </c>
      <c r="CE187" s="69">
        <v>0</v>
      </c>
      <c r="CF187" s="69">
        <v>0</v>
      </c>
      <c r="CG187" s="70">
        <v>0</v>
      </c>
      <c r="CH187" s="69">
        <v>0</v>
      </c>
      <c r="CI187" s="69">
        <v>0</v>
      </c>
      <c r="CJ187" s="69">
        <v>0</v>
      </c>
      <c r="CK187" s="69">
        <v>0</v>
      </c>
      <c r="CL187" s="69">
        <v>0</v>
      </c>
      <c r="CM187" s="69">
        <v>0</v>
      </c>
      <c r="CN187" s="69">
        <v>0</v>
      </c>
      <c r="CO187" s="69">
        <v>0</v>
      </c>
      <c r="CP187" s="70">
        <v>0</v>
      </c>
      <c r="CQ187" s="69">
        <v>0</v>
      </c>
      <c r="CR187" s="69">
        <v>0</v>
      </c>
      <c r="CS187" s="69">
        <v>0</v>
      </c>
      <c r="CT187" s="69">
        <v>0</v>
      </c>
      <c r="CU187" s="69">
        <v>0</v>
      </c>
      <c r="CV187" s="69">
        <v>0</v>
      </c>
      <c r="CW187" s="69">
        <v>0</v>
      </c>
      <c r="CX187" s="69">
        <v>0</v>
      </c>
      <c r="CY187" s="70">
        <v>0</v>
      </c>
      <c r="CZ187" s="69">
        <v>0</v>
      </c>
      <c r="DA187" s="69">
        <v>0</v>
      </c>
      <c r="DB187" s="69">
        <v>0</v>
      </c>
      <c r="DC187" s="69">
        <v>0</v>
      </c>
      <c r="DD187" s="69">
        <v>0</v>
      </c>
      <c r="DE187" s="69">
        <v>0</v>
      </c>
      <c r="DF187" s="69">
        <v>0</v>
      </c>
      <c r="DG187" s="69">
        <v>0</v>
      </c>
      <c r="DH187" s="70">
        <v>0</v>
      </c>
    </row>
    <row r="188" spans="1:112" s="29" customFormat="1" ht="11.5" hidden="1" outlineLevel="1" x14ac:dyDescent="0.35">
      <c r="A188" s="88" t="s">
        <v>451</v>
      </c>
      <c r="B188" s="88" t="s">
        <v>452</v>
      </c>
      <c r="C188" s="69"/>
      <c r="D188" s="69">
        <v>0</v>
      </c>
      <c r="E188" s="69">
        <v>0</v>
      </c>
      <c r="F188" s="69">
        <v>0</v>
      </c>
      <c r="G188" s="69">
        <v>0</v>
      </c>
      <c r="H188" s="69">
        <v>0</v>
      </c>
      <c r="I188" s="69">
        <v>0</v>
      </c>
      <c r="J188" s="69">
        <v>0</v>
      </c>
      <c r="K188" s="69">
        <v>0</v>
      </c>
      <c r="L188" s="69">
        <v>0</v>
      </c>
      <c r="M188" s="69">
        <v>0</v>
      </c>
      <c r="N188" s="70">
        <v>0</v>
      </c>
      <c r="O188" s="69">
        <v>0</v>
      </c>
      <c r="P188" s="69">
        <v>0</v>
      </c>
      <c r="Q188" s="69">
        <v>0</v>
      </c>
      <c r="R188" s="69">
        <v>0</v>
      </c>
      <c r="S188" s="69">
        <v>0</v>
      </c>
      <c r="T188" s="69">
        <v>0</v>
      </c>
      <c r="U188" s="69">
        <v>0</v>
      </c>
      <c r="V188" s="69">
        <v>0</v>
      </c>
      <c r="W188" s="70">
        <v>0</v>
      </c>
      <c r="X188" s="69">
        <f t="shared" si="228"/>
        <v>0</v>
      </c>
      <c r="Y188" s="69">
        <f t="shared" si="228"/>
        <v>0</v>
      </c>
      <c r="Z188" s="69">
        <f t="shared" si="228"/>
        <v>0</v>
      </c>
      <c r="AA188" s="69">
        <f t="shared" si="228"/>
        <v>0</v>
      </c>
      <c r="AB188" s="69">
        <f t="shared" si="228"/>
        <v>0</v>
      </c>
      <c r="AC188" s="69">
        <f t="shared" si="228"/>
        <v>0</v>
      </c>
      <c r="AD188" s="69">
        <f t="shared" si="228"/>
        <v>0</v>
      </c>
      <c r="AE188" s="69">
        <f t="shared" si="228"/>
        <v>0</v>
      </c>
      <c r="AF188" s="69">
        <v>0</v>
      </c>
      <c r="AG188" s="69">
        <v>0</v>
      </c>
      <c r="AH188" s="69">
        <v>0</v>
      </c>
      <c r="AI188" s="69">
        <v>0</v>
      </c>
      <c r="AJ188" s="69">
        <v>0</v>
      </c>
      <c r="AK188" s="69">
        <v>0</v>
      </c>
      <c r="AL188" s="69">
        <v>0</v>
      </c>
      <c r="AM188" s="69">
        <v>0</v>
      </c>
      <c r="AN188" s="70">
        <v>0</v>
      </c>
      <c r="AO188" s="69">
        <v>0</v>
      </c>
      <c r="AP188" s="69">
        <v>0</v>
      </c>
      <c r="AQ188" s="69">
        <v>0</v>
      </c>
      <c r="AR188" s="69">
        <v>0</v>
      </c>
      <c r="AS188" s="69">
        <v>0</v>
      </c>
      <c r="AT188" s="69">
        <v>0</v>
      </c>
      <c r="AU188" s="69">
        <v>0</v>
      </c>
      <c r="AV188" s="69">
        <v>0</v>
      </c>
      <c r="AW188" s="70">
        <v>0</v>
      </c>
      <c r="AX188" s="69">
        <v>0</v>
      </c>
      <c r="AY188" s="69">
        <v>0</v>
      </c>
      <c r="AZ188" s="69">
        <v>0</v>
      </c>
      <c r="BA188" s="69">
        <v>0</v>
      </c>
      <c r="BB188" s="69">
        <v>0</v>
      </c>
      <c r="BC188" s="69">
        <v>0</v>
      </c>
      <c r="BD188" s="69">
        <v>0</v>
      </c>
      <c r="BE188" s="69">
        <v>0</v>
      </c>
      <c r="BF188" s="70">
        <v>0</v>
      </c>
      <c r="BG188" s="69">
        <v>0</v>
      </c>
      <c r="BH188" s="69">
        <v>0</v>
      </c>
      <c r="BI188" s="69">
        <v>0</v>
      </c>
      <c r="BJ188" s="69">
        <v>0</v>
      </c>
      <c r="BK188" s="69">
        <v>0</v>
      </c>
      <c r="BL188" s="69">
        <v>0</v>
      </c>
      <c r="BM188" s="69">
        <v>0</v>
      </c>
      <c r="BN188" s="69">
        <v>0</v>
      </c>
      <c r="BO188" s="70">
        <v>0</v>
      </c>
      <c r="BP188" s="69">
        <v>0</v>
      </c>
      <c r="BQ188" s="69">
        <v>0</v>
      </c>
      <c r="BR188" s="69">
        <v>0</v>
      </c>
      <c r="BS188" s="69">
        <v>0</v>
      </c>
      <c r="BT188" s="69">
        <v>0</v>
      </c>
      <c r="BU188" s="69">
        <v>0</v>
      </c>
      <c r="BV188" s="69">
        <v>0</v>
      </c>
      <c r="BW188" s="69">
        <v>0</v>
      </c>
      <c r="BX188" s="70">
        <v>0</v>
      </c>
      <c r="BY188" s="69">
        <v>0</v>
      </c>
      <c r="BZ188" s="69">
        <v>0</v>
      </c>
      <c r="CA188" s="69">
        <v>0</v>
      </c>
      <c r="CB188" s="69">
        <v>0</v>
      </c>
      <c r="CC188" s="69">
        <v>0</v>
      </c>
      <c r="CD188" s="69">
        <v>0</v>
      </c>
      <c r="CE188" s="69">
        <v>0</v>
      </c>
      <c r="CF188" s="69">
        <v>0</v>
      </c>
      <c r="CG188" s="70">
        <v>0</v>
      </c>
      <c r="CH188" s="69">
        <v>0</v>
      </c>
      <c r="CI188" s="69">
        <v>0</v>
      </c>
      <c r="CJ188" s="69">
        <v>0</v>
      </c>
      <c r="CK188" s="69">
        <v>0</v>
      </c>
      <c r="CL188" s="69">
        <v>0</v>
      </c>
      <c r="CM188" s="69">
        <v>0</v>
      </c>
      <c r="CN188" s="69">
        <v>0</v>
      </c>
      <c r="CO188" s="69">
        <v>0</v>
      </c>
      <c r="CP188" s="70">
        <v>0</v>
      </c>
      <c r="CQ188" s="69">
        <v>0</v>
      </c>
      <c r="CR188" s="69">
        <v>0</v>
      </c>
      <c r="CS188" s="69">
        <v>0</v>
      </c>
      <c r="CT188" s="69">
        <v>0</v>
      </c>
      <c r="CU188" s="69">
        <v>0</v>
      </c>
      <c r="CV188" s="69">
        <v>0</v>
      </c>
      <c r="CW188" s="69">
        <v>0</v>
      </c>
      <c r="CX188" s="69">
        <v>0</v>
      </c>
      <c r="CY188" s="70">
        <v>0</v>
      </c>
      <c r="CZ188" s="69">
        <v>0</v>
      </c>
      <c r="DA188" s="69">
        <v>0</v>
      </c>
      <c r="DB188" s="69">
        <v>0</v>
      </c>
      <c r="DC188" s="69">
        <v>0</v>
      </c>
      <c r="DD188" s="69">
        <v>0</v>
      </c>
      <c r="DE188" s="69">
        <v>0</v>
      </c>
      <c r="DF188" s="69">
        <v>0</v>
      </c>
      <c r="DG188" s="69">
        <v>0</v>
      </c>
      <c r="DH188" s="70">
        <v>0</v>
      </c>
    </row>
    <row r="189" spans="1:112" s="74" customFormat="1" ht="11.5" collapsed="1" x14ac:dyDescent="0.35">
      <c r="A189" s="87"/>
      <c r="B189" s="87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70"/>
      <c r="O189" s="69"/>
      <c r="P189" s="69"/>
      <c r="Q189" s="69"/>
      <c r="R189" s="69"/>
      <c r="S189" s="69"/>
      <c r="T189" s="69"/>
      <c r="U189" s="69"/>
      <c r="V189" s="69"/>
      <c r="W189" s="70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70"/>
      <c r="AO189" s="69"/>
      <c r="AP189" s="69"/>
      <c r="AQ189" s="69"/>
      <c r="AR189" s="69"/>
      <c r="AS189" s="69"/>
      <c r="AT189" s="69"/>
      <c r="AU189" s="69"/>
      <c r="AV189" s="69"/>
      <c r="AW189" s="70"/>
      <c r="AX189" s="69"/>
      <c r="AY189" s="69"/>
      <c r="AZ189" s="69"/>
      <c r="BA189" s="69"/>
      <c r="BB189" s="69"/>
      <c r="BC189" s="69"/>
      <c r="BD189" s="69"/>
      <c r="BE189" s="69"/>
      <c r="BF189" s="70"/>
      <c r="BG189" s="69"/>
      <c r="BH189" s="69"/>
      <c r="BI189" s="69"/>
      <c r="BJ189" s="69"/>
      <c r="BK189" s="69"/>
      <c r="BL189" s="69"/>
      <c r="BM189" s="69"/>
      <c r="BN189" s="69"/>
      <c r="BO189" s="70"/>
      <c r="BP189" s="69"/>
      <c r="BQ189" s="69"/>
      <c r="BR189" s="69"/>
      <c r="BS189" s="69"/>
      <c r="BT189" s="69"/>
      <c r="BU189" s="69"/>
      <c r="BV189" s="69"/>
      <c r="BW189" s="69"/>
      <c r="BX189" s="70"/>
      <c r="BY189" s="69"/>
      <c r="BZ189" s="69"/>
      <c r="CA189" s="69"/>
      <c r="CB189" s="69"/>
      <c r="CC189" s="69"/>
      <c r="CD189" s="69"/>
      <c r="CE189" s="69"/>
      <c r="CF189" s="69"/>
      <c r="CG189" s="70"/>
      <c r="CH189" s="69"/>
      <c r="CI189" s="69"/>
      <c r="CJ189" s="69"/>
      <c r="CK189" s="69"/>
      <c r="CL189" s="69"/>
      <c r="CM189" s="69"/>
      <c r="CN189" s="69"/>
      <c r="CO189" s="69"/>
      <c r="CP189" s="70"/>
      <c r="CQ189" s="69"/>
      <c r="CR189" s="69"/>
      <c r="CS189" s="69"/>
      <c r="CT189" s="69"/>
      <c r="CU189" s="69"/>
      <c r="CV189" s="69"/>
      <c r="CW189" s="69"/>
      <c r="CX189" s="69"/>
      <c r="CY189" s="70"/>
      <c r="CZ189" s="69"/>
      <c r="DA189" s="69"/>
      <c r="DB189" s="69"/>
      <c r="DC189" s="69"/>
      <c r="DD189" s="69"/>
      <c r="DE189" s="69"/>
      <c r="DF189" s="69"/>
      <c r="DG189" s="69"/>
      <c r="DH189" s="70"/>
    </row>
    <row r="190" spans="1:112" s="74" customFormat="1" ht="11.5" x14ac:dyDescent="0.35">
      <c r="A190" s="87"/>
      <c r="B190" s="87" t="s">
        <v>475</v>
      </c>
      <c r="C190" s="89">
        <f>SUM(C157:C188)</f>
        <v>0</v>
      </c>
      <c r="D190" s="89">
        <f t="shared" ref="D190:BO190" si="229">SUM(D158:D188)</f>
        <v>0</v>
      </c>
      <c r="E190" s="89">
        <f t="shared" si="229"/>
        <v>1976730.6869999999</v>
      </c>
      <c r="F190" s="89">
        <f t="shared" si="229"/>
        <v>214077.7</v>
      </c>
      <c r="G190" s="89">
        <f t="shared" si="229"/>
        <v>578579.74699999997</v>
      </c>
      <c r="H190" s="89">
        <f t="shared" si="229"/>
        <v>508977.54000000004</v>
      </c>
      <c r="I190" s="89">
        <f t="shared" si="229"/>
        <v>345918.16000000003</v>
      </c>
      <c r="J190" s="89">
        <f t="shared" si="229"/>
        <v>301331.49</v>
      </c>
      <c r="K190" s="89">
        <f>SUM(K158:K188)</f>
        <v>27846.05</v>
      </c>
      <c r="L190" s="89">
        <f>SUM(L158:L188)</f>
        <v>0</v>
      </c>
      <c r="M190" s="89">
        <f t="shared" si="229"/>
        <v>1464.7366000000002</v>
      </c>
      <c r="N190" s="90">
        <f t="shared" si="229"/>
        <v>0</v>
      </c>
      <c r="O190" s="89">
        <f t="shared" si="229"/>
        <v>255071.10685294116</v>
      </c>
      <c r="P190" s="89">
        <f t="shared" si="229"/>
        <v>433503.4767054054</v>
      </c>
      <c r="Q190" s="89">
        <f t="shared" si="229"/>
        <v>619489.25780000002</v>
      </c>
      <c r="R190" s="89">
        <f t="shared" si="229"/>
        <v>487366.42103076918</v>
      </c>
      <c r="S190" s="89">
        <f t="shared" si="229"/>
        <v>381581.94168208953</v>
      </c>
      <c r="T190" s="89">
        <f>SUM(T158:T188)</f>
        <v>28328.69</v>
      </c>
      <c r="U190" s="89">
        <f>SUM(U158:U188)</f>
        <v>0</v>
      </c>
      <c r="V190" s="89">
        <f t="shared" si="229"/>
        <v>2205340.8940712051</v>
      </c>
      <c r="W190" s="90">
        <f t="shared" si="229"/>
        <v>0</v>
      </c>
      <c r="X190" s="89">
        <f t="shared" si="229"/>
        <v>40993.406852941174</v>
      </c>
      <c r="Y190" s="89">
        <f t="shared" si="229"/>
        <v>-145076.27029459461</v>
      </c>
      <c r="Z190" s="89">
        <f t="shared" si="229"/>
        <v>110511.71780000004</v>
      </c>
      <c r="AA190" s="89">
        <f t="shared" si="229"/>
        <v>141448.26103076921</v>
      </c>
      <c r="AB190" s="89">
        <f t="shared" si="229"/>
        <v>80250.451682089566</v>
      </c>
      <c r="AC190" s="89">
        <f>SUM(AC158:AC188)</f>
        <v>482.64000000000004</v>
      </c>
      <c r="AD190" s="89">
        <f>SUM(AD158:AD188)</f>
        <v>0</v>
      </c>
      <c r="AE190" s="89">
        <f>SUM(AE158:AE188)</f>
        <v>2203876.1574712051</v>
      </c>
      <c r="AF190" s="89">
        <f t="shared" si="229"/>
        <v>229332.40852410003</v>
      </c>
      <c r="AG190" s="89">
        <f t="shared" si="229"/>
        <v>388960.07511409</v>
      </c>
      <c r="AH190" s="89">
        <f t="shared" si="229"/>
        <v>539587.17792852502</v>
      </c>
      <c r="AI190" s="89">
        <f t="shared" si="229"/>
        <v>691623.14989041002</v>
      </c>
      <c r="AJ190" s="89">
        <f t="shared" si="229"/>
        <v>323994.70413185004</v>
      </c>
      <c r="AK190" s="89">
        <f>SUM(AK158:AK188)</f>
        <v>97203.209193349991</v>
      </c>
      <c r="AL190" s="89">
        <f>SUM(AL158:AL188)</f>
        <v>0</v>
      </c>
      <c r="AM190" s="89">
        <f t="shared" si="229"/>
        <v>2270700.7247823253</v>
      </c>
      <c r="AN190" s="90">
        <f t="shared" si="229"/>
        <v>0</v>
      </c>
      <c r="AO190" s="89">
        <f t="shared" si="229"/>
        <v>238719.82737834007</v>
      </c>
      <c r="AP190" s="89">
        <f t="shared" si="229"/>
        <v>403710.90816390014</v>
      </c>
      <c r="AQ190" s="89">
        <f t="shared" si="229"/>
        <v>553180.16129719536</v>
      </c>
      <c r="AR190" s="89">
        <f t="shared" si="229"/>
        <v>799098.45841203921</v>
      </c>
      <c r="AS190" s="89">
        <f t="shared" si="229"/>
        <v>339548.84007962886</v>
      </c>
      <c r="AT190" s="89">
        <f>SUM(AT158:AT188)</f>
        <v>99555.52685582907</v>
      </c>
      <c r="AU190" s="89">
        <f>SUM(AU158:AU188)</f>
        <v>0</v>
      </c>
      <c r="AV190" s="89">
        <f t="shared" si="229"/>
        <v>2433813.7221869323</v>
      </c>
      <c r="AW190" s="90">
        <f t="shared" si="229"/>
        <v>0</v>
      </c>
      <c r="AX190" s="89">
        <f t="shared" si="229"/>
        <v>245244.21016658173</v>
      </c>
      <c r="AY190" s="89">
        <f t="shared" si="229"/>
        <v>628924.57739910856</v>
      </c>
      <c r="AZ190" s="89">
        <f t="shared" si="229"/>
        <v>568076.67617058055</v>
      </c>
      <c r="BA190" s="89">
        <f t="shared" si="229"/>
        <v>829470.14322675881</v>
      </c>
      <c r="BB190" s="89">
        <f t="shared" si="229"/>
        <v>372236.59415964218</v>
      </c>
      <c r="BC190" s="89">
        <f>SUM(BC158:BC188)</f>
        <v>102213.65942287972</v>
      </c>
      <c r="BD190" s="89">
        <f>SUM(BD158:BD188)</f>
        <v>0</v>
      </c>
      <c r="BE190" s="89">
        <f t="shared" si="229"/>
        <v>2746165.8605455514</v>
      </c>
      <c r="BF190" s="90">
        <f t="shared" si="229"/>
        <v>0</v>
      </c>
      <c r="BG190" s="89">
        <f t="shared" si="229"/>
        <v>248047.05492158176</v>
      </c>
      <c r="BH190" s="89">
        <f t="shared" si="229"/>
        <v>639517.16623683344</v>
      </c>
      <c r="BI190" s="89">
        <f t="shared" si="229"/>
        <v>572995.0950339305</v>
      </c>
      <c r="BJ190" s="89">
        <f t="shared" si="229"/>
        <v>842783.73162261816</v>
      </c>
      <c r="BK190" s="89">
        <f t="shared" si="229"/>
        <v>372236.59415964218</v>
      </c>
      <c r="BL190" s="89">
        <f>SUM(BL158:BL188)</f>
        <v>102213.65942287972</v>
      </c>
      <c r="BM190" s="89">
        <f>SUM(BM158:BM188)</f>
        <v>0</v>
      </c>
      <c r="BN190" s="89">
        <f t="shared" si="229"/>
        <v>2777793.3013974857</v>
      </c>
      <c r="BO190" s="90">
        <f t="shared" si="229"/>
        <v>0</v>
      </c>
      <c r="BP190" s="89">
        <f t="shared" ref="BP190:DH190" si="230">SUM(BP158:BP188)</f>
        <v>250933.98501923174</v>
      </c>
      <c r="BQ190" s="89">
        <f t="shared" si="230"/>
        <v>649168.14312263625</v>
      </c>
      <c r="BR190" s="89">
        <f t="shared" si="230"/>
        <v>777132.47995753284</v>
      </c>
      <c r="BS190" s="89">
        <f t="shared" si="230"/>
        <v>846649.36122828128</v>
      </c>
      <c r="BT190" s="89">
        <f t="shared" si="230"/>
        <v>650462.37199164205</v>
      </c>
      <c r="BU190" s="89">
        <f>SUM(BU158:BU188)</f>
        <v>102213.65942287972</v>
      </c>
      <c r="BV190" s="89">
        <f>SUM(BV158:BV188)</f>
        <v>0</v>
      </c>
      <c r="BW190" s="89">
        <f t="shared" si="230"/>
        <v>3276560.0007422031</v>
      </c>
      <c r="BX190" s="90">
        <f t="shared" si="230"/>
        <v>0</v>
      </c>
      <c r="BY190" s="89">
        <f t="shared" si="230"/>
        <v>253907.52301981125</v>
      </c>
      <c r="BZ190" s="89">
        <f t="shared" si="230"/>
        <v>654384.8764569863</v>
      </c>
      <c r="CA190" s="89">
        <f t="shared" si="230"/>
        <v>788322.57293449144</v>
      </c>
      <c r="CB190" s="89">
        <f t="shared" si="230"/>
        <v>846649.36122828128</v>
      </c>
      <c r="CC190" s="89">
        <f t="shared" si="230"/>
        <v>658809.14532660204</v>
      </c>
      <c r="CD190" s="89">
        <f>SUM(CD158:CD188)</f>
        <v>102213.65942287972</v>
      </c>
      <c r="CE190" s="89">
        <f>SUM(CE158:CE188)</f>
        <v>0</v>
      </c>
      <c r="CF190" s="89">
        <f t="shared" si="230"/>
        <v>3304287.1383890519</v>
      </c>
      <c r="CG190" s="90">
        <f t="shared" si="230"/>
        <v>0</v>
      </c>
      <c r="CH190" s="89">
        <f t="shared" si="230"/>
        <v>256970.26716040814</v>
      </c>
      <c r="CI190" s="89">
        <f t="shared" si="230"/>
        <v>659758.11179136683</v>
      </c>
      <c r="CJ190" s="89">
        <f t="shared" si="230"/>
        <v>799848.36870075879</v>
      </c>
      <c r="CK190" s="89">
        <f t="shared" si="230"/>
        <v>851149.36122828128</v>
      </c>
      <c r="CL190" s="89">
        <f t="shared" si="230"/>
        <v>667406.32186161086</v>
      </c>
      <c r="CM190" s="89">
        <f>SUM(CM158:CM188)</f>
        <v>102213.65942287972</v>
      </c>
      <c r="CN190" s="89">
        <f>SUM(CN158:CN188)</f>
        <v>0</v>
      </c>
      <c r="CO190" s="89">
        <f t="shared" si="230"/>
        <v>3337346.0901653045</v>
      </c>
      <c r="CP190" s="90">
        <f t="shared" si="230"/>
        <v>-1</v>
      </c>
      <c r="CQ190" s="89">
        <f t="shared" si="230"/>
        <v>260124.89362522293</v>
      </c>
      <c r="CR190" s="89">
        <f t="shared" si="230"/>
        <v>665292.54418577871</v>
      </c>
      <c r="CS190" s="89">
        <f t="shared" si="230"/>
        <v>811719.93834001408</v>
      </c>
      <c r="CT190" s="89">
        <f t="shared" si="230"/>
        <v>855784.36122828128</v>
      </c>
      <c r="CU190" s="89">
        <f t="shared" si="230"/>
        <v>676261.41369266994</v>
      </c>
      <c r="CV190" s="89">
        <f>SUM(CV158:CV188)</f>
        <v>102213.65942287972</v>
      </c>
      <c r="CW190" s="89">
        <f>SUM(CW158:CW188)</f>
        <v>0</v>
      </c>
      <c r="CX190" s="89">
        <f t="shared" si="230"/>
        <v>3371396.8104948467</v>
      </c>
      <c r="CY190" s="90">
        <f t="shared" si="230"/>
        <v>0</v>
      </c>
      <c r="CZ190" s="89">
        <f t="shared" si="230"/>
        <v>263374.15888398216</v>
      </c>
      <c r="DA190" s="89">
        <f t="shared" si="230"/>
        <v>670993.00955202302</v>
      </c>
      <c r="DB190" s="89">
        <f t="shared" si="230"/>
        <v>823947.65506844711</v>
      </c>
      <c r="DC190" s="89">
        <f t="shared" si="230"/>
        <v>860558.41122828133</v>
      </c>
      <c r="DD190" s="89">
        <f t="shared" si="230"/>
        <v>685382.15827866085</v>
      </c>
      <c r="DE190" s="89">
        <f>SUM(DE158:DE188)</f>
        <v>102213.65942287972</v>
      </c>
      <c r="DF190" s="89">
        <f>SUM(DF158:DF188)</f>
        <v>0</v>
      </c>
      <c r="DG190" s="89">
        <f t="shared" si="230"/>
        <v>3406469.0524342735</v>
      </c>
      <c r="DH190" s="90">
        <f t="shared" si="230"/>
        <v>0</v>
      </c>
    </row>
    <row r="191" spans="1:112" s="74" customFormat="1" ht="11.5" x14ac:dyDescent="0.35">
      <c r="A191" s="88"/>
      <c r="B191" s="87"/>
      <c r="C191" s="69"/>
      <c r="D191" s="69" t="str">
        <f t="shared" ref="D191:BP191" si="231">IFERROR(IF(SUBTOTAL(109,D158:D188)&lt;&gt;D190,"Hidden",""),"Error")</f>
        <v/>
      </c>
      <c r="E191" s="69" t="str">
        <f t="shared" si="231"/>
        <v>Hidden</v>
      </c>
      <c r="F191" s="69" t="str">
        <f t="shared" si="231"/>
        <v>Hidden</v>
      </c>
      <c r="G191" s="69" t="str">
        <f t="shared" si="231"/>
        <v>Hidden</v>
      </c>
      <c r="H191" s="69" t="str">
        <f t="shared" si="231"/>
        <v/>
      </c>
      <c r="I191" s="69" t="str">
        <f t="shared" si="231"/>
        <v/>
      </c>
      <c r="J191" s="69" t="str">
        <f t="shared" si="231"/>
        <v/>
      </c>
      <c r="K191" s="69" t="str">
        <f>IFERROR(IF(SUBTOTAL(109,K158:K188)&lt;&gt;K190,"Hidden",""),"Error")</f>
        <v/>
      </c>
      <c r="L191" s="69" t="str">
        <f>IFERROR(IF(SUBTOTAL(109,L158:L188)&lt;&gt;L190,"Hidden",""),"Error")</f>
        <v/>
      </c>
      <c r="M191" s="69" t="str">
        <f t="shared" si="231"/>
        <v>Hidden</v>
      </c>
      <c r="N191" s="70"/>
      <c r="O191" s="69" t="str">
        <f t="shared" si="231"/>
        <v>Hidden</v>
      </c>
      <c r="P191" s="69" t="str">
        <f t="shared" si="231"/>
        <v/>
      </c>
      <c r="Q191" s="69" t="str">
        <f t="shared" si="231"/>
        <v>Hidden</v>
      </c>
      <c r="R191" s="69" t="str">
        <f t="shared" si="231"/>
        <v/>
      </c>
      <c r="S191" s="69" t="str">
        <f t="shared" si="231"/>
        <v/>
      </c>
      <c r="T191" s="69" t="str">
        <f>IFERROR(IF(SUBTOTAL(109,T158:T188)&lt;&gt;T190,"Hidden",""),"Error")</f>
        <v/>
      </c>
      <c r="U191" s="69" t="str">
        <f>IFERROR(IF(SUBTOTAL(109,U158:U188)&lt;&gt;U190,"Hidden",""),"Error")</f>
        <v/>
      </c>
      <c r="V191" s="69" t="str">
        <f t="shared" si="231"/>
        <v>Hidden</v>
      </c>
      <c r="W191" s="70"/>
      <c r="X191" s="69"/>
      <c r="Y191" s="69"/>
      <c r="Z191" s="69"/>
      <c r="AA191" s="69"/>
      <c r="AB191" s="69"/>
      <c r="AC191" s="69"/>
      <c r="AD191" s="69"/>
      <c r="AE191" s="69"/>
      <c r="AF191" s="69" t="str">
        <f t="shared" si="231"/>
        <v>Hidden</v>
      </c>
      <c r="AG191" s="69" t="str">
        <f t="shared" si="231"/>
        <v/>
      </c>
      <c r="AH191" s="69" t="str">
        <f t="shared" si="231"/>
        <v>Hidden</v>
      </c>
      <c r="AI191" s="69" t="str">
        <f t="shared" si="231"/>
        <v/>
      </c>
      <c r="AJ191" s="69" t="str">
        <f t="shared" si="231"/>
        <v/>
      </c>
      <c r="AK191" s="69" t="str">
        <f>IFERROR(IF(SUBTOTAL(109,AK158:AK188)&lt;&gt;AK190,"Hidden",""),"Error")</f>
        <v/>
      </c>
      <c r="AL191" s="69" t="str">
        <f>IFERROR(IF(SUBTOTAL(109,AL158:AL188)&lt;&gt;AL190,"Hidden",""),"Error")</f>
        <v/>
      </c>
      <c r="AM191" s="69" t="str">
        <f t="shared" si="231"/>
        <v>Hidden</v>
      </c>
      <c r="AN191" s="70"/>
      <c r="AO191" s="69" t="str">
        <f t="shared" si="231"/>
        <v>Hidden</v>
      </c>
      <c r="AP191" s="69" t="str">
        <f t="shared" si="231"/>
        <v/>
      </c>
      <c r="AQ191" s="69" t="str">
        <f t="shared" si="231"/>
        <v>Hidden</v>
      </c>
      <c r="AR191" s="69" t="str">
        <f t="shared" si="231"/>
        <v/>
      </c>
      <c r="AS191" s="69" t="str">
        <f t="shared" si="231"/>
        <v/>
      </c>
      <c r="AT191" s="69" t="str">
        <f>IFERROR(IF(SUBTOTAL(109,AT158:AT188)&lt;&gt;AT190,"Hidden",""),"Error")</f>
        <v/>
      </c>
      <c r="AU191" s="69" t="str">
        <f>IFERROR(IF(SUBTOTAL(109,AU158:AU188)&lt;&gt;AU190,"Hidden",""),"Error")</f>
        <v/>
      </c>
      <c r="AV191" s="69" t="str">
        <f t="shared" si="231"/>
        <v>Hidden</v>
      </c>
      <c r="AW191" s="70"/>
      <c r="AX191" s="69" t="str">
        <f t="shared" si="231"/>
        <v>Hidden</v>
      </c>
      <c r="AY191" s="69" t="str">
        <f t="shared" si="231"/>
        <v>Hidden</v>
      </c>
      <c r="AZ191" s="69" t="str">
        <f t="shared" si="231"/>
        <v>Hidden</v>
      </c>
      <c r="BA191" s="69" t="str">
        <f t="shared" si="231"/>
        <v/>
      </c>
      <c r="BB191" s="69" t="str">
        <f t="shared" si="231"/>
        <v/>
      </c>
      <c r="BC191" s="69" t="str">
        <f>IFERROR(IF(SUBTOTAL(109,BC158:BC188)&lt;&gt;BC190,"Hidden",""),"Error")</f>
        <v/>
      </c>
      <c r="BD191" s="69" t="str">
        <f>IFERROR(IF(SUBTOTAL(109,BD158:BD188)&lt;&gt;BD190,"Hidden",""),"Error")</f>
        <v/>
      </c>
      <c r="BE191" s="69" t="str">
        <f t="shared" si="231"/>
        <v>Hidden</v>
      </c>
      <c r="BF191" s="70"/>
      <c r="BG191" s="69" t="str">
        <f t="shared" si="231"/>
        <v>Hidden</v>
      </c>
      <c r="BH191" s="69" t="str">
        <f t="shared" si="231"/>
        <v>Hidden</v>
      </c>
      <c r="BI191" s="69" t="str">
        <f t="shared" si="231"/>
        <v>Hidden</v>
      </c>
      <c r="BJ191" s="69" t="str">
        <f t="shared" si="231"/>
        <v/>
      </c>
      <c r="BK191" s="69" t="str">
        <f t="shared" si="231"/>
        <v/>
      </c>
      <c r="BL191" s="69" t="str">
        <f>IFERROR(IF(SUBTOTAL(109,BL158:BL188)&lt;&gt;BL190,"Hidden",""),"Error")</f>
        <v/>
      </c>
      <c r="BM191" s="69" t="str">
        <f>IFERROR(IF(SUBTOTAL(109,BM158:BM188)&lt;&gt;BM190,"Hidden",""),"Error")</f>
        <v/>
      </c>
      <c r="BN191" s="69" t="str">
        <f t="shared" si="231"/>
        <v>Hidden</v>
      </c>
      <c r="BO191" s="70"/>
      <c r="BP191" s="69" t="str">
        <f t="shared" si="231"/>
        <v>Hidden</v>
      </c>
      <c r="BQ191" s="69" t="str">
        <f t="shared" ref="BQ191:BW191" si="232">IFERROR(IF(SUBTOTAL(109,BQ158:BQ188)&lt;&gt;BQ190,"Hidden",""),"Error")</f>
        <v>Hidden</v>
      </c>
      <c r="BR191" s="69" t="str">
        <f t="shared" si="232"/>
        <v>Hidden</v>
      </c>
      <c r="BS191" s="69" t="str">
        <f t="shared" si="232"/>
        <v/>
      </c>
      <c r="BT191" s="69" t="str">
        <f t="shared" si="232"/>
        <v>Hidden</v>
      </c>
      <c r="BU191" s="69" t="str">
        <f>IFERROR(IF(SUBTOTAL(109,BU158:BU188)&lt;&gt;BU190,"Hidden",""),"Error")</f>
        <v/>
      </c>
      <c r="BV191" s="69" t="str">
        <f>IFERROR(IF(SUBTOTAL(109,BV158:BV188)&lt;&gt;BV190,"Hidden",""),"Error")</f>
        <v/>
      </c>
      <c r="BW191" s="69" t="str">
        <f t="shared" si="232"/>
        <v>Hidden</v>
      </c>
      <c r="BX191" s="70"/>
      <c r="BY191" s="69" t="str">
        <f t="shared" ref="BY191:CF191" si="233">IFERROR(IF(SUBTOTAL(109,BY158:BY188)&lt;&gt;BY190,"Hidden",""),"Error")</f>
        <v>Hidden</v>
      </c>
      <c r="BZ191" s="69" t="str">
        <f t="shared" si="233"/>
        <v>Hidden</v>
      </c>
      <c r="CA191" s="69" t="str">
        <f t="shared" si="233"/>
        <v>Hidden</v>
      </c>
      <c r="CB191" s="69" t="str">
        <f t="shared" si="233"/>
        <v/>
      </c>
      <c r="CC191" s="69" t="str">
        <f t="shared" si="233"/>
        <v>Hidden</v>
      </c>
      <c r="CD191" s="69" t="str">
        <f>IFERROR(IF(SUBTOTAL(109,CD158:CD188)&lt;&gt;CD190,"Hidden",""),"Error")</f>
        <v/>
      </c>
      <c r="CE191" s="69" t="str">
        <f>IFERROR(IF(SUBTOTAL(109,CE158:CE188)&lt;&gt;CE190,"Hidden",""),"Error")</f>
        <v/>
      </c>
      <c r="CF191" s="69" t="str">
        <f t="shared" si="233"/>
        <v>Hidden</v>
      </c>
      <c r="CG191" s="70"/>
      <c r="CH191" s="69" t="str">
        <f t="shared" ref="CH191:CO191" si="234">IFERROR(IF(SUBTOTAL(109,CH158:CH188)&lt;&gt;CH190,"Hidden",""),"Error")</f>
        <v>Hidden</v>
      </c>
      <c r="CI191" s="69" t="str">
        <f t="shared" si="234"/>
        <v>Hidden</v>
      </c>
      <c r="CJ191" s="69" t="str">
        <f t="shared" si="234"/>
        <v>Hidden</v>
      </c>
      <c r="CK191" s="69" t="str">
        <f t="shared" si="234"/>
        <v/>
      </c>
      <c r="CL191" s="69" t="str">
        <f t="shared" si="234"/>
        <v>Hidden</v>
      </c>
      <c r="CM191" s="69" t="str">
        <f>IFERROR(IF(SUBTOTAL(109,CM158:CM188)&lt;&gt;CM190,"Hidden",""),"Error")</f>
        <v/>
      </c>
      <c r="CN191" s="69" t="str">
        <f>IFERROR(IF(SUBTOTAL(109,CN158:CN188)&lt;&gt;CN190,"Hidden",""),"Error")</f>
        <v/>
      </c>
      <c r="CO191" s="69" t="str">
        <f t="shared" si="234"/>
        <v>Hidden</v>
      </c>
      <c r="CP191" s="70"/>
      <c r="CQ191" s="69" t="str">
        <f t="shared" ref="CQ191:CX191" si="235">IFERROR(IF(SUBTOTAL(109,CQ158:CQ188)&lt;&gt;CQ190,"Hidden",""),"Error")</f>
        <v>Hidden</v>
      </c>
      <c r="CR191" s="69" t="str">
        <f t="shared" si="235"/>
        <v>Hidden</v>
      </c>
      <c r="CS191" s="69" t="str">
        <f t="shared" si="235"/>
        <v>Hidden</v>
      </c>
      <c r="CT191" s="69" t="str">
        <f t="shared" si="235"/>
        <v/>
      </c>
      <c r="CU191" s="69" t="str">
        <f t="shared" si="235"/>
        <v>Hidden</v>
      </c>
      <c r="CV191" s="69" t="str">
        <f>IFERROR(IF(SUBTOTAL(109,CV158:CV188)&lt;&gt;CV190,"Hidden",""),"Error")</f>
        <v/>
      </c>
      <c r="CW191" s="69" t="str">
        <f>IFERROR(IF(SUBTOTAL(109,CW158:CW188)&lt;&gt;CW190,"Hidden",""),"Error")</f>
        <v/>
      </c>
      <c r="CX191" s="69" t="str">
        <f t="shared" si="235"/>
        <v>Hidden</v>
      </c>
      <c r="CY191" s="70"/>
      <c r="CZ191" s="69" t="str">
        <f t="shared" ref="CZ191:DG191" si="236">IFERROR(IF(SUBTOTAL(109,CZ158:CZ188)&lt;&gt;CZ190,"Hidden",""),"Error")</f>
        <v>Hidden</v>
      </c>
      <c r="DA191" s="69" t="str">
        <f t="shared" si="236"/>
        <v>Hidden</v>
      </c>
      <c r="DB191" s="69" t="str">
        <f t="shared" si="236"/>
        <v>Hidden</v>
      </c>
      <c r="DC191" s="69" t="str">
        <f t="shared" si="236"/>
        <v/>
      </c>
      <c r="DD191" s="69" t="str">
        <f t="shared" si="236"/>
        <v>Hidden</v>
      </c>
      <c r="DE191" s="69" t="str">
        <f>IFERROR(IF(SUBTOTAL(109,DE158:DE188)&lt;&gt;DE190,"Hidden",""),"Error")</f>
        <v/>
      </c>
      <c r="DF191" s="69" t="str">
        <f>IFERROR(IF(SUBTOTAL(109,DF158:DF188)&lt;&gt;DF190,"Hidden",""),"Error")</f>
        <v/>
      </c>
      <c r="DG191" s="69" t="str">
        <f t="shared" si="236"/>
        <v>Hidden</v>
      </c>
      <c r="DH191" s="70"/>
    </row>
    <row r="192" spans="1:112" s="74" customFormat="1" ht="11.5" x14ac:dyDescent="0.35">
      <c r="A192" s="87">
        <v>8600</v>
      </c>
      <c r="B192" s="87" t="s">
        <v>476</v>
      </c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70"/>
      <c r="O192" s="69"/>
      <c r="P192" s="69"/>
      <c r="Q192" s="69"/>
      <c r="R192" s="69"/>
      <c r="S192" s="69"/>
      <c r="T192" s="69"/>
      <c r="U192" s="69"/>
      <c r="V192" s="69"/>
      <c r="W192" s="70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70"/>
      <c r="AO192" s="69"/>
      <c r="AP192" s="69"/>
      <c r="AQ192" s="69"/>
      <c r="AR192" s="69"/>
      <c r="AS192" s="69"/>
      <c r="AT192" s="69"/>
      <c r="AU192" s="69"/>
      <c r="AV192" s="69"/>
      <c r="AW192" s="70"/>
      <c r="AX192" s="69"/>
      <c r="AY192" s="69"/>
      <c r="AZ192" s="69"/>
      <c r="BA192" s="69"/>
      <c r="BB192" s="69"/>
      <c r="BC192" s="69"/>
      <c r="BD192" s="69"/>
      <c r="BE192" s="69"/>
      <c r="BF192" s="70"/>
      <c r="BG192" s="69"/>
      <c r="BH192" s="69"/>
      <c r="BI192" s="69"/>
      <c r="BJ192" s="69"/>
      <c r="BK192" s="69"/>
      <c r="BL192" s="69"/>
      <c r="BM192" s="69"/>
      <c r="BN192" s="69"/>
      <c r="BO192" s="70"/>
      <c r="BP192" s="69"/>
      <c r="BQ192" s="69"/>
      <c r="BR192" s="69"/>
      <c r="BS192" s="69"/>
      <c r="BT192" s="69"/>
      <c r="BU192" s="69"/>
      <c r="BV192" s="69"/>
      <c r="BW192" s="69"/>
      <c r="BX192" s="70"/>
      <c r="BY192" s="69"/>
      <c r="BZ192" s="69"/>
      <c r="CA192" s="69"/>
      <c r="CB192" s="69"/>
      <c r="CC192" s="69"/>
      <c r="CD192" s="69"/>
      <c r="CE192" s="69"/>
      <c r="CF192" s="69"/>
      <c r="CG192" s="70"/>
      <c r="CH192" s="69"/>
      <c r="CI192" s="69"/>
      <c r="CJ192" s="69"/>
      <c r="CK192" s="69"/>
      <c r="CL192" s="69"/>
      <c r="CM192" s="69"/>
      <c r="CN192" s="69"/>
      <c r="CO192" s="69"/>
      <c r="CP192" s="70"/>
      <c r="CQ192" s="69"/>
      <c r="CR192" s="69"/>
      <c r="CS192" s="69"/>
      <c r="CT192" s="69"/>
      <c r="CU192" s="69"/>
      <c r="CV192" s="69"/>
      <c r="CW192" s="69"/>
      <c r="CX192" s="69"/>
      <c r="CY192" s="70"/>
      <c r="CZ192" s="69"/>
      <c r="DA192" s="69"/>
      <c r="DB192" s="69"/>
      <c r="DC192" s="69"/>
      <c r="DD192" s="69"/>
      <c r="DE192" s="69"/>
      <c r="DF192" s="69"/>
      <c r="DG192" s="69"/>
      <c r="DH192" s="70"/>
    </row>
    <row r="193" spans="1:112" s="74" customFormat="1" ht="11.5" hidden="1" x14ac:dyDescent="0.35">
      <c r="A193" s="88">
        <v>8631</v>
      </c>
      <c r="B193" s="88" t="s">
        <v>477</v>
      </c>
      <c r="C193" s="69"/>
      <c r="D193" s="69">
        <v>0</v>
      </c>
      <c r="E193" s="69">
        <v>0</v>
      </c>
      <c r="F193" s="69">
        <v>0</v>
      </c>
      <c r="G193" s="69">
        <v>0</v>
      </c>
      <c r="H193" s="69">
        <v>0</v>
      </c>
      <c r="I193" s="69">
        <v>0</v>
      </c>
      <c r="J193" s="69">
        <v>0</v>
      </c>
      <c r="K193" s="69">
        <v>0</v>
      </c>
      <c r="L193" s="69">
        <v>0</v>
      </c>
      <c r="M193" s="69">
        <v>0</v>
      </c>
      <c r="N193" s="70">
        <v>0</v>
      </c>
      <c r="O193" s="69">
        <v>0</v>
      </c>
      <c r="P193" s="69">
        <v>0</v>
      </c>
      <c r="Q193" s="69">
        <v>0</v>
      </c>
      <c r="R193" s="69">
        <v>0</v>
      </c>
      <c r="S193" s="69">
        <v>0</v>
      </c>
      <c r="T193" s="69">
        <v>0</v>
      </c>
      <c r="U193" s="69">
        <v>0</v>
      </c>
      <c r="V193" s="69">
        <v>0</v>
      </c>
      <c r="W193" s="70">
        <v>0</v>
      </c>
      <c r="X193" s="69">
        <f t="shared" ref="X193:AE224" si="237">O193-F193</f>
        <v>0</v>
      </c>
      <c r="Y193" s="69">
        <f t="shared" si="237"/>
        <v>0</v>
      </c>
      <c r="Z193" s="69">
        <f t="shared" si="237"/>
        <v>0</v>
      </c>
      <c r="AA193" s="69">
        <f t="shared" si="237"/>
        <v>0</v>
      </c>
      <c r="AB193" s="69">
        <f t="shared" si="237"/>
        <v>0</v>
      </c>
      <c r="AC193" s="69">
        <f t="shared" si="237"/>
        <v>0</v>
      </c>
      <c r="AD193" s="69">
        <f t="shared" si="237"/>
        <v>0</v>
      </c>
      <c r="AE193" s="69">
        <f t="shared" si="237"/>
        <v>0</v>
      </c>
      <c r="AF193" s="69">
        <v>0</v>
      </c>
      <c r="AG193" s="69">
        <v>0</v>
      </c>
      <c r="AH193" s="69">
        <v>0</v>
      </c>
      <c r="AI193" s="69">
        <v>0</v>
      </c>
      <c r="AJ193" s="69">
        <v>0</v>
      </c>
      <c r="AK193" s="69">
        <v>0</v>
      </c>
      <c r="AL193" s="69">
        <v>0</v>
      </c>
      <c r="AM193" s="69">
        <v>0</v>
      </c>
      <c r="AN193" s="70">
        <v>0</v>
      </c>
      <c r="AO193" s="69">
        <v>0</v>
      </c>
      <c r="AP193" s="69">
        <v>0</v>
      </c>
      <c r="AQ193" s="69">
        <v>0</v>
      </c>
      <c r="AR193" s="69">
        <v>0</v>
      </c>
      <c r="AS193" s="69">
        <v>0</v>
      </c>
      <c r="AT193" s="69">
        <v>0</v>
      </c>
      <c r="AU193" s="69">
        <v>0</v>
      </c>
      <c r="AV193" s="69">
        <v>0</v>
      </c>
      <c r="AW193" s="70">
        <v>0</v>
      </c>
      <c r="AX193" s="69">
        <v>0</v>
      </c>
      <c r="AY193" s="69">
        <v>0</v>
      </c>
      <c r="AZ193" s="69">
        <v>0</v>
      </c>
      <c r="BA193" s="69">
        <v>0</v>
      </c>
      <c r="BB193" s="69">
        <v>0</v>
      </c>
      <c r="BC193" s="69">
        <v>0</v>
      </c>
      <c r="BD193" s="69">
        <v>0</v>
      </c>
      <c r="BE193" s="69">
        <v>0</v>
      </c>
      <c r="BF193" s="70">
        <v>0</v>
      </c>
      <c r="BG193" s="69">
        <v>0</v>
      </c>
      <c r="BH193" s="69">
        <v>0</v>
      </c>
      <c r="BI193" s="69">
        <v>0</v>
      </c>
      <c r="BJ193" s="69">
        <v>0</v>
      </c>
      <c r="BK193" s="69">
        <v>0</v>
      </c>
      <c r="BL193" s="69">
        <v>0</v>
      </c>
      <c r="BM193" s="69">
        <v>0</v>
      </c>
      <c r="BN193" s="69">
        <v>0</v>
      </c>
      <c r="BO193" s="70">
        <v>0</v>
      </c>
      <c r="BP193" s="69">
        <v>0</v>
      </c>
      <c r="BQ193" s="69">
        <v>0</v>
      </c>
      <c r="BR193" s="69">
        <v>0</v>
      </c>
      <c r="BS193" s="69">
        <v>0</v>
      </c>
      <c r="BT193" s="69">
        <v>0</v>
      </c>
      <c r="BU193" s="69">
        <v>0</v>
      </c>
      <c r="BV193" s="69">
        <v>0</v>
      </c>
      <c r="BW193" s="69">
        <v>0</v>
      </c>
      <c r="BX193" s="70">
        <v>0</v>
      </c>
      <c r="BY193" s="69">
        <v>0</v>
      </c>
      <c r="BZ193" s="69">
        <v>0</v>
      </c>
      <c r="CA193" s="69">
        <v>0</v>
      </c>
      <c r="CB193" s="69">
        <v>0</v>
      </c>
      <c r="CC193" s="69">
        <v>0</v>
      </c>
      <c r="CD193" s="69">
        <v>0</v>
      </c>
      <c r="CE193" s="69">
        <v>0</v>
      </c>
      <c r="CF193" s="69">
        <v>0</v>
      </c>
      <c r="CG193" s="70">
        <v>0</v>
      </c>
      <c r="CH193" s="69">
        <v>0</v>
      </c>
      <c r="CI193" s="69">
        <v>0</v>
      </c>
      <c r="CJ193" s="69">
        <v>0</v>
      </c>
      <c r="CK193" s="69">
        <v>0</v>
      </c>
      <c r="CL193" s="69">
        <v>0</v>
      </c>
      <c r="CM193" s="69">
        <v>0</v>
      </c>
      <c r="CN193" s="69">
        <v>0</v>
      </c>
      <c r="CO193" s="69">
        <v>0</v>
      </c>
      <c r="CP193" s="70">
        <v>0</v>
      </c>
      <c r="CQ193" s="69">
        <v>0</v>
      </c>
      <c r="CR193" s="69">
        <v>0</v>
      </c>
      <c r="CS193" s="69">
        <v>0</v>
      </c>
      <c r="CT193" s="69">
        <v>0</v>
      </c>
      <c r="CU193" s="69">
        <v>0</v>
      </c>
      <c r="CV193" s="69">
        <v>0</v>
      </c>
      <c r="CW193" s="69">
        <v>0</v>
      </c>
      <c r="CX193" s="69">
        <v>0</v>
      </c>
      <c r="CY193" s="70">
        <v>0</v>
      </c>
      <c r="CZ193" s="69">
        <v>0</v>
      </c>
      <c r="DA193" s="69">
        <v>0</v>
      </c>
      <c r="DB193" s="69">
        <v>0</v>
      </c>
      <c r="DC193" s="69">
        <v>0</v>
      </c>
      <c r="DD193" s="69">
        <v>0</v>
      </c>
      <c r="DE193" s="69">
        <v>0</v>
      </c>
      <c r="DF193" s="69">
        <v>0</v>
      </c>
      <c r="DG193" s="69">
        <v>0</v>
      </c>
      <c r="DH193" s="70">
        <v>0</v>
      </c>
    </row>
    <row r="194" spans="1:112" s="74" customFormat="1" ht="11.5" hidden="1" outlineLevel="1" x14ac:dyDescent="0.35">
      <c r="A194" s="88">
        <v>8632</v>
      </c>
      <c r="B194" s="88" t="s">
        <v>478</v>
      </c>
      <c r="C194" s="69"/>
      <c r="D194" s="69">
        <v>0</v>
      </c>
      <c r="E194" s="69">
        <v>0</v>
      </c>
      <c r="F194" s="69">
        <v>0</v>
      </c>
      <c r="G194" s="69">
        <v>0</v>
      </c>
      <c r="H194" s="69">
        <v>0</v>
      </c>
      <c r="I194" s="69">
        <v>0</v>
      </c>
      <c r="J194" s="69">
        <v>0</v>
      </c>
      <c r="K194" s="69">
        <v>0</v>
      </c>
      <c r="L194" s="69">
        <v>0</v>
      </c>
      <c r="M194" s="69">
        <v>0</v>
      </c>
      <c r="N194" s="70">
        <v>0</v>
      </c>
      <c r="O194" s="69">
        <v>0</v>
      </c>
      <c r="P194" s="69">
        <v>0</v>
      </c>
      <c r="Q194" s="69">
        <v>0</v>
      </c>
      <c r="R194" s="69">
        <v>0</v>
      </c>
      <c r="S194" s="69">
        <v>0</v>
      </c>
      <c r="T194" s="69">
        <v>0</v>
      </c>
      <c r="U194" s="69">
        <v>0</v>
      </c>
      <c r="V194" s="69">
        <v>0</v>
      </c>
      <c r="W194" s="70">
        <v>0</v>
      </c>
      <c r="X194" s="69">
        <f t="shared" si="237"/>
        <v>0</v>
      </c>
      <c r="Y194" s="69">
        <f t="shared" si="237"/>
        <v>0</v>
      </c>
      <c r="Z194" s="69">
        <f t="shared" si="237"/>
        <v>0</v>
      </c>
      <c r="AA194" s="69">
        <f t="shared" si="237"/>
        <v>0</v>
      </c>
      <c r="AB194" s="69">
        <f t="shared" si="237"/>
        <v>0</v>
      </c>
      <c r="AC194" s="69">
        <f t="shared" si="237"/>
        <v>0</v>
      </c>
      <c r="AD194" s="69">
        <f t="shared" si="237"/>
        <v>0</v>
      </c>
      <c r="AE194" s="69">
        <f t="shared" si="237"/>
        <v>0</v>
      </c>
      <c r="AF194" s="69">
        <v>0</v>
      </c>
      <c r="AG194" s="69">
        <v>0</v>
      </c>
      <c r="AH194" s="69">
        <v>0</v>
      </c>
      <c r="AI194" s="69">
        <v>0</v>
      </c>
      <c r="AJ194" s="69">
        <v>0</v>
      </c>
      <c r="AK194" s="69">
        <v>0</v>
      </c>
      <c r="AL194" s="69">
        <v>0</v>
      </c>
      <c r="AM194" s="69">
        <v>0</v>
      </c>
      <c r="AN194" s="70">
        <v>0</v>
      </c>
      <c r="AO194" s="69">
        <v>0</v>
      </c>
      <c r="AP194" s="69">
        <v>0</v>
      </c>
      <c r="AQ194" s="69">
        <v>0</v>
      </c>
      <c r="AR194" s="69">
        <v>0</v>
      </c>
      <c r="AS194" s="69">
        <v>0</v>
      </c>
      <c r="AT194" s="69">
        <v>0</v>
      </c>
      <c r="AU194" s="69">
        <v>0</v>
      </c>
      <c r="AV194" s="69">
        <v>0</v>
      </c>
      <c r="AW194" s="70">
        <v>0</v>
      </c>
      <c r="AX194" s="69">
        <v>0</v>
      </c>
      <c r="AY194" s="69">
        <v>0</v>
      </c>
      <c r="AZ194" s="69">
        <v>0</v>
      </c>
      <c r="BA194" s="69">
        <v>0</v>
      </c>
      <c r="BB194" s="69">
        <v>0</v>
      </c>
      <c r="BC194" s="69">
        <v>0</v>
      </c>
      <c r="BD194" s="69">
        <v>0</v>
      </c>
      <c r="BE194" s="69">
        <v>0</v>
      </c>
      <c r="BF194" s="70">
        <v>0</v>
      </c>
      <c r="BG194" s="69">
        <v>0</v>
      </c>
      <c r="BH194" s="69">
        <v>0</v>
      </c>
      <c r="BI194" s="69">
        <v>0</v>
      </c>
      <c r="BJ194" s="69">
        <v>0</v>
      </c>
      <c r="BK194" s="69">
        <v>0</v>
      </c>
      <c r="BL194" s="69">
        <v>0</v>
      </c>
      <c r="BM194" s="69">
        <v>0</v>
      </c>
      <c r="BN194" s="69">
        <v>0</v>
      </c>
      <c r="BO194" s="70">
        <v>0</v>
      </c>
      <c r="BP194" s="69">
        <v>0</v>
      </c>
      <c r="BQ194" s="69">
        <v>0</v>
      </c>
      <c r="BR194" s="69">
        <v>0</v>
      </c>
      <c r="BS194" s="69">
        <v>0</v>
      </c>
      <c r="BT194" s="69">
        <v>0</v>
      </c>
      <c r="BU194" s="69">
        <v>0</v>
      </c>
      <c r="BV194" s="69">
        <v>0</v>
      </c>
      <c r="BW194" s="69">
        <v>0</v>
      </c>
      <c r="BX194" s="70">
        <v>0</v>
      </c>
      <c r="BY194" s="69">
        <v>0</v>
      </c>
      <c r="BZ194" s="69">
        <v>0</v>
      </c>
      <c r="CA194" s="69">
        <v>0</v>
      </c>
      <c r="CB194" s="69">
        <v>0</v>
      </c>
      <c r="CC194" s="69">
        <v>0</v>
      </c>
      <c r="CD194" s="69">
        <v>0</v>
      </c>
      <c r="CE194" s="69">
        <v>0</v>
      </c>
      <c r="CF194" s="69">
        <v>0</v>
      </c>
      <c r="CG194" s="70">
        <v>0</v>
      </c>
      <c r="CH194" s="69">
        <v>0</v>
      </c>
      <c r="CI194" s="69">
        <v>0</v>
      </c>
      <c r="CJ194" s="69">
        <v>0</v>
      </c>
      <c r="CK194" s="69">
        <v>0</v>
      </c>
      <c r="CL194" s="69">
        <v>0</v>
      </c>
      <c r="CM194" s="69">
        <v>0</v>
      </c>
      <c r="CN194" s="69">
        <v>0</v>
      </c>
      <c r="CO194" s="69">
        <v>0</v>
      </c>
      <c r="CP194" s="70">
        <v>0</v>
      </c>
      <c r="CQ194" s="69">
        <v>0</v>
      </c>
      <c r="CR194" s="69">
        <v>0</v>
      </c>
      <c r="CS194" s="69">
        <v>0</v>
      </c>
      <c r="CT194" s="69">
        <v>0</v>
      </c>
      <c r="CU194" s="69">
        <v>0</v>
      </c>
      <c r="CV194" s="69">
        <v>0</v>
      </c>
      <c r="CW194" s="69">
        <v>0</v>
      </c>
      <c r="CX194" s="69">
        <v>0</v>
      </c>
      <c r="CY194" s="70">
        <v>0</v>
      </c>
      <c r="CZ194" s="69">
        <v>0</v>
      </c>
      <c r="DA194" s="69">
        <v>0</v>
      </c>
      <c r="DB194" s="69">
        <v>0</v>
      </c>
      <c r="DC194" s="69">
        <v>0</v>
      </c>
      <c r="DD194" s="69">
        <v>0</v>
      </c>
      <c r="DE194" s="69">
        <v>0</v>
      </c>
      <c r="DF194" s="69">
        <v>0</v>
      </c>
      <c r="DG194" s="69">
        <v>0</v>
      </c>
      <c r="DH194" s="70">
        <v>0</v>
      </c>
    </row>
    <row r="195" spans="1:112" s="74" customFormat="1" ht="11.5" outlineLevel="1" x14ac:dyDescent="0.35">
      <c r="A195" s="88">
        <v>8634</v>
      </c>
      <c r="B195" s="88" t="s">
        <v>479</v>
      </c>
      <c r="C195" s="69"/>
      <c r="D195" s="69">
        <v>0</v>
      </c>
      <c r="E195" s="69">
        <v>28348.629999999997</v>
      </c>
      <c r="F195" s="69">
        <v>0</v>
      </c>
      <c r="G195" s="69">
        <v>12448.63</v>
      </c>
      <c r="H195" s="69">
        <v>0</v>
      </c>
      <c r="I195" s="69">
        <v>15900</v>
      </c>
      <c r="J195" s="69">
        <v>0</v>
      </c>
      <c r="K195" s="69">
        <v>0</v>
      </c>
      <c r="L195" s="69">
        <v>0</v>
      </c>
      <c r="M195" s="69">
        <v>0</v>
      </c>
      <c r="N195" s="70" t="s">
        <v>480</v>
      </c>
      <c r="O195" s="69">
        <v>0</v>
      </c>
      <c r="P195" s="69">
        <v>12448.63</v>
      </c>
      <c r="Q195" s="69">
        <v>0</v>
      </c>
      <c r="R195" s="69">
        <v>15900</v>
      </c>
      <c r="S195" s="69">
        <v>0</v>
      </c>
      <c r="T195" s="69">
        <v>0</v>
      </c>
      <c r="U195" s="69">
        <v>0</v>
      </c>
      <c r="V195" s="69">
        <v>28348.629999999997</v>
      </c>
      <c r="W195" s="70" t="s">
        <v>480</v>
      </c>
      <c r="X195" s="69">
        <f t="shared" si="237"/>
        <v>0</v>
      </c>
      <c r="Y195" s="69">
        <f t="shared" si="237"/>
        <v>0</v>
      </c>
      <c r="Z195" s="69">
        <f t="shared" si="237"/>
        <v>0</v>
      </c>
      <c r="AA195" s="69">
        <f t="shared" si="237"/>
        <v>0</v>
      </c>
      <c r="AB195" s="69">
        <f t="shared" si="237"/>
        <v>0</v>
      </c>
      <c r="AC195" s="69">
        <f t="shared" si="237"/>
        <v>0</v>
      </c>
      <c r="AD195" s="69">
        <f t="shared" si="237"/>
        <v>0</v>
      </c>
      <c r="AE195" s="69">
        <f t="shared" si="237"/>
        <v>28348.629999999997</v>
      </c>
      <c r="AF195" s="69">
        <v>0</v>
      </c>
      <c r="AG195" s="69">
        <v>0</v>
      </c>
      <c r="AH195" s="69">
        <v>0</v>
      </c>
      <c r="AI195" s="69">
        <v>20000</v>
      </c>
      <c r="AJ195" s="69">
        <v>0</v>
      </c>
      <c r="AK195" s="69">
        <v>0</v>
      </c>
      <c r="AL195" s="69">
        <v>0</v>
      </c>
      <c r="AM195" s="69">
        <v>20000</v>
      </c>
      <c r="AN195" s="70" t="s">
        <v>480</v>
      </c>
      <c r="AO195" s="69">
        <v>0</v>
      </c>
      <c r="AP195" s="69">
        <v>0</v>
      </c>
      <c r="AQ195" s="69">
        <v>0</v>
      </c>
      <c r="AR195" s="69">
        <v>20000</v>
      </c>
      <c r="AS195" s="69">
        <v>0</v>
      </c>
      <c r="AT195" s="69">
        <v>0</v>
      </c>
      <c r="AU195" s="69">
        <v>0</v>
      </c>
      <c r="AV195" s="69">
        <v>20000</v>
      </c>
      <c r="AW195" s="70" t="s">
        <v>480</v>
      </c>
      <c r="AX195" s="69">
        <v>0</v>
      </c>
      <c r="AY195" s="69">
        <v>0</v>
      </c>
      <c r="AZ195" s="69">
        <v>0</v>
      </c>
      <c r="BA195" s="69">
        <v>20000</v>
      </c>
      <c r="BB195" s="69">
        <v>0</v>
      </c>
      <c r="BC195" s="69">
        <v>0</v>
      </c>
      <c r="BD195" s="69">
        <v>0</v>
      </c>
      <c r="BE195" s="69">
        <v>20000</v>
      </c>
      <c r="BF195" s="70" t="s">
        <v>480</v>
      </c>
      <c r="BG195" s="69">
        <v>0</v>
      </c>
      <c r="BH195" s="69">
        <v>0</v>
      </c>
      <c r="BI195" s="69">
        <v>0</v>
      </c>
      <c r="BJ195" s="69">
        <v>20000</v>
      </c>
      <c r="BK195" s="69">
        <v>0</v>
      </c>
      <c r="BL195" s="69">
        <v>0</v>
      </c>
      <c r="BM195" s="69">
        <v>0</v>
      </c>
      <c r="BN195" s="69">
        <v>20000</v>
      </c>
      <c r="BO195" s="70" t="s">
        <v>480</v>
      </c>
      <c r="BP195" s="69">
        <v>0</v>
      </c>
      <c r="BQ195" s="69">
        <v>0</v>
      </c>
      <c r="BR195" s="69">
        <v>0</v>
      </c>
      <c r="BS195" s="69">
        <v>20000</v>
      </c>
      <c r="BT195" s="69">
        <v>0</v>
      </c>
      <c r="BU195" s="69">
        <v>0</v>
      </c>
      <c r="BV195" s="69">
        <v>0</v>
      </c>
      <c r="BW195" s="69">
        <v>20000</v>
      </c>
      <c r="BX195" s="70" t="s">
        <v>480</v>
      </c>
      <c r="BY195" s="69">
        <v>0</v>
      </c>
      <c r="BZ195" s="69">
        <v>0</v>
      </c>
      <c r="CA195" s="69">
        <v>0</v>
      </c>
      <c r="CB195" s="69">
        <v>0</v>
      </c>
      <c r="CC195" s="69">
        <v>0</v>
      </c>
      <c r="CD195" s="69">
        <v>0</v>
      </c>
      <c r="CE195" s="69">
        <v>0</v>
      </c>
      <c r="CF195" s="69">
        <v>0</v>
      </c>
      <c r="CG195" s="70" t="s">
        <v>480</v>
      </c>
      <c r="CH195" s="69">
        <v>0</v>
      </c>
      <c r="CI195" s="69">
        <v>0</v>
      </c>
      <c r="CJ195" s="69">
        <v>0</v>
      </c>
      <c r="CK195" s="69">
        <v>0</v>
      </c>
      <c r="CL195" s="69">
        <v>0</v>
      </c>
      <c r="CM195" s="69">
        <v>0</v>
      </c>
      <c r="CN195" s="69">
        <v>0</v>
      </c>
      <c r="CO195" s="69">
        <v>0</v>
      </c>
      <c r="CP195" s="70">
        <v>0</v>
      </c>
      <c r="CQ195" s="69">
        <v>0</v>
      </c>
      <c r="CR195" s="69">
        <v>0</v>
      </c>
      <c r="CS195" s="69">
        <v>0</v>
      </c>
      <c r="CT195" s="69">
        <v>0</v>
      </c>
      <c r="CU195" s="69">
        <v>0</v>
      </c>
      <c r="CV195" s="69">
        <v>0</v>
      </c>
      <c r="CW195" s="69">
        <v>0</v>
      </c>
      <c r="CX195" s="69">
        <v>0</v>
      </c>
      <c r="CY195" s="70" t="s">
        <v>480</v>
      </c>
      <c r="CZ195" s="69">
        <v>0</v>
      </c>
      <c r="DA195" s="69">
        <v>0</v>
      </c>
      <c r="DB195" s="69">
        <v>0</v>
      </c>
      <c r="DC195" s="69">
        <v>0</v>
      </c>
      <c r="DD195" s="69">
        <v>0</v>
      </c>
      <c r="DE195" s="69">
        <v>0</v>
      </c>
      <c r="DF195" s="69">
        <v>0</v>
      </c>
      <c r="DG195" s="69">
        <v>0</v>
      </c>
      <c r="DH195" s="70" t="s">
        <v>480</v>
      </c>
    </row>
    <row r="196" spans="1:112" s="74" customFormat="1" ht="11.5" hidden="1" outlineLevel="1" x14ac:dyDescent="0.35">
      <c r="A196" s="88">
        <v>8636</v>
      </c>
      <c r="B196" s="88" t="s">
        <v>481</v>
      </c>
      <c r="C196" s="69"/>
      <c r="D196" s="69">
        <v>0</v>
      </c>
      <c r="E196" s="69">
        <v>39130.393319838055</v>
      </c>
      <c r="F196" s="69">
        <v>0</v>
      </c>
      <c r="G196" s="69">
        <v>8468.4500000000007</v>
      </c>
      <c r="H196" s="69">
        <v>30661.943319838058</v>
      </c>
      <c r="I196" s="69">
        <v>0</v>
      </c>
      <c r="J196" s="69">
        <v>0</v>
      </c>
      <c r="K196" s="69">
        <v>0</v>
      </c>
      <c r="L196" s="69">
        <v>0</v>
      </c>
      <c r="M196" s="69">
        <v>0</v>
      </c>
      <c r="N196" s="70">
        <v>0</v>
      </c>
      <c r="O196" s="69">
        <v>0</v>
      </c>
      <c r="P196" s="69">
        <v>8468.4500000000007</v>
      </c>
      <c r="Q196" s="69">
        <v>30661.943319838058</v>
      </c>
      <c r="R196" s="69">
        <v>0</v>
      </c>
      <c r="S196" s="69">
        <v>13336.94</v>
      </c>
      <c r="T196" s="69">
        <v>0</v>
      </c>
      <c r="U196" s="69">
        <v>0</v>
      </c>
      <c r="V196" s="69">
        <v>52467.333319838057</v>
      </c>
      <c r="W196" s="70">
        <v>0</v>
      </c>
      <c r="X196" s="69">
        <f t="shared" si="237"/>
        <v>0</v>
      </c>
      <c r="Y196" s="69">
        <f t="shared" si="237"/>
        <v>0</v>
      </c>
      <c r="Z196" s="69">
        <f t="shared" si="237"/>
        <v>0</v>
      </c>
      <c r="AA196" s="69">
        <f t="shared" si="237"/>
        <v>0</v>
      </c>
      <c r="AB196" s="69">
        <f t="shared" si="237"/>
        <v>13336.94</v>
      </c>
      <c r="AC196" s="69">
        <f t="shared" si="237"/>
        <v>0</v>
      </c>
      <c r="AD196" s="69">
        <f t="shared" si="237"/>
        <v>0</v>
      </c>
      <c r="AE196" s="69">
        <f t="shared" si="237"/>
        <v>52467.333319838057</v>
      </c>
      <c r="AF196" s="69">
        <v>0</v>
      </c>
      <c r="AG196" s="69">
        <v>8722.5035000000007</v>
      </c>
      <c r="AH196" s="69">
        <v>31581.801619433201</v>
      </c>
      <c r="AI196" s="69">
        <v>0</v>
      </c>
      <c r="AJ196" s="69">
        <v>13737.048200000001</v>
      </c>
      <c r="AK196" s="69">
        <v>0</v>
      </c>
      <c r="AL196" s="69">
        <v>0</v>
      </c>
      <c r="AM196" s="69">
        <v>54041.353319433198</v>
      </c>
      <c r="AN196" s="70">
        <v>0</v>
      </c>
      <c r="AO196" s="69">
        <v>0</v>
      </c>
      <c r="AP196" s="69">
        <v>8984.178605000001</v>
      </c>
      <c r="AQ196" s="69">
        <v>32529.255668016198</v>
      </c>
      <c r="AR196" s="69">
        <v>0</v>
      </c>
      <c r="AS196" s="69">
        <v>14149.159646000002</v>
      </c>
      <c r="AT196" s="69">
        <v>0</v>
      </c>
      <c r="AU196" s="69">
        <v>0</v>
      </c>
      <c r="AV196" s="69">
        <v>55662.593919016203</v>
      </c>
      <c r="AW196" s="70">
        <v>0</v>
      </c>
      <c r="AX196" s="69">
        <v>0</v>
      </c>
      <c r="AY196" s="69">
        <v>9253.7039631500011</v>
      </c>
      <c r="AZ196" s="69">
        <v>33505.133338056687</v>
      </c>
      <c r="BA196" s="69">
        <v>0</v>
      </c>
      <c r="BB196" s="69">
        <v>14573.634435380003</v>
      </c>
      <c r="BC196" s="69">
        <v>0</v>
      </c>
      <c r="BD196" s="69">
        <v>0</v>
      </c>
      <c r="BE196" s="69">
        <v>57332.471736586689</v>
      </c>
      <c r="BF196" s="70">
        <v>0</v>
      </c>
      <c r="BG196" s="69">
        <v>0</v>
      </c>
      <c r="BH196" s="69">
        <v>9531.3150820445007</v>
      </c>
      <c r="BI196" s="69">
        <v>34510.287338198388</v>
      </c>
      <c r="BJ196" s="69">
        <v>0</v>
      </c>
      <c r="BK196" s="69">
        <v>15010.843468441404</v>
      </c>
      <c r="BL196" s="69">
        <v>0</v>
      </c>
      <c r="BM196" s="69">
        <v>0</v>
      </c>
      <c r="BN196" s="69">
        <v>59052.445888684291</v>
      </c>
      <c r="BO196" s="70">
        <v>0</v>
      </c>
      <c r="BP196" s="69">
        <v>0</v>
      </c>
      <c r="BQ196" s="69">
        <v>9817.2545345058352</v>
      </c>
      <c r="BR196" s="69">
        <v>35545.59595834434</v>
      </c>
      <c r="BS196" s="69">
        <v>0</v>
      </c>
      <c r="BT196" s="69">
        <v>15461.168772494646</v>
      </c>
      <c r="BU196" s="69">
        <v>0</v>
      </c>
      <c r="BV196" s="69">
        <v>0</v>
      </c>
      <c r="BW196" s="69">
        <v>60824.019265344825</v>
      </c>
      <c r="BX196" s="70">
        <v>0</v>
      </c>
      <c r="BY196" s="69">
        <v>0</v>
      </c>
      <c r="BZ196" s="69">
        <v>10111.772170541011</v>
      </c>
      <c r="CA196" s="69">
        <v>36611.96383709467</v>
      </c>
      <c r="CB196" s="69">
        <v>0</v>
      </c>
      <c r="CC196" s="69">
        <v>15925.003835669486</v>
      </c>
      <c r="CD196" s="69">
        <v>0</v>
      </c>
      <c r="CE196" s="69">
        <v>0</v>
      </c>
      <c r="CF196" s="69">
        <v>62648.739843305171</v>
      </c>
      <c r="CG196" s="70">
        <v>0</v>
      </c>
      <c r="CH196" s="69">
        <v>0</v>
      </c>
      <c r="CI196" s="69">
        <v>10415.125335657242</v>
      </c>
      <c r="CJ196" s="69">
        <v>37710.32275220751</v>
      </c>
      <c r="CK196" s="69">
        <v>0</v>
      </c>
      <c r="CL196" s="69">
        <v>16402.75395073957</v>
      </c>
      <c r="CM196" s="69">
        <v>0</v>
      </c>
      <c r="CN196" s="69">
        <v>0</v>
      </c>
      <c r="CO196" s="69">
        <v>64528.202038604322</v>
      </c>
      <c r="CP196" s="70">
        <v>0</v>
      </c>
      <c r="CQ196" s="69">
        <v>0</v>
      </c>
      <c r="CR196" s="69">
        <v>10727.579095726958</v>
      </c>
      <c r="CS196" s="69">
        <v>38841.632434773739</v>
      </c>
      <c r="CT196" s="69">
        <v>0</v>
      </c>
      <c r="CU196" s="69">
        <v>16894.836569261759</v>
      </c>
      <c r="CV196" s="69">
        <v>0</v>
      </c>
      <c r="CW196" s="69">
        <v>0</v>
      </c>
      <c r="CX196" s="69">
        <v>66464.048099762455</v>
      </c>
      <c r="CY196" s="70">
        <v>0</v>
      </c>
      <c r="CZ196" s="69">
        <v>0</v>
      </c>
      <c r="DA196" s="69">
        <v>11049.406468598767</v>
      </c>
      <c r="DB196" s="69">
        <v>40006.881407816953</v>
      </c>
      <c r="DC196" s="69">
        <v>0</v>
      </c>
      <c r="DD196" s="69">
        <v>17401.681666339613</v>
      </c>
      <c r="DE196" s="69">
        <v>0</v>
      </c>
      <c r="DF196" s="69">
        <v>0</v>
      </c>
      <c r="DG196" s="69">
        <v>68457.969542755338</v>
      </c>
      <c r="DH196" s="70">
        <v>0</v>
      </c>
    </row>
    <row r="197" spans="1:112" s="74" customFormat="1" ht="11.5" hidden="1" outlineLevel="1" x14ac:dyDescent="0.35">
      <c r="A197" s="88">
        <v>8638</v>
      </c>
      <c r="B197" s="88" t="s">
        <v>482</v>
      </c>
      <c r="C197" s="69"/>
      <c r="D197" s="69">
        <v>0</v>
      </c>
      <c r="E197" s="69">
        <v>0</v>
      </c>
      <c r="F197" s="69">
        <v>0</v>
      </c>
      <c r="G197" s="69">
        <v>0</v>
      </c>
      <c r="H197" s="69">
        <v>0</v>
      </c>
      <c r="I197" s="69">
        <v>0</v>
      </c>
      <c r="J197" s="69">
        <v>0</v>
      </c>
      <c r="K197" s="69">
        <v>0</v>
      </c>
      <c r="L197" s="69">
        <v>0</v>
      </c>
      <c r="M197" s="69">
        <v>0</v>
      </c>
      <c r="N197" s="70">
        <v>0</v>
      </c>
      <c r="O197" s="69">
        <v>0</v>
      </c>
      <c r="P197" s="69">
        <v>0</v>
      </c>
      <c r="Q197" s="69">
        <v>0</v>
      </c>
      <c r="R197" s="69">
        <v>0</v>
      </c>
      <c r="S197" s="69">
        <v>0</v>
      </c>
      <c r="T197" s="69">
        <v>0</v>
      </c>
      <c r="U197" s="69">
        <v>0</v>
      </c>
      <c r="V197" s="69">
        <v>0</v>
      </c>
      <c r="W197" s="70">
        <v>0</v>
      </c>
      <c r="X197" s="69">
        <f t="shared" si="237"/>
        <v>0</v>
      </c>
      <c r="Y197" s="69">
        <f t="shared" si="237"/>
        <v>0</v>
      </c>
      <c r="Z197" s="69">
        <f t="shared" si="237"/>
        <v>0</v>
      </c>
      <c r="AA197" s="69">
        <f t="shared" si="237"/>
        <v>0</v>
      </c>
      <c r="AB197" s="69">
        <f t="shared" si="237"/>
        <v>0</v>
      </c>
      <c r="AC197" s="69">
        <f t="shared" si="237"/>
        <v>0</v>
      </c>
      <c r="AD197" s="69">
        <f t="shared" si="237"/>
        <v>0</v>
      </c>
      <c r="AE197" s="69">
        <f t="shared" si="237"/>
        <v>0</v>
      </c>
      <c r="AF197" s="69">
        <v>0</v>
      </c>
      <c r="AG197" s="69">
        <v>0</v>
      </c>
      <c r="AH197" s="69">
        <v>0</v>
      </c>
      <c r="AI197" s="69">
        <v>0</v>
      </c>
      <c r="AJ197" s="69">
        <v>0</v>
      </c>
      <c r="AK197" s="69">
        <v>0</v>
      </c>
      <c r="AL197" s="69">
        <v>0</v>
      </c>
      <c r="AM197" s="69">
        <v>0</v>
      </c>
      <c r="AN197" s="70">
        <v>0</v>
      </c>
      <c r="AO197" s="69">
        <v>0</v>
      </c>
      <c r="AP197" s="69">
        <v>0</v>
      </c>
      <c r="AQ197" s="69">
        <v>0</v>
      </c>
      <c r="AR197" s="69">
        <v>0</v>
      </c>
      <c r="AS197" s="69">
        <v>0</v>
      </c>
      <c r="AT197" s="69">
        <v>0</v>
      </c>
      <c r="AU197" s="69">
        <v>0</v>
      </c>
      <c r="AV197" s="69">
        <v>0</v>
      </c>
      <c r="AW197" s="70">
        <v>0</v>
      </c>
      <c r="AX197" s="69">
        <v>0</v>
      </c>
      <c r="AY197" s="69">
        <v>0</v>
      </c>
      <c r="AZ197" s="69">
        <v>0</v>
      </c>
      <c r="BA197" s="69">
        <v>0</v>
      </c>
      <c r="BB197" s="69">
        <v>0</v>
      </c>
      <c r="BC197" s="69">
        <v>0</v>
      </c>
      <c r="BD197" s="69">
        <v>0</v>
      </c>
      <c r="BE197" s="69">
        <v>0</v>
      </c>
      <c r="BF197" s="70">
        <v>0</v>
      </c>
      <c r="BG197" s="69">
        <v>0</v>
      </c>
      <c r="BH197" s="69">
        <v>0</v>
      </c>
      <c r="BI197" s="69">
        <v>0</v>
      </c>
      <c r="BJ197" s="69">
        <v>0</v>
      </c>
      <c r="BK197" s="69">
        <v>0</v>
      </c>
      <c r="BL197" s="69">
        <v>0</v>
      </c>
      <c r="BM197" s="69">
        <v>0</v>
      </c>
      <c r="BN197" s="69">
        <v>0</v>
      </c>
      <c r="BO197" s="70">
        <v>0</v>
      </c>
      <c r="BP197" s="69">
        <v>0</v>
      </c>
      <c r="BQ197" s="69">
        <v>0</v>
      </c>
      <c r="BR197" s="69">
        <v>0</v>
      </c>
      <c r="BS197" s="69">
        <v>0</v>
      </c>
      <c r="BT197" s="69">
        <v>0</v>
      </c>
      <c r="BU197" s="69">
        <v>0</v>
      </c>
      <c r="BV197" s="69">
        <v>0</v>
      </c>
      <c r="BW197" s="69">
        <v>0</v>
      </c>
      <c r="BX197" s="70">
        <v>0</v>
      </c>
      <c r="BY197" s="69">
        <v>0</v>
      </c>
      <c r="BZ197" s="69">
        <v>0</v>
      </c>
      <c r="CA197" s="69">
        <v>0</v>
      </c>
      <c r="CB197" s="69">
        <v>0</v>
      </c>
      <c r="CC197" s="69">
        <v>0</v>
      </c>
      <c r="CD197" s="69">
        <v>0</v>
      </c>
      <c r="CE197" s="69">
        <v>0</v>
      </c>
      <c r="CF197" s="69">
        <v>0</v>
      </c>
      <c r="CG197" s="70">
        <v>0</v>
      </c>
      <c r="CH197" s="69">
        <v>0</v>
      </c>
      <c r="CI197" s="69">
        <v>0</v>
      </c>
      <c r="CJ197" s="69">
        <v>0</v>
      </c>
      <c r="CK197" s="69">
        <v>0</v>
      </c>
      <c r="CL197" s="69">
        <v>0</v>
      </c>
      <c r="CM197" s="69">
        <v>0</v>
      </c>
      <c r="CN197" s="69">
        <v>0</v>
      </c>
      <c r="CO197" s="69">
        <v>0</v>
      </c>
      <c r="CP197" s="70">
        <v>0</v>
      </c>
      <c r="CQ197" s="69">
        <v>0</v>
      </c>
      <c r="CR197" s="69">
        <v>0</v>
      </c>
      <c r="CS197" s="69">
        <v>0</v>
      </c>
      <c r="CT197" s="69">
        <v>0</v>
      </c>
      <c r="CU197" s="69">
        <v>0</v>
      </c>
      <c r="CV197" s="69">
        <v>0</v>
      </c>
      <c r="CW197" s="69">
        <v>0</v>
      </c>
      <c r="CX197" s="69">
        <v>0</v>
      </c>
      <c r="CY197" s="70">
        <v>0</v>
      </c>
      <c r="CZ197" s="69">
        <v>0</v>
      </c>
      <c r="DA197" s="69">
        <v>0</v>
      </c>
      <c r="DB197" s="69">
        <v>0</v>
      </c>
      <c r="DC197" s="69">
        <v>0</v>
      </c>
      <c r="DD197" s="69">
        <v>0</v>
      </c>
      <c r="DE197" s="69">
        <v>0</v>
      </c>
      <c r="DF197" s="69">
        <v>0</v>
      </c>
      <c r="DG197" s="69">
        <v>0</v>
      </c>
      <c r="DH197" s="70">
        <v>0</v>
      </c>
    </row>
    <row r="198" spans="1:112" s="74" customFormat="1" ht="11.5" hidden="1" outlineLevel="1" x14ac:dyDescent="0.35">
      <c r="A198" s="88">
        <v>8639</v>
      </c>
      <c r="B198" s="88" t="s">
        <v>483</v>
      </c>
      <c r="C198" s="69"/>
      <c r="D198" s="69">
        <v>0</v>
      </c>
      <c r="E198" s="69">
        <v>0</v>
      </c>
      <c r="F198" s="69">
        <v>0</v>
      </c>
      <c r="G198" s="69">
        <v>0</v>
      </c>
      <c r="H198" s="69">
        <v>0</v>
      </c>
      <c r="I198" s="69">
        <v>0</v>
      </c>
      <c r="J198" s="69">
        <v>0</v>
      </c>
      <c r="K198" s="69">
        <v>0</v>
      </c>
      <c r="L198" s="69">
        <v>0</v>
      </c>
      <c r="M198" s="69">
        <v>0</v>
      </c>
      <c r="N198" s="70">
        <v>0</v>
      </c>
      <c r="O198" s="69">
        <v>0</v>
      </c>
      <c r="P198" s="69">
        <v>0</v>
      </c>
      <c r="Q198" s="69">
        <v>0</v>
      </c>
      <c r="R198" s="69">
        <v>0</v>
      </c>
      <c r="S198" s="69">
        <v>0</v>
      </c>
      <c r="T198" s="69">
        <v>0</v>
      </c>
      <c r="U198" s="69">
        <v>0</v>
      </c>
      <c r="V198" s="69">
        <v>0</v>
      </c>
      <c r="W198" s="70">
        <v>0</v>
      </c>
      <c r="X198" s="69">
        <f t="shared" si="237"/>
        <v>0</v>
      </c>
      <c r="Y198" s="69">
        <f t="shared" si="237"/>
        <v>0</v>
      </c>
      <c r="Z198" s="69">
        <f t="shared" si="237"/>
        <v>0</v>
      </c>
      <c r="AA198" s="69">
        <f t="shared" si="237"/>
        <v>0</v>
      </c>
      <c r="AB198" s="69">
        <f t="shared" si="237"/>
        <v>0</v>
      </c>
      <c r="AC198" s="69">
        <f t="shared" si="237"/>
        <v>0</v>
      </c>
      <c r="AD198" s="69">
        <f t="shared" si="237"/>
        <v>0</v>
      </c>
      <c r="AE198" s="69">
        <f t="shared" si="237"/>
        <v>0</v>
      </c>
      <c r="AF198" s="69">
        <v>0</v>
      </c>
      <c r="AG198" s="69">
        <v>0</v>
      </c>
      <c r="AH198" s="69">
        <v>0</v>
      </c>
      <c r="AI198" s="69">
        <v>0</v>
      </c>
      <c r="AJ198" s="69">
        <v>0</v>
      </c>
      <c r="AK198" s="69">
        <v>0</v>
      </c>
      <c r="AL198" s="69">
        <v>0</v>
      </c>
      <c r="AM198" s="69">
        <v>0</v>
      </c>
      <c r="AN198" s="70">
        <v>0</v>
      </c>
      <c r="AO198" s="69">
        <v>0</v>
      </c>
      <c r="AP198" s="69">
        <v>0</v>
      </c>
      <c r="AQ198" s="69">
        <v>0</v>
      </c>
      <c r="AR198" s="69">
        <v>0</v>
      </c>
      <c r="AS198" s="69">
        <v>0</v>
      </c>
      <c r="AT198" s="69">
        <v>0</v>
      </c>
      <c r="AU198" s="69">
        <v>0</v>
      </c>
      <c r="AV198" s="69">
        <v>0</v>
      </c>
      <c r="AW198" s="70">
        <v>0</v>
      </c>
      <c r="AX198" s="69">
        <v>0</v>
      </c>
      <c r="AY198" s="69">
        <v>0</v>
      </c>
      <c r="AZ198" s="69">
        <v>0</v>
      </c>
      <c r="BA198" s="69">
        <v>0</v>
      </c>
      <c r="BB198" s="69">
        <v>0</v>
      </c>
      <c r="BC198" s="69">
        <v>0</v>
      </c>
      <c r="BD198" s="69">
        <v>0</v>
      </c>
      <c r="BE198" s="69">
        <v>0</v>
      </c>
      <c r="BF198" s="70">
        <v>0</v>
      </c>
      <c r="BG198" s="69">
        <v>0</v>
      </c>
      <c r="BH198" s="69">
        <v>0</v>
      </c>
      <c r="BI198" s="69">
        <v>0</v>
      </c>
      <c r="BJ198" s="69">
        <v>0</v>
      </c>
      <c r="BK198" s="69">
        <v>0</v>
      </c>
      <c r="BL198" s="69">
        <v>0</v>
      </c>
      <c r="BM198" s="69">
        <v>0</v>
      </c>
      <c r="BN198" s="69">
        <v>0</v>
      </c>
      <c r="BO198" s="70">
        <v>0</v>
      </c>
      <c r="BP198" s="69">
        <v>0</v>
      </c>
      <c r="BQ198" s="69">
        <v>0</v>
      </c>
      <c r="BR198" s="69">
        <v>0</v>
      </c>
      <c r="BS198" s="69">
        <v>0</v>
      </c>
      <c r="BT198" s="69">
        <v>0</v>
      </c>
      <c r="BU198" s="69">
        <v>0</v>
      </c>
      <c r="BV198" s="69">
        <v>0</v>
      </c>
      <c r="BW198" s="69">
        <v>0</v>
      </c>
      <c r="BX198" s="70">
        <v>0</v>
      </c>
      <c r="BY198" s="69">
        <v>0</v>
      </c>
      <c r="BZ198" s="69">
        <v>0</v>
      </c>
      <c r="CA198" s="69">
        <v>0</v>
      </c>
      <c r="CB198" s="69">
        <v>0</v>
      </c>
      <c r="CC198" s="69">
        <v>0</v>
      </c>
      <c r="CD198" s="69">
        <v>0</v>
      </c>
      <c r="CE198" s="69">
        <v>0</v>
      </c>
      <c r="CF198" s="69">
        <v>0</v>
      </c>
      <c r="CG198" s="70">
        <v>0</v>
      </c>
      <c r="CH198" s="69">
        <v>0</v>
      </c>
      <c r="CI198" s="69">
        <v>0</v>
      </c>
      <c r="CJ198" s="69">
        <v>0</v>
      </c>
      <c r="CK198" s="69">
        <v>0</v>
      </c>
      <c r="CL198" s="69">
        <v>0</v>
      </c>
      <c r="CM198" s="69">
        <v>0</v>
      </c>
      <c r="CN198" s="69">
        <v>0</v>
      </c>
      <c r="CO198" s="69">
        <v>0</v>
      </c>
      <c r="CP198" s="70">
        <v>0</v>
      </c>
      <c r="CQ198" s="69">
        <v>0</v>
      </c>
      <c r="CR198" s="69">
        <v>0</v>
      </c>
      <c r="CS198" s="69">
        <v>0</v>
      </c>
      <c r="CT198" s="69">
        <v>0</v>
      </c>
      <c r="CU198" s="69">
        <v>0</v>
      </c>
      <c r="CV198" s="69">
        <v>0</v>
      </c>
      <c r="CW198" s="69">
        <v>0</v>
      </c>
      <c r="CX198" s="69">
        <v>0</v>
      </c>
      <c r="CY198" s="70">
        <v>0</v>
      </c>
      <c r="CZ198" s="69">
        <v>0</v>
      </c>
      <c r="DA198" s="69">
        <v>0</v>
      </c>
      <c r="DB198" s="69">
        <v>0</v>
      </c>
      <c r="DC198" s="69">
        <v>0</v>
      </c>
      <c r="DD198" s="69">
        <v>0</v>
      </c>
      <c r="DE198" s="69">
        <v>0</v>
      </c>
      <c r="DF198" s="69">
        <v>0</v>
      </c>
      <c r="DG198" s="69">
        <v>0</v>
      </c>
      <c r="DH198" s="70">
        <v>0</v>
      </c>
    </row>
    <row r="199" spans="1:112" s="74" customFormat="1" ht="11.5" hidden="1" outlineLevel="1" x14ac:dyDescent="0.35">
      <c r="A199" s="88">
        <v>8650</v>
      </c>
      <c r="B199" s="88" t="s">
        <v>484</v>
      </c>
      <c r="C199" s="69"/>
      <c r="D199" s="69">
        <v>0</v>
      </c>
      <c r="E199" s="69">
        <v>0</v>
      </c>
      <c r="F199" s="69">
        <v>0</v>
      </c>
      <c r="G199" s="69">
        <v>0</v>
      </c>
      <c r="H199" s="69">
        <v>0</v>
      </c>
      <c r="I199" s="69">
        <v>0</v>
      </c>
      <c r="J199" s="69">
        <v>0</v>
      </c>
      <c r="K199" s="69">
        <v>0</v>
      </c>
      <c r="L199" s="69">
        <v>0</v>
      </c>
      <c r="M199" s="69">
        <v>0</v>
      </c>
      <c r="N199" s="70">
        <v>0</v>
      </c>
      <c r="O199" s="69">
        <v>0</v>
      </c>
      <c r="P199" s="69">
        <v>0</v>
      </c>
      <c r="Q199" s="69">
        <v>0</v>
      </c>
      <c r="R199" s="69">
        <v>0</v>
      </c>
      <c r="S199" s="69">
        <v>0</v>
      </c>
      <c r="T199" s="69">
        <v>0</v>
      </c>
      <c r="U199" s="69">
        <v>0</v>
      </c>
      <c r="V199" s="69">
        <v>0</v>
      </c>
      <c r="W199" s="70">
        <v>0</v>
      </c>
      <c r="X199" s="69">
        <f t="shared" si="237"/>
        <v>0</v>
      </c>
      <c r="Y199" s="69">
        <f t="shared" si="237"/>
        <v>0</v>
      </c>
      <c r="Z199" s="69">
        <f t="shared" si="237"/>
        <v>0</v>
      </c>
      <c r="AA199" s="69">
        <f t="shared" si="237"/>
        <v>0</v>
      </c>
      <c r="AB199" s="69">
        <f t="shared" si="237"/>
        <v>0</v>
      </c>
      <c r="AC199" s="69">
        <f t="shared" si="237"/>
        <v>0</v>
      </c>
      <c r="AD199" s="69">
        <f t="shared" si="237"/>
        <v>0</v>
      </c>
      <c r="AE199" s="69">
        <f t="shared" si="237"/>
        <v>0</v>
      </c>
      <c r="AF199" s="69">
        <v>0</v>
      </c>
      <c r="AG199" s="69">
        <v>0</v>
      </c>
      <c r="AH199" s="69">
        <v>0</v>
      </c>
      <c r="AI199" s="69">
        <v>0</v>
      </c>
      <c r="AJ199" s="69">
        <v>0</v>
      </c>
      <c r="AK199" s="69">
        <v>0</v>
      </c>
      <c r="AL199" s="69">
        <v>0</v>
      </c>
      <c r="AM199" s="69">
        <v>0</v>
      </c>
      <c r="AN199" s="70">
        <v>0</v>
      </c>
      <c r="AO199" s="69">
        <v>0</v>
      </c>
      <c r="AP199" s="69">
        <v>0</v>
      </c>
      <c r="AQ199" s="69">
        <v>0</v>
      </c>
      <c r="AR199" s="69">
        <v>0</v>
      </c>
      <c r="AS199" s="69">
        <v>0</v>
      </c>
      <c r="AT199" s="69">
        <v>0</v>
      </c>
      <c r="AU199" s="69">
        <v>0</v>
      </c>
      <c r="AV199" s="69">
        <v>0</v>
      </c>
      <c r="AW199" s="70">
        <v>0</v>
      </c>
      <c r="AX199" s="69">
        <v>0</v>
      </c>
      <c r="AY199" s="69">
        <v>0</v>
      </c>
      <c r="AZ199" s="69">
        <v>0</v>
      </c>
      <c r="BA199" s="69">
        <v>0</v>
      </c>
      <c r="BB199" s="69">
        <v>0</v>
      </c>
      <c r="BC199" s="69">
        <v>0</v>
      </c>
      <c r="BD199" s="69">
        <v>0</v>
      </c>
      <c r="BE199" s="69">
        <v>0</v>
      </c>
      <c r="BF199" s="70">
        <v>0</v>
      </c>
      <c r="BG199" s="69">
        <v>0</v>
      </c>
      <c r="BH199" s="69">
        <v>0</v>
      </c>
      <c r="BI199" s="69">
        <v>0</v>
      </c>
      <c r="BJ199" s="69">
        <v>0</v>
      </c>
      <c r="BK199" s="69">
        <v>0</v>
      </c>
      <c r="BL199" s="69">
        <v>0</v>
      </c>
      <c r="BM199" s="69">
        <v>0</v>
      </c>
      <c r="BN199" s="69">
        <v>0</v>
      </c>
      <c r="BO199" s="70">
        <v>0</v>
      </c>
      <c r="BP199" s="69">
        <v>0</v>
      </c>
      <c r="BQ199" s="69">
        <v>0</v>
      </c>
      <c r="BR199" s="69">
        <v>0</v>
      </c>
      <c r="BS199" s="69">
        <v>0</v>
      </c>
      <c r="BT199" s="69">
        <v>0</v>
      </c>
      <c r="BU199" s="69">
        <v>0</v>
      </c>
      <c r="BV199" s="69">
        <v>0</v>
      </c>
      <c r="BW199" s="69">
        <v>0</v>
      </c>
      <c r="BX199" s="70">
        <v>0</v>
      </c>
      <c r="BY199" s="69">
        <v>0</v>
      </c>
      <c r="BZ199" s="69">
        <v>0</v>
      </c>
      <c r="CA199" s="69">
        <v>0</v>
      </c>
      <c r="CB199" s="69">
        <v>0</v>
      </c>
      <c r="CC199" s="69">
        <v>0</v>
      </c>
      <c r="CD199" s="69">
        <v>0</v>
      </c>
      <c r="CE199" s="69">
        <v>0</v>
      </c>
      <c r="CF199" s="69">
        <v>0</v>
      </c>
      <c r="CG199" s="70">
        <v>0</v>
      </c>
      <c r="CH199" s="69">
        <v>0</v>
      </c>
      <c r="CI199" s="69">
        <v>0</v>
      </c>
      <c r="CJ199" s="69">
        <v>0</v>
      </c>
      <c r="CK199" s="69">
        <v>0</v>
      </c>
      <c r="CL199" s="69">
        <v>0</v>
      </c>
      <c r="CM199" s="69">
        <v>0</v>
      </c>
      <c r="CN199" s="69">
        <v>0</v>
      </c>
      <c r="CO199" s="69">
        <v>0</v>
      </c>
      <c r="CP199" s="70">
        <v>0</v>
      </c>
      <c r="CQ199" s="69">
        <v>0</v>
      </c>
      <c r="CR199" s="69">
        <v>0</v>
      </c>
      <c r="CS199" s="69">
        <v>0</v>
      </c>
      <c r="CT199" s="69">
        <v>0</v>
      </c>
      <c r="CU199" s="69">
        <v>0</v>
      </c>
      <c r="CV199" s="69">
        <v>0</v>
      </c>
      <c r="CW199" s="69">
        <v>0</v>
      </c>
      <c r="CX199" s="69">
        <v>0</v>
      </c>
      <c r="CY199" s="70">
        <v>0</v>
      </c>
      <c r="CZ199" s="69">
        <v>0</v>
      </c>
      <c r="DA199" s="69">
        <v>0</v>
      </c>
      <c r="DB199" s="69">
        <v>0</v>
      </c>
      <c r="DC199" s="69">
        <v>0</v>
      </c>
      <c r="DD199" s="69">
        <v>0</v>
      </c>
      <c r="DE199" s="69">
        <v>0</v>
      </c>
      <c r="DF199" s="69">
        <v>0</v>
      </c>
      <c r="DG199" s="69">
        <v>0</v>
      </c>
      <c r="DH199" s="70">
        <v>0</v>
      </c>
    </row>
    <row r="200" spans="1:112" s="74" customFormat="1" ht="11.5" collapsed="1" x14ac:dyDescent="0.35">
      <c r="A200" s="88">
        <v>8660</v>
      </c>
      <c r="B200" s="88" t="s">
        <v>485</v>
      </c>
      <c r="C200" s="69"/>
      <c r="D200" s="69">
        <v>0</v>
      </c>
      <c r="E200" s="69">
        <v>2369.46</v>
      </c>
      <c r="F200" s="69">
        <v>0</v>
      </c>
      <c r="G200" s="69">
        <v>0</v>
      </c>
      <c r="H200" s="69">
        <v>0</v>
      </c>
      <c r="I200" s="69">
        <v>533.46</v>
      </c>
      <c r="J200" s="69">
        <v>1836</v>
      </c>
      <c r="K200" s="69">
        <v>0</v>
      </c>
      <c r="L200" s="69">
        <v>0</v>
      </c>
      <c r="M200" s="69">
        <v>0</v>
      </c>
      <c r="N200" s="70">
        <v>0</v>
      </c>
      <c r="O200" s="69">
        <v>0</v>
      </c>
      <c r="P200" s="69">
        <v>0</v>
      </c>
      <c r="Q200" s="69">
        <v>0</v>
      </c>
      <c r="R200" s="69">
        <v>533.46</v>
      </c>
      <c r="S200" s="69">
        <v>1836</v>
      </c>
      <c r="T200" s="69">
        <v>0</v>
      </c>
      <c r="U200" s="69">
        <v>0</v>
      </c>
      <c r="V200" s="69">
        <v>2369.46</v>
      </c>
      <c r="W200" s="70">
        <v>0</v>
      </c>
      <c r="X200" s="69">
        <f t="shared" si="237"/>
        <v>0</v>
      </c>
      <c r="Y200" s="69">
        <f t="shared" si="237"/>
        <v>0</v>
      </c>
      <c r="Z200" s="69">
        <f t="shared" si="237"/>
        <v>0</v>
      </c>
      <c r="AA200" s="69">
        <f t="shared" si="237"/>
        <v>0</v>
      </c>
      <c r="AB200" s="69">
        <f t="shared" si="237"/>
        <v>0</v>
      </c>
      <c r="AC200" s="69">
        <f t="shared" si="237"/>
        <v>0</v>
      </c>
      <c r="AD200" s="69">
        <f t="shared" si="237"/>
        <v>0</v>
      </c>
      <c r="AE200" s="69">
        <f t="shared" si="237"/>
        <v>2369.46</v>
      </c>
      <c r="AF200" s="69">
        <v>0</v>
      </c>
      <c r="AG200" s="69">
        <v>0</v>
      </c>
      <c r="AH200" s="69">
        <v>0</v>
      </c>
      <c r="AI200" s="69">
        <v>549.46380000000011</v>
      </c>
      <c r="AJ200" s="69">
        <v>1891.0800000000002</v>
      </c>
      <c r="AK200" s="69">
        <v>0</v>
      </c>
      <c r="AL200" s="69">
        <v>0</v>
      </c>
      <c r="AM200" s="69">
        <v>2440.5438000000004</v>
      </c>
      <c r="AN200" s="70">
        <v>0</v>
      </c>
      <c r="AO200" s="69">
        <v>0</v>
      </c>
      <c r="AP200" s="69">
        <v>0</v>
      </c>
      <c r="AQ200" s="69">
        <v>0</v>
      </c>
      <c r="AR200" s="69">
        <v>565.94771400000013</v>
      </c>
      <c r="AS200" s="69">
        <v>1947.8124000000003</v>
      </c>
      <c r="AT200" s="69">
        <v>0</v>
      </c>
      <c r="AU200" s="69">
        <v>0</v>
      </c>
      <c r="AV200" s="69">
        <v>2513.7601140000006</v>
      </c>
      <c r="AW200" s="70">
        <v>0</v>
      </c>
      <c r="AX200" s="69">
        <v>0</v>
      </c>
      <c r="AY200" s="69">
        <v>0</v>
      </c>
      <c r="AZ200" s="69">
        <v>0</v>
      </c>
      <c r="BA200" s="69">
        <v>582.92614542000013</v>
      </c>
      <c r="BB200" s="69">
        <v>2006.2467720000004</v>
      </c>
      <c r="BC200" s="69">
        <v>0</v>
      </c>
      <c r="BD200" s="69">
        <v>0</v>
      </c>
      <c r="BE200" s="69">
        <v>2589.1729174200004</v>
      </c>
      <c r="BF200" s="70">
        <v>0</v>
      </c>
      <c r="BG200" s="69">
        <v>0</v>
      </c>
      <c r="BH200" s="69">
        <v>0</v>
      </c>
      <c r="BI200" s="69">
        <v>0</v>
      </c>
      <c r="BJ200" s="69">
        <v>600.41392978260012</v>
      </c>
      <c r="BK200" s="69">
        <v>2066.4341751600004</v>
      </c>
      <c r="BL200" s="69">
        <v>0</v>
      </c>
      <c r="BM200" s="69">
        <v>0</v>
      </c>
      <c r="BN200" s="69">
        <v>2666.8481049426005</v>
      </c>
      <c r="BO200" s="70">
        <v>0</v>
      </c>
      <c r="BP200" s="69">
        <v>0</v>
      </c>
      <c r="BQ200" s="69">
        <v>0</v>
      </c>
      <c r="BR200" s="69">
        <v>0</v>
      </c>
      <c r="BS200" s="69">
        <v>618.42634767607819</v>
      </c>
      <c r="BT200" s="69">
        <v>2128.4272004148006</v>
      </c>
      <c r="BU200" s="69">
        <v>0</v>
      </c>
      <c r="BV200" s="69">
        <v>0</v>
      </c>
      <c r="BW200" s="69">
        <v>2746.8535480908786</v>
      </c>
      <c r="BX200" s="70">
        <v>0</v>
      </c>
      <c r="BY200" s="69">
        <v>0</v>
      </c>
      <c r="BZ200" s="69">
        <v>0</v>
      </c>
      <c r="CA200" s="69">
        <v>0</v>
      </c>
      <c r="CB200" s="69">
        <v>636.97913810636055</v>
      </c>
      <c r="CC200" s="69">
        <v>2192.2800164272448</v>
      </c>
      <c r="CD200" s="69">
        <v>0</v>
      </c>
      <c r="CE200" s="69">
        <v>0</v>
      </c>
      <c r="CF200" s="69">
        <v>2829.2591545336054</v>
      </c>
      <c r="CG200" s="70">
        <v>0</v>
      </c>
      <c r="CH200" s="69">
        <v>0</v>
      </c>
      <c r="CI200" s="69">
        <v>0</v>
      </c>
      <c r="CJ200" s="69">
        <v>0</v>
      </c>
      <c r="CK200" s="69">
        <v>656.0885122495514</v>
      </c>
      <c r="CL200" s="69">
        <v>2258.0484169200622</v>
      </c>
      <c r="CM200" s="69">
        <v>0</v>
      </c>
      <c r="CN200" s="69">
        <v>0</v>
      </c>
      <c r="CO200" s="69">
        <v>2914.1369291696137</v>
      </c>
      <c r="CP200" s="70">
        <v>0</v>
      </c>
      <c r="CQ200" s="69">
        <v>0</v>
      </c>
      <c r="CR200" s="69">
        <v>0</v>
      </c>
      <c r="CS200" s="69">
        <v>0</v>
      </c>
      <c r="CT200" s="69">
        <v>675.77116761703792</v>
      </c>
      <c r="CU200" s="69">
        <v>2325.7898694276641</v>
      </c>
      <c r="CV200" s="69">
        <v>0</v>
      </c>
      <c r="CW200" s="69">
        <v>0</v>
      </c>
      <c r="CX200" s="69">
        <v>3001.5610370447021</v>
      </c>
      <c r="CY200" s="70">
        <v>0</v>
      </c>
      <c r="CZ200" s="69">
        <v>0</v>
      </c>
      <c r="DA200" s="69">
        <v>0</v>
      </c>
      <c r="DB200" s="69">
        <v>0</v>
      </c>
      <c r="DC200" s="69">
        <v>696.04430264554912</v>
      </c>
      <c r="DD200" s="69">
        <v>2395.5635655104943</v>
      </c>
      <c r="DE200" s="69">
        <v>0</v>
      </c>
      <c r="DF200" s="69">
        <v>0</v>
      </c>
      <c r="DG200" s="69">
        <v>3091.6078681560434</v>
      </c>
      <c r="DH200" s="70">
        <v>0</v>
      </c>
    </row>
    <row r="201" spans="1:112" s="74" customFormat="1" ht="11.5" hidden="1" outlineLevel="1" x14ac:dyDescent="0.35">
      <c r="A201" s="88">
        <v>8661</v>
      </c>
      <c r="B201" s="88" t="s">
        <v>486</v>
      </c>
      <c r="C201" s="69"/>
      <c r="D201" s="69">
        <v>0</v>
      </c>
      <c r="E201" s="69">
        <v>0</v>
      </c>
      <c r="F201" s="69">
        <v>0</v>
      </c>
      <c r="G201" s="69">
        <v>0</v>
      </c>
      <c r="H201" s="69">
        <v>0</v>
      </c>
      <c r="I201" s="69">
        <v>0</v>
      </c>
      <c r="J201" s="69">
        <v>0</v>
      </c>
      <c r="K201" s="69">
        <v>0</v>
      </c>
      <c r="L201" s="69">
        <v>0</v>
      </c>
      <c r="M201" s="69">
        <v>0</v>
      </c>
      <c r="N201" s="70">
        <v>0</v>
      </c>
      <c r="O201" s="69">
        <v>0</v>
      </c>
      <c r="P201" s="69">
        <v>0</v>
      </c>
      <c r="Q201" s="69">
        <v>0</v>
      </c>
      <c r="R201" s="69">
        <v>0</v>
      </c>
      <c r="S201" s="69">
        <v>0</v>
      </c>
      <c r="T201" s="69">
        <v>0</v>
      </c>
      <c r="U201" s="69">
        <v>0</v>
      </c>
      <c r="V201" s="69">
        <v>0</v>
      </c>
      <c r="W201" s="70">
        <v>0</v>
      </c>
      <c r="X201" s="69">
        <f t="shared" si="237"/>
        <v>0</v>
      </c>
      <c r="Y201" s="69">
        <f t="shared" si="237"/>
        <v>0</v>
      </c>
      <c r="Z201" s="69">
        <f t="shared" si="237"/>
        <v>0</v>
      </c>
      <c r="AA201" s="69">
        <f t="shared" si="237"/>
        <v>0</v>
      </c>
      <c r="AB201" s="69">
        <f t="shared" si="237"/>
        <v>0</v>
      </c>
      <c r="AC201" s="69">
        <f t="shared" si="237"/>
        <v>0</v>
      </c>
      <c r="AD201" s="69">
        <f t="shared" si="237"/>
        <v>0</v>
      </c>
      <c r="AE201" s="69">
        <f t="shared" si="237"/>
        <v>0</v>
      </c>
      <c r="AF201" s="69">
        <v>0</v>
      </c>
      <c r="AG201" s="69">
        <v>0</v>
      </c>
      <c r="AH201" s="69">
        <v>0</v>
      </c>
      <c r="AI201" s="69">
        <v>0</v>
      </c>
      <c r="AJ201" s="69">
        <v>0</v>
      </c>
      <c r="AK201" s="69">
        <v>0</v>
      </c>
      <c r="AL201" s="69">
        <v>0</v>
      </c>
      <c r="AM201" s="69">
        <v>0</v>
      </c>
      <c r="AN201" s="70">
        <v>0</v>
      </c>
      <c r="AO201" s="69">
        <v>0</v>
      </c>
      <c r="AP201" s="69">
        <v>0</v>
      </c>
      <c r="AQ201" s="69">
        <v>0</v>
      </c>
      <c r="AR201" s="69">
        <v>0</v>
      </c>
      <c r="AS201" s="69">
        <v>0</v>
      </c>
      <c r="AT201" s="69">
        <v>0</v>
      </c>
      <c r="AU201" s="69">
        <v>0</v>
      </c>
      <c r="AV201" s="69">
        <v>0</v>
      </c>
      <c r="AW201" s="70">
        <v>0</v>
      </c>
      <c r="AX201" s="69">
        <v>0</v>
      </c>
      <c r="AY201" s="69">
        <v>0</v>
      </c>
      <c r="AZ201" s="69">
        <v>0</v>
      </c>
      <c r="BA201" s="69">
        <v>0</v>
      </c>
      <c r="BB201" s="69">
        <v>0</v>
      </c>
      <c r="BC201" s="69">
        <v>0</v>
      </c>
      <c r="BD201" s="69">
        <v>0</v>
      </c>
      <c r="BE201" s="69">
        <v>0</v>
      </c>
      <c r="BF201" s="70">
        <v>0</v>
      </c>
      <c r="BG201" s="69">
        <v>0</v>
      </c>
      <c r="BH201" s="69">
        <v>0</v>
      </c>
      <c r="BI201" s="69">
        <v>0</v>
      </c>
      <c r="BJ201" s="69">
        <v>0</v>
      </c>
      <c r="BK201" s="69">
        <v>0</v>
      </c>
      <c r="BL201" s="69">
        <v>0</v>
      </c>
      <c r="BM201" s="69">
        <v>0</v>
      </c>
      <c r="BN201" s="69">
        <v>0</v>
      </c>
      <c r="BO201" s="70">
        <v>0</v>
      </c>
      <c r="BP201" s="69">
        <v>0</v>
      </c>
      <c r="BQ201" s="69">
        <v>0</v>
      </c>
      <c r="BR201" s="69">
        <v>0</v>
      </c>
      <c r="BS201" s="69">
        <v>0</v>
      </c>
      <c r="BT201" s="69">
        <v>0</v>
      </c>
      <c r="BU201" s="69">
        <v>0</v>
      </c>
      <c r="BV201" s="69">
        <v>0</v>
      </c>
      <c r="BW201" s="69">
        <v>0</v>
      </c>
      <c r="BX201" s="70">
        <v>0</v>
      </c>
      <c r="BY201" s="69">
        <v>0</v>
      </c>
      <c r="BZ201" s="69">
        <v>0</v>
      </c>
      <c r="CA201" s="69">
        <v>0</v>
      </c>
      <c r="CB201" s="69">
        <v>0</v>
      </c>
      <c r="CC201" s="69">
        <v>0</v>
      </c>
      <c r="CD201" s="69">
        <v>0</v>
      </c>
      <c r="CE201" s="69">
        <v>0</v>
      </c>
      <c r="CF201" s="69">
        <v>0</v>
      </c>
      <c r="CG201" s="70">
        <v>0</v>
      </c>
      <c r="CH201" s="69">
        <v>0</v>
      </c>
      <c r="CI201" s="69">
        <v>0</v>
      </c>
      <c r="CJ201" s="69">
        <v>0</v>
      </c>
      <c r="CK201" s="69">
        <v>0</v>
      </c>
      <c r="CL201" s="69">
        <v>0</v>
      </c>
      <c r="CM201" s="69">
        <v>0</v>
      </c>
      <c r="CN201" s="69">
        <v>0</v>
      </c>
      <c r="CO201" s="69">
        <v>0</v>
      </c>
      <c r="CP201" s="70">
        <v>0</v>
      </c>
      <c r="CQ201" s="69">
        <v>0</v>
      </c>
      <c r="CR201" s="69">
        <v>0</v>
      </c>
      <c r="CS201" s="69">
        <v>0</v>
      </c>
      <c r="CT201" s="69">
        <v>0</v>
      </c>
      <c r="CU201" s="69">
        <v>0</v>
      </c>
      <c r="CV201" s="69">
        <v>0</v>
      </c>
      <c r="CW201" s="69">
        <v>0</v>
      </c>
      <c r="CX201" s="69">
        <v>0</v>
      </c>
      <c r="CY201" s="70">
        <v>0</v>
      </c>
      <c r="CZ201" s="69">
        <v>0</v>
      </c>
      <c r="DA201" s="69">
        <v>0</v>
      </c>
      <c r="DB201" s="69">
        <v>0</v>
      </c>
      <c r="DC201" s="69">
        <v>0</v>
      </c>
      <c r="DD201" s="69">
        <v>0</v>
      </c>
      <c r="DE201" s="69">
        <v>0</v>
      </c>
      <c r="DF201" s="69">
        <v>0</v>
      </c>
      <c r="DG201" s="69">
        <v>0</v>
      </c>
      <c r="DH201" s="70">
        <v>0</v>
      </c>
    </row>
    <row r="202" spans="1:112" s="74" customFormat="1" ht="11.5" hidden="1" outlineLevel="1" x14ac:dyDescent="0.35">
      <c r="A202" s="88">
        <v>8662</v>
      </c>
      <c r="B202" s="88" t="s">
        <v>487</v>
      </c>
      <c r="C202" s="69"/>
      <c r="D202" s="69">
        <v>0</v>
      </c>
      <c r="E202" s="69">
        <v>0</v>
      </c>
      <c r="F202" s="69">
        <v>0</v>
      </c>
      <c r="G202" s="69">
        <v>0</v>
      </c>
      <c r="H202" s="69">
        <v>0</v>
      </c>
      <c r="I202" s="69">
        <v>0</v>
      </c>
      <c r="J202" s="69">
        <v>0</v>
      </c>
      <c r="K202" s="69">
        <v>0</v>
      </c>
      <c r="L202" s="69">
        <v>0</v>
      </c>
      <c r="M202" s="69">
        <v>0</v>
      </c>
      <c r="N202" s="70">
        <v>0</v>
      </c>
      <c r="O202" s="69">
        <v>0</v>
      </c>
      <c r="P202" s="69">
        <v>0</v>
      </c>
      <c r="Q202" s="69">
        <v>0</v>
      </c>
      <c r="R202" s="69">
        <v>0</v>
      </c>
      <c r="S202" s="69">
        <v>0</v>
      </c>
      <c r="T202" s="69">
        <v>0</v>
      </c>
      <c r="U202" s="69">
        <v>0</v>
      </c>
      <c r="V202" s="69">
        <v>0</v>
      </c>
      <c r="W202" s="70">
        <v>0</v>
      </c>
      <c r="X202" s="69">
        <f t="shared" si="237"/>
        <v>0</v>
      </c>
      <c r="Y202" s="69">
        <f t="shared" si="237"/>
        <v>0</v>
      </c>
      <c r="Z202" s="69">
        <f t="shared" si="237"/>
        <v>0</v>
      </c>
      <c r="AA202" s="69">
        <f t="shared" si="237"/>
        <v>0</v>
      </c>
      <c r="AB202" s="69">
        <f t="shared" si="237"/>
        <v>0</v>
      </c>
      <c r="AC202" s="69">
        <f t="shared" si="237"/>
        <v>0</v>
      </c>
      <c r="AD202" s="69">
        <f t="shared" si="237"/>
        <v>0</v>
      </c>
      <c r="AE202" s="69">
        <f t="shared" si="237"/>
        <v>0</v>
      </c>
      <c r="AF202" s="69">
        <v>0</v>
      </c>
      <c r="AG202" s="69">
        <v>0</v>
      </c>
      <c r="AH202" s="69">
        <v>0</v>
      </c>
      <c r="AI202" s="69">
        <v>0</v>
      </c>
      <c r="AJ202" s="69">
        <v>0</v>
      </c>
      <c r="AK202" s="69">
        <v>0</v>
      </c>
      <c r="AL202" s="69">
        <v>0</v>
      </c>
      <c r="AM202" s="69">
        <v>0</v>
      </c>
      <c r="AN202" s="70">
        <v>0</v>
      </c>
      <c r="AO202" s="69">
        <v>0</v>
      </c>
      <c r="AP202" s="69">
        <v>0</v>
      </c>
      <c r="AQ202" s="69">
        <v>0</v>
      </c>
      <c r="AR202" s="69">
        <v>0</v>
      </c>
      <c r="AS202" s="69">
        <v>0</v>
      </c>
      <c r="AT202" s="69">
        <v>0</v>
      </c>
      <c r="AU202" s="69">
        <v>0</v>
      </c>
      <c r="AV202" s="69">
        <v>0</v>
      </c>
      <c r="AW202" s="70">
        <v>0</v>
      </c>
      <c r="AX202" s="69">
        <v>0</v>
      </c>
      <c r="AY202" s="69">
        <v>0</v>
      </c>
      <c r="AZ202" s="69">
        <v>0</v>
      </c>
      <c r="BA202" s="69">
        <v>0</v>
      </c>
      <c r="BB202" s="69">
        <v>0</v>
      </c>
      <c r="BC202" s="69">
        <v>0</v>
      </c>
      <c r="BD202" s="69">
        <v>0</v>
      </c>
      <c r="BE202" s="69">
        <v>0</v>
      </c>
      <c r="BF202" s="70">
        <v>0</v>
      </c>
      <c r="BG202" s="69">
        <v>0</v>
      </c>
      <c r="BH202" s="69">
        <v>0</v>
      </c>
      <c r="BI202" s="69">
        <v>0</v>
      </c>
      <c r="BJ202" s="69">
        <v>0</v>
      </c>
      <c r="BK202" s="69">
        <v>0</v>
      </c>
      <c r="BL202" s="69">
        <v>0</v>
      </c>
      <c r="BM202" s="69">
        <v>0</v>
      </c>
      <c r="BN202" s="69">
        <v>0</v>
      </c>
      <c r="BO202" s="70">
        <v>0</v>
      </c>
      <c r="BP202" s="69">
        <v>0</v>
      </c>
      <c r="BQ202" s="69">
        <v>0</v>
      </c>
      <c r="BR202" s="69">
        <v>0</v>
      </c>
      <c r="BS202" s="69">
        <v>0</v>
      </c>
      <c r="BT202" s="69">
        <v>0</v>
      </c>
      <c r="BU202" s="69">
        <v>0</v>
      </c>
      <c r="BV202" s="69">
        <v>0</v>
      </c>
      <c r="BW202" s="69">
        <v>0</v>
      </c>
      <c r="BX202" s="70">
        <v>0</v>
      </c>
      <c r="BY202" s="69">
        <v>0</v>
      </c>
      <c r="BZ202" s="69">
        <v>0</v>
      </c>
      <c r="CA202" s="69">
        <v>0</v>
      </c>
      <c r="CB202" s="69">
        <v>0</v>
      </c>
      <c r="CC202" s="69">
        <v>0</v>
      </c>
      <c r="CD202" s="69">
        <v>0</v>
      </c>
      <c r="CE202" s="69">
        <v>0</v>
      </c>
      <c r="CF202" s="69">
        <v>0</v>
      </c>
      <c r="CG202" s="70">
        <v>0</v>
      </c>
      <c r="CH202" s="69">
        <v>0</v>
      </c>
      <c r="CI202" s="69">
        <v>0</v>
      </c>
      <c r="CJ202" s="69">
        <v>0</v>
      </c>
      <c r="CK202" s="69">
        <v>0</v>
      </c>
      <c r="CL202" s="69">
        <v>0</v>
      </c>
      <c r="CM202" s="69">
        <v>0</v>
      </c>
      <c r="CN202" s="69">
        <v>0</v>
      </c>
      <c r="CO202" s="69">
        <v>0</v>
      </c>
      <c r="CP202" s="70">
        <v>0</v>
      </c>
      <c r="CQ202" s="69">
        <v>0</v>
      </c>
      <c r="CR202" s="69">
        <v>0</v>
      </c>
      <c r="CS202" s="69">
        <v>0</v>
      </c>
      <c r="CT202" s="69">
        <v>0</v>
      </c>
      <c r="CU202" s="69">
        <v>0</v>
      </c>
      <c r="CV202" s="69">
        <v>0</v>
      </c>
      <c r="CW202" s="69">
        <v>0</v>
      </c>
      <c r="CX202" s="69">
        <v>0</v>
      </c>
      <c r="CY202" s="70">
        <v>0</v>
      </c>
      <c r="CZ202" s="69">
        <v>0</v>
      </c>
      <c r="DA202" s="69">
        <v>0</v>
      </c>
      <c r="DB202" s="69">
        <v>0</v>
      </c>
      <c r="DC202" s="69">
        <v>0</v>
      </c>
      <c r="DD202" s="69">
        <v>0</v>
      </c>
      <c r="DE202" s="69">
        <v>0</v>
      </c>
      <c r="DF202" s="69">
        <v>0</v>
      </c>
      <c r="DG202" s="69">
        <v>0</v>
      </c>
      <c r="DH202" s="70">
        <v>0</v>
      </c>
    </row>
    <row r="203" spans="1:112" s="74" customFormat="1" ht="11.5" hidden="1" outlineLevel="1" x14ac:dyDescent="0.35">
      <c r="A203" s="88">
        <v>8670</v>
      </c>
      <c r="B203" s="88" t="s">
        <v>488</v>
      </c>
      <c r="C203" s="69"/>
      <c r="D203" s="69">
        <v>0</v>
      </c>
      <c r="E203" s="69">
        <v>0</v>
      </c>
      <c r="F203" s="69">
        <v>0</v>
      </c>
      <c r="G203" s="69">
        <v>0</v>
      </c>
      <c r="H203" s="69">
        <v>0</v>
      </c>
      <c r="I203" s="69">
        <v>0</v>
      </c>
      <c r="J203" s="69">
        <v>0</v>
      </c>
      <c r="K203" s="69">
        <v>0</v>
      </c>
      <c r="L203" s="69">
        <v>0</v>
      </c>
      <c r="M203" s="69">
        <v>0</v>
      </c>
      <c r="N203" s="70">
        <v>0</v>
      </c>
      <c r="O203" s="69">
        <v>0</v>
      </c>
      <c r="P203" s="69">
        <v>0</v>
      </c>
      <c r="Q203" s="69">
        <v>0</v>
      </c>
      <c r="R203" s="69">
        <v>0</v>
      </c>
      <c r="S203" s="69">
        <v>0</v>
      </c>
      <c r="T203" s="69">
        <v>0</v>
      </c>
      <c r="U203" s="69">
        <v>0</v>
      </c>
      <c r="V203" s="69">
        <v>0</v>
      </c>
      <c r="W203" s="70">
        <v>0</v>
      </c>
      <c r="X203" s="69">
        <f t="shared" si="237"/>
        <v>0</v>
      </c>
      <c r="Y203" s="69">
        <f t="shared" si="237"/>
        <v>0</v>
      </c>
      <c r="Z203" s="69">
        <f t="shared" si="237"/>
        <v>0</v>
      </c>
      <c r="AA203" s="69">
        <f t="shared" si="237"/>
        <v>0</v>
      </c>
      <c r="AB203" s="69">
        <f t="shared" si="237"/>
        <v>0</v>
      </c>
      <c r="AC203" s="69">
        <f t="shared" si="237"/>
        <v>0</v>
      </c>
      <c r="AD203" s="69">
        <f t="shared" si="237"/>
        <v>0</v>
      </c>
      <c r="AE203" s="69">
        <f t="shared" si="237"/>
        <v>0</v>
      </c>
      <c r="AF203" s="69">
        <v>0</v>
      </c>
      <c r="AG203" s="69">
        <v>0</v>
      </c>
      <c r="AH203" s="69">
        <v>0</v>
      </c>
      <c r="AI203" s="69">
        <v>0</v>
      </c>
      <c r="AJ203" s="69">
        <v>0</v>
      </c>
      <c r="AK203" s="69">
        <v>0</v>
      </c>
      <c r="AL203" s="69">
        <v>0</v>
      </c>
      <c r="AM203" s="69">
        <v>0</v>
      </c>
      <c r="AN203" s="70">
        <v>0</v>
      </c>
      <c r="AO203" s="69">
        <v>0</v>
      </c>
      <c r="AP203" s="69">
        <v>0</v>
      </c>
      <c r="AQ203" s="69">
        <v>0</v>
      </c>
      <c r="AR203" s="69">
        <v>0</v>
      </c>
      <c r="AS203" s="69">
        <v>0</v>
      </c>
      <c r="AT203" s="69">
        <v>0</v>
      </c>
      <c r="AU203" s="69">
        <v>0</v>
      </c>
      <c r="AV203" s="69">
        <v>0</v>
      </c>
      <c r="AW203" s="70">
        <v>0</v>
      </c>
      <c r="AX203" s="69">
        <v>0</v>
      </c>
      <c r="AY203" s="69">
        <v>0</v>
      </c>
      <c r="AZ203" s="69">
        <v>0</v>
      </c>
      <c r="BA203" s="69">
        <v>0</v>
      </c>
      <c r="BB203" s="69">
        <v>0</v>
      </c>
      <c r="BC203" s="69">
        <v>0</v>
      </c>
      <c r="BD203" s="69">
        <v>0</v>
      </c>
      <c r="BE203" s="69">
        <v>0</v>
      </c>
      <c r="BF203" s="70">
        <v>0</v>
      </c>
      <c r="BG203" s="69">
        <v>0</v>
      </c>
      <c r="BH203" s="69">
        <v>0</v>
      </c>
      <c r="BI203" s="69">
        <v>0</v>
      </c>
      <c r="BJ203" s="69">
        <v>0</v>
      </c>
      <c r="BK203" s="69">
        <v>0</v>
      </c>
      <c r="BL203" s="69">
        <v>0</v>
      </c>
      <c r="BM203" s="69">
        <v>0</v>
      </c>
      <c r="BN203" s="69">
        <v>0</v>
      </c>
      <c r="BO203" s="70">
        <v>0</v>
      </c>
      <c r="BP203" s="69">
        <v>0</v>
      </c>
      <c r="BQ203" s="69">
        <v>0</v>
      </c>
      <c r="BR203" s="69">
        <v>0</v>
      </c>
      <c r="BS203" s="69">
        <v>0</v>
      </c>
      <c r="BT203" s="69">
        <v>0</v>
      </c>
      <c r="BU203" s="69">
        <v>0</v>
      </c>
      <c r="BV203" s="69">
        <v>0</v>
      </c>
      <c r="BW203" s="69">
        <v>0</v>
      </c>
      <c r="BX203" s="70">
        <v>0</v>
      </c>
      <c r="BY203" s="69">
        <v>0</v>
      </c>
      <c r="BZ203" s="69">
        <v>0</v>
      </c>
      <c r="CA203" s="69">
        <v>0</v>
      </c>
      <c r="CB203" s="69">
        <v>0</v>
      </c>
      <c r="CC203" s="69">
        <v>0</v>
      </c>
      <c r="CD203" s="69">
        <v>0</v>
      </c>
      <c r="CE203" s="69">
        <v>0</v>
      </c>
      <c r="CF203" s="69">
        <v>0</v>
      </c>
      <c r="CG203" s="70">
        <v>0</v>
      </c>
      <c r="CH203" s="69">
        <v>0</v>
      </c>
      <c r="CI203" s="69">
        <v>0</v>
      </c>
      <c r="CJ203" s="69">
        <v>0</v>
      </c>
      <c r="CK203" s="69">
        <v>0</v>
      </c>
      <c r="CL203" s="69">
        <v>0</v>
      </c>
      <c r="CM203" s="69">
        <v>0</v>
      </c>
      <c r="CN203" s="69">
        <v>0</v>
      </c>
      <c r="CO203" s="69">
        <v>0</v>
      </c>
      <c r="CP203" s="70">
        <v>0</v>
      </c>
      <c r="CQ203" s="69">
        <v>0</v>
      </c>
      <c r="CR203" s="69">
        <v>0</v>
      </c>
      <c r="CS203" s="69">
        <v>0</v>
      </c>
      <c r="CT203" s="69">
        <v>0</v>
      </c>
      <c r="CU203" s="69">
        <v>0</v>
      </c>
      <c r="CV203" s="69">
        <v>0</v>
      </c>
      <c r="CW203" s="69">
        <v>0</v>
      </c>
      <c r="CX203" s="69">
        <v>0</v>
      </c>
      <c r="CY203" s="70">
        <v>0</v>
      </c>
      <c r="CZ203" s="69">
        <v>0</v>
      </c>
      <c r="DA203" s="69">
        <v>0</v>
      </c>
      <c r="DB203" s="69">
        <v>0</v>
      </c>
      <c r="DC203" s="69">
        <v>0</v>
      </c>
      <c r="DD203" s="69">
        <v>0</v>
      </c>
      <c r="DE203" s="69">
        <v>0</v>
      </c>
      <c r="DF203" s="69">
        <v>0</v>
      </c>
      <c r="DG203" s="69">
        <v>0</v>
      </c>
      <c r="DH203" s="70">
        <v>0</v>
      </c>
    </row>
    <row r="204" spans="1:112" s="74" customFormat="1" ht="11.5" hidden="1" outlineLevel="1" x14ac:dyDescent="0.35">
      <c r="A204" s="88">
        <v>8671</v>
      </c>
      <c r="B204" s="88" t="s">
        <v>489</v>
      </c>
      <c r="C204" s="69"/>
      <c r="D204" s="69">
        <v>0</v>
      </c>
      <c r="E204" s="69">
        <v>0</v>
      </c>
      <c r="F204" s="69">
        <v>0</v>
      </c>
      <c r="G204" s="69">
        <v>0</v>
      </c>
      <c r="H204" s="69">
        <v>0</v>
      </c>
      <c r="I204" s="69">
        <v>0</v>
      </c>
      <c r="J204" s="69">
        <v>0</v>
      </c>
      <c r="K204" s="69">
        <v>0</v>
      </c>
      <c r="L204" s="69">
        <v>0</v>
      </c>
      <c r="M204" s="69">
        <v>0</v>
      </c>
      <c r="N204" s="70">
        <v>0</v>
      </c>
      <c r="O204" s="69">
        <v>0</v>
      </c>
      <c r="P204" s="69">
        <v>0</v>
      </c>
      <c r="Q204" s="69">
        <v>0</v>
      </c>
      <c r="R204" s="69">
        <v>0</v>
      </c>
      <c r="S204" s="69">
        <v>0</v>
      </c>
      <c r="T204" s="69">
        <v>0</v>
      </c>
      <c r="U204" s="69">
        <v>0</v>
      </c>
      <c r="V204" s="69">
        <v>0</v>
      </c>
      <c r="W204" s="70">
        <v>0</v>
      </c>
      <c r="X204" s="69">
        <f t="shared" si="237"/>
        <v>0</v>
      </c>
      <c r="Y204" s="69">
        <f t="shared" si="237"/>
        <v>0</v>
      </c>
      <c r="Z204" s="69">
        <f t="shared" si="237"/>
        <v>0</v>
      </c>
      <c r="AA204" s="69">
        <f t="shared" si="237"/>
        <v>0</v>
      </c>
      <c r="AB204" s="69">
        <f t="shared" si="237"/>
        <v>0</v>
      </c>
      <c r="AC204" s="69">
        <f t="shared" si="237"/>
        <v>0</v>
      </c>
      <c r="AD204" s="69">
        <f t="shared" si="237"/>
        <v>0</v>
      </c>
      <c r="AE204" s="69">
        <f t="shared" si="237"/>
        <v>0</v>
      </c>
      <c r="AF204" s="69">
        <v>0</v>
      </c>
      <c r="AG204" s="69">
        <v>0</v>
      </c>
      <c r="AH204" s="69">
        <v>0</v>
      </c>
      <c r="AI204" s="69">
        <v>0</v>
      </c>
      <c r="AJ204" s="69">
        <v>0</v>
      </c>
      <c r="AK204" s="69">
        <v>0</v>
      </c>
      <c r="AL204" s="69">
        <v>0</v>
      </c>
      <c r="AM204" s="69">
        <v>0</v>
      </c>
      <c r="AN204" s="70">
        <v>0</v>
      </c>
      <c r="AO204" s="69">
        <v>0</v>
      </c>
      <c r="AP204" s="69">
        <v>0</v>
      </c>
      <c r="AQ204" s="69">
        <v>0</v>
      </c>
      <c r="AR204" s="69">
        <v>0</v>
      </c>
      <c r="AS204" s="69">
        <v>0</v>
      </c>
      <c r="AT204" s="69">
        <v>0</v>
      </c>
      <c r="AU204" s="69">
        <v>0</v>
      </c>
      <c r="AV204" s="69">
        <v>0</v>
      </c>
      <c r="AW204" s="70">
        <v>0</v>
      </c>
      <c r="AX204" s="69">
        <v>0</v>
      </c>
      <c r="AY204" s="69">
        <v>0</v>
      </c>
      <c r="AZ204" s="69">
        <v>0</v>
      </c>
      <c r="BA204" s="69">
        <v>0</v>
      </c>
      <c r="BB204" s="69">
        <v>0</v>
      </c>
      <c r="BC204" s="69">
        <v>0</v>
      </c>
      <c r="BD204" s="69">
        <v>0</v>
      </c>
      <c r="BE204" s="69">
        <v>0</v>
      </c>
      <c r="BF204" s="70">
        <v>0</v>
      </c>
      <c r="BG204" s="69">
        <v>0</v>
      </c>
      <c r="BH204" s="69">
        <v>0</v>
      </c>
      <c r="BI204" s="69">
        <v>0</v>
      </c>
      <c r="BJ204" s="69">
        <v>0</v>
      </c>
      <c r="BK204" s="69">
        <v>0</v>
      </c>
      <c r="BL204" s="69">
        <v>0</v>
      </c>
      <c r="BM204" s="69">
        <v>0</v>
      </c>
      <c r="BN204" s="69">
        <v>0</v>
      </c>
      <c r="BO204" s="70">
        <v>0</v>
      </c>
      <c r="BP204" s="69">
        <v>0</v>
      </c>
      <c r="BQ204" s="69">
        <v>0</v>
      </c>
      <c r="BR204" s="69">
        <v>0</v>
      </c>
      <c r="BS204" s="69">
        <v>0</v>
      </c>
      <c r="BT204" s="69">
        <v>0</v>
      </c>
      <c r="BU204" s="69">
        <v>0</v>
      </c>
      <c r="BV204" s="69">
        <v>0</v>
      </c>
      <c r="BW204" s="69">
        <v>0</v>
      </c>
      <c r="BX204" s="70">
        <v>0</v>
      </c>
      <c r="BY204" s="69">
        <v>0</v>
      </c>
      <c r="BZ204" s="69">
        <v>0</v>
      </c>
      <c r="CA204" s="69">
        <v>0</v>
      </c>
      <c r="CB204" s="69">
        <v>0</v>
      </c>
      <c r="CC204" s="69">
        <v>0</v>
      </c>
      <c r="CD204" s="69">
        <v>0</v>
      </c>
      <c r="CE204" s="69">
        <v>0</v>
      </c>
      <c r="CF204" s="69">
        <v>0</v>
      </c>
      <c r="CG204" s="70">
        <v>0</v>
      </c>
      <c r="CH204" s="69">
        <v>0</v>
      </c>
      <c r="CI204" s="69">
        <v>0</v>
      </c>
      <c r="CJ204" s="69">
        <v>0</v>
      </c>
      <c r="CK204" s="69">
        <v>0</v>
      </c>
      <c r="CL204" s="69">
        <v>0</v>
      </c>
      <c r="CM204" s="69">
        <v>0</v>
      </c>
      <c r="CN204" s="69">
        <v>0</v>
      </c>
      <c r="CO204" s="69">
        <v>0</v>
      </c>
      <c r="CP204" s="70">
        <v>0</v>
      </c>
      <c r="CQ204" s="69">
        <v>0</v>
      </c>
      <c r="CR204" s="69">
        <v>0</v>
      </c>
      <c r="CS204" s="69">
        <v>0</v>
      </c>
      <c r="CT204" s="69">
        <v>0</v>
      </c>
      <c r="CU204" s="69">
        <v>0</v>
      </c>
      <c r="CV204" s="69">
        <v>0</v>
      </c>
      <c r="CW204" s="69">
        <v>0</v>
      </c>
      <c r="CX204" s="69">
        <v>0</v>
      </c>
      <c r="CY204" s="70">
        <v>0</v>
      </c>
      <c r="CZ204" s="69">
        <v>0</v>
      </c>
      <c r="DA204" s="69">
        <v>0</v>
      </c>
      <c r="DB204" s="69">
        <v>0</v>
      </c>
      <c r="DC204" s="69">
        <v>0</v>
      </c>
      <c r="DD204" s="69">
        <v>0</v>
      </c>
      <c r="DE204" s="69">
        <v>0</v>
      </c>
      <c r="DF204" s="69">
        <v>0</v>
      </c>
      <c r="DG204" s="69">
        <v>0</v>
      </c>
      <c r="DH204" s="70">
        <v>0</v>
      </c>
    </row>
    <row r="205" spans="1:112" s="74" customFormat="1" ht="11.5" hidden="1" outlineLevel="1" x14ac:dyDescent="0.35">
      <c r="A205" s="88">
        <v>8672</v>
      </c>
      <c r="B205" s="88" t="s">
        <v>490</v>
      </c>
      <c r="C205" s="69"/>
      <c r="D205" s="69">
        <v>0</v>
      </c>
      <c r="E205" s="69">
        <v>0</v>
      </c>
      <c r="F205" s="69">
        <v>0</v>
      </c>
      <c r="G205" s="69">
        <v>0</v>
      </c>
      <c r="H205" s="69">
        <v>0</v>
      </c>
      <c r="I205" s="69">
        <v>0</v>
      </c>
      <c r="J205" s="69">
        <v>0</v>
      </c>
      <c r="K205" s="69">
        <v>0</v>
      </c>
      <c r="L205" s="69">
        <v>0</v>
      </c>
      <c r="M205" s="69">
        <v>0</v>
      </c>
      <c r="N205" s="70">
        <v>0</v>
      </c>
      <c r="O205" s="69">
        <v>0</v>
      </c>
      <c r="P205" s="69">
        <v>0</v>
      </c>
      <c r="Q205" s="69">
        <v>0</v>
      </c>
      <c r="R205" s="69">
        <v>0</v>
      </c>
      <c r="S205" s="69">
        <v>0</v>
      </c>
      <c r="T205" s="69">
        <v>0</v>
      </c>
      <c r="U205" s="69">
        <v>0</v>
      </c>
      <c r="V205" s="69">
        <v>0</v>
      </c>
      <c r="W205" s="70">
        <v>0</v>
      </c>
      <c r="X205" s="69">
        <f t="shared" si="237"/>
        <v>0</v>
      </c>
      <c r="Y205" s="69">
        <f t="shared" si="237"/>
        <v>0</v>
      </c>
      <c r="Z205" s="69">
        <f t="shared" si="237"/>
        <v>0</v>
      </c>
      <c r="AA205" s="69">
        <f t="shared" si="237"/>
        <v>0</v>
      </c>
      <c r="AB205" s="69">
        <f t="shared" si="237"/>
        <v>0</v>
      </c>
      <c r="AC205" s="69">
        <f t="shared" si="237"/>
        <v>0</v>
      </c>
      <c r="AD205" s="69">
        <f t="shared" si="237"/>
        <v>0</v>
      </c>
      <c r="AE205" s="69">
        <f t="shared" si="237"/>
        <v>0</v>
      </c>
      <c r="AF205" s="69">
        <v>0</v>
      </c>
      <c r="AG205" s="69">
        <v>0</v>
      </c>
      <c r="AH205" s="69">
        <v>0</v>
      </c>
      <c r="AI205" s="69">
        <v>0</v>
      </c>
      <c r="AJ205" s="69">
        <v>0</v>
      </c>
      <c r="AK205" s="69">
        <v>0</v>
      </c>
      <c r="AL205" s="69">
        <v>0</v>
      </c>
      <c r="AM205" s="69">
        <v>0</v>
      </c>
      <c r="AN205" s="70">
        <v>0</v>
      </c>
      <c r="AO205" s="69">
        <v>0</v>
      </c>
      <c r="AP205" s="69">
        <v>0</v>
      </c>
      <c r="AQ205" s="69">
        <v>0</v>
      </c>
      <c r="AR205" s="69">
        <v>0</v>
      </c>
      <c r="AS205" s="69">
        <v>0</v>
      </c>
      <c r="AT205" s="69">
        <v>0</v>
      </c>
      <c r="AU205" s="69">
        <v>0</v>
      </c>
      <c r="AV205" s="69">
        <v>0</v>
      </c>
      <c r="AW205" s="70">
        <v>0</v>
      </c>
      <c r="AX205" s="69">
        <v>0</v>
      </c>
      <c r="AY205" s="69">
        <v>0</v>
      </c>
      <c r="AZ205" s="69">
        <v>0</v>
      </c>
      <c r="BA205" s="69">
        <v>0</v>
      </c>
      <c r="BB205" s="69">
        <v>0</v>
      </c>
      <c r="BC205" s="69">
        <v>0</v>
      </c>
      <c r="BD205" s="69">
        <v>0</v>
      </c>
      <c r="BE205" s="69">
        <v>0</v>
      </c>
      <c r="BF205" s="70">
        <v>0</v>
      </c>
      <c r="BG205" s="69">
        <v>0</v>
      </c>
      <c r="BH205" s="69">
        <v>0</v>
      </c>
      <c r="BI205" s="69">
        <v>0</v>
      </c>
      <c r="BJ205" s="69">
        <v>0</v>
      </c>
      <c r="BK205" s="69">
        <v>0</v>
      </c>
      <c r="BL205" s="69">
        <v>0</v>
      </c>
      <c r="BM205" s="69">
        <v>0</v>
      </c>
      <c r="BN205" s="69">
        <v>0</v>
      </c>
      <c r="BO205" s="70">
        <v>0</v>
      </c>
      <c r="BP205" s="69">
        <v>0</v>
      </c>
      <c r="BQ205" s="69">
        <v>0</v>
      </c>
      <c r="BR205" s="69">
        <v>0</v>
      </c>
      <c r="BS205" s="69">
        <v>0</v>
      </c>
      <c r="BT205" s="69">
        <v>0</v>
      </c>
      <c r="BU205" s="69">
        <v>0</v>
      </c>
      <c r="BV205" s="69">
        <v>0</v>
      </c>
      <c r="BW205" s="69">
        <v>0</v>
      </c>
      <c r="BX205" s="70">
        <v>0</v>
      </c>
      <c r="BY205" s="69">
        <v>0</v>
      </c>
      <c r="BZ205" s="69">
        <v>0</v>
      </c>
      <c r="CA205" s="69">
        <v>0</v>
      </c>
      <c r="CB205" s="69">
        <v>0</v>
      </c>
      <c r="CC205" s="69">
        <v>0</v>
      </c>
      <c r="CD205" s="69">
        <v>0</v>
      </c>
      <c r="CE205" s="69">
        <v>0</v>
      </c>
      <c r="CF205" s="69">
        <v>0</v>
      </c>
      <c r="CG205" s="70">
        <v>0</v>
      </c>
      <c r="CH205" s="69">
        <v>0</v>
      </c>
      <c r="CI205" s="69">
        <v>0</v>
      </c>
      <c r="CJ205" s="69">
        <v>0</v>
      </c>
      <c r="CK205" s="69">
        <v>0</v>
      </c>
      <c r="CL205" s="69">
        <v>0</v>
      </c>
      <c r="CM205" s="69">
        <v>0</v>
      </c>
      <c r="CN205" s="69">
        <v>0</v>
      </c>
      <c r="CO205" s="69">
        <v>0</v>
      </c>
      <c r="CP205" s="70">
        <v>0</v>
      </c>
      <c r="CQ205" s="69">
        <v>0</v>
      </c>
      <c r="CR205" s="69">
        <v>0</v>
      </c>
      <c r="CS205" s="69">
        <v>0</v>
      </c>
      <c r="CT205" s="69">
        <v>0</v>
      </c>
      <c r="CU205" s="69">
        <v>0</v>
      </c>
      <c r="CV205" s="69">
        <v>0</v>
      </c>
      <c r="CW205" s="69">
        <v>0</v>
      </c>
      <c r="CX205" s="69">
        <v>0</v>
      </c>
      <c r="CY205" s="70">
        <v>0</v>
      </c>
      <c r="CZ205" s="69">
        <v>0</v>
      </c>
      <c r="DA205" s="69">
        <v>0</v>
      </c>
      <c r="DB205" s="69">
        <v>0</v>
      </c>
      <c r="DC205" s="69">
        <v>0</v>
      </c>
      <c r="DD205" s="69">
        <v>0</v>
      </c>
      <c r="DE205" s="69">
        <v>0</v>
      </c>
      <c r="DF205" s="69">
        <v>0</v>
      </c>
      <c r="DG205" s="69">
        <v>0</v>
      </c>
      <c r="DH205" s="70">
        <v>0</v>
      </c>
    </row>
    <row r="206" spans="1:112" s="74" customFormat="1" ht="11.5" hidden="1" outlineLevel="1" x14ac:dyDescent="0.35">
      <c r="A206" s="88">
        <v>8673</v>
      </c>
      <c r="B206" s="88" t="s">
        <v>491</v>
      </c>
      <c r="C206" s="69"/>
      <c r="D206" s="69">
        <v>0</v>
      </c>
      <c r="E206" s="69">
        <v>0</v>
      </c>
      <c r="F206" s="69">
        <v>0</v>
      </c>
      <c r="G206" s="69">
        <v>0</v>
      </c>
      <c r="H206" s="69">
        <v>0</v>
      </c>
      <c r="I206" s="69">
        <v>0</v>
      </c>
      <c r="J206" s="69">
        <v>0</v>
      </c>
      <c r="K206" s="69">
        <v>0</v>
      </c>
      <c r="L206" s="69">
        <v>0</v>
      </c>
      <c r="M206" s="69">
        <v>0</v>
      </c>
      <c r="N206" s="70">
        <v>0</v>
      </c>
      <c r="O206" s="69">
        <v>0</v>
      </c>
      <c r="P206" s="69">
        <v>0</v>
      </c>
      <c r="Q206" s="69">
        <v>0</v>
      </c>
      <c r="R206" s="69">
        <v>0</v>
      </c>
      <c r="S206" s="69">
        <v>0</v>
      </c>
      <c r="T206" s="69">
        <v>0</v>
      </c>
      <c r="U206" s="69">
        <v>0</v>
      </c>
      <c r="V206" s="69">
        <v>0</v>
      </c>
      <c r="W206" s="70">
        <v>0</v>
      </c>
      <c r="X206" s="69">
        <f t="shared" si="237"/>
        <v>0</v>
      </c>
      <c r="Y206" s="69">
        <f t="shared" si="237"/>
        <v>0</v>
      </c>
      <c r="Z206" s="69">
        <f t="shared" si="237"/>
        <v>0</v>
      </c>
      <c r="AA206" s="69">
        <f t="shared" si="237"/>
        <v>0</v>
      </c>
      <c r="AB206" s="69">
        <f t="shared" si="237"/>
        <v>0</v>
      </c>
      <c r="AC206" s="69">
        <f t="shared" si="237"/>
        <v>0</v>
      </c>
      <c r="AD206" s="69">
        <f t="shared" si="237"/>
        <v>0</v>
      </c>
      <c r="AE206" s="69">
        <f t="shared" si="237"/>
        <v>0</v>
      </c>
      <c r="AF206" s="69">
        <v>0</v>
      </c>
      <c r="AG206" s="69">
        <v>0</v>
      </c>
      <c r="AH206" s="69">
        <v>0</v>
      </c>
      <c r="AI206" s="69">
        <v>0</v>
      </c>
      <c r="AJ206" s="69">
        <v>0</v>
      </c>
      <c r="AK206" s="69">
        <v>0</v>
      </c>
      <c r="AL206" s="69">
        <v>0</v>
      </c>
      <c r="AM206" s="69">
        <v>0</v>
      </c>
      <c r="AN206" s="70">
        <v>0</v>
      </c>
      <c r="AO206" s="69">
        <v>0</v>
      </c>
      <c r="AP206" s="69">
        <v>0</v>
      </c>
      <c r="AQ206" s="69">
        <v>0</v>
      </c>
      <c r="AR206" s="69">
        <v>0</v>
      </c>
      <c r="AS206" s="69">
        <v>0</v>
      </c>
      <c r="AT206" s="69">
        <v>0</v>
      </c>
      <c r="AU206" s="69">
        <v>0</v>
      </c>
      <c r="AV206" s="69">
        <v>0</v>
      </c>
      <c r="AW206" s="70">
        <v>0</v>
      </c>
      <c r="AX206" s="69">
        <v>0</v>
      </c>
      <c r="AY206" s="69">
        <v>0</v>
      </c>
      <c r="AZ206" s="69">
        <v>0</v>
      </c>
      <c r="BA206" s="69">
        <v>0</v>
      </c>
      <c r="BB206" s="69">
        <v>0</v>
      </c>
      <c r="BC206" s="69">
        <v>0</v>
      </c>
      <c r="BD206" s="69">
        <v>0</v>
      </c>
      <c r="BE206" s="69">
        <v>0</v>
      </c>
      <c r="BF206" s="70">
        <v>0</v>
      </c>
      <c r="BG206" s="69">
        <v>0</v>
      </c>
      <c r="BH206" s="69">
        <v>0</v>
      </c>
      <c r="BI206" s="69">
        <v>0</v>
      </c>
      <c r="BJ206" s="69">
        <v>0</v>
      </c>
      <c r="BK206" s="69">
        <v>0</v>
      </c>
      <c r="BL206" s="69">
        <v>0</v>
      </c>
      <c r="BM206" s="69">
        <v>0</v>
      </c>
      <c r="BN206" s="69">
        <v>0</v>
      </c>
      <c r="BO206" s="70">
        <v>0</v>
      </c>
      <c r="BP206" s="69">
        <v>0</v>
      </c>
      <c r="BQ206" s="69">
        <v>0</v>
      </c>
      <c r="BR206" s="69">
        <v>0</v>
      </c>
      <c r="BS206" s="69">
        <v>0</v>
      </c>
      <c r="BT206" s="69">
        <v>0</v>
      </c>
      <c r="BU206" s="69">
        <v>0</v>
      </c>
      <c r="BV206" s="69">
        <v>0</v>
      </c>
      <c r="BW206" s="69">
        <v>0</v>
      </c>
      <c r="BX206" s="70">
        <v>0</v>
      </c>
      <c r="BY206" s="69">
        <v>0</v>
      </c>
      <c r="BZ206" s="69">
        <v>0</v>
      </c>
      <c r="CA206" s="69">
        <v>0</v>
      </c>
      <c r="CB206" s="69">
        <v>0</v>
      </c>
      <c r="CC206" s="69">
        <v>0</v>
      </c>
      <c r="CD206" s="69">
        <v>0</v>
      </c>
      <c r="CE206" s="69">
        <v>0</v>
      </c>
      <c r="CF206" s="69">
        <v>0</v>
      </c>
      <c r="CG206" s="70">
        <v>0</v>
      </c>
      <c r="CH206" s="69">
        <v>0</v>
      </c>
      <c r="CI206" s="69">
        <v>0</v>
      </c>
      <c r="CJ206" s="69">
        <v>0</v>
      </c>
      <c r="CK206" s="69">
        <v>0</v>
      </c>
      <c r="CL206" s="69">
        <v>0</v>
      </c>
      <c r="CM206" s="69">
        <v>0</v>
      </c>
      <c r="CN206" s="69">
        <v>0</v>
      </c>
      <c r="CO206" s="69">
        <v>0</v>
      </c>
      <c r="CP206" s="70">
        <v>0</v>
      </c>
      <c r="CQ206" s="69">
        <v>0</v>
      </c>
      <c r="CR206" s="69">
        <v>0</v>
      </c>
      <c r="CS206" s="69">
        <v>0</v>
      </c>
      <c r="CT206" s="69">
        <v>0</v>
      </c>
      <c r="CU206" s="69">
        <v>0</v>
      </c>
      <c r="CV206" s="69">
        <v>0</v>
      </c>
      <c r="CW206" s="69">
        <v>0</v>
      </c>
      <c r="CX206" s="69">
        <v>0</v>
      </c>
      <c r="CY206" s="70">
        <v>0</v>
      </c>
      <c r="CZ206" s="69">
        <v>0</v>
      </c>
      <c r="DA206" s="69">
        <v>0</v>
      </c>
      <c r="DB206" s="69">
        <v>0</v>
      </c>
      <c r="DC206" s="69">
        <v>0</v>
      </c>
      <c r="DD206" s="69">
        <v>0</v>
      </c>
      <c r="DE206" s="69">
        <v>0</v>
      </c>
      <c r="DF206" s="69">
        <v>0</v>
      </c>
      <c r="DG206" s="69">
        <v>0</v>
      </c>
      <c r="DH206" s="70">
        <v>0</v>
      </c>
    </row>
    <row r="207" spans="1:112" s="74" customFormat="1" ht="11.5" hidden="1" outlineLevel="1" x14ac:dyDescent="0.35">
      <c r="A207" s="88">
        <v>8675</v>
      </c>
      <c r="B207" s="88" t="s">
        <v>492</v>
      </c>
      <c r="C207" s="69"/>
      <c r="D207" s="69">
        <v>0</v>
      </c>
      <c r="E207" s="69">
        <v>0</v>
      </c>
      <c r="F207" s="69">
        <v>0</v>
      </c>
      <c r="G207" s="69">
        <v>0</v>
      </c>
      <c r="H207" s="69">
        <v>0</v>
      </c>
      <c r="I207" s="69">
        <v>0</v>
      </c>
      <c r="J207" s="69">
        <v>0</v>
      </c>
      <c r="K207" s="69">
        <v>0</v>
      </c>
      <c r="L207" s="69">
        <v>0</v>
      </c>
      <c r="M207" s="69">
        <v>0</v>
      </c>
      <c r="N207" s="70">
        <v>0</v>
      </c>
      <c r="O207" s="69">
        <v>0</v>
      </c>
      <c r="P207" s="69">
        <v>0</v>
      </c>
      <c r="Q207" s="69">
        <v>0</v>
      </c>
      <c r="R207" s="69">
        <v>0</v>
      </c>
      <c r="S207" s="69">
        <v>0</v>
      </c>
      <c r="T207" s="69">
        <v>0</v>
      </c>
      <c r="U207" s="69">
        <v>0</v>
      </c>
      <c r="V207" s="69">
        <v>0</v>
      </c>
      <c r="W207" s="70">
        <v>0</v>
      </c>
      <c r="X207" s="69">
        <f t="shared" si="237"/>
        <v>0</v>
      </c>
      <c r="Y207" s="69">
        <f t="shared" si="237"/>
        <v>0</v>
      </c>
      <c r="Z207" s="69">
        <f t="shared" si="237"/>
        <v>0</v>
      </c>
      <c r="AA207" s="69">
        <f t="shared" si="237"/>
        <v>0</v>
      </c>
      <c r="AB207" s="69">
        <f t="shared" si="237"/>
        <v>0</v>
      </c>
      <c r="AC207" s="69">
        <f t="shared" si="237"/>
        <v>0</v>
      </c>
      <c r="AD207" s="69">
        <f t="shared" si="237"/>
        <v>0</v>
      </c>
      <c r="AE207" s="69">
        <f t="shared" si="237"/>
        <v>0</v>
      </c>
      <c r="AF207" s="69">
        <v>0</v>
      </c>
      <c r="AG207" s="69">
        <v>0</v>
      </c>
      <c r="AH207" s="69">
        <v>0</v>
      </c>
      <c r="AI207" s="69">
        <v>0</v>
      </c>
      <c r="AJ207" s="69">
        <v>0</v>
      </c>
      <c r="AK207" s="69">
        <v>0</v>
      </c>
      <c r="AL207" s="69">
        <v>0</v>
      </c>
      <c r="AM207" s="69">
        <v>0</v>
      </c>
      <c r="AN207" s="70">
        <v>0</v>
      </c>
      <c r="AO207" s="69">
        <v>0</v>
      </c>
      <c r="AP207" s="69">
        <v>0</v>
      </c>
      <c r="AQ207" s="69">
        <v>0</v>
      </c>
      <c r="AR207" s="69">
        <v>0</v>
      </c>
      <c r="AS207" s="69">
        <v>0</v>
      </c>
      <c r="AT207" s="69">
        <v>0</v>
      </c>
      <c r="AU207" s="69">
        <v>0</v>
      </c>
      <c r="AV207" s="69">
        <v>0</v>
      </c>
      <c r="AW207" s="70">
        <v>0</v>
      </c>
      <c r="AX207" s="69">
        <v>0</v>
      </c>
      <c r="AY207" s="69">
        <v>0</v>
      </c>
      <c r="AZ207" s="69">
        <v>0</v>
      </c>
      <c r="BA207" s="69">
        <v>0</v>
      </c>
      <c r="BB207" s="69">
        <v>0</v>
      </c>
      <c r="BC207" s="69">
        <v>0</v>
      </c>
      <c r="BD207" s="69">
        <v>0</v>
      </c>
      <c r="BE207" s="69">
        <v>0</v>
      </c>
      <c r="BF207" s="70">
        <v>0</v>
      </c>
      <c r="BG207" s="69">
        <v>0</v>
      </c>
      <c r="BH207" s="69">
        <v>0</v>
      </c>
      <c r="BI207" s="69">
        <v>0</v>
      </c>
      <c r="BJ207" s="69">
        <v>0</v>
      </c>
      <c r="BK207" s="69">
        <v>0</v>
      </c>
      <c r="BL207" s="69">
        <v>0</v>
      </c>
      <c r="BM207" s="69">
        <v>0</v>
      </c>
      <c r="BN207" s="69">
        <v>0</v>
      </c>
      <c r="BO207" s="70">
        <v>0</v>
      </c>
      <c r="BP207" s="69">
        <v>0</v>
      </c>
      <c r="BQ207" s="69">
        <v>0</v>
      </c>
      <c r="BR207" s="69">
        <v>0</v>
      </c>
      <c r="BS207" s="69">
        <v>0</v>
      </c>
      <c r="BT207" s="69">
        <v>0</v>
      </c>
      <c r="BU207" s="69">
        <v>0</v>
      </c>
      <c r="BV207" s="69">
        <v>0</v>
      </c>
      <c r="BW207" s="69">
        <v>0</v>
      </c>
      <c r="BX207" s="70">
        <v>0</v>
      </c>
      <c r="BY207" s="69">
        <v>0</v>
      </c>
      <c r="BZ207" s="69">
        <v>0</v>
      </c>
      <c r="CA207" s="69">
        <v>0</v>
      </c>
      <c r="CB207" s="69">
        <v>0</v>
      </c>
      <c r="CC207" s="69">
        <v>0</v>
      </c>
      <c r="CD207" s="69">
        <v>0</v>
      </c>
      <c r="CE207" s="69">
        <v>0</v>
      </c>
      <c r="CF207" s="69">
        <v>0</v>
      </c>
      <c r="CG207" s="70">
        <v>0</v>
      </c>
      <c r="CH207" s="69">
        <v>0</v>
      </c>
      <c r="CI207" s="69">
        <v>0</v>
      </c>
      <c r="CJ207" s="69">
        <v>0</v>
      </c>
      <c r="CK207" s="69">
        <v>0</v>
      </c>
      <c r="CL207" s="69">
        <v>0</v>
      </c>
      <c r="CM207" s="69">
        <v>0</v>
      </c>
      <c r="CN207" s="69">
        <v>0</v>
      </c>
      <c r="CO207" s="69">
        <v>0</v>
      </c>
      <c r="CP207" s="70">
        <v>0</v>
      </c>
      <c r="CQ207" s="69">
        <v>0</v>
      </c>
      <c r="CR207" s="69">
        <v>0</v>
      </c>
      <c r="CS207" s="69">
        <v>0</v>
      </c>
      <c r="CT207" s="69">
        <v>0</v>
      </c>
      <c r="CU207" s="69">
        <v>0</v>
      </c>
      <c r="CV207" s="69">
        <v>0</v>
      </c>
      <c r="CW207" s="69">
        <v>0</v>
      </c>
      <c r="CX207" s="69">
        <v>0</v>
      </c>
      <c r="CY207" s="70">
        <v>0</v>
      </c>
      <c r="CZ207" s="69">
        <v>0</v>
      </c>
      <c r="DA207" s="69">
        <v>0</v>
      </c>
      <c r="DB207" s="69">
        <v>0</v>
      </c>
      <c r="DC207" s="69">
        <v>0</v>
      </c>
      <c r="DD207" s="69">
        <v>0</v>
      </c>
      <c r="DE207" s="69">
        <v>0</v>
      </c>
      <c r="DF207" s="69">
        <v>0</v>
      </c>
      <c r="DG207" s="69">
        <v>0</v>
      </c>
      <c r="DH207" s="70">
        <v>0</v>
      </c>
    </row>
    <row r="208" spans="1:112" s="74" customFormat="1" ht="11.5" hidden="1" outlineLevel="1" x14ac:dyDescent="0.35">
      <c r="A208" s="88">
        <v>8676</v>
      </c>
      <c r="B208" s="88" t="s">
        <v>493</v>
      </c>
      <c r="C208" s="69"/>
      <c r="D208" s="69">
        <v>0</v>
      </c>
      <c r="E208" s="69">
        <v>0</v>
      </c>
      <c r="F208" s="69">
        <v>0</v>
      </c>
      <c r="G208" s="69">
        <v>0</v>
      </c>
      <c r="H208" s="69">
        <v>0</v>
      </c>
      <c r="I208" s="69">
        <v>0</v>
      </c>
      <c r="J208" s="69">
        <v>0</v>
      </c>
      <c r="K208" s="69">
        <v>0</v>
      </c>
      <c r="L208" s="69">
        <v>0</v>
      </c>
      <c r="M208" s="69">
        <v>0</v>
      </c>
      <c r="N208" s="70">
        <v>0</v>
      </c>
      <c r="O208" s="69">
        <v>0</v>
      </c>
      <c r="P208" s="69">
        <v>0</v>
      </c>
      <c r="Q208" s="69">
        <v>0</v>
      </c>
      <c r="R208" s="69">
        <v>0</v>
      </c>
      <c r="S208" s="69">
        <v>0</v>
      </c>
      <c r="T208" s="69">
        <v>0</v>
      </c>
      <c r="U208" s="69">
        <v>0</v>
      </c>
      <c r="V208" s="69">
        <v>0</v>
      </c>
      <c r="W208" s="70">
        <v>0</v>
      </c>
      <c r="X208" s="69">
        <f t="shared" si="237"/>
        <v>0</v>
      </c>
      <c r="Y208" s="69">
        <f t="shared" si="237"/>
        <v>0</v>
      </c>
      <c r="Z208" s="69">
        <f t="shared" si="237"/>
        <v>0</v>
      </c>
      <c r="AA208" s="69">
        <f t="shared" si="237"/>
        <v>0</v>
      </c>
      <c r="AB208" s="69">
        <f t="shared" si="237"/>
        <v>0</v>
      </c>
      <c r="AC208" s="69">
        <f t="shared" si="237"/>
        <v>0</v>
      </c>
      <c r="AD208" s="69">
        <f t="shared" si="237"/>
        <v>0</v>
      </c>
      <c r="AE208" s="69">
        <f t="shared" si="237"/>
        <v>0</v>
      </c>
      <c r="AF208" s="69">
        <v>0</v>
      </c>
      <c r="AG208" s="69">
        <v>0</v>
      </c>
      <c r="AH208" s="69">
        <v>0</v>
      </c>
      <c r="AI208" s="69">
        <v>0</v>
      </c>
      <c r="AJ208" s="69">
        <v>0</v>
      </c>
      <c r="AK208" s="69">
        <v>0</v>
      </c>
      <c r="AL208" s="69">
        <v>0</v>
      </c>
      <c r="AM208" s="69">
        <v>0</v>
      </c>
      <c r="AN208" s="70">
        <v>0</v>
      </c>
      <c r="AO208" s="69">
        <v>0</v>
      </c>
      <c r="AP208" s="69">
        <v>0</v>
      </c>
      <c r="AQ208" s="69">
        <v>0</v>
      </c>
      <c r="AR208" s="69">
        <v>0</v>
      </c>
      <c r="AS208" s="69">
        <v>0</v>
      </c>
      <c r="AT208" s="69">
        <v>0</v>
      </c>
      <c r="AU208" s="69">
        <v>0</v>
      </c>
      <c r="AV208" s="69">
        <v>0</v>
      </c>
      <c r="AW208" s="70">
        <v>0</v>
      </c>
      <c r="AX208" s="69">
        <v>0</v>
      </c>
      <c r="AY208" s="69">
        <v>0</v>
      </c>
      <c r="AZ208" s="69">
        <v>0</v>
      </c>
      <c r="BA208" s="69">
        <v>0</v>
      </c>
      <c r="BB208" s="69">
        <v>0</v>
      </c>
      <c r="BC208" s="69">
        <v>0</v>
      </c>
      <c r="BD208" s="69">
        <v>0</v>
      </c>
      <c r="BE208" s="69">
        <v>0</v>
      </c>
      <c r="BF208" s="70">
        <v>0</v>
      </c>
      <c r="BG208" s="69">
        <v>0</v>
      </c>
      <c r="BH208" s="69">
        <v>0</v>
      </c>
      <c r="BI208" s="69">
        <v>0</v>
      </c>
      <c r="BJ208" s="69">
        <v>0</v>
      </c>
      <c r="BK208" s="69">
        <v>0</v>
      </c>
      <c r="BL208" s="69">
        <v>0</v>
      </c>
      <c r="BM208" s="69">
        <v>0</v>
      </c>
      <c r="BN208" s="69">
        <v>0</v>
      </c>
      <c r="BO208" s="70">
        <v>0</v>
      </c>
      <c r="BP208" s="69">
        <v>0</v>
      </c>
      <c r="BQ208" s="69">
        <v>0</v>
      </c>
      <c r="BR208" s="69">
        <v>0</v>
      </c>
      <c r="BS208" s="69">
        <v>0</v>
      </c>
      <c r="BT208" s="69">
        <v>0</v>
      </c>
      <c r="BU208" s="69">
        <v>0</v>
      </c>
      <c r="BV208" s="69">
        <v>0</v>
      </c>
      <c r="BW208" s="69">
        <v>0</v>
      </c>
      <c r="BX208" s="70">
        <v>0</v>
      </c>
      <c r="BY208" s="69">
        <v>0</v>
      </c>
      <c r="BZ208" s="69">
        <v>0</v>
      </c>
      <c r="CA208" s="69">
        <v>0</v>
      </c>
      <c r="CB208" s="69">
        <v>0</v>
      </c>
      <c r="CC208" s="69">
        <v>0</v>
      </c>
      <c r="CD208" s="69">
        <v>0</v>
      </c>
      <c r="CE208" s="69">
        <v>0</v>
      </c>
      <c r="CF208" s="69">
        <v>0</v>
      </c>
      <c r="CG208" s="70">
        <v>0</v>
      </c>
      <c r="CH208" s="69">
        <v>0</v>
      </c>
      <c r="CI208" s="69">
        <v>0</v>
      </c>
      <c r="CJ208" s="69">
        <v>0</v>
      </c>
      <c r="CK208" s="69">
        <v>0</v>
      </c>
      <c r="CL208" s="69">
        <v>0</v>
      </c>
      <c r="CM208" s="69">
        <v>0</v>
      </c>
      <c r="CN208" s="69">
        <v>0</v>
      </c>
      <c r="CO208" s="69">
        <v>0</v>
      </c>
      <c r="CP208" s="70">
        <v>0</v>
      </c>
      <c r="CQ208" s="69">
        <v>0</v>
      </c>
      <c r="CR208" s="69">
        <v>0</v>
      </c>
      <c r="CS208" s="69">
        <v>0</v>
      </c>
      <c r="CT208" s="69">
        <v>0</v>
      </c>
      <c r="CU208" s="69">
        <v>0</v>
      </c>
      <c r="CV208" s="69">
        <v>0</v>
      </c>
      <c r="CW208" s="69">
        <v>0</v>
      </c>
      <c r="CX208" s="69">
        <v>0</v>
      </c>
      <c r="CY208" s="70">
        <v>0</v>
      </c>
      <c r="CZ208" s="69">
        <v>0</v>
      </c>
      <c r="DA208" s="69">
        <v>0</v>
      </c>
      <c r="DB208" s="69">
        <v>0</v>
      </c>
      <c r="DC208" s="69">
        <v>0</v>
      </c>
      <c r="DD208" s="69">
        <v>0</v>
      </c>
      <c r="DE208" s="69">
        <v>0</v>
      </c>
      <c r="DF208" s="69">
        <v>0</v>
      </c>
      <c r="DG208" s="69">
        <v>0</v>
      </c>
      <c r="DH208" s="70">
        <v>0</v>
      </c>
    </row>
    <row r="209" spans="1:112" s="74" customFormat="1" ht="11.5" hidden="1" outlineLevel="1" x14ac:dyDescent="0.35">
      <c r="A209" s="88">
        <v>8678</v>
      </c>
      <c r="B209" s="88" t="s">
        <v>494</v>
      </c>
      <c r="C209" s="69"/>
      <c r="D209" s="69">
        <v>0</v>
      </c>
      <c r="E209" s="69">
        <v>0</v>
      </c>
      <c r="F209" s="69">
        <v>0</v>
      </c>
      <c r="G209" s="69">
        <v>0</v>
      </c>
      <c r="H209" s="69">
        <v>0</v>
      </c>
      <c r="I209" s="69">
        <v>0</v>
      </c>
      <c r="J209" s="69">
        <v>0</v>
      </c>
      <c r="K209" s="69">
        <v>0</v>
      </c>
      <c r="L209" s="69">
        <v>0</v>
      </c>
      <c r="M209" s="69">
        <v>0</v>
      </c>
      <c r="N209" s="70">
        <v>0</v>
      </c>
      <c r="O209" s="69">
        <v>0</v>
      </c>
      <c r="P209" s="69">
        <v>0</v>
      </c>
      <c r="Q209" s="69">
        <v>0</v>
      </c>
      <c r="R209" s="69">
        <v>0</v>
      </c>
      <c r="S209" s="69">
        <v>0</v>
      </c>
      <c r="T209" s="69">
        <v>0</v>
      </c>
      <c r="U209" s="69">
        <v>0</v>
      </c>
      <c r="V209" s="69">
        <v>0</v>
      </c>
      <c r="W209" s="70">
        <v>0</v>
      </c>
      <c r="X209" s="69">
        <f t="shared" si="237"/>
        <v>0</v>
      </c>
      <c r="Y209" s="69">
        <f t="shared" si="237"/>
        <v>0</v>
      </c>
      <c r="Z209" s="69">
        <f t="shared" si="237"/>
        <v>0</v>
      </c>
      <c r="AA209" s="69">
        <f t="shared" si="237"/>
        <v>0</v>
      </c>
      <c r="AB209" s="69">
        <f t="shared" si="237"/>
        <v>0</v>
      </c>
      <c r="AC209" s="69">
        <f t="shared" si="237"/>
        <v>0</v>
      </c>
      <c r="AD209" s="69">
        <f t="shared" si="237"/>
        <v>0</v>
      </c>
      <c r="AE209" s="69">
        <f t="shared" si="237"/>
        <v>0</v>
      </c>
      <c r="AF209" s="69">
        <v>0</v>
      </c>
      <c r="AG209" s="69">
        <v>0</v>
      </c>
      <c r="AH209" s="69">
        <v>0</v>
      </c>
      <c r="AI209" s="69">
        <v>0</v>
      </c>
      <c r="AJ209" s="69">
        <v>0</v>
      </c>
      <c r="AK209" s="69">
        <v>0</v>
      </c>
      <c r="AL209" s="69">
        <v>0</v>
      </c>
      <c r="AM209" s="69">
        <v>0</v>
      </c>
      <c r="AN209" s="70">
        <v>0</v>
      </c>
      <c r="AO209" s="69">
        <v>0</v>
      </c>
      <c r="AP209" s="69">
        <v>0</v>
      </c>
      <c r="AQ209" s="69">
        <v>0</v>
      </c>
      <c r="AR209" s="69">
        <v>0</v>
      </c>
      <c r="AS209" s="69">
        <v>0</v>
      </c>
      <c r="AT209" s="69">
        <v>0</v>
      </c>
      <c r="AU209" s="69">
        <v>0</v>
      </c>
      <c r="AV209" s="69">
        <v>0</v>
      </c>
      <c r="AW209" s="70">
        <v>0</v>
      </c>
      <c r="AX209" s="69">
        <v>0</v>
      </c>
      <c r="AY209" s="69">
        <v>0</v>
      </c>
      <c r="AZ209" s="69">
        <v>0</v>
      </c>
      <c r="BA209" s="69">
        <v>0</v>
      </c>
      <c r="BB209" s="69">
        <v>0</v>
      </c>
      <c r="BC209" s="69">
        <v>0</v>
      </c>
      <c r="BD209" s="69">
        <v>0</v>
      </c>
      <c r="BE209" s="69">
        <v>0</v>
      </c>
      <c r="BF209" s="70">
        <v>0</v>
      </c>
      <c r="BG209" s="69">
        <v>0</v>
      </c>
      <c r="BH209" s="69">
        <v>0</v>
      </c>
      <c r="BI209" s="69">
        <v>0</v>
      </c>
      <c r="BJ209" s="69">
        <v>0</v>
      </c>
      <c r="BK209" s="69">
        <v>0</v>
      </c>
      <c r="BL209" s="69">
        <v>0</v>
      </c>
      <c r="BM209" s="69">
        <v>0</v>
      </c>
      <c r="BN209" s="69">
        <v>0</v>
      </c>
      <c r="BO209" s="70">
        <v>0</v>
      </c>
      <c r="BP209" s="69">
        <v>0</v>
      </c>
      <c r="BQ209" s="69">
        <v>0</v>
      </c>
      <c r="BR209" s="69">
        <v>0</v>
      </c>
      <c r="BS209" s="69">
        <v>0</v>
      </c>
      <c r="BT209" s="69">
        <v>0</v>
      </c>
      <c r="BU209" s="69">
        <v>0</v>
      </c>
      <c r="BV209" s="69">
        <v>0</v>
      </c>
      <c r="BW209" s="69">
        <v>0</v>
      </c>
      <c r="BX209" s="70">
        <v>0</v>
      </c>
      <c r="BY209" s="69">
        <v>0</v>
      </c>
      <c r="BZ209" s="69">
        <v>0</v>
      </c>
      <c r="CA209" s="69">
        <v>0</v>
      </c>
      <c r="CB209" s="69">
        <v>0</v>
      </c>
      <c r="CC209" s="69">
        <v>0</v>
      </c>
      <c r="CD209" s="69">
        <v>0</v>
      </c>
      <c r="CE209" s="69">
        <v>0</v>
      </c>
      <c r="CF209" s="69">
        <v>0</v>
      </c>
      <c r="CG209" s="70">
        <v>0</v>
      </c>
      <c r="CH209" s="69">
        <v>0</v>
      </c>
      <c r="CI209" s="69">
        <v>0</v>
      </c>
      <c r="CJ209" s="69">
        <v>0</v>
      </c>
      <c r="CK209" s="69">
        <v>0</v>
      </c>
      <c r="CL209" s="69">
        <v>0</v>
      </c>
      <c r="CM209" s="69">
        <v>0</v>
      </c>
      <c r="CN209" s="69">
        <v>0</v>
      </c>
      <c r="CO209" s="69">
        <v>0</v>
      </c>
      <c r="CP209" s="70">
        <v>0</v>
      </c>
      <c r="CQ209" s="69">
        <v>0</v>
      </c>
      <c r="CR209" s="69">
        <v>0</v>
      </c>
      <c r="CS209" s="69">
        <v>0</v>
      </c>
      <c r="CT209" s="69">
        <v>0</v>
      </c>
      <c r="CU209" s="69">
        <v>0</v>
      </c>
      <c r="CV209" s="69">
        <v>0</v>
      </c>
      <c r="CW209" s="69">
        <v>0</v>
      </c>
      <c r="CX209" s="69">
        <v>0</v>
      </c>
      <c r="CY209" s="70">
        <v>0</v>
      </c>
      <c r="CZ209" s="69">
        <v>0</v>
      </c>
      <c r="DA209" s="69">
        <v>0</v>
      </c>
      <c r="DB209" s="69">
        <v>0</v>
      </c>
      <c r="DC209" s="69">
        <v>0</v>
      </c>
      <c r="DD209" s="69">
        <v>0</v>
      </c>
      <c r="DE209" s="69">
        <v>0</v>
      </c>
      <c r="DF209" s="69">
        <v>0</v>
      </c>
      <c r="DG209" s="69">
        <v>0</v>
      </c>
      <c r="DH209" s="70">
        <v>0</v>
      </c>
    </row>
    <row r="210" spans="1:112" s="74" customFormat="1" ht="11.5" hidden="1" outlineLevel="1" x14ac:dyDescent="0.35">
      <c r="A210" s="88">
        <v>8681</v>
      </c>
      <c r="B210" s="88" t="s">
        <v>495</v>
      </c>
      <c r="C210" s="69"/>
      <c r="D210" s="69">
        <v>0</v>
      </c>
      <c r="E210" s="69">
        <v>0</v>
      </c>
      <c r="F210" s="69">
        <v>0</v>
      </c>
      <c r="G210" s="69">
        <v>0</v>
      </c>
      <c r="H210" s="69">
        <v>0</v>
      </c>
      <c r="I210" s="69">
        <v>0</v>
      </c>
      <c r="J210" s="69">
        <v>0</v>
      </c>
      <c r="K210" s="69">
        <v>0</v>
      </c>
      <c r="L210" s="69">
        <v>0</v>
      </c>
      <c r="M210" s="69">
        <v>0</v>
      </c>
      <c r="N210" s="70">
        <v>0</v>
      </c>
      <c r="O210" s="69">
        <v>0</v>
      </c>
      <c r="P210" s="69">
        <v>0</v>
      </c>
      <c r="Q210" s="69">
        <v>0</v>
      </c>
      <c r="R210" s="69">
        <v>0</v>
      </c>
      <c r="S210" s="69">
        <v>0</v>
      </c>
      <c r="T210" s="69">
        <v>0</v>
      </c>
      <c r="U210" s="69">
        <v>0</v>
      </c>
      <c r="V210" s="69">
        <v>0</v>
      </c>
      <c r="W210" s="70">
        <v>0</v>
      </c>
      <c r="X210" s="69">
        <f t="shared" si="237"/>
        <v>0</v>
      </c>
      <c r="Y210" s="69">
        <f t="shared" si="237"/>
        <v>0</v>
      </c>
      <c r="Z210" s="69">
        <f t="shared" si="237"/>
        <v>0</v>
      </c>
      <c r="AA210" s="69">
        <f t="shared" si="237"/>
        <v>0</v>
      </c>
      <c r="AB210" s="69">
        <f t="shared" si="237"/>
        <v>0</v>
      </c>
      <c r="AC210" s="69">
        <f t="shared" si="237"/>
        <v>0</v>
      </c>
      <c r="AD210" s="69">
        <f t="shared" si="237"/>
        <v>0</v>
      </c>
      <c r="AE210" s="69">
        <f t="shared" si="237"/>
        <v>0</v>
      </c>
      <c r="AF210" s="69">
        <v>0</v>
      </c>
      <c r="AG210" s="69">
        <v>0</v>
      </c>
      <c r="AH210" s="69">
        <v>0</v>
      </c>
      <c r="AI210" s="69">
        <v>0</v>
      </c>
      <c r="AJ210" s="69">
        <v>0</v>
      </c>
      <c r="AK210" s="69">
        <v>0</v>
      </c>
      <c r="AL210" s="69">
        <v>0</v>
      </c>
      <c r="AM210" s="69">
        <v>0</v>
      </c>
      <c r="AN210" s="70">
        <v>0</v>
      </c>
      <c r="AO210" s="69">
        <v>0</v>
      </c>
      <c r="AP210" s="69">
        <v>0</v>
      </c>
      <c r="AQ210" s="69">
        <v>0</v>
      </c>
      <c r="AR210" s="69">
        <v>0</v>
      </c>
      <c r="AS210" s="69">
        <v>0</v>
      </c>
      <c r="AT210" s="69">
        <v>0</v>
      </c>
      <c r="AU210" s="69">
        <v>0</v>
      </c>
      <c r="AV210" s="69">
        <v>0</v>
      </c>
      <c r="AW210" s="70">
        <v>0</v>
      </c>
      <c r="AX210" s="69">
        <v>0</v>
      </c>
      <c r="AY210" s="69">
        <v>0</v>
      </c>
      <c r="AZ210" s="69">
        <v>0</v>
      </c>
      <c r="BA210" s="69">
        <v>0</v>
      </c>
      <c r="BB210" s="69">
        <v>0</v>
      </c>
      <c r="BC210" s="69">
        <v>0</v>
      </c>
      <c r="BD210" s="69">
        <v>0</v>
      </c>
      <c r="BE210" s="69">
        <v>0</v>
      </c>
      <c r="BF210" s="70">
        <v>0</v>
      </c>
      <c r="BG210" s="69">
        <v>0</v>
      </c>
      <c r="BH210" s="69">
        <v>0</v>
      </c>
      <c r="BI210" s="69">
        <v>0</v>
      </c>
      <c r="BJ210" s="69">
        <v>0</v>
      </c>
      <c r="BK210" s="69">
        <v>0</v>
      </c>
      <c r="BL210" s="69">
        <v>0</v>
      </c>
      <c r="BM210" s="69">
        <v>0</v>
      </c>
      <c r="BN210" s="69">
        <v>0</v>
      </c>
      <c r="BO210" s="70">
        <v>0</v>
      </c>
      <c r="BP210" s="69">
        <v>0</v>
      </c>
      <c r="BQ210" s="69">
        <v>0</v>
      </c>
      <c r="BR210" s="69">
        <v>0</v>
      </c>
      <c r="BS210" s="69">
        <v>0</v>
      </c>
      <c r="BT210" s="69">
        <v>0</v>
      </c>
      <c r="BU210" s="69">
        <v>0</v>
      </c>
      <c r="BV210" s="69">
        <v>0</v>
      </c>
      <c r="BW210" s="69">
        <v>0</v>
      </c>
      <c r="BX210" s="70">
        <v>0</v>
      </c>
      <c r="BY210" s="69">
        <v>0</v>
      </c>
      <c r="BZ210" s="69">
        <v>0</v>
      </c>
      <c r="CA210" s="69">
        <v>0</v>
      </c>
      <c r="CB210" s="69">
        <v>0</v>
      </c>
      <c r="CC210" s="69">
        <v>0</v>
      </c>
      <c r="CD210" s="69">
        <v>0</v>
      </c>
      <c r="CE210" s="69">
        <v>0</v>
      </c>
      <c r="CF210" s="69">
        <v>0</v>
      </c>
      <c r="CG210" s="70">
        <v>0</v>
      </c>
      <c r="CH210" s="69">
        <v>0</v>
      </c>
      <c r="CI210" s="69">
        <v>0</v>
      </c>
      <c r="CJ210" s="69">
        <v>0</v>
      </c>
      <c r="CK210" s="69">
        <v>0</v>
      </c>
      <c r="CL210" s="69">
        <v>0</v>
      </c>
      <c r="CM210" s="69">
        <v>0</v>
      </c>
      <c r="CN210" s="69">
        <v>0</v>
      </c>
      <c r="CO210" s="69">
        <v>0</v>
      </c>
      <c r="CP210" s="70">
        <v>0</v>
      </c>
      <c r="CQ210" s="69">
        <v>0</v>
      </c>
      <c r="CR210" s="69">
        <v>0</v>
      </c>
      <c r="CS210" s="69">
        <v>0</v>
      </c>
      <c r="CT210" s="69">
        <v>0</v>
      </c>
      <c r="CU210" s="69">
        <v>0</v>
      </c>
      <c r="CV210" s="69">
        <v>0</v>
      </c>
      <c r="CW210" s="69">
        <v>0</v>
      </c>
      <c r="CX210" s="69">
        <v>0</v>
      </c>
      <c r="CY210" s="70">
        <v>0</v>
      </c>
      <c r="CZ210" s="69">
        <v>0</v>
      </c>
      <c r="DA210" s="69">
        <v>0</v>
      </c>
      <c r="DB210" s="69">
        <v>0</v>
      </c>
      <c r="DC210" s="69">
        <v>0</v>
      </c>
      <c r="DD210" s="69">
        <v>0</v>
      </c>
      <c r="DE210" s="69">
        <v>0</v>
      </c>
      <c r="DF210" s="69">
        <v>0</v>
      </c>
      <c r="DG210" s="69">
        <v>0</v>
      </c>
      <c r="DH210" s="70">
        <v>0</v>
      </c>
    </row>
    <row r="211" spans="1:112" s="74" customFormat="1" ht="11.5" hidden="1" outlineLevel="1" x14ac:dyDescent="0.35">
      <c r="A211" s="88">
        <v>8682</v>
      </c>
      <c r="B211" s="88" t="s">
        <v>496</v>
      </c>
      <c r="C211" s="69"/>
      <c r="D211" s="69">
        <v>0</v>
      </c>
      <c r="E211" s="69">
        <v>37400</v>
      </c>
      <c r="F211" s="69">
        <v>0</v>
      </c>
      <c r="G211" s="69">
        <v>13600</v>
      </c>
      <c r="H211" s="69">
        <v>13600</v>
      </c>
      <c r="I211" s="69">
        <v>0</v>
      </c>
      <c r="J211" s="69">
        <v>10200</v>
      </c>
      <c r="K211" s="69">
        <v>0</v>
      </c>
      <c r="L211" s="69">
        <v>0</v>
      </c>
      <c r="M211" s="69">
        <v>0</v>
      </c>
      <c r="N211" s="70">
        <v>0</v>
      </c>
      <c r="O211" s="69">
        <v>0</v>
      </c>
      <c r="P211" s="69">
        <v>13600</v>
      </c>
      <c r="Q211" s="69">
        <v>13600</v>
      </c>
      <c r="R211" s="69">
        <v>0</v>
      </c>
      <c r="S211" s="69">
        <v>10200</v>
      </c>
      <c r="T211" s="69">
        <v>0</v>
      </c>
      <c r="U211" s="69">
        <v>0</v>
      </c>
      <c r="V211" s="69">
        <v>37400</v>
      </c>
      <c r="W211" s="70">
        <v>0</v>
      </c>
      <c r="X211" s="69">
        <f t="shared" si="237"/>
        <v>0</v>
      </c>
      <c r="Y211" s="69">
        <f t="shared" si="237"/>
        <v>0</v>
      </c>
      <c r="Z211" s="69">
        <f t="shared" si="237"/>
        <v>0</v>
      </c>
      <c r="AA211" s="69">
        <f t="shared" si="237"/>
        <v>0</v>
      </c>
      <c r="AB211" s="69">
        <f t="shared" si="237"/>
        <v>0</v>
      </c>
      <c r="AC211" s="69">
        <f t="shared" si="237"/>
        <v>0</v>
      </c>
      <c r="AD211" s="69">
        <f t="shared" si="237"/>
        <v>0</v>
      </c>
      <c r="AE211" s="69">
        <f t="shared" si="237"/>
        <v>37400</v>
      </c>
      <c r="AF211" s="69">
        <v>0</v>
      </c>
      <c r="AG211" s="69">
        <v>14008</v>
      </c>
      <c r="AH211" s="69">
        <v>14008</v>
      </c>
      <c r="AI211" s="69">
        <v>0</v>
      </c>
      <c r="AJ211" s="69">
        <v>10506</v>
      </c>
      <c r="AK211" s="69">
        <v>0</v>
      </c>
      <c r="AL211" s="69">
        <v>0</v>
      </c>
      <c r="AM211" s="69">
        <v>38522</v>
      </c>
      <c r="AN211" s="70">
        <v>0</v>
      </c>
      <c r="AO211" s="69">
        <v>0</v>
      </c>
      <c r="AP211" s="69">
        <v>14428.24</v>
      </c>
      <c r="AQ211" s="69">
        <v>14428.24</v>
      </c>
      <c r="AR211" s="69">
        <v>0</v>
      </c>
      <c r="AS211" s="69">
        <v>10821.18</v>
      </c>
      <c r="AT211" s="69">
        <v>0</v>
      </c>
      <c r="AU211" s="69">
        <v>0</v>
      </c>
      <c r="AV211" s="69">
        <v>39677.660000000003</v>
      </c>
      <c r="AW211" s="70">
        <v>0</v>
      </c>
      <c r="AX211" s="69">
        <v>0</v>
      </c>
      <c r="AY211" s="69">
        <v>14861.0872</v>
      </c>
      <c r="AZ211" s="69">
        <v>14861.0872</v>
      </c>
      <c r="BA211" s="69">
        <v>0</v>
      </c>
      <c r="BB211" s="69">
        <v>11145.815400000001</v>
      </c>
      <c r="BC211" s="69">
        <v>0</v>
      </c>
      <c r="BD211" s="69">
        <v>0</v>
      </c>
      <c r="BE211" s="69">
        <v>40867.989800000003</v>
      </c>
      <c r="BF211" s="70">
        <v>0</v>
      </c>
      <c r="BG211" s="69">
        <v>0</v>
      </c>
      <c r="BH211" s="69">
        <v>15306.919816</v>
      </c>
      <c r="BI211" s="69">
        <v>15306.919816</v>
      </c>
      <c r="BJ211" s="69">
        <v>0</v>
      </c>
      <c r="BK211" s="69">
        <v>11480.189862000001</v>
      </c>
      <c r="BL211" s="69">
        <v>0</v>
      </c>
      <c r="BM211" s="69">
        <v>0</v>
      </c>
      <c r="BN211" s="69">
        <v>42094.029494000002</v>
      </c>
      <c r="BO211" s="70">
        <v>0</v>
      </c>
      <c r="BP211" s="69">
        <v>0</v>
      </c>
      <c r="BQ211" s="69">
        <v>15766.12741048</v>
      </c>
      <c r="BR211" s="69">
        <v>15766.12741048</v>
      </c>
      <c r="BS211" s="69">
        <v>0</v>
      </c>
      <c r="BT211" s="69">
        <v>11824.595557860001</v>
      </c>
      <c r="BU211" s="69">
        <v>0</v>
      </c>
      <c r="BV211" s="69">
        <v>0</v>
      </c>
      <c r="BW211" s="69">
        <v>43356.850378820003</v>
      </c>
      <c r="BX211" s="70">
        <v>0</v>
      </c>
      <c r="BY211" s="69">
        <v>0</v>
      </c>
      <c r="BZ211" s="69">
        <v>16239.111232794399</v>
      </c>
      <c r="CA211" s="69">
        <v>16239.111232794399</v>
      </c>
      <c r="CB211" s="69">
        <v>0</v>
      </c>
      <c r="CC211" s="69">
        <v>12179.333424595801</v>
      </c>
      <c r="CD211" s="69">
        <v>0</v>
      </c>
      <c r="CE211" s="69">
        <v>0</v>
      </c>
      <c r="CF211" s="69">
        <v>44657.555890184602</v>
      </c>
      <c r="CG211" s="70">
        <v>0</v>
      </c>
      <c r="CH211" s="69">
        <v>0</v>
      </c>
      <c r="CI211" s="69">
        <v>16726.284569778232</v>
      </c>
      <c r="CJ211" s="69">
        <v>16726.284569778232</v>
      </c>
      <c r="CK211" s="69">
        <v>0</v>
      </c>
      <c r="CL211" s="69">
        <v>12544.713427333676</v>
      </c>
      <c r="CM211" s="69">
        <v>0</v>
      </c>
      <c r="CN211" s="69">
        <v>0</v>
      </c>
      <c r="CO211" s="69">
        <v>45997.282566890142</v>
      </c>
      <c r="CP211" s="70">
        <v>0</v>
      </c>
      <c r="CQ211" s="69">
        <v>0</v>
      </c>
      <c r="CR211" s="69">
        <v>17228.07310687158</v>
      </c>
      <c r="CS211" s="69">
        <v>17228.07310687158</v>
      </c>
      <c r="CT211" s="69">
        <v>0</v>
      </c>
      <c r="CU211" s="69">
        <v>12921.054830153687</v>
      </c>
      <c r="CV211" s="69">
        <v>0</v>
      </c>
      <c r="CW211" s="69">
        <v>0</v>
      </c>
      <c r="CX211" s="69">
        <v>47377.201043896843</v>
      </c>
      <c r="CY211" s="70">
        <v>0</v>
      </c>
      <c r="CZ211" s="69">
        <v>0</v>
      </c>
      <c r="DA211" s="69">
        <v>17744.915300077726</v>
      </c>
      <c r="DB211" s="69">
        <v>17744.915300077726</v>
      </c>
      <c r="DC211" s="69">
        <v>0</v>
      </c>
      <c r="DD211" s="69">
        <v>13308.686475058299</v>
      </c>
      <c r="DE211" s="69">
        <v>0</v>
      </c>
      <c r="DF211" s="69">
        <v>0</v>
      </c>
      <c r="DG211" s="69">
        <v>48798.517075213749</v>
      </c>
      <c r="DH211" s="70">
        <v>0</v>
      </c>
    </row>
    <row r="212" spans="1:112" s="74" customFormat="1" ht="11.5" hidden="1" outlineLevel="1" x14ac:dyDescent="0.35">
      <c r="A212" s="88">
        <v>8683</v>
      </c>
      <c r="B212" s="88" t="s">
        <v>497</v>
      </c>
      <c r="C212" s="69"/>
      <c r="D212" s="69">
        <v>0</v>
      </c>
      <c r="E212" s="69">
        <v>0</v>
      </c>
      <c r="F212" s="69">
        <v>0</v>
      </c>
      <c r="G212" s="69">
        <v>0</v>
      </c>
      <c r="H212" s="69">
        <v>0</v>
      </c>
      <c r="I212" s="69">
        <v>0</v>
      </c>
      <c r="J212" s="69">
        <v>0</v>
      </c>
      <c r="K212" s="69">
        <v>0</v>
      </c>
      <c r="L212" s="69">
        <v>0</v>
      </c>
      <c r="M212" s="69">
        <v>0</v>
      </c>
      <c r="N212" s="70">
        <v>0</v>
      </c>
      <c r="O212" s="69">
        <v>0</v>
      </c>
      <c r="P212" s="69">
        <v>0</v>
      </c>
      <c r="Q212" s="69">
        <v>0</v>
      </c>
      <c r="R212" s="69">
        <v>0</v>
      </c>
      <c r="S212" s="69">
        <v>0</v>
      </c>
      <c r="T212" s="69">
        <v>0</v>
      </c>
      <c r="U212" s="69">
        <v>0</v>
      </c>
      <c r="V212" s="69">
        <v>0</v>
      </c>
      <c r="W212" s="70">
        <v>0</v>
      </c>
      <c r="X212" s="69">
        <f t="shared" si="237"/>
        <v>0</v>
      </c>
      <c r="Y212" s="69">
        <f t="shared" si="237"/>
        <v>0</v>
      </c>
      <c r="Z212" s="69">
        <f t="shared" si="237"/>
        <v>0</v>
      </c>
      <c r="AA212" s="69">
        <f t="shared" si="237"/>
        <v>0</v>
      </c>
      <c r="AB212" s="69">
        <f t="shared" si="237"/>
        <v>0</v>
      </c>
      <c r="AC212" s="69">
        <f t="shared" si="237"/>
        <v>0</v>
      </c>
      <c r="AD212" s="69">
        <f t="shared" si="237"/>
        <v>0</v>
      </c>
      <c r="AE212" s="69">
        <f t="shared" si="237"/>
        <v>0</v>
      </c>
      <c r="AF212" s="69">
        <v>0</v>
      </c>
      <c r="AG212" s="69">
        <v>0</v>
      </c>
      <c r="AH212" s="69">
        <v>0</v>
      </c>
      <c r="AI212" s="69">
        <v>0</v>
      </c>
      <c r="AJ212" s="69">
        <v>0</v>
      </c>
      <c r="AK212" s="69">
        <v>0</v>
      </c>
      <c r="AL212" s="69">
        <v>0</v>
      </c>
      <c r="AM212" s="69">
        <v>0</v>
      </c>
      <c r="AN212" s="70">
        <v>0</v>
      </c>
      <c r="AO212" s="69">
        <v>0</v>
      </c>
      <c r="AP212" s="69">
        <v>0</v>
      </c>
      <c r="AQ212" s="69">
        <v>0</v>
      </c>
      <c r="AR212" s="69">
        <v>0</v>
      </c>
      <c r="AS212" s="69">
        <v>0</v>
      </c>
      <c r="AT212" s="69">
        <v>0</v>
      </c>
      <c r="AU212" s="69">
        <v>0</v>
      </c>
      <c r="AV212" s="69">
        <v>0</v>
      </c>
      <c r="AW212" s="70">
        <v>0</v>
      </c>
      <c r="AX212" s="69">
        <v>0</v>
      </c>
      <c r="AY212" s="69">
        <v>0</v>
      </c>
      <c r="AZ212" s="69">
        <v>0</v>
      </c>
      <c r="BA212" s="69">
        <v>0</v>
      </c>
      <c r="BB212" s="69">
        <v>0</v>
      </c>
      <c r="BC212" s="69">
        <v>0</v>
      </c>
      <c r="BD212" s="69">
        <v>0</v>
      </c>
      <c r="BE212" s="69">
        <v>0</v>
      </c>
      <c r="BF212" s="70">
        <v>0</v>
      </c>
      <c r="BG212" s="69">
        <v>0</v>
      </c>
      <c r="BH212" s="69">
        <v>0</v>
      </c>
      <c r="BI212" s="69">
        <v>0</v>
      </c>
      <c r="BJ212" s="69">
        <v>0</v>
      </c>
      <c r="BK212" s="69">
        <v>0</v>
      </c>
      <c r="BL212" s="69">
        <v>0</v>
      </c>
      <c r="BM212" s="69">
        <v>0</v>
      </c>
      <c r="BN212" s="69">
        <v>0</v>
      </c>
      <c r="BO212" s="70">
        <v>0</v>
      </c>
      <c r="BP212" s="69">
        <v>0</v>
      </c>
      <c r="BQ212" s="69">
        <v>0</v>
      </c>
      <c r="BR212" s="69">
        <v>0</v>
      </c>
      <c r="BS212" s="69">
        <v>0</v>
      </c>
      <c r="BT212" s="69">
        <v>0</v>
      </c>
      <c r="BU212" s="69">
        <v>0</v>
      </c>
      <c r="BV212" s="69">
        <v>0</v>
      </c>
      <c r="BW212" s="69">
        <v>0</v>
      </c>
      <c r="BX212" s="70">
        <v>0</v>
      </c>
      <c r="BY212" s="69">
        <v>0</v>
      </c>
      <c r="BZ212" s="69">
        <v>0</v>
      </c>
      <c r="CA212" s="69">
        <v>0</v>
      </c>
      <c r="CB212" s="69">
        <v>0</v>
      </c>
      <c r="CC212" s="69">
        <v>0</v>
      </c>
      <c r="CD212" s="69">
        <v>0</v>
      </c>
      <c r="CE212" s="69">
        <v>0</v>
      </c>
      <c r="CF212" s="69">
        <v>0</v>
      </c>
      <c r="CG212" s="70">
        <v>0</v>
      </c>
      <c r="CH212" s="69">
        <v>0</v>
      </c>
      <c r="CI212" s="69">
        <v>0</v>
      </c>
      <c r="CJ212" s="69">
        <v>0</v>
      </c>
      <c r="CK212" s="69">
        <v>0</v>
      </c>
      <c r="CL212" s="69">
        <v>0</v>
      </c>
      <c r="CM212" s="69">
        <v>0</v>
      </c>
      <c r="CN212" s="69">
        <v>0</v>
      </c>
      <c r="CO212" s="69">
        <v>0</v>
      </c>
      <c r="CP212" s="70">
        <v>0</v>
      </c>
      <c r="CQ212" s="69">
        <v>0</v>
      </c>
      <c r="CR212" s="69">
        <v>0</v>
      </c>
      <c r="CS212" s="69">
        <v>0</v>
      </c>
      <c r="CT212" s="69">
        <v>0</v>
      </c>
      <c r="CU212" s="69">
        <v>0</v>
      </c>
      <c r="CV212" s="69">
        <v>0</v>
      </c>
      <c r="CW212" s="69">
        <v>0</v>
      </c>
      <c r="CX212" s="69">
        <v>0</v>
      </c>
      <c r="CY212" s="70">
        <v>0</v>
      </c>
      <c r="CZ212" s="69">
        <v>0</v>
      </c>
      <c r="DA212" s="69">
        <v>0</v>
      </c>
      <c r="DB212" s="69">
        <v>0</v>
      </c>
      <c r="DC212" s="69">
        <v>0</v>
      </c>
      <c r="DD212" s="69">
        <v>0</v>
      </c>
      <c r="DE212" s="69">
        <v>0</v>
      </c>
      <c r="DF212" s="69">
        <v>0</v>
      </c>
      <c r="DG212" s="69">
        <v>0</v>
      </c>
      <c r="DH212" s="70">
        <v>0</v>
      </c>
    </row>
    <row r="213" spans="1:112" s="74" customFormat="1" ht="11.5" hidden="1" outlineLevel="1" x14ac:dyDescent="0.35">
      <c r="A213" s="88">
        <v>8684</v>
      </c>
      <c r="B213" s="88" t="s">
        <v>498</v>
      </c>
      <c r="C213" s="69"/>
      <c r="D213" s="69">
        <v>0</v>
      </c>
      <c r="E213" s="69">
        <v>0</v>
      </c>
      <c r="F213" s="69">
        <v>0</v>
      </c>
      <c r="G213" s="69">
        <v>0</v>
      </c>
      <c r="H213" s="69">
        <v>0</v>
      </c>
      <c r="I213" s="69">
        <v>0</v>
      </c>
      <c r="J213" s="69">
        <v>0</v>
      </c>
      <c r="K213" s="69">
        <v>0</v>
      </c>
      <c r="L213" s="69">
        <v>0</v>
      </c>
      <c r="M213" s="69">
        <v>0</v>
      </c>
      <c r="N213" s="70">
        <v>0</v>
      </c>
      <c r="O213" s="69">
        <v>0</v>
      </c>
      <c r="P213" s="69">
        <v>0</v>
      </c>
      <c r="Q213" s="69">
        <v>0</v>
      </c>
      <c r="R213" s="69">
        <v>0</v>
      </c>
      <c r="S213" s="69">
        <v>0</v>
      </c>
      <c r="T213" s="69">
        <v>0</v>
      </c>
      <c r="U213" s="69">
        <v>0</v>
      </c>
      <c r="V213" s="69">
        <v>0</v>
      </c>
      <c r="W213" s="70">
        <v>0</v>
      </c>
      <c r="X213" s="69">
        <f t="shared" si="237"/>
        <v>0</v>
      </c>
      <c r="Y213" s="69">
        <f t="shared" si="237"/>
        <v>0</v>
      </c>
      <c r="Z213" s="69">
        <f t="shared" si="237"/>
        <v>0</v>
      </c>
      <c r="AA213" s="69">
        <f t="shared" si="237"/>
        <v>0</v>
      </c>
      <c r="AB213" s="69">
        <f t="shared" si="237"/>
        <v>0</v>
      </c>
      <c r="AC213" s="69">
        <f t="shared" si="237"/>
        <v>0</v>
      </c>
      <c r="AD213" s="69">
        <f t="shared" si="237"/>
        <v>0</v>
      </c>
      <c r="AE213" s="69">
        <f t="shared" si="237"/>
        <v>0</v>
      </c>
      <c r="AF213" s="69">
        <v>0</v>
      </c>
      <c r="AG213" s="69">
        <v>0</v>
      </c>
      <c r="AH213" s="69">
        <v>0</v>
      </c>
      <c r="AI213" s="69">
        <v>0</v>
      </c>
      <c r="AJ213" s="69">
        <v>0</v>
      </c>
      <c r="AK213" s="69">
        <v>0</v>
      </c>
      <c r="AL213" s="69">
        <v>0</v>
      </c>
      <c r="AM213" s="69">
        <v>0</v>
      </c>
      <c r="AN213" s="70">
        <v>0</v>
      </c>
      <c r="AO213" s="69">
        <v>0</v>
      </c>
      <c r="AP213" s="69">
        <v>0</v>
      </c>
      <c r="AQ213" s="69">
        <v>0</v>
      </c>
      <c r="AR213" s="69">
        <v>0</v>
      </c>
      <c r="AS213" s="69">
        <v>0</v>
      </c>
      <c r="AT213" s="69">
        <v>0</v>
      </c>
      <c r="AU213" s="69">
        <v>0</v>
      </c>
      <c r="AV213" s="69">
        <v>0</v>
      </c>
      <c r="AW213" s="70">
        <v>0</v>
      </c>
      <c r="AX213" s="69">
        <v>0</v>
      </c>
      <c r="AY213" s="69">
        <v>0</v>
      </c>
      <c r="AZ213" s="69">
        <v>0</v>
      </c>
      <c r="BA213" s="69">
        <v>0</v>
      </c>
      <c r="BB213" s="69">
        <v>0</v>
      </c>
      <c r="BC213" s="69">
        <v>0</v>
      </c>
      <c r="BD213" s="69">
        <v>0</v>
      </c>
      <c r="BE213" s="69">
        <v>0</v>
      </c>
      <c r="BF213" s="70">
        <v>0</v>
      </c>
      <c r="BG213" s="69">
        <v>0</v>
      </c>
      <c r="BH213" s="69">
        <v>0</v>
      </c>
      <c r="BI213" s="69">
        <v>0</v>
      </c>
      <c r="BJ213" s="69">
        <v>0</v>
      </c>
      <c r="BK213" s="69">
        <v>0</v>
      </c>
      <c r="BL213" s="69">
        <v>0</v>
      </c>
      <c r="BM213" s="69">
        <v>0</v>
      </c>
      <c r="BN213" s="69">
        <v>0</v>
      </c>
      <c r="BO213" s="70">
        <v>0</v>
      </c>
      <c r="BP213" s="69">
        <v>0</v>
      </c>
      <c r="BQ213" s="69">
        <v>0</v>
      </c>
      <c r="BR213" s="69">
        <v>0</v>
      </c>
      <c r="BS213" s="69">
        <v>0</v>
      </c>
      <c r="BT213" s="69">
        <v>0</v>
      </c>
      <c r="BU213" s="69">
        <v>0</v>
      </c>
      <c r="BV213" s="69">
        <v>0</v>
      </c>
      <c r="BW213" s="69">
        <v>0</v>
      </c>
      <c r="BX213" s="70">
        <v>0</v>
      </c>
      <c r="BY213" s="69">
        <v>0</v>
      </c>
      <c r="BZ213" s="69">
        <v>0</v>
      </c>
      <c r="CA213" s="69">
        <v>0</v>
      </c>
      <c r="CB213" s="69">
        <v>0</v>
      </c>
      <c r="CC213" s="69">
        <v>0</v>
      </c>
      <c r="CD213" s="69">
        <v>0</v>
      </c>
      <c r="CE213" s="69">
        <v>0</v>
      </c>
      <c r="CF213" s="69">
        <v>0</v>
      </c>
      <c r="CG213" s="70">
        <v>0</v>
      </c>
      <c r="CH213" s="69">
        <v>0</v>
      </c>
      <c r="CI213" s="69">
        <v>0</v>
      </c>
      <c r="CJ213" s="69">
        <v>0</v>
      </c>
      <c r="CK213" s="69">
        <v>0</v>
      </c>
      <c r="CL213" s="69">
        <v>0</v>
      </c>
      <c r="CM213" s="69">
        <v>0</v>
      </c>
      <c r="CN213" s="69">
        <v>0</v>
      </c>
      <c r="CO213" s="69">
        <v>0</v>
      </c>
      <c r="CP213" s="70">
        <v>0</v>
      </c>
      <c r="CQ213" s="69">
        <v>0</v>
      </c>
      <c r="CR213" s="69">
        <v>0</v>
      </c>
      <c r="CS213" s="69">
        <v>0</v>
      </c>
      <c r="CT213" s="69">
        <v>0</v>
      </c>
      <c r="CU213" s="69">
        <v>0</v>
      </c>
      <c r="CV213" s="69">
        <v>0</v>
      </c>
      <c r="CW213" s="69">
        <v>0</v>
      </c>
      <c r="CX213" s="69">
        <v>0</v>
      </c>
      <c r="CY213" s="70">
        <v>0</v>
      </c>
      <c r="CZ213" s="69">
        <v>0</v>
      </c>
      <c r="DA213" s="69">
        <v>0</v>
      </c>
      <c r="DB213" s="69">
        <v>0</v>
      </c>
      <c r="DC213" s="69">
        <v>0</v>
      </c>
      <c r="DD213" s="69">
        <v>0</v>
      </c>
      <c r="DE213" s="69">
        <v>0</v>
      </c>
      <c r="DF213" s="69">
        <v>0</v>
      </c>
      <c r="DG213" s="69">
        <v>0</v>
      </c>
      <c r="DH213" s="70">
        <v>0</v>
      </c>
    </row>
    <row r="214" spans="1:112" s="74" customFormat="1" ht="11.5" hidden="1" outlineLevel="1" x14ac:dyDescent="0.35">
      <c r="A214" s="88">
        <v>8685</v>
      </c>
      <c r="B214" s="88" t="s">
        <v>499</v>
      </c>
      <c r="C214" s="69"/>
      <c r="D214" s="69">
        <v>0</v>
      </c>
      <c r="E214" s="69">
        <v>0</v>
      </c>
      <c r="F214" s="69">
        <v>0</v>
      </c>
      <c r="G214" s="69">
        <v>0</v>
      </c>
      <c r="H214" s="69">
        <v>0</v>
      </c>
      <c r="I214" s="69">
        <v>0</v>
      </c>
      <c r="J214" s="69">
        <v>0</v>
      </c>
      <c r="K214" s="69">
        <v>0</v>
      </c>
      <c r="L214" s="69">
        <v>0</v>
      </c>
      <c r="M214" s="69">
        <v>0</v>
      </c>
      <c r="N214" s="70">
        <v>0</v>
      </c>
      <c r="O214" s="69">
        <v>0</v>
      </c>
      <c r="P214" s="69">
        <v>0</v>
      </c>
      <c r="Q214" s="69">
        <v>0</v>
      </c>
      <c r="R214" s="69">
        <v>0</v>
      </c>
      <c r="S214" s="69">
        <v>0</v>
      </c>
      <c r="T214" s="69">
        <v>0</v>
      </c>
      <c r="U214" s="69">
        <v>0</v>
      </c>
      <c r="V214" s="69">
        <v>0</v>
      </c>
      <c r="W214" s="70">
        <v>0</v>
      </c>
      <c r="X214" s="69">
        <f t="shared" si="237"/>
        <v>0</v>
      </c>
      <c r="Y214" s="69">
        <f t="shared" si="237"/>
        <v>0</v>
      </c>
      <c r="Z214" s="69">
        <f t="shared" si="237"/>
        <v>0</v>
      </c>
      <c r="AA214" s="69">
        <f t="shared" si="237"/>
        <v>0</v>
      </c>
      <c r="AB214" s="69">
        <f t="shared" si="237"/>
        <v>0</v>
      </c>
      <c r="AC214" s="69">
        <f t="shared" si="237"/>
        <v>0</v>
      </c>
      <c r="AD214" s="69">
        <f t="shared" si="237"/>
        <v>0</v>
      </c>
      <c r="AE214" s="69">
        <f t="shared" si="237"/>
        <v>0</v>
      </c>
      <c r="AF214" s="69">
        <v>0</v>
      </c>
      <c r="AG214" s="69">
        <v>0</v>
      </c>
      <c r="AH214" s="69">
        <v>0</v>
      </c>
      <c r="AI214" s="69">
        <v>0</v>
      </c>
      <c r="AJ214" s="69">
        <v>0</v>
      </c>
      <c r="AK214" s="69">
        <v>0</v>
      </c>
      <c r="AL214" s="69">
        <v>0</v>
      </c>
      <c r="AM214" s="69">
        <v>0</v>
      </c>
      <c r="AN214" s="70">
        <v>0</v>
      </c>
      <c r="AO214" s="69">
        <v>0</v>
      </c>
      <c r="AP214" s="69">
        <v>0</v>
      </c>
      <c r="AQ214" s="69">
        <v>0</v>
      </c>
      <c r="AR214" s="69">
        <v>0</v>
      </c>
      <c r="AS214" s="69">
        <v>0</v>
      </c>
      <c r="AT214" s="69">
        <v>0</v>
      </c>
      <c r="AU214" s="69">
        <v>0</v>
      </c>
      <c r="AV214" s="69">
        <v>0</v>
      </c>
      <c r="AW214" s="70">
        <v>0</v>
      </c>
      <c r="AX214" s="69">
        <v>0</v>
      </c>
      <c r="AY214" s="69">
        <v>0</v>
      </c>
      <c r="AZ214" s="69">
        <v>0</v>
      </c>
      <c r="BA214" s="69">
        <v>0</v>
      </c>
      <c r="BB214" s="69">
        <v>0</v>
      </c>
      <c r="BC214" s="69">
        <v>0</v>
      </c>
      <c r="BD214" s="69">
        <v>0</v>
      </c>
      <c r="BE214" s="69">
        <v>0</v>
      </c>
      <c r="BF214" s="70">
        <v>0</v>
      </c>
      <c r="BG214" s="69">
        <v>0</v>
      </c>
      <c r="BH214" s="69">
        <v>0</v>
      </c>
      <c r="BI214" s="69">
        <v>0</v>
      </c>
      <c r="BJ214" s="69">
        <v>0</v>
      </c>
      <c r="BK214" s="69">
        <v>0</v>
      </c>
      <c r="BL214" s="69">
        <v>0</v>
      </c>
      <c r="BM214" s="69">
        <v>0</v>
      </c>
      <c r="BN214" s="69">
        <v>0</v>
      </c>
      <c r="BO214" s="70">
        <v>0</v>
      </c>
      <c r="BP214" s="69">
        <v>0</v>
      </c>
      <c r="BQ214" s="69">
        <v>0</v>
      </c>
      <c r="BR214" s="69">
        <v>0</v>
      </c>
      <c r="BS214" s="69">
        <v>0</v>
      </c>
      <c r="BT214" s="69">
        <v>0</v>
      </c>
      <c r="BU214" s="69">
        <v>0</v>
      </c>
      <c r="BV214" s="69">
        <v>0</v>
      </c>
      <c r="BW214" s="69">
        <v>0</v>
      </c>
      <c r="BX214" s="70">
        <v>0</v>
      </c>
      <c r="BY214" s="69">
        <v>0</v>
      </c>
      <c r="BZ214" s="69">
        <v>0</v>
      </c>
      <c r="CA214" s="69">
        <v>0</v>
      </c>
      <c r="CB214" s="69">
        <v>0</v>
      </c>
      <c r="CC214" s="69">
        <v>0</v>
      </c>
      <c r="CD214" s="69">
        <v>0</v>
      </c>
      <c r="CE214" s="69">
        <v>0</v>
      </c>
      <c r="CF214" s="69">
        <v>0</v>
      </c>
      <c r="CG214" s="70">
        <v>0</v>
      </c>
      <c r="CH214" s="69">
        <v>0</v>
      </c>
      <c r="CI214" s="69">
        <v>0</v>
      </c>
      <c r="CJ214" s="69">
        <v>0</v>
      </c>
      <c r="CK214" s="69">
        <v>0</v>
      </c>
      <c r="CL214" s="69">
        <v>0</v>
      </c>
      <c r="CM214" s="69">
        <v>0</v>
      </c>
      <c r="CN214" s="69">
        <v>0</v>
      </c>
      <c r="CO214" s="69">
        <v>0</v>
      </c>
      <c r="CP214" s="70">
        <v>0</v>
      </c>
      <c r="CQ214" s="69">
        <v>0</v>
      </c>
      <c r="CR214" s="69">
        <v>0</v>
      </c>
      <c r="CS214" s="69">
        <v>0</v>
      </c>
      <c r="CT214" s="69">
        <v>0</v>
      </c>
      <c r="CU214" s="69">
        <v>0</v>
      </c>
      <c r="CV214" s="69">
        <v>0</v>
      </c>
      <c r="CW214" s="69">
        <v>0</v>
      </c>
      <c r="CX214" s="69">
        <v>0</v>
      </c>
      <c r="CY214" s="70">
        <v>0</v>
      </c>
      <c r="CZ214" s="69">
        <v>0</v>
      </c>
      <c r="DA214" s="69">
        <v>0</v>
      </c>
      <c r="DB214" s="69">
        <v>0</v>
      </c>
      <c r="DC214" s="69">
        <v>0</v>
      </c>
      <c r="DD214" s="69">
        <v>0</v>
      </c>
      <c r="DE214" s="69">
        <v>0</v>
      </c>
      <c r="DF214" s="69">
        <v>0</v>
      </c>
      <c r="DG214" s="69">
        <v>0</v>
      </c>
      <c r="DH214" s="70">
        <v>0</v>
      </c>
    </row>
    <row r="215" spans="1:112" s="74" customFormat="1" ht="11.5" hidden="1" outlineLevel="1" x14ac:dyDescent="0.35">
      <c r="A215" s="88">
        <v>8686</v>
      </c>
      <c r="B215" s="88" t="s">
        <v>500</v>
      </c>
      <c r="C215" s="69"/>
      <c r="D215" s="69">
        <v>0</v>
      </c>
      <c r="E215" s="69">
        <v>0</v>
      </c>
      <c r="F215" s="69">
        <v>0</v>
      </c>
      <c r="G215" s="69">
        <v>0</v>
      </c>
      <c r="H215" s="69">
        <v>0</v>
      </c>
      <c r="I215" s="69">
        <v>0</v>
      </c>
      <c r="J215" s="69">
        <v>0</v>
      </c>
      <c r="K215" s="69">
        <v>0</v>
      </c>
      <c r="L215" s="69">
        <v>0</v>
      </c>
      <c r="M215" s="69">
        <v>0</v>
      </c>
      <c r="N215" s="70">
        <v>0</v>
      </c>
      <c r="O215" s="69">
        <v>0</v>
      </c>
      <c r="P215" s="69">
        <v>0</v>
      </c>
      <c r="Q215" s="69">
        <v>0</v>
      </c>
      <c r="R215" s="69">
        <v>0</v>
      </c>
      <c r="S215" s="69">
        <v>0</v>
      </c>
      <c r="T215" s="69">
        <v>0</v>
      </c>
      <c r="U215" s="69">
        <v>0</v>
      </c>
      <c r="V215" s="69">
        <v>0</v>
      </c>
      <c r="W215" s="70">
        <v>0</v>
      </c>
      <c r="X215" s="69">
        <f t="shared" si="237"/>
        <v>0</v>
      </c>
      <c r="Y215" s="69">
        <f t="shared" si="237"/>
        <v>0</v>
      </c>
      <c r="Z215" s="69">
        <f t="shared" si="237"/>
        <v>0</v>
      </c>
      <c r="AA215" s="69">
        <f t="shared" si="237"/>
        <v>0</v>
      </c>
      <c r="AB215" s="69">
        <f t="shared" si="237"/>
        <v>0</v>
      </c>
      <c r="AC215" s="69">
        <f t="shared" si="237"/>
        <v>0</v>
      </c>
      <c r="AD215" s="69">
        <f t="shared" si="237"/>
        <v>0</v>
      </c>
      <c r="AE215" s="69">
        <f t="shared" si="237"/>
        <v>0</v>
      </c>
      <c r="AF215" s="69">
        <v>0</v>
      </c>
      <c r="AG215" s="69">
        <v>0</v>
      </c>
      <c r="AH215" s="69">
        <v>0</v>
      </c>
      <c r="AI215" s="69">
        <v>0</v>
      </c>
      <c r="AJ215" s="69">
        <v>0</v>
      </c>
      <c r="AK215" s="69">
        <v>0</v>
      </c>
      <c r="AL215" s="69">
        <v>0</v>
      </c>
      <c r="AM215" s="69">
        <v>0</v>
      </c>
      <c r="AN215" s="70">
        <v>0</v>
      </c>
      <c r="AO215" s="69">
        <v>0</v>
      </c>
      <c r="AP215" s="69">
        <v>0</v>
      </c>
      <c r="AQ215" s="69">
        <v>0</v>
      </c>
      <c r="AR215" s="69">
        <v>0</v>
      </c>
      <c r="AS215" s="69">
        <v>0</v>
      </c>
      <c r="AT215" s="69">
        <v>0</v>
      </c>
      <c r="AU215" s="69">
        <v>0</v>
      </c>
      <c r="AV215" s="69">
        <v>0</v>
      </c>
      <c r="AW215" s="70">
        <v>0</v>
      </c>
      <c r="AX215" s="69">
        <v>0</v>
      </c>
      <c r="AY215" s="69">
        <v>0</v>
      </c>
      <c r="AZ215" s="69">
        <v>0</v>
      </c>
      <c r="BA215" s="69">
        <v>0</v>
      </c>
      <c r="BB215" s="69">
        <v>0</v>
      </c>
      <c r="BC215" s="69">
        <v>0</v>
      </c>
      <c r="BD215" s="69">
        <v>0</v>
      </c>
      <c r="BE215" s="69">
        <v>0</v>
      </c>
      <c r="BF215" s="70">
        <v>0</v>
      </c>
      <c r="BG215" s="69">
        <v>0</v>
      </c>
      <c r="BH215" s="69">
        <v>0</v>
      </c>
      <c r="BI215" s="69">
        <v>0</v>
      </c>
      <c r="BJ215" s="69">
        <v>0</v>
      </c>
      <c r="BK215" s="69">
        <v>0</v>
      </c>
      <c r="BL215" s="69">
        <v>0</v>
      </c>
      <c r="BM215" s="69">
        <v>0</v>
      </c>
      <c r="BN215" s="69">
        <v>0</v>
      </c>
      <c r="BO215" s="70">
        <v>0</v>
      </c>
      <c r="BP215" s="69">
        <v>0</v>
      </c>
      <c r="BQ215" s="69">
        <v>0</v>
      </c>
      <c r="BR215" s="69">
        <v>0</v>
      </c>
      <c r="BS215" s="69">
        <v>0</v>
      </c>
      <c r="BT215" s="69">
        <v>0</v>
      </c>
      <c r="BU215" s="69">
        <v>0</v>
      </c>
      <c r="BV215" s="69">
        <v>0</v>
      </c>
      <c r="BW215" s="69">
        <v>0</v>
      </c>
      <c r="BX215" s="70">
        <v>0</v>
      </c>
      <c r="BY215" s="69">
        <v>0</v>
      </c>
      <c r="BZ215" s="69">
        <v>0</v>
      </c>
      <c r="CA215" s="69">
        <v>0</v>
      </c>
      <c r="CB215" s="69">
        <v>0</v>
      </c>
      <c r="CC215" s="69">
        <v>0</v>
      </c>
      <c r="CD215" s="69">
        <v>0</v>
      </c>
      <c r="CE215" s="69">
        <v>0</v>
      </c>
      <c r="CF215" s="69">
        <v>0</v>
      </c>
      <c r="CG215" s="70">
        <v>0</v>
      </c>
      <c r="CH215" s="69">
        <v>0</v>
      </c>
      <c r="CI215" s="69">
        <v>0</v>
      </c>
      <c r="CJ215" s="69">
        <v>0</v>
      </c>
      <c r="CK215" s="69">
        <v>0</v>
      </c>
      <c r="CL215" s="69">
        <v>0</v>
      </c>
      <c r="CM215" s="69">
        <v>0</v>
      </c>
      <c r="CN215" s="69">
        <v>0</v>
      </c>
      <c r="CO215" s="69">
        <v>0</v>
      </c>
      <c r="CP215" s="70">
        <v>0</v>
      </c>
      <c r="CQ215" s="69">
        <v>0</v>
      </c>
      <c r="CR215" s="69">
        <v>0</v>
      </c>
      <c r="CS215" s="69">
        <v>0</v>
      </c>
      <c r="CT215" s="69">
        <v>0</v>
      </c>
      <c r="CU215" s="69">
        <v>0</v>
      </c>
      <c r="CV215" s="69">
        <v>0</v>
      </c>
      <c r="CW215" s="69">
        <v>0</v>
      </c>
      <c r="CX215" s="69">
        <v>0</v>
      </c>
      <c r="CY215" s="70">
        <v>0</v>
      </c>
      <c r="CZ215" s="69">
        <v>0</v>
      </c>
      <c r="DA215" s="69">
        <v>0</v>
      </c>
      <c r="DB215" s="69">
        <v>0</v>
      </c>
      <c r="DC215" s="69">
        <v>0</v>
      </c>
      <c r="DD215" s="69">
        <v>0</v>
      </c>
      <c r="DE215" s="69">
        <v>0</v>
      </c>
      <c r="DF215" s="69">
        <v>0</v>
      </c>
      <c r="DG215" s="69">
        <v>0</v>
      </c>
      <c r="DH215" s="70">
        <v>0</v>
      </c>
    </row>
    <row r="216" spans="1:112" s="74" customFormat="1" ht="11.5" hidden="1" outlineLevel="1" x14ac:dyDescent="0.35">
      <c r="A216" s="88">
        <v>8687</v>
      </c>
      <c r="B216" s="88" t="s">
        <v>501</v>
      </c>
      <c r="C216" s="69"/>
      <c r="D216" s="69">
        <v>0</v>
      </c>
      <c r="E216" s="69">
        <v>0</v>
      </c>
      <c r="F216" s="69">
        <v>0</v>
      </c>
      <c r="G216" s="69">
        <v>0</v>
      </c>
      <c r="H216" s="69">
        <v>0</v>
      </c>
      <c r="I216" s="69">
        <v>0</v>
      </c>
      <c r="J216" s="69">
        <v>0</v>
      </c>
      <c r="K216" s="69">
        <v>0</v>
      </c>
      <c r="L216" s="69">
        <v>0</v>
      </c>
      <c r="M216" s="69">
        <v>0</v>
      </c>
      <c r="N216" s="70">
        <v>0</v>
      </c>
      <c r="O216" s="69">
        <v>0</v>
      </c>
      <c r="P216" s="69">
        <v>0</v>
      </c>
      <c r="Q216" s="69">
        <v>0</v>
      </c>
      <c r="R216" s="69">
        <v>0</v>
      </c>
      <c r="S216" s="69">
        <v>0</v>
      </c>
      <c r="T216" s="69">
        <v>0</v>
      </c>
      <c r="U216" s="69">
        <v>0</v>
      </c>
      <c r="V216" s="69">
        <v>0</v>
      </c>
      <c r="W216" s="70">
        <v>0</v>
      </c>
      <c r="X216" s="69">
        <f t="shared" si="237"/>
        <v>0</v>
      </c>
      <c r="Y216" s="69">
        <f t="shared" si="237"/>
        <v>0</v>
      </c>
      <c r="Z216" s="69">
        <f t="shared" si="237"/>
        <v>0</v>
      </c>
      <c r="AA216" s="69">
        <f t="shared" si="237"/>
        <v>0</v>
      </c>
      <c r="AB216" s="69">
        <f t="shared" si="237"/>
        <v>0</v>
      </c>
      <c r="AC216" s="69">
        <f t="shared" si="237"/>
        <v>0</v>
      </c>
      <c r="AD216" s="69">
        <f t="shared" si="237"/>
        <v>0</v>
      </c>
      <c r="AE216" s="69">
        <f t="shared" si="237"/>
        <v>0</v>
      </c>
      <c r="AF216" s="69">
        <v>0</v>
      </c>
      <c r="AG216" s="69">
        <v>0</v>
      </c>
      <c r="AH216" s="69">
        <v>0</v>
      </c>
      <c r="AI216" s="69">
        <v>0</v>
      </c>
      <c r="AJ216" s="69">
        <v>0</v>
      </c>
      <c r="AK216" s="69">
        <v>0</v>
      </c>
      <c r="AL216" s="69">
        <v>0</v>
      </c>
      <c r="AM216" s="69">
        <v>0</v>
      </c>
      <c r="AN216" s="70">
        <v>0</v>
      </c>
      <c r="AO216" s="69">
        <v>0</v>
      </c>
      <c r="AP216" s="69">
        <v>0</v>
      </c>
      <c r="AQ216" s="69">
        <v>0</v>
      </c>
      <c r="AR216" s="69">
        <v>0</v>
      </c>
      <c r="AS216" s="69">
        <v>0</v>
      </c>
      <c r="AT216" s="69">
        <v>0</v>
      </c>
      <c r="AU216" s="69">
        <v>0</v>
      </c>
      <c r="AV216" s="69">
        <v>0</v>
      </c>
      <c r="AW216" s="70">
        <v>0</v>
      </c>
      <c r="AX216" s="69">
        <v>0</v>
      </c>
      <c r="AY216" s="69">
        <v>0</v>
      </c>
      <c r="AZ216" s="69">
        <v>0</v>
      </c>
      <c r="BA216" s="69">
        <v>0</v>
      </c>
      <c r="BB216" s="69">
        <v>0</v>
      </c>
      <c r="BC216" s="69">
        <v>0</v>
      </c>
      <c r="BD216" s="69">
        <v>0</v>
      </c>
      <c r="BE216" s="69">
        <v>0</v>
      </c>
      <c r="BF216" s="70">
        <v>0</v>
      </c>
      <c r="BG216" s="69">
        <v>0</v>
      </c>
      <c r="BH216" s="69">
        <v>0</v>
      </c>
      <c r="BI216" s="69">
        <v>0</v>
      </c>
      <c r="BJ216" s="69">
        <v>0</v>
      </c>
      <c r="BK216" s="69">
        <v>0</v>
      </c>
      <c r="BL216" s="69">
        <v>0</v>
      </c>
      <c r="BM216" s="69">
        <v>0</v>
      </c>
      <c r="BN216" s="69">
        <v>0</v>
      </c>
      <c r="BO216" s="70">
        <v>0</v>
      </c>
      <c r="BP216" s="69">
        <v>0</v>
      </c>
      <c r="BQ216" s="69">
        <v>0</v>
      </c>
      <c r="BR216" s="69">
        <v>0</v>
      </c>
      <c r="BS216" s="69">
        <v>0</v>
      </c>
      <c r="BT216" s="69">
        <v>0</v>
      </c>
      <c r="BU216" s="69">
        <v>0</v>
      </c>
      <c r="BV216" s="69">
        <v>0</v>
      </c>
      <c r="BW216" s="69">
        <v>0</v>
      </c>
      <c r="BX216" s="70">
        <v>0</v>
      </c>
      <c r="BY216" s="69">
        <v>0</v>
      </c>
      <c r="BZ216" s="69">
        <v>0</v>
      </c>
      <c r="CA216" s="69">
        <v>0</v>
      </c>
      <c r="CB216" s="69">
        <v>0</v>
      </c>
      <c r="CC216" s="69">
        <v>0</v>
      </c>
      <c r="CD216" s="69">
        <v>0</v>
      </c>
      <c r="CE216" s="69">
        <v>0</v>
      </c>
      <c r="CF216" s="69">
        <v>0</v>
      </c>
      <c r="CG216" s="70">
        <v>0</v>
      </c>
      <c r="CH216" s="69">
        <v>0</v>
      </c>
      <c r="CI216" s="69">
        <v>0</v>
      </c>
      <c r="CJ216" s="69">
        <v>0</v>
      </c>
      <c r="CK216" s="69">
        <v>0</v>
      </c>
      <c r="CL216" s="69">
        <v>0</v>
      </c>
      <c r="CM216" s="69">
        <v>0</v>
      </c>
      <c r="CN216" s="69">
        <v>0</v>
      </c>
      <c r="CO216" s="69">
        <v>0</v>
      </c>
      <c r="CP216" s="70">
        <v>0</v>
      </c>
      <c r="CQ216" s="69">
        <v>0</v>
      </c>
      <c r="CR216" s="69">
        <v>0</v>
      </c>
      <c r="CS216" s="69">
        <v>0</v>
      </c>
      <c r="CT216" s="69">
        <v>0</v>
      </c>
      <c r="CU216" s="69">
        <v>0</v>
      </c>
      <c r="CV216" s="69">
        <v>0</v>
      </c>
      <c r="CW216" s="69">
        <v>0</v>
      </c>
      <c r="CX216" s="69">
        <v>0</v>
      </c>
      <c r="CY216" s="70">
        <v>0</v>
      </c>
      <c r="CZ216" s="69">
        <v>0</v>
      </c>
      <c r="DA216" s="69">
        <v>0</v>
      </c>
      <c r="DB216" s="69">
        <v>0</v>
      </c>
      <c r="DC216" s="69">
        <v>0</v>
      </c>
      <c r="DD216" s="69">
        <v>0</v>
      </c>
      <c r="DE216" s="69">
        <v>0</v>
      </c>
      <c r="DF216" s="69">
        <v>0</v>
      </c>
      <c r="DG216" s="69">
        <v>0</v>
      </c>
      <c r="DH216" s="70">
        <v>0</v>
      </c>
    </row>
    <row r="217" spans="1:112" s="74" customFormat="1" ht="11.5" hidden="1" outlineLevel="1" x14ac:dyDescent="0.35">
      <c r="A217" s="88">
        <v>8688</v>
      </c>
      <c r="B217" s="88" t="s">
        <v>502</v>
      </c>
      <c r="C217" s="69"/>
      <c r="D217" s="69">
        <v>0</v>
      </c>
      <c r="E217" s="69">
        <v>0</v>
      </c>
      <c r="F217" s="69">
        <v>0</v>
      </c>
      <c r="G217" s="69">
        <v>0</v>
      </c>
      <c r="H217" s="69">
        <v>0</v>
      </c>
      <c r="I217" s="69">
        <v>0</v>
      </c>
      <c r="J217" s="69">
        <v>0</v>
      </c>
      <c r="K217" s="69">
        <v>0</v>
      </c>
      <c r="L217" s="69">
        <v>0</v>
      </c>
      <c r="M217" s="69">
        <v>0</v>
      </c>
      <c r="N217" s="70">
        <v>0</v>
      </c>
      <c r="O217" s="69">
        <v>0</v>
      </c>
      <c r="P217" s="69">
        <v>0</v>
      </c>
      <c r="Q217" s="69">
        <v>0</v>
      </c>
      <c r="R217" s="69">
        <v>0</v>
      </c>
      <c r="S217" s="69">
        <v>0</v>
      </c>
      <c r="T217" s="69">
        <v>0</v>
      </c>
      <c r="U217" s="69">
        <v>0</v>
      </c>
      <c r="V217" s="69">
        <v>0</v>
      </c>
      <c r="W217" s="70">
        <v>0</v>
      </c>
      <c r="X217" s="69">
        <f t="shared" si="237"/>
        <v>0</v>
      </c>
      <c r="Y217" s="69">
        <f t="shared" si="237"/>
        <v>0</v>
      </c>
      <c r="Z217" s="69">
        <f t="shared" si="237"/>
        <v>0</v>
      </c>
      <c r="AA217" s="69">
        <f t="shared" si="237"/>
        <v>0</v>
      </c>
      <c r="AB217" s="69">
        <f t="shared" si="237"/>
        <v>0</v>
      </c>
      <c r="AC217" s="69">
        <f t="shared" si="237"/>
        <v>0</v>
      </c>
      <c r="AD217" s="69">
        <f t="shared" si="237"/>
        <v>0</v>
      </c>
      <c r="AE217" s="69">
        <f t="shared" si="237"/>
        <v>0</v>
      </c>
      <c r="AF217" s="69">
        <v>0</v>
      </c>
      <c r="AG217" s="69">
        <v>0</v>
      </c>
      <c r="AH217" s="69">
        <v>0</v>
      </c>
      <c r="AI217" s="69">
        <v>0</v>
      </c>
      <c r="AJ217" s="69">
        <v>0</v>
      </c>
      <c r="AK217" s="69">
        <v>0</v>
      </c>
      <c r="AL217" s="69">
        <v>0</v>
      </c>
      <c r="AM217" s="69">
        <v>0</v>
      </c>
      <c r="AN217" s="70">
        <v>0</v>
      </c>
      <c r="AO217" s="69">
        <v>0</v>
      </c>
      <c r="AP217" s="69">
        <v>0</v>
      </c>
      <c r="AQ217" s="69">
        <v>0</v>
      </c>
      <c r="AR217" s="69">
        <v>0</v>
      </c>
      <c r="AS217" s="69">
        <v>0</v>
      </c>
      <c r="AT217" s="69">
        <v>0</v>
      </c>
      <c r="AU217" s="69">
        <v>0</v>
      </c>
      <c r="AV217" s="69">
        <v>0</v>
      </c>
      <c r="AW217" s="70">
        <v>0</v>
      </c>
      <c r="AX217" s="69">
        <v>0</v>
      </c>
      <c r="AY217" s="69">
        <v>0</v>
      </c>
      <c r="AZ217" s="69">
        <v>0</v>
      </c>
      <c r="BA217" s="69">
        <v>0</v>
      </c>
      <c r="BB217" s="69">
        <v>0</v>
      </c>
      <c r="BC217" s="69">
        <v>0</v>
      </c>
      <c r="BD217" s="69">
        <v>0</v>
      </c>
      <c r="BE217" s="69">
        <v>0</v>
      </c>
      <c r="BF217" s="70">
        <v>0</v>
      </c>
      <c r="BG217" s="69">
        <v>0</v>
      </c>
      <c r="BH217" s="69">
        <v>0</v>
      </c>
      <c r="BI217" s="69">
        <v>0</v>
      </c>
      <c r="BJ217" s="69">
        <v>0</v>
      </c>
      <c r="BK217" s="69">
        <v>0</v>
      </c>
      <c r="BL217" s="69">
        <v>0</v>
      </c>
      <c r="BM217" s="69">
        <v>0</v>
      </c>
      <c r="BN217" s="69">
        <v>0</v>
      </c>
      <c r="BO217" s="70">
        <v>0</v>
      </c>
      <c r="BP217" s="69">
        <v>0</v>
      </c>
      <c r="BQ217" s="69">
        <v>0</v>
      </c>
      <c r="BR217" s="69">
        <v>0</v>
      </c>
      <c r="BS217" s="69">
        <v>0</v>
      </c>
      <c r="BT217" s="69">
        <v>0</v>
      </c>
      <c r="BU217" s="69">
        <v>0</v>
      </c>
      <c r="BV217" s="69">
        <v>0</v>
      </c>
      <c r="BW217" s="69">
        <v>0</v>
      </c>
      <c r="BX217" s="70">
        <v>0</v>
      </c>
      <c r="BY217" s="69">
        <v>0</v>
      </c>
      <c r="BZ217" s="69">
        <v>0</v>
      </c>
      <c r="CA217" s="69">
        <v>0</v>
      </c>
      <c r="CB217" s="69">
        <v>0</v>
      </c>
      <c r="CC217" s="69">
        <v>0</v>
      </c>
      <c r="CD217" s="69">
        <v>0</v>
      </c>
      <c r="CE217" s="69">
        <v>0</v>
      </c>
      <c r="CF217" s="69">
        <v>0</v>
      </c>
      <c r="CG217" s="70">
        <v>0</v>
      </c>
      <c r="CH217" s="69">
        <v>0</v>
      </c>
      <c r="CI217" s="69">
        <v>0</v>
      </c>
      <c r="CJ217" s="69">
        <v>0</v>
      </c>
      <c r="CK217" s="69">
        <v>0</v>
      </c>
      <c r="CL217" s="69">
        <v>0</v>
      </c>
      <c r="CM217" s="69">
        <v>0</v>
      </c>
      <c r="CN217" s="69">
        <v>0</v>
      </c>
      <c r="CO217" s="69">
        <v>0</v>
      </c>
      <c r="CP217" s="70">
        <v>0</v>
      </c>
      <c r="CQ217" s="69">
        <v>0</v>
      </c>
      <c r="CR217" s="69">
        <v>0</v>
      </c>
      <c r="CS217" s="69">
        <v>0</v>
      </c>
      <c r="CT217" s="69">
        <v>0</v>
      </c>
      <c r="CU217" s="69">
        <v>0</v>
      </c>
      <c r="CV217" s="69">
        <v>0</v>
      </c>
      <c r="CW217" s="69">
        <v>0</v>
      </c>
      <c r="CX217" s="69">
        <v>0</v>
      </c>
      <c r="CY217" s="70">
        <v>0</v>
      </c>
      <c r="CZ217" s="69">
        <v>0</v>
      </c>
      <c r="DA217" s="69">
        <v>0</v>
      </c>
      <c r="DB217" s="69">
        <v>0</v>
      </c>
      <c r="DC217" s="69">
        <v>0</v>
      </c>
      <c r="DD217" s="69">
        <v>0</v>
      </c>
      <c r="DE217" s="69">
        <v>0</v>
      </c>
      <c r="DF217" s="69">
        <v>0</v>
      </c>
      <c r="DG217" s="69">
        <v>0</v>
      </c>
      <c r="DH217" s="70">
        <v>0</v>
      </c>
    </row>
    <row r="218" spans="1:112" s="74" customFormat="1" ht="11.5" hidden="1" outlineLevel="1" x14ac:dyDescent="0.35">
      <c r="A218" s="88">
        <v>8689</v>
      </c>
      <c r="B218" s="88" t="s">
        <v>503</v>
      </c>
      <c r="C218" s="69"/>
      <c r="D218" s="69">
        <v>0</v>
      </c>
      <c r="E218" s="69">
        <v>0</v>
      </c>
      <c r="F218" s="69">
        <v>0</v>
      </c>
      <c r="G218" s="69">
        <v>0</v>
      </c>
      <c r="H218" s="69">
        <v>0</v>
      </c>
      <c r="I218" s="69">
        <v>0</v>
      </c>
      <c r="J218" s="69">
        <v>0</v>
      </c>
      <c r="K218" s="69">
        <v>0</v>
      </c>
      <c r="L218" s="69">
        <v>0</v>
      </c>
      <c r="M218" s="69">
        <v>0</v>
      </c>
      <c r="N218" s="70">
        <v>0</v>
      </c>
      <c r="O218" s="69">
        <v>0</v>
      </c>
      <c r="P218" s="69">
        <v>0</v>
      </c>
      <c r="Q218" s="69">
        <v>0</v>
      </c>
      <c r="R218" s="69">
        <v>0</v>
      </c>
      <c r="S218" s="69">
        <v>0</v>
      </c>
      <c r="T218" s="69">
        <v>0</v>
      </c>
      <c r="U218" s="69">
        <v>0</v>
      </c>
      <c r="V218" s="69">
        <v>0</v>
      </c>
      <c r="W218" s="70">
        <v>0</v>
      </c>
      <c r="X218" s="69">
        <f t="shared" si="237"/>
        <v>0</v>
      </c>
      <c r="Y218" s="69">
        <f t="shared" si="237"/>
        <v>0</v>
      </c>
      <c r="Z218" s="69">
        <f t="shared" si="237"/>
        <v>0</v>
      </c>
      <c r="AA218" s="69">
        <f t="shared" si="237"/>
        <v>0</v>
      </c>
      <c r="AB218" s="69">
        <f t="shared" si="237"/>
        <v>0</v>
      </c>
      <c r="AC218" s="69">
        <f t="shared" si="237"/>
        <v>0</v>
      </c>
      <c r="AD218" s="69">
        <f t="shared" si="237"/>
        <v>0</v>
      </c>
      <c r="AE218" s="69">
        <f t="shared" si="237"/>
        <v>0</v>
      </c>
      <c r="AF218" s="69">
        <v>0</v>
      </c>
      <c r="AG218" s="69">
        <v>0</v>
      </c>
      <c r="AH218" s="69">
        <v>0</v>
      </c>
      <c r="AI218" s="69">
        <v>0</v>
      </c>
      <c r="AJ218" s="69">
        <v>0</v>
      </c>
      <c r="AK218" s="69">
        <v>0</v>
      </c>
      <c r="AL218" s="69">
        <v>0</v>
      </c>
      <c r="AM218" s="69">
        <v>0</v>
      </c>
      <c r="AN218" s="70">
        <v>0</v>
      </c>
      <c r="AO218" s="69">
        <v>0</v>
      </c>
      <c r="AP218" s="69">
        <v>0</v>
      </c>
      <c r="AQ218" s="69">
        <v>0</v>
      </c>
      <c r="AR218" s="69">
        <v>0</v>
      </c>
      <c r="AS218" s="69">
        <v>0</v>
      </c>
      <c r="AT218" s="69">
        <v>0</v>
      </c>
      <c r="AU218" s="69">
        <v>0</v>
      </c>
      <c r="AV218" s="69">
        <v>0</v>
      </c>
      <c r="AW218" s="70">
        <v>0</v>
      </c>
      <c r="AX218" s="69">
        <v>0</v>
      </c>
      <c r="AY218" s="69">
        <v>0</v>
      </c>
      <c r="AZ218" s="69">
        <v>0</v>
      </c>
      <c r="BA218" s="69">
        <v>0</v>
      </c>
      <c r="BB218" s="69">
        <v>0</v>
      </c>
      <c r="BC218" s="69">
        <v>0</v>
      </c>
      <c r="BD218" s="69">
        <v>0</v>
      </c>
      <c r="BE218" s="69">
        <v>0</v>
      </c>
      <c r="BF218" s="70">
        <v>0</v>
      </c>
      <c r="BG218" s="69">
        <v>0</v>
      </c>
      <c r="BH218" s="69">
        <v>0</v>
      </c>
      <c r="BI218" s="69">
        <v>0</v>
      </c>
      <c r="BJ218" s="69">
        <v>0</v>
      </c>
      <c r="BK218" s="69">
        <v>0</v>
      </c>
      <c r="BL218" s="69">
        <v>0</v>
      </c>
      <c r="BM218" s="69">
        <v>0</v>
      </c>
      <c r="BN218" s="69">
        <v>0</v>
      </c>
      <c r="BO218" s="70">
        <v>0</v>
      </c>
      <c r="BP218" s="69">
        <v>0</v>
      </c>
      <c r="BQ218" s="69">
        <v>0</v>
      </c>
      <c r="BR218" s="69">
        <v>0</v>
      </c>
      <c r="BS218" s="69">
        <v>0</v>
      </c>
      <c r="BT218" s="69">
        <v>0</v>
      </c>
      <c r="BU218" s="69">
        <v>0</v>
      </c>
      <c r="BV218" s="69">
        <v>0</v>
      </c>
      <c r="BW218" s="69">
        <v>0</v>
      </c>
      <c r="BX218" s="70">
        <v>0</v>
      </c>
      <c r="BY218" s="69">
        <v>0</v>
      </c>
      <c r="BZ218" s="69">
        <v>0</v>
      </c>
      <c r="CA218" s="69">
        <v>0</v>
      </c>
      <c r="CB218" s="69">
        <v>0</v>
      </c>
      <c r="CC218" s="69">
        <v>0</v>
      </c>
      <c r="CD218" s="69">
        <v>0</v>
      </c>
      <c r="CE218" s="69">
        <v>0</v>
      </c>
      <c r="CF218" s="69">
        <v>0</v>
      </c>
      <c r="CG218" s="70">
        <v>0</v>
      </c>
      <c r="CH218" s="69">
        <v>0</v>
      </c>
      <c r="CI218" s="69">
        <v>0</v>
      </c>
      <c r="CJ218" s="69">
        <v>0</v>
      </c>
      <c r="CK218" s="69">
        <v>0</v>
      </c>
      <c r="CL218" s="69">
        <v>0</v>
      </c>
      <c r="CM218" s="69">
        <v>0</v>
      </c>
      <c r="CN218" s="69">
        <v>0</v>
      </c>
      <c r="CO218" s="69">
        <v>0</v>
      </c>
      <c r="CP218" s="70">
        <v>0</v>
      </c>
      <c r="CQ218" s="69">
        <v>0</v>
      </c>
      <c r="CR218" s="69">
        <v>0</v>
      </c>
      <c r="CS218" s="69">
        <v>0</v>
      </c>
      <c r="CT218" s="69">
        <v>0</v>
      </c>
      <c r="CU218" s="69">
        <v>0</v>
      </c>
      <c r="CV218" s="69">
        <v>0</v>
      </c>
      <c r="CW218" s="69">
        <v>0</v>
      </c>
      <c r="CX218" s="69">
        <v>0</v>
      </c>
      <c r="CY218" s="70">
        <v>0</v>
      </c>
      <c r="CZ218" s="69">
        <v>0</v>
      </c>
      <c r="DA218" s="69">
        <v>0</v>
      </c>
      <c r="DB218" s="69">
        <v>0</v>
      </c>
      <c r="DC218" s="69">
        <v>0</v>
      </c>
      <c r="DD218" s="69">
        <v>0</v>
      </c>
      <c r="DE218" s="69">
        <v>0</v>
      </c>
      <c r="DF218" s="69">
        <v>0</v>
      </c>
      <c r="DG218" s="69">
        <v>0</v>
      </c>
      <c r="DH218" s="70">
        <v>0</v>
      </c>
    </row>
    <row r="219" spans="1:112" s="74" customFormat="1" ht="11.5" hidden="1" collapsed="1" x14ac:dyDescent="0.35">
      <c r="A219" s="88">
        <v>8690</v>
      </c>
      <c r="B219" s="88" t="s">
        <v>476</v>
      </c>
      <c r="C219" s="69"/>
      <c r="D219" s="69">
        <v>0</v>
      </c>
      <c r="E219" s="69">
        <v>7140</v>
      </c>
      <c r="F219" s="69">
        <v>0</v>
      </c>
      <c r="G219" s="69">
        <v>7140</v>
      </c>
      <c r="H219" s="69">
        <v>0</v>
      </c>
      <c r="I219" s="69">
        <v>0</v>
      </c>
      <c r="J219" s="69">
        <v>0</v>
      </c>
      <c r="K219" s="69">
        <v>0</v>
      </c>
      <c r="L219" s="69">
        <v>0</v>
      </c>
      <c r="M219" s="69">
        <v>0</v>
      </c>
      <c r="N219" s="70">
        <v>0</v>
      </c>
      <c r="O219" s="69">
        <v>0</v>
      </c>
      <c r="P219" s="69">
        <v>7140</v>
      </c>
      <c r="Q219" s="69">
        <v>0</v>
      </c>
      <c r="R219" s="69">
        <v>0</v>
      </c>
      <c r="S219" s="69">
        <v>0</v>
      </c>
      <c r="T219" s="69">
        <v>0</v>
      </c>
      <c r="U219" s="69">
        <v>0</v>
      </c>
      <c r="V219" s="69">
        <v>7140</v>
      </c>
      <c r="W219" s="70">
        <v>0</v>
      </c>
      <c r="X219" s="69">
        <f t="shared" si="237"/>
        <v>0</v>
      </c>
      <c r="Y219" s="69">
        <f t="shared" si="237"/>
        <v>0</v>
      </c>
      <c r="Z219" s="69">
        <f t="shared" si="237"/>
        <v>0</v>
      </c>
      <c r="AA219" s="69">
        <f t="shared" si="237"/>
        <v>0</v>
      </c>
      <c r="AB219" s="69">
        <f t="shared" si="237"/>
        <v>0</v>
      </c>
      <c r="AC219" s="69">
        <f t="shared" si="237"/>
        <v>0</v>
      </c>
      <c r="AD219" s="69">
        <f t="shared" si="237"/>
        <v>0</v>
      </c>
      <c r="AE219" s="69">
        <f t="shared" si="237"/>
        <v>7140</v>
      </c>
      <c r="AF219" s="69">
        <v>0</v>
      </c>
      <c r="AG219" s="69">
        <v>7354.2</v>
      </c>
      <c r="AH219" s="69">
        <v>0</v>
      </c>
      <c r="AI219" s="69">
        <v>0</v>
      </c>
      <c r="AJ219" s="69">
        <v>0</v>
      </c>
      <c r="AK219" s="69">
        <v>0</v>
      </c>
      <c r="AL219" s="69">
        <v>0</v>
      </c>
      <c r="AM219" s="69">
        <v>7354.2</v>
      </c>
      <c r="AN219" s="70">
        <v>0</v>
      </c>
      <c r="AO219" s="69">
        <v>0</v>
      </c>
      <c r="AP219" s="69">
        <v>7574.826</v>
      </c>
      <c r="AQ219" s="69">
        <v>0</v>
      </c>
      <c r="AR219" s="69">
        <v>0</v>
      </c>
      <c r="AS219" s="69">
        <v>0</v>
      </c>
      <c r="AT219" s="69">
        <v>0</v>
      </c>
      <c r="AU219" s="69">
        <v>0</v>
      </c>
      <c r="AV219" s="69">
        <v>7574.826</v>
      </c>
      <c r="AW219" s="70">
        <v>0</v>
      </c>
      <c r="AX219" s="69">
        <v>0</v>
      </c>
      <c r="AY219" s="69">
        <v>7802.07078</v>
      </c>
      <c r="AZ219" s="69">
        <v>0</v>
      </c>
      <c r="BA219" s="69">
        <v>0</v>
      </c>
      <c r="BB219" s="69">
        <v>0</v>
      </c>
      <c r="BC219" s="69">
        <v>0</v>
      </c>
      <c r="BD219" s="69">
        <v>0</v>
      </c>
      <c r="BE219" s="69">
        <v>7802.07078</v>
      </c>
      <c r="BF219" s="70">
        <v>0</v>
      </c>
      <c r="BG219" s="69">
        <v>0</v>
      </c>
      <c r="BH219" s="69">
        <v>8036.1329034</v>
      </c>
      <c r="BI219" s="69">
        <v>0</v>
      </c>
      <c r="BJ219" s="69">
        <v>0</v>
      </c>
      <c r="BK219" s="69">
        <v>0</v>
      </c>
      <c r="BL219" s="69">
        <v>0</v>
      </c>
      <c r="BM219" s="69">
        <v>0</v>
      </c>
      <c r="BN219" s="69">
        <v>8036.1329034</v>
      </c>
      <c r="BO219" s="70">
        <v>0</v>
      </c>
      <c r="BP219" s="69">
        <v>0</v>
      </c>
      <c r="BQ219" s="69">
        <v>8277.2168905020008</v>
      </c>
      <c r="BR219" s="69">
        <v>0</v>
      </c>
      <c r="BS219" s="69">
        <v>0</v>
      </c>
      <c r="BT219" s="69">
        <v>0</v>
      </c>
      <c r="BU219" s="69">
        <v>0</v>
      </c>
      <c r="BV219" s="69">
        <v>0</v>
      </c>
      <c r="BW219" s="69">
        <v>8277.2168905020008</v>
      </c>
      <c r="BX219" s="70">
        <v>0</v>
      </c>
      <c r="BY219" s="69">
        <v>0</v>
      </c>
      <c r="BZ219" s="69">
        <v>8525.5333972170611</v>
      </c>
      <c r="CA219" s="69">
        <v>0</v>
      </c>
      <c r="CB219" s="69">
        <v>0</v>
      </c>
      <c r="CC219" s="69">
        <v>0</v>
      </c>
      <c r="CD219" s="69">
        <v>0</v>
      </c>
      <c r="CE219" s="69">
        <v>0</v>
      </c>
      <c r="CF219" s="69">
        <v>8525.5333972170611</v>
      </c>
      <c r="CG219" s="70">
        <v>0</v>
      </c>
      <c r="CH219" s="69">
        <v>0</v>
      </c>
      <c r="CI219" s="69">
        <v>8781.2993991335734</v>
      </c>
      <c r="CJ219" s="69">
        <v>0</v>
      </c>
      <c r="CK219" s="69">
        <v>0</v>
      </c>
      <c r="CL219" s="69">
        <v>0</v>
      </c>
      <c r="CM219" s="69">
        <v>0</v>
      </c>
      <c r="CN219" s="69">
        <v>0</v>
      </c>
      <c r="CO219" s="69">
        <v>8781.2993991335734</v>
      </c>
      <c r="CP219" s="70">
        <v>0</v>
      </c>
      <c r="CQ219" s="69">
        <v>0</v>
      </c>
      <c r="CR219" s="69">
        <v>9044.7383811075815</v>
      </c>
      <c r="CS219" s="69">
        <v>0</v>
      </c>
      <c r="CT219" s="69">
        <v>0</v>
      </c>
      <c r="CU219" s="69">
        <v>0</v>
      </c>
      <c r="CV219" s="69">
        <v>0</v>
      </c>
      <c r="CW219" s="69">
        <v>0</v>
      </c>
      <c r="CX219" s="69">
        <v>9044.7383811075815</v>
      </c>
      <c r="CY219" s="70">
        <v>0</v>
      </c>
      <c r="CZ219" s="69">
        <v>0</v>
      </c>
      <c r="DA219" s="69">
        <v>9316.0805325408091</v>
      </c>
      <c r="DB219" s="69">
        <v>0</v>
      </c>
      <c r="DC219" s="69">
        <v>0</v>
      </c>
      <c r="DD219" s="69">
        <v>0</v>
      </c>
      <c r="DE219" s="69">
        <v>0</v>
      </c>
      <c r="DF219" s="69">
        <v>0</v>
      </c>
      <c r="DG219" s="69">
        <v>9316.0805325408091</v>
      </c>
      <c r="DH219" s="70">
        <v>0</v>
      </c>
    </row>
    <row r="220" spans="1:112" s="74" customFormat="1" ht="11.5" hidden="1" x14ac:dyDescent="0.35">
      <c r="A220" s="88">
        <v>8693</v>
      </c>
      <c r="B220" s="88" t="s">
        <v>504</v>
      </c>
      <c r="C220" s="69"/>
      <c r="D220" s="69">
        <v>0</v>
      </c>
      <c r="E220" s="69">
        <v>53200</v>
      </c>
      <c r="F220" s="69">
        <v>0</v>
      </c>
      <c r="G220" s="69">
        <v>0</v>
      </c>
      <c r="H220" s="69">
        <v>10200</v>
      </c>
      <c r="I220" s="69">
        <v>0</v>
      </c>
      <c r="J220" s="69">
        <v>43000</v>
      </c>
      <c r="K220" s="69">
        <v>0</v>
      </c>
      <c r="L220" s="69">
        <v>0</v>
      </c>
      <c r="M220" s="69">
        <v>0</v>
      </c>
      <c r="N220" s="70">
        <v>0</v>
      </c>
      <c r="O220" s="69">
        <v>0</v>
      </c>
      <c r="P220" s="69">
        <v>0</v>
      </c>
      <c r="Q220" s="69">
        <v>10200</v>
      </c>
      <c r="R220" s="69">
        <v>0</v>
      </c>
      <c r="S220" s="69">
        <v>43000</v>
      </c>
      <c r="T220" s="69">
        <v>0</v>
      </c>
      <c r="U220" s="69">
        <v>0</v>
      </c>
      <c r="V220" s="69">
        <v>53200</v>
      </c>
      <c r="W220" s="70">
        <v>0</v>
      </c>
      <c r="X220" s="69">
        <f t="shared" si="237"/>
        <v>0</v>
      </c>
      <c r="Y220" s="69">
        <f t="shared" si="237"/>
        <v>0</v>
      </c>
      <c r="Z220" s="69">
        <f t="shared" si="237"/>
        <v>0</v>
      </c>
      <c r="AA220" s="69">
        <f t="shared" si="237"/>
        <v>0</v>
      </c>
      <c r="AB220" s="69">
        <f t="shared" si="237"/>
        <v>0</v>
      </c>
      <c r="AC220" s="69">
        <f t="shared" si="237"/>
        <v>0</v>
      </c>
      <c r="AD220" s="69">
        <f t="shared" si="237"/>
        <v>0</v>
      </c>
      <c r="AE220" s="69">
        <f t="shared" si="237"/>
        <v>53200</v>
      </c>
      <c r="AF220" s="69">
        <v>0</v>
      </c>
      <c r="AG220" s="69">
        <v>0</v>
      </c>
      <c r="AH220" s="69">
        <v>10506</v>
      </c>
      <c r="AI220" s="69">
        <v>0</v>
      </c>
      <c r="AJ220" s="69">
        <v>44290</v>
      </c>
      <c r="AK220" s="69">
        <v>0</v>
      </c>
      <c r="AL220" s="69">
        <v>0</v>
      </c>
      <c r="AM220" s="69">
        <v>54796</v>
      </c>
      <c r="AN220" s="70">
        <v>0</v>
      </c>
      <c r="AO220" s="69">
        <v>0</v>
      </c>
      <c r="AP220" s="69">
        <v>0</v>
      </c>
      <c r="AQ220" s="69">
        <v>10821.18</v>
      </c>
      <c r="AR220" s="69">
        <v>0</v>
      </c>
      <c r="AS220" s="69">
        <v>45618.700000000004</v>
      </c>
      <c r="AT220" s="69">
        <v>0</v>
      </c>
      <c r="AU220" s="69">
        <v>0</v>
      </c>
      <c r="AV220" s="69">
        <v>56439.880000000005</v>
      </c>
      <c r="AW220" s="70">
        <v>0</v>
      </c>
      <c r="AX220" s="69">
        <v>0</v>
      </c>
      <c r="AY220" s="69">
        <v>0</v>
      </c>
      <c r="AZ220" s="69">
        <v>11145.815400000001</v>
      </c>
      <c r="BA220" s="69">
        <v>0</v>
      </c>
      <c r="BB220" s="69">
        <v>46987.261000000006</v>
      </c>
      <c r="BC220" s="69">
        <v>0</v>
      </c>
      <c r="BD220" s="69">
        <v>0</v>
      </c>
      <c r="BE220" s="69">
        <v>58133.076400000005</v>
      </c>
      <c r="BF220" s="70">
        <v>0</v>
      </c>
      <c r="BG220" s="69">
        <v>0</v>
      </c>
      <c r="BH220" s="69">
        <v>0</v>
      </c>
      <c r="BI220" s="69">
        <v>11480.189862000001</v>
      </c>
      <c r="BJ220" s="69">
        <v>0</v>
      </c>
      <c r="BK220" s="69">
        <v>48396.878830000009</v>
      </c>
      <c r="BL220" s="69">
        <v>0</v>
      </c>
      <c r="BM220" s="69">
        <v>0</v>
      </c>
      <c r="BN220" s="69">
        <v>59877.068692000008</v>
      </c>
      <c r="BO220" s="70">
        <v>0</v>
      </c>
      <c r="BP220" s="69">
        <v>0</v>
      </c>
      <c r="BQ220" s="69">
        <v>0</v>
      </c>
      <c r="BR220" s="69">
        <v>11824.595557860001</v>
      </c>
      <c r="BS220" s="69">
        <v>0</v>
      </c>
      <c r="BT220" s="69">
        <v>49848.785194900011</v>
      </c>
      <c r="BU220" s="69">
        <v>0</v>
      </c>
      <c r="BV220" s="69">
        <v>0</v>
      </c>
      <c r="BW220" s="69">
        <v>61673.380752760015</v>
      </c>
      <c r="BX220" s="70">
        <v>0</v>
      </c>
      <c r="BY220" s="69">
        <v>0</v>
      </c>
      <c r="BZ220" s="69">
        <v>0</v>
      </c>
      <c r="CA220" s="69">
        <v>12179.333424595801</v>
      </c>
      <c r="CB220" s="69">
        <v>0</v>
      </c>
      <c r="CC220" s="69">
        <v>51344.248750747014</v>
      </c>
      <c r="CD220" s="69">
        <v>0</v>
      </c>
      <c r="CE220" s="69">
        <v>0</v>
      </c>
      <c r="CF220" s="69">
        <v>63523.582175342817</v>
      </c>
      <c r="CG220" s="70">
        <v>0</v>
      </c>
      <c r="CH220" s="69">
        <v>0</v>
      </c>
      <c r="CI220" s="69">
        <v>0</v>
      </c>
      <c r="CJ220" s="69">
        <v>12544.713427333676</v>
      </c>
      <c r="CK220" s="69">
        <v>0</v>
      </c>
      <c r="CL220" s="69">
        <v>52884.576213269429</v>
      </c>
      <c r="CM220" s="69">
        <v>0</v>
      </c>
      <c r="CN220" s="69">
        <v>0</v>
      </c>
      <c r="CO220" s="69">
        <v>65429.289640603107</v>
      </c>
      <c r="CP220" s="70">
        <v>0</v>
      </c>
      <c r="CQ220" s="69">
        <v>0</v>
      </c>
      <c r="CR220" s="69">
        <v>0</v>
      </c>
      <c r="CS220" s="69">
        <v>12921.054830153687</v>
      </c>
      <c r="CT220" s="69">
        <v>0</v>
      </c>
      <c r="CU220" s="69">
        <v>54471.11349966751</v>
      </c>
      <c r="CV220" s="69">
        <v>0</v>
      </c>
      <c r="CW220" s="69">
        <v>0</v>
      </c>
      <c r="CX220" s="69">
        <v>67392.168329821201</v>
      </c>
      <c r="CY220" s="70">
        <v>0</v>
      </c>
      <c r="CZ220" s="69">
        <v>0</v>
      </c>
      <c r="DA220" s="69">
        <v>0</v>
      </c>
      <c r="DB220" s="69">
        <v>13308.686475058299</v>
      </c>
      <c r="DC220" s="69">
        <v>0</v>
      </c>
      <c r="DD220" s="69">
        <v>56105.246904657535</v>
      </c>
      <c r="DE220" s="69">
        <v>0</v>
      </c>
      <c r="DF220" s="69">
        <v>0</v>
      </c>
      <c r="DG220" s="69">
        <v>69413.933379715832</v>
      </c>
      <c r="DH220" s="70">
        <v>0</v>
      </c>
    </row>
    <row r="221" spans="1:112" s="74" customFormat="1" ht="11.5" x14ac:dyDescent="0.35">
      <c r="A221" s="88">
        <v>8699</v>
      </c>
      <c r="B221" s="88" t="s">
        <v>505</v>
      </c>
      <c r="C221" s="69"/>
      <c r="D221" s="69">
        <v>0</v>
      </c>
      <c r="E221" s="69">
        <v>22883.042800000003</v>
      </c>
      <c r="F221" s="69">
        <v>4120</v>
      </c>
      <c r="G221" s="69">
        <v>0</v>
      </c>
      <c r="H221" s="69">
        <v>18691.999800000001</v>
      </c>
      <c r="I221" s="69">
        <v>71.043000000000006</v>
      </c>
      <c r="J221" s="69">
        <v>0</v>
      </c>
      <c r="K221" s="69">
        <v>0</v>
      </c>
      <c r="L221" s="69">
        <v>0</v>
      </c>
      <c r="M221" s="69">
        <v>0</v>
      </c>
      <c r="N221" s="70">
        <v>0</v>
      </c>
      <c r="O221" s="69">
        <v>4120</v>
      </c>
      <c r="P221" s="69">
        <v>0</v>
      </c>
      <c r="Q221" s="69">
        <v>18691.999800000001</v>
      </c>
      <c r="R221" s="69">
        <v>71.043000000000006</v>
      </c>
      <c r="S221" s="69">
        <v>20.18</v>
      </c>
      <c r="T221" s="69">
        <v>0</v>
      </c>
      <c r="U221" s="69">
        <v>0</v>
      </c>
      <c r="V221" s="69">
        <v>22903.222800000003</v>
      </c>
      <c r="W221" s="70">
        <v>0</v>
      </c>
      <c r="X221" s="69">
        <f t="shared" si="237"/>
        <v>0</v>
      </c>
      <c r="Y221" s="69">
        <f t="shared" si="237"/>
        <v>0</v>
      </c>
      <c r="Z221" s="69">
        <f t="shared" si="237"/>
        <v>0</v>
      </c>
      <c r="AA221" s="69">
        <f t="shared" si="237"/>
        <v>0</v>
      </c>
      <c r="AB221" s="69">
        <f t="shared" si="237"/>
        <v>20.18</v>
      </c>
      <c r="AC221" s="69">
        <f t="shared" si="237"/>
        <v>0</v>
      </c>
      <c r="AD221" s="69">
        <f t="shared" si="237"/>
        <v>0</v>
      </c>
      <c r="AE221" s="69">
        <f t="shared" si="237"/>
        <v>22903.222800000003</v>
      </c>
      <c r="AF221" s="69">
        <v>4243.6000000000004</v>
      </c>
      <c r="AG221" s="69">
        <v>0</v>
      </c>
      <c r="AH221" s="69">
        <v>19252.759794000001</v>
      </c>
      <c r="AI221" s="69">
        <v>73.174290000000013</v>
      </c>
      <c r="AJ221" s="69">
        <v>20.785399999999999</v>
      </c>
      <c r="AK221" s="69">
        <v>0</v>
      </c>
      <c r="AL221" s="69">
        <v>0</v>
      </c>
      <c r="AM221" s="69">
        <v>23590.319484000003</v>
      </c>
      <c r="AN221" s="70">
        <v>0</v>
      </c>
      <c r="AO221" s="69">
        <v>4370.9080000000004</v>
      </c>
      <c r="AP221" s="69">
        <v>0</v>
      </c>
      <c r="AQ221" s="69">
        <v>19830.342587820003</v>
      </c>
      <c r="AR221" s="69">
        <v>75.369518700000015</v>
      </c>
      <c r="AS221" s="69">
        <v>21.408961999999999</v>
      </c>
      <c r="AT221" s="69">
        <v>0</v>
      </c>
      <c r="AU221" s="69">
        <v>0</v>
      </c>
      <c r="AV221" s="69">
        <v>24298.029068520005</v>
      </c>
      <c r="AW221" s="70">
        <v>0</v>
      </c>
      <c r="AX221" s="69">
        <v>4502.0352400000002</v>
      </c>
      <c r="AY221" s="69">
        <v>0</v>
      </c>
      <c r="AZ221" s="69">
        <v>20425.252865454604</v>
      </c>
      <c r="BA221" s="69">
        <v>77.630604261000016</v>
      </c>
      <c r="BB221" s="69">
        <v>22.05123086</v>
      </c>
      <c r="BC221" s="69">
        <v>0</v>
      </c>
      <c r="BD221" s="69">
        <v>0</v>
      </c>
      <c r="BE221" s="69">
        <v>25026.969940575607</v>
      </c>
      <c r="BF221" s="70">
        <v>0</v>
      </c>
      <c r="BG221" s="69">
        <v>4637.0962972000007</v>
      </c>
      <c r="BH221" s="69">
        <v>0</v>
      </c>
      <c r="BI221" s="69">
        <v>21038.010451418242</v>
      </c>
      <c r="BJ221" s="69">
        <v>79.959522388830024</v>
      </c>
      <c r="BK221" s="69">
        <v>22.712767785800001</v>
      </c>
      <c r="BL221" s="69">
        <v>0</v>
      </c>
      <c r="BM221" s="69">
        <v>0</v>
      </c>
      <c r="BN221" s="69">
        <v>25777.779038792876</v>
      </c>
      <c r="BO221" s="70">
        <v>0</v>
      </c>
      <c r="BP221" s="69">
        <v>4776.2091861160006</v>
      </c>
      <c r="BQ221" s="69">
        <v>0</v>
      </c>
      <c r="BR221" s="69">
        <v>21669.150764960788</v>
      </c>
      <c r="BS221" s="69">
        <v>82.35830806049492</v>
      </c>
      <c r="BT221" s="69">
        <v>23.394150819374001</v>
      </c>
      <c r="BU221" s="69">
        <v>0</v>
      </c>
      <c r="BV221" s="69">
        <v>0</v>
      </c>
      <c r="BW221" s="69">
        <v>26551.112409956659</v>
      </c>
      <c r="BX221" s="70">
        <v>0</v>
      </c>
      <c r="BY221" s="69">
        <v>4919.495461699481</v>
      </c>
      <c r="BZ221" s="69">
        <v>0</v>
      </c>
      <c r="CA221" s="69">
        <v>22319.225287909612</v>
      </c>
      <c r="CB221" s="69">
        <v>84.829057302309764</v>
      </c>
      <c r="CC221" s="69">
        <v>24.095975343955221</v>
      </c>
      <c r="CD221" s="69">
        <v>0</v>
      </c>
      <c r="CE221" s="69">
        <v>0</v>
      </c>
      <c r="CF221" s="69">
        <v>27347.64578225536</v>
      </c>
      <c r="CG221" s="70">
        <v>0</v>
      </c>
      <c r="CH221" s="69">
        <v>5067.0803255504652</v>
      </c>
      <c r="CI221" s="69">
        <v>0</v>
      </c>
      <c r="CJ221" s="69">
        <v>22988.802046546902</v>
      </c>
      <c r="CK221" s="69">
        <v>87.373929021379055</v>
      </c>
      <c r="CL221" s="69">
        <v>24.818854604273877</v>
      </c>
      <c r="CM221" s="69">
        <v>0</v>
      </c>
      <c r="CN221" s="69">
        <v>0</v>
      </c>
      <c r="CO221" s="69">
        <v>28168.075155723018</v>
      </c>
      <c r="CP221" s="70">
        <v>0</v>
      </c>
      <c r="CQ221" s="69">
        <v>5219.0927353169791</v>
      </c>
      <c r="CR221" s="69">
        <v>0</v>
      </c>
      <c r="CS221" s="69">
        <v>23678.46610794331</v>
      </c>
      <c r="CT221" s="69">
        <v>89.995146892020429</v>
      </c>
      <c r="CU221" s="69">
        <v>25.563420242402096</v>
      </c>
      <c r="CV221" s="69">
        <v>0</v>
      </c>
      <c r="CW221" s="69">
        <v>0</v>
      </c>
      <c r="CX221" s="69">
        <v>29013.117410394709</v>
      </c>
      <c r="CY221" s="70">
        <v>0</v>
      </c>
      <c r="CZ221" s="69">
        <v>5375.6655173764884</v>
      </c>
      <c r="DA221" s="69">
        <v>0</v>
      </c>
      <c r="DB221" s="69">
        <v>24388.820091181609</v>
      </c>
      <c r="DC221" s="69">
        <v>92.695001298781051</v>
      </c>
      <c r="DD221" s="69">
        <v>26.330322849674157</v>
      </c>
      <c r="DE221" s="69">
        <v>0</v>
      </c>
      <c r="DF221" s="69">
        <v>0</v>
      </c>
      <c r="DG221" s="69">
        <v>29883.510932706551</v>
      </c>
      <c r="DH221" s="70">
        <v>0</v>
      </c>
    </row>
    <row r="222" spans="1:112" s="74" customFormat="1" ht="11.5" hidden="1" outlineLevel="1" x14ac:dyDescent="0.35">
      <c r="A222" s="88">
        <v>8701</v>
      </c>
      <c r="B222" s="88" t="s">
        <v>506</v>
      </c>
      <c r="C222" s="69"/>
      <c r="D222" s="69">
        <v>0</v>
      </c>
      <c r="E222" s="69">
        <v>0</v>
      </c>
      <c r="F222" s="69">
        <v>0</v>
      </c>
      <c r="G222" s="69">
        <v>0</v>
      </c>
      <c r="H222" s="69">
        <v>0</v>
      </c>
      <c r="I222" s="69">
        <v>0</v>
      </c>
      <c r="J222" s="69">
        <v>0</v>
      </c>
      <c r="K222" s="69">
        <v>0</v>
      </c>
      <c r="L222" s="69">
        <v>0</v>
      </c>
      <c r="M222" s="69">
        <v>0</v>
      </c>
      <c r="N222" s="70">
        <v>0</v>
      </c>
      <c r="O222" s="69">
        <v>0</v>
      </c>
      <c r="P222" s="69">
        <v>0</v>
      </c>
      <c r="Q222" s="69">
        <v>0</v>
      </c>
      <c r="R222" s="69">
        <v>0</v>
      </c>
      <c r="S222" s="69">
        <v>0</v>
      </c>
      <c r="T222" s="69">
        <v>0</v>
      </c>
      <c r="U222" s="69">
        <v>0</v>
      </c>
      <c r="V222" s="69">
        <v>0</v>
      </c>
      <c r="W222" s="70">
        <v>0</v>
      </c>
      <c r="X222" s="69">
        <f t="shared" si="237"/>
        <v>0</v>
      </c>
      <c r="Y222" s="69">
        <f t="shared" si="237"/>
        <v>0</v>
      </c>
      <c r="Z222" s="69">
        <f t="shared" si="237"/>
        <v>0</v>
      </c>
      <c r="AA222" s="69">
        <f t="shared" si="237"/>
        <v>0</v>
      </c>
      <c r="AB222" s="69">
        <f t="shared" si="237"/>
        <v>0</v>
      </c>
      <c r="AC222" s="69">
        <f t="shared" si="237"/>
        <v>0</v>
      </c>
      <c r="AD222" s="69">
        <f t="shared" si="237"/>
        <v>0</v>
      </c>
      <c r="AE222" s="69">
        <f t="shared" si="237"/>
        <v>0</v>
      </c>
      <c r="AF222" s="69">
        <v>0</v>
      </c>
      <c r="AG222" s="69">
        <v>0</v>
      </c>
      <c r="AH222" s="69">
        <v>0</v>
      </c>
      <c r="AI222" s="69">
        <v>0</v>
      </c>
      <c r="AJ222" s="69">
        <v>0</v>
      </c>
      <c r="AK222" s="69">
        <v>0</v>
      </c>
      <c r="AL222" s="69">
        <v>0</v>
      </c>
      <c r="AM222" s="69">
        <v>0</v>
      </c>
      <c r="AN222" s="70">
        <v>0</v>
      </c>
      <c r="AO222" s="69">
        <v>0</v>
      </c>
      <c r="AP222" s="69">
        <v>0</v>
      </c>
      <c r="AQ222" s="69">
        <v>0</v>
      </c>
      <c r="AR222" s="69">
        <v>0</v>
      </c>
      <c r="AS222" s="69">
        <v>0</v>
      </c>
      <c r="AT222" s="69">
        <v>0</v>
      </c>
      <c r="AU222" s="69">
        <v>0</v>
      </c>
      <c r="AV222" s="69">
        <v>0</v>
      </c>
      <c r="AW222" s="70">
        <v>0</v>
      </c>
      <c r="AX222" s="69">
        <v>0</v>
      </c>
      <c r="AY222" s="69">
        <v>0</v>
      </c>
      <c r="AZ222" s="69">
        <v>0</v>
      </c>
      <c r="BA222" s="69">
        <v>0</v>
      </c>
      <c r="BB222" s="69">
        <v>0</v>
      </c>
      <c r="BC222" s="69">
        <v>0</v>
      </c>
      <c r="BD222" s="69">
        <v>0</v>
      </c>
      <c r="BE222" s="69">
        <v>0</v>
      </c>
      <c r="BF222" s="70">
        <v>0</v>
      </c>
      <c r="BG222" s="69">
        <v>0</v>
      </c>
      <c r="BH222" s="69">
        <v>0</v>
      </c>
      <c r="BI222" s="69">
        <v>0</v>
      </c>
      <c r="BJ222" s="69">
        <v>0</v>
      </c>
      <c r="BK222" s="69">
        <v>0</v>
      </c>
      <c r="BL222" s="69">
        <v>0</v>
      </c>
      <c r="BM222" s="69">
        <v>0</v>
      </c>
      <c r="BN222" s="69">
        <v>0</v>
      </c>
      <c r="BO222" s="70">
        <v>0</v>
      </c>
      <c r="BP222" s="69">
        <v>0</v>
      </c>
      <c r="BQ222" s="69">
        <v>0</v>
      </c>
      <c r="BR222" s="69">
        <v>0</v>
      </c>
      <c r="BS222" s="69">
        <v>0</v>
      </c>
      <c r="BT222" s="69">
        <v>0</v>
      </c>
      <c r="BU222" s="69">
        <v>0</v>
      </c>
      <c r="BV222" s="69">
        <v>0</v>
      </c>
      <c r="BW222" s="69">
        <v>0</v>
      </c>
      <c r="BX222" s="70">
        <v>0</v>
      </c>
      <c r="BY222" s="69">
        <v>0</v>
      </c>
      <c r="BZ222" s="69">
        <v>0</v>
      </c>
      <c r="CA222" s="69">
        <v>0</v>
      </c>
      <c r="CB222" s="69">
        <v>0</v>
      </c>
      <c r="CC222" s="69">
        <v>0</v>
      </c>
      <c r="CD222" s="69">
        <v>0</v>
      </c>
      <c r="CE222" s="69">
        <v>0</v>
      </c>
      <c r="CF222" s="69">
        <v>0</v>
      </c>
      <c r="CG222" s="70">
        <v>0</v>
      </c>
      <c r="CH222" s="69">
        <v>0</v>
      </c>
      <c r="CI222" s="69">
        <v>0</v>
      </c>
      <c r="CJ222" s="69">
        <v>0</v>
      </c>
      <c r="CK222" s="69">
        <v>0</v>
      </c>
      <c r="CL222" s="69">
        <v>0</v>
      </c>
      <c r="CM222" s="69">
        <v>0</v>
      </c>
      <c r="CN222" s="69">
        <v>0</v>
      </c>
      <c r="CO222" s="69">
        <v>0</v>
      </c>
      <c r="CP222" s="70">
        <v>0</v>
      </c>
      <c r="CQ222" s="69">
        <v>0</v>
      </c>
      <c r="CR222" s="69">
        <v>0</v>
      </c>
      <c r="CS222" s="69">
        <v>0</v>
      </c>
      <c r="CT222" s="69">
        <v>0</v>
      </c>
      <c r="CU222" s="69">
        <v>0</v>
      </c>
      <c r="CV222" s="69">
        <v>0</v>
      </c>
      <c r="CW222" s="69">
        <v>0</v>
      </c>
      <c r="CX222" s="69">
        <v>0</v>
      </c>
      <c r="CY222" s="70">
        <v>0</v>
      </c>
      <c r="CZ222" s="69">
        <v>0</v>
      </c>
      <c r="DA222" s="69">
        <v>0</v>
      </c>
      <c r="DB222" s="69">
        <v>0</v>
      </c>
      <c r="DC222" s="69">
        <v>0</v>
      </c>
      <c r="DD222" s="69">
        <v>0</v>
      </c>
      <c r="DE222" s="69">
        <v>0</v>
      </c>
      <c r="DF222" s="69">
        <v>0</v>
      </c>
      <c r="DG222" s="69">
        <v>0</v>
      </c>
      <c r="DH222" s="70">
        <v>0</v>
      </c>
    </row>
    <row r="223" spans="1:112" s="74" customFormat="1" ht="11.5" hidden="1" outlineLevel="1" x14ac:dyDescent="0.35">
      <c r="A223" s="88">
        <v>8702</v>
      </c>
      <c r="B223" s="88" t="s">
        <v>507</v>
      </c>
      <c r="C223" s="69"/>
      <c r="D223" s="69">
        <v>0</v>
      </c>
      <c r="E223" s="69">
        <v>0</v>
      </c>
      <c r="F223" s="69">
        <v>0</v>
      </c>
      <c r="G223" s="69">
        <v>0</v>
      </c>
      <c r="H223" s="69">
        <v>0</v>
      </c>
      <c r="I223" s="69">
        <v>0</v>
      </c>
      <c r="J223" s="69">
        <v>0</v>
      </c>
      <c r="K223" s="69">
        <v>0</v>
      </c>
      <c r="L223" s="69">
        <v>0</v>
      </c>
      <c r="M223" s="69">
        <v>0</v>
      </c>
      <c r="N223" s="70">
        <v>0</v>
      </c>
      <c r="O223" s="69">
        <v>0</v>
      </c>
      <c r="P223" s="69">
        <v>0</v>
      </c>
      <c r="Q223" s="69">
        <v>0</v>
      </c>
      <c r="R223" s="69">
        <v>0</v>
      </c>
      <c r="S223" s="69">
        <v>0</v>
      </c>
      <c r="T223" s="69">
        <v>0</v>
      </c>
      <c r="U223" s="69">
        <v>0</v>
      </c>
      <c r="V223" s="69">
        <v>0</v>
      </c>
      <c r="W223" s="70">
        <v>0</v>
      </c>
      <c r="X223" s="69">
        <f t="shared" si="237"/>
        <v>0</v>
      </c>
      <c r="Y223" s="69">
        <f t="shared" si="237"/>
        <v>0</v>
      </c>
      <c r="Z223" s="69">
        <f t="shared" si="237"/>
        <v>0</v>
      </c>
      <c r="AA223" s="69">
        <f t="shared" si="237"/>
        <v>0</v>
      </c>
      <c r="AB223" s="69">
        <f t="shared" si="237"/>
        <v>0</v>
      </c>
      <c r="AC223" s="69">
        <f t="shared" si="237"/>
        <v>0</v>
      </c>
      <c r="AD223" s="69">
        <f t="shared" si="237"/>
        <v>0</v>
      </c>
      <c r="AE223" s="69">
        <f t="shared" si="237"/>
        <v>0</v>
      </c>
      <c r="AF223" s="69">
        <v>0</v>
      </c>
      <c r="AG223" s="69">
        <v>0</v>
      </c>
      <c r="AH223" s="69">
        <v>0</v>
      </c>
      <c r="AI223" s="69">
        <v>0</v>
      </c>
      <c r="AJ223" s="69">
        <v>0</v>
      </c>
      <c r="AK223" s="69">
        <v>0</v>
      </c>
      <c r="AL223" s="69">
        <v>0</v>
      </c>
      <c r="AM223" s="69">
        <v>0</v>
      </c>
      <c r="AN223" s="70">
        <v>0</v>
      </c>
      <c r="AO223" s="69">
        <v>0</v>
      </c>
      <c r="AP223" s="69">
        <v>0</v>
      </c>
      <c r="AQ223" s="69">
        <v>0</v>
      </c>
      <c r="AR223" s="69">
        <v>0</v>
      </c>
      <c r="AS223" s="69">
        <v>0</v>
      </c>
      <c r="AT223" s="69">
        <v>0</v>
      </c>
      <c r="AU223" s="69">
        <v>0</v>
      </c>
      <c r="AV223" s="69">
        <v>0</v>
      </c>
      <c r="AW223" s="70">
        <v>0</v>
      </c>
      <c r="AX223" s="69">
        <v>0</v>
      </c>
      <c r="AY223" s="69">
        <v>0</v>
      </c>
      <c r="AZ223" s="69">
        <v>0</v>
      </c>
      <c r="BA223" s="69">
        <v>0</v>
      </c>
      <c r="BB223" s="69">
        <v>0</v>
      </c>
      <c r="BC223" s="69">
        <v>0</v>
      </c>
      <c r="BD223" s="69">
        <v>0</v>
      </c>
      <c r="BE223" s="69">
        <v>0</v>
      </c>
      <c r="BF223" s="70">
        <v>0</v>
      </c>
      <c r="BG223" s="69">
        <v>0</v>
      </c>
      <c r="BH223" s="69">
        <v>0</v>
      </c>
      <c r="BI223" s="69">
        <v>0</v>
      </c>
      <c r="BJ223" s="69">
        <v>0</v>
      </c>
      <c r="BK223" s="69">
        <v>0</v>
      </c>
      <c r="BL223" s="69">
        <v>0</v>
      </c>
      <c r="BM223" s="69">
        <v>0</v>
      </c>
      <c r="BN223" s="69">
        <v>0</v>
      </c>
      <c r="BO223" s="70">
        <v>0</v>
      </c>
      <c r="BP223" s="69">
        <v>0</v>
      </c>
      <c r="BQ223" s="69">
        <v>0</v>
      </c>
      <c r="BR223" s="69">
        <v>0</v>
      </c>
      <c r="BS223" s="69">
        <v>0</v>
      </c>
      <c r="BT223" s="69">
        <v>0</v>
      </c>
      <c r="BU223" s="69">
        <v>0</v>
      </c>
      <c r="BV223" s="69">
        <v>0</v>
      </c>
      <c r="BW223" s="69">
        <v>0</v>
      </c>
      <c r="BX223" s="70">
        <v>0</v>
      </c>
      <c r="BY223" s="69">
        <v>0</v>
      </c>
      <c r="BZ223" s="69">
        <v>0</v>
      </c>
      <c r="CA223" s="69">
        <v>0</v>
      </c>
      <c r="CB223" s="69">
        <v>0</v>
      </c>
      <c r="CC223" s="69">
        <v>0</v>
      </c>
      <c r="CD223" s="69">
        <v>0</v>
      </c>
      <c r="CE223" s="69">
        <v>0</v>
      </c>
      <c r="CF223" s="69">
        <v>0</v>
      </c>
      <c r="CG223" s="70">
        <v>0</v>
      </c>
      <c r="CH223" s="69">
        <v>0</v>
      </c>
      <c r="CI223" s="69">
        <v>0</v>
      </c>
      <c r="CJ223" s="69">
        <v>0</v>
      </c>
      <c r="CK223" s="69">
        <v>0</v>
      </c>
      <c r="CL223" s="69">
        <v>0</v>
      </c>
      <c r="CM223" s="69">
        <v>0</v>
      </c>
      <c r="CN223" s="69">
        <v>0</v>
      </c>
      <c r="CO223" s="69">
        <v>0</v>
      </c>
      <c r="CP223" s="70">
        <v>0</v>
      </c>
      <c r="CQ223" s="69">
        <v>0</v>
      </c>
      <c r="CR223" s="69">
        <v>0</v>
      </c>
      <c r="CS223" s="69">
        <v>0</v>
      </c>
      <c r="CT223" s="69">
        <v>0</v>
      </c>
      <c r="CU223" s="69">
        <v>0</v>
      </c>
      <c r="CV223" s="69">
        <v>0</v>
      </c>
      <c r="CW223" s="69">
        <v>0</v>
      </c>
      <c r="CX223" s="69">
        <v>0</v>
      </c>
      <c r="CY223" s="70">
        <v>0</v>
      </c>
      <c r="CZ223" s="69">
        <v>0</v>
      </c>
      <c r="DA223" s="69">
        <v>0</v>
      </c>
      <c r="DB223" s="69">
        <v>0</v>
      </c>
      <c r="DC223" s="69">
        <v>0</v>
      </c>
      <c r="DD223" s="69">
        <v>0</v>
      </c>
      <c r="DE223" s="69">
        <v>0</v>
      </c>
      <c r="DF223" s="69">
        <v>0</v>
      </c>
      <c r="DG223" s="69">
        <v>0</v>
      </c>
      <c r="DH223" s="70">
        <v>0</v>
      </c>
    </row>
    <row r="224" spans="1:112" s="74" customFormat="1" ht="11.5" hidden="1" outlineLevel="1" x14ac:dyDescent="0.35">
      <c r="A224" s="88">
        <v>8703</v>
      </c>
      <c r="B224" s="88" t="s">
        <v>508</v>
      </c>
      <c r="C224" s="69"/>
      <c r="D224" s="69">
        <v>0</v>
      </c>
      <c r="E224" s="69">
        <v>0</v>
      </c>
      <c r="F224" s="69">
        <v>0</v>
      </c>
      <c r="G224" s="69">
        <v>0</v>
      </c>
      <c r="H224" s="69">
        <v>0</v>
      </c>
      <c r="I224" s="69">
        <v>0</v>
      </c>
      <c r="J224" s="69">
        <v>0</v>
      </c>
      <c r="K224" s="69">
        <v>0</v>
      </c>
      <c r="L224" s="69">
        <v>0</v>
      </c>
      <c r="M224" s="69">
        <v>0</v>
      </c>
      <c r="N224" s="70">
        <v>0</v>
      </c>
      <c r="O224" s="69">
        <v>0</v>
      </c>
      <c r="P224" s="69">
        <v>0</v>
      </c>
      <c r="Q224" s="69">
        <v>0</v>
      </c>
      <c r="R224" s="69">
        <v>0</v>
      </c>
      <c r="S224" s="69">
        <v>0</v>
      </c>
      <c r="T224" s="69">
        <v>0</v>
      </c>
      <c r="U224" s="69">
        <v>0</v>
      </c>
      <c r="V224" s="69">
        <v>0</v>
      </c>
      <c r="W224" s="70">
        <v>0</v>
      </c>
      <c r="X224" s="69">
        <f t="shared" si="237"/>
        <v>0</v>
      </c>
      <c r="Y224" s="69">
        <f t="shared" si="237"/>
        <v>0</v>
      </c>
      <c r="Z224" s="69">
        <f t="shared" si="237"/>
        <v>0</v>
      </c>
      <c r="AA224" s="69">
        <f t="shared" si="237"/>
        <v>0</v>
      </c>
      <c r="AB224" s="69">
        <f t="shared" si="237"/>
        <v>0</v>
      </c>
      <c r="AC224" s="69">
        <f t="shared" si="237"/>
        <v>0</v>
      </c>
      <c r="AD224" s="69">
        <f t="shared" si="237"/>
        <v>0</v>
      </c>
      <c r="AE224" s="69">
        <f t="shared" ref="AE224" si="238">V224-M224</f>
        <v>0</v>
      </c>
      <c r="AF224" s="69">
        <v>0</v>
      </c>
      <c r="AG224" s="69">
        <v>0</v>
      </c>
      <c r="AH224" s="69">
        <v>0</v>
      </c>
      <c r="AI224" s="69">
        <v>0</v>
      </c>
      <c r="AJ224" s="69">
        <v>0</v>
      </c>
      <c r="AK224" s="69">
        <v>0</v>
      </c>
      <c r="AL224" s="69">
        <v>0</v>
      </c>
      <c r="AM224" s="69">
        <v>0</v>
      </c>
      <c r="AN224" s="70">
        <v>0</v>
      </c>
      <c r="AO224" s="69">
        <v>0</v>
      </c>
      <c r="AP224" s="69">
        <v>0</v>
      </c>
      <c r="AQ224" s="69">
        <v>0</v>
      </c>
      <c r="AR224" s="69">
        <v>0</v>
      </c>
      <c r="AS224" s="69">
        <v>0</v>
      </c>
      <c r="AT224" s="69">
        <v>0</v>
      </c>
      <c r="AU224" s="69">
        <v>0</v>
      </c>
      <c r="AV224" s="69">
        <v>0</v>
      </c>
      <c r="AW224" s="70">
        <v>0</v>
      </c>
      <c r="AX224" s="69">
        <v>0</v>
      </c>
      <c r="AY224" s="69">
        <v>0</v>
      </c>
      <c r="AZ224" s="69">
        <v>0</v>
      </c>
      <c r="BA224" s="69">
        <v>0</v>
      </c>
      <c r="BB224" s="69">
        <v>0</v>
      </c>
      <c r="BC224" s="69">
        <v>0</v>
      </c>
      <c r="BD224" s="69">
        <v>0</v>
      </c>
      <c r="BE224" s="69">
        <v>0</v>
      </c>
      <c r="BF224" s="70">
        <v>0</v>
      </c>
      <c r="BG224" s="69">
        <v>0</v>
      </c>
      <c r="BH224" s="69">
        <v>0</v>
      </c>
      <c r="BI224" s="69">
        <v>0</v>
      </c>
      <c r="BJ224" s="69">
        <v>0</v>
      </c>
      <c r="BK224" s="69">
        <v>0</v>
      </c>
      <c r="BL224" s="69">
        <v>0</v>
      </c>
      <c r="BM224" s="69">
        <v>0</v>
      </c>
      <c r="BN224" s="69">
        <v>0</v>
      </c>
      <c r="BO224" s="70">
        <v>0</v>
      </c>
      <c r="BP224" s="69">
        <v>0</v>
      </c>
      <c r="BQ224" s="69">
        <v>0</v>
      </c>
      <c r="BR224" s="69">
        <v>0</v>
      </c>
      <c r="BS224" s="69">
        <v>0</v>
      </c>
      <c r="BT224" s="69">
        <v>0</v>
      </c>
      <c r="BU224" s="69">
        <v>0</v>
      </c>
      <c r="BV224" s="69">
        <v>0</v>
      </c>
      <c r="BW224" s="69">
        <v>0</v>
      </c>
      <c r="BX224" s="70">
        <v>0</v>
      </c>
      <c r="BY224" s="69">
        <v>0</v>
      </c>
      <c r="BZ224" s="69">
        <v>0</v>
      </c>
      <c r="CA224" s="69">
        <v>0</v>
      </c>
      <c r="CB224" s="69">
        <v>0</v>
      </c>
      <c r="CC224" s="69">
        <v>0</v>
      </c>
      <c r="CD224" s="69">
        <v>0</v>
      </c>
      <c r="CE224" s="69">
        <v>0</v>
      </c>
      <c r="CF224" s="69">
        <v>0</v>
      </c>
      <c r="CG224" s="70">
        <v>0</v>
      </c>
      <c r="CH224" s="69">
        <v>0</v>
      </c>
      <c r="CI224" s="69">
        <v>0</v>
      </c>
      <c r="CJ224" s="69">
        <v>0</v>
      </c>
      <c r="CK224" s="69">
        <v>0</v>
      </c>
      <c r="CL224" s="69">
        <v>0</v>
      </c>
      <c r="CM224" s="69">
        <v>0</v>
      </c>
      <c r="CN224" s="69">
        <v>0</v>
      </c>
      <c r="CO224" s="69">
        <v>0</v>
      </c>
      <c r="CP224" s="70">
        <v>0</v>
      </c>
      <c r="CQ224" s="69">
        <v>0</v>
      </c>
      <c r="CR224" s="69">
        <v>0</v>
      </c>
      <c r="CS224" s="69">
        <v>0</v>
      </c>
      <c r="CT224" s="69">
        <v>0</v>
      </c>
      <c r="CU224" s="69">
        <v>0</v>
      </c>
      <c r="CV224" s="69">
        <v>0</v>
      </c>
      <c r="CW224" s="69">
        <v>0</v>
      </c>
      <c r="CX224" s="69">
        <v>0</v>
      </c>
      <c r="CY224" s="70">
        <v>0</v>
      </c>
      <c r="CZ224" s="69">
        <v>0</v>
      </c>
      <c r="DA224" s="69">
        <v>0</v>
      </c>
      <c r="DB224" s="69">
        <v>0</v>
      </c>
      <c r="DC224" s="69">
        <v>0</v>
      </c>
      <c r="DD224" s="69">
        <v>0</v>
      </c>
      <c r="DE224" s="69">
        <v>0</v>
      </c>
      <c r="DF224" s="69">
        <v>0</v>
      </c>
      <c r="DG224" s="69">
        <v>0</v>
      </c>
      <c r="DH224" s="70">
        <v>0</v>
      </c>
    </row>
    <row r="225" spans="1:112" s="74" customFormat="1" ht="11.5" hidden="1" outlineLevel="1" x14ac:dyDescent="0.35">
      <c r="A225" s="88">
        <v>8704</v>
      </c>
      <c r="B225" s="88" t="s">
        <v>509</v>
      </c>
      <c r="C225" s="69"/>
      <c r="D225" s="69">
        <v>0</v>
      </c>
      <c r="E225" s="69">
        <v>0</v>
      </c>
      <c r="F225" s="69">
        <v>0</v>
      </c>
      <c r="G225" s="69">
        <v>0</v>
      </c>
      <c r="H225" s="69">
        <v>0</v>
      </c>
      <c r="I225" s="69">
        <v>0</v>
      </c>
      <c r="J225" s="69">
        <v>0</v>
      </c>
      <c r="K225" s="69">
        <v>0</v>
      </c>
      <c r="L225" s="69">
        <v>0</v>
      </c>
      <c r="M225" s="69">
        <v>0</v>
      </c>
      <c r="N225" s="70">
        <v>0</v>
      </c>
      <c r="O225" s="69">
        <v>0</v>
      </c>
      <c r="P225" s="69">
        <v>0</v>
      </c>
      <c r="Q225" s="69">
        <v>0</v>
      </c>
      <c r="R225" s="69">
        <v>0</v>
      </c>
      <c r="S225" s="69">
        <v>0</v>
      </c>
      <c r="T225" s="69">
        <v>0</v>
      </c>
      <c r="U225" s="69">
        <v>0</v>
      </c>
      <c r="V225" s="69">
        <v>0</v>
      </c>
      <c r="W225" s="70">
        <v>0</v>
      </c>
      <c r="X225" s="69">
        <f t="shared" ref="X225:AE249" si="239">O225-F225</f>
        <v>0</v>
      </c>
      <c r="Y225" s="69">
        <f t="shared" si="239"/>
        <v>0</v>
      </c>
      <c r="Z225" s="69">
        <f t="shared" si="239"/>
        <v>0</v>
      </c>
      <c r="AA225" s="69">
        <f t="shared" si="239"/>
        <v>0</v>
      </c>
      <c r="AB225" s="69">
        <f t="shared" si="239"/>
        <v>0</v>
      </c>
      <c r="AC225" s="69">
        <f t="shared" si="239"/>
        <v>0</v>
      </c>
      <c r="AD225" s="69">
        <f t="shared" si="239"/>
        <v>0</v>
      </c>
      <c r="AE225" s="69">
        <f t="shared" si="239"/>
        <v>0</v>
      </c>
      <c r="AF225" s="69">
        <v>0</v>
      </c>
      <c r="AG225" s="69">
        <v>0</v>
      </c>
      <c r="AH225" s="69">
        <v>0</v>
      </c>
      <c r="AI225" s="69">
        <v>0</v>
      </c>
      <c r="AJ225" s="69">
        <v>0</v>
      </c>
      <c r="AK225" s="69">
        <v>0</v>
      </c>
      <c r="AL225" s="69">
        <v>0</v>
      </c>
      <c r="AM225" s="69">
        <v>0</v>
      </c>
      <c r="AN225" s="70">
        <v>0</v>
      </c>
      <c r="AO225" s="69">
        <v>0</v>
      </c>
      <c r="AP225" s="69">
        <v>0</v>
      </c>
      <c r="AQ225" s="69">
        <v>0</v>
      </c>
      <c r="AR225" s="69">
        <v>0</v>
      </c>
      <c r="AS225" s="69">
        <v>0</v>
      </c>
      <c r="AT225" s="69">
        <v>0</v>
      </c>
      <c r="AU225" s="69">
        <v>0</v>
      </c>
      <c r="AV225" s="69">
        <v>0</v>
      </c>
      <c r="AW225" s="70">
        <v>0</v>
      </c>
      <c r="AX225" s="69">
        <v>0</v>
      </c>
      <c r="AY225" s="69">
        <v>0</v>
      </c>
      <c r="AZ225" s="69">
        <v>0</v>
      </c>
      <c r="BA225" s="69">
        <v>0</v>
      </c>
      <c r="BB225" s="69">
        <v>0</v>
      </c>
      <c r="BC225" s="69">
        <v>0</v>
      </c>
      <c r="BD225" s="69">
        <v>0</v>
      </c>
      <c r="BE225" s="69">
        <v>0</v>
      </c>
      <c r="BF225" s="70">
        <v>0</v>
      </c>
      <c r="BG225" s="69">
        <v>0</v>
      </c>
      <c r="BH225" s="69">
        <v>0</v>
      </c>
      <c r="BI225" s="69">
        <v>0</v>
      </c>
      <c r="BJ225" s="69">
        <v>0</v>
      </c>
      <c r="BK225" s="69">
        <v>0</v>
      </c>
      <c r="BL225" s="69">
        <v>0</v>
      </c>
      <c r="BM225" s="69">
        <v>0</v>
      </c>
      <c r="BN225" s="69">
        <v>0</v>
      </c>
      <c r="BO225" s="70">
        <v>0</v>
      </c>
      <c r="BP225" s="69">
        <v>0</v>
      </c>
      <c r="BQ225" s="69">
        <v>0</v>
      </c>
      <c r="BR225" s="69">
        <v>0</v>
      </c>
      <c r="BS225" s="69">
        <v>0</v>
      </c>
      <c r="BT225" s="69">
        <v>0</v>
      </c>
      <c r="BU225" s="69">
        <v>0</v>
      </c>
      <c r="BV225" s="69">
        <v>0</v>
      </c>
      <c r="BW225" s="69">
        <v>0</v>
      </c>
      <c r="BX225" s="70">
        <v>0</v>
      </c>
      <c r="BY225" s="69">
        <v>0</v>
      </c>
      <c r="BZ225" s="69">
        <v>0</v>
      </c>
      <c r="CA225" s="69">
        <v>0</v>
      </c>
      <c r="CB225" s="69">
        <v>0</v>
      </c>
      <c r="CC225" s="69">
        <v>0</v>
      </c>
      <c r="CD225" s="69">
        <v>0</v>
      </c>
      <c r="CE225" s="69">
        <v>0</v>
      </c>
      <c r="CF225" s="69">
        <v>0</v>
      </c>
      <c r="CG225" s="70">
        <v>0</v>
      </c>
      <c r="CH225" s="69">
        <v>0</v>
      </c>
      <c r="CI225" s="69">
        <v>0</v>
      </c>
      <c r="CJ225" s="69">
        <v>0</v>
      </c>
      <c r="CK225" s="69">
        <v>0</v>
      </c>
      <c r="CL225" s="69">
        <v>0</v>
      </c>
      <c r="CM225" s="69">
        <v>0</v>
      </c>
      <c r="CN225" s="69">
        <v>0</v>
      </c>
      <c r="CO225" s="69">
        <v>0</v>
      </c>
      <c r="CP225" s="70">
        <v>0</v>
      </c>
      <c r="CQ225" s="69">
        <v>0</v>
      </c>
      <c r="CR225" s="69">
        <v>0</v>
      </c>
      <c r="CS225" s="69">
        <v>0</v>
      </c>
      <c r="CT225" s="69">
        <v>0</v>
      </c>
      <c r="CU225" s="69">
        <v>0</v>
      </c>
      <c r="CV225" s="69">
        <v>0</v>
      </c>
      <c r="CW225" s="69">
        <v>0</v>
      </c>
      <c r="CX225" s="69">
        <v>0</v>
      </c>
      <c r="CY225" s="70">
        <v>0</v>
      </c>
      <c r="CZ225" s="69">
        <v>0</v>
      </c>
      <c r="DA225" s="69">
        <v>0</v>
      </c>
      <c r="DB225" s="69">
        <v>0</v>
      </c>
      <c r="DC225" s="69">
        <v>0</v>
      </c>
      <c r="DD225" s="69">
        <v>0</v>
      </c>
      <c r="DE225" s="69">
        <v>0</v>
      </c>
      <c r="DF225" s="69">
        <v>0</v>
      </c>
      <c r="DG225" s="69">
        <v>0</v>
      </c>
      <c r="DH225" s="70">
        <v>0</v>
      </c>
    </row>
    <row r="226" spans="1:112" s="74" customFormat="1" ht="11.5" hidden="1" outlineLevel="1" x14ac:dyDescent="0.35">
      <c r="A226" s="88">
        <v>8705</v>
      </c>
      <c r="B226" s="88" t="s">
        <v>510</v>
      </c>
      <c r="C226" s="69"/>
      <c r="D226" s="69">
        <v>0</v>
      </c>
      <c r="E226" s="69">
        <v>0</v>
      </c>
      <c r="F226" s="69">
        <v>0</v>
      </c>
      <c r="G226" s="69">
        <v>0</v>
      </c>
      <c r="H226" s="69">
        <v>0</v>
      </c>
      <c r="I226" s="69">
        <v>0</v>
      </c>
      <c r="J226" s="69">
        <v>0</v>
      </c>
      <c r="K226" s="69">
        <v>0</v>
      </c>
      <c r="L226" s="69">
        <v>0</v>
      </c>
      <c r="M226" s="69">
        <v>0</v>
      </c>
      <c r="N226" s="70">
        <v>0</v>
      </c>
      <c r="O226" s="69">
        <v>0</v>
      </c>
      <c r="P226" s="69">
        <v>0</v>
      </c>
      <c r="Q226" s="69">
        <v>0</v>
      </c>
      <c r="R226" s="69">
        <v>0</v>
      </c>
      <c r="S226" s="69">
        <v>0</v>
      </c>
      <c r="T226" s="69">
        <v>0</v>
      </c>
      <c r="U226" s="69">
        <v>0</v>
      </c>
      <c r="V226" s="69">
        <v>0</v>
      </c>
      <c r="W226" s="70">
        <v>0</v>
      </c>
      <c r="X226" s="69">
        <f t="shared" si="239"/>
        <v>0</v>
      </c>
      <c r="Y226" s="69">
        <f t="shared" si="239"/>
        <v>0</v>
      </c>
      <c r="Z226" s="69">
        <f t="shared" si="239"/>
        <v>0</v>
      </c>
      <c r="AA226" s="69">
        <f t="shared" si="239"/>
        <v>0</v>
      </c>
      <c r="AB226" s="69">
        <f t="shared" si="239"/>
        <v>0</v>
      </c>
      <c r="AC226" s="69">
        <f t="shared" si="239"/>
        <v>0</v>
      </c>
      <c r="AD226" s="69">
        <f t="shared" si="239"/>
        <v>0</v>
      </c>
      <c r="AE226" s="69">
        <f t="shared" si="239"/>
        <v>0</v>
      </c>
      <c r="AF226" s="69">
        <v>0</v>
      </c>
      <c r="AG226" s="69">
        <v>0</v>
      </c>
      <c r="AH226" s="69">
        <v>0</v>
      </c>
      <c r="AI226" s="69">
        <v>0</v>
      </c>
      <c r="AJ226" s="69">
        <v>0</v>
      </c>
      <c r="AK226" s="69">
        <v>0</v>
      </c>
      <c r="AL226" s="69">
        <v>0</v>
      </c>
      <c r="AM226" s="69">
        <v>0</v>
      </c>
      <c r="AN226" s="70">
        <v>0</v>
      </c>
      <c r="AO226" s="69">
        <v>0</v>
      </c>
      <c r="AP226" s="69">
        <v>0</v>
      </c>
      <c r="AQ226" s="69">
        <v>0</v>
      </c>
      <c r="AR226" s="69">
        <v>0</v>
      </c>
      <c r="AS226" s="69">
        <v>0</v>
      </c>
      <c r="AT226" s="69">
        <v>0</v>
      </c>
      <c r="AU226" s="69">
        <v>0</v>
      </c>
      <c r="AV226" s="69">
        <v>0</v>
      </c>
      <c r="AW226" s="70">
        <v>0</v>
      </c>
      <c r="AX226" s="69">
        <v>0</v>
      </c>
      <c r="AY226" s="69">
        <v>0</v>
      </c>
      <c r="AZ226" s="69">
        <v>0</v>
      </c>
      <c r="BA226" s="69">
        <v>0</v>
      </c>
      <c r="BB226" s="69">
        <v>0</v>
      </c>
      <c r="BC226" s="69">
        <v>0</v>
      </c>
      <c r="BD226" s="69">
        <v>0</v>
      </c>
      <c r="BE226" s="69">
        <v>0</v>
      </c>
      <c r="BF226" s="70">
        <v>0</v>
      </c>
      <c r="BG226" s="69">
        <v>0</v>
      </c>
      <c r="BH226" s="69">
        <v>0</v>
      </c>
      <c r="BI226" s="69">
        <v>0</v>
      </c>
      <c r="BJ226" s="69">
        <v>0</v>
      </c>
      <c r="BK226" s="69">
        <v>0</v>
      </c>
      <c r="BL226" s="69">
        <v>0</v>
      </c>
      <c r="BM226" s="69">
        <v>0</v>
      </c>
      <c r="BN226" s="69">
        <v>0</v>
      </c>
      <c r="BO226" s="70">
        <v>0</v>
      </c>
      <c r="BP226" s="69">
        <v>0</v>
      </c>
      <c r="BQ226" s="69">
        <v>0</v>
      </c>
      <c r="BR226" s="69">
        <v>0</v>
      </c>
      <c r="BS226" s="69">
        <v>0</v>
      </c>
      <c r="BT226" s="69">
        <v>0</v>
      </c>
      <c r="BU226" s="69">
        <v>0</v>
      </c>
      <c r="BV226" s="69">
        <v>0</v>
      </c>
      <c r="BW226" s="69">
        <v>0</v>
      </c>
      <c r="BX226" s="70">
        <v>0</v>
      </c>
      <c r="BY226" s="69">
        <v>0</v>
      </c>
      <c r="BZ226" s="69">
        <v>0</v>
      </c>
      <c r="CA226" s="69">
        <v>0</v>
      </c>
      <c r="CB226" s="69">
        <v>0</v>
      </c>
      <c r="CC226" s="69">
        <v>0</v>
      </c>
      <c r="CD226" s="69">
        <v>0</v>
      </c>
      <c r="CE226" s="69">
        <v>0</v>
      </c>
      <c r="CF226" s="69">
        <v>0</v>
      </c>
      <c r="CG226" s="70">
        <v>0</v>
      </c>
      <c r="CH226" s="69">
        <v>0</v>
      </c>
      <c r="CI226" s="69">
        <v>0</v>
      </c>
      <c r="CJ226" s="69">
        <v>0</v>
      </c>
      <c r="CK226" s="69">
        <v>0</v>
      </c>
      <c r="CL226" s="69">
        <v>0</v>
      </c>
      <c r="CM226" s="69">
        <v>0</v>
      </c>
      <c r="CN226" s="69">
        <v>0</v>
      </c>
      <c r="CO226" s="69">
        <v>0</v>
      </c>
      <c r="CP226" s="70">
        <v>0</v>
      </c>
      <c r="CQ226" s="69">
        <v>0</v>
      </c>
      <c r="CR226" s="69">
        <v>0</v>
      </c>
      <c r="CS226" s="69">
        <v>0</v>
      </c>
      <c r="CT226" s="69">
        <v>0</v>
      </c>
      <c r="CU226" s="69">
        <v>0</v>
      </c>
      <c r="CV226" s="69">
        <v>0</v>
      </c>
      <c r="CW226" s="69">
        <v>0</v>
      </c>
      <c r="CX226" s="69">
        <v>0</v>
      </c>
      <c r="CY226" s="70">
        <v>0</v>
      </c>
      <c r="CZ226" s="69">
        <v>0</v>
      </c>
      <c r="DA226" s="69">
        <v>0</v>
      </c>
      <c r="DB226" s="69">
        <v>0</v>
      </c>
      <c r="DC226" s="69">
        <v>0</v>
      </c>
      <c r="DD226" s="69">
        <v>0</v>
      </c>
      <c r="DE226" s="69">
        <v>0</v>
      </c>
      <c r="DF226" s="69">
        <v>0</v>
      </c>
      <c r="DG226" s="69">
        <v>0</v>
      </c>
      <c r="DH226" s="70">
        <v>0</v>
      </c>
    </row>
    <row r="227" spans="1:112" s="74" customFormat="1" ht="11.5" hidden="1" outlineLevel="1" x14ac:dyDescent="0.35">
      <c r="A227" s="88">
        <v>8706</v>
      </c>
      <c r="B227" s="88" t="s">
        <v>511</v>
      </c>
      <c r="C227" s="69"/>
      <c r="D227" s="69">
        <v>0</v>
      </c>
      <c r="E227" s="69">
        <v>0</v>
      </c>
      <c r="F227" s="69">
        <v>0</v>
      </c>
      <c r="G227" s="69">
        <v>0</v>
      </c>
      <c r="H227" s="69">
        <v>0</v>
      </c>
      <c r="I227" s="69">
        <v>0</v>
      </c>
      <c r="J227" s="69">
        <v>0</v>
      </c>
      <c r="K227" s="69">
        <v>0</v>
      </c>
      <c r="L227" s="69">
        <v>0</v>
      </c>
      <c r="M227" s="69">
        <v>0</v>
      </c>
      <c r="N227" s="70">
        <v>0</v>
      </c>
      <c r="O227" s="69">
        <v>0</v>
      </c>
      <c r="P227" s="69">
        <v>0</v>
      </c>
      <c r="Q227" s="69">
        <v>0</v>
      </c>
      <c r="R227" s="69">
        <v>0</v>
      </c>
      <c r="S227" s="69">
        <v>0</v>
      </c>
      <c r="T227" s="69">
        <v>0</v>
      </c>
      <c r="U227" s="69">
        <v>0</v>
      </c>
      <c r="V227" s="69">
        <v>0</v>
      </c>
      <c r="W227" s="70">
        <v>0</v>
      </c>
      <c r="X227" s="69">
        <f t="shared" si="239"/>
        <v>0</v>
      </c>
      <c r="Y227" s="69">
        <f t="shared" si="239"/>
        <v>0</v>
      </c>
      <c r="Z227" s="69">
        <f t="shared" si="239"/>
        <v>0</v>
      </c>
      <c r="AA227" s="69">
        <f t="shared" si="239"/>
        <v>0</v>
      </c>
      <c r="AB227" s="69">
        <f t="shared" si="239"/>
        <v>0</v>
      </c>
      <c r="AC227" s="69">
        <f t="shared" si="239"/>
        <v>0</v>
      </c>
      <c r="AD227" s="69">
        <f t="shared" si="239"/>
        <v>0</v>
      </c>
      <c r="AE227" s="69">
        <f t="shared" si="239"/>
        <v>0</v>
      </c>
      <c r="AF227" s="69">
        <v>0</v>
      </c>
      <c r="AG227" s="69">
        <v>0</v>
      </c>
      <c r="AH227" s="69">
        <v>0</v>
      </c>
      <c r="AI227" s="69">
        <v>0</v>
      </c>
      <c r="AJ227" s="69">
        <v>0</v>
      </c>
      <c r="AK227" s="69">
        <v>0</v>
      </c>
      <c r="AL227" s="69">
        <v>0</v>
      </c>
      <c r="AM227" s="69">
        <v>0</v>
      </c>
      <c r="AN227" s="70">
        <v>0</v>
      </c>
      <c r="AO227" s="69">
        <v>0</v>
      </c>
      <c r="AP227" s="69">
        <v>0</v>
      </c>
      <c r="AQ227" s="69">
        <v>0</v>
      </c>
      <c r="AR227" s="69">
        <v>0</v>
      </c>
      <c r="AS227" s="69">
        <v>0</v>
      </c>
      <c r="AT227" s="69">
        <v>0</v>
      </c>
      <c r="AU227" s="69">
        <v>0</v>
      </c>
      <c r="AV227" s="69">
        <v>0</v>
      </c>
      <c r="AW227" s="70">
        <v>0</v>
      </c>
      <c r="AX227" s="69">
        <v>0</v>
      </c>
      <c r="AY227" s="69">
        <v>0</v>
      </c>
      <c r="AZ227" s="69">
        <v>0</v>
      </c>
      <c r="BA227" s="69">
        <v>0</v>
      </c>
      <c r="BB227" s="69">
        <v>0</v>
      </c>
      <c r="BC227" s="69">
        <v>0</v>
      </c>
      <c r="BD227" s="69">
        <v>0</v>
      </c>
      <c r="BE227" s="69">
        <v>0</v>
      </c>
      <c r="BF227" s="70">
        <v>0</v>
      </c>
      <c r="BG227" s="69">
        <v>0</v>
      </c>
      <c r="BH227" s="69">
        <v>0</v>
      </c>
      <c r="BI227" s="69">
        <v>0</v>
      </c>
      <c r="BJ227" s="69">
        <v>0</v>
      </c>
      <c r="BK227" s="69">
        <v>0</v>
      </c>
      <c r="BL227" s="69">
        <v>0</v>
      </c>
      <c r="BM227" s="69">
        <v>0</v>
      </c>
      <c r="BN227" s="69">
        <v>0</v>
      </c>
      <c r="BO227" s="70">
        <v>0</v>
      </c>
      <c r="BP227" s="69">
        <v>0</v>
      </c>
      <c r="BQ227" s="69">
        <v>0</v>
      </c>
      <c r="BR227" s="69">
        <v>0</v>
      </c>
      <c r="BS227" s="69">
        <v>0</v>
      </c>
      <c r="BT227" s="69">
        <v>0</v>
      </c>
      <c r="BU227" s="69">
        <v>0</v>
      </c>
      <c r="BV227" s="69">
        <v>0</v>
      </c>
      <c r="BW227" s="69">
        <v>0</v>
      </c>
      <c r="BX227" s="70">
        <v>0</v>
      </c>
      <c r="BY227" s="69">
        <v>0</v>
      </c>
      <c r="BZ227" s="69">
        <v>0</v>
      </c>
      <c r="CA227" s="69">
        <v>0</v>
      </c>
      <c r="CB227" s="69">
        <v>0</v>
      </c>
      <c r="CC227" s="69">
        <v>0</v>
      </c>
      <c r="CD227" s="69">
        <v>0</v>
      </c>
      <c r="CE227" s="69">
        <v>0</v>
      </c>
      <c r="CF227" s="69">
        <v>0</v>
      </c>
      <c r="CG227" s="70">
        <v>0</v>
      </c>
      <c r="CH227" s="69">
        <v>0</v>
      </c>
      <c r="CI227" s="69">
        <v>0</v>
      </c>
      <c r="CJ227" s="69">
        <v>0</v>
      </c>
      <c r="CK227" s="69">
        <v>0</v>
      </c>
      <c r="CL227" s="69">
        <v>0</v>
      </c>
      <c r="CM227" s="69">
        <v>0</v>
      </c>
      <c r="CN227" s="69">
        <v>0</v>
      </c>
      <c r="CO227" s="69">
        <v>0</v>
      </c>
      <c r="CP227" s="70">
        <v>0</v>
      </c>
      <c r="CQ227" s="69">
        <v>0</v>
      </c>
      <c r="CR227" s="69">
        <v>0</v>
      </c>
      <c r="CS227" s="69">
        <v>0</v>
      </c>
      <c r="CT227" s="69">
        <v>0</v>
      </c>
      <c r="CU227" s="69">
        <v>0</v>
      </c>
      <c r="CV227" s="69">
        <v>0</v>
      </c>
      <c r="CW227" s="69">
        <v>0</v>
      </c>
      <c r="CX227" s="69">
        <v>0</v>
      </c>
      <c r="CY227" s="70">
        <v>0</v>
      </c>
      <c r="CZ227" s="69">
        <v>0</v>
      </c>
      <c r="DA227" s="69">
        <v>0</v>
      </c>
      <c r="DB227" s="69">
        <v>0</v>
      </c>
      <c r="DC227" s="69">
        <v>0</v>
      </c>
      <c r="DD227" s="69">
        <v>0</v>
      </c>
      <c r="DE227" s="69">
        <v>0</v>
      </c>
      <c r="DF227" s="69">
        <v>0</v>
      </c>
      <c r="DG227" s="69">
        <v>0</v>
      </c>
      <c r="DH227" s="70">
        <v>0</v>
      </c>
    </row>
    <row r="228" spans="1:112" s="74" customFormat="1" ht="11.5" hidden="1" outlineLevel="1" x14ac:dyDescent="0.35">
      <c r="A228" s="88">
        <v>8707</v>
      </c>
      <c r="B228" s="88" t="s">
        <v>512</v>
      </c>
      <c r="C228" s="69"/>
      <c r="D228" s="69">
        <v>0</v>
      </c>
      <c r="E228" s="69">
        <v>0</v>
      </c>
      <c r="F228" s="69">
        <v>0</v>
      </c>
      <c r="G228" s="69">
        <v>0</v>
      </c>
      <c r="H228" s="69">
        <v>0</v>
      </c>
      <c r="I228" s="69">
        <v>0</v>
      </c>
      <c r="J228" s="69">
        <v>0</v>
      </c>
      <c r="K228" s="69">
        <v>0</v>
      </c>
      <c r="L228" s="69">
        <v>0</v>
      </c>
      <c r="M228" s="69">
        <v>0</v>
      </c>
      <c r="N228" s="70">
        <v>0</v>
      </c>
      <c r="O228" s="69">
        <v>0</v>
      </c>
      <c r="P228" s="69">
        <v>0</v>
      </c>
      <c r="Q228" s="69">
        <v>0</v>
      </c>
      <c r="R228" s="69">
        <v>0</v>
      </c>
      <c r="S228" s="69">
        <v>0</v>
      </c>
      <c r="T228" s="69">
        <v>0</v>
      </c>
      <c r="U228" s="69">
        <v>0</v>
      </c>
      <c r="V228" s="69">
        <v>0</v>
      </c>
      <c r="W228" s="70">
        <v>0</v>
      </c>
      <c r="X228" s="69">
        <f t="shared" si="239"/>
        <v>0</v>
      </c>
      <c r="Y228" s="69">
        <f t="shared" si="239"/>
        <v>0</v>
      </c>
      <c r="Z228" s="69">
        <f t="shared" si="239"/>
        <v>0</v>
      </c>
      <c r="AA228" s="69">
        <f t="shared" si="239"/>
        <v>0</v>
      </c>
      <c r="AB228" s="69">
        <f t="shared" si="239"/>
        <v>0</v>
      </c>
      <c r="AC228" s="69">
        <f t="shared" si="239"/>
        <v>0</v>
      </c>
      <c r="AD228" s="69">
        <f t="shared" si="239"/>
        <v>0</v>
      </c>
      <c r="AE228" s="69">
        <f t="shared" si="239"/>
        <v>0</v>
      </c>
      <c r="AF228" s="69">
        <v>0</v>
      </c>
      <c r="AG228" s="69">
        <v>0</v>
      </c>
      <c r="AH228" s="69">
        <v>0</v>
      </c>
      <c r="AI228" s="69">
        <v>0</v>
      </c>
      <c r="AJ228" s="69">
        <v>0</v>
      </c>
      <c r="AK228" s="69">
        <v>0</v>
      </c>
      <c r="AL228" s="69">
        <v>0</v>
      </c>
      <c r="AM228" s="69">
        <v>0</v>
      </c>
      <c r="AN228" s="70">
        <v>0</v>
      </c>
      <c r="AO228" s="69">
        <v>0</v>
      </c>
      <c r="AP228" s="69">
        <v>0</v>
      </c>
      <c r="AQ228" s="69">
        <v>0</v>
      </c>
      <c r="AR228" s="69">
        <v>0</v>
      </c>
      <c r="AS228" s="69">
        <v>0</v>
      </c>
      <c r="AT228" s="69">
        <v>0</v>
      </c>
      <c r="AU228" s="69">
        <v>0</v>
      </c>
      <c r="AV228" s="69">
        <v>0</v>
      </c>
      <c r="AW228" s="70">
        <v>0</v>
      </c>
      <c r="AX228" s="69">
        <v>0</v>
      </c>
      <c r="AY228" s="69">
        <v>0</v>
      </c>
      <c r="AZ228" s="69">
        <v>0</v>
      </c>
      <c r="BA228" s="69">
        <v>0</v>
      </c>
      <c r="BB228" s="69">
        <v>0</v>
      </c>
      <c r="BC228" s="69">
        <v>0</v>
      </c>
      <c r="BD228" s="69">
        <v>0</v>
      </c>
      <c r="BE228" s="69">
        <v>0</v>
      </c>
      <c r="BF228" s="70">
        <v>0</v>
      </c>
      <c r="BG228" s="69">
        <v>0</v>
      </c>
      <c r="BH228" s="69">
        <v>0</v>
      </c>
      <c r="BI228" s="69">
        <v>0</v>
      </c>
      <c r="BJ228" s="69">
        <v>0</v>
      </c>
      <c r="BK228" s="69">
        <v>0</v>
      </c>
      <c r="BL228" s="69">
        <v>0</v>
      </c>
      <c r="BM228" s="69">
        <v>0</v>
      </c>
      <c r="BN228" s="69">
        <v>0</v>
      </c>
      <c r="BO228" s="70">
        <v>0</v>
      </c>
      <c r="BP228" s="69">
        <v>0</v>
      </c>
      <c r="BQ228" s="69">
        <v>0</v>
      </c>
      <c r="BR228" s="69">
        <v>0</v>
      </c>
      <c r="BS228" s="69">
        <v>0</v>
      </c>
      <c r="BT228" s="69">
        <v>0</v>
      </c>
      <c r="BU228" s="69">
        <v>0</v>
      </c>
      <c r="BV228" s="69">
        <v>0</v>
      </c>
      <c r="BW228" s="69">
        <v>0</v>
      </c>
      <c r="BX228" s="70">
        <v>0</v>
      </c>
      <c r="BY228" s="69">
        <v>0</v>
      </c>
      <c r="BZ228" s="69">
        <v>0</v>
      </c>
      <c r="CA228" s="69">
        <v>0</v>
      </c>
      <c r="CB228" s="69">
        <v>0</v>
      </c>
      <c r="CC228" s="69">
        <v>0</v>
      </c>
      <c r="CD228" s="69">
        <v>0</v>
      </c>
      <c r="CE228" s="69">
        <v>0</v>
      </c>
      <c r="CF228" s="69">
        <v>0</v>
      </c>
      <c r="CG228" s="70">
        <v>0</v>
      </c>
      <c r="CH228" s="69">
        <v>0</v>
      </c>
      <c r="CI228" s="69">
        <v>0</v>
      </c>
      <c r="CJ228" s="69">
        <v>0</v>
      </c>
      <c r="CK228" s="69">
        <v>0</v>
      </c>
      <c r="CL228" s="69">
        <v>0</v>
      </c>
      <c r="CM228" s="69">
        <v>0</v>
      </c>
      <c r="CN228" s="69">
        <v>0</v>
      </c>
      <c r="CO228" s="69">
        <v>0</v>
      </c>
      <c r="CP228" s="70">
        <v>0</v>
      </c>
      <c r="CQ228" s="69">
        <v>0</v>
      </c>
      <c r="CR228" s="69">
        <v>0</v>
      </c>
      <c r="CS228" s="69">
        <v>0</v>
      </c>
      <c r="CT228" s="69">
        <v>0</v>
      </c>
      <c r="CU228" s="69">
        <v>0</v>
      </c>
      <c r="CV228" s="69">
        <v>0</v>
      </c>
      <c r="CW228" s="69">
        <v>0</v>
      </c>
      <c r="CX228" s="69">
        <v>0</v>
      </c>
      <c r="CY228" s="70">
        <v>0</v>
      </c>
      <c r="CZ228" s="69">
        <v>0</v>
      </c>
      <c r="DA228" s="69">
        <v>0</v>
      </c>
      <c r="DB228" s="69">
        <v>0</v>
      </c>
      <c r="DC228" s="69">
        <v>0</v>
      </c>
      <c r="DD228" s="69">
        <v>0</v>
      </c>
      <c r="DE228" s="69">
        <v>0</v>
      </c>
      <c r="DF228" s="69">
        <v>0</v>
      </c>
      <c r="DG228" s="69">
        <v>0</v>
      </c>
      <c r="DH228" s="70">
        <v>0</v>
      </c>
    </row>
    <row r="229" spans="1:112" s="74" customFormat="1" ht="11.5" hidden="1" outlineLevel="1" x14ac:dyDescent="0.35">
      <c r="A229" s="88">
        <v>8708</v>
      </c>
      <c r="B229" s="88" t="s">
        <v>513</v>
      </c>
      <c r="C229" s="69"/>
      <c r="D229" s="69">
        <v>0</v>
      </c>
      <c r="E229" s="69">
        <v>0</v>
      </c>
      <c r="F229" s="69">
        <v>0</v>
      </c>
      <c r="G229" s="69">
        <v>0</v>
      </c>
      <c r="H229" s="69">
        <v>0</v>
      </c>
      <c r="I229" s="69">
        <v>0</v>
      </c>
      <c r="J229" s="69">
        <v>0</v>
      </c>
      <c r="K229" s="69">
        <v>0</v>
      </c>
      <c r="L229" s="69">
        <v>0</v>
      </c>
      <c r="M229" s="69">
        <v>0</v>
      </c>
      <c r="N229" s="70">
        <v>0</v>
      </c>
      <c r="O229" s="69">
        <v>0</v>
      </c>
      <c r="P229" s="69">
        <v>0</v>
      </c>
      <c r="Q229" s="69">
        <v>0</v>
      </c>
      <c r="R229" s="69">
        <v>0</v>
      </c>
      <c r="S229" s="69">
        <v>0</v>
      </c>
      <c r="T229" s="69">
        <v>0</v>
      </c>
      <c r="U229" s="69">
        <v>0</v>
      </c>
      <c r="V229" s="69">
        <v>0</v>
      </c>
      <c r="W229" s="70">
        <v>0</v>
      </c>
      <c r="X229" s="69">
        <f t="shared" si="239"/>
        <v>0</v>
      </c>
      <c r="Y229" s="69">
        <f t="shared" si="239"/>
        <v>0</v>
      </c>
      <c r="Z229" s="69">
        <f t="shared" si="239"/>
        <v>0</v>
      </c>
      <c r="AA229" s="69">
        <f t="shared" si="239"/>
        <v>0</v>
      </c>
      <c r="AB229" s="69">
        <f t="shared" si="239"/>
        <v>0</v>
      </c>
      <c r="AC229" s="69">
        <f t="shared" si="239"/>
        <v>0</v>
      </c>
      <c r="AD229" s="69">
        <f t="shared" si="239"/>
        <v>0</v>
      </c>
      <c r="AE229" s="69">
        <f t="shared" si="239"/>
        <v>0</v>
      </c>
      <c r="AF229" s="69">
        <v>0</v>
      </c>
      <c r="AG229" s="69">
        <v>0</v>
      </c>
      <c r="AH229" s="69">
        <v>0</v>
      </c>
      <c r="AI229" s="69">
        <v>0</v>
      </c>
      <c r="AJ229" s="69">
        <v>0</v>
      </c>
      <c r="AK229" s="69">
        <v>0</v>
      </c>
      <c r="AL229" s="69">
        <v>0</v>
      </c>
      <c r="AM229" s="69">
        <v>0</v>
      </c>
      <c r="AN229" s="70">
        <v>0</v>
      </c>
      <c r="AO229" s="69">
        <v>0</v>
      </c>
      <c r="AP229" s="69">
        <v>0</v>
      </c>
      <c r="AQ229" s="69">
        <v>0</v>
      </c>
      <c r="AR229" s="69">
        <v>0</v>
      </c>
      <c r="AS229" s="69">
        <v>0</v>
      </c>
      <c r="AT229" s="69">
        <v>0</v>
      </c>
      <c r="AU229" s="69">
        <v>0</v>
      </c>
      <c r="AV229" s="69">
        <v>0</v>
      </c>
      <c r="AW229" s="70">
        <v>0</v>
      </c>
      <c r="AX229" s="69">
        <v>0</v>
      </c>
      <c r="AY229" s="69">
        <v>0</v>
      </c>
      <c r="AZ229" s="69">
        <v>0</v>
      </c>
      <c r="BA229" s="69">
        <v>0</v>
      </c>
      <c r="BB229" s="69">
        <v>0</v>
      </c>
      <c r="BC229" s="69">
        <v>0</v>
      </c>
      <c r="BD229" s="69">
        <v>0</v>
      </c>
      <c r="BE229" s="69">
        <v>0</v>
      </c>
      <c r="BF229" s="70">
        <v>0</v>
      </c>
      <c r="BG229" s="69">
        <v>0</v>
      </c>
      <c r="BH229" s="69">
        <v>0</v>
      </c>
      <c r="BI229" s="69">
        <v>0</v>
      </c>
      <c r="BJ229" s="69">
        <v>0</v>
      </c>
      <c r="BK229" s="69">
        <v>0</v>
      </c>
      <c r="BL229" s="69">
        <v>0</v>
      </c>
      <c r="BM229" s="69">
        <v>0</v>
      </c>
      <c r="BN229" s="69">
        <v>0</v>
      </c>
      <c r="BO229" s="70">
        <v>0</v>
      </c>
      <c r="BP229" s="69">
        <v>0</v>
      </c>
      <c r="BQ229" s="69">
        <v>0</v>
      </c>
      <c r="BR229" s="69">
        <v>0</v>
      </c>
      <c r="BS229" s="69">
        <v>0</v>
      </c>
      <c r="BT229" s="69">
        <v>0</v>
      </c>
      <c r="BU229" s="69">
        <v>0</v>
      </c>
      <c r="BV229" s="69">
        <v>0</v>
      </c>
      <c r="BW229" s="69">
        <v>0</v>
      </c>
      <c r="BX229" s="70">
        <v>0</v>
      </c>
      <c r="BY229" s="69">
        <v>0</v>
      </c>
      <c r="BZ229" s="69">
        <v>0</v>
      </c>
      <c r="CA229" s="69">
        <v>0</v>
      </c>
      <c r="CB229" s="69">
        <v>0</v>
      </c>
      <c r="CC229" s="69">
        <v>0</v>
      </c>
      <c r="CD229" s="69">
        <v>0</v>
      </c>
      <c r="CE229" s="69">
        <v>0</v>
      </c>
      <c r="CF229" s="69">
        <v>0</v>
      </c>
      <c r="CG229" s="70">
        <v>0</v>
      </c>
      <c r="CH229" s="69">
        <v>0</v>
      </c>
      <c r="CI229" s="69">
        <v>0</v>
      </c>
      <c r="CJ229" s="69">
        <v>0</v>
      </c>
      <c r="CK229" s="69">
        <v>0</v>
      </c>
      <c r="CL229" s="69">
        <v>0</v>
      </c>
      <c r="CM229" s="69">
        <v>0</v>
      </c>
      <c r="CN229" s="69">
        <v>0</v>
      </c>
      <c r="CO229" s="69">
        <v>0</v>
      </c>
      <c r="CP229" s="70">
        <v>0</v>
      </c>
      <c r="CQ229" s="69">
        <v>0</v>
      </c>
      <c r="CR229" s="69">
        <v>0</v>
      </c>
      <c r="CS229" s="69">
        <v>0</v>
      </c>
      <c r="CT229" s="69">
        <v>0</v>
      </c>
      <c r="CU229" s="69">
        <v>0</v>
      </c>
      <c r="CV229" s="69">
        <v>0</v>
      </c>
      <c r="CW229" s="69">
        <v>0</v>
      </c>
      <c r="CX229" s="69">
        <v>0</v>
      </c>
      <c r="CY229" s="70">
        <v>0</v>
      </c>
      <c r="CZ229" s="69">
        <v>0</v>
      </c>
      <c r="DA229" s="69">
        <v>0</v>
      </c>
      <c r="DB229" s="69">
        <v>0</v>
      </c>
      <c r="DC229" s="69">
        <v>0</v>
      </c>
      <c r="DD229" s="69">
        <v>0</v>
      </c>
      <c r="DE229" s="69">
        <v>0</v>
      </c>
      <c r="DF229" s="69">
        <v>0</v>
      </c>
      <c r="DG229" s="69">
        <v>0</v>
      </c>
      <c r="DH229" s="70">
        <v>0</v>
      </c>
    </row>
    <row r="230" spans="1:112" s="74" customFormat="1" ht="11.5" hidden="1" outlineLevel="1" x14ac:dyDescent="0.35">
      <c r="A230" s="88">
        <v>8709</v>
      </c>
      <c r="B230" s="88" t="s">
        <v>514</v>
      </c>
      <c r="C230" s="69"/>
      <c r="D230" s="69">
        <v>0</v>
      </c>
      <c r="E230" s="69">
        <v>0</v>
      </c>
      <c r="F230" s="69">
        <v>0</v>
      </c>
      <c r="G230" s="69">
        <v>0</v>
      </c>
      <c r="H230" s="69">
        <v>0</v>
      </c>
      <c r="I230" s="69">
        <v>0</v>
      </c>
      <c r="J230" s="69">
        <v>0</v>
      </c>
      <c r="K230" s="69">
        <v>0</v>
      </c>
      <c r="L230" s="69">
        <v>0</v>
      </c>
      <c r="M230" s="69">
        <v>0</v>
      </c>
      <c r="N230" s="70">
        <v>0</v>
      </c>
      <c r="O230" s="69">
        <v>0</v>
      </c>
      <c r="P230" s="69">
        <v>0</v>
      </c>
      <c r="Q230" s="69">
        <v>0</v>
      </c>
      <c r="R230" s="69">
        <v>0</v>
      </c>
      <c r="S230" s="69">
        <v>0</v>
      </c>
      <c r="T230" s="69">
        <v>0</v>
      </c>
      <c r="U230" s="69">
        <v>0</v>
      </c>
      <c r="V230" s="69">
        <v>0</v>
      </c>
      <c r="W230" s="70">
        <v>0</v>
      </c>
      <c r="X230" s="69">
        <f t="shared" si="239"/>
        <v>0</v>
      </c>
      <c r="Y230" s="69">
        <f t="shared" si="239"/>
        <v>0</v>
      </c>
      <c r="Z230" s="69">
        <f t="shared" si="239"/>
        <v>0</v>
      </c>
      <c r="AA230" s="69">
        <f t="shared" si="239"/>
        <v>0</v>
      </c>
      <c r="AB230" s="69">
        <f t="shared" si="239"/>
        <v>0</v>
      </c>
      <c r="AC230" s="69">
        <f t="shared" si="239"/>
        <v>0</v>
      </c>
      <c r="AD230" s="69">
        <f t="shared" si="239"/>
        <v>0</v>
      </c>
      <c r="AE230" s="69">
        <f t="shared" si="239"/>
        <v>0</v>
      </c>
      <c r="AF230" s="69">
        <v>0</v>
      </c>
      <c r="AG230" s="69">
        <v>0</v>
      </c>
      <c r="AH230" s="69">
        <v>0</v>
      </c>
      <c r="AI230" s="69">
        <v>0</v>
      </c>
      <c r="AJ230" s="69">
        <v>0</v>
      </c>
      <c r="AK230" s="69">
        <v>0</v>
      </c>
      <c r="AL230" s="69">
        <v>0</v>
      </c>
      <c r="AM230" s="69">
        <v>0</v>
      </c>
      <c r="AN230" s="70">
        <v>0</v>
      </c>
      <c r="AO230" s="69">
        <v>0</v>
      </c>
      <c r="AP230" s="69">
        <v>0</v>
      </c>
      <c r="AQ230" s="69">
        <v>0</v>
      </c>
      <c r="AR230" s="69">
        <v>0</v>
      </c>
      <c r="AS230" s="69">
        <v>0</v>
      </c>
      <c r="AT230" s="69">
        <v>0</v>
      </c>
      <c r="AU230" s="69">
        <v>0</v>
      </c>
      <c r="AV230" s="69">
        <v>0</v>
      </c>
      <c r="AW230" s="70">
        <v>0</v>
      </c>
      <c r="AX230" s="69">
        <v>0</v>
      </c>
      <c r="AY230" s="69">
        <v>0</v>
      </c>
      <c r="AZ230" s="69">
        <v>0</v>
      </c>
      <c r="BA230" s="69">
        <v>0</v>
      </c>
      <c r="BB230" s="69">
        <v>0</v>
      </c>
      <c r="BC230" s="69">
        <v>0</v>
      </c>
      <c r="BD230" s="69">
        <v>0</v>
      </c>
      <c r="BE230" s="69">
        <v>0</v>
      </c>
      <c r="BF230" s="70">
        <v>0</v>
      </c>
      <c r="BG230" s="69">
        <v>0</v>
      </c>
      <c r="BH230" s="69">
        <v>0</v>
      </c>
      <c r="BI230" s="69">
        <v>0</v>
      </c>
      <c r="BJ230" s="69">
        <v>0</v>
      </c>
      <c r="BK230" s="69">
        <v>0</v>
      </c>
      <c r="BL230" s="69">
        <v>0</v>
      </c>
      <c r="BM230" s="69">
        <v>0</v>
      </c>
      <c r="BN230" s="69">
        <v>0</v>
      </c>
      <c r="BO230" s="70">
        <v>0</v>
      </c>
      <c r="BP230" s="69">
        <v>0</v>
      </c>
      <c r="BQ230" s="69">
        <v>0</v>
      </c>
      <c r="BR230" s="69">
        <v>0</v>
      </c>
      <c r="BS230" s="69">
        <v>0</v>
      </c>
      <c r="BT230" s="69">
        <v>0</v>
      </c>
      <c r="BU230" s="69">
        <v>0</v>
      </c>
      <c r="BV230" s="69">
        <v>0</v>
      </c>
      <c r="BW230" s="69">
        <v>0</v>
      </c>
      <c r="BX230" s="70">
        <v>0</v>
      </c>
      <c r="BY230" s="69">
        <v>0</v>
      </c>
      <c r="BZ230" s="69">
        <v>0</v>
      </c>
      <c r="CA230" s="69">
        <v>0</v>
      </c>
      <c r="CB230" s="69">
        <v>0</v>
      </c>
      <c r="CC230" s="69">
        <v>0</v>
      </c>
      <c r="CD230" s="69">
        <v>0</v>
      </c>
      <c r="CE230" s="69">
        <v>0</v>
      </c>
      <c r="CF230" s="69">
        <v>0</v>
      </c>
      <c r="CG230" s="70">
        <v>0</v>
      </c>
      <c r="CH230" s="69">
        <v>0</v>
      </c>
      <c r="CI230" s="69">
        <v>0</v>
      </c>
      <c r="CJ230" s="69">
        <v>0</v>
      </c>
      <c r="CK230" s="69">
        <v>0</v>
      </c>
      <c r="CL230" s="69">
        <v>0</v>
      </c>
      <c r="CM230" s="69">
        <v>0</v>
      </c>
      <c r="CN230" s="69">
        <v>0</v>
      </c>
      <c r="CO230" s="69">
        <v>0</v>
      </c>
      <c r="CP230" s="70">
        <v>0</v>
      </c>
      <c r="CQ230" s="69">
        <v>0</v>
      </c>
      <c r="CR230" s="69">
        <v>0</v>
      </c>
      <c r="CS230" s="69">
        <v>0</v>
      </c>
      <c r="CT230" s="69">
        <v>0</v>
      </c>
      <c r="CU230" s="69">
        <v>0</v>
      </c>
      <c r="CV230" s="69">
        <v>0</v>
      </c>
      <c r="CW230" s="69">
        <v>0</v>
      </c>
      <c r="CX230" s="69">
        <v>0</v>
      </c>
      <c r="CY230" s="70">
        <v>0</v>
      </c>
      <c r="CZ230" s="69">
        <v>0</v>
      </c>
      <c r="DA230" s="69">
        <v>0</v>
      </c>
      <c r="DB230" s="69">
        <v>0</v>
      </c>
      <c r="DC230" s="69">
        <v>0</v>
      </c>
      <c r="DD230" s="69">
        <v>0</v>
      </c>
      <c r="DE230" s="69">
        <v>0</v>
      </c>
      <c r="DF230" s="69">
        <v>0</v>
      </c>
      <c r="DG230" s="69">
        <v>0</v>
      </c>
      <c r="DH230" s="70">
        <v>0</v>
      </c>
    </row>
    <row r="231" spans="1:112" s="74" customFormat="1" ht="11.5" hidden="1" outlineLevel="1" x14ac:dyDescent="0.35">
      <c r="A231" s="88">
        <v>8711</v>
      </c>
      <c r="B231" s="88" t="s">
        <v>515</v>
      </c>
      <c r="C231" s="69"/>
      <c r="D231" s="69">
        <v>0</v>
      </c>
      <c r="E231" s="69">
        <v>0</v>
      </c>
      <c r="F231" s="69">
        <v>0</v>
      </c>
      <c r="G231" s="69">
        <v>0</v>
      </c>
      <c r="H231" s="69">
        <v>0</v>
      </c>
      <c r="I231" s="69">
        <v>0</v>
      </c>
      <c r="J231" s="69">
        <v>0</v>
      </c>
      <c r="K231" s="69">
        <v>0</v>
      </c>
      <c r="L231" s="69">
        <v>0</v>
      </c>
      <c r="M231" s="69">
        <v>0</v>
      </c>
      <c r="N231" s="70">
        <v>0</v>
      </c>
      <c r="O231" s="69">
        <v>0</v>
      </c>
      <c r="P231" s="69">
        <v>0</v>
      </c>
      <c r="Q231" s="69">
        <v>0</v>
      </c>
      <c r="R231" s="69">
        <v>0</v>
      </c>
      <c r="S231" s="69">
        <v>0</v>
      </c>
      <c r="T231" s="69">
        <v>0</v>
      </c>
      <c r="U231" s="69">
        <v>0</v>
      </c>
      <c r="V231" s="69">
        <v>0</v>
      </c>
      <c r="W231" s="70">
        <v>0</v>
      </c>
      <c r="X231" s="69">
        <f t="shared" si="239"/>
        <v>0</v>
      </c>
      <c r="Y231" s="69">
        <f t="shared" si="239"/>
        <v>0</v>
      </c>
      <c r="Z231" s="69">
        <f t="shared" si="239"/>
        <v>0</v>
      </c>
      <c r="AA231" s="69">
        <f t="shared" si="239"/>
        <v>0</v>
      </c>
      <c r="AB231" s="69">
        <f t="shared" si="239"/>
        <v>0</v>
      </c>
      <c r="AC231" s="69">
        <f t="shared" si="239"/>
        <v>0</v>
      </c>
      <c r="AD231" s="69">
        <f t="shared" si="239"/>
        <v>0</v>
      </c>
      <c r="AE231" s="69">
        <f t="shared" si="239"/>
        <v>0</v>
      </c>
      <c r="AF231" s="69">
        <v>0</v>
      </c>
      <c r="AG231" s="69">
        <v>0</v>
      </c>
      <c r="AH231" s="69">
        <v>0</v>
      </c>
      <c r="AI231" s="69">
        <v>0</v>
      </c>
      <c r="AJ231" s="69">
        <v>0</v>
      </c>
      <c r="AK231" s="69">
        <v>0</v>
      </c>
      <c r="AL231" s="69">
        <v>0</v>
      </c>
      <c r="AM231" s="69">
        <v>0</v>
      </c>
      <c r="AN231" s="70">
        <v>0</v>
      </c>
      <c r="AO231" s="69">
        <v>0</v>
      </c>
      <c r="AP231" s="69">
        <v>0</v>
      </c>
      <c r="AQ231" s="69">
        <v>0</v>
      </c>
      <c r="AR231" s="69">
        <v>0</v>
      </c>
      <c r="AS231" s="69">
        <v>0</v>
      </c>
      <c r="AT231" s="69">
        <v>0</v>
      </c>
      <c r="AU231" s="69">
        <v>0</v>
      </c>
      <c r="AV231" s="69">
        <v>0</v>
      </c>
      <c r="AW231" s="70">
        <v>0</v>
      </c>
      <c r="AX231" s="69">
        <v>0</v>
      </c>
      <c r="AY231" s="69">
        <v>0</v>
      </c>
      <c r="AZ231" s="69">
        <v>0</v>
      </c>
      <c r="BA231" s="69">
        <v>0</v>
      </c>
      <c r="BB231" s="69">
        <v>0</v>
      </c>
      <c r="BC231" s="69">
        <v>0</v>
      </c>
      <c r="BD231" s="69">
        <v>0</v>
      </c>
      <c r="BE231" s="69">
        <v>0</v>
      </c>
      <c r="BF231" s="70">
        <v>0</v>
      </c>
      <c r="BG231" s="69">
        <v>0</v>
      </c>
      <c r="BH231" s="69">
        <v>0</v>
      </c>
      <c r="BI231" s="69">
        <v>0</v>
      </c>
      <c r="BJ231" s="69">
        <v>0</v>
      </c>
      <c r="BK231" s="69">
        <v>0</v>
      </c>
      <c r="BL231" s="69">
        <v>0</v>
      </c>
      <c r="BM231" s="69">
        <v>0</v>
      </c>
      <c r="BN231" s="69">
        <v>0</v>
      </c>
      <c r="BO231" s="70">
        <v>0</v>
      </c>
      <c r="BP231" s="69">
        <v>0</v>
      </c>
      <c r="BQ231" s="69">
        <v>0</v>
      </c>
      <c r="BR231" s="69">
        <v>0</v>
      </c>
      <c r="BS231" s="69">
        <v>0</v>
      </c>
      <c r="BT231" s="69">
        <v>0</v>
      </c>
      <c r="BU231" s="69">
        <v>0</v>
      </c>
      <c r="BV231" s="69">
        <v>0</v>
      </c>
      <c r="BW231" s="69">
        <v>0</v>
      </c>
      <c r="BX231" s="70">
        <v>0</v>
      </c>
      <c r="BY231" s="69">
        <v>0</v>
      </c>
      <c r="BZ231" s="69">
        <v>0</v>
      </c>
      <c r="CA231" s="69">
        <v>0</v>
      </c>
      <c r="CB231" s="69">
        <v>0</v>
      </c>
      <c r="CC231" s="69">
        <v>0</v>
      </c>
      <c r="CD231" s="69">
        <v>0</v>
      </c>
      <c r="CE231" s="69">
        <v>0</v>
      </c>
      <c r="CF231" s="69">
        <v>0</v>
      </c>
      <c r="CG231" s="70">
        <v>0</v>
      </c>
      <c r="CH231" s="69">
        <v>0</v>
      </c>
      <c r="CI231" s="69">
        <v>0</v>
      </c>
      <c r="CJ231" s="69">
        <v>0</v>
      </c>
      <c r="CK231" s="69">
        <v>0</v>
      </c>
      <c r="CL231" s="69">
        <v>0</v>
      </c>
      <c r="CM231" s="69">
        <v>0</v>
      </c>
      <c r="CN231" s="69">
        <v>0</v>
      </c>
      <c r="CO231" s="69">
        <v>0</v>
      </c>
      <c r="CP231" s="70">
        <v>0</v>
      </c>
      <c r="CQ231" s="69">
        <v>0</v>
      </c>
      <c r="CR231" s="69">
        <v>0</v>
      </c>
      <c r="CS231" s="69">
        <v>0</v>
      </c>
      <c r="CT231" s="69">
        <v>0</v>
      </c>
      <c r="CU231" s="69">
        <v>0</v>
      </c>
      <c r="CV231" s="69">
        <v>0</v>
      </c>
      <c r="CW231" s="69">
        <v>0</v>
      </c>
      <c r="CX231" s="69">
        <v>0</v>
      </c>
      <c r="CY231" s="70">
        <v>0</v>
      </c>
      <c r="CZ231" s="69">
        <v>0</v>
      </c>
      <c r="DA231" s="69">
        <v>0</v>
      </c>
      <c r="DB231" s="69">
        <v>0</v>
      </c>
      <c r="DC231" s="69">
        <v>0</v>
      </c>
      <c r="DD231" s="69">
        <v>0</v>
      </c>
      <c r="DE231" s="69">
        <v>0</v>
      </c>
      <c r="DF231" s="69">
        <v>0</v>
      </c>
      <c r="DG231" s="69">
        <v>0</v>
      </c>
      <c r="DH231" s="70">
        <v>0</v>
      </c>
    </row>
    <row r="232" spans="1:112" s="74" customFormat="1" ht="11.5" hidden="1" outlineLevel="1" x14ac:dyDescent="0.35">
      <c r="A232" s="88">
        <v>8712</v>
      </c>
      <c r="B232" s="88" t="s">
        <v>516</v>
      </c>
      <c r="C232" s="69"/>
      <c r="D232" s="69">
        <v>0</v>
      </c>
      <c r="E232" s="69">
        <v>0</v>
      </c>
      <c r="F232" s="69">
        <v>0</v>
      </c>
      <c r="G232" s="69">
        <v>0</v>
      </c>
      <c r="H232" s="69">
        <v>0</v>
      </c>
      <c r="I232" s="69">
        <v>0</v>
      </c>
      <c r="J232" s="69">
        <v>0</v>
      </c>
      <c r="K232" s="69">
        <v>0</v>
      </c>
      <c r="L232" s="69">
        <v>0</v>
      </c>
      <c r="M232" s="69">
        <v>0</v>
      </c>
      <c r="N232" s="70">
        <v>0</v>
      </c>
      <c r="O232" s="69">
        <v>0</v>
      </c>
      <c r="P232" s="69">
        <v>0</v>
      </c>
      <c r="Q232" s="69">
        <v>0</v>
      </c>
      <c r="R232" s="69">
        <v>0</v>
      </c>
      <c r="S232" s="69">
        <v>0</v>
      </c>
      <c r="T232" s="69">
        <v>0</v>
      </c>
      <c r="U232" s="69">
        <v>0</v>
      </c>
      <c r="V232" s="69">
        <v>0</v>
      </c>
      <c r="W232" s="70">
        <v>0</v>
      </c>
      <c r="X232" s="69">
        <f t="shared" si="239"/>
        <v>0</v>
      </c>
      <c r="Y232" s="69">
        <f t="shared" si="239"/>
        <v>0</v>
      </c>
      <c r="Z232" s="69">
        <f t="shared" si="239"/>
        <v>0</v>
      </c>
      <c r="AA232" s="69">
        <f t="shared" si="239"/>
        <v>0</v>
      </c>
      <c r="AB232" s="69">
        <f t="shared" si="239"/>
        <v>0</v>
      </c>
      <c r="AC232" s="69">
        <f t="shared" si="239"/>
        <v>0</v>
      </c>
      <c r="AD232" s="69">
        <f t="shared" si="239"/>
        <v>0</v>
      </c>
      <c r="AE232" s="69">
        <f t="shared" si="239"/>
        <v>0</v>
      </c>
      <c r="AF232" s="69">
        <v>0</v>
      </c>
      <c r="AG232" s="69">
        <v>0</v>
      </c>
      <c r="AH232" s="69">
        <v>0</v>
      </c>
      <c r="AI232" s="69">
        <v>0</v>
      </c>
      <c r="AJ232" s="69">
        <v>0</v>
      </c>
      <c r="AK232" s="69">
        <v>0</v>
      </c>
      <c r="AL232" s="69">
        <v>0</v>
      </c>
      <c r="AM232" s="69">
        <v>0</v>
      </c>
      <c r="AN232" s="70">
        <v>0</v>
      </c>
      <c r="AO232" s="69">
        <v>0</v>
      </c>
      <c r="AP232" s="69">
        <v>0</v>
      </c>
      <c r="AQ232" s="69">
        <v>0</v>
      </c>
      <c r="AR232" s="69">
        <v>0</v>
      </c>
      <c r="AS232" s="69">
        <v>0</v>
      </c>
      <c r="AT232" s="69">
        <v>0</v>
      </c>
      <c r="AU232" s="69">
        <v>0</v>
      </c>
      <c r="AV232" s="69">
        <v>0</v>
      </c>
      <c r="AW232" s="70">
        <v>0</v>
      </c>
      <c r="AX232" s="69">
        <v>0</v>
      </c>
      <c r="AY232" s="69">
        <v>0</v>
      </c>
      <c r="AZ232" s="69">
        <v>0</v>
      </c>
      <c r="BA232" s="69">
        <v>0</v>
      </c>
      <c r="BB232" s="69">
        <v>0</v>
      </c>
      <c r="BC232" s="69">
        <v>0</v>
      </c>
      <c r="BD232" s="69">
        <v>0</v>
      </c>
      <c r="BE232" s="69">
        <v>0</v>
      </c>
      <c r="BF232" s="70">
        <v>0</v>
      </c>
      <c r="BG232" s="69">
        <v>0</v>
      </c>
      <c r="BH232" s="69">
        <v>0</v>
      </c>
      <c r="BI232" s="69">
        <v>0</v>
      </c>
      <c r="BJ232" s="69">
        <v>0</v>
      </c>
      <c r="BK232" s="69">
        <v>0</v>
      </c>
      <c r="BL232" s="69">
        <v>0</v>
      </c>
      <c r="BM232" s="69">
        <v>0</v>
      </c>
      <c r="BN232" s="69">
        <v>0</v>
      </c>
      <c r="BO232" s="70">
        <v>0</v>
      </c>
      <c r="BP232" s="69">
        <v>0</v>
      </c>
      <c r="BQ232" s="69">
        <v>0</v>
      </c>
      <c r="BR232" s="69">
        <v>0</v>
      </c>
      <c r="BS232" s="69">
        <v>0</v>
      </c>
      <c r="BT232" s="69">
        <v>0</v>
      </c>
      <c r="BU232" s="69">
        <v>0</v>
      </c>
      <c r="BV232" s="69">
        <v>0</v>
      </c>
      <c r="BW232" s="69">
        <v>0</v>
      </c>
      <c r="BX232" s="70">
        <v>0</v>
      </c>
      <c r="BY232" s="69">
        <v>0</v>
      </c>
      <c r="BZ232" s="69">
        <v>0</v>
      </c>
      <c r="CA232" s="69">
        <v>0</v>
      </c>
      <c r="CB232" s="69">
        <v>0</v>
      </c>
      <c r="CC232" s="69">
        <v>0</v>
      </c>
      <c r="CD232" s="69">
        <v>0</v>
      </c>
      <c r="CE232" s="69">
        <v>0</v>
      </c>
      <c r="CF232" s="69">
        <v>0</v>
      </c>
      <c r="CG232" s="70">
        <v>0</v>
      </c>
      <c r="CH232" s="69">
        <v>0</v>
      </c>
      <c r="CI232" s="69">
        <v>0</v>
      </c>
      <c r="CJ232" s="69">
        <v>0</v>
      </c>
      <c r="CK232" s="69">
        <v>0</v>
      </c>
      <c r="CL232" s="69">
        <v>0</v>
      </c>
      <c r="CM232" s="69">
        <v>0</v>
      </c>
      <c r="CN232" s="69">
        <v>0</v>
      </c>
      <c r="CO232" s="69">
        <v>0</v>
      </c>
      <c r="CP232" s="70">
        <v>0</v>
      </c>
      <c r="CQ232" s="69">
        <v>0</v>
      </c>
      <c r="CR232" s="69">
        <v>0</v>
      </c>
      <c r="CS232" s="69">
        <v>0</v>
      </c>
      <c r="CT232" s="69">
        <v>0</v>
      </c>
      <c r="CU232" s="69">
        <v>0</v>
      </c>
      <c r="CV232" s="69">
        <v>0</v>
      </c>
      <c r="CW232" s="69">
        <v>0</v>
      </c>
      <c r="CX232" s="69">
        <v>0</v>
      </c>
      <c r="CY232" s="70">
        <v>0</v>
      </c>
      <c r="CZ232" s="69">
        <v>0</v>
      </c>
      <c r="DA232" s="69">
        <v>0</v>
      </c>
      <c r="DB232" s="69">
        <v>0</v>
      </c>
      <c r="DC232" s="69">
        <v>0</v>
      </c>
      <c r="DD232" s="69">
        <v>0</v>
      </c>
      <c r="DE232" s="69">
        <v>0</v>
      </c>
      <c r="DF232" s="69">
        <v>0</v>
      </c>
      <c r="DG232" s="69">
        <v>0</v>
      </c>
      <c r="DH232" s="70">
        <v>0</v>
      </c>
    </row>
    <row r="233" spans="1:112" s="74" customFormat="1" ht="11.5" hidden="1" outlineLevel="1" x14ac:dyDescent="0.35">
      <c r="A233" s="88">
        <v>8713</v>
      </c>
      <c r="B233" s="88" t="s">
        <v>517</v>
      </c>
      <c r="C233" s="69"/>
      <c r="D233" s="69">
        <v>0</v>
      </c>
      <c r="E233" s="69">
        <v>0</v>
      </c>
      <c r="F233" s="69">
        <v>0</v>
      </c>
      <c r="G233" s="69">
        <v>0</v>
      </c>
      <c r="H233" s="69">
        <v>0</v>
      </c>
      <c r="I233" s="69">
        <v>0</v>
      </c>
      <c r="J233" s="69">
        <v>0</v>
      </c>
      <c r="K233" s="69">
        <v>0</v>
      </c>
      <c r="L233" s="69">
        <v>0</v>
      </c>
      <c r="M233" s="69">
        <v>0</v>
      </c>
      <c r="N233" s="70">
        <v>0</v>
      </c>
      <c r="O233" s="69">
        <v>0</v>
      </c>
      <c r="P233" s="69">
        <v>0</v>
      </c>
      <c r="Q233" s="69">
        <v>0</v>
      </c>
      <c r="R233" s="69">
        <v>0</v>
      </c>
      <c r="S233" s="69">
        <v>0</v>
      </c>
      <c r="T233" s="69">
        <v>0</v>
      </c>
      <c r="U233" s="69">
        <v>0</v>
      </c>
      <c r="V233" s="69">
        <v>0</v>
      </c>
      <c r="W233" s="70">
        <v>0</v>
      </c>
      <c r="X233" s="69">
        <f t="shared" si="239"/>
        <v>0</v>
      </c>
      <c r="Y233" s="69">
        <f t="shared" si="239"/>
        <v>0</v>
      </c>
      <c r="Z233" s="69">
        <f t="shared" si="239"/>
        <v>0</v>
      </c>
      <c r="AA233" s="69">
        <f t="shared" si="239"/>
        <v>0</v>
      </c>
      <c r="AB233" s="69">
        <f t="shared" si="239"/>
        <v>0</v>
      </c>
      <c r="AC233" s="69">
        <f t="shared" si="239"/>
        <v>0</v>
      </c>
      <c r="AD233" s="69">
        <f t="shared" si="239"/>
        <v>0</v>
      </c>
      <c r="AE233" s="69">
        <f t="shared" si="239"/>
        <v>0</v>
      </c>
      <c r="AF233" s="69">
        <v>0</v>
      </c>
      <c r="AG233" s="69">
        <v>0</v>
      </c>
      <c r="AH233" s="69">
        <v>0</v>
      </c>
      <c r="AI233" s="69">
        <v>0</v>
      </c>
      <c r="AJ233" s="69">
        <v>0</v>
      </c>
      <c r="AK233" s="69">
        <v>0</v>
      </c>
      <c r="AL233" s="69">
        <v>0</v>
      </c>
      <c r="AM233" s="69">
        <v>0</v>
      </c>
      <c r="AN233" s="70">
        <v>0</v>
      </c>
      <c r="AO233" s="69">
        <v>0</v>
      </c>
      <c r="AP233" s="69">
        <v>0</v>
      </c>
      <c r="AQ233" s="69">
        <v>0</v>
      </c>
      <c r="AR233" s="69">
        <v>0</v>
      </c>
      <c r="AS233" s="69">
        <v>0</v>
      </c>
      <c r="AT233" s="69">
        <v>0</v>
      </c>
      <c r="AU233" s="69">
        <v>0</v>
      </c>
      <c r="AV233" s="69">
        <v>0</v>
      </c>
      <c r="AW233" s="70">
        <v>0</v>
      </c>
      <c r="AX233" s="69">
        <v>0</v>
      </c>
      <c r="AY233" s="69">
        <v>0</v>
      </c>
      <c r="AZ233" s="69">
        <v>0</v>
      </c>
      <c r="BA233" s="69">
        <v>0</v>
      </c>
      <c r="BB233" s="69">
        <v>0</v>
      </c>
      <c r="BC233" s="69">
        <v>0</v>
      </c>
      <c r="BD233" s="69">
        <v>0</v>
      </c>
      <c r="BE233" s="69">
        <v>0</v>
      </c>
      <c r="BF233" s="70">
        <v>0</v>
      </c>
      <c r="BG233" s="69">
        <v>0</v>
      </c>
      <c r="BH233" s="69">
        <v>0</v>
      </c>
      <c r="BI233" s="69">
        <v>0</v>
      </c>
      <c r="BJ233" s="69">
        <v>0</v>
      </c>
      <c r="BK233" s="69">
        <v>0</v>
      </c>
      <c r="BL233" s="69">
        <v>0</v>
      </c>
      <c r="BM233" s="69">
        <v>0</v>
      </c>
      <c r="BN233" s="69">
        <v>0</v>
      </c>
      <c r="BO233" s="70">
        <v>0</v>
      </c>
      <c r="BP233" s="69">
        <v>0</v>
      </c>
      <c r="BQ233" s="69">
        <v>0</v>
      </c>
      <c r="BR233" s="69">
        <v>0</v>
      </c>
      <c r="BS233" s="69">
        <v>0</v>
      </c>
      <c r="BT233" s="69">
        <v>0</v>
      </c>
      <c r="BU233" s="69">
        <v>0</v>
      </c>
      <c r="BV233" s="69">
        <v>0</v>
      </c>
      <c r="BW233" s="69">
        <v>0</v>
      </c>
      <c r="BX233" s="70">
        <v>0</v>
      </c>
      <c r="BY233" s="69">
        <v>0</v>
      </c>
      <c r="BZ233" s="69">
        <v>0</v>
      </c>
      <c r="CA233" s="69">
        <v>0</v>
      </c>
      <c r="CB233" s="69">
        <v>0</v>
      </c>
      <c r="CC233" s="69">
        <v>0</v>
      </c>
      <c r="CD233" s="69">
        <v>0</v>
      </c>
      <c r="CE233" s="69">
        <v>0</v>
      </c>
      <c r="CF233" s="69">
        <v>0</v>
      </c>
      <c r="CG233" s="70">
        <v>0</v>
      </c>
      <c r="CH233" s="69">
        <v>0</v>
      </c>
      <c r="CI233" s="69">
        <v>0</v>
      </c>
      <c r="CJ233" s="69">
        <v>0</v>
      </c>
      <c r="CK233" s="69">
        <v>0</v>
      </c>
      <c r="CL233" s="69">
        <v>0</v>
      </c>
      <c r="CM233" s="69">
        <v>0</v>
      </c>
      <c r="CN233" s="69">
        <v>0</v>
      </c>
      <c r="CO233" s="69">
        <v>0</v>
      </c>
      <c r="CP233" s="70">
        <v>0</v>
      </c>
      <c r="CQ233" s="69">
        <v>0</v>
      </c>
      <c r="CR233" s="69">
        <v>0</v>
      </c>
      <c r="CS233" s="69">
        <v>0</v>
      </c>
      <c r="CT233" s="69">
        <v>0</v>
      </c>
      <c r="CU233" s="69">
        <v>0</v>
      </c>
      <c r="CV233" s="69">
        <v>0</v>
      </c>
      <c r="CW233" s="69">
        <v>0</v>
      </c>
      <c r="CX233" s="69">
        <v>0</v>
      </c>
      <c r="CY233" s="70">
        <v>0</v>
      </c>
      <c r="CZ233" s="69">
        <v>0</v>
      </c>
      <c r="DA233" s="69">
        <v>0</v>
      </c>
      <c r="DB233" s="69">
        <v>0</v>
      </c>
      <c r="DC233" s="69">
        <v>0</v>
      </c>
      <c r="DD233" s="69">
        <v>0</v>
      </c>
      <c r="DE233" s="69">
        <v>0</v>
      </c>
      <c r="DF233" s="69">
        <v>0</v>
      </c>
      <c r="DG233" s="69">
        <v>0</v>
      </c>
      <c r="DH233" s="70">
        <v>0</v>
      </c>
    </row>
    <row r="234" spans="1:112" s="74" customFormat="1" ht="11.5" hidden="1" outlineLevel="1" x14ac:dyDescent="0.35">
      <c r="A234" s="88">
        <v>8714</v>
      </c>
      <c r="B234" s="88" t="s">
        <v>518</v>
      </c>
      <c r="C234" s="69"/>
      <c r="D234" s="69">
        <v>0</v>
      </c>
      <c r="E234" s="69">
        <v>39616.19</v>
      </c>
      <c r="F234" s="69">
        <v>10000</v>
      </c>
      <c r="G234" s="69">
        <v>12540.7</v>
      </c>
      <c r="H234" s="69">
        <v>17075.489999999998</v>
      </c>
      <c r="I234" s="69">
        <v>0</v>
      </c>
      <c r="J234" s="69">
        <v>0</v>
      </c>
      <c r="K234" s="69">
        <v>0</v>
      </c>
      <c r="L234" s="69">
        <v>0</v>
      </c>
      <c r="M234" s="69">
        <v>0</v>
      </c>
      <c r="N234" s="70">
        <v>0</v>
      </c>
      <c r="O234" s="69">
        <v>10000</v>
      </c>
      <c r="P234" s="69">
        <v>12540.7</v>
      </c>
      <c r="Q234" s="69">
        <v>17075.489999999998</v>
      </c>
      <c r="R234" s="69">
        <v>0</v>
      </c>
      <c r="S234" s="69">
        <v>0</v>
      </c>
      <c r="T234" s="69">
        <v>0</v>
      </c>
      <c r="U234" s="69">
        <v>0</v>
      </c>
      <c r="V234" s="69">
        <v>39616.19</v>
      </c>
      <c r="W234" s="70">
        <v>0</v>
      </c>
      <c r="X234" s="69">
        <f t="shared" si="239"/>
        <v>0</v>
      </c>
      <c r="Y234" s="69">
        <f t="shared" si="239"/>
        <v>0</v>
      </c>
      <c r="Z234" s="69">
        <f t="shared" si="239"/>
        <v>0</v>
      </c>
      <c r="AA234" s="69">
        <f t="shared" si="239"/>
        <v>0</v>
      </c>
      <c r="AB234" s="69">
        <f t="shared" si="239"/>
        <v>0</v>
      </c>
      <c r="AC234" s="69">
        <f t="shared" si="239"/>
        <v>0</v>
      </c>
      <c r="AD234" s="69">
        <f t="shared" si="239"/>
        <v>0</v>
      </c>
      <c r="AE234" s="69">
        <f t="shared" si="239"/>
        <v>39616.19</v>
      </c>
      <c r="AF234" s="69">
        <v>10300</v>
      </c>
      <c r="AG234" s="69">
        <v>12916.921</v>
      </c>
      <c r="AH234" s="69">
        <v>17587.754699999998</v>
      </c>
      <c r="AI234" s="69">
        <v>0</v>
      </c>
      <c r="AJ234" s="69">
        <v>0</v>
      </c>
      <c r="AK234" s="69">
        <v>0</v>
      </c>
      <c r="AL234" s="69">
        <v>0</v>
      </c>
      <c r="AM234" s="69">
        <v>40804.6757</v>
      </c>
      <c r="AN234" s="70">
        <v>0</v>
      </c>
      <c r="AO234" s="69">
        <v>10609</v>
      </c>
      <c r="AP234" s="69">
        <v>13304.42863</v>
      </c>
      <c r="AQ234" s="69">
        <v>18115.387340999998</v>
      </c>
      <c r="AR234" s="69">
        <v>0</v>
      </c>
      <c r="AS234" s="69">
        <v>0</v>
      </c>
      <c r="AT234" s="69">
        <v>0</v>
      </c>
      <c r="AU234" s="69">
        <v>0</v>
      </c>
      <c r="AV234" s="69">
        <v>42028.815971000004</v>
      </c>
      <c r="AW234" s="70">
        <v>0</v>
      </c>
      <c r="AX234" s="69">
        <v>10927.27</v>
      </c>
      <c r="AY234" s="69">
        <v>13703.561488900001</v>
      </c>
      <c r="AZ234" s="69">
        <v>18658.84896123</v>
      </c>
      <c r="BA234" s="69">
        <v>0</v>
      </c>
      <c r="BB234" s="69">
        <v>0</v>
      </c>
      <c r="BC234" s="69">
        <v>0</v>
      </c>
      <c r="BD234" s="69">
        <v>0</v>
      </c>
      <c r="BE234" s="69">
        <v>43289.680450130007</v>
      </c>
      <c r="BF234" s="70">
        <v>0</v>
      </c>
      <c r="BG234" s="69">
        <v>11255.088100000001</v>
      </c>
      <c r="BH234" s="69">
        <v>14114.668333567</v>
      </c>
      <c r="BI234" s="69">
        <v>19218.6144300669</v>
      </c>
      <c r="BJ234" s="69">
        <v>0</v>
      </c>
      <c r="BK234" s="69">
        <v>0</v>
      </c>
      <c r="BL234" s="69">
        <v>0</v>
      </c>
      <c r="BM234" s="69">
        <v>0</v>
      </c>
      <c r="BN234" s="69">
        <v>44588.3708636339</v>
      </c>
      <c r="BO234" s="70">
        <v>0</v>
      </c>
      <c r="BP234" s="69">
        <v>11592.740743</v>
      </c>
      <c r="BQ234" s="69">
        <v>14538.10838357401</v>
      </c>
      <c r="BR234" s="69">
        <v>19795.172862968906</v>
      </c>
      <c r="BS234" s="69">
        <v>0</v>
      </c>
      <c r="BT234" s="69">
        <v>0</v>
      </c>
      <c r="BU234" s="69">
        <v>0</v>
      </c>
      <c r="BV234" s="69">
        <v>0</v>
      </c>
      <c r="BW234" s="69">
        <v>45926.021989542918</v>
      </c>
      <c r="BX234" s="70">
        <v>0</v>
      </c>
      <c r="BY234" s="69">
        <v>11940.52296529</v>
      </c>
      <c r="BZ234" s="69">
        <v>14974.251635081231</v>
      </c>
      <c r="CA234" s="69">
        <v>20389.028048857974</v>
      </c>
      <c r="CB234" s="69">
        <v>0</v>
      </c>
      <c r="CC234" s="69">
        <v>0</v>
      </c>
      <c r="CD234" s="69">
        <v>0</v>
      </c>
      <c r="CE234" s="69">
        <v>0</v>
      </c>
      <c r="CF234" s="69">
        <v>47303.802649229205</v>
      </c>
      <c r="CG234" s="70">
        <v>0</v>
      </c>
      <c r="CH234" s="69">
        <v>12298.7386542487</v>
      </c>
      <c r="CI234" s="69">
        <v>15423.479184133668</v>
      </c>
      <c r="CJ234" s="69">
        <v>21000.698890323714</v>
      </c>
      <c r="CK234" s="69">
        <v>0</v>
      </c>
      <c r="CL234" s="69">
        <v>0</v>
      </c>
      <c r="CM234" s="69">
        <v>0</v>
      </c>
      <c r="CN234" s="69">
        <v>0</v>
      </c>
      <c r="CO234" s="69">
        <v>48722.916728706085</v>
      </c>
      <c r="CP234" s="70">
        <v>0</v>
      </c>
      <c r="CQ234" s="69">
        <v>12667.700813876161</v>
      </c>
      <c r="CR234" s="69">
        <v>15886.183559657678</v>
      </c>
      <c r="CS234" s="69">
        <v>21630.719857033426</v>
      </c>
      <c r="CT234" s="69">
        <v>0</v>
      </c>
      <c r="CU234" s="69">
        <v>0</v>
      </c>
      <c r="CV234" s="69">
        <v>0</v>
      </c>
      <c r="CW234" s="69">
        <v>0</v>
      </c>
      <c r="CX234" s="69">
        <v>50184.60423056726</v>
      </c>
      <c r="CY234" s="70">
        <v>0</v>
      </c>
      <c r="CZ234" s="69">
        <v>13047.731838292446</v>
      </c>
      <c r="DA234" s="69">
        <v>16362.769066447408</v>
      </c>
      <c r="DB234" s="69">
        <v>22279.641452744429</v>
      </c>
      <c r="DC234" s="69">
        <v>0</v>
      </c>
      <c r="DD234" s="69">
        <v>0</v>
      </c>
      <c r="DE234" s="69">
        <v>0</v>
      </c>
      <c r="DF234" s="69">
        <v>0</v>
      </c>
      <c r="DG234" s="69">
        <v>51690.142357484285</v>
      </c>
      <c r="DH234" s="70">
        <v>0</v>
      </c>
    </row>
    <row r="235" spans="1:112" s="74" customFormat="1" ht="11.5" hidden="1" outlineLevel="1" x14ac:dyDescent="0.35">
      <c r="A235" s="88">
        <v>8715</v>
      </c>
      <c r="B235" s="88" t="s">
        <v>519</v>
      </c>
      <c r="C235" s="69"/>
      <c r="D235" s="69">
        <v>0</v>
      </c>
      <c r="E235" s="69">
        <v>0</v>
      </c>
      <c r="F235" s="69">
        <v>0</v>
      </c>
      <c r="G235" s="69">
        <v>0</v>
      </c>
      <c r="H235" s="69">
        <v>0</v>
      </c>
      <c r="I235" s="69">
        <v>0</v>
      </c>
      <c r="J235" s="69">
        <v>0</v>
      </c>
      <c r="K235" s="69">
        <v>0</v>
      </c>
      <c r="L235" s="69">
        <v>0</v>
      </c>
      <c r="M235" s="69">
        <v>0</v>
      </c>
      <c r="N235" s="70">
        <v>0</v>
      </c>
      <c r="O235" s="69">
        <v>0</v>
      </c>
      <c r="P235" s="69">
        <v>0</v>
      </c>
      <c r="Q235" s="69">
        <v>0</v>
      </c>
      <c r="R235" s="69">
        <v>0</v>
      </c>
      <c r="S235" s="69">
        <v>0</v>
      </c>
      <c r="T235" s="69">
        <v>0</v>
      </c>
      <c r="U235" s="69">
        <v>0</v>
      </c>
      <c r="V235" s="69">
        <v>0</v>
      </c>
      <c r="W235" s="70">
        <v>0</v>
      </c>
      <c r="X235" s="69">
        <f t="shared" si="239"/>
        <v>0</v>
      </c>
      <c r="Y235" s="69">
        <f t="shared" si="239"/>
        <v>0</v>
      </c>
      <c r="Z235" s="69">
        <f t="shared" si="239"/>
        <v>0</v>
      </c>
      <c r="AA235" s="69">
        <f t="shared" si="239"/>
        <v>0</v>
      </c>
      <c r="AB235" s="69">
        <f t="shared" si="239"/>
        <v>0</v>
      </c>
      <c r="AC235" s="69">
        <f t="shared" si="239"/>
        <v>0</v>
      </c>
      <c r="AD235" s="69">
        <f t="shared" si="239"/>
        <v>0</v>
      </c>
      <c r="AE235" s="69">
        <f t="shared" si="239"/>
        <v>0</v>
      </c>
      <c r="AF235" s="69">
        <v>0</v>
      </c>
      <c r="AG235" s="69">
        <v>0</v>
      </c>
      <c r="AH235" s="69">
        <v>0</v>
      </c>
      <c r="AI235" s="69">
        <v>0</v>
      </c>
      <c r="AJ235" s="69">
        <v>0</v>
      </c>
      <c r="AK235" s="69">
        <v>0</v>
      </c>
      <c r="AL235" s="69">
        <v>0</v>
      </c>
      <c r="AM235" s="69">
        <v>0</v>
      </c>
      <c r="AN235" s="70">
        <v>0</v>
      </c>
      <c r="AO235" s="69">
        <v>0</v>
      </c>
      <c r="AP235" s="69">
        <v>0</v>
      </c>
      <c r="AQ235" s="69">
        <v>0</v>
      </c>
      <c r="AR235" s="69">
        <v>0</v>
      </c>
      <c r="AS235" s="69">
        <v>0</v>
      </c>
      <c r="AT235" s="69">
        <v>0</v>
      </c>
      <c r="AU235" s="69">
        <v>0</v>
      </c>
      <c r="AV235" s="69">
        <v>0</v>
      </c>
      <c r="AW235" s="70">
        <v>0</v>
      </c>
      <c r="AX235" s="69">
        <v>0</v>
      </c>
      <c r="AY235" s="69">
        <v>0</v>
      </c>
      <c r="AZ235" s="69">
        <v>0</v>
      </c>
      <c r="BA235" s="69">
        <v>0</v>
      </c>
      <c r="BB235" s="69">
        <v>0</v>
      </c>
      <c r="BC235" s="69">
        <v>0</v>
      </c>
      <c r="BD235" s="69">
        <v>0</v>
      </c>
      <c r="BE235" s="69">
        <v>0</v>
      </c>
      <c r="BF235" s="70">
        <v>0</v>
      </c>
      <c r="BG235" s="69">
        <v>0</v>
      </c>
      <c r="BH235" s="69">
        <v>0</v>
      </c>
      <c r="BI235" s="69">
        <v>0</v>
      </c>
      <c r="BJ235" s="69">
        <v>0</v>
      </c>
      <c r="BK235" s="69">
        <v>0</v>
      </c>
      <c r="BL235" s="69">
        <v>0</v>
      </c>
      <c r="BM235" s="69">
        <v>0</v>
      </c>
      <c r="BN235" s="69">
        <v>0</v>
      </c>
      <c r="BO235" s="70">
        <v>0</v>
      </c>
      <c r="BP235" s="69">
        <v>0</v>
      </c>
      <c r="BQ235" s="69">
        <v>0</v>
      </c>
      <c r="BR235" s="69">
        <v>0</v>
      </c>
      <c r="BS235" s="69">
        <v>0</v>
      </c>
      <c r="BT235" s="69">
        <v>0</v>
      </c>
      <c r="BU235" s="69">
        <v>0</v>
      </c>
      <c r="BV235" s="69">
        <v>0</v>
      </c>
      <c r="BW235" s="69">
        <v>0</v>
      </c>
      <c r="BX235" s="70">
        <v>0</v>
      </c>
      <c r="BY235" s="69">
        <v>0</v>
      </c>
      <c r="BZ235" s="69">
        <v>0</v>
      </c>
      <c r="CA235" s="69">
        <v>0</v>
      </c>
      <c r="CB235" s="69">
        <v>0</v>
      </c>
      <c r="CC235" s="69">
        <v>0</v>
      </c>
      <c r="CD235" s="69">
        <v>0</v>
      </c>
      <c r="CE235" s="69">
        <v>0</v>
      </c>
      <c r="CF235" s="69">
        <v>0</v>
      </c>
      <c r="CG235" s="70">
        <v>0</v>
      </c>
      <c r="CH235" s="69">
        <v>0</v>
      </c>
      <c r="CI235" s="69">
        <v>0</v>
      </c>
      <c r="CJ235" s="69">
        <v>0</v>
      </c>
      <c r="CK235" s="69">
        <v>0</v>
      </c>
      <c r="CL235" s="69">
        <v>0</v>
      </c>
      <c r="CM235" s="69">
        <v>0</v>
      </c>
      <c r="CN235" s="69">
        <v>0</v>
      </c>
      <c r="CO235" s="69">
        <v>0</v>
      </c>
      <c r="CP235" s="70">
        <v>0</v>
      </c>
      <c r="CQ235" s="69">
        <v>0</v>
      </c>
      <c r="CR235" s="69">
        <v>0</v>
      </c>
      <c r="CS235" s="69">
        <v>0</v>
      </c>
      <c r="CT235" s="69">
        <v>0</v>
      </c>
      <c r="CU235" s="69">
        <v>0</v>
      </c>
      <c r="CV235" s="69">
        <v>0</v>
      </c>
      <c r="CW235" s="69">
        <v>0</v>
      </c>
      <c r="CX235" s="69">
        <v>0</v>
      </c>
      <c r="CY235" s="70">
        <v>0</v>
      </c>
      <c r="CZ235" s="69">
        <v>0</v>
      </c>
      <c r="DA235" s="69">
        <v>0</v>
      </c>
      <c r="DB235" s="69">
        <v>0</v>
      </c>
      <c r="DC235" s="69">
        <v>0</v>
      </c>
      <c r="DD235" s="69">
        <v>0</v>
      </c>
      <c r="DE235" s="69">
        <v>0</v>
      </c>
      <c r="DF235" s="69">
        <v>0</v>
      </c>
      <c r="DG235" s="69">
        <v>0</v>
      </c>
      <c r="DH235" s="70">
        <v>0</v>
      </c>
    </row>
    <row r="236" spans="1:112" s="74" customFormat="1" ht="11.5" hidden="1" outlineLevel="1" x14ac:dyDescent="0.35">
      <c r="A236" s="88">
        <v>8716</v>
      </c>
      <c r="B236" s="88" t="s">
        <v>520</v>
      </c>
      <c r="C236" s="69"/>
      <c r="D236" s="69">
        <v>0</v>
      </c>
      <c r="E236" s="69">
        <v>0</v>
      </c>
      <c r="F236" s="69">
        <v>0</v>
      </c>
      <c r="G236" s="69">
        <v>0</v>
      </c>
      <c r="H236" s="69">
        <v>0</v>
      </c>
      <c r="I236" s="69">
        <v>0</v>
      </c>
      <c r="J236" s="69">
        <v>0</v>
      </c>
      <c r="K236" s="69">
        <v>0</v>
      </c>
      <c r="L236" s="69">
        <v>0</v>
      </c>
      <c r="M236" s="69">
        <v>0</v>
      </c>
      <c r="N236" s="70">
        <v>0</v>
      </c>
      <c r="O236" s="69">
        <v>0</v>
      </c>
      <c r="P236" s="69">
        <v>0</v>
      </c>
      <c r="Q236" s="69">
        <v>0</v>
      </c>
      <c r="R236" s="69">
        <v>0</v>
      </c>
      <c r="S236" s="69">
        <v>0</v>
      </c>
      <c r="T236" s="69">
        <v>0</v>
      </c>
      <c r="U236" s="69">
        <v>0</v>
      </c>
      <c r="V236" s="69">
        <v>0</v>
      </c>
      <c r="W236" s="70">
        <v>0</v>
      </c>
      <c r="X236" s="69">
        <f t="shared" si="239"/>
        <v>0</v>
      </c>
      <c r="Y236" s="69">
        <f t="shared" si="239"/>
        <v>0</v>
      </c>
      <c r="Z236" s="69">
        <f t="shared" si="239"/>
        <v>0</v>
      </c>
      <c r="AA236" s="69">
        <f t="shared" si="239"/>
        <v>0</v>
      </c>
      <c r="AB236" s="69">
        <f t="shared" si="239"/>
        <v>0</v>
      </c>
      <c r="AC236" s="69">
        <f t="shared" si="239"/>
        <v>0</v>
      </c>
      <c r="AD236" s="69">
        <f t="shared" si="239"/>
        <v>0</v>
      </c>
      <c r="AE236" s="69">
        <f t="shared" si="239"/>
        <v>0</v>
      </c>
      <c r="AF236" s="69">
        <v>0</v>
      </c>
      <c r="AG236" s="69">
        <v>0</v>
      </c>
      <c r="AH236" s="69">
        <v>0</v>
      </c>
      <c r="AI236" s="69">
        <v>0</v>
      </c>
      <c r="AJ236" s="69">
        <v>0</v>
      </c>
      <c r="AK236" s="69">
        <v>0</v>
      </c>
      <c r="AL236" s="69">
        <v>0</v>
      </c>
      <c r="AM236" s="69">
        <v>0</v>
      </c>
      <c r="AN236" s="70">
        <v>0</v>
      </c>
      <c r="AO236" s="69">
        <v>0</v>
      </c>
      <c r="AP236" s="69">
        <v>0</v>
      </c>
      <c r="AQ236" s="69">
        <v>0</v>
      </c>
      <c r="AR236" s="69">
        <v>0</v>
      </c>
      <c r="AS236" s="69">
        <v>0</v>
      </c>
      <c r="AT236" s="69">
        <v>0</v>
      </c>
      <c r="AU236" s="69">
        <v>0</v>
      </c>
      <c r="AV236" s="69">
        <v>0</v>
      </c>
      <c r="AW236" s="70">
        <v>0</v>
      </c>
      <c r="AX236" s="69">
        <v>0</v>
      </c>
      <c r="AY236" s="69">
        <v>0</v>
      </c>
      <c r="AZ236" s="69">
        <v>0</v>
      </c>
      <c r="BA236" s="69">
        <v>0</v>
      </c>
      <c r="BB236" s="69">
        <v>0</v>
      </c>
      <c r="BC236" s="69">
        <v>0</v>
      </c>
      <c r="BD236" s="69">
        <v>0</v>
      </c>
      <c r="BE236" s="69">
        <v>0</v>
      </c>
      <c r="BF236" s="70">
        <v>0</v>
      </c>
      <c r="BG236" s="69">
        <v>0</v>
      </c>
      <c r="BH236" s="69">
        <v>0</v>
      </c>
      <c r="BI236" s="69">
        <v>0</v>
      </c>
      <c r="BJ236" s="69">
        <v>0</v>
      </c>
      <c r="BK236" s="69">
        <v>0</v>
      </c>
      <c r="BL236" s="69">
        <v>0</v>
      </c>
      <c r="BM236" s="69">
        <v>0</v>
      </c>
      <c r="BN236" s="69">
        <v>0</v>
      </c>
      <c r="BO236" s="70">
        <v>0</v>
      </c>
      <c r="BP236" s="69">
        <v>0</v>
      </c>
      <c r="BQ236" s="69">
        <v>0</v>
      </c>
      <c r="BR236" s="69">
        <v>0</v>
      </c>
      <c r="BS236" s="69">
        <v>0</v>
      </c>
      <c r="BT236" s="69">
        <v>0</v>
      </c>
      <c r="BU236" s="69">
        <v>0</v>
      </c>
      <c r="BV236" s="69">
        <v>0</v>
      </c>
      <c r="BW236" s="69">
        <v>0</v>
      </c>
      <c r="BX236" s="70">
        <v>0</v>
      </c>
      <c r="BY236" s="69">
        <v>0</v>
      </c>
      <c r="BZ236" s="69">
        <v>0</v>
      </c>
      <c r="CA236" s="69">
        <v>0</v>
      </c>
      <c r="CB236" s="69">
        <v>0</v>
      </c>
      <c r="CC236" s="69">
        <v>0</v>
      </c>
      <c r="CD236" s="69">
        <v>0</v>
      </c>
      <c r="CE236" s="69">
        <v>0</v>
      </c>
      <c r="CF236" s="69">
        <v>0</v>
      </c>
      <c r="CG236" s="70">
        <v>0</v>
      </c>
      <c r="CH236" s="69">
        <v>0</v>
      </c>
      <c r="CI236" s="69">
        <v>0</v>
      </c>
      <c r="CJ236" s="69">
        <v>0</v>
      </c>
      <c r="CK236" s="69">
        <v>0</v>
      </c>
      <c r="CL236" s="69">
        <v>0</v>
      </c>
      <c r="CM236" s="69">
        <v>0</v>
      </c>
      <c r="CN236" s="69">
        <v>0</v>
      </c>
      <c r="CO236" s="69">
        <v>0</v>
      </c>
      <c r="CP236" s="70">
        <v>0</v>
      </c>
      <c r="CQ236" s="69">
        <v>0</v>
      </c>
      <c r="CR236" s="69">
        <v>0</v>
      </c>
      <c r="CS236" s="69">
        <v>0</v>
      </c>
      <c r="CT236" s="69">
        <v>0</v>
      </c>
      <c r="CU236" s="69">
        <v>0</v>
      </c>
      <c r="CV236" s="69">
        <v>0</v>
      </c>
      <c r="CW236" s="69">
        <v>0</v>
      </c>
      <c r="CX236" s="69">
        <v>0</v>
      </c>
      <c r="CY236" s="70">
        <v>0</v>
      </c>
      <c r="CZ236" s="69">
        <v>0</v>
      </c>
      <c r="DA236" s="69">
        <v>0</v>
      </c>
      <c r="DB236" s="69">
        <v>0</v>
      </c>
      <c r="DC236" s="69">
        <v>0</v>
      </c>
      <c r="DD236" s="69">
        <v>0</v>
      </c>
      <c r="DE236" s="69">
        <v>0</v>
      </c>
      <c r="DF236" s="69">
        <v>0</v>
      </c>
      <c r="DG236" s="69">
        <v>0</v>
      </c>
      <c r="DH236" s="70">
        <v>0</v>
      </c>
    </row>
    <row r="237" spans="1:112" s="74" customFormat="1" ht="11.5" hidden="1" outlineLevel="1" x14ac:dyDescent="0.35">
      <c r="A237" s="88">
        <v>8717</v>
      </c>
      <c r="B237" s="88" t="s">
        <v>521</v>
      </c>
      <c r="C237" s="69"/>
      <c r="D237" s="69">
        <v>0</v>
      </c>
      <c r="E237" s="69">
        <v>0</v>
      </c>
      <c r="F237" s="69">
        <v>0</v>
      </c>
      <c r="G237" s="69">
        <v>0</v>
      </c>
      <c r="H237" s="69">
        <v>0</v>
      </c>
      <c r="I237" s="69">
        <v>0</v>
      </c>
      <c r="J237" s="69">
        <v>0</v>
      </c>
      <c r="K237" s="69">
        <v>0</v>
      </c>
      <c r="L237" s="69">
        <v>0</v>
      </c>
      <c r="M237" s="69">
        <v>0</v>
      </c>
      <c r="N237" s="70">
        <v>0</v>
      </c>
      <c r="O237" s="69">
        <v>0</v>
      </c>
      <c r="P237" s="69">
        <v>0</v>
      </c>
      <c r="Q237" s="69">
        <v>0</v>
      </c>
      <c r="R237" s="69">
        <v>0</v>
      </c>
      <c r="S237" s="69">
        <v>0</v>
      </c>
      <c r="T237" s="69">
        <v>0</v>
      </c>
      <c r="U237" s="69">
        <v>0</v>
      </c>
      <c r="V237" s="69">
        <v>0</v>
      </c>
      <c r="W237" s="70">
        <v>0</v>
      </c>
      <c r="X237" s="69">
        <f t="shared" si="239"/>
        <v>0</v>
      </c>
      <c r="Y237" s="69">
        <f t="shared" si="239"/>
        <v>0</v>
      </c>
      <c r="Z237" s="69">
        <f t="shared" si="239"/>
        <v>0</v>
      </c>
      <c r="AA237" s="69">
        <f t="shared" si="239"/>
        <v>0</v>
      </c>
      <c r="AB237" s="69">
        <f t="shared" si="239"/>
        <v>0</v>
      </c>
      <c r="AC237" s="69">
        <f t="shared" si="239"/>
        <v>0</v>
      </c>
      <c r="AD237" s="69">
        <f t="shared" si="239"/>
        <v>0</v>
      </c>
      <c r="AE237" s="69">
        <f t="shared" si="239"/>
        <v>0</v>
      </c>
      <c r="AF237" s="69">
        <v>0</v>
      </c>
      <c r="AG237" s="69">
        <v>0</v>
      </c>
      <c r="AH237" s="69">
        <v>0</v>
      </c>
      <c r="AI237" s="69">
        <v>0</v>
      </c>
      <c r="AJ237" s="69">
        <v>0</v>
      </c>
      <c r="AK237" s="69">
        <v>0</v>
      </c>
      <c r="AL237" s="69">
        <v>0</v>
      </c>
      <c r="AM237" s="69">
        <v>0</v>
      </c>
      <c r="AN237" s="70">
        <v>0</v>
      </c>
      <c r="AO237" s="69">
        <v>0</v>
      </c>
      <c r="AP237" s="69">
        <v>0</v>
      </c>
      <c r="AQ237" s="69">
        <v>0</v>
      </c>
      <c r="AR237" s="69">
        <v>0</v>
      </c>
      <c r="AS237" s="69">
        <v>0</v>
      </c>
      <c r="AT237" s="69">
        <v>0</v>
      </c>
      <c r="AU237" s="69">
        <v>0</v>
      </c>
      <c r="AV237" s="69">
        <v>0</v>
      </c>
      <c r="AW237" s="70">
        <v>0</v>
      </c>
      <c r="AX237" s="69">
        <v>0</v>
      </c>
      <c r="AY237" s="69">
        <v>0</v>
      </c>
      <c r="AZ237" s="69">
        <v>0</v>
      </c>
      <c r="BA237" s="69">
        <v>0</v>
      </c>
      <c r="BB237" s="69">
        <v>0</v>
      </c>
      <c r="BC237" s="69">
        <v>0</v>
      </c>
      <c r="BD237" s="69">
        <v>0</v>
      </c>
      <c r="BE237" s="69">
        <v>0</v>
      </c>
      <c r="BF237" s="70">
        <v>0</v>
      </c>
      <c r="BG237" s="69">
        <v>0</v>
      </c>
      <c r="BH237" s="69">
        <v>0</v>
      </c>
      <c r="BI237" s="69">
        <v>0</v>
      </c>
      <c r="BJ237" s="69">
        <v>0</v>
      </c>
      <c r="BK237" s="69">
        <v>0</v>
      </c>
      <c r="BL237" s="69">
        <v>0</v>
      </c>
      <c r="BM237" s="69">
        <v>0</v>
      </c>
      <c r="BN237" s="69">
        <v>0</v>
      </c>
      <c r="BO237" s="70">
        <v>0</v>
      </c>
      <c r="BP237" s="69">
        <v>0</v>
      </c>
      <c r="BQ237" s="69">
        <v>0</v>
      </c>
      <c r="BR237" s="69">
        <v>0</v>
      </c>
      <c r="BS237" s="69">
        <v>0</v>
      </c>
      <c r="BT237" s="69">
        <v>0</v>
      </c>
      <c r="BU237" s="69">
        <v>0</v>
      </c>
      <c r="BV237" s="69">
        <v>0</v>
      </c>
      <c r="BW237" s="69">
        <v>0</v>
      </c>
      <c r="BX237" s="70">
        <v>0</v>
      </c>
      <c r="BY237" s="69">
        <v>0</v>
      </c>
      <c r="BZ237" s="69">
        <v>0</v>
      </c>
      <c r="CA237" s="69">
        <v>0</v>
      </c>
      <c r="CB237" s="69">
        <v>0</v>
      </c>
      <c r="CC237" s="69">
        <v>0</v>
      </c>
      <c r="CD237" s="69">
        <v>0</v>
      </c>
      <c r="CE237" s="69">
        <v>0</v>
      </c>
      <c r="CF237" s="69">
        <v>0</v>
      </c>
      <c r="CG237" s="70">
        <v>0</v>
      </c>
      <c r="CH237" s="69">
        <v>0</v>
      </c>
      <c r="CI237" s="69">
        <v>0</v>
      </c>
      <c r="CJ237" s="69">
        <v>0</v>
      </c>
      <c r="CK237" s="69">
        <v>0</v>
      </c>
      <c r="CL237" s="69">
        <v>0</v>
      </c>
      <c r="CM237" s="69">
        <v>0</v>
      </c>
      <c r="CN237" s="69">
        <v>0</v>
      </c>
      <c r="CO237" s="69">
        <v>0</v>
      </c>
      <c r="CP237" s="70">
        <v>0</v>
      </c>
      <c r="CQ237" s="69">
        <v>0</v>
      </c>
      <c r="CR237" s="69">
        <v>0</v>
      </c>
      <c r="CS237" s="69">
        <v>0</v>
      </c>
      <c r="CT237" s="69">
        <v>0</v>
      </c>
      <c r="CU237" s="69">
        <v>0</v>
      </c>
      <c r="CV237" s="69">
        <v>0</v>
      </c>
      <c r="CW237" s="69">
        <v>0</v>
      </c>
      <c r="CX237" s="69">
        <v>0</v>
      </c>
      <c r="CY237" s="70">
        <v>0</v>
      </c>
      <c r="CZ237" s="69">
        <v>0</v>
      </c>
      <c r="DA237" s="69">
        <v>0</v>
      </c>
      <c r="DB237" s="69">
        <v>0</v>
      </c>
      <c r="DC237" s="69">
        <v>0</v>
      </c>
      <c r="DD237" s="69">
        <v>0</v>
      </c>
      <c r="DE237" s="69">
        <v>0</v>
      </c>
      <c r="DF237" s="69">
        <v>0</v>
      </c>
      <c r="DG237" s="69">
        <v>0</v>
      </c>
      <c r="DH237" s="70">
        <v>0</v>
      </c>
    </row>
    <row r="238" spans="1:112" s="74" customFormat="1" ht="11.5" hidden="1" outlineLevel="1" x14ac:dyDescent="0.35">
      <c r="A238" s="88">
        <v>8718</v>
      </c>
      <c r="B238" s="88" t="s">
        <v>522</v>
      </c>
      <c r="C238" s="69"/>
      <c r="D238" s="69">
        <v>0</v>
      </c>
      <c r="E238" s="69">
        <v>0</v>
      </c>
      <c r="F238" s="69">
        <v>0</v>
      </c>
      <c r="G238" s="69">
        <v>0</v>
      </c>
      <c r="H238" s="69">
        <v>0</v>
      </c>
      <c r="I238" s="69">
        <v>0</v>
      </c>
      <c r="J238" s="69">
        <v>0</v>
      </c>
      <c r="K238" s="69">
        <v>0</v>
      </c>
      <c r="L238" s="69">
        <v>0</v>
      </c>
      <c r="M238" s="69">
        <v>0</v>
      </c>
      <c r="N238" s="70">
        <v>0</v>
      </c>
      <c r="O238" s="69">
        <v>0</v>
      </c>
      <c r="P238" s="69">
        <v>0</v>
      </c>
      <c r="Q238" s="69">
        <v>0</v>
      </c>
      <c r="R238" s="69">
        <v>0</v>
      </c>
      <c r="S238" s="69">
        <v>0</v>
      </c>
      <c r="T238" s="69">
        <v>0</v>
      </c>
      <c r="U238" s="69">
        <v>0</v>
      </c>
      <c r="V238" s="69">
        <v>0</v>
      </c>
      <c r="W238" s="70">
        <v>0</v>
      </c>
      <c r="X238" s="69">
        <f t="shared" si="239"/>
        <v>0</v>
      </c>
      <c r="Y238" s="69">
        <f t="shared" si="239"/>
        <v>0</v>
      </c>
      <c r="Z238" s="69">
        <f t="shared" si="239"/>
        <v>0</v>
      </c>
      <c r="AA238" s="69">
        <f t="shared" si="239"/>
        <v>0</v>
      </c>
      <c r="AB238" s="69">
        <f t="shared" si="239"/>
        <v>0</v>
      </c>
      <c r="AC238" s="69">
        <f t="shared" si="239"/>
        <v>0</v>
      </c>
      <c r="AD238" s="69">
        <f t="shared" si="239"/>
        <v>0</v>
      </c>
      <c r="AE238" s="69">
        <f t="shared" si="239"/>
        <v>0</v>
      </c>
      <c r="AF238" s="69">
        <v>0</v>
      </c>
      <c r="AG238" s="69">
        <v>0</v>
      </c>
      <c r="AH238" s="69">
        <v>0</v>
      </c>
      <c r="AI238" s="69">
        <v>0</v>
      </c>
      <c r="AJ238" s="69">
        <v>0</v>
      </c>
      <c r="AK238" s="69">
        <v>0</v>
      </c>
      <c r="AL238" s="69">
        <v>0</v>
      </c>
      <c r="AM238" s="69">
        <v>0</v>
      </c>
      <c r="AN238" s="70">
        <v>0</v>
      </c>
      <c r="AO238" s="69">
        <v>0</v>
      </c>
      <c r="AP238" s="69">
        <v>0</v>
      </c>
      <c r="AQ238" s="69">
        <v>0</v>
      </c>
      <c r="AR238" s="69">
        <v>0</v>
      </c>
      <c r="AS238" s="69">
        <v>0</v>
      </c>
      <c r="AT238" s="69">
        <v>0</v>
      </c>
      <c r="AU238" s="69">
        <v>0</v>
      </c>
      <c r="AV238" s="69">
        <v>0</v>
      </c>
      <c r="AW238" s="70">
        <v>0</v>
      </c>
      <c r="AX238" s="69">
        <v>0</v>
      </c>
      <c r="AY238" s="69">
        <v>0</v>
      </c>
      <c r="AZ238" s="69">
        <v>0</v>
      </c>
      <c r="BA238" s="69">
        <v>0</v>
      </c>
      <c r="BB238" s="69">
        <v>0</v>
      </c>
      <c r="BC238" s="69">
        <v>0</v>
      </c>
      <c r="BD238" s="69">
        <v>0</v>
      </c>
      <c r="BE238" s="69">
        <v>0</v>
      </c>
      <c r="BF238" s="70">
        <v>0</v>
      </c>
      <c r="BG238" s="69">
        <v>0</v>
      </c>
      <c r="BH238" s="69">
        <v>0</v>
      </c>
      <c r="BI238" s="69">
        <v>0</v>
      </c>
      <c r="BJ238" s="69">
        <v>0</v>
      </c>
      <c r="BK238" s="69">
        <v>0</v>
      </c>
      <c r="BL238" s="69">
        <v>0</v>
      </c>
      <c r="BM238" s="69">
        <v>0</v>
      </c>
      <c r="BN238" s="69">
        <v>0</v>
      </c>
      <c r="BO238" s="70">
        <v>0</v>
      </c>
      <c r="BP238" s="69">
        <v>0</v>
      </c>
      <c r="BQ238" s="69">
        <v>0</v>
      </c>
      <c r="BR238" s="69">
        <v>0</v>
      </c>
      <c r="BS238" s="69">
        <v>0</v>
      </c>
      <c r="BT238" s="69">
        <v>0</v>
      </c>
      <c r="BU238" s="69">
        <v>0</v>
      </c>
      <c r="BV238" s="69">
        <v>0</v>
      </c>
      <c r="BW238" s="69">
        <v>0</v>
      </c>
      <c r="BX238" s="70">
        <v>0</v>
      </c>
      <c r="BY238" s="69">
        <v>0</v>
      </c>
      <c r="BZ238" s="69">
        <v>0</v>
      </c>
      <c r="CA238" s="69">
        <v>0</v>
      </c>
      <c r="CB238" s="69">
        <v>0</v>
      </c>
      <c r="CC238" s="69">
        <v>0</v>
      </c>
      <c r="CD238" s="69">
        <v>0</v>
      </c>
      <c r="CE238" s="69">
        <v>0</v>
      </c>
      <c r="CF238" s="69">
        <v>0</v>
      </c>
      <c r="CG238" s="70">
        <v>0</v>
      </c>
      <c r="CH238" s="69">
        <v>0</v>
      </c>
      <c r="CI238" s="69">
        <v>0</v>
      </c>
      <c r="CJ238" s="69">
        <v>0</v>
      </c>
      <c r="CK238" s="69">
        <v>0</v>
      </c>
      <c r="CL238" s="69">
        <v>0</v>
      </c>
      <c r="CM238" s="69">
        <v>0</v>
      </c>
      <c r="CN238" s="69">
        <v>0</v>
      </c>
      <c r="CO238" s="69">
        <v>0</v>
      </c>
      <c r="CP238" s="70">
        <v>0</v>
      </c>
      <c r="CQ238" s="69">
        <v>0</v>
      </c>
      <c r="CR238" s="69">
        <v>0</v>
      </c>
      <c r="CS238" s="69">
        <v>0</v>
      </c>
      <c r="CT238" s="69">
        <v>0</v>
      </c>
      <c r="CU238" s="69">
        <v>0</v>
      </c>
      <c r="CV238" s="69">
        <v>0</v>
      </c>
      <c r="CW238" s="69">
        <v>0</v>
      </c>
      <c r="CX238" s="69">
        <v>0</v>
      </c>
      <c r="CY238" s="70">
        <v>0</v>
      </c>
      <c r="CZ238" s="69">
        <v>0</v>
      </c>
      <c r="DA238" s="69">
        <v>0</v>
      </c>
      <c r="DB238" s="69">
        <v>0</v>
      </c>
      <c r="DC238" s="69">
        <v>0</v>
      </c>
      <c r="DD238" s="69">
        <v>0</v>
      </c>
      <c r="DE238" s="69">
        <v>0</v>
      </c>
      <c r="DF238" s="69">
        <v>0</v>
      </c>
      <c r="DG238" s="69">
        <v>0</v>
      </c>
      <c r="DH238" s="70">
        <v>0</v>
      </c>
    </row>
    <row r="239" spans="1:112" s="74" customFormat="1" ht="11.5" hidden="1" outlineLevel="1" x14ac:dyDescent="0.35">
      <c r="A239" s="88">
        <v>8719</v>
      </c>
      <c r="B239" s="88" t="s">
        <v>523</v>
      </c>
      <c r="C239" s="69"/>
      <c r="D239" s="69">
        <v>0</v>
      </c>
      <c r="E239" s="69">
        <v>0</v>
      </c>
      <c r="F239" s="69">
        <v>0</v>
      </c>
      <c r="G239" s="69">
        <v>0</v>
      </c>
      <c r="H239" s="69">
        <v>0</v>
      </c>
      <c r="I239" s="69">
        <v>0</v>
      </c>
      <c r="J239" s="69">
        <v>0</v>
      </c>
      <c r="K239" s="69">
        <v>0</v>
      </c>
      <c r="L239" s="69">
        <v>0</v>
      </c>
      <c r="M239" s="69">
        <v>0</v>
      </c>
      <c r="N239" s="70">
        <v>0</v>
      </c>
      <c r="O239" s="69">
        <v>0</v>
      </c>
      <c r="P239" s="69">
        <v>0</v>
      </c>
      <c r="Q239" s="69">
        <v>0</v>
      </c>
      <c r="R239" s="69">
        <v>0</v>
      </c>
      <c r="S239" s="69">
        <v>0</v>
      </c>
      <c r="T239" s="69">
        <v>0</v>
      </c>
      <c r="U239" s="69">
        <v>0</v>
      </c>
      <c r="V239" s="69">
        <v>0</v>
      </c>
      <c r="W239" s="70">
        <v>0</v>
      </c>
      <c r="X239" s="69">
        <f t="shared" si="239"/>
        <v>0</v>
      </c>
      <c r="Y239" s="69">
        <f t="shared" si="239"/>
        <v>0</v>
      </c>
      <c r="Z239" s="69">
        <f t="shared" si="239"/>
        <v>0</v>
      </c>
      <c r="AA239" s="69">
        <f t="shared" si="239"/>
        <v>0</v>
      </c>
      <c r="AB239" s="69">
        <f t="shared" si="239"/>
        <v>0</v>
      </c>
      <c r="AC239" s="69">
        <f t="shared" si="239"/>
        <v>0</v>
      </c>
      <c r="AD239" s="69">
        <f t="shared" si="239"/>
        <v>0</v>
      </c>
      <c r="AE239" s="69">
        <f t="shared" si="239"/>
        <v>0</v>
      </c>
      <c r="AF239" s="69">
        <v>0</v>
      </c>
      <c r="AG239" s="69">
        <v>0</v>
      </c>
      <c r="AH239" s="69">
        <v>0</v>
      </c>
      <c r="AI239" s="69">
        <v>0</v>
      </c>
      <c r="AJ239" s="69">
        <v>0</v>
      </c>
      <c r="AK239" s="69">
        <v>0</v>
      </c>
      <c r="AL239" s="69">
        <v>0</v>
      </c>
      <c r="AM239" s="69">
        <v>0</v>
      </c>
      <c r="AN239" s="70">
        <v>0</v>
      </c>
      <c r="AO239" s="69">
        <v>0</v>
      </c>
      <c r="AP239" s="69">
        <v>0</v>
      </c>
      <c r="AQ239" s="69">
        <v>0</v>
      </c>
      <c r="AR239" s="69">
        <v>0</v>
      </c>
      <c r="AS239" s="69">
        <v>0</v>
      </c>
      <c r="AT239" s="69">
        <v>0</v>
      </c>
      <c r="AU239" s="69">
        <v>0</v>
      </c>
      <c r="AV239" s="69">
        <v>0</v>
      </c>
      <c r="AW239" s="70">
        <v>0</v>
      </c>
      <c r="AX239" s="69">
        <v>0</v>
      </c>
      <c r="AY239" s="69">
        <v>0</v>
      </c>
      <c r="AZ239" s="69">
        <v>0</v>
      </c>
      <c r="BA239" s="69">
        <v>0</v>
      </c>
      <c r="BB239" s="69">
        <v>0</v>
      </c>
      <c r="BC239" s="69">
        <v>0</v>
      </c>
      <c r="BD239" s="69">
        <v>0</v>
      </c>
      <c r="BE239" s="69">
        <v>0</v>
      </c>
      <c r="BF239" s="70">
        <v>0</v>
      </c>
      <c r="BG239" s="69">
        <v>0</v>
      </c>
      <c r="BH239" s="69">
        <v>0</v>
      </c>
      <c r="BI239" s="69">
        <v>0</v>
      </c>
      <c r="BJ239" s="69">
        <v>0</v>
      </c>
      <c r="BK239" s="69">
        <v>0</v>
      </c>
      <c r="BL239" s="69">
        <v>0</v>
      </c>
      <c r="BM239" s="69">
        <v>0</v>
      </c>
      <c r="BN239" s="69">
        <v>0</v>
      </c>
      <c r="BO239" s="70">
        <v>0</v>
      </c>
      <c r="BP239" s="69">
        <v>0</v>
      </c>
      <c r="BQ239" s="69">
        <v>0</v>
      </c>
      <c r="BR239" s="69">
        <v>0</v>
      </c>
      <c r="BS239" s="69">
        <v>0</v>
      </c>
      <c r="BT239" s="69">
        <v>0</v>
      </c>
      <c r="BU239" s="69">
        <v>0</v>
      </c>
      <c r="BV239" s="69">
        <v>0</v>
      </c>
      <c r="BW239" s="69">
        <v>0</v>
      </c>
      <c r="BX239" s="70">
        <v>0</v>
      </c>
      <c r="BY239" s="69">
        <v>0</v>
      </c>
      <c r="BZ239" s="69">
        <v>0</v>
      </c>
      <c r="CA239" s="69">
        <v>0</v>
      </c>
      <c r="CB239" s="69">
        <v>0</v>
      </c>
      <c r="CC239" s="69">
        <v>0</v>
      </c>
      <c r="CD239" s="69">
        <v>0</v>
      </c>
      <c r="CE239" s="69">
        <v>0</v>
      </c>
      <c r="CF239" s="69">
        <v>0</v>
      </c>
      <c r="CG239" s="70">
        <v>0</v>
      </c>
      <c r="CH239" s="69">
        <v>0</v>
      </c>
      <c r="CI239" s="69">
        <v>0</v>
      </c>
      <c r="CJ239" s="69">
        <v>0</v>
      </c>
      <c r="CK239" s="69">
        <v>0</v>
      </c>
      <c r="CL239" s="69">
        <v>0</v>
      </c>
      <c r="CM239" s="69">
        <v>0</v>
      </c>
      <c r="CN239" s="69">
        <v>0</v>
      </c>
      <c r="CO239" s="69">
        <v>0</v>
      </c>
      <c r="CP239" s="70">
        <v>0</v>
      </c>
      <c r="CQ239" s="69">
        <v>0</v>
      </c>
      <c r="CR239" s="69">
        <v>0</v>
      </c>
      <c r="CS239" s="69">
        <v>0</v>
      </c>
      <c r="CT239" s="69">
        <v>0</v>
      </c>
      <c r="CU239" s="69">
        <v>0</v>
      </c>
      <c r="CV239" s="69">
        <v>0</v>
      </c>
      <c r="CW239" s="69">
        <v>0</v>
      </c>
      <c r="CX239" s="69">
        <v>0</v>
      </c>
      <c r="CY239" s="70">
        <v>0</v>
      </c>
      <c r="CZ239" s="69">
        <v>0</v>
      </c>
      <c r="DA239" s="69">
        <v>0</v>
      </c>
      <c r="DB239" s="69">
        <v>0</v>
      </c>
      <c r="DC239" s="69">
        <v>0</v>
      </c>
      <c r="DD239" s="69">
        <v>0</v>
      </c>
      <c r="DE239" s="69">
        <v>0</v>
      </c>
      <c r="DF239" s="69">
        <v>0</v>
      </c>
      <c r="DG239" s="69">
        <v>0</v>
      </c>
      <c r="DH239" s="70">
        <v>0</v>
      </c>
    </row>
    <row r="240" spans="1:112" s="74" customFormat="1" ht="11.5" hidden="1" outlineLevel="1" x14ac:dyDescent="0.35">
      <c r="A240" s="88">
        <v>8720</v>
      </c>
      <c r="B240" s="88" t="s">
        <v>524</v>
      </c>
      <c r="C240" s="69"/>
      <c r="D240" s="69">
        <v>0</v>
      </c>
      <c r="E240" s="69">
        <v>0</v>
      </c>
      <c r="F240" s="69">
        <v>0</v>
      </c>
      <c r="G240" s="69">
        <v>0</v>
      </c>
      <c r="H240" s="69">
        <v>0</v>
      </c>
      <c r="I240" s="69">
        <v>0</v>
      </c>
      <c r="J240" s="69">
        <v>0</v>
      </c>
      <c r="K240" s="69">
        <v>0</v>
      </c>
      <c r="L240" s="69">
        <v>0</v>
      </c>
      <c r="M240" s="69">
        <v>0</v>
      </c>
      <c r="N240" s="70">
        <v>0</v>
      </c>
      <c r="O240" s="69">
        <v>0</v>
      </c>
      <c r="P240" s="69">
        <v>0</v>
      </c>
      <c r="Q240" s="69">
        <v>0</v>
      </c>
      <c r="R240" s="69">
        <v>0</v>
      </c>
      <c r="S240" s="69">
        <v>0</v>
      </c>
      <c r="T240" s="69">
        <v>0</v>
      </c>
      <c r="U240" s="69">
        <v>0</v>
      </c>
      <c r="V240" s="69">
        <v>0</v>
      </c>
      <c r="W240" s="70">
        <v>0</v>
      </c>
      <c r="X240" s="69">
        <f t="shared" si="239"/>
        <v>0</v>
      </c>
      <c r="Y240" s="69">
        <f t="shared" si="239"/>
        <v>0</v>
      </c>
      <c r="Z240" s="69">
        <f t="shared" si="239"/>
        <v>0</v>
      </c>
      <c r="AA240" s="69">
        <f t="shared" si="239"/>
        <v>0</v>
      </c>
      <c r="AB240" s="69">
        <f t="shared" si="239"/>
        <v>0</v>
      </c>
      <c r="AC240" s="69">
        <f t="shared" si="239"/>
        <v>0</v>
      </c>
      <c r="AD240" s="69">
        <f t="shared" si="239"/>
        <v>0</v>
      </c>
      <c r="AE240" s="69">
        <f t="shared" si="239"/>
        <v>0</v>
      </c>
      <c r="AF240" s="69">
        <v>0</v>
      </c>
      <c r="AG240" s="69">
        <v>0</v>
      </c>
      <c r="AH240" s="69">
        <v>0</v>
      </c>
      <c r="AI240" s="69">
        <v>0</v>
      </c>
      <c r="AJ240" s="69">
        <v>0</v>
      </c>
      <c r="AK240" s="69">
        <v>0</v>
      </c>
      <c r="AL240" s="69">
        <v>0</v>
      </c>
      <c r="AM240" s="69">
        <v>0</v>
      </c>
      <c r="AN240" s="70">
        <v>0</v>
      </c>
      <c r="AO240" s="69">
        <v>0</v>
      </c>
      <c r="AP240" s="69">
        <v>0</v>
      </c>
      <c r="AQ240" s="69">
        <v>0</v>
      </c>
      <c r="AR240" s="69">
        <v>0</v>
      </c>
      <c r="AS240" s="69">
        <v>0</v>
      </c>
      <c r="AT240" s="69">
        <v>0</v>
      </c>
      <c r="AU240" s="69">
        <v>0</v>
      </c>
      <c r="AV240" s="69">
        <v>0</v>
      </c>
      <c r="AW240" s="70">
        <v>0</v>
      </c>
      <c r="AX240" s="69">
        <v>0</v>
      </c>
      <c r="AY240" s="69">
        <v>0</v>
      </c>
      <c r="AZ240" s="69">
        <v>0</v>
      </c>
      <c r="BA240" s="69">
        <v>0</v>
      </c>
      <c r="BB240" s="69">
        <v>0</v>
      </c>
      <c r="BC240" s="69">
        <v>0</v>
      </c>
      <c r="BD240" s="69">
        <v>0</v>
      </c>
      <c r="BE240" s="69">
        <v>0</v>
      </c>
      <c r="BF240" s="70">
        <v>0</v>
      </c>
      <c r="BG240" s="69">
        <v>0</v>
      </c>
      <c r="BH240" s="69">
        <v>0</v>
      </c>
      <c r="BI240" s="69">
        <v>0</v>
      </c>
      <c r="BJ240" s="69">
        <v>0</v>
      </c>
      <c r="BK240" s="69">
        <v>0</v>
      </c>
      <c r="BL240" s="69">
        <v>0</v>
      </c>
      <c r="BM240" s="69">
        <v>0</v>
      </c>
      <c r="BN240" s="69">
        <v>0</v>
      </c>
      <c r="BO240" s="70">
        <v>0</v>
      </c>
      <c r="BP240" s="69">
        <v>0</v>
      </c>
      <c r="BQ240" s="69">
        <v>0</v>
      </c>
      <c r="BR240" s="69">
        <v>0</v>
      </c>
      <c r="BS240" s="69">
        <v>0</v>
      </c>
      <c r="BT240" s="69">
        <v>0</v>
      </c>
      <c r="BU240" s="69">
        <v>0</v>
      </c>
      <c r="BV240" s="69">
        <v>0</v>
      </c>
      <c r="BW240" s="69">
        <v>0</v>
      </c>
      <c r="BX240" s="70">
        <v>0</v>
      </c>
      <c r="BY240" s="69">
        <v>0</v>
      </c>
      <c r="BZ240" s="69">
        <v>0</v>
      </c>
      <c r="CA240" s="69">
        <v>0</v>
      </c>
      <c r="CB240" s="69">
        <v>0</v>
      </c>
      <c r="CC240" s="69">
        <v>0</v>
      </c>
      <c r="CD240" s="69">
        <v>0</v>
      </c>
      <c r="CE240" s="69">
        <v>0</v>
      </c>
      <c r="CF240" s="69">
        <v>0</v>
      </c>
      <c r="CG240" s="70">
        <v>0</v>
      </c>
      <c r="CH240" s="69">
        <v>0</v>
      </c>
      <c r="CI240" s="69">
        <v>0</v>
      </c>
      <c r="CJ240" s="69">
        <v>0</v>
      </c>
      <c r="CK240" s="69">
        <v>0</v>
      </c>
      <c r="CL240" s="69">
        <v>0</v>
      </c>
      <c r="CM240" s="69">
        <v>0</v>
      </c>
      <c r="CN240" s="69">
        <v>0</v>
      </c>
      <c r="CO240" s="69">
        <v>0</v>
      </c>
      <c r="CP240" s="70">
        <v>0</v>
      </c>
      <c r="CQ240" s="69">
        <v>0</v>
      </c>
      <c r="CR240" s="69">
        <v>0</v>
      </c>
      <c r="CS240" s="69">
        <v>0</v>
      </c>
      <c r="CT240" s="69">
        <v>0</v>
      </c>
      <c r="CU240" s="69">
        <v>0</v>
      </c>
      <c r="CV240" s="69">
        <v>0</v>
      </c>
      <c r="CW240" s="69">
        <v>0</v>
      </c>
      <c r="CX240" s="69">
        <v>0</v>
      </c>
      <c r="CY240" s="70">
        <v>0</v>
      </c>
      <c r="CZ240" s="69">
        <v>0</v>
      </c>
      <c r="DA240" s="69">
        <v>0</v>
      </c>
      <c r="DB240" s="69">
        <v>0</v>
      </c>
      <c r="DC240" s="69">
        <v>0</v>
      </c>
      <c r="DD240" s="69">
        <v>0</v>
      </c>
      <c r="DE240" s="69">
        <v>0</v>
      </c>
      <c r="DF240" s="69">
        <v>0</v>
      </c>
      <c r="DG240" s="69">
        <v>0</v>
      </c>
      <c r="DH240" s="70">
        <v>0</v>
      </c>
    </row>
    <row r="241" spans="1:112" s="74" customFormat="1" ht="11.5" hidden="1" outlineLevel="1" x14ac:dyDescent="0.35">
      <c r="A241" s="88">
        <v>8797</v>
      </c>
      <c r="B241" s="88" t="s">
        <v>525</v>
      </c>
      <c r="C241" s="69"/>
      <c r="D241" s="69">
        <v>0</v>
      </c>
      <c r="E241" s="69">
        <v>0</v>
      </c>
      <c r="F241" s="69">
        <v>0</v>
      </c>
      <c r="G241" s="69">
        <v>0</v>
      </c>
      <c r="H241" s="69">
        <v>0</v>
      </c>
      <c r="I241" s="69">
        <v>0</v>
      </c>
      <c r="J241" s="69">
        <v>0</v>
      </c>
      <c r="K241" s="69">
        <v>0</v>
      </c>
      <c r="L241" s="69">
        <v>0</v>
      </c>
      <c r="M241" s="69">
        <v>0</v>
      </c>
      <c r="N241" s="70">
        <v>0</v>
      </c>
      <c r="O241" s="69">
        <v>0</v>
      </c>
      <c r="P241" s="69">
        <v>0</v>
      </c>
      <c r="Q241" s="69">
        <v>0</v>
      </c>
      <c r="R241" s="69">
        <v>0</v>
      </c>
      <c r="S241" s="69">
        <v>0</v>
      </c>
      <c r="T241" s="69">
        <v>0</v>
      </c>
      <c r="U241" s="69">
        <v>0</v>
      </c>
      <c r="V241" s="69">
        <v>0</v>
      </c>
      <c r="W241" s="70">
        <v>0</v>
      </c>
      <c r="X241" s="69">
        <f t="shared" si="239"/>
        <v>0</v>
      </c>
      <c r="Y241" s="69">
        <f t="shared" si="239"/>
        <v>0</v>
      </c>
      <c r="Z241" s="69">
        <f t="shared" si="239"/>
        <v>0</v>
      </c>
      <c r="AA241" s="69">
        <f t="shared" si="239"/>
        <v>0</v>
      </c>
      <c r="AB241" s="69">
        <f t="shared" si="239"/>
        <v>0</v>
      </c>
      <c r="AC241" s="69">
        <f t="shared" si="239"/>
        <v>0</v>
      </c>
      <c r="AD241" s="69">
        <f t="shared" si="239"/>
        <v>0</v>
      </c>
      <c r="AE241" s="69">
        <f t="shared" si="239"/>
        <v>0</v>
      </c>
      <c r="AF241" s="69">
        <v>0</v>
      </c>
      <c r="AG241" s="69">
        <v>0</v>
      </c>
      <c r="AH241" s="69">
        <v>0</v>
      </c>
      <c r="AI241" s="69">
        <v>0</v>
      </c>
      <c r="AJ241" s="69">
        <v>0</v>
      </c>
      <c r="AK241" s="69">
        <v>0</v>
      </c>
      <c r="AL241" s="69">
        <v>0</v>
      </c>
      <c r="AM241" s="69">
        <v>0</v>
      </c>
      <c r="AN241" s="70">
        <v>0</v>
      </c>
      <c r="AO241" s="69">
        <v>0</v>
      </c>
      <c r="AP241" s="69">
        <v>0</v>
      </c>
      <c r="AQ241" s="69">
        <v>0</v>
      </c>
      <c r="AR241" s="69">
        <v>0</v>
      </c>
      <c r="AS241" s="69">
        <v>0</v>
      </c>
      <c r="AT241" s="69">
        <v>0</v>
      </c>
      <c r="AU241" s="69">
        <v>0</v>
      </c>
      <c r="AV241" s="69">
        <v>0</v>
      </c>
      <c r="AW241" s="70">
        <v>0</v>
      </c>
      <c r="AX241" s="69">
        <v>0</v>
      </c>
      <c r="AY241" s="69">
        <v>0</v>
      </c>
      <c r="AZ241" s="69">
        <v>0</v>
      </c>
      <c r="BA241" s="69">
        <v>0</v>
      </c>
      <c r="BB241" s="69">
        <v>0</v>
      </c>
      <c r="BC241" s="69">
        <v>0</v>
      </c>
      <c r="BD241" s="69">
        <v>0</v>
      </c>
      <c r="BE241" s="69">
        <v>0</v>
      </c>
      <c r="BF241" s="70">
        <v>0</v>
      </c>
      <c r="BG241" s="69">
        <v>0</v>
      </c>
      <c r="BH241" s="69">
        <v>0</v>
      </c>
      <c r="BI241" s="69">
        <v>0</v>
      </c>
      <c r="BJ241" s="69">
        <v>0</v>
      </c>
      <c r="BK241" s="69">
        <v>0</v>
      </c>
      <c r="BL241" s="69">
        <v>0</v>
      </c>
      <c r="BM241" s="69">
        <v>0</v>
      </c>
      <c r="BN241" s="69">
        <v>0</v>
      </c>
      <c r="BO241" s="70">
        <v>0</v>
      </c>
      <c r="BP241" s="69">
        <v>0</v>
      </c>
      <c r="BQ241" s="69">
        <v>0</v>
      </c>
      <c r="BR241" s="69">
        <v>0</v>
      </c>
      <c r="BS241" s="69">
        <v>0</v>
      </c>
      <c r="BT241" s="69">
        <v>0</v>
      </c>
      <c r="BU241" s="69">
        <v>0</v>
      </c>
      <c r="BV241" s="69">
        <v>0</v>
      </c>
      <c r="BW241" s="69">
        <v>0</v>
      </c>
      <c r="BX241" s="70">
        <v>0</v>
      </c>
      <c r="BY241" s="69">
        <v>0</v>
      </c>
      <c r="BZ241" s="69">
        <v>0</v>
      </c>
      <c r="CA241" s="69">
        <v>0</v>
      </c>
      <c r="CB241" s="69">
        <v>0</v>
      </c>
      <c r="CC241" s="69">
        <v>0</v>
      </c>
      <c r="CD241" s="69">
        <v>0</v>
      </c>
      <c r="CE241" s="69">
        <v>0</v>
      </c>
      <c r="CF241" s="69">
        <v>0</v>
      </c>
      <c r="CG241" s="70">
        <v>0</v>
      </c>
      <c r="CH241" s="69">
        <v>0</v>
      </c>
      <c r="CI241" s="69">
        <v>0</v>
      </c>
      <c r="CJ241" s="69">
        <v>0</v>
      </c>
      <c r="CK241" s="69">
        <v>0</v>
      </c>
      <c r="CL241" s="69">
        <v>0</v>
      </c>
      <c r="CM241" s="69">
        <v>0</v>
      </c>
      <c r="CN241" s="69">
        <v>0</v>
      </c>
      <c r="CO241" s="69">
        <v>0</v>
      </c>
      <c r="CP241" s="70">
        <v>0</v>
      </c>
      <c r="CQ241" s="69">
        <v>0</v>
      </c>
      <c r="CR241" s="69">
        <v>0</v>
      </c>
      <c r="CS241" s="69">
        <v>0</v>
      </c>
      <c r="CT241" s="69">
        <v>0</v>
      </c>
      <c r="CU241" s="69">
        <v>0</v>
      </c>
      <c r="CV241" s="69">
        <v>0</v>
      </c>
      <c r="CW241" s="69">
        <v>0</v>
      </c>
      <c r="CX241" s="69">
        <v>0</v>
      </c>
      <c r="CY241" s="70">
        <v>0</v>
      </c>
      <c r="CZ241" s="69">
        <v>0</v>
      </c>
      <c r="DA241" s="69">
        <v>0</v>
      </c>
      <c r="DB241" s="69">
        <v>0</v>
      </c>
      <c r="DC241" s="69">
        <v>0</v>
      </c>
      <c r="DD241" s="69">
        <v>0</v>
      </c>
      <c r="DE241" s="69">
        <v>0</v>
      </c>
      <c r="DF241" s="69">
        <v>0</v>
      </c>
      <c r="DG241" s="69">
        <v>0</v>
      </c>
      <c r="DH241" s="70">
        <v>0</v>
      </c>
    </row>
    <row r="242" spans="1:112" s="74" customFormat="1" ht="11.5" hidden="1" outlineLevel="1" x14ac:dyDescent="0.35">
      <c r="A242" s="88">
        <v>8781</v>
      </c>
      <c r="B242" s="88" t="s">
        <v>526</v>
      </c>
      <c r="C242" s="69"/>
      <c r="D242" s="69">
        <v>0</v>
      </c>
      <c r="E242" s="69">
        <v>0</v>
      </c>
      <c r="F242" s="69">
        <v>0</v>
      </c>
      <c r="G242" s="69">
        <v>0</v>
      </c>
      <c r="H242" s="69">
        <v>0</v>
      </c>
      <c r="I242" s="69">
        <v>0</v>
      </c>
      <c r="J242" s="69">
        <v>0</v>
      </c>
      <c r="K242" s="69">
        <v>0</v>
      </c>
      <c r="L242" s="69">
        <v>0</v>
      </c>
      <c r="M242" s="69">
        <v>0</v>
      </c>
      <c r="N242" s="70">
        <v>0</v>
      </c>
      <c r="O242" s="69">
        <v>0</v>
      </c>
      <c r="P242" s="69">
        <v>0</v>
      </c>
      <c r="Q242" s="69">
        <v>0</v>
      </c>
      <c r="R242" s="69">
        <v>0</v>
      </c>
      <c r="S242" s="69">
        <v>0</v>
      </c>
      <c r="T242" s="69">
        <v>0</v>
      </c>
      <c r="U242" s="69">
        <v>0</v>
      </c>
      <c r="V242" s="69">
        <v>0</v>
      </c>
      <c r="W242" s="70">
        <v>0</v>
      </c>
      <c r="X242" s="69">
        <f t="shared" si="239"/>
        <v>0</v>
      </c>
      <c r="Y242" s="69">
        <f t="shared" si="239"/>
        <v>0</v>
      </c>
      <c r="Z242" s="69">
        <f t="shared" si="239"/>
        <v>0</v>
      </c>
      <c r="AA242" s="69">
        <f t="shared" si="239"/>
        <v>0</v>
      </c>
      <c r="AB242" s="69">
        <f t="shared" si="239"/>
        <v>0</v>
      </c>
      <c r="AC242" s="69">
        <f t="shared" si="239"/>
        <v>0</v>
      </c>
      <c r="AD242" s="69">
        <f t="shared" si="239"/>
        <v>0</v>
      </c>
      <c r="AE242" s="69">
        <f t="shared" si="239"/>
        <v>0</v>
      </c>
      <c r="AF242" s="69">
        <v>0</v>
      </c>
      <c r="AG242" s="69">
        <v>0</v>
      </c>
      <c r="AH242" s="69">
        <v>0</v>
      </c>
      <c r="AI242" s="69">
        <v>0</v>
      </c>
      <c r="AJ242" s="69">
        <v>0</v>
      </c>
      <c r="AK242" s="69">
        <v>0</v>
      </c>
      <c r="AL242" s="69">
        <v>0</v>
      </c>
      <c r="AM242" s="69">
        <v>0</v>
      </c>
      <c r="AN242" s="70">
        <v>0</v>
      </c>
      <c r="AO242" s="69">
        <v>0</v>
      </c>
      <c r="AP242" s="69">
        <v>0</v>
      </c>
      <c r="AQ242" s="69">
        <v>0</v>
      </c>
      <c r="AR242" s="69">
        <v>0</v>
      </c>
      <c r="AS242" s="69">
        <v>0</v>
      </c>
      <c r="AT242" s="69">
        <v>0</v>
      </c>
      <c r="AU242" s="69">
        <v>0</v>
      </c>
      <c r="AV242" s="69">
        <v>0</v>
      </c>
      <c r="AW242" s="70">
        <v>0</v>
      </c>
      <c r="AX242" s="69">
        <v>0</v>
      </c>
      <c r="AY242" s="69">
        <v>0</v>
      </c>
      <c r="AZ242" s="69">
        <v>0</v>
      </c>
      <c r="BA242" s="69">
        <v>0</v>
      </c>
      <c r="BB242" s="69">
        <v>0</v>
      </c>
      <c r="BC242" s="69">
        <v>0</v>
      </c>
      <c r="BD242" s="69">
        <v>0</v>
      </c>
      <c r="BE242" s="69">
        <v>0</v>
      </c>
      <c r="BF242" s="70">
        <v>0</v>
      </c>
      <c r="BG242" s="69">
        <v>0</v>
      </c>
      <c r="BH242" s="69">
        <v>0</v>
      </c>
      <c r="BI242" s="69">
        <v>0</v>
      </c>
      <c r="BJ242" s="69">
        <v>0</v>
      </c>
      <c r="BK242" s="69">
        <v>0</v>
      </c>
      <c r="BL242" s="69">
        <v>0</v>
      </c>
      <c r="BM242" s="69">
        <v>0</v>
      </c>
      <c r="BN242" s="69">
        <v>0</v>
      </c>
      <c r="BO242" s="70">
        <v>0</v>
      </c>
      <c r="BP242" s="69">
        <v>0</v>
      </c>
      <c r="BQ242" s="69">
        <v>0</v>
      </c>
      <c r="BR242" s="69">
        <v>0</v>
      </c>
      <c r="BS242" s="69">
        <v>0</v>
      </c>
      <c r="BT242" s="69">
        <v>0</v>
      </c>
      <c r="BU242" s="69">
        <v>0</v>
      </c>
      <c r="BV242" s="69">
        <v>0</v>
      </c>
      <c r="BW242" s="69">
        <v>0</v>
      </c>
      <c r="BX242" s="70">
        <v>0</v>
      </c>
      <c r="BY242" s="69">
        <v>0</v>
      </c>
      <c r="BZ242" s="69">
        <v>0</v>
      </c>
      <c r="CA242" s="69">
        <v>0</v>
      </c>
      <c r="CB242" s="69">
        <v>0</v>
      </c>
      <c r="CC242" s="69">
        <v>0</v>
      </c>
      <c r="CD242" s="69">
        <v>0</v>
      </c>
      <c r="CE242" s="69">
        <v>0</v>
      </c>
      <c r="CF242" s="69">
        <v>0</v>
      </c>
      <c r="CG242" s="70">
        <v>0</v>
      </c>
      <c r="CH242" s="69">
        <v>0</v>
      </c>
      <c r="CI242" s="69">
        <v>0</v>
      </c>
      <c r="CJ242" s="69">
        <v>0</v>
      </c>
      <c r="CK242" s="69">
        <v>0</v>
      </c>
      <c r="CL242" s="69">
        <v>0</v>
      </c>
      <c r="CM242" s="69">
        <v>0</v>
      </c>
      <c r="CN242" s="69">
        <v>0</v>
      </c>
      <c r="CO242" s="69">
        <v>0</v>
      </c>
      <c r="CP242" s="70">
        <v>0</v>
      </c>
      <c r="CQ242" s="69">
        <v>0</v>
      </c>
      <c r="CR242" s="69">
        <v>0</v>
      </c>
      <c r="CS242" s="69">
        <v>0</v>
      </c>
      <c r="CT242" s="69">
        <v>0</v>
      </c>
      <c r="CU242" s="69">
        <v>0</v>
      </c>
      <c r="CV242" s="69">
        <v>0</v>
      </c>
      <c r="CW242" s="69">
        <v>0</v>
      </c>
      <c r="CX242" s="69">
        <v>0</v>
      </c>
      <c r="CY242" s="70">
        <v>0</v>
      </c>
      <c r="CZ242" s="69">
        <v>0</v>
      </c>
      <c r="DA242" s="69">
        <v>0</v>
      </c>
      <c r="DB242" s="69">
        <v>0</v>
      </c>
      <c r="DC242" s="69">
        <v>0</v>
      </c>
      <c r="DD242" s="69">
        <v>0</v>
      </c>
      <c r="DE242" s="69">
        <v>0</v>
      </c>
      <c r="DF242" s="69">
        <v>0</v>
      </c>
      <c r="DG242" s="69">
        <v>0</v>
      </c>
      <c r="DH242" s="70">
        <v>0</v>
      </c>
    </row>
    <row r="243" spans="1:112" s="74" customFormat="1" ht="11.5" hidden="1" outlineLevel="1" x14ac:dyDescent="0.35">
      <c r="A243" s="88">
        <v>8910</v>
      </c>
      <c r="B243" s="88" t="s">
        <v>527</v>
      </c>
      <c r="C243" s="69"/>
      <c r="D243" s="69">
        <v>0</v>
      </c>
      <c r="E243" s="69">
        <v>0</v>
      </c>
      <c r="F243" s="69">
        <v>0</v>
      </c>
      <c r="G243" s="69">
        <v>0</v>
      </c>
      <c r="H243" s="69">
        <v>0</v>
      </c>
      <c r="I243" s="69">
        <v>0</v>
      </c>
      <c r="J243" s="69">
        <v>0</v>
      </c>
      <c r="K243" s="69">
        <v>0</v>
      </c>
      <c r="L243" s="69">
        <v>0</v>
      </c>
      <c r="M243" s="69">
        <v>0</v>
      </c>
      <c r="N243" s="70">
        <v>0</v>
      </c>
      <c r="O243" s="69">
        <v>0</v>
      </c>
      <c r="P243" s="69">
        <v>0</v>
      </c>
      <c r="Q243" s="69">
        <v>0</v>
      </c>
      <c r="R243" s="69">
        <v>0</v>
      </c>
      <c r="S243" s="69">
        <v>0</v>
      </c>
      <c r="T243" s="69">
        <v>0</v>
      </c>
      <c r="U243" s="69">
        <v>0</v>
      </c>
      <c r="V243" s="69">
        <v>0</v>
      </c>
      <c r="W243" s="70">
        <v>0</v>
      </c>
      <c r="X243" s="69">
        <f t="shared" si="239"/>
        <v>0</v>
      </c>
      <c r="Y243" s="69">
        <f t="shared" si="239"/>
        <v>0</v>
      </c>
      <c r="Z243" s="69">
        <f t="shared" si="239"/>
        <v>0</v>
      </c>
      <c r="AA243" s="69">
        <f t="shared" si="239"/>
        <v>0</v>
      </c>
      <c r="AB243" s="69">
        <f t="shared" si="239"/>
        <v>0</v>
      </c>
      <c r="AC243" s="69">
        <f t="shared" si="239"/>
        <v>0</v>
      </c>
      <c r="AD243" s="69">
        <f t="shared" si="239"/>
        <v>0</v>
      </c>
      <c r="AE243" s="69">
        <f t="shared" si="239"/>
        <v>0</v>
      </c>
      <c r="AF243" s="69">
        <v>0</v>
      </c>
      <c r="AG243" s="69">
        <v>0</v>
      </c>
      <c r="AH243" s="69">
        <v>0</v>
      </c>
      <c r="AI243" s="69">
        <v>0</v>
      </c>
      <c r="AJ243" s="69">
        <v>0</v>
      </c>
      <c r="AK243" s="69">
        <v>0</v>
      </c>
      <c r="AL243" s="69">
        <v>0</v>
      </c>
      <c r="AM243" s="69">
        <v>0</v>
      </c>
      <c r="AN243" s="70">
        <v>0</v>
      </c>
      <c r="AO243" s="69">
        <v>0</v>
      </c>
      <c r="AP243" s="69">
        <v>0</v>
      </c>
      <c r="AQ243" s="69">
        <v>0</v>
      </c>
      <c r="AR243" s="69">
        <v>0</v>
      </c>
      <c r="AS243" s="69">
        <v>0</v>
      </c>
      <c r="AT243" s="69">
        <v>0</v>
      </c>
      <c r="AU243" s="69">
        <v>0</v>
      </c>
      <c r="AV243" s="69">
        <v>0</v>
      </c>
      <c r="AW243" s="70">
        <v>0</v>
      </c>
      <c r="AX243" s="69">
        <v>0</v>
      </c>
      <c r="AY243" s="69">
        <v>0</v>
      </c>
      <c r="AZ243" s="69">
        <v>0</v>
      </c>
      <c r="BA243" s="69">
        <v>0</v>
      </c>
      <c r="BB243" s="69">
        <v>0</v>
      </c>
      <c r="BC243" s="69">
        <v>0</v>
      </c>
      <c r="BD243" s="69">
        <v>0</v>
      </c>
      <c r="BE243" s="69">
        <v>0</v>
      </c>
      <c r="BF243" s="70">
        <v>0</v>
      </c>
      <c r="BG243" s="69">
        <v>0</v>
      </c>
      <c r="BH243" s="69">
        <v>0</v>
      </c>
      <c r="BI243" s="69">
        <v>0</v>
      </c>
      <c r="BJ243" s="69">
        <v>0</v>
      </c>
      <c r="BK243" s="69">
        <v>0</v>
      </c>
      <c r="BL243" s="69">
        <v>0</v>
      </c>
      <c r="BM243" s="69">
        <v>0</v>
      </c>
      <c r="BN243" s="69">
        <v>0</v>
      </c>
      <c r="BO243" s="70">
        <v>0</v>
      </c>
      <c r="BP243" s="69">
        <v>0</v>
      </c>
      <c r="BQ243" s="69">
        <v>0</v>
      </c>
      <c r="BR243" s="69">
        <v>0</v>
      </c>
      <c r="BS243" s="69">
        <v>0</v>
      </c>
      <c r="BT243" s="69">
        <v>0</v>
      </c>
      <c r="BU243" s="69">
        <v>0</v>
      </c>
      <c r="BV243" s="69">
        <v>0</v>
      </c>
      <c r="BW243" s="69">
        <v>0</v>
      </c>
      <c r="BX243" s="70">
        <v>0</v>
      </c>
      <c r="BY243" s="69">
        <v>0</v>
      </c>
      <c r="BZ243" s="69">
        <v>0</v>
      </c>
      <c r="CA243" s="69">
        <v>0</v>
      </c>
      <c r="CB243" s="69">
        <v>0</v>
      </c>
      <c r="CC243" s="69">
        <v>0</v>
      </c>
      <c r="CD243" s="69">
        <v>0</v>
      </c>
      <c r="CE243" s="69">
        <v>0</v>
      </c>
      <c r="CF243" s="69">
        <v>0</v>
      </c>
      <c r="CG243" s="70">
        <v>0</v>
      </c>
      <c r="CH243" s="69">
        <v>0</v>
      </c>
      <c r="CI243" s="69">
        <v>0</v>
      </c>
      <c r="CJ243" s="69">
        <v>0</v>
      </c>
      <c r="CK243" s="69">
        <v>0</v>
      </c>
      <c r="CL243" s="69">
        <v>0</v>
      </c>
      <c r="CM243" s="69">
        <v>0</v>
      </c>
      <c r="CN243" s="69">
        <v>0</v>
      </c>
      <c r="CO243" s="69">
        <v>0</v>
      </c>
      <c r="CP243" s="70">
        <v>0</v>
      </c>
      <c r="CQ243" s="69">
        <v>0</v>
      </c>
      <c r="CR243" s="69">
        <v>0</v>
      </c>
      <c r="CS243" s="69">
        <v>0</v>
      </c>
      <c r="CT243" s="69">
        <v>0</v>
      </c>
      <c r="CU243" s="69">
        <v>0</v>
      </c>
      <c r="CV243" s="69">
        <v>0</v>
      </c>
      <c r="CW243" s="69">
        <v>0</v>
      </c>
      <c r="CX243" s="69">
        <v>0</v>
      </c>
      <c r="CY243" s="70">
        <v>0</v>
      </c>
      <c r="CZ243" s="69">
        <v>0</v>
      </c>
      <c r="DA243" s="69">
        <v>0</v>
      </c>
      <c r="DB243" s="69">
        <v>0</v>
      </c>
      <c r="DC243" s="69">
        <v>0</v>
      </c>
      <c r="DD243" s="69">
        <v>0</v>
      </c>
      <c r="DE243" s="69">
        <v>0</v>
      </c>
      <c r="DF243" s="69">
        <v>0</v>
      </c>
      <c r="DG243" s="69">
        <v>0</v>
      </c>
      <c r="DH243" s="70">
        <v>0</v>
      </c>
    </row>
    <row r="244" spans="1:112" s="74" customFormat="1" ht="11.5" hidden="1" outlineLevel="1" x14ac:dyDescent="0.35">
      <c r="A244" s="88">
        <v>8931</v>
      </c>
      <c r="B244" s="88" t="s">
        <v>528</v>
      </c>
      <c r="C244" s="69"/>
      <c r="D244" s="69">
        <v>0</v>
      </c>
      <c r="E244" s="69">
        <v>0</v>
      </c>
      <c r="F244" s="69">
        <v>0</v>
      </c>
      <c r="G244" s="69">
        <v>0</v>
      </c>
      <c r="H244" s="69">
        <v>0</v>
      </c>
      <c r="I244" s="69">
        <v>0</v>
      </c>
      <c r="J244" s="69">
        <v>0</v>
      </c>
      <c r="K244" s="69">
        <v>0</v>
      </c>
      <c r="L244" s="69">
        <v>0</v>
      </c>
      <c r="M244" s="69">
        <v>0</v>
      </c>
      <c r="N244" s="70">
        <v>0</v>
      </c>
      <c r="O244" s="69">
        <v>0</v>
      </c>
      <c r="P244" s="69">
        <v>0</v>
      </c>
      <c r="Q244" s="69">
        <v>0</v>
      </c>
      <c r="R244" s="69">
        <v>0</v>
      </c>
      <c r="S244" s="69">
        <v>0</v>
      </c>
      <c r="T244" s="69">
        <v>0</v>
      </c>
      <c r="U244" s="69">
        <v>0</v>
      </c>
      <c r="V244" s="69">
        <v>0</v>
      </c>
      <c r="W244" s="70">
        <v>0</v>
      </c>
      <c r="X244" s="69">
        <f t="shared" si="239"/>
        <v>0</v>
      </c>
      <c r="Y244" s="69">
        <f t="shared" si="239"/>
        <v>0</v>
      </c>
      <c r="Z244" s="69">
        <f t="shared" si="239"/>
        <v>0</v>
      </c>
      <c r="AA244" s="69">
        <f t="shared" si="239"/>
        <v>0</v>
      </c>
      <c r="AB244" s="69">
        <f t="shared" si="239"/>
        <v>0</v>
      </c>
      <c r="AC244" s="69">
        <f t="shared" si="239"/>
        <v>0</v>
      </c>
      <c r="AD244" s="69">
        <f t="shared" si="239"/>
        <v>0</v>
      </c>
      <c r="AE244" s="69">
        <f t="shared" si="239"/>
        <v>0</v>
      </c>
      <c r="AF244" s="69">
        <v>0</v>
      </c>
      <c r="AG244" s="69">
        <v>0</v>
      </c>
      <c r="AH244" s="69">
        <v>0</v>
      </c>
      <c r="AI244" s="69">
        <v>0</v>
      </c>
      <c r="AJ244" s="69">
        <v>0</v>
      </c>
      <c r="AK244" s="69">
        <v>0</v>
      </c>
      <c r="AL244" s="69">
        <v>0</v>
      </c>
      <c r="AM244" s="69">
        <v>0</v>
      </c>
      <c r="AN244" s="70">
        <v>0</v>
      </c>
      <c r="AO244" s="69">
        <v>0</v>
      </c>
      <c r="AP244" s="69">
        <v>0</v>
      </c>
      <c r="AQ244" s="69">
        <v>0</v>
      </c>
      <c r="AR244" s="69">
        <v>0</v>
      </c>
      <c r="AS244" s="69">
        <v>0</v>
      </c>
      <c r="AT244" s="69">
        <v>0</v>
      </c>
      <c r="AU244" s="69">
        <v>0</v>
      </c>
      <c r="AV244" s="69">
        <v>0</v>
      </c>
      <c r="AW244" s="70">
        <v>0</v>
      </c>
      <c r="AX244" s="69">
        <v>0</v>
      </c>
      <c r="AY244" s="69">
        <v>0</v>
      </c>
      <c r="AZ244" s="69">
        <v>0</v>
      </c>
      <c r="BA244" s="69">
        <v>0</v>
      </c>
      <c r="BB244" s="69">
        <v>0</v>
      </c>
      <c r="BC244" s="69">
        <v>0</v>
      </c>
      <c r="BD244" s="69">
        <v>0</v>
      </c>
      <c r="BE244" s="69">
        <v>0</v>
      </c>
      <c r="BF244" s="70">
        <v>0</v>
      </c>
      <c r="BG244" s="69">
        <v>0</v>
      </c>
      <c r="BH244" s="69">
        <v>0</v>
      </c>
      <c r="BI244" s="69">
        <v>0</v>
      </c>
      <c r="BJ244" s="69">
        <v>0</v>
      </c>
      <c r="BK244" s="69">
        <v>0</v>
      </c>
      <c r="BL244" s="69">
        <v>0</v>
      </c>
      <c r="BM244" s="69">
        <v>0</v>
      </c>
      <c r="BN244" s="69">
        <v>0</v>
      </c>
      <c r="BO244" s="70">
        <v>0</v>
      </c>
      <c r="BP244" s="69">
        <v>0</v>
      </c>
      <c r="BQ244" s="69">
        <v>0</v>
      </c>
      <c r="BR244" s="69">
        <v>0</v>
      </c>
      <c r="BS244" s="69">
        <v>0</v>
      </c>
      <c r="BT244" s="69">
        <v>0</v>
      </c>
      <c r="BU244" s="69">
        <v>0</v>
      </c>
      <c r="BV244" s="69">
        <v>0</v>
      </c>
      <c r="BW244" s="69">
        <v>0</v>
      </c>
      <c r="BX244" s="70">
        <v>0</v>
      </c>
      <c r="BY244" s="69">
        <v>0</v>
      </c>
      <c r="BZ244" s="69">
        <v>0</v>
      </c>
      <c r="CA244" s="69">
        <v>0</v>
      </c>
      <c r="CB244" s="69">
        <v>0</v>
      </c>
      <c r="CC244" s="69">
        <v>0</v>
      </c>
      <c r="CD244" s="69">
        <v>0</v>
      </c>
      <c r="CE244" s="69">
        <v>0</v>
      </c>
      <c r="CF244" s="69">
        <v>0</v>
      </c>
      <c r="CG244" s="70">
        <v>0</v>
      </c>
      <c r="CH244" s="69">
        <v>0</v>
      </c>
      <c r="CI244" s="69">
        <v>0</v>
      </c>
      <c r="CJ244" s="69">
        <v>0</v>
      </c>
      <c r="CK244" s="69">
        <v>0</v>
      </c>
      <c r="CL244" s="69">
        <v>0</v>
      </c>
      <c r="CM244" s="69">
        <v>0</v>
      </c>
      <c r="CN244" s="69">
        <v>0</v>
      </c>
      <c r="CO244" s="69">
        <v>0</v>
      </c>
      <c r="CP244" s="70">
        <v>0</v>
      </c>
      <c r="CQ244" s="69">
        <v>0</v>
      </c>
      <c r="CR244" s="69">
        <v>0</v>
      </c>
      <c r="CS244" s="69">
        <v>0</v>
      </c>
      <c r="CT244" s="69">
        <v>0</v>
      </c>
      <c r="CU244" s="69">
        <v>0</v>
      </c>
      <c r="CV244" s="69">
        <v>0</v>
      </c>
      <c r="CW244" s="69">
        <v>0</v>
      </c>
      <c r="CX244" s="69">
        <v>0</v>
      </c>
      <c r="CY244" s="70">
        <v>0</v>
      </c>
      <c r="CZ244" s="69">
        <v>0</v>
      </c>
      <c r="DA244" s="69">
        <v>0</v>
      </c>
      <c r="DB244" s="69">
        <v>0</v>
      </c>
      <c r="DC244" s="69">
        <v>0</v>
      </c>
      <c r="DD244" s="69">
        <v>0</v>
      </c>
      <c r="DE244" s="69">
        <v>0</v>
      </c>
      <c r="DF244" s="69">
        <v>0</v>
      </c>
      <c r="DG244" s="69">
        <v>0</v>
      </c>
      <c r="DH244" s="70">
        <v>0</v>
      </c>
    </row>
    <row r="245" spans="1:112" s="74" customFormat="1" ht="11.5" hidden="1" outlineLevel="1" x14ac:dyDescent="0.35">
      <c r="A245" s="88">
        <v>8953</v>
      </c>
      <c r="B245" s="88" t="s">
        <v>529</v>
      </c>
      <c r="C245" s="69"/>
      <c r="D245" s="69">
        <v>0</v>
      </c>
      <c r="E245" s="69">
        <v>0</v>
      </c>
      <c r="F245" s="69">
        <v>0</v>
      </c>
      <c r="G245" s="69">
        <v>0</v>
      </c>
      <c r="H245" s="69">
        <v>0</v>
      </c>
      <c r="I245" s="69">
        <v>0</v>
      </c>
      <c r="J245" s="69">
        <v>0</v>
      </c>
      <c r="K245" s="69">
        <v>0</v>
      </c>
      <c r="L245" s="69">
        <v>0</v>
      </c>
      <c r="M245" s="69">
        <v>0</v>
      </c>
      <c r="N245" s="70">
        <v>0</v>
      </c>
      <c r="O245" s="69">
        <v>0</v>
      </c>
      <c r="P245" s="69">
        <v>0</v>
      </c>
      <c r="Q245" s="69">
        <v>0</v>
      </c>
      <c r="R245" s="69">
        <v>0</v>
      </c>
      <c r="S245" s="69">
        <v>0</v>
      </c>
      <c r="T245" s="69">
        <v>0</v>
      </c>
      <c r="U245" s="69">
        <v>0</v>
      </c>
      <c r="V245" s="69">
        <v>0</v>
      </c>
      <c r="W245" s="70">
        <v>0</v>
      </c>
      <c r="X245" s="69">
        <f t="shared" si="239"/>
        <v>0</v>
      </c>
      <c r="Y245" s="69">
        <f t="shared" si="239"/>
        <v>0</v>
      </c>
      <c r="Z245" s="69">
        <f t="shared" si="239"/>
        <v>0</v>
      </c>
      <c r="AA245" s="69">
        <f t="shared" si="239"/>
        <v>0</v>
      </c>
      <c r="AB245" s="69">
        <f t="shared" si="239"/>
        <v>0</v>
      </c>
      <c r="AC245" s="69">
        <f t="shared" si="239"/>
        <v>0</v>
      </c>
      <c r="AD245" s="69">
        <f t="shared" si="239"/>
        <v>0</v>
      </c>
      <c r="AE245" s="69">
        <f t="shared" si="239"/>
        <v>0</v>
      </c>
      <c r="AF245" s="69">
        <v>0</v>
      </c>
      <c r="AG245" s="69">
        <v>0</v>
      </c>
      <c r="AH245" s="69">
        <v>0</v>
      </c>
      <c r="AI245" s="69">
        <v>0</v>
      </c>
      <c r="AJ245" s="69">
        <v>0</v>
      </c>
      <c r="AK245" s="69">
        <v>0</v>
      </c>
      <c r="AL245" s="69">
        <v>0</v>
      </c>
      <c r="AM245" s="69">
        <v>0</v>
      </c>
      <c r="AN245" s="70">
        <v>0</v>
      </c>
      <c r="AO245" s="69">
        <v>0</v>
      </c>
      <c r="AP245" s="69">
        <v>0</v>
      </c>
      <c r="AQ245" s="69">
        <v>0</v>
      </c>
      <c r="AR245" s="69">
        <v>0</v>
      </c>
      <c r="AS245" s="69">
        <v>0</v>
      </c>
      <c r="AT245" s="69">
        <v>0</v>
      </c>
      <c r="AU245" s="69">
        <v>0</v>
      </c>
      <c r="AV245" s="69">
        <v>0</v>
      </c>
      <c r="AW245" s="70">
        <v>0</v>
      </c>
      <c r="AX245" s="69">
        <v>0</v>
      </c>
      <c r="AY245" s="69">
        <v>0</v>
      </c>
      <c r="AZ245" s="69">
        <v>0</v>
      </c>
      <c r="BA245" s="69">
        <v>0</v>
      </c>
      <c r="BB245" s="69">
        <v>0</v>
      </c>
      <c r="BC245" s="69">
        <v>0</v>
      </c>
      <c r="BD245" s="69">
        <v>0</v>
      </c>
      <c r="BE245" s="69">
        <v>0</v>
      </c>
      <c r="BF245" s="70">
        <v>0</v>
      </c>
      <c r="BG245" s="69">
        <v>0</v>
      </c>
      <c r="BH245" s="69">
        <v>0</v>
      </c>
      <c r="BI245" s="69">
        <v>0</v>
      </c>
      <c r="BJ245" s="69">
        <v>0</v>
      </c>
      <c r="BK245" s="69">
        <v>0</v>
      </c>
      <c r="BL245" s="69">
        <v>0</v>
      </c>
      <c r="BM245" s="69">
        <v>0</v>
      </c>
      <c r="BN245" s="69">
        <v>0</v>
      </c>
      <c r="BO245" s="70">
        <v>0</v>
      </c>
      <c r="BP245" s="69">
        <v>0</v>
      </c>
      <c r="BQ245" s="69">
        <v>0</v>
      </c>
      <c r="BR245" s="69">
        <v>0</v>
      </c>
      <c r="BS245" s="69">
        <v>0</v>
      </c>
      <c r="BT245" s="69">
        <v>0</v>
      </c>
      <c r="BU245" s="69">
        <v>0</v>
      </c>
      <c r="BV245" s="69">
        <v>0</v>
      </c>
      <c r="BW245" s="69">
        <v>0</v>
      </c>
      <c r="BX245" s="70">
        <v>0</v>
      </c>
      <c r="BY245" s="69">
        <v>0</v>
      </c>
      <c r="BZ245" s="69">
        <v>0</v>
      </c>
      <c r="CA245" s="69">
        <v>0</v>
      </c>
      <c r="CB245" s="69">
        <v>0</v>
      </c>
      <c r="CC245" s="69">
        <v>0</v>
      </c>
      <c r="CD245" s="69">
        <v>0</v>
      </c>
      <c r="CE245" s="69">
        <v>0</v>
      </c>
      <c r="CF245" s="69">
        <v>0</v>
      </c>
      <c r="CG245" s="70">
        <v>0</v>
      </c>
      <c r="CH245" s="69">
        <v>0</v>
      </c>
      <c r="CI245" s="69">
        <v>0</v>
      </c>
      <c r="CJ245" s="69">
        <v>0</v>
      </c>
      <c r="CK245" s="69">
        <v>0</v>
      </c>
      <c r="CL245" s="69">
        <v>0</v>
      </c>
      <c r="CM245" s="69">
        <v>0</v>
      </c>
      <c r="CN245" s="69">
        <v>0</v>
      </c>
      <c r="CO245" s="69">
        <v>0</v>
      </c>
      <c r="CP245" s="70">
        <v>0</v>
      </c>
      <c r="CQ245" s="69">
        <v>0</v>
      </c>
      <c r="CR245" s="69">
        <v>0</v>
      </c>
      <c r="CS245" s="69">
        <v>0</v>
      </c>
      <c r="CT245" s="69">
        <v>0</v>
      </c>
      <c r="CU245" s="69">
        <v>0</v>
      </c>
      <c r="CV245" s="69">
        <v>0</v>
      </c>
      <c r="CW245" s="69">
        <v>0</v>
      </c>
      <c r="CX245" s="69">
        <v>0</v>
      </c>
      <c r="CY245" s="70">
        <v>0</v>
      </c>
      <c r="CZ245" s="69">
        <v>0</v>
      </c>
      <c r="DA245" s="69">
        <v>0</v>
      </c>
      <c r="DB245" s="69">
        <v>0</v>
      </c>
      <c r="DC245" s="69">
        <v>0</v>
      </c>
      <c r="DD245" s="69">
        <v>0</v>
      </c>
      <c r="DE245" s="69">
        <v>0</v>
      </c>
      <c r="DF245" s="69">
        <v>0</v>
      </c>
      <c r="DG245" s="69">
        <v>0</v>
      </c>
      <c r="DH245" s="70">
        <v>0</v>
      </c>
    </row>
    <row r="246" spans="1:112" s="74" customFormat="1" ht="11.5" hidden="1" collapsed="1" x14ac:dyDescent="0.35">
      <c r="A246" s="88">
        <v>8999</v>
      </c>
      <c r="B246" s="88" t="s">
        <v>530</v>
      </c>
      <c r="C246" s="69"/>
      <c r="D246" s="69">
        <v>0</v>
      </c>
      <c r="E246" s="69">
        <v>0</v>
      </c>
      <c r="F246" s="69">
        <v>0</v>
      </c>
      <c r="G246" s="69">
        <v>0</v>
      </c>
      <c r="H246" s="69">
        <v>0</v>
      </c>
      <c r="I246" s="69">
        <v>0</v>
      </c>
      <c r="J246" s="69">
        <v>0</v>
      </c>
      <c r="K246" s="69">
        <v>0</v>
      </c>
      <c r="L246" s="69">
        <v>0</v>
      </c>
      <c r="M246" s="69">
        <v>0</v>
      </c>
      <c r="N246" s="70">
        <v>0</v>
      </c>
      <c r="O246" s="69">
        <v>0</v>
      </c>
      <c r="P246" s="69">
        <v>0</v>
      </c>
      <c r="Q246" s="69">
        <v>0</v>
      </c>
      <c r="R246" s="69">
        <v>0</v>
      </c>
      <c r="S246" s="69">
        <v>0</v>
      </c>
      <c r="T246" s="69">
        <v>0</v>
      </c>
      <c r="U246" s="69">
        <v>0</v>
      </c>
      <c r="V246" s="69">
        <v>0</v>
      </c>
      <c r="W246" s="70">
        <v>0</v>
      </c>
      <c r="X246" s="69">
        <f t="shared" si="239"/>
        <v>0</v>
      </c>
      <c r="Y246" s="69">
        <f t="shared" si="239"/>
        <v>0</v>
      </c>
      <c r="Z246" s="69">
        <f t="shared" si="239"/>
        <v>0</v>
      </c>
      <c r="AA246" s="69">
        <f t="shared" si="239"/>
        <v>0</v>
      </c>
      <c r="AB246" s="69">
        <f t="shared" si="239"/>
        <v>0</v>
      </c>
      <c r="AC246" s="69">
        <f t="shared" si="239"/>
        <v>0</v>
      </c>
      <c r="AD246" s="69">
        <f t="shared" si="239"/>
        <v>0</v>
      </c>
      <c r="AE246" s="69">
        <f t="shared" si="239"/>
        <v>0</v>
      </c>
      <c r="AF246" s="69">
        <v>0</v>
      </c>
      <c r="AG246" s="69">
        <v>0</v>
      </c>
      <c r="AH246" s="69">
        <v>0</v>
      </c>
      <c r="AI246" s="69">
        <v>0</v>
      </c>
      <c r="AJ246" s="69">
        <v>0</v>
      </c>
      <c r="AK246" s="69">
        <v>0</v>
      </c>
      <c r="AL246" s="69">
        <v>0</v>
      </c>
      <c r="AM246" s="69">
        <v>0</v>
      </c>
      <c r="AN246" s="70">
        <v>0</v>
      </c>
      <c r="AO246" s="69">
        <v>0</v>
      </c>
      <c r="AP246" s="69">
        <v>0</v>
      </c>
      <c r="AQ246" s="69">
        <v>0</v>
      </c>
      <c r="AR246" s="69">
        <v>0</v>
      </c>
      <c r="AS246" s="69">
        <v>0</v>
      </c>
      <c r="AT246" s="69">
        <v>0</v>
      </c>
      <c r="AU246" s="69">
        <v>0</v>
      </c>
      <c r="AV246" s="69">
        <v>0</v>
      </c>
      <c r="AW246" s="70">
        <v>0</v>
      </c>
      <c r="AX246" s="69">
        <v>0</v>
      </c>
      <c r="AY246" s="69">
        <v>0</v>
      </c>
      <c r="AZ246" s="69">
        <v>0</v>
      </c>
      <c r="BA246" s="69">
        <v>0</v>
      </c>
      <c r="BB246" s="69">
        <v>0</v>
      </c>
      <c r="BC246" s="69">
        <v>0</v>
      </c>
      <c r="BD246" s="69">
        <v>0</v>
      </c>
      <c r="BE246" s="69">
        <v>0</v>
      </c>
      <c r="BF246" s="70">
        <v>0</v>
      </c>
      <c r="BG246" s="69">
        <v>0</v>
      </c>
      <c r="BH246" s="69">
        <v>0</v>
      </c>
      <c r="BI246" s="69">
        <v>0</v>
      </c>
      <c r="BJ246" s="69">
        <v>0</v>
      </c>
      <c r="BK246" s="69">
        <v>0</v>
      </c>
      <c r="BL246" s="69">
        <v>0</v>
      </c>
      <c r="BM246" s="69">
        <v>0</v>
      </c>
      <c r="BN246" s="69">
        <v>0</v>
      </c>
      <c r="BO246" s="70">
        <v>0</v>
      </c>
      <c r="BP246" s="69">
        <v>0</v>
      </c>
      <c r="BQ246" s="69">
        <v>0</v>
      </c>
      <c r="BR246" s="69">
        <v>0</v>
      </c>
      <c r="BS246" s="69">
        <v>0</v>
      </c>
      <c r="BT246" s="69">
        <v>0</v>
      </c>
      <c r="BU246" s="69">
        <v>0</v>
      </c>
      <c r="BV246" s="69">
        <v>0</v>
      </c>
      <c r="BW246" s="69">
        <v>0</v>
      </c>
      <c r="BX246" s="70">
        <v>0</v>
      </c>
      <c r="BY246" s="69">
        <v>0</v>
      </c>
      <c r="BZ246" s="69">
        <v>0</v>
      </c>
      <c r="CA246" s="69">
        <v>0</v>
      </c>
      <c r="CB246" s="69">
        <v>0</v>
      </c>
      <c r="CC246" s="69">
        <v>0</v>
      </c>
      <c r="CD246" s="69">
        <v>0</v>
      </c>
      <c r="CE246" s="69">
        <v>0</v>
      </c>
      <c r="CF246" s="69">
        <v>0</v>
      </c>
      <c r="CG246" s="70">
        <v>0</v>
      </c>
      <c r="CH246" s="69">
        <v>0</v>
      </c>
      <c r="CI246" s="69">
        <v>0</v>
      </c>
      <c r="CJ246" s="69">
        <v>0</v>
      </c>
      <c r="CK246" s="69">
        <v>0</v>
      </c>
      <c r="CL246" s="69">
        <v>0</v>
      </c>
      <c r="CM246" s="69">
        <v>0</v>
      </c>
      <c r="CN246" s="69">
        <v>0</v>
      </c>
      <c r="CO246" s="69">
        <v>0</v>
      </c>
      <c r="CP246" s="70">
        <v>0</v>
      </c>
      <c r="CQ246" s="69">
        <v>0</v>
      </c>
      <c r="CR246" s="69">
        <v>0</v>
      </c>
      <c r="CS246" s="69">
        <v>0</v>
      </c>
      <c r="CT246" s="69">
        <v>0</v>
      </c>
      <c r="CU246" s="69">
        <v>0</v>
      </c>
      <c r="CV246" s="69">
        <v>0</v>
      </c>
      <c r="CW246" s="69">
        <v>0</v>
      </c>
      <c r="CX246" s="69">
        <v>0</v>
      </c>
      <c r="CY246" s="70">
        <v>0</v>
      </c>
      <c r="CZ246" s="69">
        <v>0</v>
      </c>
      <c r="DA246" s="69">
        <v>0</v>
      </c>
      <c r="DB246" s="69">
        <v>0</v>
      </c>
      <c r="DC246" s="69">
        <v>0</v>
      </c>
      <c r="DD246" s="69">
        <v>0</v>
      </c>
      <c r="DE246" s="69">
        <v>0</v>
      </c>
      <c r="DF246" s="69">
        <v>0</v>
      </c>
      <c r="DG246" s="69">
        <v>0</v>
      </c>
      <c r="DH246" s="70">
        <v>0</v>
      </c>
    </row>
    <row r="247" spans="1:112" s="74" customFormat="1" ht="11.5" hidden="1" outlineLevel="1" x14ac:dyDescent="0.35">
      <c r="A247" s="88" t="s">
        <v>451</v>
      </c>
      <c r="B247" s="88" t="s">
        <v>452</v>
      </c>
      <c r="C247" s="69"/>
      <c r="D247" s="69">
        <v>0</v>
      </c>
      <c r="E247" s="69">
        <v>0</v>
      </c>
      <c r="F247" s="69">
        <v>0</v>
      </c>
      <c r="G247" s="69">
        <v>0</v>
      </c>
      <c r="H247" s="69">
        <v>0</v>
      </c>
      <c r="I247" s="69">
        <v>0</v>
      </c>
      <c r="J247" s="69">
        <v>0</v>
      </c>
      <c r="K247" s="69">
        <v>0</v>
      </c>
      <c r="L247" s="69">
        <v>0</v>
      </c>
      <c r="M247" s="69">
        <v>0</v>
      </c>
      <c r="N247" s="70">
        <v>0</v>
      </c>
      <c r="O247" s="69">
        <v>0</v>
      </c>
      <c r="P247" s="69">
        <v>0</v>
      </c>
      <c r="Q247" s="69">
        <v>0</v>
      </c>
      <c r="R247" s="69">
        <v>0</v>
      </c>
      <c r="S247" s="69">
        <v>0</v>
      </c>
      <c r="T247" s="69">
        <v>0</v>
      </c>
      <c r="U247" s="69">
        <v>0</v>
      </c>
      <c r="V247" s="69">
        <v>0</v>
      </c>
      <c r="W247" s="70">
        <v>0</v>
      </c>
      <c r="X247" s="69">
        <f t="shared" si="239"/>
        <v>0</v>
      </c>
      <c r="Y247" s="69">
        <f t="shared" si="239"/>
        <v>0</v>
      </c>
      <c r="Z247" s="69">
        <f t="shared" si="239"/>
        <v>0</v>
      </c>
      <c r="AA247" s="69">
        <f t="shared" si="239"/>
        <v>0</v>
      </c>
      <c r="AB247" s="69">
        <f t="shared" si="239"/>
        <v>0</v>
      </c>
      <c r="AC247" s="69">
        <f t="shared" si="239"/>
        <v>0</v>
      </c>
      <c r="AD247" s="69">
        <f t="shared" si="239"/>
        <v>0</v>
      </c>
      <c r="AE247" s="69">
        <f t="shared" si="239"/>
        <v>0</v>
      </c>
      <c r="AF247" s="69">
        <v>0</v>
      </c>
      <c r="AG247" s="69">
        <v>0</v>
      </c>
      <c r="AH247" s="69">
        <v>0</v>
      </c>
      <c r="AI247" s="69">
        <v>0</v>
      </c>
      <c r="AJ247" s="69">
        <v>0</v>
      </c>
      <c r="AK247" s="69">
        <v>0</v>
      </c>
      <c r="AL247" s="69">
        <v>0</v>
      </c>
      <c r="AM247" s="69">
        <v>0</v>
      </c>
      <c r="AN247" s="70">
        <v>0</v>
      </c>
      <c r="AO247" s="69">
        <v>0</v>
      </c>
      <c r="AP247" s="69">
        <v>0</v>
      </c>
      <c r="AQ247" s="69">
        <v>0</v>
      </c>
      <c r="AR247" s="69">
        <v>0</v>
      </c>
      <c r="AS247" s="69">
        <v>0</v>
      </c>
      <c r="AT247" s="69">
        <v>0</v>
      </c>
      <c r="AU247" s="69">
        <v>0</v>
      </c>
      <c r="AV247" s="69">
        <v>0</v>
      </c>
      <c r="AW247" s="70">
        <v>0</v>
      </c>
      <c r="AX247" s="69">
        <v>0</v>
      </c>
      <c r="AY247" s="69">
        <v>0</v>
      </c>
      <c r="AZ247" s="69">
        <v>0</v>
      </c>
      <c r="BA247" s="69">
        <v>0</v>
      </c>
      <c r="BB247" s="69">
        <v>0</v>
      </c>
      <c r="BC247" s="69">
        <v>0</v>
      </c>
      <c r="BD247" s="69">
        <v>0</v>
      </c>
      <c r="BE247" s="69">
        <v>0</v>
      </c>
      <c r="BF247" s="70">
        <v>0</v>
      </c>
      <c r="BG247" s="69">
        <v>0</v>
      </c>
      <c r="BH247" s="69">
        <v>0</v>
      </c>
      <c r="BI247" s="69">
        <v>0</v>
      </c>
      <c r="BJ247" s="69">
        <v>0</v>
      </c>
      <c r="BK247" s="69">
        <v>0</v>
      </c>
      <c r="BL247" s="69">
        <v>0</v>
      </c>
      <c r="BM247" s="69">
        <v>0</v>
      </c>
      <c r="BN247" s="69">
        <v>0</v>
      </c>
      <c r="BO247" s="70">
        <v>0</v>
      </c>
      <c r="BP247" s="69">
        <v>0</v>
      </c>
      <c r="BQ247" s="69">
        <v>0</v>
      </c>
      <c r="BR247" s="69">
        <v>0</v>
      </c>
      <c r="BS247" s="69">
        <v>0</v>
      </c>
      <c r="BT247" s="69">
        <v>0</v>
      </c>
      <c r="BU247" s="69">
        <v>0</v>
      </c>
      <c r="BV247" s="69">
        <v>0</v>
      </c>
      <c r="BW247" s="69">
        <v>0</v>
      </c>
      <c r="BX247" s="70">
        <v>0</v>
      </c>
      <c r="BY247" s="69">
        <v>0</v>
      </c>
      <c r="BZ247" s="69">
        <v>0</v>
      </c>
      <c r="CA247" s="69">
        <v>0</v>
      </c>
      <c r="CB247" s="69">
        <v>0</v>
      </c>
      <c r="CC247" s="69">
        <v>0</v>
      </c>
      <c r="CD247" s="69">
        <v>0</v>
      </c>
      <c r="CE247" s="69">
        <v>0</v>
      </c>
      <c r="CF247" s="69">
        <v>0</v>
      </c>
      <c r="CG247" s="70">
        <v>0</v>
      </c>
      <c r="CH247" s="69">
        <v>0</v>
      </c>
      <c r="CI247" s="69">
        <v>0</v>
      </c>
      <c r="CJ247" s="69">
        <v>0</v>
      </c>
      <c r="CK247" s="69">
        <v>0</v>
      </c>
      <c r="CL247" s="69">
        <v>0</v>
      </c>
      <c r="CM247" s="69">
        <v>0</v>
      </c>
      <c r="CN247" s="69">
        <v>0</v>
      </c>
      <c r="CO247" s="69">
        <v>0</v>
      </c>
      <c r="CP247" s="70">
        <v>0</v>
      </c>
      <c r="CQ247" s="69">
        <v>0</v>
      </c>
      <c r="CR247" s="69">
        <v>0</v>
      </c>
      <c r="CS247" s="69">
        <v>0</v>
      </c>
      <c r="CT247" s="69">
        <v>0</v>
      </c>
      <c r="CU247" s="69">
        <v>0</v>
      </c>
      <c r="CV247" s="69">
        <v>0</v>
      </c>
      <c r="CW247" s="69">
        <v>0</v>
      </c>
      <c r="CX247" s="69">
        <v>0</v>
      </c>
      <c r="CY247" s="70">
        <v>0</v>
      </c>
      <c r="CZ247" s="69">
        <v>0</v>
      </c>
      <c r="DA247" s="69">
        <v>0</v>
      </c>
      <c r="DB247" s="69">
        <v>0</v>
      </c>
      <c r="DC247" s="69">
        <v>0</v>
      </c>
      <c r="DD247" s="69">
        <v>0</v>
      </c>
      <c r="DE247" s="69">
        <v>0</v>
      </c>
      <c r="DF247" s="69">
        <v>0</v>
      </c>
      <c r="DG247" s="69">
        <v>0</v>
      </c>
      <c r="DH247" s="70">
        <v>0</v>
      </c>
    </row>
    <row r="248" spans="1:112" s="74" customFormat="1" ht="11.5" hidden="1" outlineLevel="1" x14ac:dyDescent="0.35">
      <c r="A248" s="88" t="s">
        <v>451</v>
      </c>
      <c r="B248" s="88" t="s">
        <v>452</v>
      </c>
      <c r="C248" s="69"/>
      <c r="D248" s="69">
        <v>0</v>
      </c>
      <c r="E248" s="69">
        <v>0</v>
      </c>
      <c r="F248" s="69">
        <v>0</v>
      </c>
      <c r="G248" s="69">
        <v>0</v>
      </c>
      <c r="H248" s="69">
        <v>0</v>
      </c>
      <c r="I248" s="69">
        <v>0</v>
      </c>
      <c r="J248" s="69">
        <v>0</v>
      </c>
      <c r="K248" s="69">
        <v>0</v>
      </c>
      <c r="L248" s="69">
        <v>0</v>
      </c>
      <c r="M248" s="69">
        <v>0</v>
      </c>
      <c r="N248" s="70">
        <v>0</v>
      </c>
      <c r="O248" s="69">
        <v>0</v>
      </c>
      <c r="P248" s="69">
        <v>0</v>
      </c>
      <c r="Q248" s="69">
        <v>0</v>
      </c>
      <c r="R248" s="69">
        <v>0</v>
      </c>
      <c r="S248" s="69">
        <v>0</v>
      </c>
      <c r="T248" s="69">
        <v>0</v>
      </c>
      <c r="U248" s="69">
        <v>0</v>
      </c>
      <c r="V248" s="69">
        <v>0</v>
      </c>
      <c r="W248" s="70">
        <v>0</v>
      </c>
      <c r="X248" s="69">
        <f t="shared" si="239"/>
        <v>0</v>
      </c>
      <c r="Y248" s="69">
        <f t="shared" si="239"/>
        <v>0</v>
      </c>
      <c r="Z248" s="69">
        <f t="shared" si="239"/>
        <v>0</v>
      </c>
      <c r="AA248" s="69">
        <f t="shared" si="239"/>
        <v>0</v>
      </c>
      <c r="AB248" s="69">
        <f t="shared" si="239"/>
        <v>0</v>
      </c>
      <c r="AC248" s="69">
        <f t="shared" si="239"/>
        <v>0</v>
      </c>
      <c r="AD248" s="69">
        <f t="shared" si="239"/>
        <v>0</v>
      </c>
      <c r="AE248" s="69">
        <f t="shared" si="239"/>
        <v>0</v>
      </c>
      <c r="AF248" s="69">
        <v>0</v>
      </c>
      <c r="AG248" s="69">
        <v>0</v>
      </c>
      <c r="AH248" s="69">
        <v>0</v>
      </c>
      <c r="AI248" s="69">
        <v>0</v>
      </c>
      <c r="AJ248" s="69">
        <v>0</v>
      </c>
      <c r="AK248" s="69">
        <v>0</v>
      </c>
      <c r="AL248" s="69">
        <v>0</v>
      </c>
      <c r="AM248" s="69">
        <v>0</v>
      </c>
      <c r="AN248" s="70">
        <v>0</v>
      </c>
      <c r="AO248" s="69">
        <v>0</v>
      </c>
      <c r="AP248" s="69">
        <v>0</v>
      </c>
      <c r="AQ248" s="69">
        <v>0</v>
      </c>
      <c r="AR248" s="69">
        <v>0</v>
      </c>
      <c r="AS248" s="69">
        <v>0</v>
      </c>
      <c r="AT248" s="69">
        <v>0</v>
      </c>
      <c r="AU248" s="69">
        <v>0</v>
      </c>
      <c r="AV248" s="69">
        <v>0</v>
      </c>
      <c r="AW248" s="70">
        <v>0</v>
      </c>
      <c r="AX248" s="69">
        <v>0</v>
      </c>
      <c r="AY248" s="69">
        <v>0</v>
      </c>
      <c r="AZ248" s="69">
        <v>0</v>
      </c>
      <c r="BA248" s="69">
        <v>0</v>
      </c>
      <c r="BB248" s="69">
        <v>0</v>
      </c>
      <c r="BC248" s="69">
        <v>0</v>
      </c>
      <c r="BD248" s="69">
        <v>0</v>
      </c>
      <c r="BE248" s="69">
        <v>0</v>
      </c>
      <c r="BF248" s="70">
        <v>0</v>
      </c>
      <c r="BG248" s="69">
        <v>0</v>
      </c>
      <c r="BH248" s="69">
        <v>0</v>
      </c>
      <c r="BI248" s="69">
        <v>0</v>
      </c>
      <c r="BJ248" s="69">
        <v>0</v>
      </c>
      <c r="BK248" s="69">
        <v>0</v>
      </c>
      <c r="BL248" s="69">
        <v>0</v>
      </c>
      <c r="BM248" s="69">
        <v>0</v>
      </c>
      <c r="BN248" s="69">
        <v>0</v>
      </c>
      <c r="BO248" s="70">
        <v>0</v>
      </c>
      <c r="BP248" s="69">
        <v>0</v>
      </c>
      <c r="BQ248" s="69">
        <v>0</v>
      </c>
      <c r="BR248" s="69">
        <v>0</v>
      </c>
      <c r="BS248" s="69">
        <v>0</v>
      </c>
      <c r="BT248" s="69">
        <v>0</v>
      </c>
      <c r="BU248" s="69">
        <v>0</v>
      </c>
      <c r="BV248" s="69">
        <v>0</v>
      </c>
      <c r="BW248" s="69">
        <v>0</v>
      </c>
      <c r="BX248" s="70">
        <v>0</v>
      </c>
      <c r="BY248" s="69">
        <v>0</v>
      </c>
      <c r="BZ248" s="69">
        <v>0</v>
      </c>
      <c r="CA248" s="69">
        <v>0</v>
      </c>
      <c r="CB248" s="69">
        <v>0</v>
      </c>
      <c r="CC248" s="69">
        <v>0</v>
      </c>
      <c r="CD248" s="69">
        <v>0</v>
      </c>
      <c r="CE248" s="69">
        <v>0</v>
      </c>
      <c r="CF248" s="69">
        <v>0</v>
      </c>
      <c r="CG248" s="70">
        <v>0</v>
      </c>
      <c r="CH248" s="69">
        <v>0</v>
      </c>
      <c r="CI248" s="69">
        <v>0</v>
      </c>
      <c r="CJ248" s="69">
        <v>0</v>
      </c>
      <c r="CK248" s="69">
        <v>0</v>
      </c>
      <c r="CL248" s="69">
        <v>0</v>
      </c>
      <c r="CM248" s="69">
        <v>0</v>
      </c>
      <c r="CN248" s="69">
        <v>0</v>
      </c>
      <c r="CO248" s="69">
        <v>0</v>
      </c>
      <c r="CP248" s="70">
        <v>0</v>
      </c>
      <c r="CQ248" s="69">
        <v>0</v>
      </c>
      <c r="CR248" s="69">
        <v>0</v>
      </c>
      <c r="CS248" s="69">
        <v>0</v>
      </c>
      <c r="CT248" s="69">
        <v>0</v>
      </c>
      <c r="CU248" s="69">
        <v>0</v>
      </c>
      <c r="CV248" s="69">
        <v>0</v>
      </c>
      <c r="CW248" s="69">
        <v>0</v>
      </c>
      <c r="CX248" s="69">
        <v>0</v>
      </c>
      <c r="CY248" s="70">
        <v>0</v>
      </c>
      <c r="CZ248" s="69">
        <v>0</v>
      </c>
      <c r="DA248" s="69">
        <v>0</v>
      </c>
      <c r="DB248" s="69">
        <v>0</v>
      </c>
      <c r="DC248" s="69">
        <v>0</v>
      </c>
      <c r="DD248" s="69">
        <v>0</v>
      </c>
      <c r="DE248" s="69">
        <v>0</v>
      </c>
      <c r="DF248" s="69">
        <v>0</v>
      </c>
      <c r="DG248" s="69">
        <v>0</v>
      </c>
      <c r="DH248" s="70">
        <v>0</v>
      </c>
    </row>
    <row r="249" spans="1:112" s="74" customFormat="1" ht="11.5" hidden="1" outlineLevel="1" x14ac:dyDescent="0.35">
      <c r="A249" s="88" t="s">
        <v>451</v>
      </c>
      <c r="B249" s="88" t="s">
        <v>452</v>
      </c>
      <c r="C249" s="69"/>
      <c r="D249" s="69">
        <v>0</v>
      </c>
      <c r="E249" s="69">
        <v>0</v>
      </c>
      <c r="F249" s="69">
        <v>0</v>
      </c>
      <c r="G249" s="69">
        <v>0</v>
      </c>
      <c r="H249" s="69">
        <v>0</v>
      </c>
      <c r="I249" s="69">
        <v>0</v>
      </c>
      <c r="J249" s="69">
        <v>0</v>
      </c>
      <c r="K249" s="69">
        <v>0</v>
      </c>
      <c r="L249" s="69">
        <v>0</v>
      </c>
      <c r="M249" s="69">
        <v>0</v>
      </c>
      <c r="N249" s="70">
        <v>0</v>
      </c>
      <c r="O249" s="69">
        <v>0</v>
      </c>
      <c r="P249" s="69">
        <v>0</v>
      </c>
      <c r="Q249" s="69">
        <v>0</v>
      </c>
      <c r="R249" s="69">
        <v>0</v>
      </c>
      <c r="S249" s="69">
        <v>0</v>
      </c>
      <c r="T249" s="69">
        <v>0</v>
      </c>
      <c r="U249" s="69">
        <v>0</v>
      </c>
      <c r="V249" s="69">
        <v>0</v>
      </c>
      <c r="W249" s="70">
        <v>0</v>
      </c>
      <c r="X249" s="69">
        <f t="shared" si="239"/>
        <v>0</v>
      </c>
      <c r="Y249" s="69">
        <f t="shared" si="239"/>
        <v>0</v>
      </c>
      <c r="Z249" s="69">
        <f t="shared" si="239"/>
        <v>0</v>
      </c>
      <c r="AA249" s="69">
        <f t="shared" si="239"/>
        <v>0</v>
      </c>
      <c r="AB249" s="69">
        <f t="shared" si="239"/>
        <v>0</v>
      </c>
      <c r="AC249" s="69">
        <f t="shared" si="239"/>
        <v>0</v>
      </c>
      <c r="AD249" s="69">
        <f t="shared" si="239"/>
        <v>0</v>
      </c>
      <c r="AE249" s="69">
        <f t="shared" si="239"/>
        <v>0</v>
      </c>
      <c r="AF249" s="69">
        <v>0</v>
      </c>
      <c r="AG249" s="69">
        <v>0</v>
      </c>
      <c r="AH249" s="69">
        <v>0</v>
      </c>
      <c r="AI249" s="69">
        <v>0</v>
      </c>
      <c r="AJ249" s="69">
        <v>0</v>
      </c>
      <c r="AK249" s="69">
        <v>0</v>
      </c>
      <c r="AL249" s="69">
        <v>0</v>
      </c>
      <c r="AM249" s="69">
        <v>0</v>
      </c>
      <c r="AN249" s="70">
        <v>0</v>
      </c>
      <c r="AO249" s="69">
        <v>0</v>
      </c>
      <c r="AP249" s="69">
        <v>0</v>
      </c>
      <c r="AQ249" s="69">
        <v>0</v>
      </c>
      <c r="AR249" s="69">
        <v>0</v>
      </c>
      <c r="AS249" s="69">
        <v>0</v>
      </c>
      <c r="AT249" s="69">
        <v>0</v>
      </c>
      <c r="AU249" s="69">
        <v>0</v>
      </c>
      <c r="AV249" s="69">
        <v>0</v>
      </c>
      <c r="AW249" s="70">
        <v>0</v>
      </c>
      <c r="AX249" s="69">
        <v>0</v>
      </c>
      <c r="AY249" s="69">
        <v>0</v>
      </c>
      <c r="AZ249" s="69">
        <v>0</v>
      </c>
      <c r="BA249" s="69">
        <v>0</v>
      </c>
      <c r="BB249" s="69">
        <v>0</v>
      </c>
      <c r="BC249" s="69">
        <v>0</v>
      </c>
      <c r="BD249" s="69">
        <v>0</v>
      </c>
      <c r="BE249" s="69">
        <v>0</v>
      </c>
      <c r="BF249" s="70">
        <v>0</v>
      </c>
      <c r="BG249" s="69">
        <v>0</v>
      </c>
      <c r="BH249" s="69">
        <v>0</v>
      </c>
      <c r="BI249" s="69">
        <v>0</v>
      </c>
      <c r="BJ249" s="69">
        <v>0</v>
      </c>
      <c r="BK249" s="69">
        <v>0</v>
      </c>
      <c r="BL249" s="69">
        <v>0</v>
      </c>
      <c r="BM249" s="69">
        <v>0</v>
      </c>
      <c r="BN249" s="69">
        <v>0</v>
      </c>
      <c r="BO249" s="70">
        <v>0</v>
      </c>
      <c r="BP249" s="69">
        <v>0</v>
      </c>
      <c r="BQ249" s="69">
        <v>0</v>
      </c>
      <c r="BR249" s="69">
        <v>0</v>
      </c>
      <c r="BS249" s="69">
        <v>0</v>
      </c>
      <c r="BT249" s="69">
        <v>0</v>
      </c>
      <c r="BU249" s="69">
        <v>0</v>
      </c>
      <c r="BV249" s="69">
        <v>0</v>
      </c>
      <c r="BW249" s="69">
        <v>0</v>
      </c>
      <c r="BX249" s="70">
        <v>0</v>
      </c>
      <c r="BY249" s="69">
        <v>0</v>
      </c>
      <c r="BZ249" s="69">
        <v>0</v>
      </c>
      <c r="CA249" s="69">
        <v>0</v>
      </c>
      <c r="CB249" s="69">
        <v>0</v>
      </c>
      <c r="CC249" s="69">
        <v>0</v>
      </c>
      <c r="CD249" s="69">
        <v>0</v>
      </c>
      <c r="CE249" s="69">
        <v>0</v>
      </c>
      <c r="CF249" s="69">
        <v>0</v>
      </c>
      <c r="CG249" s="70">
        <v>0</v>
      </c>
      <c r="CH249" s="69">
        <v>0</v>
      </c>
      <c r="CI249" s="69">
        <v>0</v>
      </c>
      <c r="CJ249" s="69">
        <v>0</v>
      </c>
      <c r="CK249" s="69">
        <v>0</v>
      </c>
      <c r="CL249" s="69">
        <v>0</v>
      </c>
      <c r="CM249" s="69">
        <v>0</v>
      </c>
      <c r="CN249" s="69">
        <v>0</v>
      </c>
      <c r="CO249" s="69">
        <v>0</v>
      </c>
      <c r="CP249" s="70">
        <v>0</v>
      </c>
      <c r="CQ249" s="69">
        <v>0</v>
      </c>
      <c r="CR249" s="69">
        <v>0</v>
      </c>
      <c r="CS249" s="69">
        <v>0</v>
      </c>
      <c r="CT249" s="69">
        <v>0</v>
      </c>
      <c r="CU249" s="69">
        <v>0</v>
      </c>
      <c r="CV249" s="69">
        <v>0</v>
      </c>
      <c r="CW249" s="69">
        <v>0</v>
      </c>
      <c r="CX249" s="69">
        <v>0</v>
      </c>
      <c r="CY249" s="70">
        <v>0</v>
      </c>
      <c r="CZ249" s="69">
        <v>0</v>
      </c>
      <c r="DA249" s="69">
        <v>0</v>
      </c>
      <c r="DB249" s="69">
        <v>0</v>
      </c>
      <c r="DC249" s="69">
        <v>0</v>
      </c>
      <c r="DD249" s="69">
        <v>0</v>
      </c>
      <c r="DE249" s="69">
        <v>0</v>
      </c>
      <c r="DF249" s="69">
        <v>0</v>
      </c>
      <c r="DG249" s="69">
        <v>0</v>
      </c>
      <c r="DH249" s="70">
        <v>0</v>
      </c>
    </row>
    <row r="250" spans="1:112" s="74" customFormat="1" ht="11.5" collapsed="1" x14ac:dyDescent="0.35">
      <c r="A250" s="87"/>
      <c r="B250" s="87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2"/>
      <c r="O250" s="91"/>
      <c r="P250" s="91"/>
      <c r="Q250" s="91"/>
      <c r="R250" s="91"/>
      <c r="S250" s="91"/>
      <c r="T250" s="91"/>
      <c r="U250" s="91"/>
      <c r="V250" s="91"/>
      <c r="W250" s="92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2"/>
      <c r="AO250" s="91"/>
      <c r="AP250" s="91"/>
      <c r="AQ250" s="91"/>
      <c r="AR250" s="91"/>
      <c r="AS250" s="91"/>
      <c r="AT250" s="91"/>
      <c r="AU250" s="91"/>
      <c r="AV250" s="91"/>
      <c r="AW250" s="92"/>
      <c r="AX250" s="91"/>
      <c r="AY250" s="91"/>
      <c r="AZ250" s="91"/>
      <c r="BA250" s="91"/>
      <c r="BB250" s="91"/>
      <c r="BC250" s="91"/>
      <c r="BD250" s="91"/>
      <c r="BE250" s="91"/>
      <c r="BF250" s="92"/>
      <c r="BG250" s="91"/>
      <c r="BH250" s="91"/>
      <c r="BI250" s="91"/>
      <c r="BJ250" s="91"/>
      <c r="BK250" s="91"/>
      <c r="BL250" s="91"/>
      <c r="BM250" s="91"/>
      <c r="BN250" s="91"/>
      <c r="BO250" s="92"/>
      <c r="BP250" s="91"/>
      <c r="BQ250" s="91"/>
      <c r="BR250" s="91"/>
      <c r="BS250" s="91"/>
      <c r="BT250" s="91"/>
      <c r="BU250" s="91"/>
      <c r="BV250" s="91"/>
      <c r="BW250" s="91"/>
      <c r="BX250" s="92"/>
      <c r="BY250" s="91"/>
      <c r="BZ250" s="91"/>
      <c r="CA250" s="91"/>
      <c r="CB250" s="91"/>
      <c r="CC250" s="91"/>
      <c r="CD250" s="91"/>
      <c r="CE250" s="91"/>
      <c r="CF250" s="91"/>
      <c r="CG250" s="92"/>
      <c r="CH250" s="91"/>
      <c r="CI250" s="91"/>
      <c r="CJ250" s="91"/>
      <c r="CK250" s="91"/>
      <c r="CL250" s="91"/>
      <c r="CM250" s="91"/>
      <c r="CN250" s="91"/>
      <c r="CO250" s="91"/>
      <c r="CP250" s="92"/>
      <c r="CQ250" s="91"/>
      <c r="CR250" s="91"/>
      <c r="CS250" s="91"/>
      <c r="CT250" s="91"/>
      <c r="CU250" s="91"/>
      <c r="CV250" s="91"/>
      <c r="CW250" s="91"/>
      <c r="CX250" s="91"/>
      <c r="CY250" s="92"/>
      <c r="CZ250" s="91"/>
      <c r="DA250" s="91"/>
      <c r="DB250" s="91"/>
      <c r="DC250" s="91"/>
      <c r="DD250" s="91"/>
      <c r="DE250" s="91"/>
      <c r="DF250" s="91"/>
      <c r="DG250" s="91"/>
      <c r="DH250" s="92"/>
    </row>
    <row r="251" spans="1:112" s="74" customFormat="1" ht="11.5" x14ac:dyDescent="0.35">
      <c r="A251" s="87"/>
      <c r="B251" s="87" t="s">
        <v>531</v>
      </c>
      <c r="C251" s="91">
        <f t="shared" ref="C251:BN251" si="240">SUM(C193:C249)</f>
        <v>0</v>
      </c>
      <c r="D251" s="91">
        <f t="shared" si="240"/>
        <v>0</v>
      </c>
      <c r="E251" s="91">
        <f t="shared" si="240"/>
        <v>230087.71611983806</v>
      </c>
      <c r="F251" s="91">
        <f t="shared" si="240"/>
        <v>14120</v>
      </c>
      <c r="G251" s="91">
        <f t="shared" si="240"/>
        <v>54197.78</v>
      </c>
      <c r="H251" s="91">
        <f t="shared" si="240"/>
        <v>90229.433119838068</v>
      </c>
      <c r="I251" s="91">
        <f t="shared" si="240"/>
        <v>16504.503000000001</v>
      </c>
      <c r="J251" s="91">
        <f t="shared" si="240"/>
        <v>55036</v>
      </c>
      <c r="K251" s="91">
        <f t="shared" si="240"/>
        <v>0</v>
      </c>
      <c r="L251" s="91">
        <f t="shared" si="240"/>
        <v>0</v>
      </c>
      <c r="M251" s="91">
        <f t="shared" si="240"/>
        <v>0</v>
      </c>
      <c r="N251" s="92">
        <f t="shared" si="240"/>
        <v>0</v>
      </c>
      <c r="O251" s="91">
        <f t="shared" si="240"/>
        <v>14120</v>
      </c>
      <c r="P251" s="91">
        <f t="shared" si="240"/>
        <v>54197.78</v>
      </c>
      <c r="Q251" s="91">
        <f t="shared" si="240"/>
        <v>90229.433119838068</v>
      </c>
      <c r="R251" s="91">
        <f t="shared" si="240"/>
        <v>16504.503000000001</v>
      </c>
      <c r="S251" s="91">
        <f t="shared" si="240"/>
        <v>68393.119999999995</v>
      </c>
      <c r="T251" s="91">
        <f t="shared" si="240"/>
        <v>0</v>
      </c>
      <c r="U251" s="91">
        <f t="shared" si="240"/>
        <v>0</v>
      </c>
      <c r="V251" s="91">
        <f t="shared" si="240"/>
        <v>243444.83611983806</v>
      </c>
      <c r="W251" s="92">
        <f t="shared" si="240"/>
        <v>0</v>
      </c>
      <c r="X251" s="91">
        <f t="shared" si="240"/>
        <v>0</v>
      </c>
      <c r="Y251" s="91">
        <f t="shared" si="240"/>
        <v>0</v>
      </c>
      <c r="Z251" s="91">
        <f t="shared" si="240"/>
        <v>0</v>
      </c>
      <c r="AA251" s="91">
        <f t="shared" si="240"/>
        <v>0</v>
      </c>
      <c r="AB251" s="91">
        <f t="shared" si="240"/>
        <v>13357.12</v>
      </c>
      <c r="AC251" s="91">
        <f t="shared" si="240"/>
        <v>0</v>
      </c>
      <c r="AD251" s="91">
        <f t="shared" si="240"/>
        <v>0</v>
      </c>
      <c r="AE251" s="91">
        <f t="shared" si="240"/>
        <v>243444.83611983806</v>
      </c>
      <c r="AF251" s="91">
        <f t="shared" si="240"/>
        <v>14543.6</v>
      </c>
      <c r="AG251" s="91">
        <f t="shared" si="240"/>
        <v>43001.624499999998</v>
      </c>
      <c r="AH251" s="91">
        <f t="shared" si="240"/>
        <v>92936.316113433189</v>
      </c>
      <c r="AI251" s="91">
        <f t="shared" si="240"/>
        <v>20622.63809</v>
      </c>
      <c r="AJ251" s="91">
        <f t="shared" si="240"/>
        <v>70444.9136</v>
      </c>
      <c r="AK251" s="91">
        <f t="shared" si="240"/>
        <v>0</v>
      </c>
      <c r="AL251" s="91">
        <f t="shared" si="240"/>
        <v>0</v>
      </c>
      <c r="AM251" s="91">
        <f t="shared" si="240"/>
        <v>241549.09230343319</v>
      </c>
      <c r="AN251" s="92">
        <f t="shared" si="240"/>
        <v>0</v>
      </c>
      <c r="AO251" s="91">
        <f t="shared" si="240"/>
        <v>14979.907999999999</v>
      </c>
      <c r="AP251" s="91">
        <f t="shared" si="240"/>
        <v>44291.673235000002</v>
      </c>
      <c r="AQ251" s="91">
        <f t="shared" si="240"/>
        <v>95724.405596836194</v>
      </c>
      <c r="AR251" s="91">
        <f t="shared" si="240"/>
        <v>20641.317232700003</v>
      </c>
      <c r="AS251" s="91">
        <f t="shared" si="240"/>
        <v>72558.261008000016</v>
      </c>
      <c r="AT251" s="91">
        <f t="shared" si="240"/>
        <v>0</v>
      </c>
      <c r="AU251" s="91">
        <f t="shared" si="240"/>
        <v>0</v>
      </c>
      <c r="AV251" s="91">
        <f t="shared" si="240"/>
        <v>248195.56507253624</v>
      </c>
      <c r="AW251" s="92">
        <f t="shared" si="240"/>
        <v>0</v>
      </c>
      <c r="AX251" s="91">
        <f t="shared" si="240"/>
        <v>15429.305240000002</v>
      </c>
      <c r="AY251" s="91">
        <f t="shared" si="240"/>
        <v>45620.423432050004</v>
      </c>
      <c r="AZ251" s="91">
        <f t="shared" si="240"/>
        <v>98596.137764741303</v>
      </c>
      <c r="BA251" s="91">
        <f t="shared" si="240"/>
        <v>20660.556749681</v>
      </c>
      <c r="BB251" s="91">
        <f t="shared" si="240"/>
        <v>74735.008838240014</v>
      </c>
      <c r="BC251" s="91">
        <f t="shared" si="240"/>
        <v>0</v>
      </c>
      <c r="BD251" s="91">
        <f t="shared" si="240"/>
        <v>0</v>
      </c>
      <c r="BE251" s="91">
        <f t="shared" si="240"/>
        <v>255041.43202471227</v>
      </c>
      <c r="BF251" s="92">
        <f t="shared" si="240"/>
        <v>0</v>
      </c>
      <c r="BG251" s="91">
        <f t="shared" si="240"/>
        <v>15892.184397200002</v>
      </c>
      <c r="BH251" s="91">
        <f t="shared" si="240"/>
        <v>46989.036135011505</v>
      </c>
      <c r="BI251" s="91">
        <f t="shared" si="240"/>
        <v>101554.02189768353</v>
      </c>
      <c r="BJ251" s="91">
        <f t="shared" si="240"/>
        <v>20680.373452171432</v>
      </c>
      <c r="BK251" s="91">
        <f t="shared" si="240"/>
        <v>76977.059103387204</v>
      </c>
      <c r="BL251" s="91">
        <f t="shared" si="240"/>
        <v>0</v>
      </c>
      <c r="BM251" s="91">
        <f t="shared" si="240"/>
        <v>0</v>
      </c>
      <c r="BN251" s="91">
        <f t="shared" si="240"/>
        <v>262092.67498545369</v>
      </c>
      <c r="BO251" s="92">
        <f t="shared" ref="BO251:DH251" si="241">SUM(BO193:BO249)</f>
        <v>0</v>
      </c>
      <c r="BP251" s="91">
        <f t="shared" si="241"/>
        <v>16368.949929116001</v>
      </c>
      <c r="BQ251" s="91">
        <f t="shared" si="241"/>
        <v>48398.707219061849</v>
      </c>
      <c r="BR251" s="91">
        <f t="shared" si="241"/>
        <v>104600.64255461402</v>
      </c>
      <c r="BS251" s="91">
        <f t="shared" si="241"/>
        <v>20700.784655736574</v>
      </c>
      <c r="BT251" s="91">
        <f t="shared" si="241"/>
        <v>79286.370876488829</v>
      </c>
      <c r="BU251" s="91">
        <f t="shared" si="241"/>
        <v>0</v>
      </c>
      <c r="BV251" s="91">
        <f t="shared" si="241"/>
        <v>0</v>
      </c>
      <c r="BW251" s="91">
        <f t="shared" si="241"/>
        <v>269355.45523501729</v>
      </c>
      <c r="BX251" s="92">
        <f t="shared" si="241"/>
        <v>0</v>
      </c>
      <c r="BY251" s="91">
        <f t="shared" si="241"/>
        <v>16860.018426989482</v>
      </c>
      <c r="BZ251" s="91">
        <f t="shared" si="241"/>
        <v>49850.668435633699</v>
      </c>
      <c r="CA251" s="91">
        <f t="shared" si="241"/>
        <v>107738.66183125247</v>
      </c>
      <c r="CB251" s="91">
        <f t="shared" si="241"/>
        <v>721.80819540867037</v>
      </c>
      <c r="CC251" s="91">
        <f t="shared" si="241"/>
        <v>81664.96200278349</v>
      </c>
      <c r="CD251" s="91">
        <f t="shared" si="241"/>
        <v>0</v>
      </c>
      <c r="CE251" s="91">
        <f t="shared" si="241"/>
        <v>0</v>
      </c>
      <c r="CF251" s="91">
        <f t="shared" si="241"/>
        <v>256836.11889206784</v>
      </c>
      <c r="CG251" s="92">
        <f t="shared" si="241"/>
        <v>0</v>
      </c>
      <c r="CH251" s="91">
        <f t="shared" si="241"/>
        <v>17365.818979799165</v>
      </c>
      <c r="CI251" s="91">
        <f t="shared" si="241"/>
        <v>51346.188488702719</v>
      </c>
      <c r="CJ251" s="91">
        <f t="shared" si="241"/>
        <v>110970.82168619003</v>
      </c>
      <c r="CK251" s="91">
        <f t="shared" si="241"/>
        <v>743.46244127093041</v>
      </c>
      <c r="CL251" s="91">
        <f t="shared" si="241"/>
        <v>84114.910862867007</v>
      </c>
      <c r="CM251" s="91">
        <f t="shared" si="241"/>
        <v>0</v>
      </c>
      <c r="CN251" s="91">
        <f t="shared" si="241"/>
        <v>0</v>
      </c>
      <c r="CO251" s="91">
        <f t="shared" si="241"/>
        <v>264541.20245882985</v>
      </c>
      <c r="CP251" s="92">
        <f t="shared" si="241"/>
        <v>0</v>
      </c>
      <c r="CQ251" s="91">
        <f t="shared" si="241"/>
        <v>17886.793549193142</v>
      </c>
      <c r="CR251" s="91">
        <f t="shared" si="241"/>
        <v>52886.574143363796</v>
      </c>
      <c r="CS251" s="91">
        <f t="shared" si="241"/>
        <v>114299.94633677576</v>
      </c>
      <c r="CT251" s="91">
        <f t="shared" si="241"/>
        <v>765.76631450905836</v>
      </c>
      <c r="CU251" s="91">
        <f t="shared" si="241"/>
        <v>86638.358188753016</v>
      </c>
      <c r="CV251" s="91">
        <f t="shared" si="241"/>
        <v>0</v>
      </c>
      <c r="CW251" s="91">
        <f t="shared" si="241"/>
        <v>0</v>
      </c>
      <c r="CX251" s="91">
        <f t="shared" si="241"/>
        <v>272477.43853259471</v>
      </c>
      <c r="CY251" s="92">
        <f t="shared" si="241"/>
        <v>0</v>
      </c>
      <c r="CZ251" s="91">
        <f t="shared" si="241"/>
        <v>18423.397355668934</v>
      </c>
      <c r="DA251" s="91">
        <f t="shared" si="241"/>
        <v>54473.171367664705</v>
      </c>
      <c r="DB251" s="91">
        <f t="shared" si="241"/>
        <v>117728.94472687902</v>
      </c>
      <c r="DC251" s="91">
        <f t="shared" si="241"/>
        <v>788.73930394433023</v>
      </c>
      <c r="DD251" s="91">
        <f t="shared" si="241"/>
        <v>89237.508934415615</v>
      </c>
      <c r="DE251" s="91">
        <f t="shared" si="241"/>
        <v>0</v>
      </c>
      <c r="DF251" s="91">
        <f t="shared" si="241"/>
        <v>0</v>
      </c>
      <c r="DG251" s="91">
        <f t="shared" si="241"/>
        <v>280651.76168857265</v>
      </c>
      <c r="DH251" s="92">
        <f t="shared" si="241"/>
        <v>0</v>
      </c>
    </row>
    <row r="252" spans="1:112" s="74" customFormat="1" ht="11.5" x14ac:dyDescent="0.35">
      <c r="A252" s="87"/>
      <c r="B252" s="87"/>
      <c r="C252" s="85"/>
      <c r="D252" s="69" t="str">
        <f t="shared" ref="D252:V252" si="242">IFERROR(IF(SUBTOTAL(109,D193:D249)&lt;&gt;D251,"Hidden",""),"Error")</f>
        <v/>
      </c>
      <c r="E252" s="69" t="str">
        <f t="shared" si="242"/>
        <v>Hidden</v>
      </c>
      <c r="F252" s="69" t="str">
        <f t="shared" si="242"/>
        <v>Hidden</v>
      </c>
      <c r="G252" s="69" t="str">
        <f t="shared" si="242"/>
        <v>Hidden</v>
      </c>
      <c r="H252" s="69" t="str">
        <f t="shared" si="242"/>
        <v>Hidden</v>
      </c>
      <c r="I252" s="69" t="str">
        <f t="shared" si="242"/>
        <v/>
      </c>
      <c r="J252" s="69" t="str">
        <f t="shared" si="242"/>
        <v>Hidden</v>
      </c>
      <c r="K252" s="69" t="str">
        <f t="shared" si="242"/>
        <v/>
      </c>
      <c r="L252" s="69" t="str">
        <f t="shared" si="242"/>
        <v/>
      </c>
      <c r="M252" s="69" t="str">
        <f t="shared" si="242"/>
        <v/>
      </c>
      <c r="N252" s="86"/>
      <c r="O252" s="69" t="str">
        <f t="shared" si="242"/>
        <v>Hidden</v>
      </c>
      <c r="P252" s="69" t="str">
        <f t="shared" si="242"/>
        <v>Hidden</v>
      </c>
      <c r="Q252" s="69" t="str">
        <f t="shared" si="242"/>
        <v>Hidden</v>
      </c>
      <c r="R252" s="69" t="str">
        <f t="shared" si="242"/>
        <v/>
      </c>
      <c r="S252" s="69" t="str">
        <f t="shared" si="242"/>
        <v>Hidden</v>
      </c>
      <c r="T252" s="69" t="str">
        <f t="shared" si="242"/>
        <v/>
      </c>
      <c r="U252" s="69" t="str">
        <f t="shared" si="242"/>
        <v/>
      </c>
      <c r="V252" s="69" t="str">
        <f t="shared" si="242"/>
        <v>Hidden</v>
      </c>
      <c r="W252" s="86"/>
      <c r="X252" s="69"/>
      <c r="Y252" s="69"/>
      <c r="Z252" s="69"/>
      <c r="AA252" s="69"/>
      <c r="AB252" s="69"/>
      <c r="AC252" s="69"/>
      <c r="AD252" s="69"/>
      <c r="AE252" s="69"/>
      <c r="AF252" s="69" t="str">
        <f t="shared" ref="AF252:AM252" si="243">IFERROR(IF(SUBTOTAL(109,AF193:AF249)&lt;&gt;AF251,"Hidden",""),"Error")</f>
        <v>Hidden</v>
      </c>
      <c r="AG252" s="69" t="str">
        <f t="shared" si="243"/>
        <v>Hidden</v>
      </c>
      <c r="AH252" s="69" t="str">
        <f t="shared" si="243"/>
        <v>Hidden</v>
      </c>
      <c r="AI252" s="69" t="str">
        <f t="shared" si="243"/>
        <v/>
      </c>
      <c r="AJ252" s="69" t="str">
        <f t="shared" si="243"/>
        <v>Hidden</v>
      </c>
      <c r="AK252" s="69" t="str">
        <f t="shared" si="243"/>
        <v/>
      </c>
      <c r="AL252" s="69" t="str">
        <f t="shared" si="243"/>
        <v/>
      </c>
      <c r="AM252" s="69" t="str">
        <f t="shared" si="243"/>
        <v>Hidden</v>
      </c>
      <c r="AN252" s="86"/>
      <c r="AO252" s="69" t="str">
        <f t="shared" ref="AO252:AV252" si="244">IFERROR(IF(SUBTOTAL(109,AO193:AO249)&lt;&gt;AO251,"Hidden",""),"Error")</f>
        <v>Hidden</v>
      </c>
      <c r="AP252" s="69" t="str">
        <f t="shared" si="244"/>
        <v>Hidden</v>
      </c>
      <c r="AQ252" s="69" t="str">
        <f t="shared" si="244"/>
        <v>Hidden</v>
      </c>
      <c r="AR252" s="69" t="str">
        <f t="shared" si="244"/>
        <v/>
      </c>
      <c r="AS252" s="69" t="str">
        <f t="shared" si="244"/>
        <v>Hidden</v>
      </c>
      <c r="AT252" s="69" t="str">
        <f t="shared" si="244"/>
        <v/>
      </c>
      <c r="AU252" s="69" t="str">
        <f t="shared" si="244"/>
        <v/>
      </c>
      <c r="AV252" s="69" t="str">
        <f t="shared" si="244"/>
        <v>Hidden</v>
      </c>
      <c r="AW252" s="86"/>
      <c r="AX252" s="69" t="str">
        <f t="shared" ref="AX252:BE252" si="245">IFERROR(IF(SUBTOTAL(109,AX193:AX249)&lt;&gt;AX251,"Hidden",""),"Error")</f>
        <v>Hidden</v>
      </c>
      <c r="AY252" s="69" t="str">
        <f t="shared" si="245"/>
        <v>Hidden</v>
      </c>
      <c r="AZ252" s="69" t="str">
        <f t="shared" si="245"/>
        <v>Hidden</v>
      </c>
      <c r="BA252" s="69" t="str">
        <f t="shared" si="245"/>
        <v/>
      </c>
      <c r="BB252" s="69" t="str">
        <f t="shared" si="245"/>
        <v>Hidden</v>
      </c>
      <c r="BC252" s="69" t="str">
        <f t="shared" si="245"/>
        <v/>
      </c>
      <c r="BD252" s="69" t="str">
        <f t="shared" si="245"/>
        <v/>
      </c>
      <c r="BE252" s="69" t="str">
        <f t="shared" si="245"/>
        <v>Hidden</v>
      </c>
      <c r="BF252" s="86"/>
      <c r="BG252" s="69" t="str">
        <f t="shared" ref="BG252:BN252" si="246">IFERROR(IF(SUBTOTAL(109,BG193:BG249)&lt;&gt;BG251,"Hidden",""),"Error")</f>
        <v>Hidden</v>
      </c>
      <c r="BH252" s="69" t="str">
        <f t="shared" si="246"/>
        <v>Hidden</v>
      </c>
      <c r="BI252" s="69" t="str">
        <f t="shared" si="246"/>
        <v>Hidden</v>
      </c>
      <c r="BJ252" s="69" t="str">
        <f t="shared" si="246"/>
        <v/>
      </c>
      <c r="BK252" s="69" t="str">
        <f t="shared" si="246"/>
        <v>Hidden</v>
      </c>
      <c r="BL252" s="69" t="str">
        <f t="shared" si="246"/>
        <v/>
      </c>
      <c r="BM252" s="69" t="str">
        <f t="shared" si="246"/>
        <v/>
      </c>
      <c r="BN252" s="69" t="str">
        <f t="shared" si="246"/>
        <v>Hidden</v>
      </c>
      <c r="BO252" s="86"/>
      <c r="BP252" s="69" t="str">
        <f t="shared" ref="BP252:BW252" si="247">IFERROR(IF(SUBTOTAL(109,BP193:BP249)&lt;&gt;BP251,"Hidden",""),"Error")</f>
        <v>Hidden</v>
      </c>
      <c r="BQ252" s="69" t="str">
        <f t="shared" si="247"/>
        <v>Hidden</v>
      </c>
      <c r="BR252" s="69" t="str">
        <f t="shared" si="247"/>
        <v>Hidden</v>
      </c>
      <c r="BS252" s="69" t="str">
        <f t="shared" si="247"/>
        <v/>
      </c>
      <c r="BT252" s="69" t="str">
        <f t="shared" si="247"/>
        <v>Hidden</v>
      </c>
      <c r="BU252" s="69" t="str">
        <f t="shared" si="247"/>
        <v/>
      </c>
      <c r="BV252" s="69" t="str">
        <f t="shared" si="247"/>
        <v/>
      </c>
      <c r="BW252" s="69" t="str">
        <f t="shared" si="247"/>
        <v>Hidden</v>
      </c>
      <c r="BX252" s="86"/>
      <c r="BY252" s="69" t="str">
        <f t="shared" ref="BY252:CF252" si="248">IFERROR(IF(SUBTOTAL(109,BY193:BY249)&lt;&gt;BY251,"Hidden",""),"Error")</f>
        <v>Hidden</v>
      </c>
      <c r="BZ252" s="69" t="str">
        <f t="shared" si="248"/>
        <v>Hidden</v>
      </c>
      <c r="CA252" s="69" t="str">
        <f t="shared" si="248"/>
        <v>Hidden</v>
      </c>
      <c r="CB252" s="69" t="str">
        <f t="shared" si="248"/>
        <v/>
      </c>
      <c r="CC252" s="69" t="str">
        <f t="shared" si="248"/>
        <v>Hidden</v>
      </c>
      <c r="CD252" s="69" t="str">
        <f t="shared" si="248"/>
        <v/>
      </c>
      <c r="CE252" s="69" t="str">
        <f t="shared" si="248"/>
        <v/>
      </c>
      <c r="CF252" s="69" t="str">
        <f t="shared" si="248"/>
        <v>Hidden</v>
      </c>
      <c r="CG252" s="86"/>
      <c r="CH252" s="69" t="str">
        <f t="shared" ref="CH252:CO252" si="249">IFERROR(IF(SUBTOTAL(109,CH193:CH249)&lt;&gt;CH251,"Hidden",""),"Error")</f>
        <v>Hidden</v>
      </c>
      <c r="CI252" s="69" t="str">
        <f t="shared" si="249"/>
        <v>Hidden</v>
      </c>
      <c r="CJ252" s="69" t="str">
        <f t="shared" si="249"/>
        <v>Hidden</v>
      </c>
      <c r="CK252" s="69" t="str">
        <f t="shared" si="249"/>
        <v/>
      </c>
      <c r="CL252" s="69" t="str">
        <f t="shared" si="249"/>
        <v>Hidden</v>
      </c>
      <c r="CM252" s="69" t="str">
        <f t="shared" si="249"/>
        <v/>
      </c>
      <c r="CN252" s="69" t="str">
        <f t="shared" si="249"/>
        <v/>
      </c>
      <c r="CO252" s="69" t="str">
        <f t="shared" si="249"/>
        <v>Hidden</v>
      </c>
      <c r="CP252" s="86"/>
      <c r="CQ252" s="69" t="str">
        <f t="shared" ref="CQ252:CX252" si="250">IFERROR(IF(SUBTOTAL(109,CQ193:CQ249)&lt;&gt;CQ251,"Hidden",""),"Error")</f>
        <v>Hidden</v>
      </c>
      <c r="CR252" s="69" t="str">
        <f t="shared" si="250"/>
        <v>Hidden</v>
      </c>
      <c r="CS252" s="69" t="str">
        <f t="shared" si="250"/>
        <v>Hidden</v>
      </c>
      <c r="CT252" s="69" t="str">
        <f t="shared" si="250"/>
        <v/>
      </c>
      <c r="CU252" s="69" t="str">
        <f t="shared" si="250"/>
        <v>Hidden</v>
      </c>
      <c r="CV252" s="69" t="str">
        <f t="shared" si="250"/>
        <v/>
      </c>
      <c r="CW252" s="69" t="str">
        <f t="shared" si="250"/>
        <v/>
      </c>
      <c r="CX252" s="69" t="str">
        <f t="shared" si="250"/>
        <v>Hidden</v>
      </c>
      <c r="CY252" s="86"/>
      <c r="CZ252" s="69" t="str">
        <f t="shared" ref="CZ252:DG252" si="251">IFERROR(IF(SUBTOTAL(109,CZ193:CZ249)&lt;&gt;CZ251,"Hidden",""),"Error")</f>
        <v>Hidden</v>
      </c>
      <c r="DA252" s="69" t="str">
        <f t="shared" si="251"/>
        <v>Hidden</v>
      </c>
      <c r="DB252" s="69" t="str">
        <f t="shared" si="251"/>
        <v>Hidden</v>
      </c>
      <c r="DC252" s="69" t="str">
        <f t="shared" si="251"/>
        <v/>
      </c>
      <c r="DD252" s="69" t="str">
        <f t="shared" si="251"/>
        <v>Hidden</v>
      </c>
      <c r="DE252" s="69" t="str">
        <f t="shared" si="251"/>
        <v/>
      </c>
      <c r="DF252" s="69" t="str">
        <f t="shared" si="251"/>
        <v/>
      </c>
      <c r="DG252" s="69" t="str">
        <f t="shared" si="251"/>
        <v>Hidden</v>
      </c>
      <c r="DH252" s="86"/>
    </row>
    <row r="253" spans="1:112" s="74" customFormat="1" ht="11.5" x14ac:dyDescent="0.35">
      <c r="A253" s="87">
        <v>8800</v>
      </c>
      <c r="B253" s="87" t="s">
        <v>532</v>
      </c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6"/>
      <c r="O253" s="85"/>
      <c r="P253" s="85"/>
      <c r="Q253" s="85"/>
      <c r="R253" s="85"/>
      <c r="S253" s="85"/>
      <c r="T253" s="85"/>
      <c r="U253" s="85"/>
      <c r="V253" s="85"/>
      <c r="W253" s="86"/>
      <c r="X253" s="85"/>
      <c r="Y253" s="85"/>
      <c r="Z253" s="85"/>
      <c r="AA253" s="85"/>
      <c r="AB253" s="85"/>
      <c r="AC253" s="85"/>
      <c r="AD253" s="85"/>
      <c r="AE253" s="85"/>
      <c r="AF253" s="85"/>
      <c r="AG253" s="85"/>
      <c r="AH253" s="85"/>
      <c r="AI253" s="85"/>
      <c r="AJ253" s="85"/>
      <c r="AK253" s="85"/>
      <c r="AL253" s="85"/>
      <c r="AM253" s="85"/>
      <c r="AN253" s="86"/>
      <c r="AO253" s="85"/>
      <c r="AP253" s="85"/>
      <c r="AQ253" s="85"/>
      <c r="AR253" s="85"/>
      <c r="AS253" s="85"/>
      <c r="AT253" s="85"/>
      <c r="AU253" s="85"/>
      <c r="AV253" s="85"/>
      <c r="AW253" s="86"/>
      <c r="AX253" s="85"/>
      <c r="AY253" s="85"/>
      <c r="AZ253" s="85"/>
      <c r="BA253" s="85"/>
      <c r="BB253" s="85"/>
      <c r="BC253" s="85"/>
      <c r="BD253" s="85"/>
      <c r="BE253" s="85"/>
      <c r="BF253" s="86"/>
      <c r="BG253" s="85"/>
      <c r="BH253" s="85"/>
      <c r="BI253" s="85"/>
      <c r="BJ253" s="85"/>
      <c r="BK253" s="85"/>
      <c r="BL253" s="85"/>
      <c r="BM253" s="85"/>
      <c r="BN253" s="85"/>
      <c r="BO253" s="86"/>
      <c r="BP253" s="85"/>
      <c r="BQ253" s="85"/>
      <c r="BR253" s="85"/>
      <c r="BS253" s="85"/>
      <c r="BT253" s="85"/>
      <c r="BU253" s="85"/>
      <c r="BV253" s="85"/>
      <c r="BW253" s="85"/>
      <c r="BX253" s="86"/>
      <c r="BY253" s="85"/>
      <c r="BZ253" s="85"/>
      <c r="CA253" s="85"/>
      <c r="CB253" s="85"/>
      <c r="CC253" s="85"/>
      <c r="CD253" s="85"/>
      <c r="CE253" s="85"/>
      <c r="CF253" s="85"/>
      <c r="CG253" s="86"/>
      <c r="CH253" s="85"/>
      <c r="CI253" s="85"/>
      <c r="CJ253" s="85"/>
      <c r="CK253" s="85"/>
      <c r="CL253" s="85"/>
      <c r="CM253" s="85"/>
      <c r="CN253" s="85"/>
      <c r="CO253" s="85"/>
      <c r="CP253" s="86"/>
      <c r="CQ253" s="85"/>
      <c r="CR253" s="85"/>
      <c r="CS253" s="85"/>
      <c r="CT253" s="85"/>
      <c r="CU253" s="85"/>
      <c r="CV253" s="85"/>
      <c r="CW253" s="85"/>
      <c r="CX253" s="85"/>
      <c r="CY253" s="86"/>
      <c r="CZ253" s="85"/>
      <c r="DA253" s="85"/>
      <c r="DB253" s="85"/>
      <c r="DC253" s="85"/>
      <c r="DD253" s="85"/>
      <c r="DE253" s="85"/>
      <c r="DF253" s="85"/>
      <c r="DG253" s="85"/>
      <c r="DH253" s="86"/>
    </row>
    <row r="254" spans="1:112" s="74" customFormat="1" ht="11.5" hidden="1" x14ac:dyDescent="0.35">
      <c r="A254" s="88">
        <v>8801</v>
      </c>
      <c r="B254" s="88" t="s">
        <v>533</v>
      </c>
      <c r="C254" s="69"/>
      <c r="D254" s="69">
        <v>0</v>
      </c>
      <c r="E254" s="69">
        <v>0</v>
      </c>
      <c r="F254" s="69">
        <v>0</v>
      </c>
      <c r="G254" s="69">
        <v>0</v>
      </c>
      <c r="H254" s="69">
        <v>0</v>
      </c>
      <c r="I254" s="69">
        <v>0</v>
      </c>
      <c r="J254" s="69">
        <v>0</v>
      </c>
      <c r="K254" s="69">
        <v>0</v>
      </c>
      <c r="L254" s="69">
        <v>0</v>
      </c>
      <c r="M254" s="69">
        <v>0</v>
      </c>
      <c r="N254" s="70">
        <v>0</v>
      </c>
      <c r="O254" s="69">
        <v>0</v>
      </c>
      <c r="P254" s="69">
        <v>0</v>
      </c>
      <c r="Q254" s="69">
        <v>0</v>
      </c>
      <c r="R254" s="69">
        <v>0</v>
      </c>
      <c r="S254" s="69">
        <v>0</v>
      </c>
      <c r="T254" s="69">
        <v>0</v>
      </c>
      <c r="U254" s="69">
        <v>0</v>
      </c>
      <c r="V254" s="69">
        <v>0</v>
      </c>
      <c r="W254" s="70">
        <v>0</v>
      </c>
      <c r="X254" s="69">
        <f t="shared" ref="X254:AE285" si="252">O254-F254</f>
        <v>0</v>
      </c>
      <c r="Y254" s="69">
        <f t="shared" si="252"/>
        <v>0</v>
      </c>
      <c r="Z254" s="69">
        <f t="shared" si="252"/>
        <v>0</v>
      </c>
      <c r="AA254" s="69">
        <f t="shared" si="252"/>
        <v>0</v>
      </c>
      <c r="AB254" s="69">
        <f t="shared" si="252"/>
        <v>0</v>
      </c>
      <c r="AC254" s="69">
        <f t="shared" si="252"/>
        <v>0</v>
      </c>
      <c r="AD254" s="69">
        <f t="shared" si="252"/>
        <v>0</v>
      </c>
      <c r="AE254" s="69">
        <f t="shared" si="252"/>
        <v>0</v>
      </c>
      <c r="AF254" s="69">
        <v>0</v>
      </c>
      <c r="AG254" s="69">
        <v>0</v>
      </c>
      <c r="AH254" s="69">
        <v>0</v>
      </c>
      <c r="AI254" s="69">
        <v>0</v>
      </c>
      <c r="AJ254" s="69">
        <v>0</v>
      </c>
      <c r="AK254" s="69">
        <v>0</v>
      </c>
      <c r="AL254" s="69">
        <v>0</v>
      </c>
      <c r="AM254" s="69">
        <v>0</v>
      </c>
      <c r="AN254" s="70">
        <v>0</v>
      </c>
      <c r="AO254" s="69">
        <v>0</v>
      </c>
      <c r="AP254" s="69">
        <v>0</v>
      </c>
      <c r="AQ254" s="69">
        <v>0</v>
      </c>
      <c r="AR254" s="69">
        <v>0</v>
      </c>
      <c r="AS254" s="69">
        <v>0</v>
      </c>
      <c r="AT254" s="69">
        <v>0</v>
      </c>
      <c r="AU254" s="69">
        <v>0</v>
      </c>
      <c r="AV254" s="69">
        <v>0</v>
      </c>
      <c r="AW254" s="70">
        <v>0</v>
      </c>
      <c r="AX254" s="69">
        <v>0</v>
      </c>
      <c r="AY254" s="69">
        <v>0</v>
      </c>
      <c r="AZ254" s="69">
        <v>0</v>
      </c>
      <c r="BA254" s="69">
        <v>0</v>
      </c>
      <c r="BB254" s="69">
        <v>0</v>
      </c>
      <c r="BC254" s="69">
        <v>0</v>
      </c>
      <c r="BD254" s="69">
        <v>0</v>
      </c>
      <c r="BE254" s="69">
        <v>0</v>
      </c>
      <c r="BF254" s="70">
        <v>0</v>
      </c>
      <c r="BG254" s="69">
        <v>0</v>
      </c>
      <c r="BH254" s="69">
        <v>0</v>
      </c>
      <c r="BI254" s="69">
        <v>0</v>
      </c>
      <c r="BJ254" s="69">
        <v>0</v>
      </c>
      <c r="BK254" s="69">
        <v>0</v>
      </c>
      <c r="BL254" s="69">
        <v>0</v>
      </c>
      <c r="BM254" s="69">
        <v>0</v>
      </c>
      <c r="BN254" s="69">
        <v>0</v>
      </c>
      <c r="BO254" s="70">
        <v>0</v>
      </c>
      <c r="BP254" s="69">
        <v>0</v>
      </c>
      <c r="BQ254" s="69">
        <v>0</v>
      </c>
      <c r="BR254" s="69">
        <v>0</v>
      </c>
      <c r="BS254" s="69">
        <v>0</v>
      </c>
      <c r="BT254" s="69">
        <v>0</v>
      </c>
      <c r="BU254" s="69">
        <v>0</v>
      </c>
      <c r="BV254" s="69">
        <v>0</v>
      </c>
      <c r="BW254" s="69">
        <v>0</v>
      </c>
      <c r="BX254" s="70">
        <v>0</v>
      </c>
      <c r="BY254" s="69">
        <v>0</v>
      </c>
      <c r="BZ254" s="69">
        <v>0</v>
      </c>
      <c r="CA254" s="69">
        <v>0</v>
      </c>
      <c r="CB254" s="69">
        <v>0</v>
      </c>
      <c r="CC254" s="69">
        <v>0</v>
      </c>
      <c r="CD254" s="69">
        <v>0</v>
      </c>
      <c r="CE254" s="69">
        <v>0</v>
      </c>
      <c r="CF254" s="69">
        <v>0</v>
      </c>
      <c r="CG254" s="70">
        <v>0</v>
      </c>
      <c r="CH254" s="69">
        <v>0</v>
      </c>
      <c r="CI254" s="69">
        <v>0</v>
      </c>
      <c r="CJ254" s="69">
        <v>0</v>
      </c>
      <c r="CK254" s="69">
        <v>0</v>
      </c>
      <c r="CL254" s="69">
        <v>0</v>
      </c>
      <c r="CM254" s="69">
        <v>0</v>
      </c>
      <c r="CN254" s="69">
        <v>0</v>
      </c>
      <c r="CO254" s="69">
        <v>0</v>
      </c>
      <c r="CP254" s="70">
        <v>0</v>
      </c>
      <c r="CQ254" s="69">
        <v>0</v>
      </c>
      <c r="CR254" s="69">
        <v>0</v>
      </c>
      <c r="CS254" s="69">
        <v>0</v>
      </c>
      <c r="CT254" s="69">
        <v>0</v>
      </c>
      <c r="CU254" s="69">
        <v>0</v>
      </c>
      <c r="CV254" s="69">
        <v>0</v>
      </c>
      <c r="CW254" s="69">
        <v>0</v>
      </c>
      <c r="CX254" s="69">
        <v>0</v>
      </c>
      <c r="CY254" s="70">
        <v>0</v>
      </c>
      <c r="CZ254" s="69">
        <v>0</v>
      </c>
      <c r="DA254" s="69">
        <v>0</v>
      </c>
      <c r="DB254" s="69">
        <v>0</v>
      </c>
      <c r="DC254" s="69">
        <v>0</v>
      </c>
      <c r="DD254" s="69">
        <v>0</v>
      </c>
      <c r="DE254" s="69">
        <v>0</v>
      </c>
      <c r="DF254" s="69">
        <v>0</v>
      </c>
      <c r="DG254" s="69">
        <v>0</v>
      </c>
      <c r="DH254" s="70">
        <v>0</v>
      </c>
    </row>
    <row r="255" spans="1:112" s="74" customFormat="1" ht="11.5" hidden="1" x14ac:dyDescent="0.35">
      <c r="A255" s="88">
        <v>8802</v>
      </c>
      <c r="B255" s="88" t="s">
        <v>534</v>
      </c>
      <c r="C255" s="69"/>
      <c r="D255" s="69">
        <v>0</v>
      </c>
      <c r="E255" s="69">
        <v>0</v>
      </c>
      <c r="F255" s="69">
        <v>0</v>
      </c>
      <c r="G255" s="69">
        <v>0</v>
      </c>
      <c r="H255" s="69">
        <v>0</v>
      </c>
      <c r="I255" s="69">
        <v>0</v>
      </c>
      <c r="J255" s="69">
        <v>0</v>
      </c>
      <c r="K255" s="69">
        <v>0</v>
      </c>
      <c r="L255" s="69">
        <v>0</v>
      </c>
      <c r="M255" s="69">
        <v>0</v>
      </c>
      <c r="N255" s="70">
        <v>0</v>
      </c>
      <c r="O255" s="69">
        <v>0</v>
      </c>
      <c r="P255" s="69">
        <v>0</v>
      </c>
      <c r="Q255" s="69">
        <v>0</v>
      </c>
      <c r="R255" s="69">
        <v>0</v>
      </c>
      <c r="S255" s="69">
        <v>0</v>
      </c>
      <c r="T255" s="69">
        <v>0</v>
      </c>
      <c r="U255" s="69">
        <v>0</v>
      </c>
      <c r="V255" s="69">
        <v>0</v>
      </c>
      <c r="W255" s="70">
        <v>0</v>
      </c>
      <c r="X255" s="69">
        <f t="shared" si="252"/>
        <v>0</v>
      </c>
      <c r="Y255" s="69">
        <f t="shared" si="252"/>
        <v>0</v>
      </c>
      <c r="Z255" s="69">
        <f t="shared" si="252"/>
        <v>0</v>
      </c>
      <c r="AA255" s="69">
        <f t="shared" si="252"/>
        <v>0</v>
      </c>
      <c r="AB255" s="69">
        <f t="shared" si="252"/>
        <v>0</v>
      </c>
      <c r="AC255" s="69">
        <f t="shared" si="252"/>
        <v>0</v>
      </c>
      <c r="AD255" s="69">
        <f t="shared" si="252"/>
        <v>0</v>
      </c>
      <c r="AE255" s="69">
        <f t="shared" si="252"/>
        <v>0</v>
      </c>
      <c r="AF255" s="69">
        <v>0</v>
      </c>
      <c r="AG255" s="69">
        <v>0</v>
      </c>
      <c r="AH255" s="69">
        <v>0</v>
      </c>
      <c r="AI255" s="69">
        <v>0</v>
      </c>
      <c r="AJ255" s="69">
        <v>0</v>
      </c>
      <c r="AK255" s="69">
        <v>0</v>
      </c>
      <c r="AL255" s="69">
        <v>0</v>
      </c>
      <c r="AM255" s="69">
        <v>0</v>
      </c>
      <c r="AN255" s="70">
        <v>0</v>
      </c>
      <c r="AO255" s="69">
        <v>0</v>
      </c>
      <c r="AP255" s="69">
        <v>0</v>
      </c>
      <c r="AQ255" s="69">
        <v>0</v>
      </c>
      <c r="AR255" s="69">
        <v>0</v>
      </c>
      <c r="AS255" s="69">
        <v>0</v>
      </c>
      <c r="AT255" s="69">
        <v>0</v>
      </c>
      <c r="AU255" s="69">
        <v>0</v>
      </c>
      <c r="AV255" s="69">
        <v>0</v>
      </c>
      <c r="AW255" s="70">
        <v>0</v>
      </c>
      <c r="AX255" s="69">
        <v>0</v>
      </c>
      <c r="AY255" s="69">
        <v>0</v>
      </c>
      <c r="AZ255" s="69">
        <v>0</v>
      </c>
      <c r="BA255" s="69">
        <v>0</v>
      </c>
      <c r="BB255" s="69">
        <v>0</v>
      </c>
      <c r="BC255" s="69">
        <v>0</v>
      </c>
      <c r="BD255" s="69">
        <v>0</v>
      </c>
      <c r="BE255" s="69">
        <v>0</v>
      </c>
      <c r="BF255" s="70">
        <v>0</v>
      </c>
      <c r="BG255" s="69">
        <v>0</v>
      </c>
      <c r="BH255" s="69">
        <v>0</v>
      </c>
      <c r="BI255" s="69">
        <v>0</v>
      </c>
      <c r="BJ255" s="69">
        <v>0</v>
      </c>
      <c r="BK255" s="69">
        <v>0</v>
      </c>
      <c r="BL255" s="69">
        <v>0</v>
      </c>
      <c r="BM255" s="69">
        <v>0</v>
      </c>
      <c r="BN255" s="69">
        <v>0</v>
      </c>
      <c r="BO255" s="70">
        <v>0</v>
      </c>
      <c r="BP255" s="69">
        <v>0</v>
      </c>
      <c r="BQ255" s="69">
        <v>0</v>
      </c>
      <c r="BR255" s="69">
        <v>0</v>
      </c>
      <c r="BS255" s="69">
        <v>0</v>
      </c>
      <c r="BT255" s="69">
        <v>0</v>
      </c>
      <c r="BU255" s="69">
        <v>0</v>
      </c>
      <c r="BV255" s="69">
        <v>0</v>
      </c>
      <c r="BW255" s="69">
        <v>0</v>
      </c>
      <c r="BX255" s="70">
        <v>0</v>
      </c>
      <c r="BY255" s="69">
        <v>0</v>
      </c>
      <c r="BZ255" s="69">
        <v>0</v>
      </c>
      <c r="CA255" s="69">
        <v>0</v>
      </c>
      <c r="CB255" s="69">
        <v>0</v>
      </c>
      <c r="CC255" s="69">
        <v>0</v>
      </c>
      <c r="CD255" s="69">
        <v>0</v>
      </c>
      <c r="CE255" s="69">
        <v>0</v>
      </c>
      <c r="CF255" s="69">
        <v>0</v>
      </c>
      <c r="CG255" s="70">
        <v>0</v>
      </c>
      <c r="CH255" s="69">
        <v>0</v>
      </c>
      <c r="CI255" s="69">
        <v>0</v>
      </c>
      <c r="CJ255" s="69">
        <v>0</v>
      </c>
      <c r="CK255" s="69">
        <v>0</v>
      </c>
      <c r="CL255" s="69">
        <v>0</v>
      </c>
      <c r="CM255" s="69">
        <v>0</v>
      </c>
      <c r="CN255" s="69">
        <v>0</v>
      </c>
      <c r="CO255" s="69">
        <v>0</v>
      </c>
      <c r="CP255" s="70">
        <v>0</v>
      </c>
      <c r="CQ255" s="69">
        <v>0</v>
      </c>
      <c r="CR255" s="69">
        <v>0</v>
      </c>
      <c r="CS255" s="69">
        <v>0</v>
      </c>
      <c r="CT255" s="69">
        <v>0</v>
      </c>
      <c r="CU255" s="69">
        <v>0</v>
      </c>
      <c r="CV255" s="69">
        <v>0</v>
      </c>
      <c r="CW255" s="69">
        <v>0</v>
      </c>
      <c r="CX255" s="69">
        <v>0</v>
      </c>
      <c r="CY255" s="70">
        <v>0</v>
      </c>
      <c r="CZ255" s="69">
        <v>0</v>
      </c>
      <c r="DA255" s="69">
        <v>0</v>
      </c>
      <c r="DB255" s="69">
        <v>0</v>
      </c>
      <c r="DC255" s="69">
        <v>0</v>
      </c>
      <c r="DD255" s="69">
        <v>0</v>
      </c>
      <c r="DE255" s="69">
        <v>0</v>
      </c>
      <c r="DF255" s="69">
        <v>0</v>
      </c>
      <c r="DG255" s="69">
        <v>0</v>
      </c>
      <c r="DH255" s="70">
        <v>0</v>
      </c>
    </row>
    <row r="256" spans="1:112" s="74" customFormat="1" ht="11.5" x14ac:dyDescent="0.35">
      <c r="A256" s="88">
        <v>8803</v>
      </c>
      <c r="B256" s="88" t="s">
        <v>535</v>
      </c>
      <c r="C256" s="69"/>
      <c r="D256" s="69">
        <v>0</v>
      </c>
      <c r="E256" s="69">
        <v>122000</v>
      </c>
      <c r="F256" s="69">
        <v>10000</v>
      </c>
      <c r="G256" s="69">
        <v>50000</v>
      </c>
      <c r="H256" s="69">
        <v>20000</v>
      </c>
      <c r="I256" s="69">
        <v>22000</v>
      </c>
      <c r="J256" s="69">
        <v>20000</v>
      </c>
      <c r="K256" s="69">
        <v>0</v>
      </c>
      <c r="L256" s="69">
        <v>0</v>
      </c>
      <c r="M256" s="69">
        <v>0</v>
      </c>
      <c r="N256" s="70">
        <v>0</v>
      </c>
      <c r="O256" s="69">
        <v>10000</v>
      </c>
      <c r="P256" s="69">
        <v>50000</v>
      </c>
      <c r="Q256" s="69">
        <v>20000</v>
      </c>
      <c r="R256" s="69">
        <v>22000</v>
      </c>
      <c r="S256" s="69">
        <v>20000</v>
      </c>
      <c r="T256" s="69">
        <v>0</v>
      </c>
      <c r="U256" s="69">
        <v>0</v>
      </c>
      <c r="V256" s="69">
        <v>122000</v>
      </c>
      <c r="W256" s="70">
        <v>0</v>
      </c>
      <c r="X256" s="69">
        <f t="shared" si="252"/>
        <v>0</v>
      </c>
      <c r="Y256" s="69">
        <f t="shared" si="252"/>
        <v>0</v>
      </c>
      <c r="Z256" s="69">
        <f t="shared" si="252"/>
        <v>0</v>
      </c>
      <c r="AA256" s="69">
        <f t="shared" si="252"/>
        <v>0</v>
      </c>
      <c r="AB256" s="69">
        <f t="shared" si="252"/>
        <v>0</v>
      </c>
      <c r="AC256" s="69">
        <f t="shared" si="252"/>
        <v>0</v>
      </c>
      <c r="AD256" s="69">
        <f t="shared" si="252"/>
        <v>0</v>
      </c>
      <c r="AE256" s="69">
        <f t="shared" si="252"/>
        <v>122000</v>
      </c>
      <c r="AF256" s="69">
        <v>10300</v>
      </c>
      <c r="AG256" s="69">
        <v>51500</v>
      </c>
      <c r="AH256" s="69">
        <v>20600</v>
      </c>
      <c r="AI256" s="69">
        <v>22660</v>
      </c>
      <c r="AJ256" s="69">
        <v>20600</v>
      </c>
      <c r="AK256" s="69">
        <v>0</v>
      </c>
      <c r="AL256" s="69">
        <v>0</v>
      </c>
      <c r="AM256" s="69">
        <v>125660</v>
      </c>
      <c r="AN256" s="70">
        <v>0</v>
      </c>
      <c r="AO256" s="69">
        <v>10609</v>
      </c>
      <c r="AP256" s="69">
        <v>53045</v>
      </c>
      <c r="AQ256" s="69">
        <v>21218</v>
      </c>
      <c r="AR256" s="69">
        <v>23339.8</v>
      </c>
      <c r="AS256" s="69">
        <v>21218</v>
      </c>
      <c r="AT256" s="69">
        <v>0</v>
      </c>
      <c r="AU256" s="69">
        <v>0</v>
      </c>
      <c r="AV256" s="69">
        <v>129429.8</v>
      </c>
      <c r="AW256" s="70">
        <v>0</v>
      </c>
      <c r="AX256" s="69">
        <v>10927.27</v>
      </c>
      <c r="AY256" s="69">
        <v>54636.35</v>
      </c>
      <c r="AZ256" s="69">
        <v>21854.54</v>
      </c>
      <c r="BA256" s="69">
        <v>24039.993999999999</v>
      </c>
      <c r="BB256" s="69">
        <v>21854.54</v>
      </c>
      <c r="BC256" s="69">
        <v>0</v>
      </c>
      <c r="BD256" s="69">
        <v>0</v>
      </c>
      <c r="BE256" s="69">
        <v>133312.69400000002</v>
      </c>
      <c r="BF256" s="70">
        <v>0</v>
      </c>
      <c r="BG256" s="69">
        <v>11255.088100000001</v>
      </c>
      <c r="BH256" s="69">
        <v>56275.440499999997</v>
      </c>
      <c r="BI256" s="69">
        <v>22510.176200000002</v>
      </c>
      <c r="BJ256" s="69">
        <v>24761.19382</v>
      </c>
      <c r="BK256" s="69">
        <v>22510.176200000002</v>
      </c>
      <c r="BL256" s="69">
        <v>0</v>
      </c>
      <c r="BM256" s="69">
        <v>0</v>
      </c>
      <c r="BN256" s="69">
        <v>137312.07481999998</v>
      </c>
      <c r="BO256" s="70">
        <v>0</v>
      </c>
      <c r="BP256" s="69">
        <v>11592.740743</v>
      </c>
      <c r="BQ256" s="69">
        <v>57963.703714999996</v>
      </c>
      <c r="BR256" s="69">
        <v>23185.481486000001</v>
      </c>
      <c r="BS256" s="69">
        <v>25504.0296346</v>
      </c>
      <c r="BT256" s="69">
        <v>23185.481486000001</v>
      </c>
      <c r="BU256" s="69">
        <v>0</v>
      </c>
      <c r="BV256" s="69">
        <v>0</v>
      </c>
      <c r="BW256" s="69">
        <v>141431.4370646</v>
      </c>
      <c r="BX256" s="70">
        <v>0</v>
      </c>
      <c r="BY256" s="69">
        <v>11940.52296529</v>
      </c>
      <c r="BZ256" s="69">
        <v>59702.614826450001</v>
      </c>
      <c r="CA256" s="69">
        <v>23881.04593058</v>
      </c>
      <c r="CB256" s="69">
        <v>26269.150523638</v>
      </c>
      <c r="CC256" s="69">
        <v>23881.04593058</v>
      </c>
      <c r="CD256" s="69">
        <v>0</v>
      </c>
      <c r="CE256" s="69">
        <v>0</v>
      </c>
      <c r="CF256" s="69">
        <v>145674.38017653799</v>
      </c>
      <c r="CG256" s="70">
        <v>0</v>
      </c>
      <c r="CH256" s="69">
        <v>12298.7386542487</v>
      </c>
      <c r="CI256" s="69">
        <v>61493.693271243501</v>
      </c>
      <c r="CJ256" s="69">
        <v>24597.4773084974</v>
      </c>
      <c r="CK256" s="69">
        <v>27057.22503934714</v>
      </c>
      <c r="CL256" s="69">
        <v>24597.4773084974</v>
      </c>
      <c r="CM256" s="69">
        <v>0</v>
      </c>
      <c r="CN256" s="69">
        <v>0</v>
      </c>
      <c r="CO256" s="69">
        <v>150044.61158183415</v>
      </c>
      <c r="CP256" s="70">
        <v>0</v>
      </c>
      <c r="CQ256" s="69">
        <v>12667.700813876161</v>
      </c>
      <c r="CR256" s="69">
        <v>63338.504069380804</v>
      </c>
      <c r="CS256" s="69">
        <v>25335.401627752322</v>
      </c>
      <c r="CT256" s="69">
        <v>27868.941790527555</v>
      </c>
      <c r="CU256" s="69">
        <v>25335.401627752322</v>
      </c>
      <c r="CV256" s="69">
        <v>0</v>
      </c>
      <c r="CW256" s="69">
        <v>0</v>
      </c>
      <c r="CX256" s="69">
        <v>154545.94992928917</v>
      </c>
      <c r="CY256" s="70">
        <v>0</v>
      </c>
      <c r="CZ256" s="69">
        <v>13047.731838292446</v>
      </c>
      <c r="DA256" s="69">
        <v>65238.659191462233</v>
      </c>
      <c r="DB256" s="69">
        <v>26095.463676584892</v>
      </c>
      <c r="DC256" s="69">
        <v>28705.010044243383</v>
      </c>
      <c r="DD256" s="69">
        <v>26095.463676584892</v>
      </c>
      <c r="DE256" s="69">
        <v>0</v>
      </c>
      <c r="DF256" s="69">
        <v>0</v>
      </c>
      <c r="DG256" s="69">
        <v>159182.32842716784</v>
      </c>
      <c r="DH256" s="70">
        <v>0</v>
      </c>
    </row>
    <row r="257" spans="1:112" s="74" customFormat="1" ht="11.5" hidden="1" x14ac:dyDescent="0.35">
      <c r="A257" s="88">
        <v>8804</v>
      </c>
      <c r="B257" s="88" t="s">
        <v>536</v>
      </c>
      <c r="C257" s="69"/>
      <c r="D257" s="69">
        <v>0</v>
      </c>
      <c r="E257" s="69">
        <v>0</v>
      </c>
      <c r="F257" s="69">
        <v>0</v>
      </c>
      <c r="G257" s="69">
        <v>0</v>
      </c>
      <c r="H257" s="69">
        <v>0</v>
      </c>
      <c r="I257" s="69">
        <v>0</v>
      </c>
      <c r="J257" s="69">
        <v>0</v>
      </c>
      <c r="K257" s="69">
        <v>0</v>
      </c>
      <c r="L257" s="69">
        <v>0</v>
      </c>
      <c r="M257" s="69">
        <v>0</v>
      </c>
      <c r="N257" s="70">
        <v>0</v>
      </c>
      <c r="O257" s="69">
        <v>0</v>
      </c>
      <c r="P257" s="69">
        <v>0</v>
      </c>
      <c r="Q257" s="69">
        <v>0</v>
      </c>
      <c r="R257" s="69">
        <v>0</v>
      </c>
      <c r="S257" s="69">
        <v>0</v>
      </c>
      <c r="T257" s="69">
        <v>0</v>
      </c>
      <c r="U257" s="69">
        <v>0</v>
      </c>
      <c r="V257" s="69">
        <v>0</v>
      </c>
      <c r="W257" s="70">
        <v>0</v>
      </c>
      <c r="X257" s="69">
        <f t="shared" si="252"/>
        <v>0</v>
      </c>
      <c r="Y257" s="69">
        <f t="shared" si="252"/>
        <v>0</v>
      </c>
      <c r="Z257" s="69">
        <f t="shared" si="252"/>
        <v>0</v>
      </c>
      <c r="AA257" s="69">
        <f t="shared" si="252"/>
        <v>0</v>
      </c>
      <c r="AB257" s="69">
        <f t="shared" si="252"/>
        <v>0</v>
      </c>
      <c r="AC257" s="69">
        <f t="shared" si="252"/>
        <v>0</v>
      </c>
      <c r="AD257" s="69">
        <f t="shared" si="252"/>
        <v>0</v>
      </c>
      <c r="AE257" s="69">
        <f t="shared" si="252"/>
        <v>0</v>
      </c>
      <c r="AF257" s="69">
        <v>0</v>
      </c>
      <c r="AG257" s="69">
        <v>0</v>
      </c>
      <c r="AH257" s="69">
        <v>0</v>
      </c>
      <c r="AI257" s="69">
        <v>0</v>
      </c>
      <c r="AJ257" s="69">
        <v>0</v>
      </c>
      <c r="AK257" s="69">
        <v>0</v>
      </c>
      <c r="AL257" s="69">
        <v>0</v>
      </c>
      <c r="AM257" s="69">
        <v>0</v>
      </c>
      <c r="AN257" s="70">
        <v>0</v>
      </c>
      <c r="AO257" s="69">
        <v>0</v>
      </c>
      <c r="AP257" s="69">
        <v>0</v>
      </c>
      <c r="AQ257" s="69">
        <v>0</v>
      </c>
      <c r="AR257" s="69">
        <v>0</v>
      </c>
      <c r="AS257" s="69">
        <v>0</v>
      </c>
      <c r="AT257" s="69">
        <v>0</v>
      </c>
      <c r="AU257" s="69">
        <v>0</v>
      </c>
      <c r="AV257" s="69">
        <v>0</v>
      </c>
      <c r="AW257" s="70">
        <v>0</v>
      </c>
      <c r="AX257" s="69">
        <v>0</v>
      </c>
      <c r="AY257" s="69">
        <v>0</v>
      </c>
      <c r="AZ257" s="69">
        <v>0</v>
      </c>
      <c r="BA257" s="69">
        <v>0</v>
      </c>
      <c r="BB257" s="69">
        <v>0</v>
      </c>
      <c r="BC257" s="69">
        <v>0</v>
      </c>
      <c r="BD257" s="69">
        <v>0</v>
      </c>
      <c r="BE257" s="69">
        <v>0</v>
      </c>
      <c r="BF257" s="70">
        <v>0</v>
      </c>
      <c r="BG257" s="69">
        <v>0</v>
      </c>
      <c r="BH257" s="69">
        <v>0</v>
      </c>
      <c r="BI257" s="69">
        <v>0</v>
      </c>
      <c r="BJ257" s="69">
        <v>0</v>
      </c>
      <c r="BK257" s="69">
        <v>0</v>
      </c>
      <c r="BL257" s="69">
        <v>0</v>
      </c>
      <c r="BM257" s="69">
        <v>0</v>
      </c>
      <c r="BN257" s="69">
        <v>0</v>
      </c>
      <c r="BO257" s="70">
        <v>0</v>
      </c>
      <c r="BP257" s="69">
        <v>0</v>
      </c>
      <c r="BQ257" s="69">
        <v>0</v>
      </c>
      <c r="BR257" s="69">
        <v>0</v>
      </c>
      <c r="BS257" s="69">
        <v>0</v>
      </c>
      <c r="BT257" s="69">
        <v>0</v>
      </c>
      <c r="BU257" s="69">
        <v>0</v>
      </c>
      <c r="BV257" s="69">
        <v>0</v>
      </c>
      <c r="BW257" s="69">
        <v>0</v>
      </c>
      <c r="BX257" s="70">
        <v>0</v>
      </c>
      <c r="BY257" s="69">
        <v>0</v>
      </c>
      <c r="BZ257" s="69">
        <v>0</v>
      </c>
      <c r="CA257" s="69">
        <v>0</v>
      </c>
      <c r="CB257" s="69">
        <v>0</v>
      </c>
      <c r="CC257" s="69">
        <v>0</v>
      </c>
      <c r="CD257" s="69">
        <v>0</v>
      </c>
      <c r="CE257" s="69">
        <v>0</v>
      </c>
      <c r="CF257" s="69">
        <v>0</v>
      </c>
      <c r="CG257" s="70">
        <v>0</v>
      </c>
      <c r="CH257" s="69">
        <v>0</v>
      </c>
      <c r="CI257" s="69">
        <v>0</v>
      </c>
      <c r="CJ257" s="69">
        <v>0</v>
      </c>
      <c r="CK257" s="69">
        <v>0</v>
      </c>
      <c r="CL257" s="69">
        <v>0</v>
      </c>
      <c r="CM257" s="69">
        <v>0</v>
      </c>
      <c r="CN257" s="69">
        <v>0</v>
      </c>
      <c r="CO257" s="69">
        <v>0</v>
      </c>
      <c r="CP257" s="70">
        <v>0</v>
      </c>
      <c r="CQ257" s="69">
        <v>0</v>
      </c>
      <c r="CR257" s="69">
        <v>0</v>
      </c>
      <c r="CS257" s="69">
        <v>0</v>
      </c>
      <c r="CT257" s="69">
        <v>0</v>
      </c>
      <c r="CU257" s="69">
        <v>0</v>
      </c>
      <c r="CV257" s="69">
        <v>0</v>
      </c>
      <c r="CW257" s="69">
        <v>0</v>
      </c>
      <c r="CX257" s="69">
        <v>0</v>
      </c>
      <c r="CY257" s="70">
        <v>0</v>
      </c>
      <c r="CZ257" s="69">
        <v>0</v>
      </c>
      <c r="DA257" s="69">
        <v>0</v>
      </c>
      <c r="DB257" s="69">
        <v>0</v>
      </c>
      <c r="DC257" s="69">
        <v>0</v>
      </c>
      <c r="DD257" s="69">
        <v>0</v>
      </c>
      <c r="DE257" s="69">
        <v>0</v>
      </c>
      <c r="DF257" s="69">
        <v>0</v>
      </c>
      <c r="DG257" s="69">
        <v>0</v>
      </c>
      <c r="DH257" s="70">
        <v>0</v>
      </c>
    </row>
    <row r="258" spans="1:112" s="74" customFormat="1" ht="11.5" hidden="1" outlineLevel="1" x14ac:dyDescent="0.35">
      <c r="A258" s="88">
        <v>8811</v>
      </c>
      <c r="B258" s="88" t="s">
        <v>537</v>
      </c>
      <c r="C258" s="69"/>
      <c r="D258" s="69">
        <v>0</v>
      </c>
      <c r="E258" s="69">
        <v>0</v>
      </c>
      <c r="F258" s="69">
        <v>0</v>
      </c>
      <c r="G258" s="69">
        <v>0</v>
      </c>
      <c r="H258" s="69">
        <v>0</v>
      </c>
      <c r="I258" s="69">
        <v>0</v>
      </c>
      <c r="J258" s="69">
        <v>0</v>
      </c>
      <c r="K258" s="69">
        <v>0</v>
      </c>
      <c r="L258" s="69">
        <v>0</v>
      </c>
      <c r="M258" s="69">
        <v>0</v>
      </c>
      <c r="N258" s="70">
        <v>0</v>
      </c>
      <c r="O258" s="69">
        <v>0</v>
      </c>
      <c r="P258" s="69">
        <v>0</v>
      </c>
      <c r="Q258" s="69">
        <v>0</v>
      </c>
      <c r="R258" s="69">
        <v>0</v>
      </c>
      <c r="S258" s="69">
        <v>0</v>
      </c>
      <c r="T258" s="69">
        <v>0</v>
      </c>
      <c r="U258" s="69">
        <v>0</v>
      </c>
      <c r="V258" s="69">
        <v>0</v>
      </c>
      <c r="W258" s="70">
        <v>0</v>
      </c>
      <c r="X258" s="69">
        <f t="shared" si="252"/>
        <v>0</v>
      </c>
      <c r="Y258" s="69">
        <f t="shared" si="252"/>
        <v>0</v>
      </c>
      <c r="Z258" s="69">
        <f t="shared" si="252"/>
        <v>0</v>
      </c>
      <c r="AA258" s="69">
        <f t="shared" si="252"/>
        <v>0</v>
      </c>
      <c r="AB258" s="69">
        <f t="shared" si="252"/>
        <v>0</v>
      </c>
      <c r="AC258" s="69">
        <f t="shared" si="252"/>
        <v>0</v>
      </c>
      <c r="AD258" s="69">
        <f t="shared" si="252"/>
        <v>0</v>
      </c>
      <c r="AE258" s="69">
        <f t="shared" si="252"/>
        <v>0</v>
      </c>
      <c r="AF258" s="69">
        <v>0</v>
      </c>
      <c r="AG258" s="69">
        <v>0</v>
      </c>
      <c r="AH258" s="69">
        <v>0</v>
      </c>
      <c r="AI258" s="69">
        <v>0</v>
      </c>
      <c r="AJ258" s="69">
        <v>0</v>
      </c>
      <c r="AK258" s="69">
        <v>0</v>
      </c>
      <c r="AL258" s="69">
        <v>0</v>
      </c>
      <c r="AM258" s="69">
        <v>0</v>
      </c>
      <c r="AN258" s="70">
        <v>0</v>
      </c>
      <c r="AO258" s="69">
        <v>0</v>
      </c>
      <c r="AP258" s="69">
        <v>0</v>
      </c>
      <c r="AQ258" s="69">
        <v>0</v>
      </c>
      <c r="AR258" s="69">
        <v>0</v>
      </c>
      <c r="AS258" s="69">
        <v>0</v>
      </c>
      <c r="AT258" s="69">
        <v>0</v>
      </c>
      <c r="AU258" s="69">
        <v>0</v>
      </c>
      <c r="AV258" s="69">
        <v>0</v>
      </c>
      <c r="AW258" s="70">
        <v>0</v>
      </c>
      <c r="AX258" s="69">
        <v>0</v>
      </c>
      <c r="AY258" s="69">
        <v>0</v>
      </c>
      <c r="AZ258" s="69">
        <v>0</v>
      </c>
      <c r="BA258" s="69">
        <v>0</v>
      </c>
      <c r="BB258" s="69">
        <v>0</v>
      </c>
      <c r="BC258" s="69">
        <v>0</v>
      </c>
      <c r="BD258" s="69">
        <v>0</v>
      </c>
      <c r="BE258" s="69">
        <v>0</v>
      </c>
      <c r="BF258" s="70">
        <v>0</v>
      </c>
      <c r="BG258" s="69">
        <v>0</v>
      </c>
      <c r="BH258" s="69">
        <v>0</v>
      </c>
      <c r="BI258" s="69">
        <v>0</v>
      </c>
      <c r="BJ258" s="69">
        <v>0</v>
      </c>
      <c r="BK258" s="69">
        <v>0</v>
      </c>
      <c r="BL258" s="69">
        <v>0</v>
      </c>
      <c r="BM258" s="69">
        <v>0</v>
      </c>
      <c r="BN258" s="69">
        <v>0</v>
      </c>
      <c r="BO258" s="70">
        <v>0</v>
      </c>
      <c r="BP258" s="69">
        <v>0</v>
      </c>
      <c r="BQ258" s="69">
        <v>0</v>
      </c>
      <c r="BR258" s="69">
        <v>0</v>
      </c>
      <c r="BS258" s="69">
        <v>0</v>
      </c>
      <c r="BT258" s="69">
        <v>0</v>
      </c>
      <c r="BU258" s="69">
        <v>0</v>
      </c>
      <c r="BV258" s="69">
        <v>0</v>
      </c>
      <c r="BW258" s="69">
        <v>0</v>
      </c>
      <c r="BX258" s="70">
        <v>0</v>
      </c>
      <c r="BY258" s="69">
        <v>0</v>
      </c>
      <c r="BZ258" s="69">
        <v>0</v>
      </c>
      <c r="CA258" s="69">
        <v>0</v>
      </c>
      <c r="CB258" s="69">
        <v>0</v>
      </c>
      <c r="CC258" s="69">
        <v>0</v>
      </c>
      <c r="CD258" s="69">
        <v>0</v>
      </c>
      <c r="CE258" s="69">
        <v>0</v>
      </c>
      <c r="CF258" s="69">
        <v>0</v>
      </c>
      <c r="CG258" s="70">
        <v>0</v>
      </c>
      <c r="CH258" s="69">
        <v>0</v>
      </c>
      <c r="CI258" s="69">
        <v>0</v>
      </c>
      <c r="CJ258" s="69">
        <v>0</v>
      </c>
      <c r="CK258" s="69">
        <v>0</v>
      </c>
      <c r="CL258" s="69">
        <v>0</v>
      </c>
      <c r="CM258" s="69">
        <v>0</v>
      </c>
      <c r="CN258" s="69">
        <v>0</v>
      </c>
      <c r="CO258" s="69">
        <v>0</v>
      </c>
      <c r="CP258" s="70">
        <v>0</v>
      </c>
      <c r="CQ258" s="69">
        <v>0</v>
      </c>
      <c r="CR258" s="69">
        <v>0</v>
      </c>
      <c r="CS258" s="69">
        <v>0</v>
      </c>
      <c r="CT258" s="69">
        <v>0</v>
      </c>
      <c r="CU258" s="69">
        <v>0</v>
      </c>
      <c r="CV258" s="69">
        <v>0</v>
      </c>
      <c r="CW258" s="69">
        <v>0</v>
      </c>
      <c r="CX258" s="69">
        <v>0</v>
      </c>
      <c r="CY258" s="70">
        <v>0</v>
      </c>
      <c r="CZ258" s="69">
        <v>0</v>
      </c>
      <c r="DA258" s="69">
        <v>0</v>
      </c>
      <c r="DB258" s="69">
        <v>0</v>
      </c>
      <c r="DC258" s="69">
        <v>0</v>
      </c>
      <c r="DD258" s="69">
        <v>0</v>
      </c>
      <c r="DE258" s="69">
        <v>0</v>
      </c>
      <c r="DF258" s="69">
        <v>0</v>
      </c>
      <c r="DG258" s="69">
        <v>0</v>
      </c>
      <c r="DH258" s="70">
        <v>0</v>
      </c>
    </row>
    <row r="259" spans="1:112" s="74" customFormat="1" ht="11.5" hidden="1" outlineLevel="1" x14ac:dyDescent="0.35">
      <c r="A259" s="88">
        <v>8812</v>
      </c>
      <c r="B259" s="88" t="s">
        <v>538</v>
      </c>
      <c r="C259" s="69"/>
      <c r="D259" s="69">
        <v>0</v>
      </c>
      <c r="E259" s="69">
        <v>0</v>
      </c>
      <c r="F259" s="69">
        <v>0</v>
      </c>
      <c r="G259" s="69">
        <v>0</v>
      </c>
      <c r="H259" s="69">
        <v>0</v>
      </c>
      <c r="I259" s="69">
        <v>0</v>
      </c>
      <c r="J259" s="69">
        <v>0</v>
      </c>
      <c r="K259" s="69">
        <v>0</v>
      </c>
      <c r="L259" s="69">
        <v>0</v>
      </c>
      <c r="M259" s="69">
        <v>0</v>
      </c>
      <c r="N259" s="70">
        <v>0</v>
      </c>
      <c r="O259" s="69">
        <v>0</v>
      </c>
      <c r="P259" s="69">
        <v>0</v>
      </c>
      <c r="Q259" s="69">
        <v>0</v>
      </c>
      <c r="R259" s="69">
        <v>0</v>
      </c>
      <c r="S259" s="69">
        <v>0</v>
      </c>
      <c r="T259" s="69">
        <v>0</v>
      </c>
      <c r="U259" s="69">
        <v>0</v>
      </c>
      <c r="V259" s="69">
        <v>0</v>
      </c>
      <c r="W259" s="70">
        <v>0</v>
      </c>
      <c r="X259" s="69">
        <f t="shared" si="252"/>
        <v>0</v>
      </c>
      <c r="Y259" s="69">
        <f t="shared" si="252"/>
        <v>0</v>
      </c>
      <c r="Z259" s="69">
        <f t="shared" si="252"/>
        <v>0</v>
      </c>
      <c r="AA259" s="69">
        <f t="shared" si="252"/>
        <v>0</v>
      </c>
      <c r="AB259" s="69">
        <f t="shared" si="252"/>
        <v>0</v>
      </c>
      <c r="AC259" s="69">
        <f t="shared" si="252"/>
        <v>0</v>
      </c>
      <c r="AD259" s="69">
        <f t="shared" si="252"/>
        <v>0</v>
      </c>
      <c r="AE259" s="69">
        <f t="shared" si="252"/>
        <v>0</v>
      </c>
      <c r="AF259" s="69">
        <v>0</v>
      </c>
      <c r="AG259" s="69">
        <v>0</v>
      </c>
      <c r="AH259" s="69">
        <v>0</v>
      </c>
      <c r="AI259" s="69">
        <v>0</v>
      </c>
      <c r="AJ259" s="69">
        <v>0</v>
      </c>
      <c r="AK259" s="69">
        <v>0</v>
      </c>
      <c r="AL259" s="69">
        <v>0</v>
      </c>
      <c r="AM259" s="69">
        <v>0</v>
      </c>
      <c r="AN259" s="70">
        <v>0</v>
      </c>
      <c r="AO259" s="69">
        <v>0</v>
      </c>
      <c r="AP259" s="69">
        <v>0</v>
      </c>
      <c r="AQ259" s="69">
        <v>0</v>
      </c>
      <c r="AR259" s="69">
        <v>0</v>
      </c>
      <c r="AS259" s="69">
        <v>0</v>
      </c>
      <c r="AT259" s="69">
        <v>0</v>
      </c>
      <c r="AU259" s="69">
        <v>0</v>
      </c>
      <c r="AV259" s="69">
        <v>0</v>
      </c>
      <c r="AW259" s="70">
        <v>0</v>
      </c>
      <c r="AX259" s="69">
        <v>0</v>
      </c>
      <c r="AY259" s="69">
        <v>0</v>
      </c>
      <c r="AZ259" s="69">
        <v>0</v>
      </c>
      <c r="BA259" s="69">
        <v>0</v>
      </c>
      <c r="BB259" s="69">
        <v>0</v>
      </c>
      <c r="BC259" s="69">
        <v>0</v>
      </c>
      <c r="BD259" s="69">
        <v>0</v>
      </c>
      <c r="BE259" s="69">
        <v>0</v>
      </c>
      <c r="BF259" s="70">
        <v>0</v>
      </c>
      <c r="BG259" s="69">
        <v>0</v>
      </c>
      <c r="BH259" s="69">
        <v>0</v>
      </c>
      <c r="BI259" s="69">
        <v>0</v>
      </c>
      <c r="BJ259" s="69">
        <v>0</v>
      </c>
      <c r="BK259" s="69">
        <v>0</v>
      </c>
      <c r="BL259" s="69">
        <v>0</v>
      </c>
      <c r="BM259" s="69">
        <v>0</v>
      </c>
      <c r="BN259" s="69">
        <v>0</v>
      </c>
      <c r="BO259" s="70">
        <v>0</v>
      </c>
      <c r="BP259" s="69">
        <v>0</v>
      </c>
      <c r="BQ259" s="69">
        <v>0</v>
      </c>
      <c r="BR259" s="69">
        <v>0</v>
      </c>
      <c r="BS259" s="69">
        <v>0</v>
      </c>
      <c r="BT259" s="69">
        <v>0</v>
      </c>
      <c r="BU259" s="69">
        <v>0</v>
      </c>
      <c r="BV259" s="69">
        <v>0</v>
      </c>
      <c r="BW259" s="69">
        <v>0</v>
      </c>
      <c r="BX259" s="70">
        <v>0</v>
      </c>
      <c r="BY259" s="69">
        <v>0</v>
      </c>
      <c r="BZ259" s="69">
        <v>0</v>
      </c>
      <c r="CA259" s="69">
        <v>0</v>
      </c>
      <c r="CB259" s="69">
        <v>0</v>
      </c>
      <c r="CC259" s="69">
        <v>0</v>
      </c>
      <c r="CD259" s="69">
        <v>0</v>
      </c>
      <c r="CE259" s="69">
        <v>0</v>
      </c>
      <c r="CF259" s="69">
        <v>0</v>
      </c>
      <c r="CG259" s="70">
        <v>0</v>
      </c>
      <c r="CH259" s="69">
        <v>0</v>
      </c>
      <c r="CI259" s="69">
        <v>0</v>
      </c>
      <c r="CJ259" s="69">
        <v>0</v>
      </c>
      <c r="CK259" s="69">
        <v>0</v>
      </c>
      <c r="CL259" s="69">
        <v>0</v>
      </c>
      <c r="CM259" s="69">
        <v>0</v>
      </c>
      <c r="CN259" s="69">
        <v>0</v>
      </c>
      <c r="CO259" s="69">
        <v>0</v>
      </c>
      <c r="CP259" s="70">
        <v>0</v>
      </c>
      <c r="CQ259" s="69">
        <v>0</v>
      </c>
      <c r="CR259" s="69">
        <v>0</v>
      </c>
      <c r="CS259" s="69">
        <v>0</v>
      </c>
      <c r="CT259" s="69">
        <v>0</v>
      </c>
      <c r="CU259" s="69">
        <v>0</v>
      </c>
      <c r="CV259" s="69">
        <v>0</v>
      </c>
      <c r="CW259" s="69">
        <v>0</v>
      </c>
      <c r="CX259" s="69">
        <v>0</v>
      </c>
      <c r="CY259" s="70">
        <v>0</v>
      </c>
      <c r="CZ259" s="69">
        <v>0</v>
      </c>
      <c r="DA259" s="69">
        <v>0</v>
      </c>
      <c r="DB259" s="69">
        <v>0</v>
      </c>
      <c r="DC259" s="69">
        <v>0</v>
      </c>
      <c r="DD259" s="69">
        <v>0</v>
      </c>
      <c r="DE259" s="69">
        <v>0</v>
      </c>
      <c r="DF259" s="69">
        <v>0</v>
      </c>
      <c r="DG259" s="69">
        <v>0</v>
      </c>
      <c r="DH259" s="70">
        <v>0</v>
      </c>
    </row>
    <row r="260" spans="1:112" s="74" customFormat="1" ht="11.5" hidden="1" outlineLevel="1" x14ac:dyDescent="0.35">
      <c r="A260" s="88">
        <v>8813</v>
      </c>
      <c r="B260" s="88" t="s">
        <v>539</v>
      </c>
      <c r="C260" s="69"/>
      <c r="D260" s="69">
        <v>0</v>
      </c>
      <c r="E260" s="69">
        <v>0</v>
      </c>
      <c r="F260" s="69">
        <v>0</v>
      </c>
      <c r="G260" s="69">
        <v>0</v>
      </c>
      <c r="H260" s="69">
        <v>0</v>
      </c>
      <c r="I260" s="69">
        <v>0</v>
      </c>
      <c r="J260" s="69">
        <v>0</v>
      </c>
      <c r="K260" s="69">
        <v>0</v>
      </c>
      <c r="L260" s="69">
        <v>0</v>
      </c>
      <c r="M260" s="69">
        <v>0</v>
      </c>
      <c r="N260" s="70">
        <v>0</v>
      </c>
      <c r="O260" s="69">
        <v>0</v>
      </c>
      <c r="P260" s="69">
        <v>0</v>
      </c>
      <c r="Q260" s="69">
        <v>0</v>
      </c>
      <c r="R260" s="69">
        <v>0</v>
      </c>
      <c r="S260" s="69">
        <v>0</v>
      </c>
      <c r="T260" s="69">
        <v>0</v>
      </c>
      <c r="U260" s="69">
        <v>0</v>
      </c>
      <c r="V260" s="69">
        <v>0</v>
      </c>
      <c r="W260" s="70">
        <v>0</v>
      </c>
      <c r="X260" s="69">
        <f t="shared" si="252"/>
        <v>0</v>
      </c>
      <c r="Y260" s="69">
        <f t="shared" si="252"/>
        <v>0</v>
      </c>
      <c r="Z260" s="69">
        <f t="shared" si="252"/>
        <v>0</v>
      </c>
      <c r="AA260" s="69">
        <f t="shared" si="252"/>
        <v>0</v>
      </c>
      <c r="AB260" s="69">
        <f t="shared" si="252"/>
        <v>0</v>
      </c>
      <c r="AC260" s="69">
        <f t="shared" si="252"/>
        <v>0</v>
      </c>
      <c r="AD260" s="69">
        <f t="shared" si="252"/>
        <v>0</v>
      </c>
      <c r="AE260" s="69">
        <f t="shared" si="252"/>
        <v>0</v>
      </c>
      <c r="AF260" s="69">
        <v>0</v>
      </c>
      <c r="AG260" s="69">
        <v>0</v>
      </c>
      <c r="AH260" s="69">
        <v>0</v>
      </c>
      <c r="AI260" s="69">
        <v>0</v>
      </c>
      <c r="AJ260" s="69">
        <v>0</v>
      </c>
      <c r="AK260" s="69">
        <v>0</v>
      </c>
      <c r="AL260" s="69">
        <v>0</v>
      </c>
      <c r="AM260" s="69">
        <v>0</v>
      </c>
      <c r="AN260" s="70">
        <v>0</v>
      </c>
      <c r="AO260" s="69">
        <v>0</v>
      </c>
      <c r="AP260" s="69">
        <v>0</v>
      </c>
      <c r="AQ260" s="69">
        <v>0</v>
      </c>
      <c r="AR260" s="69">
        <v>0</v>
      </c>
      <c r="AS260" s="69">
        <v>0</v>
      </c>
      <c r="AT260" s="69">
        <v>0</v>
      </c>
      <c r="AU260" s="69">
        <v>0</v>
      </c>
      <c r="AV260" s="69">
        <v>0</v>
      </c>
      <c r="AW260" s="70">
        <v>0</v>
      </c>
      <c r="AX260" s="69">
        <v>0</v>
      </c>
      <c r="AY260" s="69">
        <v>0</v>
      </c>
      <c r="AZ260" s="69">
        <v>0</v>
      </c>
      <c r="BA260" s="69">
        <v>0</v>
      </c>
      <c r="BB260" s="69">
        <v>0</v>
      </c>
      <c r="BC260" s="69">
        <v>0</v>
      </c>
      <c r="BD260" s="69">
        <v>0</v>
      </c>
      <c r="BE260" s="69">
        <v>0</v>
      </c>
      <c r="BF260" s="70">
        <v>0</v>
      </c>
      <c r="BG260" s="69">
        <v>0</v>
      </c>
      <c r="BH260" s="69">
        <v>0</v>
      </c>
      <c r="BI260" s="69">
        <v>0</v>
      </c>
      <c r="BJ260" s="69">
        <v>0</v>
      </c>
      <c r="BK260" s="69">
        <v>0</v>
      </c>
      <c r="BL260" s="69">
        <v>0</v>
      </c>
      <c r="BM260" s="69">
        <v>0</v>
      </c>
      <c r="BN260" s="69">
        <v>0</v>
      </c>
      <c r="BO260" s="70">
        <v>0</v>
      </c>
      <c r="BP260" s="69">
        <v>0</v>
      </c>
      <c r="BQ260" s="69">
        <v>0</v>
      </c>
      <c r="BR260" s="69">
        <v>0</v>
      </c>
      <c r="BS260" s="69">
        <v>0</v>
      </c>
      <c r="BT260" s="69">
        <v>0</v>
      </c>
      <c r="BU260" s="69">
        <v>0</v>
      </c>
      <c r="BV260" s="69">
        <v>0</v>
      </c>
      <c r="BW260" s="69">
        <v>0</v>
      </c>
      <c r="BX260" s="70">
        <v>0</v>
      </c>
      <c r="BY260" s="69">
        <v>0</v>
      </c>
      <c r="BZ260" s="69">
        <v>0</v>
      </c>
      <c r="CA260" s="69">
        <v>0</v>
      </c>
      <c r="CB260" s="69">
        <v>0</v>
      </c>
      <c r="CC260" s="69">
        <v>0</v>
      </c>
      <c r="CD260" s="69">
        <v>0</v>
      </c>
      <c r="CE260" s="69">
        <v>0</v>
      </c>
      <c r="CF260" s="69">
        <v>0</v>
      </c>
      <c r="CG260" s="70">
        <v>0</v>
      </c>
      <c r="CH260" s="69">
        <v>0</v>
      </c>
      <c r="CI260" s="69">
        <v>0</v>
      </c>
      <c r="CJ260" s="69">
        <v>0</v>
      </c>
      <c r="CK260" s="69">
        <v>0</v>
      </c>
      <c r="CL260" s="69">
        <v>0</v>
      </c>
      <c r="CM260" s="69">
        <v>0</v>
      </c>
      <c r="CN260" s="69">
        <v>0</v>
      </c>
      <c r="CO260" s="69">
        <v>0</v>
      </c>
      <c r="CP260" s="70">
        <v>0</v>
      </c>
      <c r="CQ260" s="69">
        <v>0</v>
      </c>
      <c r="CR260" s="69">
        <v>0</v>
      </c>
      <c r="CS260" s="69">
        <v>0</v>
      </c>
      <c r="CT260" s="69">
        <v>0</v>
      </c>
      <c r="CU260" s="69">
        <v>0</v>
      </c>
      <c r="CV260" s="69">
        <v>0</v>
      </c>
      <c r="CW260" s="69">
        <v>0</v>
      </c>
      <c r="CX260" s="69">
        <v>0</v>
      </c>
      <c r="CY260" s="70">
        <v>0</v>
      </c>
      <c r="CZ260" s="69">
        <v>0</v>
      </c>
      <c r="DA260" s="69">
        <v>0</v>
      </c>
      <c r="DB260" s="69">
        <v>0</v>
      </c>
      <c r="DC260" s="69">
        <v>0</v>
      </c>
      <c r="DD260" s="69">
        <v>0</v>
      </c>
      <c r="DE260" s="69">
        <v>0</v>
      </c>
      <c r="DF260" s="69">
        <v>0</v>
      </c>
      <c r="DG260" s="69">
        <v>0</v>
      </c>
      <c r="DH260" s="70">
        <v>0</v>
      </c>
    </row>
    <row r="261" spans="1:112" s="74" customFormat="1" ht="11.5" hidden="1" outlineLevel="1" x14ac:dyDescent="0.35">
      <c r="A261" s="88">
        <v>8814</v>
      </c>
      <c r="B261" s="88" t="s">
        <v>540</v>
      </c>
      <c r="C261" s="69"/>
      <c r="D261" s="69">
        <v>0</v>
      </c>
      <c r="E261" s="69">
        <v>0</v>
      </c>
      <c r="F261" s="69">
        <v>0</v>
      </c>
      <c r="G261" s="69">
        <v>0</v>
      </c>
      <c r="H261" s="69">
        <v>0</v>
      </c>
      <c r="I261" s="69">
        <v>0</v>
      </c>
      <c r="J261" s="69">
        <v>0</v>
      </c>
      <c r="K261" s="69">
        <v>0</v>
      </c>
      <c r="L261" s="69">
        <v>0</v>
      </c>
      <c r="M261" s="69">
        <v>0</v>
      </c>
      <c r="N261" s="70">
        <v>0</v>
      </c>
      <c r="O261" s="69">
        <v>0</v>
      </c>
      <c r="P261" s="69">
        <v>0</v>
      </c>
      <c r="Q261" s="69">
        <v>0</v>
      </c>
      <c r="R261" s="69">
        <v>0</v>
      </c>
      <c r="S261" s="69">
        <v>0</v>
      </c>
      <c r="T261" s="69">
        <v>0</v>
      </c>
      <c r="U261" s="69">
        <v>0</v>
      </c>
      <c r="V261" s="69">
        <v>0</v>
      </c>
      <c r="W261" s="70">
        <v>0</v>
      </c>
      <c r="X261" s="69">
        <f t="shared" si="252"/>
        <v>0</v>
      </c>
      <c r="Y261" s="69">
        <f t="shared" si="252"/>
        <v>0</v>
      </c>
      <c r="Z261" s="69">
        <f t="shared" si="252"/>
        <v>0</v>
      </c>
      <c r="AA261" s="69">
        <f t="shared" si="252"/>
        <v>0</v>
      </c>
      <c r="AB261" s="69">
        <f t="shared" si="252"/>
        <v>0</v>
      </c>
      <c r="AC261" s="69">
        <f t="shared" si="252"/>
        <v>0</v>
      </c>
      <c r="AD261" s="69">
        <f t="shared" si="252"/>
        <v>0</v>
      </c>
      <c r="AE261" s="69">
        <f t="shared" si="252"/>
        <v>0</v>
      </c>
      <c r="AF261" s="69">
        <v>0</v>
      </c>
      <c r="AG261" s="69">
        <v>0</v>
      </c>
      <c r="AH261" s="69">
        <v>0</v>
      </c>
      <c r="AI261" s="69">
        <v>0</v>
      </c>
      <c r="AJ261" s="69">
        <v>0</v>
      </c>
      <c r="AK261" s="69">
        <v>0</v>
      </c>
      <c r="AL261" s="69">
        <v>0</v>
      </c>
      <c r="AM261" s="69">
        <v>0</v>
      </c>
      <c r="AN261" s="70">
        <v>0</v>
      </c>
      <c r="AO261" s="69">
        <v>0</v>
      </c>
      <c r="AP261" s="69">
        <v>0</v>
      </c>
      <c r="AQ261" s="69">
        <v>0</v>
      </c>
      <c r="AR261" s="69">
        <v>0</v>
      </c>
      <c r="AS261" s="69">
        <v>0</v>
      </c>
      <c r="AT261" s="69">
        <v>0</v>
      </c>
      <c r="AU261" s="69">
        <v>0</v>
      </c>
      <c r="AV261" s="69">
        <v>0</v>
      </c>
      <c r="AW261" s="70">
        <v>0</v>
      </c>
      <c r="AX261" s="69">
        <v>0</v>
      </c>
      <c r="AY261" s="69">
        <v>0</v>
      </c>
      <c r="AZ261" s="69">
        <v>0</v>
      </c>
      <c r="BA261" s="69">
        <v>0</v>
      </c>
      <c r="BB261" s="69">
        <v>0</v>
      </c>
      <c r="BC261" s="69">
        <v>0</v>
      </c>
      <c r="BD261" s="69">
        <v>0</v>
      </c>
      <c r="BE261" s="69">
        <v>0</v>
      </c>
      <c r="BF261" s="70">
        <v>0</v>
      </c>
      <c r="BG261" s="69">
        <v>0</v>
      </c>
      <c r="BH261" s="69">
        <v>0</v>
      </c>
      <c r="BI261" s="69">
        <v>0</v>
      </c>
      <c r="BJ261" s="69">
        <v>0</v>
      </c>
      <c r="BK261" s="69">
        <v>0</v>
      </c>
      <c r="BL261" s="69">
        <v>0</v>
      </c>
      <c r="BM261" s="69">
        <v>0</v>
      </c>
      <c r="BN261" s="69">
        <v>0</v>
      </c>
      <c r="BO261" s="70">
        <v>0</v>
      </c>
      <c r="BP261" s="69">
        <v>0</v>
      </c>
      <c r="BQ261" s="69">
        <v>0</v>
      </c>
      <c r="BR261" s="69">
        <v>0</v>
      </c>
      <c r="BS261" s="69">
        <v>0</v>
      </c>
      <c r="BT261" s="69">
        <v>0</v>
      </c>
      <c r="BU261" s="69">
        <v>0</v>
      </c>
      <c r="BV261" s="69">
        <v>0</v>
      </c>
      <c r="BW261" s="69">
        <v>0</v>
      </c>
      <c r="BX261" s="70">
        <v>0</v>
      </c>
      <c r="BY261" s="69">
        <v>0</v>
      </c>
      <c r="BZ261" s="69">
        <v>0</v>
      </c>
      <c r="CA261" s="69">
        <v>0</v>
      </c>
      <c r="CB261" s="69">
        <v>0</v>
      </c>
      <c r="CC261" s="69">
        <v>0</v>
      </c>
      <c r="CD261" s="69">
        <v>0</v>
      </c>
      <c r="CE261" s="69">
        <v>0</v>
      </c>
      <c r="CF261" s="69">
        <v>0</v>
      </c>
      <c r="CG261" s="70">
        <v>0</v>
      </c>
      <c r="CH261" s="69">
        <v>0</v>
      </c>
      <c r="CI261" s="69">
        <v>0</v>
      </c>
      <c r="CJ261" s="69">
        <v>0</v>
      </c>
      <c r="CK261" s="69">
        <v>0</v>
      </c>
      <c r="CL261" s="69">
        <v>0</v>
      </c>
      <c r="CM261" s="69">
        <v>0</v>
      </c>
      <c r="CN261" s="69">
        <v>0</v>
      </c>
      <c r="CO261" s="69">
        <v>0</v>
      </c>
      <c r="CP261" s="70">
        <v>0</v>
      </c>
      <c r="CQ261" s="69">
        <v>0</v>
      </c>
      <c r="CR261" s="69">
        <v>0</v>
      </c>
      <c r="CS261" s="69">
        <v>0</v>
      </c>
      <c r="CT261" s="69">
        <v>0</v>
      </c>
      <c r="CU261" s="69">
        <v>0</v>
      </c>
      <c r="CV261" s="69">
        <v>0</v>
      </c>
      <c r="CW261" s="69">
        <v>0</v>
      </c>
      <c r="CX261" s="69">
        <v>0</v>
      </c>
      <c r="CY261" s="70">
        <v>0</v>
      </c>
      <c r="CZ261" s="69">
        <v>0</v>
      </c>
      <c r="DA261" s="69">
        <v>0</v>
      </c>
      <c r="DB261" s="69">
        <v>0</v>
      </c>
      <c r="DC261" s="69">
        <v>0</v>
      </c>
      <c r="DD261" s="69">
        <v>0</v>
      </c>
      <c r="DE261" s="69">
        <v>0</v>
      </c>
      <c r="DF261" s="69">
        <v>0</v>
      </c>
      <c r="DG261" s="69">
        <v>0</v>
      </c>
      <c r="DH261" s="70">
        <v>0</v>
      </c>
    </row>
    <row r="262" spans="1:112" s="74" customFormat="1" ht="11.5" hidden="1" outlineLevel="1" x14ac:dyDescent="0.35">
      <c r="A262" s="88">
        <v>8815</v>
      </c>
      <c r="B262" s="88" t="s">
        <v>541</v>
      </c>
      <c r="C262" s="69"/>
      <c r="D262" s="69">
        <v>0</v>
      </c>
      <c r="E262" s="69">
        <v>0</v>
      </c>
      <c r="F262" s="69">
        <v>0</v>
      </c>
      <c r="G262" s="69">
        <v>0</v>
      </c>
      <c r="H262" s="69">
        <v>0</v>
      </c>
      <c r="I262" s="69">
        <v>0</v>
      </c>
      <c r="J262" s="69">
        <v>0</v>
      </c>
      <c r="K262" s="69">
        <v>0</v>
      </c>
      <c r="L262" s="69">
        <v>0</v>
      </c>
      <c r="M262" s="69">
        <v>0</v>
      </c>
      <c r="N262" s="70">
        <v>0</v>
      </c>
      <c r="O262" s="69">
        <v>0</v>
      </c>
      <c r="P262" s="69">
        <v>0</v>
      </c>
      <c r="Q262" s="69">
        <v>0</v>
      </c>
      <c r="R262" s="69">
        <v>0</v>
      </c>
      <c r="S262" s="69">
        <v>0</v>
      </c>
      <c r="T262" s="69">
        <v>0</v>
      </c>
      <c r="U262" s="69">
        <v>0</v>
      </c>
      <c r="V262" s="69">
        <v>0</v>
      </c>
      <c r="W262" s="70">
        <v>0</v>
      </c>
      <c r="X262" s="69">
        <f t="shared" si="252"/>
        <v>0</v>
      </c>
      <c r="Y262" s="69">
        <f t="shared" si="252"/>
        <v>0</v>
      </c>
      <c r="Z262" s="69">
        <f t="shared" si="252"/>
        <v>0</v>
      </c>
      <c r="AA262" s="69">
        <f t="shared" si="252"/>
        <v>0</v>
      </c>
      <c r="AB262" s="69">
        <f t="shared" si="252"/>
        <v>0</v>
      </c>
      <c r="AC262" s="69">
        <f t="shared" si="252"/>
        <v>0</v>
      </c>
      <c r="AD262" s="69">
        <f t="shared" si="252"/>
        <v>0</v>
      </c>
      <c r="AE262" s="69">
        <f t="shared" si="252"/>
        <v>0</v>
      </c>
      <c r="AF262" s="69">
        <v>0</v>
      </c>
      <c r="AG262" s="69">
        <v>0</v>
      </c>
      <c r="AH262" s="69">
        <v>0</v>
      </c>
      <c r="AI262" s="69">
        <v>0</v>
      </c>
      <c r="AJ262" s="69">
        <v>0</v>
      </c>
      <c r="AK262" s="69">
        <v>0</v>
      </c>
      <c r="AL262" s="69">
        <v>0</v>
      </c>
      <c r="AM262" s="69">
        <v>0</v>
      </c>
      <c r="AN262" s="70">
        <v>0</v>
      </c>
      <c r="AO262" s="69">
        <v>0</v>
      </c>
      <c r="AP262" s="69">
        <v>0</v>
      </c>
      <c r="AQ262" s="69">
        <v>0</v>
      </c>
      <c r="AR262" s="69">
        <v>0</v>
      </c>
      <c r="AS262" s="69">
        <v>0</v>
      </c>
      <c r="AT262" s="69">
        <v>0</v>
      </c>
      <c r="AU262" s="69">
        <v>0</v>
      </c>
      <c r="AV262" s="69">
        <v>0</v>
      </c>
      <c r="AW262" s="70">
        <v>0</v>
      </c>
      <c r="AX262" s="69">
        <v>0</v>
      </c>
      <c r="AY262" s="69">
        <v>0</v>
      </c>
      <c r="AZ262" s="69">
        <v>0</v>
      </c>
      <c r="BA262" s="69">
        <v>0</v>
      </c>
      <c r="BB262" s="69">
        <v>0</v>
      </c>
      <c r="BC262" s="69">
        <v>0</v>
      </c>
      <c r="BD262" s="69">
        <v>0</v>
      </c>
      <c r="BE262" s="69">
        <v>0</v>
      </c>
      <c r="BF262" s="70">
        <v>0</v>
      </c>
      <c r="BG262" s="69">
        <v>0</v>
      </c>
      <c r="BH262" s="69">
        <v>0</v>
      </c>
      <c r="BI262" s="69">
        <v>0</v>
      </c>
      <c r="BJ262" s="69">
        <v>0</v>
      </c>
      <c r="BK262" s="69">
        <v>0</v>
      </c>
      <c r="BL262" s="69">
        <v>0</v>
      </c>
      <c r="BM262" s="69">
        <v>0</v>
      </c>
      <c r="BN262" s="69">
        <v>0</v>
      </c>
      <c r="BO262" s="70">
        <v>0</v>
      </c>
      <c r="BP262" s="69">
        <v>0</v>
      </c>
      <c r="BQ262" s="69">
        <v>0</v>
      </c>
      <c r="BR262" s="69">
        <v>0</v>
      </c>
      <c r="BS262" s="69">
        <v>0</v>
      </c>
      <c r="BT262" s="69">
        <v>0</v>
      </c>
      <c r="BU262" s="69">
        <v>0</v>
      </c>
      <c r="BV262" s="69">
        <v>0</v>
      </c>
      <c r="BW262" s="69">
        <v>0</v>
      </c>
      <c r="BX262" s="70">
        <v>0</v>
      </c>
      <c r="BY262" s="69">
        <v>0</v>
      </c>
      <c r="BZ262" s="69">
        <v>0</v>
      </c>
      <c r="CA262" s="69">
        <v>0</v>
      </c>
      <c r="CB262" s="69">
        <v>0</v>
      </c>
      <c r="CC262" s="69">
        <v>0</v>
      </c>
      <c r="CD262" s="69">
        <v>0</v>
      </c>
      <c r="CE262" s="69">
        <v>0</v>
      </c>
      <c r="CF262" s="69">
        <v>0</v>
      </c>
      <c r="CG262" s="70">
        <v>0</v>
      </c>
      <c r="CH262" s="69">
        <v>0</v>
      </c>
      <c r="CI262" s="69">
        <v>0</v>
      </c>
      <c r="CJ262" s="69">
        <v>0</v>
      </c>
      <c r="CK262" s="69">
        <v>0</v>
      </c>
      <c r="CL262" s="69">
        <v>0</v>
      </c>
      <c r="CM262" s="69">
        <v>0</v>
      </c>
      <c r="CN262" s="69">
        <v>0</v>
      </c>
      <c r="CO262" s="69">
        <v>0</v>
      </c>
      <c r="CP262" s="70">
        <v>0</v>
      </c>
      <c r="CQ262" s="69">
        <v>0</v>
      </c>
      <c r="CR262" s="69">
        <v>0</v>
      </c>
      <c r="CS262" s="69">
        <v>0</v>
      </c>
      <c r="CT262" s="69">
        <v>0</v>
      </c>
      <c r="CU262" s="69">
        <v>0</v>
      </c>
      <c r="CV262" s="69">
        <v>0</v>
      </c>
      <c r="CW262" s="69">
        <v>0</v>
      </c>
      <c r="CX262" s="69">
        <v>0</v>
      </c>
      <c r="CY262" s="70">
        <v>0</v>
      </c>
      <c r="CZ262" s="69">
        <v>0</v>
      </c>
      <c r="DA262" s="69">
        <v>0</v>
      </c>
      <c r="DB262" s="69">
        <v>0</v>
      </c>
      <c r="DC262" s="69">
        <v>0</v>
      </c>
      <c r="DD262" s="69">
        <v>0</v>
      </c>
      <c r="DE262" s="69">
        <v>0</v>
      </c>
      <c r="DF262" s="69">
        <v>0</v>
      </c>
      <c r="DG262" s="69">
        <v>0</v>
      </c>
      <c r="DH262" s="70">
        <v>0</v>
      </c>
    </row>
    <row r="263" spans="1:112" s="74" customFormat="1" ht="11.5" hidden="1" outlineLevel="1" x14ac:dyDescent="0.35">
      <c r="A263" s="88">
        <v>8816</v>
      </c>
      <c r="B263" s="88" t="s">
        <v>542</v>
      </c>
      <c r="C263" s="69"/>
      <c r="D263" s="69">
        <v>0</v>
      </c>
      <c r="E263" s="69">
        <v>0</v>
      </c>
      <c r="F263" s="69">
        <v>0</v>
      </c>
      <c r="G263" s="69">
        <v>0</v>
      </c>
      <c r="H263" s="69">
        <v>0</v>
      </c>
      <c r="I263" s="69">
        <v>0</v>
      </c>
      <c r="J263" s="69">
        <v>0</v>
      </c>
      <c r="K263" s="69">
        <v>0</v>
      </c>
      <c r="L263" s="69">
        <v>0</v>
      </c>
      <c r="M263" s="69">
        <v>0</v>
      </c>
      <c r="N263" s="70">
        <v>0</v>
      </c>
      <c r="O263" s="69">
        <v>0</v>
      </c>
      <c r="P263" s="69">
        <v>0</v>
      </c>
      <c r="Q263" s="69">
        <v>0</v>
      </c>
      <c r="R263" s="69">
        <v>0</v>
      </c>
      <c r="S263" s="69">
        <v>0</v>
      </c>
      <c r="T263" s="69">
        <v>0</v>
      </c>
      <c r="U263" s="69">
        <v>0</v>
      </c>
      <c r="V263" s="69">
        <v>0</v>
      </c>
      <c r="W263" s="70">
        <v>0</v>
      </c>
      <c r="X263" s="69">
        <f t="shared" si="252"/>
        <v>0</v>
      </c>
      <c r="Y263" s="69">
        <f t="shared" si="252"/>
        <v>0</v>
      </c>
      <c r="Z263" s="69">
        <f t="shared" si="252"/>
        <v>0</v>
      </c>
      <c r="AA263" s="69">
        <f t="shared" si="252"/>
        <v>0</v>
      </c>
      <c r="AB263" s="69">
        <f t="shared" si="252"/>
        <v>0</v>
      </c>
      <c r="AC263" s="69">
        <f t="shared" si="252"/>
        <v>0</v>
      </c>
      <c r="AD263" s="69">
        <f t="shared" si="252"/>
        <v>0</v>
      </c>
      <c r="AE263" s="69">
        <f t="shared" si="252"/>
        <v>0</v>
      </c>
      <c r="AF263" s="69">
        <v>0</v>
      </c>
      <c r="AG263" s="69">
        <v>0</v>
      </c>
      <c r="AH263" s="69">
        <v>0</v>
      </c>
      <c r="AI263" s="69">
        <v>0</v>
      </c>
      <c r="AJ263" s="69">
        <v>0</v>
      </c>
      <c r="AK263" s="69">
        <v>0</v>
      </c>
      <c r="AL263" s="69">
        <v>0</v>
      </c>
      <c r="AM263" s="69">
        <v>0</v>
      </c>
      <c r="AN263" s="70">
        <v>0</v>
      </c>
      <c r="AO263" s="69">
        <v>0</v>
      </c>
      <c r="AP263" s="69">
        <v>0</v>
      </c>
      <c r="AQ263" s="69">
        <v>0</v>
      </c>
      <c r="AR263" s="69">
        <v>0</v>
      </c>
      <c r="AS263" s="69">
        <v>0</v>
      </c>
      <c r="AT263" s="69">
        <v>0</v>
      </c>
      <c r="AU263" s="69">
        <v>0</v>
      </c>
      <c r="AV263" s="69">
        <v>0</v>
      </c>
      <c r="AW263" s="70">
        <v>0</v>
      </c>
      <c r="AX263" s="69">
        <v>0</v>
      </c>
      <c r="AY263" s="69">
        <v>0</v>
      </c>
      <c r="AZ263" s="69">
        <v>0</v>
      </c>
      <c r="BA263" s="69">
        <v>0</v>
      </c>
      <c r="BB263" s="69">
        <v>0</v>
      </c>
      <c r="BC263" s="69">
        <v>0</v>
      </c>
      <c r="BD263" s="69">
        <v>0</v>
      </c>
      <c r="BE263" s="69">
        <v>0</v>
      </c>
      <c r="BF263" s="70">
        <v>0</v>
      </c>
      <c r="BG263" s="69">
        <v>0</v>
      </c>
      <c r="BH263" s="69">
        <v>0</v>
      </c>
      <c r="BI263" s="69">
        <v>0</v>
      </c>
      <c r="BJ263" s="69">
        <v>0</v>
      </c>
      <c r="BK263" s="69">
        <v>0</v>
      </c>
      <c r="BL263" s="69">
        <v>0</v>
      </c>
      <c r="BM263" s="69">
        <v>0</v>
      </c>
      <c r="BN263" s="69">
        <v>0</v>
      </c>
      <c r="BO263" s="70">
        <v>0</v>
      </c>
      <c r="BP263" s="69">
        <v>0</v>
      </c>
      <c r="BQ263" s="69">
        <v>0</v>
      </c>
      <c r="BR263" s="69">
        <v>0</v>
      </c>
      <c r="BS263" s="69">
        <v>0</v>
      </c>
      <c r="BT263" s="69">
        <v>0</v>
      </c>
      <c r="BU263" s="69">
        <v>0</v>
      </c>
      <c r="BV263" s="69">
        <v>0</v>
      </c>
      <c r="BW263" s="69">
        <v>0</v>
      </c>
      <c r="BX263" s="70">
        <v>0</v>
      </c>
      <c r="BY263" s="69">
        <v>0</v>
      </c>
      <c r="BZ263" s="69">
        <v>0</v>
      </c>
      <c r="CA263" s="69">
        <v>0</v>
      </c>
      <c r="CB263" s="69">
        <v>0</v>
      </c>
      <c r="CC263" s="69">
        <v>0</v>
      </c>
      <c r="CD263" s="69">
        <v>0</v>
      </c>
      <c r="CE263" s="69">
        <v>0</v>
      </c>
      <c r="CF263" s="69">
        <v>0</v>
      </c>
      <c r="CG263" s="70">
        <v>0</v>
      </c>
      <c r="CH263" s="69">
        <v>0</v>
      </c>
      <c r="CI263" s="69">
        <v>0</v>
      </c>
      <c r="CJ263" s="69">
        <v>0</v>
      </c>
      <c r="CK263" s="69">
        <v>0</v>
      </c>
      <c r="CL263" s="69">
        <v>0</v>
      </c>
      <c r="CM263" s="69">
        <v>0</v>
      </c>
      <c r="CN263" s="69">
        <v>0</v>
      </c>
      <c r="CO263" s="69">
        <v>0</v>
      </c>
      <c r="CP263" s="70">
        <v>0</v>
      </c>
      <c r="CQ263" s="69">
        <v>0</v>
      </c>
      <c r="CR263" s="69">
        <v>0</v>
      </c>
      <c r="CS263" s="69">
        <v>0</v>
      </c>
      <c r="CT263" s="69">
        <v>0</v>
      </c>
      <c r="CU263" s="69">
        <v>0</v>
      </c>
      <c r="CV263" s="69">
        <v>0</v>
      </c>
      <c r="CW263" s="69">
        <v>0</v>
      </c>
      <c r="CX263" s="69">
        <v>0</v>
      </c>
      <c r="CY263" s="70">
        <v>0</v>
      </c>
      <c r="CZ263" s="69">
        <v>0</v>
      </c>
      <c r="DA263" s="69">
        <v>0</v>
      </c>
      <c r="DB263" s="69">
        <v>0</v>
      </c>
      <c r="DC263" s="69">
        <v>0</v>
      </c>
      <c r="DD263" s="69">
        <v>0</v>
      </c>
      <c r="DE263" s="69">
        <v>0</v>
      </c>
      <c r="DF263" s="69">
        <v>0</v>
      </c>
      <c r="DG263" s="69">
        <v>0</v>
      </c>
      <c r="DH263" s="70">
        <v>0</v>
      </c>
    </row>
    <row r="264" spans="1:112" s="74" customFormat="1" ht="11.5" hidden="1" outlineLevel="1" x14ac:dyDescent="0.35">
      <c r="A264" s="88">
        <v>8817</v>
      </c>
      <c r="B264" s="88" t="s">
        <v>543</v>
      </c>
      <c r="C264" s="69"/>
      <c r="D264" s="69">
        <v>0</v>
      </c>
      <c r="E264" s="69">
        <v>0</v>
      </c>
      <c r="F264" s="69">
        <v>0</v>
      </c>
      <c r="G264" s="69">
        <v>0</v>
      </c>
      <c r="H264" s="69">
        <v>0</v>
      </c>
      <c r="I264" s="69">
        <v>0</v>
      </c>
      <c r="J264" s="69">
        <v>0</v>
      </c>
      <c r="K264" s="69">
        <v>0</v>
      </c>
      <c r="L264" s="69">
        <v>0</v>
      </c>
      <c r="M264" s="69">
        <v>0</v>
      </c>
      <c r="N264" s="70">
        <v>0</v>
      </c>
      <c r="O264" s="69">
        <v>0</v>
      </c>
      <c r="P264" s="69">
        <v>0</v>
      </c>
      <c r="Q264" s="69">
        <v>0</v>
      </c>
      <c r="R264" s="69">
        <v>0</v>
      </c>
      <c r="S264" s="69">
        <v>0</v>
      </c>
      <c r="T264" s="69">
        <v>0</v>
      </c>
      <c r="U264" s="69">
        <v>0</v>
      </c>
      <c r="V264" s="69">
        <v>0</v>
      </c>
      <c r="W264" s="70">
        <v>0</v>
      </c>
      <c r="X264" s="69">
        <f t="shared" si="252"/>
        <v>0</v>
      </c>
      <c r="Y264" s="69">
        <f t="shared" si="252"/>
        <v>0</v>
      </c>
      <c r="Z264" s="69">
        <f t="shared" si="252"/>
        <v>0</v>
      </c>
      <c r="AA264" s="69">
        <f t="shared" si="252"/>
        <v>0</v>
      </c>
      <c r="AB264" s="69">
        <f t="shared" si="252"/>
        <v>0</v>
      </c>
      <c r="AC264" s="69">
        <f t="shared" si="252"/>
        <v>0</v>
      </c>
      <c r="AD264" s="69">
        <f t="shared" si="252"/>
        <v>0</v>
      </c>
      <c r="AE264" s="69">
        <f t="shared" si="252"/>
        <v>0</v>
      </c>
      <c r="AF264" s="69">
        <v>0</v>
      </c>
      <c r="AG264" s="69">
        <v>0</v>
      </c>
      <c r="AH264" s="69">
        <v>0</v>
      </c>
      <c r="AI264" s="69">
        <v>0</v>
      </c>
      <c r="AJ264" s="69">
        <v>0</v>
      </c>
      <c r="AK264" s="69">
        <v>0</v>
      </c>
      <c r="AL264" s="69">
        <v>0</v>
      </c>
      <c r="AM264" s="69">
        <v>0</v>
      </c>
      <c r="AN264" s="70">
        <v>0</v>
      </c>
      <c r="AO264" s="69">
        <v>0</v>
      </c>
      <c r="AP264" s="69">
        <v>0</v>
      </c>
      <c r="AQ264" s="69">
        <v>0</v>
      </c>
      <c r="AR264" s="69">
        <v>0</v>
      </c>
      <c r="AS264" s="69">
        <v>0</v>
      </c>
      <c r="AT264" s="69">
        <v>0</v>
      </c>
      <c r="AU264" s="69">
        <v>0</v>
      </c>
      <c r="AV264" s="69">
        <v>0</v>
      </c>
      <c r="AW264" s="70">
        <v>0</v>
      </c>
      <c r="AX264" s="69">
        <v>0</v>
      </c>
      <c r="AY264" s="69">
        <v>0</v>
      </c>
      <c r="AZ264" s="69">
        <v>0</v>
      </c>
      <c r="BA264" s="69">
        <v>0</v>
      </c>
      <c r="BB264" s="69">
        <v>0</v>
      </c>
      <c r="BC264" s="69">
        <v>0</v>
      </c>
      <c r="BD264" s="69">
        <v>0</v>
      </c>
      <c r="BE264" s="69">
        <v>0</v>
      </c>
      <c r="BF264" s="70">
        <v>0</v>
      </c>
      <c r="BG264" s="69">
        <v>0</v>
      </c>
      <c r="BH264" s="69">
        <v>0</v>
      </c>
      <c r="BI264" s="69">
        <v>0</v>
      </c>
      <c r="BJ264" s="69">
        <v>0</v>
      </c>
      <c r="BK264" s="69">
        <v>0</v>
      </c>
      <c r="BL264" s="69">
        <v>0</v>
      </c>
      <c r="BM264" s="69">
        <v>0</v>
      </c>
      <c r="BN264" s="69">
        <v>0</v>
      </c>
      <c r="BO264" s="70">
        <v>0</v>
      </c>
      <c r="BP264" s="69">
        <v>0</v>
      </c>
      <c r="BQ264" s="69">
        <v>0</v>
      </c>
      <c r="BR264" s="69">
        <v>0</v>
      </c>
      <c r="BS264" s="69">
        <v>0</v>
      </c>
      <c r="BT264" s="69">
        <v>0</v>
      </c>
      <c r="BU264" s="69">
        <v>0</v>
      </c>
      <c r="BV264" s="69">
        <v>0</v>
      </c>
      <c r="BW264" s="69">
        <v>0</v>
      </c>
      <c r="BX264" s="70">
        <v>0</v>
      </c>
      <c r="BY264" s="69">
        <v>0</v>
      </c>
      <c r="BZ264" s="69">
        <v>0</v>
      </c>
      <c r="CA264" s="69">
        <v>0</v>
      </c>
      <c r="CB264" s="69">
        <v>0</v>
      </c>
      <c r="CC264" s="69">
        <v>0</v>
      </c>
      <c r="CD264" s="69">
        <v>0</v>
      </c>
      <c r="CE264" s="69">
        <v>0</v>
      </c>
      <c r="CF264" s="69">
        <v>0</v>
      </c>
      <c r="CG264" s="70">
        <v>0</v>
      </c>
      <c r="CH264" s="69">
        <v>0</v>
      </c>
      <c r="CI264" s="69">
        <v>0</v>
      </c>
      <c r="CJ264" s="69">
        <v>0</v>
      </c>
      <c r="CK264" s="69">
        <v>0</v>
      </c>
      <c r="CL264" s="69">
        <v>0</v>
      </c>
      <c r="CM264" s="69">
        <v>0</v>
      </c>
      <c r="CN264" s="69">
        <v>0</v>
      </c>
      <c r="CO264" s="69">
        <v>0</v>
      </c>
      <c r="CP264" s="70">
        <v>0</v>
      </c>
      <c r="CQ264" s="69">
        <v>0</v>
      </c>
      <c r="CR264" s="69">
        <v>0</v>
      </c>
      <c r="CS264" s="69">
        <v>0</v>
      </c>
      <c r="CT264" s="69">
        <v>0</v>
      </c>
      <c r="CU264" s="69">
        <v>0</v>
      </c>
      <c r="CV264" s="69">
        <v>0</v>
      </c>
      <c r="CW264" s="69">
        <v>0</v>
      </c>
      <c r="CX264" s="69">
        <v>0</v>
      </c>
      <c r="CY264" s="70">
        <v>0</v>
      </c>
      <c r="CZ264" s="69">
        <v>0</v>
      </c>
      <c r="DA264" s="69">
        <v>0</v>
      </c>
      <c r="DB264" s="69">
        <v>0</v>
      </c>
      <c r="DC264" s="69">
        <v>0</v>
      </c>
      <c r="DD264" s="69">
        <v>0</v>
      </c>
      <c r="DE264" s="69">
        <v>0</v>
      </c>
      <c r="DF264" s="69">
        <v>0</v>
      </c>
      <c r="DG264" s="69">
        <v>0</v>
      </c>
      <c r="DH264" s="70">
        <v>0</v>
      </c>
    </row>
    <row r="265" spans="1:112" s="74" customFormat="1" ht="11.5" hidden="1" outlineLevel="1" x14ac:dyDescent="0.35">
      <c r="A265" s="88">
        <v>8818</v>
      </c>
      <c r="B265" s="88" t="s">
        <v>544</v>
      </c>
      <c r="C265" s="69"/>
      <c r="D265" s="69">
        <v>0</v>
      </c>
      <c r="E265" s="69">
        <v>0</v>
      </c>
      <c r="F265" s="69">
        <v>0</v>
      </c>
      <c r="G265" s="69">
        <v>0</v>
      </c>
      <c r="H265" s="69">
        <v>0</v>
      </c>
      <c r="I265" s="69">
        <v>0</v>
      </c>
      <c r="J265" s="69">
        <v>0</v>
      </c>
      <c r="K265" s="69">
        <v>0</v>
      </c>
      <c r="L265" s="69">
        <v>0</v>
      </c>
      <c r="M265" s="69">
        <v>0</v>
      </c>
      <c r="N265" s="70">
        <v>0</v>
      </c>
      <c r="O265" s="69">
        <v>0</v>
      </c>
      <c r="P265" s="69">
        <v>0</v>
      </c>
      <c r="Q265" s="69">
        <v>0</v>
      </c>
      <c r="R265" s="69">
        <v>0</v>
      </c>
      <c r="S265" s="69">
        <v>0</v>
      </c>
      <c r="T265" s="69">
        <v>0</v>
      </c>
      <c r="U265" s="69">
        <v>0</v>
      </c>
      <c r="V265" s="69">
        <v>0</v>
      </c>
      <c r="W265" s="70">
        <v>0</v>
      </c>
      <c r="X265" s="69">
        <f t="shared" si="252"/>
        <v>0</v>
      </c>
      <c r="Y265" s="69">
        <f t="shared" si="252"/>
        <v>0</v>
      </c>
      <c r="Z265" s="69">
        <f t="shared" si="252"/>
        <v>0</v>
      </c>
      <c r="AA265" s="69">
        <f t="shared" si="252"/>
        <v>0</v>
      </c>
      <c r="AB265" s="69">
        <f t="shared" si="252"/>
        <v>0</v>
      </c>
      <c r="AC265" s="69">
        <f t="shared" si="252"/>
        <v>0</v>
      </c>
      <c r="AD265" s="69">
        <f t="shared" si="252"/>
        <v>0</v>
      </c>
      <c r="AE265" s="69">
        <f t="shared" si="252"/>
        <v>0</v>
      </c>
      <c r="AF265" s="69">
        <v>0</v>
      </c>
      <c r="AG265" s="69">
        <v>0</v>
      </c>
      <c r="AH265" s="69">
        <v>0</v>
      </c>
      <c r="AI265" s="69">
        <v>0</v>
      </c>
      <c r="AJ265" s="69">
        <v>0</v>
      </c>
      <c r="AK265" s="69">
        <v>0</v>
      </c>
      <c r="AL265" s="69">
        <v>0</v>
      </c>
      <c r="AM265" s="69">
        <v>0</v>
      </c>
      <c r="AN265" s="70">
        <v>0</v>
      </c>
      <c r="AO265" s="69">
        <v>0</v>
      </c>
      <c r="AP265" s="69">
        <v>0</v>
      </c>
      <c r="AQ265" s="69">
        <v>0</v>
      </c>
      <c r="AR265" s="69">
        <v>0</v>
      </c>
      <c r="AS265" s="69">
        <v>0</v>
      </c>
      <c r="AT265" s="69">
        <v>0</v>
      </c>
      <c r="AU265" s="69">
        <v>0</v>
      </c>
      <c r="AV265" s="69">
        <v>0</v>
      </c>
      <c r="AW265" s="70">
        <v>0</v>
      </c>
      <c r="AX265" s="69">
        <v>0</v>
      </c>
      <c r="AY265" s="69">
        <v>0</v>
      </c>
      <c r="AZ265" s="69">
        <v>0</v>
      </c>
      <c r="BA265" s="69">
        <v>0</v>
      </c>
      <c r="BB265" s="69">
        <v>0</v>
      </c>
      <c r="BC265" s="69">
        <v>0</v>
      </c>
      <c r="BD265" s="69">
        <v>0</v>
      </c>
      <c r="BE265" s="69">
        <v>0</v>
      </c>
      <c r="BF265" s="70">
        <v>0</v>
      </c>
      <c r="BG265" s="69">
        <v>0</v>
      </c>
      <c r="BH265" s="69">
        <v>0</v>
      </c>
      <c r="BI265" s="69">
        <v>0</v>
      </c>
      <c r="BJ265" s="69">
        <v>0</v>
      </c>
      <c r="BK265" s="69">
        <v>0</v>
      </c>
      <c r="BL265" s="69">
        <v>0</v>
      </c>
      <c r="BM265" s="69">
        <v>0</v>
      </c>
      <c r="BN265" s="69">
        <v>0</v>
      </c>
      <c r="BO265" s="70">
        <v>0</v>
      </c>
      <c r="BP265" s="69">
        <v>0</v>
      </c>
      <c r="BQ265" s="69">
        <v>0</v>
      </c>
      <c r="BR265" s="69">
        <v>0</v>
      </c>
      <c r="BS265" s="69">
        <v>0</v>
      </c>
      <c r="BT265" s="69">
        <v>0</v>
      </c>
      <c r="BU265" s="69">
        <v>0</v>
      </c>
      <c r="BV265" s="69">
        <v>0</v>
      </c>
      <c r="BW265" s="69">
        <v>0</v>
      </c>
      <c r="BX265" s="70">
        <v>0</v>
      </c>
      <c r="BY265" s="69">
        <v>0</v>
      </c>
      <c r="BZ265" s="69">
        <v>0</v>
      </c>
      <c r="CA265" s="69">
        <v>0</v>
      </c>
      <c r="CB265" s="69">
        <v>0</v>
      </c>
      <c r="CC265" s="69">
        <v>0</v>
      </c>
      <c r="CD265" s="69">
        <v>0</v>
      </c>
      <c r="CE265" s="69">
        <v>0</v>
      </c>
      <c r="CF265" s="69">
        <v>0</v>
      </c>
      <c r="CG265" s="70">
        <v>0</v>
      </c>
      <c r="CH265" s="69">
        <v>0</v>
      </c>
      <c r="CI265" s="69">
        <v>0</v>
      </c>
      <c r="CJ265" s="69">
        <v>0</v>
      </c>
      <c r="CK265" s="69">
        <v>0</v>
      </c>
      <c r="CL265" s="69">
        <v>0</v>
      </c>
      <c r="CM265" s="69">
        <v>0</v>
      </c>
      <c r="CN265" s="69">
        <v>0</v>
      </c>
      <c r="CO265" s="69">
        <v>0</v>
      </c>
      <c r="CP265" s="70">
        <v>0</v>
      </c>
      <c r="CQ265" s="69">
        <v>0</v>
      </c>
      <c r="CR265" s="69">
        <v>0</v>
      </c>
      <c r="CS265" s="69">
        <v>0</v>
      </c>
      <c r="CT265" s="69">
        <v>0</v>
      </c>
      <c r="CU265" s="69">
        <v>0</v>
      </c>
      <c r="CV265" s="69">
        <v>0</v>
      </c>
      <c r="CW265" s="69">
        <v>0</v>
      </c>
      <c r="CX265" s="69">
        <v>0</v>
      </c>
      <c r="CY265" s="70">
        <v>0</v>
      </c>
      <c r="CZ265" s="69">
        <v>0</v>
      </c>
      <c r="DA265" s="69">
        <v>0</v>
      </c>
      <c r="DB265" s="69">
        <v>0</v>
      </c>
      <c r="DC265" s="69">
        <v>0</v>
      </c>
      <c r="DD265" s="69">
        <v>0</v>
      </c>
      <c r="DE265" s="69">
        <v>0</v>
      </c>
      <c r="DF265" s="69">
        <v>0</v>
      </c>
      <c r="DG265" s="69">
        <v>0</v>
      </c>
      <c r="DH265" s="70">
        <v>0</v>
      </c>
    </row>
    <row r="266" spans="1:112" s="74" customFormat="1" ht="11.5" hidden="1" outlineLevel="1" x14ac:dyDescent="0.35">
      <c r="A266" s="88">
        <v>8819</v>
      </c>
      <c r="B266" s="88" t="s">
        <v>545</v>
      </c>
      <c r="C266" s="69"/>
      <c r="D266" s="69">
        <v>0</v>
      </c>
      <c r="E266" s="69">
        <v>0</v>
      </c>
      <c r="F266" s="69">
        <v>0</v>
      </c>
      <c r="G266" s="69">
        <v>0</v>
      </c>
      <c r="H266" s="69">
        <v>0</v>
      </c>
      <c r="I266" s="69">
        <v>0</v>
      </c>
      <c r="J266" s="69">
        <v>0</v>
      </c>
      <c r="K266" s="69">
        <v>0</v>
      </c>
      <c r="L266" s="69">
        <v>0</v>
      </c>
      <c r="M266" s="69">
        <v>0</v>
      </c>
      <c r="N266" s="70">
        <v>0</v>
      </c>
      <c r="O266" s="69">
        <v>0</v>
      </c>
      <c r="P266" s="69">
        <v>0</v>
      </c>
      <c r="Q266" s="69">
        <v>0</v>
      </c>
      <c r="R266" s="69">
        <v>0</v>
      </c>
      <c r="S266" s="69">
        <v>0</v>
      </c>
      <c r="T266" s="69">
        <v>0</v>
      </c>
      <c r="U266" s="69">
        <v>0</v>
      </c>
      <c r="V266" s="69">
        <v>0</v>
      </c>
      <c r="W266" s="70">
        <v>0</v>
      </c>
      <c r="X266" s="69">
        <f t="shared" si="252"/>
        <v>0</v>
      </c>
      <c r="Y266" s="69">
        <f t="shared" si="252"/>
        <v>0</v>
      </c>
      <c r="Z266" s="69">
        <f t="shared" si="252"/>
        <v>0</v>
      </c>
      <c r="AA266" s="69">
        <f t="shared" si="252"/>
        <v>0</v>
      </c>
      <c r="AB266" s="69">
        <f t="shared" si="252"/>
        <v>0</v>
      </c>
      <c r="AC266" s="69">
        <f t="shared" si="252"/>
        <v>0</v>
      </c>
      <c r="AD266" s="69">
        <f t="shared" si="252"/>
        <v>0</v>
      </c>
      <c r="AE266" s="69">
        <f t="shared" si="252"/>
        <v>0</v>
      </c>
      <c r="AF266" s="69">
        <v>0</v>
      </c>
      <c r="AG266" s="69">
        <v>0</v>
      </c>
      <c r="AH266" s="69">
        <v>0</v>
      </c>
      <c r="AI266" s="69">
        <v>0</v>
      </c>
      <c r="AJ266" s="69">
        <v>0</v>
      </c>
      <c r="AK266" s="69">
        <v>0</v>
      </c>
      <c r="AL266" s="69">
        <v>0</v>
      </c>
      <c r="AM266" s="69">
        <v>0</v>
      </c>
      <c r="AN266" s="70">
        <v>0</v>
      </c>
      <c r="AO266" s="69">
        <v>0</v>
      </c>
      <c r="AP266" s="69">
        <v>0</v>
      </c>
      <c r="AQ266" s="69">
        <v>0</v>
      </c>
      <c r="AR266" s="69">
        <v>0</v>
      </c>
      <c r="AS266" s="69">
        <v>0</v>
      </c>
      <c r="AT266" s="69">
        <v>0</v>
      </c>
      <c r="AU266" s="69">
        <v>0</v>
      </c>
      <c r="AV266" s="69">
        <v>0</v>
      </c>
      <c r="AW266" s="70">
        <v>0</v>
      </c>
      <c r="AX266" s="69">
        <v>0</v>
      </c>
      <c r="AY266" s="69">
        <v>0</v>
      </c>
      <c r="AZ266" s="69">
        <v>0</v>
      </c>
      <c r="BA266" s="69">
        <v>0</v>
      </c>
      <c r="BB266" s="69">
        <v>0</v>
      </c>
      <c r="BC266" s="69">
        <v>0</v>
      </c>
      <c r="BD266" s="69">
        <v>0</v>
      </c>
      <c r="BE266" s="69">
        <v>0</v>
      </c>
      <c r="BF266" s="70">
        <v>0</v>
      </c>
      <c r="BG266" s="69">
        <v>0</v>
      </c>
      <c r="BH266" s="69">
        <v>0</v>
      </c>
      <c r="BI266" s="69">
        <v>0</v>
      </c>
      <c r="BJ266" s="69">
        <v>0</v>
      </c>
      <c r="BK266" s="69">
        <v>0</v>
      </c>
      <c r="BL266" s="69">
        <v>0</v>
      </c>
      <c r="BM266" s="69">
        <v>0</v>
      </c>
      <c r="BN266" s="69">
        <v>0</v>
      </c>
      <c r="BO266" s="70">
        <v>0</v>
      </c>
      <c r="BP266" s="69">
        <v>0</v>
      </c>
      <c r="BQ266" s="69">
        <v>0</v>
      </c>
      <c r="BR266" s="69">
        <v>0</v>
      </c>
      <c r="BS266" s="69">
        <v>0</v>
      </c>
      <c r="BT266" s="69">
        <v>0</v>
      </c>
      <c r="BU266" s="69">
        <v>0</v>
      </c>
      <c r="BV266" s="69">
        <v>0</v>
      </c>
      <c r="BW266" s="69">
        <v>0</v>
      </c>
      <c r="BX266" s="70">
        <v>0</v>
      </c>
      <c r="BY266" s="69">
        <v>0</v>
      </c>
      <c r="BZ266" s="69">
        <v>0</v>
      </c>
      <c r="CA266" s="69">
        <v>0</v>
      </c>
      <c r="CB266" s="69">
        <v>0</v>
      </c>
      <c r="CC266" s="69">
        <v>0</v>
      </c>
      <c r="CD266" s="69">
        <v>0</v>
      </c>
      <c r="CE266" s="69">
        <v>0</v>
      </c>
      <c r="CF266" s="69">
        <v>0</v>
      </c>
      <c r="CG266" s="70">
        <v>0</v>
      </c>
      <c r="CH266" s="69">
        <v>0</v>
      </c>
      <c r="CI266" s="69">
        <v>0</v>
      </c>
      <c r="CJ266" s="69">
        <v>0</v>
      </c>
      <c r="CK266" s="69">
        <v>0</v>
      </c>
      <c r="CL266" s="69">
        <v>0</v>
      </c>
      <c r="CM266" s="69">
        <v>0</v>
      </c>
      <c r="CN266" s="69">
        <v>0</v>
      </c>
      <c r="CO266" s="69">
        <v>0</v>
      </c>
      <c r="CP266" s="70">
        <v>0</v>
      </c>
      <c r="CQ266" s="69">
        <v>0</v>
      </c>
      <c r="CR266" s="69">
        <v>0</v>
      </c>
      <c r="CS266" s="69">
        <v>0</v>
      </c>
      <c r="CT266" s="69">
        <v>0</v>
      </c>
      <c r="CU266" s="69">
        <v>0</v>
      </c>
      <c r="CV266" s="69">
        <v>0</v>
      </c>
      <c r="CW266" s="69">
        <v>0</v>
      </c>
      <c r="CX266" s="69">
        <v>0</v>
      </c>
      <c r="CY266" s="70">
        <v>0</v>
      </c>
      <c r="CZ266" s="69">
        <v>0</v>
      </c>
      <c r="DA266" s="69">
        <v>0</v>
      </c>
      <c r="DB266" s="69">
        <v>0</v>
      </c>
      <c r="DC266" s="69">
        <v>0</v>
      </c>
      <c r="DD266" s="69">
        <v>0</v>
      </c>
      <c r="DE266" s="69">
        <v>0</v>
      </c>
      <c r="DF266" s="69">
        <v>0</v>
      </c>
      <c r="DG266" s="69">
        <v>0</v>
      </c>
      <c r="DH266" s="70">
        <v>0</v>
      </c>
    </row>
    <row r="267" spans="1:112" s="74" customFormat="1" ht="11.5" hidden="1" collapsed="1" x14ac:dyDescent="0.35">
      <c r="A267" s="88">
        <v>8850</v>
      </c>
      <c r="B267" s="88" t="s">
        <v>546</v>
      </c>
      <c r="C267" s="69"/>
      <c r="D267" s="69">
        <v>0</v>
      </c>
      <c r="E267" s="69">
        <v>0</v>
      </c>
      <c r="F267" s="69">
        <v>0</v>
      </c>
      <c r="G267" s="69">
        <v>0</v>
      </c>
      <c r="H267" s="69">
        <v>0</v>
      </c>
      <c r="I267" s="69">
        <v>0</v>
      </c>
      <c r="J267" s="69">
        <v>0</v>
      </c>
      <c r="K267" s="69">
        <v>0</v>
      </c>
      <c r="L267" s="69">
        <v>0</v>
      </c>
      <c r="M267" s="69">
        <v>0</v>
      </c>
      <c r="N267" s="70">
        <v>0</v>
      </c>
      <c r="O267" s="69">
        <v>0</v>
      </c>
      <c r="P267" s="69">
        <v>0</v>
      </c>
      <c r="Q267" s="69">
        <v>0</v>
      </c>
      <c r="R267" s="69">
        <v>0</v>
      </c>
      <c r="S267" s="69">
        <v>0</v>
      </c>
      <c r="T267" s="69">
        <v>0</v>
      </c>
      <c r="U267" s="69">
        <v>0</v>
      </c>
      <c r="V267" s="69">
        <v>0</v>
      </c>
      <c r="W267" s="70">
        <v>0</v>
      </c>
      <c r="X267" s="69">
        <f t="shared" si="252"/>
        <v>0</v>
      </c>
      <c r="Y267" s="69">
        <f t="shared" si="252"/>
        <v>0</v>
      </c>
      <c r="Z267" s="69">
        <f t="shared" si="252"/>
        <v>0</v>
      </c>
      <c r="AA267" s="69">
        <f t="shared" si="252"/>
        <v>0</v>
      </c>
      <c r="AB267" s="69">
        <f t="shared" si="252"/>
        <v>0</v>
      </c>
      <c r="AC267" s="69">
        <f t="shared" si="252"/>
        <v>0</v>
      </c>
      <c r="AD267" s="69">
        <f t="shared" si="252"/>
        <v>0</v>
      </c>
      <c r="AE267" s="69">
        <f t="shared" si="252"/>
        <v>0</v>
      </c>
      <c r="AF267" s="69">
        <v>0</v>
      </c>
      <c r="AG267" s="69">
        <v>0</v>
      </c>
      <c r="AH267" s="69">
        <v>0</v>
      </c>
      <c r="AI267" s="69">
        <v>0</v>
      </c>
      <c r="AJ267" s="69">
        <v>0</v>
      </c>
      <c r="AK267" s="69">
        <v>0</v>
      </c>
      <c r="AL267" s="69">
        <v>0</v>
      </c>
      <c r="AM267" s="69">
        <v>0</v>
      </c>
      <c r="AN267" s="70">
        <v>0</v>
      </c>
      <c r="AO267" s="69">
        <v>0</v>
      </c>
      <c r="AP267" s="69">
        <v>0</v>
      </c>
      <c r="AQ267" s="69">
        <v>0</v>
      </c>
      <c r="AR267" s="69">
        <v>0</v>
      </c>
      <c r="AS267" s="69">
        <v>0</v>
      </c>
      <c r="AT267" s="69">
        <v>0</v>
      </c>
      <c r="AU267" s="69">
        <v>0</v>
      </c>
      <c r="AV267" s="69">
        <v>0</v>
      </c>
      <c r="AW267" s="70">
        <v>0</v>
      </c>
      <c r="AX267" s="69">
        <v>0</v>
      </c>
      <c r="AY267" s="69">
        <v>0</v>
      </c>
      <c r="AZ267" s="69">
        <v>0</v>
      </c>
      <c r="BA267" s="69">
        <v>0</v>
      </c>
      <c r="BB267" s="69">
        <v>0</v>
      </c>
      <c r="BC267" s="69">
        <v>0</v>
      </c>
      <c r="BD267" s="69">
        <v>0</v>
      </c>
      <c r="BE267" s="69">
        <v>0</v>
      </c>
      <c r="BF267" s="70">
        <v>0</v>
      </c>
      <c r="BG267" s="69">
        <v>0</v>
      </c>
      <c r="BH267" s="69">
        <v>0</v>
      </c>
      <c r="BI267" s="69">
        <v>0</v>
      </c>
      <c r="BJ267" s="69">
        <v>0</v>
      </c>
      <c r="BK267" s="69">
        <v>0</v>
      </c>
      <c r="BL267" s="69">
        <v>0</v>
      </c>
      <c r="BM267" s="69">
        <v>0</v>
      </c>
      <c r="BN267" s="69">
        <v>0</v>
      </c>
      <c r="BO267" s="70">
        <v>0</v>
      </c>
      <c r="BP267" s="69">
        <v>0</v>
      </c>
      <c r="BQ267" s="69">
        <v>0</v>
      </c>
      <c r="BR267" s="69">
        <v>0</v>
      </c>
      <c r="BS267" s="69">
        <v>0</v>
      </c>
      <c r="BT267" s="69">
        <v>0</v>
      </c>
      <c r="BU267" s="69">
        <v>0</v>
      </c>
      <c r="BV267" s="69">
        <v>0</v>
      </c>
      <c r="BW267" s="69">
        <v>0</v>
      </c>
      <c r="BX267" s="70">
        <v>0</v>
      </c>
      <c r="BY267" s="69">
        <v>0</v>
      </c>
      <c r="BZ267" s="69">
        <v>0</v>
      </c>
      <c r="CA267" s="69">
        <v>0</v>
      </c>
      <c r="CB267" s="69">
        <v>0</v>
      </c>
      <c r="CC267" s="69">
        <v>0</v>
      </c>
      <c r="CD267" s="69">
        <v>0</v>
      </c>
      <c r="CE267" s="69">
        <v>0</v>
      </c>
      <c r="CF267" s="69">
        <v>0</v>
      </c>
      <c r="CG267" s="70">
        <v>0</v>
      </c>
      <c r="CH267" s="69">
        <v>0</v>
      </c>
      <c r="CI267" s="69">
        <v>0</v>
      </c>
      <c r="CJ267" s="69">
        <v>0</v>
      </c>
      <c r="CK267" s="69">
        <v>0</v>
      </c>
      <c r="CL267" s="69">
        <v>0</v>
      </c>
      <c r="CM267" s="69">
        <v>0</v>
      </c>
      <c r="CN267" s="69">
        <v>0</v>
      </c>
      <c r="CO267" s="69">
        <v>0</v>
      </c>
      <c r="CP267" s="70">
        <v>0</v>
      </c>
      <c r="CQ267" s="69">
        <v>0</v>
      </c>
      <c r="CR267" s="69">
        <v>0</v>
      </c>
      <c r="CS267" s="69">
        <v>0</v>
      </c>
      <c r="CT267" s="69">
        <v>0</v>
      </c>
      <c r="CU267" s="69">
        <v>0</v>
      </c>
      <c r="CV267" s="69">
        <v>0</v>
      </c>
      <c r="CW267" s="69">
        <v>0</v>
      </c>
      <c r="CX267" s="69">
        <v>0</v>
      </c>
      <c r="CY267" s="70">
        <v>0</v>
      </c>
      <c r="CZ267" s="69">
        <v>0</v>
      </c>
      <c r="DA267" s="69">
        <v>0</v>
      </c>
      <c r="DB267" s="69">
        <v>0</v>
      </c>
      <c r="DC267" s="69">
        <v>0</v>
      </c>
      <c r="DD267" s="69">
        <v>0</v>
      </c>
      <c r="DE267" s="69">
        <v>0</v>
      </c>
      <c r="DF267" s="69">
        <v>0</v>
      </c>
      <c r="DG267" s="69">
        <v>0</v>
      </c>
      <c r="DH267" s="70">
        <v>0</v>
      </c>
    </row>
    <row r="268" spans="1:112" s="74" customFormat="1" ht="11.5" hidden="1" outlineLevel="1" x14ac:dyDescent="0.35">
      <c r="A268" s="88" t="s">
        <v>451</v>
      </c>
      <c r="B268" s="88" t="s">
        <v>452</v>
      </c>
      <c r="C268" s="69"/>
      <c r="D268" s="69">
        <v>0</v>
      </c>
      <c r="E268" s="69">
        <v>0</v>
      </c>
      <c r="F268" s="69">
        <v>0</v>
      </c>
      <c r="G268" s="69">
        <v>0</v>
      </c>
      <c r="H268" s="69">
        <v>0</v>
      </c>
      <c r="I268" s="69">
        <v>0</v>
      </c>
      <c r="J268" s="69">
        <v>0</v>
      </c>
      <c r="K268" s="69">
        <v>0</v>
      </c>
      <c r="L268" s="69">
        <v>0</v>
      </c>
      <c r="M268" s="69">
        <v>0</v>
      </c>
      <c r="N268" s="70">
        <v>0</v>
      </c>
      <c r="O268" s="69">
        <v>0</v>
      </c>
      <c r="P268" s="69">
        <v>0</v>
      </c>
      <c r="Q268" s="69">
        <v>0</v>
      </c>
      <c r="R268" s="69">
        <v>0</v>
      </c>
      <c r="S268" s="69">
        <v>0</v>
      </c>
      <c r="T268" s="69">
        <v>0</v>
      </c>
      <c r="U268" s="69">
        <v>0</v>
      </c>
      <c r="V268" s="69">
        <v>0</v>
      </c>
      <c r="W268" s="70">
        <v>0</v>
      </c>
      <c r="X268" s="69">
        <f t="shared" si="252"/>
        <v>0</v>
      </c>
      <c r="Y268" s="69">
        <f t="shared" si="252"/>
        <v>0</v>
      </c>
      <c r="Z268" s="69">
        <f t="shared" si="252"/>
        <v>0</v>
      </c>
      <c r="AA268" s="69">
        <f t="shared" si="252"/>
        <v>0</v>
      </c>
      <c r="AB268" s="69">
        <f t="shared" si="252"/>
        <v>0</v>
      </c>
      <c r="AC268" s="69">
        <f t="shared" si="252"/>
        <v>0</v>
      </c>
      <c r="AD268" s="69">
        <f t="shared" si="252"/>
        <v>0</v>
      </c>
      <c r="AE268" s="69">
        <f t="shared" si="252"/>
        <v>0</v>
      </c>
      <c r="AF268" s="69">
        <v>0</v>
      </c>
      <c r="AG268" s="69">
        <v>0</v>
      </c>
      <c r="AH268" s="69">
        <v>0</v>
      </c>
      <c r="AI268" s="69">
        <v>0</v>
      </c>
      <c r="AJ268" s="69">
        <v>0</v>
      </c>
      <c r="AK268" s="69">
        <v>0</v>
      </c>
      <c r="AL268" s="69">
        <v>0</v>
      </c>
      <c r="AM268" s="69">
        <v>0</v>
      </c>
      <c r="AN268" s="70">
        <v>0</v>
      </c>
      <c r="AO268" s="69">
        <v>0</v>
      </c>
      <c r="AP268" s="69">
        <v>0</v>
      </c>
      <c r="AQ268" s="69">
        <v>0</v>
      </c>
      <c r="AR268" s="69">
        <v>0</v>
      </c>
      <c r="AS268" s="69">
        <v>0</v>
      </c>
      <c r="AT268" s="69">
        <v>0</v>
      </c>
      <c r="AU268" s="69">
        <v>0</v>
      </c>
      <c r="AV268" s="69">
        <v>0</v>
      </c>
      <c r="AW268" s="70">
        <v>0</v>
      </c>
      <c r="AX268" s="69">
        <v>0</v>
      </c>
      <c r="AY268" s="69">
        <v>0</v>
      </c>
      <c r="AZ268" s="69">
        <v>0</v>
      </c>
      <c r="BA268" s="69">
        <v>0</v>
      </c>
      <c r="BB268" s="69">
        <v>0</v>
      </c>
      <c r="BC268" s="69">
        <v>0</v>
      </c>
      <c r="BD268" s="69">
        <v>0</v>
      </c>
      <c r="BE268" s="69">
        <v>0</v>
      </c>
      <c r="BF268" s="70">
        <v>0</v>
      </c>
      <c r="BG268" s="69">
        <v>0</v>
      </c>
      <c r="BH268" s="69">
        <v>0</v>
      </c>
      <c r="BI268" s="69">
        <v>0</v>
      </c>
      <c r="BJ268" s="69">
        <v>0</v>
      </c>
      <c r="BK268" s="69">
        <v>0</v>
      </c>
      <c r="BL268" s="69">
        <v>0</v>
      </c>
      <c r="BM268" s="69">
        <v>0</v>
      </c>
      <c r="BN268" s="69">
        <v>0</v>
      </c>
      <c r="BO268" s="70">
        <v>0</v>
      </c>
      <c r="BP268" s="69">
        <v>0</v>
      </c>
      <c r="BQ268" s="69">
        <v>0</v>
      </c>
      <c r="BR268" s="69">
        <v>0</v>
      </c>
      <c r="BS268" s="69">
        <v>0</v>
      </c>
      <c r="BT268" s="69">
        <v>0</v>
      </c>
      <c r="BU268" s="69">
        <v>0</v>
      </c>
      <c r="BV268" s="69">
        <v>0</v>
      </c>
      <c r="BW268" s="69">
        <v>0</v>
      </c>
      <c r="BX268" s="70">
        <v>0</v>
      </c>
      <c r="BY268" s="69">
        <v>0</v>
      </c>
      <c r="BZ268" s="69">
        <v>0</v>
      </c>
      <c r="CA268" s="69">
        <v>0</v>
      </c>
      <c r="CB268" s="69">
        <v>0</v>
      </c>
      <c r="CC268" s="69">
        <v>0</v>
      </c>
      <c r="CD268" s="69">
        <v>0</v>
      </c>
      <c r="CE268" s="69">
        <v>0</v>
      </c>
      <c r="CF268" s="69">
        <v>0</v>
      </c>
      <c r="CG268" s="70">
        <v>0</v>
      </c>
      <c r="CH268" s="69">
        <v>0</v>
      </c>
      <c r="CI268" s="69">
        <v>0</v>
      </c>
      <c r="CJ268" s="69">
        <v>0</v>
      </c>
      <c r="CK268" s="69">
        <v>0</v>
      </c>
      <c r="CL268" s="69">
        <v>0</v>
      </c>
      <c r="CM268" s="69">
        <v>0</v>
      </c>
      <c r="CN268" s="69">
        <v>0</v>
      </c>
      <c r="CO268" s="69">
        <v>0</v>
      </c>
      <c r="CP268" s="70">
        <v>0</v>
      </c>
      <c r="CQ268" s="69">
        <v>0</v>
      </c>
      <c r="CR268" s="69">
        <v>0</v>
      </c>
      <c r="CS268" s="69">
        <v>0</v>
      </c>
      <c r="CT268" s="69">
        <v>0</v>
      </c>
      <c r="CU268" s="69">
        <v>0</v>
      </c>
      <c r="CV268" s="69">
        <v>0</v>
      </c>
      <c r="CW268" s="69">
        <v>0</v>
      </c>
      <c r="CX268" s="69">
        <v>0</v>
      </c>
      <c r="CY268" s="70">
        <v>0</v>
      </c>
      <c r="CZ268" s="69">
        <v>0</v>
      </c>
      <c r="DA268" s="69">
        <v>0</v>
      </c>
      <c r="DB268" s="69">
        <v>0</v>
      </c>
      <c r="DC268" s="69">
        <v>0</v>
      </c>
      <c r="DD268" s="69">
        <v>0</v>
      </c>
      <c r="DE268" s="69">
        <v>0</v>
      </c>
      <c r="DF268" s="69">
        <v>0</v>
      </c>
      <c r="DG268" s="69">
        <v>0</v>
      </c>
      <c r="DH268" s="70">
        <v>0</v>
      </c>
    </row>
    <row r="269" spans="1:112" s="74" customFormat="1" ht="11.5" hidden="1" outlineLevel="1" x14ac:dyDescent="0.35">
      <c r="A269" s="88" t="s">
        <v>451</v>
      </c>
      <c r="B269" s="88" t="s">
        <v>452</v>
      </c>
      <c r="C269" s="69"/>
      <c r="D269" s="69">
        <v>0</v>
      </c>
      <c r="E269" s="69">
        <v>0</v>
      </c>
      <c r="F269" s="69">
        <v>0</v>
      </c>
      <c r="G269" s="69">
        <v>0</v>
      </c>
      <c r="H269" s="69">
        <v>0</v>
      </c>
      <c r="I269" s="69">
        <v>0</v>
      </c>
      <c r="J269" s="69">
        <v>0</v>
      </c>
      <c r="K269" s="69">
        <v>0</v>
      </c>
      <c r="L269" s="69">
        <v>0</v>
      </c>
      <c r="M269" s="69">
        <v>0</v>
      </c>
      <c r="N269" s="70">
        <v>0</v>
      </c>
      <c r="O269" s="69">
        <v>0</v>
      </c>
      <c r="P269" s="69">
        <v>0</v>
      </c>
      <c r="Q269" s="69">
        <v>0</v>
      </c>
      <c r="R269" s="69">
        <v>0</v>
      </c>
      <c r="S269" s="69">
        <v>0</v>
      </c>
      <c r="T269" s="69">
        <v>0</v>
      </c>
      <c r="U269" s="69">
        <v>0</v>
      </c>
      <c r="V269" s="69">
        <v>0</v>
      </c>
      <c r="W269" s="70">
        <v>0</v>
      </c>
      <c r="X269" s="69">
        <f t="shared" si="252"/>
        <v>0</v>
      </c>
      <c r="Y269" s="69">
        <f t="shared" si="252"/>
        <v>0</v>
      </c>
      <c r="Z269" s="69">
        <f t="shared" si="252"/>
        <v>0</v>
      </c>
      <c r="AA269" s="69">
        <f t="shared" si="252"/>
        <v>0</v>
      </c>
      <c r="AB269" s="69">
        <f t="shared" si="252"/>
        <v>0</v>
      </c>
      <c r="AC269" s="69">
        <f t="shared" si="252"/>
        <v>0</v>
      </c>
      <c r="AD269" s="69">
        <f t="shared" si="252"/>
        <v>0</v>
      </c>
      <c r="AE269" s="69">
        <f t="shared" si="252"/>
        <v>0</v>
      </c>
      <c r="AF269" s="69">
        <v>0</v>
      </c>
      <c r="AG269" s="69">
        <v>0</v>
      </c>
      <c r="AH269" s="69">
        <v>0</v>
      </c>
      <c r="AI269" s="69">
        <v>0</v>
      </c>
      <c r="AJ269" s="69">
        <v>0</v>
      </c>
      <c r="AK269" s="69">
        <v>0</v>
      </c>
      <c r="AL269" s="69">
        <v>0</v>
      </c>
      <c r="AM269" s="69">
        <v>0</v>
      </c>
      <c r="AN269" s="70">
        <v>0</v>
      </c>
      <c r="AO269" s="69">
        <v>0</v>
      </c>
      <c r="AP269" s="69">
        <v>0</v>
      </c>
      <c r="AQ269" s="69">
        <v>0</v>
      </c>
      <c r="AR269" s="69">
        <v>0</v>
      </c>
      <c r="AS269" s="69">
        <v>0</v>
      </c>
      <c r="AT269" s="69">
        <v>0</v>
      </c>
      <c r="AU269" s="69">
        <v>0</v>
      </c>
      <c r="AV269" s="69">
        <v>0</v>
      </c>
      <c r="AW269" s="70">
        <v>0</v>
      </c>
      <c r="AX269" s="69">
        <v>0</v>
      </c>
      <c r="AY269" s="69">
        <v>0</v>
      </c>
      <c r="AZ269" s="69">
        <v>0</v>
      </c>
      <c r="BA269" s="69">
        <v>0</v>
      </c>
      <c r="BB269" s="69">
        <v>0</v>
      </c>
      <c r="BC269" s="69">
        <v>0</v>
      </c>
      <c r="BD269" s="69">
        <v>0</v>
      </c>
      <c r="BE269" s="69">
        <v>0</v>
      </c>
      <c r="BF269" s="70">
        <v>0</v>
      </c>
      <c r="BG269" s="69">
        <v>0</v>
      </c>
      <c r="BH269" s="69">
        <v>0</v>
      </c>
      <c r="BI269" s="69">
        <v>0</v>
      </c>
      <c r="BJ269" s="69">
        <v>0</v>
      </c>
      <c r="BK269" s="69">
        <v>0</v>
      </c>
      <c r="BL269" s="69">
        <v>0</v>
      </c>
      <c r="BM269" s="69">
        <v>0</v>
      </c>
      <c r="BN269" s="69">
        <v>0</v>
      </c>
      <c r="BO269" s="70">
        <v>0</v>
      </c>
      <c r="BP269" s="69">
        <v>0</v>
      </c>
      <c r="BQ269" s="69">
        <v>0</v>
      </c>
      <c r="BR269" s="69">
        <v>0</v>
      </c>
      <c r="BS269" s="69">
        <v>0</v>
      </c>
      <c r="BT269" s="69">
        <v>0</v>
      </c>
      <c r="BU269" s="69">
        <v>0</v>
      </c>
      <c r="BV269" s="69">
        <v>0</v>
      </c>
      <c r="BW269" s="69">
        <v>0</v>
      </c>
      <c r="BX269" s="70">
        <v>0</v>
      </c>
      <c r="BY269" s="69">
        <v>0</v>
      </c>
      <c r="BZ269" s="69">
        <v>0</v>
      </c>
      <c r="CA269" s="69">
        <v>0</v>
      </c>
      <c r="CB269" s="69">
        <v>0</v>
      </c>
      <c r="CC269" s="69">
        <v>0</v>
      </c>
      <c r="CD269" s="69">
        <v>0</v>
      </c>
      <c r="CE269" s="69">
        <v>0</v>
      </c>
      <c r="CF269" s="69">
        <v>0</v>
      </c>
      <c r="CG269" s="70">
        <v>0</v>
      </c>
      <c r="CH269" s="69">
        <v>0</v>
      </c>
      <c r="CI269" s="69">
        <v>0</v>
      </c>
      <c r="CJ269" s="69">
        <v>0</v>
      </c>
      <c r="CK269" s="69">
        <v>0</v>
      </c>
      <c r="CL269" s="69">
        <v>0</v>
      </c>
      <c r="CM269" s="69">
        <v>0</v>
      </c>
      <c r="CN269" s="69">
        <v>0</v>
      </c>
      <c r="CO269" s="69">
        <v>0</v>
      </c>
      <c r="CP269" s="70">
        <v>0</v>
      </c>
      <c r="CQ269" s="69">
        <v>0</v>
      </c>
      <c r="CR269" s="69">
        <v>0</v>
      </c>
      <c r="CS269" s="69">
        <v>0</v>
      </c>
      <c r="CT269" s="69">
        <v>0</v>
      </c>
      <c r="CU269" s="69">
        <v>0</v>
      </c>
      <c r="CV269" s="69">
        <v>0</v>
      </c>
      <c r="CW269" s="69">
        <v>0</v>
      </c>
      <c r="CX269" s="69">
        <v>0</v>
      </c>
      <c r="CY269" s="70">
        <v>0</v>
      </c>
      <c r="CZ269" s="69">
        <v>0</v>
      </c>
      <c r="DA269" s="69">
        <v>0</v>
      </c>
      <c r="DB269" s="69">
        <v>0</v>
      </c>
      <c r="DC269" s="69">
        <v>0</v>
      </c>
      <c r="DD269" s="69">
        <v>0</v>
      </c>
      <c r="DE269" s="69">
        <v>0</v>
      </c>
      <c r="DF269" s="69">
        <v>0</v>
      </c>
      <c r="DG269" s="69">
        <v>0</v>
      </c>
      <c r="DH269" s="70">
        <v>0</v>
      </c>
    </row>
    <row r="270" spans="1:112" s="74" customFormat="1" ht="11.5" hidden="1" outlineLevel="1" x14ac:dyDescent="0.35">
      <c r="A270" s="88" t="s">
        <v>451</v>
      </c>
      <c r="B270" s="88" t="s">
        <v>452</v>
      </c>
      <c r="C270" s="69"/>
      <c r="D270" s="69">
        <v>0</v>
      </c>
      <c r="E270" s="69">
        <v>0</v>
      </c>
      <c r="F270" s="69">
        <v>0</v>
      </c>
      <c r="G270" s="69">
        <v>0</v>
      </c>
      <c r="H270" s="69">
        <v>0</v>
      </c>
      <c r="I270" s="69">
        <v>0</v>
      </c>
      <c r="J270" s="69">
        <v>0</v>
      </c>
      <c r="K270" s="69">
        <v>0</v>
      </c>
      <c r="L270" s="69">
        <v>0</v>
      </c>
      <c r="M270" s="69">
        <v>0</v>
      </c>
      <c r="N270" s="70">
        <v>0</v>
      </c>
      <c r="O270" s="69">
        <v>0</v>
      </c>
      <c r="P270" s="69">
        <v>0</v>
      </c>
      <c r="Q270" s="69">
        <v>0</v>
      </c>
      <c r="R270" s="69">
        <v>0</v>
      </c>
      <c r="S270" s="69">
        <v>0</v>
      </c>
      <c r="T270" s="69">
        <v>0</v>
      </c>
      <c r="U270" s="69">
        <v>0</v>
      </c>
      <c r="V270" s="69">
        <v>0</v>
      </c>
      <c r="W270" s="70">
        <v>0</v>
      </c>
      <c r="X270" s="69">
        <f t="shared" si="252"/>
        <v>0</v>
      </c>
      <c r="Y270" s="69">
        <f t="shared" si="252"/>
        <v>0</v>
      </c>
      <c r="Z270" s="69">
        <f t="shared" si="252"/>
        <v>0</v>
      </c>
      <c r="AA270" s="69">
        <f t="shared" si="252"/>
        <v>0</v>
      </c>
      <c r="AB270" s="69">
        <f t="shared" si="252"/>
        <v>0</v>
      </c>
      <c r="AC270" s="69">
        <f t="shared" si="252"/>
        <v>0</v>
      </c>
      <c r="AD270" s="69">
        <f t="shared" si="252"/>
        <v>0</v>
      </c>
      <c r="AE270" s="69">
        <f t="shared" si="252"/>
        <v>0</v>
      </c>
      <c r="AF270" s="69">
        <v>0</v>
      </c>
      <c r="AG270" s="69">
        <v>0</v>
      </c>
      <c r="AH270" s="69">
        <v>0</v>
      </c>
      <c r="AI270" s="69">
        <v>0</v>
      </c>
      <c r="AJ270" s="69">
        <v>0</v>
      </c>
      <c r="AK270" s="69">
        <v>0</v>
      </c>
      <c r="AL270" s="69">
        <v>0</v>
      </c>
      <c r="AM270" s="69">
        <v>0</v>
      </c>
      <c r="AN270" s="70">
        <v>0</v>
      </c>
      <c r="AO270" s="69">
        <v>0</v>
      </c>
      <c r="AP270" s="69">
        <v>0</v>
      </c>
      <c r="AQ270" s="69">
        <v>0</v>
      </c>
      <c r="AR270" s="69">
        <v>0</v>
      </c>
      <c r="AS270" s="69">
        <v>0</v>
      </c>
      <c r="AT270" s="69">
        <v>0</v>
      </c>
      <c r="AU270" s="69">
        <v>0</v>
      </c>
      <c r="AV270" s="69">
        <v>0</v>
      </c>
      <c r="AW270" s="70">
        <v>0</v>
      </c>
      <c r="AX270" s="69">
        <v>0</v>
      </c>
      <c r="AY270" s="69">
        <v>0</v>
      </c>
      <c r="AZ270" s="69">
        <v>0</v>
      </c>
      <c r="BA270" s="69">
        <v>0</v>
      </c>
      <c r="BB270" s="69">
        <v>0</v>
      </c>
      <c r="BC270" s="69">
        <v>0</v>
      </c>
      <c r="BD270" s="69">
        <v>0</v>
      </c>
      <c r="BE270" s="69">
        <v>0</v>
      </c>
      <c r="BF270" s="70">
        <v>0</v>
      </c>
      <c r="BG270" s="69">
        <v>0</v>
      </c>
      <c r="BH270" s="69">
        <v>0</v>
      </c>
      <c r="BI270" s="69">
        <v>0</v>
      </c>
      <c r="BJ270" s="69">
        <v>0</v>
      </c>
      <c r="BK270" s="69">
        <v>0</v>
      </c>
      <c r="BL270" s="69">
        <v>0</v>
      </c>
      <c r="BM270" s="69">
        <v>0</v>
      </c>
      <c r="BN270" s="69">
        <v>0</v>
      </c>
      <c r="BO270" s="70">
        <v>0</v>
      </c>
      <c r="BP270" s="69">
        <v>0</v>
      </c>
      <c r="BQ270" s="69">
        <v>0</v>
      </c>
      <c r="BR270" s="69">
        <v>0</v>
      </c>
      <c r="BS270" s="69">
        <v>0</v>
      </c>
      <c r="BT270" s="69">
        <v>0</v>
      </c>
      <c r="BU270" s="69">
        <v>0</v>
      </c>
      <c r="BV270" s="69">
        <v>0</v>
      </c>
      <c r="BW270" s="69">
        <v>0</v>
      </c>
      <c r="BX270" s="70">
        <v>0</v>
      </c>
      <c r="BY270" s="69">
        <v>0</v>
      </c>
      <c r="BZ270" s="69">
        <v>0</v>
      </c>
      <c r="CA270" s="69">
        <v>0</v>
      </c>
      <c r="CB270" s="69">
        <v>0</v>
      </c>
      <c r="CC270" s="69">
        <v>0</v>
      </c>
      <c r="CD270" s="69">
        <v>0</v>
      </c>
      <c r="CE270" s="69">
        <v>0</v>
      </c>
      <c r="CF270" s="69">
        <v>0</v>
      </c>
      <c r="CG270" s="70">
        <v>0</v>
      </c>
      <c r="CH270" s="69">
        <v>0</v>
      </c>
      <c r="CI270" s="69">
        <v>0</v>
      </c>
      <c r="CJ270" s="69">
        <v>0</v>
      </c>
      <c r="CK270" s="69">
        <v>0</v>
      </c>
      <c r="CL270" s="69">
        <v>0</v>
      </c>
      <c r="CM270" s="69">
        <v>0</v>
      </c>
      <c r="CN270" s="69">
        <v>0</v>
      </c>
      <c r="CO270" s="69">
        <v>0</v>
      </c>
      <c r="CP270" s="70">
        <v>0</v>
      </c>
      <c r="CQ270" s="69">
        <v>0</v>
      </c>
      <c r="CR270" s="69">
        <v>0</v>
      </c>
      <c r="CS270" s="69">
        <v>0</v>
      </c>
      <c r="CT270" s="69">
        <v>0</v>
      </c>
      <c r="CU270" s="69">
        <v>0</v>
      </c>
      <c r="CV270" s="69">
        <v>0</v>
      </c>
      <c r="CW270" s="69">
        <v>0</v>
      </c>
      <c r="CX270" s="69">
        <v>0</v>
      </c>
      <c r="CY270" s="70">
        <v>0</v>
      </c>
      <c r="CZ270" s="69">
        <v>0</v>
      </c>
      <c r="DA270" s="69">
        <v>0</v>
      </c>
      <c r="DB270" s="69">
        <v>0</v>
      </c>
      <c r="DC270" s="69">
        <v>0</v>
      </c>
      <c r="DD270" s="69">
        <v>0</v>
      </c>
      <c r="DE270" s="69">
        <v>0</v>
      </c>
      <c r="DF270" s="69">
        <v>0</v>
      </c>
      <c r="DG270" s="69">
        <v>0</v>
      </c>
      <c r="DH270" s="70">
        <v>0</v>
      </c>
    </row>
    <row r="271" spans="1:112" s="74" customFormat="1" ht="11.5" hidden="1" outlineLevel="1" x14ac:dyDescent="0.35">
      <c r="A271" s="88" t="s">
        <v>451</v>
      </c>
      <c r="B271" s="88" t="s">
        <v>452</v>
      </c>
      <c r="C271" s="69"/>
      <c r="D271" s="69">
        <v>0</v>
      </c>
      <c r="E271" s="69">
        <v>0</v>
      </c>
      <c r="F271" s="69">
        <v>0</v>
      </c>
      <c r="G271" s="69">
        <v>0</v>
      </c>
      <c r="H271" s="69">
        <v>0</v>
      </c>
      <c r="I271" s="69">
        <v>0</v>
      </c>
      <c r="J271" s="69">
        <v>0</v>
      </c>
      <c r="K271" s="69">
        <v>0</v>
      </c>
      <c r="L271" s="69">
        <v>0</v>
      </c>
      <c r="M271" s="69">
        <v>0</v>
      </c>
      <c r="N271" s="70">
        <v>0</v>
      </c>
      <c r="O271" s="69">
        <v>0</v>
      </c>
      <c r="P271" s="69">
        <v>0</v>
      </c>
      <c r="Q271" s="69">
        <v>0</v>
      </c>
      <c r="R271" s="69">
        <v>0</v>
      </c>
      <c r="S271" s="69">
        <v>0</v>
      </c>
      <c r="T271" s="69">
        <v>0</v>
      </c>
      <c r="U271" s="69">
        <v>0</v>
      </c>
      <c r="V271" s="69">
        <v>0</v>
      </c>
      <c r="W271" s="70">
        <v>0</v>
      </c>
      <c r="X271" s="69">
        <f t="shared" si="252"/>
        <v>0</v>
      </c>
      <c r="Y271" s="69">
        <f t="shared" si="252"/>
        <v>0</v>
      </c>
      <c r="Z271" s="69">
        <f t="shared" si="252"/>
        <v>0</v>
      </c>
      <c r="AA271" s="69">
        <f t="shared" si="252"/>
        <v>0</v>
      </c>
      <c r="AB271" s="69">
        <f t="shared" si="252"/>
        <v>0</v>
      </c>
      <c r="AC271" s="69">
        <f t="shared" si="252"/>
        <v>0</v>
      </c>
      <c r="AD271" s="69">
        <f t="shared" si="252"/>
        <v>0</v>
      </c>
      <c r="AE271" s="69">
        <f t="shared" si="252"/>
        <v>0</v>
      </c>
      <c r="AF271" s="69">
        <v>0</v>
      </c>
      <c r="AG271" s="69">
        <v>0</v>
      </c>
      <c r="AH271" s="69">
        <v>0</v>
      </c>
      <c r="AI271" s="69">
        <v>0</v>
      </c>
      <c r="AJ271" s="69">
        <v>0</v>
      </c>
      <c r="AK271" s="69">
        <v>0</v>
      </c>
      <c r="AL271" s="69">
        <v>0</v>
      </c>
      <c r="AM271" s="69">
        <v>0</v>
      </c>
      <c r="AN271" s="70">
        <v>0</v>
      </c>
      <c r="AO271" s="69">
        <v>0</v>
      </c>
      <c r="AP271" s="69">
        <v>0</v>
      </c>
      <c r="AQ271" s="69">
        <v>0</v>
      </c>
      <c r="AR271" s="69">
        <v>0</v>
      </c>
      <c r="AS271" s="69">
        <v>0</v>
      </c>
      <c r="AT271" s="69">
        <v>0</v>
      </c>
      <c r="AU271" s="69">
        <v>0</v>
      </c>
      <c r="AV271" s="69">
        <v>0</v>
      </c>
      <c r="AW271" s="70">
        <v>0</v>
      </c>
      <c r="AX271" s="69">
        <v>0</v>
      </c>
      <c r="AY271" s="69">
        <v>0</v>
      </c>
      <c r="AZ271" s="69">
        <v>0</v>
      </c>
      <c r="BA271" s="69">
        <v>0</v>
      </c>
      <c r="BB271" s="69">
        <v>0</v>
      </c>
      <c r="BC271" s="69">
        <v>0</v>
      </c>
      <c r="BD271" s="69">
        <v>0</v>
      </c>
      <c r="BE271" s="69">
        <v>0</v>
      </c>
      <c r="BF271" s="70">
        <v>0</v>
      </c>
      <c r="BG271" s="69">
        <v>0</v>
      </c>
      <c r="BH271" s="69">
        <v>0</v>
      </c>
      <c r="BI271" s="69">
        <v>0</v>
      </c>
      <c r="BJ271" s="69">
        <v>0</v>
      </c>
      <c r="BK271" s="69">
        <v>0</v>
      </c>
      <c r="BL271" s="69">
        <v>0</v>
      </c>
      <c r="BM271" s="69">
        <v>0</v>
      </c>
      <c r="BN271" s="69">
        <v>0</v>
      </c>
      <c r="BO271" s="70">
        <v>0</v>
      </c>
      <c r="BP271" s="69">
        <v>0</v>
      </c>
      <c r="BQ271" s="69">
        <v>0</v>
      </c>
      <c r="BR271" s="69">
        <v>0</v>
      </c>
      <c r="BS271" s="69">
        <v>0</v>
      </c>
      <c r="BT271" s="69">
        <v>0</v>
      </c>
      <c r="BU271" s="69">
        <v>0</v>
      </c>
      <c r="BV271" s="69">
        <v>0</v>
      </c>
      <c r="BW271" s="69">
        <v>0</v>
      </c>
      <c r="BX271" s="70">
        <v>0</v>
      </c>
      <c r="BY271" s="69">
        <v>0</v>
      </c>
      <c r="BZ271" s="69">
        <v>0</v>
      </c>
      <c r="CA271" s="69">
        <v>0</v>
      </c>
      <c r="CB271" s="69">
        <v>0</v>
      </c>
      <c r="CC271" s="69">
        <v>0</v>
      </c>
      <c r="CD271" s="69">
        <v>0</v>
      </c>
      <c r="CE271" s="69">
        <v>0</v>
      </c>
      <c r="CF271" s="69">
        <v>0</v>
      </c>
      <c r="CG271" s="70">
        <v>0</v>
      </c>
      <c r="CH271" s="69">
        <v>0</v>
      </c>
      <c r="CI271" s="69">
        <v>0</v>
      </c>
      <c r="CJ271" s="69">
        <v>0</v>
      </c>
      <c r="CK271" s="69">
        <v>0</v>
      </c>
      <c r="CL271" s="69">
        <v>0</v>
      </c>
      <c r="CM271" s="69">
        <v>0</v>
      </c>
      <c r="CN271" s="69">
        <v>0</v>
      </c>
      <c r="CO271" s="69">
        <v>0</v>
      </c>
      <c r="CP271" s="70">
        <v>0</v>
      </c>
      <c r="CQ271" s="69">
        <v>0</v>
      </c>
      <c r="CR271" s="69">
        <v>0</v>
      </c>
      <c r="CS271" s="69">
        <v>0</v>
      </c>
      <c r="CT271" s="69">
        <v>0</v>
      </c>
      <c r="CU271" s="69">
        <v>0</v>
      </c>
      <c r="CV271" s="69">
        <v>0</v>
      </c>
      <c r="CW271" s="69">
        <v>0</v>
      </c>
      <c r="CX271" s="69">
        <v>0</v>
      </c>
      <c r="CY271" s="70">
        <v>0</v>
      </c>
      <c r="CZ271" s="69">
        <v>0</v>
      </c>
      <c r="DA271" s="69">
        <v>0</v>
      </c>
      <c r="DB271" s="69">
        <v>0</v>
      </c>
      <c r="DC271" s="69">
        <v>0</v>
      </c>
      <c r="DD271" s="69">
        <v>0</v>
      </c>
      <c r="DE271" s="69">
        <v>0</v>
      </c>
      <c r="DF271" s="69">
        <v>0</v>
      </c>
      <c r="DG271" s="69">
        <v>0</v>
      </c>
      <c r="DH271" s="70">
        <v>0</v>
      </c>
    </row>
    <row r="272" spans="1:112" s="74" customFormat="1" ht="11.5" hidden="1" outlineLevel="1" x14ac:dyDescent="0.35">
      <c r="A272" s="88" t="s">
        <v>451</v>
      </c>
      <c r="B272" s="88" t="s">
        <v>452</v>
      </c>
      <c r="C272" s="69"/>
      <c r="D272" s="69">
        <v>0</v>
      </c>
      <c r="E272" s="69">
        <v>0</v>
      </c>
      <c r="F272" s="69">
        <v>0</v>
      </c>
      <c r="G272" s="69">
        <v>0</v>
      </c>
      <c r="H272" s="69">
        <v>0</v>
      </c>
      <c r="I272" s="69">
        <v>0</v>
      </c>
      <c r="J272" s="69">
        <v>0</v>
      </c>
      <c r="K272" s="69">
        <v>0</v>
      </c>
      <c r="L272" s="69">
        <v>0</v>
      </c>
      <c r="M272" s="69">
        <v>0</v>
      </c>
      <c r="N272" s="70">
        <v>0</v>
      </c>
      <c r="O272" s="69">
        <v>0</v>
      </c>
      <c r="P272" s="69">
        <v>0</v>
      </c>
      <c r="Q272" s="69">
        <v>0</v>
      </c>
      <c r="R272" s="69">
        <v>0</v>
      </c>
      <c r="S272" s="69">
        <v>0</v>
      </c>
      <c r="T272" s="69">
        <v>0</v>
      </c>
      <c r="U272" s="69">
        <v>0</v>
      </c>
      <c r="V272" s="69">
        <v>0</v>
      </c>
      <c r="W272" s="70">
        <v>0</v>
      </c>
      <c r="X272" s="69">
        <f t="shared" si="252"/>
        <v>0</v>
      </c>
      <c r="Y272" s="69">
        <f t="shared" si="252"/>
        <v>0</v>
      </c>
      <c r="Z272" s="69">
        <f t="shared" si="252"/>
        <v>0</v>
      </c>
      <c r="AA272" s="69">
        <f t="shared" si="252"/>
        <v>0</v>
      </c>
      <c r="AB272" s="69">
        <f t="shared" si="252"/>
        <v>0</v>
      </c>
      <c r="AC272" s="69">
        <f t="shared" si="252"/>
        <v>0</v>
      </c>
      <c r="AD272" s="69">
        <f t="shared" si="252"/>
        <v>0</v>
      </c>
      <c r="AE272" s="69">
        <f t="shared" si="252"/>
        <v>0</v>
      </c>
      <c r="AF272" s="69">
        <v>0</v>
      </c>
      <c r="AG272" s="69">
        <v>0</v>
      </c>
      <c r="AH272" s="69">
        <v>0</v>
      </c>
      <c r="AI272" s="69">
        <v>0</v>
      </c>
      <c r="AJ272" s="69">
        <v>0</v>
      </c>
      <c r="AK272" s="69">
        <v>0</v>
      </c>
      <c r="AL272" s="69">
        <v>0</v>
      </c>
      <c r="AM272" s="69">
        <v>0</v>
      </c>
      <c r="AN272" s="70">
        <v>0</v>
      </c>
      <c r="AO272" s="69">
        <v>0</v>
      </c>
      <c r="AP272" s="69">
        <v>0</v>
      </c>
      <c r="AQ272" s="69">
        <v>0</v>
      </c>
      <c r="AR272" s="69">
        <v>0</v>
      </c>
      <c r="AS272" s="69">
        <v>0</v>
      </c>
      <c r="AT272" s="69">
        <v>0</v>
      </c>
      <c r="AU272" s="69">
        <v>0</v>
      </c>
      <c r="AV272" s="69">
        <v>0</v>
      </c>
      <c r="AW272" s="70">
        <v>0</v>
      </c>
      <c r="AX272" s="69">
        <v>0</v>
      </c>
      <c r="AY272" s="69">
        <v>0</v>
      </c>
      <c r="AZ272" s="69">
        <v>0</v>
      </c>
      <c r="BA272" s="69">
        <v>0</v>
      </c>
      <c r="BB272" s="69">
        <v>0</v>
      </c>
      <c r="BC272" s="69">
        <v>0</v>
      </c>
      <c r="BD272" s="69">
        <v>0</v>
      </c>
      <c r="BE272" s="69">
        <v>0</v>
      </c>
      <c r="BF272" s="70">
        <v>0</v>
      </c>
      <c r="BG272" s="69">
        <v>0</v>
      </c>
      <c r="BH272" s="69">
        <v>0</v>
      </c>
      <c r="BI272" s="69">
        <v>0</v>
      </c>
      <c r="BJ272" s="69">
        <v>0</v>
      </c>
      <c r="BK272" s="69">
        <v>0</v>
      </c>
      <c r="BL272" s="69">
        <v>0</v>
      </c>
      <c r="BM272" s="69">
        <v>0</v>
      </c>
      <c r="BN272" s="69">
        <v>0</v>
      </c>
      <c r="BO272" s="70">
        <v>0</v>
      </c>
      <c r="BP272" s="69">
        <v>0</v>
      </c>
      <c r="BQ272" s="69">
        <v>0</v>
      </c>
      <c r="BR272" s="69">
        <v>0</v>
      </c>
      <c r="BS272" s="69">
        <v>0</v>
      </c>
      <c r="BT272" s="69">
        <v>0</v>
      </c>
      <c r="BU272" s="69">
        <v>0</v>
      </c>
      <c r="BV272" s="69">
        <v>0</v>
      </c>
      <c r="BW272" s="69">
        <v>0</v>
      </c>
      <c r="BX272" s="70">
        <v>0</v>
      </c>
      <c r="BY272" s="69">
        <v>0</v>
      </c>
      <c r="BZ272" s="69">
        <v>0</v>
      </c>
      <c r="CA272" s="69">
        <v>0</v>
      </c>
      <c r="CB272" s="69">
        <v>0</v>
      </c>
      <c r="CC272" s="69">
        <v>0</v>
      </c>
      <c r="CD272" s="69">
        <v>0</v>
      </c>
      <c r="CE272" s="69">
        <v>0</v>
      </c>
      <c r="CF272" s="69">
        <v>0</v>
      </c>
      <c r="CG272" s="70">
        <v>0</v>
      </c>
      <c r="CH272" s="69">
        <v>0</v>
      </c>
      <c r="CI272" s="69">
        <v>0</v>
      </c>
      <c r="CJ272" s="69">
        <v>0</v>
      </c>
      <c r="CK272" s="69">
        <v>0</v>
      </c>
      <c r="CL272" s="69">
        <v>0</v>
      </c>
      <c r="CM272" s="69">
        <v>0</v>
      </c>
      <c r="CN272" s="69">
        <v>0</v>
      </c>
      <c r="CO272" s="69">
        <v>0</v>
      </c>
      <c r="CP272" s="70">
        <v>0</v>
      </c>
      <c r="CQ272" s="69">
        <v>0</v>
      </c>
      <c r="CR272" s="69">
        <v>0</v>
      </c>
      <c r="CS272" s="69">
        <v>0</v>
      </c>
      <c r="CT272" s="69">
        <v>0</v>
      </c>
      <c r="CU272" s="69">
        <v>0</v>
      </c>
      <c r="CV272" s="69">
        <v>0</v>
      </c>
      <c r="CW272" s="69">
        <v>0</v>
      </c>
      <c r="CX272" s="69">
        <v>0</v>
      </c>
      <c r="CY272" s="70">
        <v>0</v>
      </c>
      <c r="CZ272" s="69">
        <v>0</v>
      </c>
      <c r="DA272" s="69">
        <v>0</v>
      </c>
      <c r="DB272" s="69">
        <v>0</v>
      </c>
      <c r="DC272" s="69">
        <v>0</v>
      </c>
      <c r="DD272" s="69">
        <v>0</v>
      </c>
      <c r="DE272" s="69">
        <v>0</v>
      </c>
      <c r="DF272" s="69">
        <v>0</v>
      </c>
      <c r="DG272" s="69">
        <v>0</v>
      </c>
      <c r="DH272" s="70">
        <v>0</v>
      </c>
    </row>
    <row r="273" spans="1:112" s="74" customFormat="1" ht="11.5" hidden="1" outlineLevel="1" x14ac:dyDescent="0.35">
      <c r="A273" s="88" t="s">
        <v>451</v>
      </c>
      <c r="B273" s="88" t="s">
        <v>452</v>
      </c>
      <c r="C273" s="69"/>
      <c r="D273" s="69">
        <v>0</v>
      </c>
      <c r="E273" s="69">
        <v>0</v>
      </c>
      <c r="F273" s="69">
        <v>0</v>
      </c>
      <c r="G273" s="69">
        <v>0</v>
      </c>
      <c r="H273" s="69">
        <v>0</v>
      </c>
      <c r="I273" s="69">
        <v>0</v>
      </c>
      <c r="J273" s="69">
        <v>0</v>
      </c>
      <c r="K273" s="69">
        <v>0</v>
      </c>
      <c r="L273" s="69">
        <v>0</v>
      </c>
      <c r="M273" s="69">
        <v>0</v>
      </c>
      <c r="N273" s="70">
        <v>0</v>
      </c>
      <c r="O273" s="69">
        <v>0</v>
      </c>
      <c r="P273" s="69">
        <v>0</v>
      </c>
      <c r="Q273" s="69">
        <v>0</v>
      </c>
      <c r="R273" s="69">
        <v>0</v>
      </c>
      <c r="S273" s="69">
        <v>0</v>
      </c>
      <c r="T273" s="69">
        <v>0</v>
      </c>
      <c r="U273" s="69">
        <v>0</v>
      </c>
      <c r="V273" s="69">
        <v>0</v>
      </c>
      <c r="W273" s="70">
        <v>0</v>
      </c>
      <c r="X273" s="69">
        <f t="shared" si="252"/>
        <v>0</v>
      </c>
      <c r="Y273" s="69">
        <f t="shared" si="252"/>
        <v>0</v>
      </c>
      <c r="Z273" s="69">
        <f t="shared" si="252"/>
        <v>0</v>
      </c>
      <c r="AA273" s="69">
        <f t="shared" si="252"/>
        <v>0</v>
      </c>
      <c r="AB273" s="69">
        <f t="shared" si="252"/>
        <v>0</v>
      </c>
      <c r="AC273" s="69">
        <f t="shared" si="252"/>
        <v>0</v>
      </c>
      <c r="AD273" s="69">
        <f t="shared" si="252"/>
        <v>0</v>
      </c>
      <c r="AE273" s="69">
        <f t="shared" si="252"/>
        <v>0</v>
      </c>
      <c r="AF273" s="69">
        <v>0</v>
      </c>
      <c r="AG273" s="69">
        <v>0</v>
      </c>
      <c r="AH273" s="69">
        <v>0</v>
      </c>
      <c r="AI273" s="69">
        <v>0</v>
      </c>
      <c r="AJ273" s="69">
        <v>0</v>
      </c>
      <c r="AK273" s="69">
        <v>0</v>
      </c>
      <c r="AL273" s="69">
        <v>0</v>
      </c>
      <c r="AM273" s="69">
        <v>0</v>
      </c>
      <c r="AN273" s="70">
        <v>0</v>
      </c>
      <c r="AO273" s="69">
        <v>0</v>
      </c>
      <c r="AP273" s="69">
        <v>0</v>
      </c>
      <c r="AQ273" s="69">
        <v>0</v>
      </c>
      <c r="AR273" s="69">
        <v>0</v>
      </c>
      <c r="AS273" s="69">
        <v>0</v>
      </c>
      <c r="AT273" s="69">
        <v>0</v>
      </c>
      <c r="AU273" s="69">
        <v>0</v>
      </c>
      <c r="AV273" s="69">
        <v>0</v>
      </c>
      <c r="AW273" s="70">
        <v>0</v>
      </c>
      <c r="AX273" s="69">
        <v>0</v>
      </c>
      <c r="AY273" s="69">
        <v>0</v>
      </c>
      <c r="AZ273" s="69">
        <v>0</v>
      </c>
      <c r="BA273" s="69">
        <v>0</v>
      </c>
      <c r="BB273" s="69">
        <v>0</v>
      </c>
      <c r="BC273" s="69">
        <v>0</v>
      </c>
      <c r="BD273" s="69">
        <v>0</v>
      </c>
      <c r="BE273" s="69">
        <v>0</v>
      </c>
      <c r="BF273" s="70">
        <v>0</v>
      </c>
      <c r="BG273" s="69">
        <v>0</v>
      </c>
      <c r="BH273" s="69">
        <v>0</v>
      </c>
      <c r="BI273" s="69">
        <v>0</v>
      </c>
      <c r="BJ273" s="69">
        <v>0</v>
      </c>
      <c r="BK273" s="69">
        <v>0</v>
      </c>
      <c r="BL273" s="69">
        <v>0</v>
      </c>
      <c r="BM273" s="69">
        <v>0</v>
      </c>
      <c r="BN273" s="69">
        <v>0</v>
      </c>
      <c r="BO273" s="70">
        <v>0</v>
      </c>
      <c r="BP273" s="69">
        <v>0</v>
      </c>
      <c r="BQ273" s="69">
        <v>0</v>
      </c>
      <c r="BR273" s="69">
        <v>0</v>
      </c>
      <c r="BS273" s="69">
        <v>0</v>
      </c>
      <c r="BT273" s="69">
        <v>0</v>
      </c>
      <c r="BU273" s="69">
        <v>0</v>
      </c>
      <c r="BV273" s="69">
        <v>0</v>
      </c>
      <c r="BW273" s="69">
        <v>0</v>
      </c>
      <c r="BX273" s="70">
        <v>0</v>
      </c>
      <c r="BY273" s="69">
        <v>0</v>
      </c>
      <c r="BZ273" s="69">
        <v>0</v>
      </c>
      <c r="CA273" s="69">
        <v>0</v>
      </c>
      <c r="CB273" s="69">
        <v>0</v>
      </c>
      <c r="CC273" s="69">
        <v>0</v>
      </c>
      <c r="CD273" s="69">
        <v>0</v>
      </c>
      <c r="CE273" s="69">
        <v>0</v>
      </c>
      <c r="CF273" s="69">
        <v>0</v>
      </c>
      <c r="CG273" s="70">
        <v>0</v>
      </c>
      <c r="CH273" s="69">
        <v>0</v>
      </c>
      <c r="CI273" s="69">
        <v>0</v>
      </c>
      <c r="CJ273" s="69">
        <v>0</v>
      </c>
      <c r="CK273" s="69">
        <v>0</v>
      </c>
      <c r="CL273" s="69">
        <v>0</v>
      </c>
      <c r="CM273" s="69">
        <v>0</v>
      </c>
      <c r="CN273" s="69">
        <v>0</v>
      </c>
      <c r="CO273" s="69">
        <v>0</v>
      </c>
      <c r="CP273" s="70">
        <v>0</v>
      </c>
      <c r="CQ273" s="69">
        <v>0</v>
      </c>
      <c r="CR273" s="69">
        <v>0</v>
      </c>
      <c r="CS273" s="69">
        <v>0</v>
      </c>
      <c r="CT273" s="69">
        <v>0</v>
      </c>
      <c r="CU273" s="69">
        <v>0</v>
      </c>
      <c r="CV273" s="69">
        <v>0</v>
      </c>
      <c r="CW273" s="69">
        <v>0</v>
      </c>
      <c r="CX273" s="69">
        <v>0</v>
      </c>
      <c r="CY273" s="70">
        <v>0</v>
      </c>
      <c r="CZ273" s="69">
        <v>0</v>
      </c>
      <c r="DA273" s="69">
        <v>0</v>
      </c>
      <c r="DB273" s="69">
        <v>0</v>
      </c>
      <c r="DC273" s="69">
        <v>0</v>
      </c>
      <c r="DD273" s="69">
        <v>0</v>
      </c>
      <c r="DE273" s="69">
        <v>0</v>
      </c>
      <c r="DF273" s="69">
        <v>0</v>
      </c>
      <c r="DG273" s="69">
        <v>0</v>
      </c>
      <c r="DH273" s="70">
        <v>0</v>
      </c>
    </row>
    <row r="274" spans="1:112" s="74" customFormat="1" ht="11.5" hidden="1" outlineLevel="1" x14ac:dyDescent="0.35">
      <c r="A274" s="88" t="s">
        <v>451</v>
      </c>
      <c r="B274" s="88" t="s">
        <v>452</v>
      </c>
      <c r="C274" s="69"/>
      <c r="D274" s="69">
        <v>0</v>
      </c>
      <c r="E274" s="69">
        <v>0</v>
      </c>
      <c r="F274" s="69">
        <v>0</v>
      </c>
      <c r="G274" s="69">
        <v>0</v>
      </c>
      <c r="H274" s="69">
        <v>0</v>
      </c>
      <c r="I274" s="69">
        <v>0</v>
      </c>
      <c r="J274" s="69">
        <v>0</v>
      </c>
      <c r="K274" s="69">
        <v>0</v>
      </c>
      <c r="L274" s="69">
        <v>0</v>
      </c>
      <c r="M274" s="69">
        <v>0</v>
      </c>
      <c r="N274" s="70">
        <v>0</v>
      </c>
      <c r="O274" s="69">
        <v>0</v>
      </c>
      <c r="P274" s="69">
        <v>0</v>
      </c>
      <c r="Q274" s="69">
        <v>0</v>
      </c>
      <c r="R274" s="69">
        <v>0</v>
      </c>
      <c r="S274" s="69">
        <v>0</v>
      </c>
      <c r="T274" s="69">
        <v>0</v>
      </c>
      <c r="U274" s="69">
        <v>0</v>
      </c>
      <c r="V274" s="69">
        <v>0</v>
      </c>
      <c r="W274" s="70">
        <v>0</v>
      </c>
      <c r="X274" s="69">
        <f t="shared" si="252"/>
        <v>0</v>
      </c>
      <c r="Y274" s="69">
        <f t="shared" si="252"/>
        <v>0</v>
      </c>
      <c r="Z274" s="69">
        <f t="shared" si="252"/>
        <v>0</v>
      </c>
      <c r="AA274" s="69">
        <f t="shared" si="252"/>
        <v>0</v>
      </c>
      <c r="AB274" s="69">
        <f t="shared" si="252"/>
        <v>0</v>
      </c>
      <c r="AC274" s="69">
        <f t="shared" si="252"/>
        <v>0</v>
      </c>
      <c r="AD274" s="69">
        <f t="shared" si="252"/>
        <v>0</v>
      </c>
      <c r="AE274" s="69">
        <f t="shared" si="252"/>
        <v>0</v>
      </c>
      <c r="AF274" s="69">
        <v>0</v>
      </c>
      <c r="AG274" s="69">
        <v>0</v>
      </c>
      <c r="AH274" s="69">
        <v>0</v>
      </c>
      <c r="AI274" s="69">
        <v>0</v>
      </c>
      <c r="AJ274" s="69">
        <v>0</v>
      </c>
      <c r="AK274" s="69">
        <v>0</v>
      </c>
      <c r="AL274" s="69">
        <v>0</v>
      </c>
      <c r="AM274" s="69">
        <v>0</v>
      </c>
      <c r="AN274" s="70">
        <v>0</v>
      </c>
      <c r="AO274" s="69">
        <v>0</v>
      </c>
      <c r="AP274" s="69">
        <v>0</v>
      </c>
      <c r="AQ274" s="69">
        <v>0</v>
      </c>
      <c r="AR274" s="69">
        <v>0</v>
      </c>
      <c r="AS274" s="69">
        <v>0</v>
      </c>
      <c r="AT274" s="69">
        <v>0</v>
      </c>
      <c r="AU274" s="69">
        <v>0</v>
      </c>
      <c r="AV274" s="69">
        <v>0</v>
      </c>
      <c r="AW274" s="70">
        <v>0</v>
      </c>
      <c r="AX274" s="69">
        <v>0</v>
      </c>
      <c r="AY274" s="69">
        <v>0</v>
      </c>
      <c r="AZ274" s="69">
        <v>0</v>
      </c>
      <c r="BA274" s="69">
        <v>0</v>
      </c>
      <c r="BB274" s="69">
        <v>0</v>
      </c>
      <c r="BC274" s="69">
        <v>0</v>
      </c>
      <c r="BD274" s="69">
        <v>0</v>
      </c>
      <c r="BE274" s="69">
        <v>0</v>
      </c>
      <c r="BF274" s="70">
        <v>0</v>
      </c>
      <c r="BG274" s="69">
        <v>0</v>
      </c>
      <c r="BH274" s="69">
        <v>0</v>
      </c>
      <c r="BI274" s="69">
        <v>0</v>
      </c>
      <c r="BJ274" s="69">
        <v>0</v>
      </c>
      <c r="BK274" s="69">
        <v>0</v>
      </c>
      <c r="BL274" s="69">
        <v>0</v>
      </c>
      <c r="BM274" s="69">
        <v>0</v>
      </c>
      <c r="BN274" s="69">
        <v>0</v>
      </c>
      <c r="BO274" s="70">
        <v>0</v>
      </c>
      <c r="BP274" s="69">
        <v>0</v>
      </c>
      <c r="BQ274" s="69">
        <v>0</v>
      </c>
      <c r="BR274" s="69">
        <v>0</v>
      </c>
      <c r="BS274" s="69">
        <v>0</v>
      </c>
      <c r="BT274" s="69">
        <v>0</v>
      </c>
      <c r="BU274" s="69">
        <v>0</v>
      </c>
      <c r="BV274" s="69">
        <v>0</v>
      </c>
      <c r="BW274" s="69">
        <v>0</v>
      </c>
      <c r="BX274" s="70">
        <v>0</v>
      </c>
      <c r="BY274" s="69">
        <v>0</v>
      </c>
      <c r="BZ274" s="69">
        <v>0</v>
      </c>
      <c r="CA274" s="69">
        <v>0</v>
      </c>
      <c r="CB274" s="69">
        <v>0</v>
      </c>
      <c r="CC274" s="69">
        <v>0</v>
      </c>
      <c r="CD274" s="69">
        <v>0</v>
      </c>
      <c r="CE274" s="69">
        <v>0</v>
      </c>
      <c r="CF274" s="69">
        <v>0</v>
      </c>
      <c r="CG274" s="70">
        <v>0</v>
      </c>
      <c r="CH274" s="69">
        <v>0</v>
      </c>
      <c r="CI274" s="69">
        <v>0</v>
      </c>
      <c r="CJ274" s="69">
        <v>0</v>
      </c>
      <c r="CK274" s="69">
        <v>0</v>
      </c>
      <c r="CL274" s="69">
        <v>0</v>
      </c>
      <c r="CM274" s="69">
        <v>0</v>
      </c>
      <c r="CN274" s="69">
        <v>0</v>
      </c>
      <c r="CO274" s="69">
        <v>0</v>
      </c>
      <c r="CP274" s="70">
        <v>0</v>
      </c>
      <c r="CQ274" s="69">
        <v>0</v>
      </c>
      <c r="CR274" s="69">
        <v>0</v>
      </c>
      <c r="CS274" s="69">
        <v>0</v>
      </c>
      <c r="CT274" s="69">
        <v>0</v>
      </c>
      <c r="CU274" s="69">
        <v>0</v>
      </c>
      <c r="CV274" s="69">
        <v>0</v>
      </c>
      <c r="CW274" s="69">
        <v>0</v>
      </c>
      <c r="CX274" s="69">
        <v>0</v>
      </c>
      <c r="CY274" s="70">
        <v>0</v>
      </c>
      <c r="CZ274" s="69">
        <v>0</v>
      </c>
      <c r="DA274" s="69">
        <v>0</v>
      </c>
      <c r="DB274" s="69">
        <v>0</v>
      </c>
      <c r="DC274" s="69">
        <v>0</v>
      </c>
      <c r="DD274" s="69">
        <v>0</v>
      </c>
      <c r="DE274" s="69">
        <v>0</v>
      </c>
      <c r="DF274" s="69">
        <v>0</v>
      </c>
      <c r="DG274" s="69">
        <v>0</v>
      </c>
      <c r="DH274" s="70">
        <v>0</v>
      </c>
    </row>
    <row r="275" spans="1:112" s="74" customFormat="1" ht="11.5" hidden="1" outlineLevel="1" x14ac:dyDescent="0.35">
      <c r="A275" s="88" t="s">
        <v>451</v>
      </c>
      <c r="B275" s="88" t="s">
        <v>452</v>
      </c>
      <c r="C275" s="69"/>
      <c r="D275" s="69">
        <v>0</v>
      </c>
      <c r="E275" s="69">
        <v>0</v>
      </c>
      <c r="F275" s="69">
        <v>0</v>
      </c>
      <c r="G275" s="69">
        <v>0</v>
      </c>
      <c r="H275" s="69">
        <v>0</v>
      </c>
      <c r="I275" s="69">
        <v>0</v>
      </c>
      <c r="J275" s="69">
        <v>0</v>
      </c>
      <c r="K275" s="69">
        <v>0</v>
      </c>
      <c r="L275" s="69">
        <v>0</v>
      </c>
      <c r="M275" s="69">
        <v>0</v>
      </c>
      <c r="N275" s="70">
        <v>0</v>
      </c>
      <c r="O275" s="69">
        <v>0</v>
      </c>
      <c r="P275" s="69">
        <v>0</v>
      </c>
      <c r="Q275" s="69">
        <v>0</v>
      </c>
      <c r="R275" s="69">
        <v>0</v>
      </c>
      <c r="S275" s="69">
        <v>0</v>
      </c>
      <c r="T275" s="69">
        <v>0</v>
      </c>
      <c r="U275" s="69">
        <v>0</v>
      </c>
      <c r="V275" s="69">
        <v>0</v>
      </c>
      <c r="W275" s="70">
        <v>0</v>
      </c>
      <c r="X275" s="69">
        <f t="shared" si="252"/>
        <v>0</v>
      </c>
      <c r="Y275" s="69">
        <f t="shared" si="252"/>
        <v>0</v>
      </c>
      <c r="Z275" s="69">
        <f t="shared" si="252"/>
        <v>0</v>
      </c>
      <c r="AA275" s="69">
        <f t="shared" si="252"/>
        <v>0</v>
      </c>
      <c r="AB275" s="69">
        <f t="shared" si="252"/>
        <v>0</v>
      </c>
      <c r="AC275" s="69">
        <f t="shared" si="252"/>
        <v>0</v>
      </c>
      <c r="AD275" s="69">
        <f t="shared" si="252"/>
        <v>0</v>
      </c>
      <c r="AE275" s="69">
        <f t="shared" si="252"/>
        <v>0</v>
      </c>
      <c r="AF275" s="69">
        <v>0</v>
      </c>
      <c r="AG275" s="69">
        <v>0</v>
      </c>
      <c r="AH275" s="69">
        <v>0</v>
      </c>
      <c r="AI275" s="69">
        <v>0</v>
      </c>
      <c r="AJ275" s="69">
        <v>0</v>
      </c>
      <c r="AK275" s="69">
        <v>0</v>
      </c>
      <c r="AL275" s="69">
        <v>0</v>
      </c>
      <c r="AM275" s="69">
        <v>0</v>
      </c>
      <c r="AN275" s="70">
        <v>0</v>
      </c>
      <c r="AO275" s="69">
        <v>0</v>
      </c>
      <c r="AP275" s="69">
        <v>0</v>
      </c>
      <c r="AQ275" s="69">
        <v>0</v>
      </c>
      <c r="AR275" s="69">
        <v>0</v>
      </c>
      <c r="AS275" s="69">
        <v>0</v>
      </c>
      <c r="AT275" s="69">
        <v>0</v>
      </c>
      <c r="AU275" s="69">
        <v>0</v>
      </c>
      <c r="AV275" s="69">
        <v>0</v>
      </c>
      <c r="AW275" s="70">
        <v>0</v>
      </c>
      <c r="AX275" s="69">
        <v>0</v>
      </c>
      <c r="AY275" s="69">
        <v>0</v>
      </c>
      <c r="AZ275" s="69">
        <v>0</v>
      </c>
      <c r="BA275" s="69">
        <v>0</v>
      </c>
      <c r="BB275" s="69">
        <v>0</v>
      </c>
      <c r="BC275" s="69">
        <v>0</v>
      </c>
      <c r="BD275" s="69">
        <v>0</v>
      </c>
      <c r="BE275" s="69">
        <v>0</v>
      </c>
      <c r="BF275" s="70">
        <v>0</v>
      </c>
      <c r="BG275" s="69">
        <v>0</v>
      </c>
      <c r="BH275" s="69">
        <v>0</v>
      </c>
      <c r="BI275" s="69">
        <v>0</v>
      </c>
      <c r="BJ275" s="69">
        <v>0</v>
      </c>
      <c r="BK275" s="69">
        <v>0</v>
      </c>
      <c r="BL275" s="69">
        <v>0</v>
      </c>
      <c r="BM275" s="69">
        <v>0</v>
      </c>
      <c r="BN275" s="69">
        <v>0</v>
      </c>
      <c r="BO275" s="70">
        <v>0</v>
      </c>
      <c r="BP275" s="69">
        <v>0</v>
      </c>
      <c r="BQ275" s="69">
        <v>0</v>
      </c>
      <c r="BR275" s="69">
        <v>0</v>
      </c>
      <c r="BS275" s="69">
        <v>0</v>
      </c>
      <c r="BT275" s="69">
        <v>0</v>
      </c>
      <c r="BU275" s="69">
        <v>0</v>
      </c>
      <c r="BV275" s="69">
        <v>0</v>
      </c>
      <c r="BW275" s="69">
        <v>0</v>
      </c>
      <c r="BX275" s="70">
        <v>0</v>
      </c>
      <c r="BY275" s="69">
        <v>0</v>
      </c>
      <c r="BZ275" s="69">
        <v>0</v>
      </c>
      <c r="CA275" s="69">
        <v>0</v>
      </c>
      <c r="CB275" s="69">
        <v>0</v>
      </c>
      <c r="CC275" s="69">
        <v>0</v>
      </c>
      <c r="CD275" s="69">
        <v>0</v>
      </c>
      <c r="CE275" s="69">
        <v>0</v>
      </c>
      <c r="CF275" s="69">
        <v>0</v>
      </c>
      <c r="CG275" s="70">
        <v>0</v>
      </c>
      <c r="CH275" s="69">
        <v>0</v>
      </c>
      <c r="CI275" s="69">
        <v>0</v>
      </c>
      <c r="CJ275" s="69">
        <v>0</v>
      </c>
      <c r="CK275" s="69">
        <v>0</v>
      </c>
      <c r="CL275" s="69">
        <v>0</v>
      </c>
      <c r="CM275" s="69">
        <v>0</v>
      </c>
      <c r="CN275" s="69">
        <v>0</v>
      </c>
      <c r="CO275" s="69">
        <v>0</v>
      </c>
      <c r="CP275" s="70">
        <v>0</v>
      </c>
      <c r="CQ275" s="69">
        <v>0</v>
      </c>
      <c r="CR275" s="69">
        <v>0</v>
      </c>
      <c r="CS275" s="69">
        <v>0</v>
      </c>
      <c r="CT275" s="69">
        <v>0</v>
      </c>
      <c r="CU275" s="69">
        <v>0</v>
      </c>
      <c r="CV275" s="69">
        <v>0</v>
      </c>
      <c r="CW275" s="69">
        <v>0</v>
      </c>
      <c r="CX275" s="69">
        <v>0</v>
      </c>
      <c r="CY275" s="70">
        <v>0</v>
      </c>
      <c r="CZ275" s="69">
        <v>0</v>
      </c>
      <c r="DA275" s="69">
        <v>0</v>
      </c>
      <c r="DB275" s="69">
        <v>0</v>
      </c>
      <c r="DC275" s="69">
        <v>0</v>
      </c>
      <c r="DD275" s="69">
        <v>0</v>
      </c>
      <c r="DE275" s="69">
        <v>0</v>
      </c>
      <c r="DF275" s="69">
        <v>0</v>
      </c>
      <c r="DG275" s="69">
        <v>0</v>
      </c>
      <c r="DH275" s="70">
        <v>0</v>
      </c>
    </row>
    <row r="276" spans="1:112" s="74" customFormat="1" ht="11.5" hidden="1" outlineLevel="1" x14ac:dyDescent="0.35">
      <c r="A276" s="88" t="s">
        <v>451</v>
      </c>
      <c r="B276" s="88" t="s">
        <v>452</v>
      </c>
      <c r="C276" s="69"/>
      <c r="D276" s="69">
        <v>0</v>
      </c>
      <c r="E276" s="69">
        <v>0</v>
      </c>
      <c r="F276" s="69">
        <v>0</v>
      </c>
      <c r="G276" s="69">
        <v>0</v>
      </c>
      <c r="H276" s="69">
        <v>0</v>
      </c>
      <c r="I276" s="69">
        <v>0</v>
      </c>
      <c r="J276" s="69">
        <v>0</v>
      </c>
      <c r="K276" s="69">
        <v>0</v>
      </c>
      <c r="L276" s="69">
        <v>0</v>
      </c>
      <c r="M276" s="69">
        <v>0</v>
      </c>
      <c r="N276" s="70">
        <v>0</v>
      </c>
      <c r="O276" s="69">
        <v>0</v>
      </c>
      <c r="P276" s="69">
        <v>0</v>
      </c>
      <c r="Q276" s="69">
        <v>0</v>
      </c>
      <c r="R276" s="69">
        <v>0</v>
      </c>
      <c r="S276" s="69">
        <v>0</v>
      </c>
      <c r="T276" s="69">
        <v>0</v>
      </c>
      <c r="U276" s="69">
        <v>0</v>
      </c>
      <c r="V276" s="69">
        <v>0</v>
      </c>
      <c r="W276" s="70">
        <v>0</v>
      </c>
      <c r="X276" s="69">
        <f t="shared" si="252"/>
        <v>0</v>
      </c>
      <c r="Y276" s="69">
        <f t="shared" si="252"/>
        <v>0</v>
      </c>
      <c r="Z276" s="69">
        <f t="shared" si="252"/>
        <v>0</v>
      </c>
      <c r="AA276" s="69">
        <f t="shared" si="252"/>
        <v>0</v>
      </c>
      <c r="AB276" s="69">
        <f t="shared" si="252"/>
        <v>0</v>
      </c>
      <c r="AC276" s="69">
        <f t="shared" si="252"/>
        <v>0</v>
      </c>
      <c r="AD276" s="69">
        <f t="shared" si="252"/>
        <v>0</v>
      </c>
      <c r="AE276" s="69">
        <f t="shared" si="252"/>
        <v>0</v>
      </c>
      <c r="AF276" s="69">
        <v>0</v>
      </c>
      <c r="AG276" s="69">
        <v>0</v>
      </c>
      <c r="AH276" s="69">
        <v>0</v>
      </c>
      <c r="AI276" s="69">
        <v>0</v>
      </c>
      <c r="AJ276" s="69">
        <v>0</v>
      </c>
      <c r="AK276" s="69">
        <v>0</v>
      </c>
      <c r="AL276" s="69">
        <v>0</v>
      </c>
      <c r="AM276" s="69">
        <v>0</v>
      </c>
      <c r="AN276" s="70">
        <v>0</v>
      </c>
      <c r="AO276" s="69">
        <v>0</v>
      </c>
      <c r="AP276" s="69">
        <v>0</v>
      </c>
      <c r="AQ276" s="69">
        <v>0</v>
      </c>
      <c r="AR276" s="69">
        <v>0</v>
      </c>
      <c r="AS276" s="69">
        <v>0</v>
      </c>
      <c r="AT276" s="69">
        <v>0</v>
      </c>
      <c r="AU276" s="69">
        <v>0</v>
      </c>
      <c r="AV276" s="69">
        <v>0</v>
      </c>
      <c r="AW276" s="70">
        <v>0</v>
      </c>
      <c r="AX276" s="69">
        <v>0</v>
      </c>
      <c r="AY276" s="69">
        <v>0</v>
      </c>
      <c r="AZ276" s="69">
        <v>0</v>
      </c>
      <c r="BA276" s="69">
        <v>0</v>
      </c>
      <c r="BB276" s="69">
        <v>0</v>
      </c>
      <c r="BC276" s="69">
        <v>0</v>
      </c>
      <c r="BD276" s="69">
        <v>0</v>
      </c>
      <c r="BE276" s="69">
        <v>0</v>
      </c>
      <c r="BF276" s="70">
        <v>0</v>
      </c>
      <c r="BG276" s="69">
        <v>0</v>
      </c>
      <c r="BH276" s="69">
        <v>0</v>
      </c>
      <c r="BI276" s="69">
        <v>0</v>
      </c>
      <c r="BJ276" s="69">
        <v>0</v>
      </c>
      <c r="BK276" s="69">
        <v>0</v>
      </c>
      <c r="BL276" s="69">
        <v>0</v>
      </c>
      <c r="BM276" s="69">
        <v>0</v>
      </c>
      <c r="BN276" s="69">
        <v>0</v>
      </c>
      <c r="BO276" s="70">
        <v>0</v>
      </c>
      <c r="BP276" s="69">
        <v>0</v>
      </c>
      <c r="BQ276" s="69">
        <v>0</v>
      </c>
      <c r="BR276" s="69">
        <v>0</v>
      </c>
      <c r="BS276" s="69">
        <v>0</v>
      </c>
      <c r="BT276" s="69">
        <v>0</v>
      </c>
      <c r="BU276" s="69">
        <v>0</v>
      </c>
      <c r="BV276" s="69">
        <v>0</v>
      </c>
      <c r="BW276" s="69">
        <v>0</v>
      </c>
      <c r="BX276" s="70">
        <v>0</v>
      </c>
      <c r="BY276" s="69">
        <v>0</v>
      </c>
      <c r="BZ276" s="69">
        <v>0</v>
      </c>
      <c r="CA276" s="69">
        <v>0</v>
      </c>
      <c r="CB276" s="69">
        <v>0</v>
      </c>
      <c r="CC276" s="69">
        <v>0</v>
      </c>
      <c r="CD276" s="69">
        <v>0</v>
      </c>
      <c r="CE276" s="69">
        <v>0</v>
      </c>
      <c r="CF276" s="69">
        <v>0</v>
      </c>
      <c r="CG276" s="70">
        <v>0</v>
      </c>
      <c r="CH276" s="69">
        <v>0</v>
      </c>
      <c r="CI276" s="69">
        <v>0</v>
      </c>
      <c r="CJ276" s="69">
        <v>0</v>
      </c>
      <c r="CK276" s="69">
        <v>0</v>
      </c>
      <c r="CL276" s="69">
        <v>0</v>
      </c>
      <c r="CM276" s="69">
        <v>0</v>
      </c>
      <c r="CN276" s="69">
        <v>0</v>
      </c>
      <c r="CO276" s="69">
        <v>0</v>
      </c>
      <c r="CP276" s="70">
        <v>0</v>
      </c>
      <c r="CQ276" s="69">
        <v>0</v>
      </c>
      <c r="CR276" s="69">
        <v>0</v>
      </c>
      <c r="CS276" s="69">
        <v>0</v>
      </c>
      <c r="CT276" s="69">
        <v>0</v>
      </c>
      <c r="CU276" s="69">
        <v>0</v>
      </c>
      <c r="CV276" s="69">
        <v>0</v>
      </c>
      <c r="CW276" s="69">
        <v>0</v>
      </c>
      <c r="CX276" s="69">
        <v>0</v>
      </c>
      <c r="CY276" s="70">
        <v>0</v>
      </c>
      <c r="CZ276" s="69">
        <v>0</v>
      </c>
      <c r="DA276" s="69">
        <v>0</v>
      </c>
      <c r="DB276" s="69">
        <v>0</v>
      </c>
      <c r="DC276" s="69">
        <v>0</v>
      </c>
      <c r="DD276" s="69">
        <v>0</v>
      </c>
      <c r="DE276" s="69">
        <v>0</v>
      </c>
      <c r="DF276" s="69">
        <v>0</v>
      </c>
      <c r="DG276" s="69">
        <v>0</v>
      </c>
      <c r="DH276" s="70">
        <v>0</v>
      </c>
    </row>
    <row r="277" spans="1:112" s="74" customFormat="1" ht="11.5" hidden="1" outlineLevel="1" x14ac:dyDescent="0.35">
      <c r="A277" s="88" t="s">
        <v>451</v>
      </c>
      <c r="B277" s="88" t="s">
        <v>452</v>
      </c>
      <c r="C277" s="69"/>
      <c r="D277" s="69">
        <v>0</v>
      </c>
      <c r="E277" s="69">
        <v>0</v>
      </c>
      <c r="F277" s="69">
        <v>0</v>
      </c>
      <c r="G277" s="69">
        <v>0</v>
      </c>
      <c r="H277" s="69">
        <v>0</v>
      </c>
      <c r="I277" s="69">
        <v>0</v>
      </c>
      <c r="J277" s="69">
        <v>0</v>
      </c>
      <c r="K277" s="69">
        <v>0</v>
      </c>
      <c r="L277" s="69">
        <v>0</v>
      </c>
      <c r="M277" s="69">
        <v>0</v>
      </c>
      <c r="N277" s="70">
        <v>0</v>
      </c>
      <c r="O277" s="69">
        <v>0</v>
      </c>
      <c r="P277" s="69">
        <v>0</v>
      </c>
      <c r="Q277" s="69">
        <v>0</v>
      </c>
      <c r="R277" s="69">
        <v>0</v>
      </c>
      <c r="S277" s="69">
        <v>0</v>
      </c>
      <c r="T277" s="69">
        <v>0</v>
      </c>
      <c r="U277" s="69">
        <v>0</v>
      </c>
      <c r="V277" s="69">
        <v>0</v>
      </c>
      <c r="W277" s="70">
        <v>0</v>
      </c>
      <c r="X277" s="69">
        <f t="shared" si="252"/>
        <v>0</v>
      </c>
      <c r="Y277" s="69">
        <f t="shared" si="252"/>
        <v>0</v>
      </c>
      <c r="Z277" s="69">
        <f t="shared" si="252"/>
        <v>0</v>
      </c>
      <c r="AA277" s="69">
        <f t="shared" si="252"/>
        <v>0</v>
      </c>
      <c r="AB277" s="69">
        <f t="shared" si="252"/>
        <v>0</v>
      </c>
      <c r="AC277" s="69">
        <f t="shared" si="252"/>
        <v>0</v>
      </c>
      <c r="AD277" s="69">
        <f t="shared" si="252"/>
        <v>0</v>
      </c>
      <c r="AE277" s="69">
        <f t="shared" si="252"/>
        <v>0</v>
      </c>
      <c r="AF277" s="69">
        <v>0</v>
      </c>
      <c r="AG277" s="69">
        <v>0</v>
      </c>
      <c r="AH277" s="69">
        <v>0</v>
      </c>
      <c r="AI277" s="69">
        <v>0</v>
      </c>
      <c r="AJ277" s="69">
        <v>0</v>
      </c>
      <c r="AK277" s="69">
        <v>0</v>
      </c>
      <c r="AL277" s="69">
        <v>0</v>
      </c>
      <c r="AM277" s="69">
        <v>0</v>
      </c>
      <c r="AN277" s="70">
        <v>0</v>
      </c>
      <c r="AO277" s="69">
        <v>0</v>
      </c>
      <c r="AP277" s="69">
        <v>0</v>
      </c>
      <c r="AQ277" s="69">
        <v>0</v>
      </c>
      <c r="AR277" s="69">
        <v>0</v>
      </c>
      <c r="AS277" s="69">
        <v>0</v>
      </c>
      <c r="AT277" s="69">
        <v>0</v>
      </c>
      <c r="AU277" s="69">
        <v>0</v>
      </c>
      <c r="AV277" s="69">
        <v>0</v>
      </c>
      <c r="AW277" s="70">
        <v>0</v>
      </c>
      <c r="AX277" s="69">
        <v>0</v>
      </c>
      <c r="AY277" s="69">
        <v>0</v>
      </c>
      <c r="AZ277" s="69">
        <v>0</v>
      </c>
      <c r="BA277" s="69">
        <v>0</v>
      </c>
      <c r="BB277" s="69">
        <v>0</v>
      </c>
      <c r="BC277" s="69">
        <v>0</v>
      </c>
      <c r="BD277" s="69">
        <v>0</v>
      </c>
      <c r="BE277" s="69">
        <v>0</v>
      </c>
      <c r="BF277" s="70">
        <v>0</v>
      </c>
      <c r="BG277" s="69">
        <v>0</v>
      </c>
      <c r="BH277" s="69">
        <v>0</v>
      </c>
      <c r="BI277" s="69">
        <v>0</v>
      </c>
      <c r="BJ277" s="69">
        <v>0</v>
      </c>
      <c r="BK277" s="69">
        <v>0</v>
      </c>
      <c r="BL277" s="69">
        <v>0</v>
      </c>
      <c r="BM277" s="69">
        <v>0</v>
      </c>
      <c r="BN277" s="69">
        <v>0</v>
      </c>
      <c r="BO277" s="70">
        <v>0</v>
      </c>
      <c r="BP277" s="69">
        <v>0</v>
      </c>
      <c r="BQ277" s="69">
        <v>0</v>
      </c>
      <c r="BR277" s="69">
        <v>0</v>
      </c>
      <c r="BS277" s="69">
        <v>0</v>
      </c>
      <c r="BT277" s="69">
        <v>0</v>
      </c>
      <c r="BU277" s="69">
        <v>0</v>
      </c>
      <c r="BV277" s="69">
        <v>0</v>
      </c>
      <c r="BW277" s="69">
        <v>0</v>
      </c>
      <c r="BX277" s="70">
        <v>0</v>
      </c>
      <c r="BY277" s="69">
        <v>0</v>
      </c>
      <c r="BZ277" s="69">
        <v>0</v>
      </c>
      <c r="CA277" s="69">
        <v>0</v>
      </c>
      <c r="CB277" s="69">
        <v>0</v>
      </c>
      <c r="CC277" s="69">
        <v>0</v>
      </c>
      <c r="CD277" s="69">
        <v>0</v>
      </c>
      <c r="CE277" s="69">
        <v>0</v>
      </c>
      <c r="CF277" s="69">
        <v>0</v>
      </c>
      <c r="CG277" s="70">
        <v>0</v>
      </c>
      <c r="CH277" s="69">
        <v>0</v>
      </c>
      <c r="CI277" s="69">
        <v>0</v>
      </c>
      <c r="CJ277" s="69">
        <v>0</v>
      </c>
      <c r="CK277" s="69">
        <v>0</v>
      </c>
      <c r="CL277" s="69">
        <v>0</v>
      </c>
      <c r="CM277" s="69">
        <v>0</v>
      </c>
      <c r="CN277" s="69">
        <v>0</v>
      </c>
      <c r="CO277" s="69">
        <v>0</v>
      </c>
      <c r="CP277" s="70">
        <v>0</v>
      </c>
      <c r="CQ277" s="69">
        <v>0</v>
      </c>
      <c r="CR277" s="69">
        <v>0</v>
      </c>
      <c r="CS277" s="69">
        <v>0</v>
      </c>
      <c r="CT277" s="69">
        <v>0</v>
      </c>
      <c r="CU277" s="69">
        <v>0</v>
      </c>
      <c r="CV277" s="69">
        <v>0</v>
      </c>
      <c r="CW277" s="69">
        <v>0</v>
      </c>
      <c r="CX277" s="69">
        <v>0</v>
      </c>
      <c r="CY277" s="70">
        <v>0</v>
      </c>
      <c r="CZ277" s="69">
        <v>0</v>
      </c>
      <c r="DA277" s="69">
        <v>0</v>
      </c>
      <c r="DB277" s="69">
        <v>0</v>
      </c>
      <c r="DC277" s="69">
        <v>0</v>
      </c>
      <c r="DD277" s="69">
        <v>0</v>
      </c>
      <c r="DE277" s="69">
        <v>0</v>
      </c>
      <c r="DF277" s="69">
        <v>0</v>
      </c>
      <c r="DG277" s="69">
        <v>0</v>
      </c>
      <c r="DH277" s="70">
        <v>0</v>
      </c>
    </row>
    <row r="278" spans="1:112" s="74" customFormat="1" ht="11.5" hidden="1" outlineLevel="1" x14ac:dyDescent="0.35">
      <c r="A278" s="88" t="s">
        <v>451</v>
      </c>
      <c r="B278" s="88" t="s">
        <v>452</v>
      </c>
      <c r="C278" s="69"/>
      <c r="D278" s="69">
        <v>0</v>
      </c>
      <c r="E278" s="69">
        <v>0</v>
      </c>
      <c r="F278" s="69">
        <v>0</v>
      </c>
      <c r="G278" s="69">
        <v>0</v>
      </c>
      <c r="H278" s="69">
        <v>0</v>
      </c>
      <c r="I278" s="69">
        <v>0</v>
      </c>
      <c r="J278" s="69">
        <v>0</v>
      </c>
      <c r="K278" s="69">
        <v>0</v>
      </c>
      <c r="L278" s="69">
        <v>0</v>
      </c>
      <c r="M278" s="69">
        <v>0</v>
      </c>
      <c r="N278" s="70">
        <v>0</v>
      </c>
      <c r="O278" s="69">
        <v>0</v>
      </c>
      <c r="P278" s="69">
        <v>0</v>
      </c>
      <c r="Q278" s="69">
        <v>0</v>
      </c>
      <c r="R278" s="69">
        <v>0</v>
      </c>
      <c r="S278" s="69">
        <v>0</v>
      </c>
      <c r="T278" s="69">
        <v>0</v>
      </c>
      <c r="U278" s="69">
        <v>0</v>
      </c>
      <c r="V278" s="69">
        <v>0</v>
      </c>
      <c r="W278" s="70">
        <v>0</v>
      </c>
      <c r="X278" s="69">
        <f t="shared" si="252"/>
        <v>0</v>
      </c>
      <c r="Y278" s="69">
        <f t="shared" si="252"/>
        <v>0</v>
      </c>
      <c r="Z278" s="69">
        <f t="shared" si="252"/>
        <v>0</v>
      </c>
      <c r="AA278" s="69">
        <f t="shared" si="252"/>
        <v>0</v>
      </c>
      <c r="AB278" s="69">
        <f t="shared" si="252"/>
        <v>0</v>
      </c>
      <c r="AC278" s="69">
        <f t="shared" si="252"/>
        <v>0</v>
      </c>
      <c r="AD278" s="69">
        <f t="shared" si="252"/>
        <v>0</v>
      </c>
      <c r="AE278" s="69">
        <f t="shared" si="252"/>
        <v>0</v>
      </c>
      <c r="AF278" s="69">
        <v>0</v>
      </c>
      <c r="AG278" s="69">
        <v>0</v>
      </c>
      <c r="AH278" s="69">
        <v>0</v>
      </c>
      <c r="AI278" s="69">
        <v>0</v>
      </c>
      <c r="AJ278" s="69">
        <v>0</v>
      </c>
      <c r="AK278" s="69">
        <v>0</v>
      </c>
      <c r="AL278" s="69">
        <v>0</v>
      </c>
      <c r="AM278" s="69">
        <v>0</v>
      </c>
      <c r="AN278" s="70">
        <v>0</v>
      </c>
      <c r="AO278" s="69">
        <v>0</v>
      </c>
      <c r="AP278" s="69">
        <v>0</v>
      </c>
      <c r="AQ278" s="69">
        <v>0</v>
      </c>
      <c r="AR278" s="69">
        <v>0</v>
      </c>
      <c r="AS278" s="69">
        <v>0</v>
      </c>
      <c r="AT278" s="69">
        <v>0</v>
      </c>
      <c r="AU278" s="69">
        <v>0</v>
      </c>
      <c r="AV278" s="69">
        <v>0</v>
      </c>
      <c r="AW278" s="70">
        <v>0</v>
      </c>
      <c r="AX278" s="69">
        <v>0</v>
      </c>
      <c r="AY278" s="69">
        <v>0</v>
      </c>
      <c r="AZ278" s="69">
        <v>0</v>
      </c>
      <c r="BA278" s="69">
        <v>0</v>
      </c>
      <c r="BB278" s="69">
        <v>0</v>
      </c>
      <c r="BC278" s="69">
        <v>0</v>
      </c>
      <c r="BD278" s="69">
        <v>0</v>
      </c>
      <c r="BE278" s="69">
        <v>0</v>
      </c>
      <c r="BF278" s="70">
        <v>0</v>
      </c>
      <c r="BG278" s="69">
        <v>0</v>
      </c>
      <c r="BH278" s="69">
        <v>0</v>
      </c>
      <c r="BI278" s="69">
        <v>0</v>
      </c>
      <c r="BJ278" s="69">
        <v>0</v>
      </c>
      <c r="BK278" s="69">
        <v>0</v>
      </c>
      <c r="BL278" s="69">
        <v>0</v>
      </c>
      <c r="BM278" s="69">
        <v>0</v>
      </c>
      <c r="BN278" s="69">
        <v>0</v>
      </c>
      <c r="BO278" s="70">
        <v>0</v>
      </c>
      <c r="BP278" s="69">
        <v>0</v>
      </c>
      <c r="BQ278" s="69">
        <v>0</v>
      </c>
      <c r="BR278" s="69">
        <v>0</v>
      </c>
      <c r="BS278" s="69">
        <v>0</v>
      </c>
      <c r="BT278" s="69">
        <v>0</v>
      </c>
      <c r="BU278" s="69">
        <v>0</v>
      </c>
      <c r="BV278" s="69">
        <v>0</v>
      </c>
      <c r="BW278" s="69">
        <v>0</v>
      </c>
      <c r="BX278" s="70">
        <v>0</v>
      </c>
      <c r="BY278" s="69">
        <v>0</v>
      </c>
      <c r="BZ278" s="69">
        <v>0</v>
      </c>
      <c r="CA278" s="69">
        <v>0</v>
      </c>
      <c r="CB278" s="69">
        <v>0</v>
      </c>
      <c r="CC278" s="69">
        <v>0</v>
      </c>
      <c r="CD278" s="69">
        <v>0</v>
      </c>
      <c r="CE278" s="69">
        <v>0</v>
      </c>
      <c r="CF278" s="69">
        <v>0</v>
      </c>
      <c r="CG278" s="70">
        <v>0</v>
      </c>
      <c r="CH278" s="69">
        <v>0</v>
      </c>
      <c r="CI278" s="69">
        <v>0</v>
      </c>
      <c r="CJ278" s="69">
        <v>0</v>
      </c>
      <c r="CK278" s="69">
        <v>0</v>
      </c>
      <c r="CL278" s="69">
        <v>0</v>
      </c>
      <c r="CM278" s="69">
        <v>0</v>
      </c>
      <c r="CN278" s="69">
        <v>0</v>
      </c>
      <c r="CO278" s="69">
        <v>0</v>
      </c>
      <c r="CP278" s="70">
        <v>0</v>
      </c>
      <c r="CQ278" s="69">
        <v>0</v>
      </c>
      <c r="CR278" s="69">
        <v>0</v>
      </c>
      <c r="CS278" s="69">
        <v>0</v>
      </c>
      <c r="CT278" s="69">
        <v>0</v>
      </c>
      <c r="CU278" s="69">
        <v>0</v>
      </c>
      <c r="CV278" s="69">
        <v>0</v>
      </c>
      <c r="CW278" s="69">
        <v>0</v>
      </c>
      <c r="CX278" s="69">
        <v>0</v>
      </c>
      <c r="CY278" s="70">
        <v>0</v>
      </c>
      <c r="CZ278" s="69">
        <v>0</v>
      </c>
      <c r="DA278" s="69">
        <v>0</v>
      </c>
      <c r="DB278" s="69">
        <v>0</v>
      </c>
      <c r="DC278" s="69">
        <v>0</v>
      </c>
      <c r="DD278" s="69">
        <v>0</v>
      </c>
      <c r="DE278" s="69">
        <v>0</v>
      </c>
      <c r="DF278" s="69">
        <v>0</v>
      </c>
      <c r="DG278" s="69">
        <v>0</v>
      </c>
      <c r="DH278" s="70">
        <v>0</v>
      </c>
    </row>
    <row r="279" spans="1:112" s="74" customFormat="1" ht="11.5" hidden="1" outlineLevel="1" x14ac:dyDescent="0.35">
      <c r="A279" s="88" t="s">
        <v>451</v>
      </c>
      <c r="B279" s="88" t="s">
        <v>452</v>
      </c>
      <c r="C279" s="69"/>
      <c r="D279" s="69">
        <v>0</v>
      </c>
      <c r="E279" s="69">
        <v>0</v>
      </c>
      <c r="F279" s="69">
        <v>0</v>
      </c>
      <c r="G279" s="69">
        <v>0</v>
      </c>
      <c r="H279" s="69">
        <v>0</v>
      </c>
      <c r="I279" s="69">
        <v>0</v>
      </c>
      <c r="J279" s="69">
        <v>0</v>
      </c>
      <c r="K279" s="69">
        <v>0</v>
      </c>
      <c r="L279" s="69">
        <v>0</v>
      </c>
      <c r="M279" s="69">
        <v>0</v>
      </c>
      <c r="N279" s="70">
        <v>0</v>
      </c>
      <c r="O279" s="69">
        <v>0</v>
      </c>
      <c r="P279" s="69">
        <v>0</v>
      </c>
      <c r="Q279" s="69">
        <v>0</v>
      </c>
      <c r="R279" s="69">
        <v>0</v>
      </c>
      <c r="S279" s="69">
        <v>0</v>
      </c>
      <c r="T279" s="69">
        <v>0</v>
      </c>
      <c r="U279" s="69">
        <v>0</v>
      </c>
      <c r="V279" s="69">
        <v>0</v>
      </c>
      <c r="W279" s="70">
        <v>0</v>
      </c>
      <c r="X279" s="69">
        <f t="shared" si="252"/>
        <v>0</v>
      </c>
      <c r="Y279" s="69">
        <f t="shared" si="252"/>
        <v>0</v>
      </c>
      <c r="Z279" s="69">
        <f t="shared" si="252"/>
        <v>0</v>
      </c>
      <c r="AA279" s="69">
        <f t="shared" si="252"/>
        <v>0</v>
      </c>
      <c r="AB279" s="69">
        <f t="shared" si="252"/>
        <v>0</v>
      </c>
      <c r="AC279" s="69">
        <f t="shared" si="252"/>
        <v>0</v>
      </c>
      <c r="AD279" s="69">
        <f t="shared" si="252"/>
        <v>0</v>
      </c>
      <c r="AE279" s="69">
        <f t="shared" si="252"/>
        <v>0</v>
      </c>
      <c r="AF279" s="69">
        <v>0</v>
      </c>
      <c r="AG279" s="69">
        <v>0</v>
      </c>
      <c r="AH279" s="69">
        <v>0</v>
      </c>
      <c r="AI279" s="69">
        <v>0</v>
      </c>
      <c r="AJ279" s="69">
        <v>0</v>
      </c>
      <c r="AK279" s="69">
        <v>0</v>
      </c>
      <c r="AL279" s="69">
        <v>0</v>
      </c>
      <c r="AM279" s="69">
        <v>0</v>
      </c>
      <c r="AN279" s="70">
        <v>0</v>
      </c>
      <c r="AO279" s="69">
        <v>0</v>
      </c>
      <c r="AP279" s="69">
        <v>0</v>
      </c>
      <c r="AQ279" s="69">
        <v>0</v>
      </c>
      <c r="AR279" s="69">
        <v>0</v>
      </c>
      <c r="AS279" s="69">
        <v>0</v>
      </c>
      <c r="AT279" s="69">
        <v>0</v>
      </c>
      <c r="AU279" s="69">
        <v>0</v>
      </c>
      <c r="AV279" s="69">
        <v>0</v>
      </c>
      <c r="AW279" s="70">
        <v>0</v>
      </c>
      <c r="AX279" s="69">
        <v>0</v>
      </c>
      <c r="AY279" s="69">
        <v>0</v>
      </c>
      <c r="AZ279" s="69">
        <v>0</v>
      </c>
      <c r="BA279" s="69">
        <v>0</v>
      </c>
      <c r="BB279" s="69">
        <v>0</v>
      </c>
      <c r="BC279" s="69">
        <v>0</v>
      </c>
      <c r="BD279" s="69">
        <v>0</v>
      </c>
      <c r="BE279" s="69">
        <v>0</v>
      </c>
      <c r="BF279" s="70">
        <v>0</v>
      </c>
      <c r="BG279" s="69">
        <v>0</v>
      </c>
      <c r="BH279" s="69">
        <v>0</v>
      </c>
      <c r="BI279" s="69">
        <v>0</v>
      </c>
      <c r="BJ279" s="69">
        <v>0</v>
      </c>
      <c r="BK279" s="69">
        <v>0</v>
      </c>
      <c r="BL279" s="69">
        <v>0</v>
      </c>
      <c r="BM279" s="69">
        <v>0</v>
      </c>
      <c r="BN279" s="69">
        <v>0</v>
      </c>
      <c r="BO279" s="70">
        <v>0</v>
      </c>
      <c r="BP279" s="69">
        <v>0</v>
      </c>
      <c r="BQ279" s="69">
        <v>0</v>
      </c>
      <c r="BR279" s="69">
        <v>0</v>
      </c>
      <c r="BS279" s="69">
        <v>0</v>
      </c>
      <c r="BT279" s="69">
        <v>0</v>
      </c>
      <c r="BU279" s="69">
        <v>0</v>
      </c>
      <c r="BV279" s="69">
        <v>0</v>
      </c>
      <c r="BW279" s="69">
        <v>0</v>
      </c>
      <c r="BX279" s="70">
        <v>0</v>
      </c>
      <c r="BY279" s="69">
        <v>0</v>
      </c>
      <c r="BZ279" s="69">
        <v>0</v>
      </c>
      <c r="CA279" s="69">
        <v>0</v>
      </c>
      <c r="CB279" s="69">
        <v>0</v>
      </c>
      <c r="CC279" s="69">
        <v>0</v>
      </c>
      <c r="CD279" s="69">
        <v>0</v>
      </c>
      <c r="CE279" s="69">
        <v>0</v>
      </c>
      <c r="CF279" s="69">
        <v>0</v>
      </c>
      <c r="CG279" s="70">
        <v>0</v>
      </c>
      <c r="CH279" s="69">
        <v>0</v>
      </c>
      <c r="CI279" s="69">
        <v>0</v>
      </c>
      <c r="CJ279" s="69">
        <v>0</v>
      </c>
      <c r="CK279" s="69">
        <v>0</v>
      </c>
      <c r="CL279" s="69">
        <v>0</v>
      </c>
      <c r="CM279" s="69">
        <v>0</v>
      </c>
      <c r="CN279" s="69">
        <v>0</v>
      </c>
      <c r="CO279" s="69">
        <v>0</v>
      </c>
      <c r="CP279" s="70">
        <v>0</v>
      </c>
      <c r="CQ279" s="69">
        <v>0</v>
      </c>
      <c r="CR279" s="69">
        <v>0</v>
      </c>
      <c r="CS279" s="69">
        <v>0</v>
      </c>
      <c r="CT279" s="69">
        <v>0</v>
      </c>
      <c r="CU279" s="69">
        <v>0</v>
      </c>
      <c r="CV279" s="69">
        <v>0</v>
      </c>
      <c r="CW279" s="69">
        <v>0</v>
      </c>
      <c r="CX279" s="69">
        <v>0</v>
      </c>
      <c r="CY279" s="70">
        <v>0</v>
      </c>
      <c r="CZ279" s="69">
        <v>0</v>
      </c>
      <c r="DA279" s="69">
        <v>0</v>
      </c>
      <c r="DB279" s="69">
        <v>0</v>
      </c>
      <c r="DC279" s="69">
        <v>0</v>
      </c>
      <c r="DD279" s="69">
        <v>0</v>
      </c>
      <c r="DE279" s="69">
        <v>0</v>
      </c>
      <c r="DF279" s="69">
        <v>0</v>
      </c>
      <c r="DG279" s="69">
        <v>0</v>
      </c>
      <c r="DH279" s="70">
        <v>0</v>
      </c>
    </row>
    <row r="280" spans="1:112" s="74" customFormat="1" ht="11.5" hidden="1" outlineLevel="1" x14ac:dyDescent="0.35">
      <c r="A280" s="88" t="s">
        <v>451</v>
      </c>
      <c r="B280" s="88" t="s">
        <v>452</v>
      </c>
      <c r="C280" s="69"/>
      <c r="D280" s="69">
        <v>0</v>
      </c>
      <c r="E280" s="69">
        <v>0</v>
      </c>
      <c r="F280" s="69">
        <v>0</v>
      </c>
      <c r="G280" s="69">
        <v>0</v>
      </c>
      <c r="H280" s="69">
        <v>0</v>
      </c>
      <c r="I280" s="69">
        <v>0</v>
      </c>
      <c r="J280" s="69">
        <v>0</v>
      </c>
      <c r="K280" s="69">
        <v>0</v>
      </c>
      <c r="L280" s="69">
        <v>0</v>
      </c>
      <c r="M280" s="69">
        <v>0</v>
      </c>
      <c r="N280" s="70">
        <v>0</v>
      </c>
      <c r="O280" s="69">
        <v>0</v>
      </c>
      <c r="P280" s="69">
        <v>0</v>
      </c>
      <c r="Q280" s="69">
        <v>0</v>
      </c>
      <c r="R280" s="69">
        <v>0</v>
      </c>
      <c r="S280" s="69">
        <v>0</v>
      </c>
      <c r="T280" s="69">
        <v>0</v>
      </c>
      <c r="U280" s="69">
        <v>0</v>
      </c>
      <c r="V280" s="69">
        <v>0</v>
      </c>
      <c r="W280" s="70">
        <v>0</v>
      </c>
      <c r="X280" s="69">
        <f t="shared" si="252"/>
        <v>0</v>
      </c>
      <c r="Y280" s="69">
        <f t="shared" si="252"/>
        <v>0</v>
      </c>
      <c r="Z280" s="69">
        <f t="shared" si="252"/>
        <v>0</v>
      </c>
      <c r="AA280" s="69">
        <f t="shared" si="252"/>
        <v>0</v>
      </c>
      <c r="AB280" s="69">
        <f t="shared" si="252"/>
        <v>0</v>
      </c>
      <c r="AC280" s="69">
        <f t="shared" si="252"/>
        <v>0</v>
      </c>
      <c r="AD280" s="69">
        <f t="shared" si="252"/>
        <v>0</v>
      </c>
      <c r="AE280" s="69">
        <f t="shared" si="252"/>
        <v>0</v>
      </c>
      <c r="AF280" s="69">
        <v>0</v>
      </c>
      <c r="AG280" s="69">
        <v>0</v>
      </c>
      <c r="AH280" s="69">
        <v>0</v>
      </c>
      <c r="AI280" s="69">
        <v>0</v>
      </c>
      <c r="AJ280" s="69">
        <v>0</v>
      </c>
      <c r="AK280" s="69">
        <v>0</v>
      </c>
      <c r="AL280" s="69">
        <v>0</v>
      </c>
      <c r="AM280" s="69">
        <v>0</v>
      </c>
      <c r="AN280" s="70">
        <v>0</v>
      </c>
      <c r="AO280" s="69">
        <v>0</v>
      </c>
      <c r="AP280" s="69">
        <v>0</v>
      </c>
      <c r="AQ280" s="69">
        <v>0</v>
      </c>
      <c r="AR280" s="69">
        <v>0</v>
      </c>
      <c r="AS280" s="69">
        <v>0</v>
      </c>
      <c r="AT280" s="69">
        <v>0</v>
      </c>
      <c r="AU280" s="69">
        <v>0</v>
      </c>
      <c r="AV280" s="69">
        <v>0</v>
      </c>
      <c r="AW280" s="70">
        <v>0</v>
      </c>
      <c r="AX280" s="69">
        <v>0</v>
      </c>
      <c r="AY280" s="69">
        <v>0</v>
      </c>
      <c r="AZ280" s="69">
        <v>0</v>
      </c>
      <c r="BA280" s="69">
        <v>0</v>
      </c>
      <c r="BB280" s="69">
        <v>0</v>
      </c>
      <c r="BC280" s="69">
        <v>0</v>
      </c>
      <c r="BD280" s="69">
        <v>0</v>
      </c>
      <c r="BE280" s="69">
        <v>0</v>
      </c>
      <c r="BF280" s="70">
        <v>0</v>
      </c>
      <c r="BG280" s="69">
        <v>0</v>
      </c>
      <c r="BH280" s="69">
        <v>0</v>
      </c>
      <c r="BI280" s="69">
        <v>0</v>
      </c>
      <c r="BJ280" s="69">
        <v>0</v>
      </c>
      <c r="BK280" s="69">
        <v>0</v>
      </c>
      <c r="BL280" s="69">
        <v>0</v>
      </c>
      <c r="BM280" s="69">
        <v>0</v>
      </c>
      <c r="BN280" s="69">
        <v>0</v>
      </c>
      <c r="BO280" s="70">
        <v>0</v>
      </c>
      <c r="BP280" s="69">
        <v>0</v>
      </c>
      <c r="BQ280" s="69">
        <v>0</v>
      </c>
      <c r="BR280" s="69">
        <v>0</v>
      </c>
      <c r="BS280" s="69">
        <v>0</v>
      </c>
      <c r="BT280" s="69">
        <v>0</v>
      </c>
      <c r="BU280" s="69">
        <v>0</v>
      </c>
      <c r="BV280" s="69">
        <v>0</v>
      </c>
      <c r="BW280" s="69">
        <v>0</v>
      </c>
      <c r="BX280" s="70">
        <v>0</v>
      </c>
      <c r="BY280" s="69">
        <v>0</v>
      </c>
      <c r="BZ280" s="69">
        <v>0</v>
      </c>
      <c r="CA280" s="69">
        <v>0</v>
      </c>
      <c r="CB280" s="69">
        <v>0</v>
      </c>
      <c r="CC280" s="69">
        <v>0</v>
      </c>
      <c r="CD280" s="69">
        <v>0</v>
      </c>
      <c r="CE280" s="69">
        <v>0</v>
      </c>
      <c r="CF280" s="69">
        <v>0</v>
      </c>
      <c r="CG280" s="70">
        <v>0</v>
      </c>
      <c r="CH280" s="69">
        <v>0</v>
      </c>
      <c r="CI280" s="69">
        <v>0</v>
      </c>
      <c r="CJ280" s="69">
        <v>0</v>
      </c>
      <c r="CK280" s="69">
        <v>0</v>
      </c>
      <c r="CL280" s="69">
        <v>0</v>
      </c>
      <c r="CM280" s="69">
        <v>0</v>
      </c>
      <c r="CN280" s="69">
        <v>0</v>
      </c>
      <c r="CO280" s="69">
        <v>0</v>
      </c>
      <c r="CP280" s="70">
        <v>0</v>
      </c>
      <c r="CQ280" s="69">
        <v>0</v>
      </c>
      <c r="CR280" s="69">
        <v>0</v>
      </c>
      <c r="CS280" s="69">
        <v>0</v>
      </c>
      <c r="CT280" s="69">
        <v>0</v>
      </c>
      <c r="CU280" s="69">
        <v>0</v>
      </c>
      <c r="CV280" s="69">
        <v>0</v>
      </c>
      <c r="CW280" s="69">
        <v>0</v>
      </c>
      <c r="CX280" s="69">
        <v>0</v>
      </c>
      <c r="CY280" s="70">
        <v>0</v>
      </c>
      <c r="CZ280" s="69">
        <v>0</v>
      </c>
      <c r="DA280" s="69">
        <v>0</v>
      </c>
      <c r="DB280" s="69">
        <v>0</v>
      </c>
      <c r="DC280" s="69">
        <v>0</v>
      </c>
      <c r="DD280" s="69">
        <v>0</v>
      </c>
      <c r="DE280" s="69">
        <v>0</v>
      </c>
      <c r="DF280" s="69">
        <v>0</v>
      </c>
      <c r="DG280" s="69">
        <v>0</v>
      </c>
      <c r="DH280" s="70">
        <v>0</v>
      </c>
    </row>
    <row r="281" spans="1:112" s="74" customFormat="1" ht="11.5" hidden="1" outlineLevel="1" x14ac:dyDescent="0.35">
      <c r="A281" s="88" t="s">
        <v>451</v>
      </c>
      <c r="B281" s="88" t="s">
        <v>452</v>
      </c>
      <c r="C281" s="69"/>
      <c r="D281" s="69">
        <v>0</v>
      </c>
      <c r="E281" s="69">
        <v>0</v>
      </c>
      <c r="F281" s="69">
        <v>0</v>
      </c>
      <c r="G281" s="69">
        <v>0</v>
      </c>
      <c r="H281" s="69">
        <v>0</v>
      </c>
      <c r="I281" s="69">
        <v>0</v>
      </c>
      <c r="J281" s="69">
        <v>0</v>
      </c>
      <c r="K281" s="69">
        <v>0</v>
      </c>
      <c r="L281" s="69">
        <v>0</v>
      </c>
      <c r="M281" s="69">
        <v>0</v>
      </c>
      <c r="N281" s="70">
        <v>0</v>
      </c>
      <c r="O281" s="69">
        <v>0</v>
      </c>
      <c r="P281" s="69">
        <v>0</v>
      </c>
      <c r="Q281" s="69">
        <v>0</v>
      </c>
      <c r="R281" s="69">
        <v>0</v>
      </c>
      <c r="S281" s="69">
        <v>0</v>
      </c>
      <c r="T281" s="69">
        <v>0</v>
      </c>
      <c r="U281" s="69">
        <v>0</v>
      </c>
      <c r="V281" s="69">
        <v>0</v>
      </c>
      <c r="W281" s="70">
        <v>0</v>
      </c>
      <c r="X281" s="69">
        <f t="shared" si="252"/>
        <v>0</v>
      </c>
      <c r="Y281" s="69">
        <f t="shared" si="252"/>
        <v>0</v>
      </c>
      <c r="Z281" s="69">
        <f t="shared" si="252"/>
        <v>0</v>
      </c>
      <c r="AA281" s="69">
        <f t="shared" si="252"/>
        <v>0</v>
      </c>
      <c r="AB281" s="69">
        <f t="shared" si="252"/>
        <v>0</v>
      </c>
      <c r="AC281" s="69">
        <f t="shared" si="252"/>
        <v>0</v>
      </c>
      <c r="AD281" s="69">
        <f t="shared" si="252"/>
        <v>0</v>
      </c>
      <c r="AE281" s="69">
        <f t="shared" si="252"/>
        <v>0</v>
      </c>
      <c r="AF281" s="69">
        <v>0</v>
      </c>
      <c r="AG281" s="69">
        <v>0</v>
      </c>
      <c r="AH281" s="69">
        <v>0</v>
      </c>
      <c r="AI281" s="69">
        <v>0</v>
      </c>
      <c r="AJ281" s="69">
        <v>0</v>
      </c>
      <c r="AK281" s="69">
        <v>0</v>
      </c>
      <c r="AL281" s="69">
        <v>0</v>
      </c>
      <c r="AM281" s="69">
        <v>0</v>
      </c>
      <c r="AN281" s="70">
        <v>0</v>
      </c>
      <c r="AO281" s="69">
        <v>0</v>
      </c>
      <c r="AP281" s="69">
        <v>0</v>
      </c>
      <c r="AQ281" s="69">
        <v>0</v>
      </c>
      <c r="AR281" s="69">
        <v>0</v>
      </c>
      <c r="AS281" s="69">
        <v>0</v>
      </c>
      <c r="AT281" s="69">
        <v>0</v>
      </c>
      <c r="AU281" s="69">
        <v>0</v>
      </c>
      <c r="AV281" s="69">
        <v>0</v>
      </c>
      <c r="AW281" s="70">
        <v>0</v>
      </c>
      <c r="AX281" s="69">
        <v>0</v>
      </c>
      <c r="AY281" s="69">
        <v>0</v>
      </c>
      <c r="AZ281" s="69">
        <v>0</v>
      </c>
      <c r="BA281" s="69">
        <v>0</v>
      </c>
      <c r="BB281" s="69">
        <v>0</v>
      </c>
      <c r="BC281" s="69">
        <v>0</v>
      </c>
      <c r="BD281" s="69">
        <v>0</v>
      </c>
      <c r="BE281" s="69">
        <v>0</v>
      </c>
      <c r="BF281" s="70">
        <v>0</v>
      </c>
      <c r="BG281" s="69">
        <v>0</v>
      </c>
      <c r="BH281" s="69">
        <v>0</v>
      </c>
      <c r="BI281" s="69">
        <v>0</v>
      </c>
      <c r="BJ281" s="69">
        <v>0</v>
      </c>
      <c r="BK281" s="69">
        <v>0</v>
      </c>
      <c r="BL281" s="69">
        <v>0</v>
      </c>
      <c r="BM281" s="69">
        <v>0</v>
      </c>
      <c r="BN281" s="69">
        <v>0</v>
      </c>
      <c r="BO281" s="70">
        <v>0</v>
      </c>
      <c r="BP281" s="69">
        <v>0</v>
      </c>
      <c r="BQ281" s="69">
        <v>0</v>
      </c>
      <c r="BR281" s="69">
        <v>0</v>
      </c>
      <c r="BS281" s="69">
        <v>0</v>
      </c>
      <c r="BT281" s="69">
        <v>0</v>
      </c>
      <c r="BU281" s="69">
        <v>0</v>
      </c>
      <c r="BV281" s="69">
        <v>0</v>
      </c>
      <c r="BW281" s="69">
        <v>0</v>
      </c>
      <c r="BX281" s="70">
        <v>0</v>
      </c>
      <c r="BY281" s="69">
        <v>0</v>
      </c>
      <c r="BZ281" s="69">
        <v>0</v>
      </c>
      <c r="CA281" s="69">
        <v>0</v>
      </c>
      <c r="CB281" s="69">
        <v>0</v>
      </c>
      <c r="CC281" s="69">
        <v>0</v>
      </c>
      <c r="CD281" s="69">
        <v>0</v>
      </c>
      <c r="CE281" s="69">
        <v>0</v>
      </c>
      <c r="CF281" s="69">
        <v>0</v>
      </c>
      <c r="CG281" s="70">
        <v>0</v>
      </c>
      <c r="CH281" s="69">
        <v>0</v>
      </c>
      <c r="CI281" s="69">
        <v>0</v>
      </c>
      <c r="CJ281" s="69">
        <v>0</v>
      </c>
      <c r="CK281" s="69">
        <v>0</v>
      </c>
      <c r="CL281" s="69">
        <v>0</v>
      </c>
      <c r="CM281" s="69">
        <v>0</v>
      </c>
      <c r="CN281" s="69">
        <v>0</v>
      </c>
      <c r="CO281" s="69">
        <v>0</v>
      </c>
      <c r="CP281" s="70">
        <v>0</v>
      </c>
      <c r="CQ281" s="69">
        <v>0</v>
      </c>
      <c r="CR281" s="69">
        <v>0</v>
      </c>
      <c r="CS281" s="69">
        <v>0</v>
      </c>
      <c r="CT281" s="69">
        <v>0</v>
      </c>
      <c r="CU281" s="69">
        <v>0</v>
      </c>
      <c r="CV281" s="69">
        <v>0</v>
      </c>
      <c r="CW281" s="69">
        <v>0</v>
      </c>
      <c r="CX281" s="69">
        <v>0</v>
      </c>
      <c r="CY281" s="70">
        <v>0</v>
      </c>
      <c r="CZ281" s="69">
        <v>0</v>
      </c>
      <c r="DA281" s="69">
        <v>0</v>
      </c>
      <c r="DB281" s="69">
        <v>0</v>
      </c>
      <c r="DC281" s="69">
        <v>0</v>
      </c>
      <c r="DD281" s="69">
        <v>0</v>
      </c>
      <c r="DE281" s="69">
        <v>0</v>
      </c>
      <c r="DF281" s="69">
        <v>0</v>
      </c>
      <c r="DG281" s="69">
        <v>0</v>
      </c>
      <c r="DH281" s="70">
        <v>0</v>
      </c>
    </row>
    <row r="282" spans="1:112" s="74" customFormat="1" ht="11.5" hidden="1" outlineLevel="1" x14ac:dyDescent="0.35">
      <c r="A282" s="88" t="s">
        <v>451</v>
      </c>
      <c r="B282" s="88" t="s">
        <v>452</v>
      </c>
      <c r="C282" s="69"/>
      <c r="D282" s="69">
        <v>0</v>
      </c>
      <c r="E282" s="69">
        <v>0</v>
      </c>
      <c r="F282" s="69">
        <v>0</v>
      </c>
      <c r="G282" s="69">
        <v>0</v>
      </c>
      <c r="H282" s="69">
        <v>0</v>
      </c>
      <c r="I282" s="69">
        <v>0</v>
      </c>
      <c r="J282" s="69">
        <v>0</v>
      </c>
      <c r="K282" s="69">
        <v>0</v>
      </c>
      <c r="L282" s="69">
        <v>0</v>
      </c>
      <c r="M282" s="69">
        <v>0</v>
      </c>
      <c r="N282" s="70">
        <v>0</v>
      </c>
      <c r="O282" s="69">
        <v>0</v>
      </c>
      <c r="P282" s="69">
        <v>0</v>
      </c>
      <c r="Q282" s="69">
        <v>0</v>
      </c>
      <c r="R282" s="69">
        <v>0</v>
      </c>
      <c r="S282" s="69">
        <v>0</v>
      </c>
      <c r="T282" s="69">
        <v>0</v>
      </c>
      <c r="U282" s="69">
        <v>0</v>
      </c>
      <c r="V282" s="69">
        <v>0</v>
      </c>
      <c r="W282" s="70">
        <v>0</v>
      </c>
      <c r="X282" s="69">
        <f t="shared" si="252"/>
        <v>0</v>
      </c>
      <c r="Y282" s="69">
        <f t="shared" si="252"/>
        <v>0</v>
      </c>
      <c r="Z282" s="69">
        <f t="shared" si="252"/>
        <v>0</v>
      </c>
      <c r="AA282" s="69">
        <f t="shared" si="252"/>
        <v>0</v>
      </c>
      <c r="AB282" s="69">
        <f t="shared" si="252"/>
        <v>0</v>
      </c>
      <c r="AC282" s="69">
        <f t="shared" si="252"/>
        <v>0</v>
      </c>
      <c r="AD282" s="69">
        <f t="shared" si="252"/>
        <v>0</v>
      </c>
      <c r="AE282" s="69">
        <f t="shared" si="252"/>
        <v>0</v>
      </c>
      <c r="AF282" s="69">
        <v>0</v>
      </c>
      <c r="AG282" s="69">
        <v>0</v>
      </c>
      <c r="AH282" s="69">
        <v>0</v>
      </c>
      <c r="AI282" s="69">
        <v>0</v>
      </c>
      <c r="AJ282" s="69">
        <v>0</v>
      </c>
      <c r="AK282" s="69">
        <v>0</v>
      </c>
      <c r="AL282" s="69">
        <v>0</v>
      </c>
      <c r="AM282" s="69">
        <v>0</v>
      </c>
      <c r="AN282" s="70">
        <v>0</v>
      </c>
      <c r="AO282" s="69">
        <v>0</v>
      </c>
      <c r="AP282" s="69">
        <v>0</v>
      </c>
      <c r="AQ282" s="69">
        <v>0</v>
      </c>
      <c r="AR282" s="69">
        <v>0</v>
      </c>
      <c r="AS282" s="69">
        <v>0</v>
      </c>
      <c r="AT282" s="69">
        <v>0</v>
      </c>
      <c r="AU282" s="69">
        <v>0</v>
      </c>
      <c r="AV282" s="69">
        <v>0</v>
      </c>
      <c r="AW282" s="70">
        <v>0</v>
      </c>
      <c r="AX282" s="69">
        <v>0</v>
      </c>
      <c r="AY282" s="69">
        <v>0</v>
      </c>
      <c r="AZ282" s="69">
        <v>0</v>
      </c>
      <c r="BA282" s="69">
        <v>0</v>
      </c>
      <c r="BB282" s="69">
        <v>0</v>
      </c>
      <c r="BC282" s="69">
        <v>0</v>
      </c>
      <c r="BD282" s="69">
        <v>0</v>
      </c>
      <c r="BE282" s="69">
        <v>0</v>
      </c>
      <c r="BF282" s="70">
        <v>0</v>
      </c>
      <c r="BG282" s="69">
        <v>0</v>
      </c>
      <c r="BH282" s="69">
        <v>0</v>
      </c>
      <c r="BI282" s="69">
        <v>0</v>
      </c>
      <c r="BJ282" s="69">
        <v>0</v>
      </c>
      <c r="BK282" s="69">
        <v>0</v>
      </c>
      <c r="BL282" s="69">
        <v>0</v>
      </c>
      <c r="BM282" s="69">
        <v>0</v>
      </c>
      <c r="BN282" s="69">
        <v>0</v>
      </c>
      <c r="BO282" s="70">
        <v>0</v>
      </c>
      <c r="BP282" s="69">
        <v>0</v>
      </c>
      <c r="BQ282" s="69">
        <v>0</v>
      </c>
      <c r="BR282" s="69">
        <v>0</v>
      </c>
      <c r="BS282" s="69">
        <v>0</v>
      </c>
      <c r="BT282" s="69">
        <v>0</v>
      </c>
      <c r="BU282" s="69">
        <v>0</v>
      </c>
      <c r="BV282" s="69">
        <v>0</v>
      </c>
      <c r="BW282" s="69">
        <v>0</v>
      </c>
      <c r="BX282" s="70">
        <v>0</v>
      </c>
      <c r="BY282" s="69">
        <v>0</v>
      </c>
      <c r="BZ282" s="69">
        <v>0</v>
      </c>
      <c r="CA282" s="69">
        <v>0</v>
      </c>
      <c r="CB282" s="69">
        <v>0</v>
      </c>
      <c r="CC282" s="69">
        <v>0</v>
      </c>
      <c r="CD282" s="69">
        <v>0</v>
      </c>
      <c r="CE282" s="69">
        <v>0</v>
      </c>
      <c r="CF282" s="69">
        <v>0</v>
      </c>
      <c r="CG282" s="70">
        <v>0</v>
      </c>
      <c r="CH282" s="69">
        <v>0</v>
      </c>
      <c r="CI282" s="69">
        <v>0</v>
      </c>
      <c r="CJ282" s="69">
        <v>0</v>
      </c>
      <c r="CK282" s="69">
        <v>0</v>
      </c>
      <c r="CL282" s="69">
        <v>0</v>
      </c>
      <c r="CM282" s="69">
        <v>0</v>
      </c>
      <c r="CN282" s="69">
        <v>0</v>
      </c>
      <c r="CO282" s="69">
        <v>0</v>
      </c>
      <c r="CP282" s="70">
        <v>0</v>
      </c>
      <c r="CQ282" s="69">
        <v>0</v>
      </c>
      <c r="CR282" s="69">
        <v>0</v>
      </c>
      <c r="CS282" s="69">
        <v>0</v>
      </c>
      <c r="CT282" s="69">
        <v>0</v>
      </c>
      <c r="CU282" s="69">
        <v>0</v>
      </c>
      <c r="CV282" s="69">
        <v>0</v>
      </c>
      <c r="CW282" s="69">
        <v>0</v>
      </c>
      <c r="CX282" s="69">
        <v>0</v>
      </c>
      <c r="CY282" s="70">
        <v>0</v>
      </c>
      <c r="CZ282" s="69">
        <v>0</v>
      </c>
      <c r="DA282" s="69">
        <v>0</v>
      </c>
      <c r="DB282" s="69">
        <v>0</v>
      </c>
      <c r="DC282" s="69">
        <v>0</v>
      </c>
      <c r="DD282" s="69">
        <v>0</v>
      </c>
      <c r="DE282" s="69">
        <v>0</v>
      </c>
      <c r="DF282" s="69">
        <v>0</v>
      </c>
      <c r="DG282" s="69">
        <v>0</v>
      </c>
      <c r="DH282" s="70">
        <v>0</v>
      </c>
    </row>
    <row r="283" spans="1:112" s="74" customFormat="1" ht="11.5" hidden="1" outlineLevel="1" x14ac:dyDescent="0.35">
      <c r="A283" s="88" t="s">
        <v>451</v>
      </c>
      <c r="B283" s="88" t="s">
        <v>452</v>
      </c>
      <c r="C283" s="69"/>
      <c r="D283" s="69">
        <v>0</v>
      </c>
      <c r="E283" s="69">
        <v>0</v>
      </c>
      <c r="F283" s="69">
        <v>0</v>
      </c>
      <c r="G283" s="69">
        <v>0</v>
      </c>
      <c r="H283" s="69">
        <v>0</v>
      </c>
      <c r="I283" s="69">
        <v>0</v>
      </c>
      <c r="J283" s="69">
        <v>0</v>
      </c>
      <c r="K283" s="69">
        <v>0</v>
      </c>
      <c r="L283" s="69">
        <v>0</v>
      </c>
      <c r="M283" s="69">
        <v>0</v>
      </c>
      <c r="N283" s="70">
        <v>0</v>
      </c>
      <c r="O283" s="69">
        <v>0</v>
      </c>
      <c r="P283" s="69">
        <v>0</v>
      </c>
      <c r="Q283" s="69">
        <v>0</v>
      </c>
      <c r="R283" s="69">
        <v>0</v>
      </c>
      <c r="S283" s="69">
        <v>0</v>
      </c>
      <c r="T283" s="69">
        <v>0</v>
      </c>
      <c r="U283" s="69">
        <v>0</v>
      </c>
      <c r="V283" s="69">
        <v>0</v>
      </c>
      <c r="W283" s="70">
        <v>0</v>
      </c>
      <c r="X283" s="69">
        <f t="shared" si="252"/>
        <v>0</v>
      </c>
      <c r="Y283" s="69">
        <f t="shared" si="252"/>
        <v>0</v>
      </c>
      <c r="Z283" s="69">
        <f t="shared" si="252"/>
        <v>0</v>
      </c>
      <c r="AA283" s="69">
        <f t="shared" si="252"/>
        <v>0</v>
      </c>
      <c r="AB283" s="69">
        <f t="shared" si="252"/>
        <v>0</v>
      </c>
      <c r="AC283" s="69">
        <f t="shared" si="252"/>
        <v>0</v>
      </c>
      <c r="AD283" s="69">
        <f t="shared" si="252"/>
        <v>0</v>
      </c>
      <c r="AE283" s="69">
        <f t="shared" si="252"/>
        <v>0</v>
      </c>
      <c r="AF283" s="69">
        <v>0</v>
      </c>
      <c r="AG283" s="69">
        <v>0</v>
      </c>
      <c r="AH283" s="69">
        <v>0</v>
      </c>
      <c r="AI283" s="69">
        <v>0</v>
      </c>
      <c r="AJ283" s="69">
        <v>0</v>
      </c>
      <c r="AK283" s="69">
        <v>0</v>
      </c>
      <c r="AL283" s="69">
        <v>0</v>
      </c>
      <c r="AM283" s="69">
        <v>0</v>
      </c>
      <c r="AN283" s="70">
        <v>0</v>
      </c>
      <c r="AO283" s="69">
        <v>0</v>
      </c>
      <c r="AP283" s="69">
        <v>0</v>
      </c>
      <c r="AQ283" s="69">
        <v>0</v>
      </c>
      <c r="AR283" s="69">
        <v>0</v>
      </c>
      <c r="AS283" s="69">
        <v>0</v>
      </c>
      <c r="AT283" s="69">
        <v>0</v>
      </c>
      <c r="AU283" s="69">
        <v>0</v>
      </c>
      <c r="AV283" s="69">
        <v>0</v>
      </c>
      <c r="AW283" s="70">
        <v>0</v>
      </c>
      <c r="AX283" s="69">
        <v>0</v>
      </c>
      <c r="AY283" s="69">
        <v>0</v>
      </c>
      <c r="AZ283" s="69">
        <v>0</v>
      </c>
      <c r="BA283" s="69">
        <v>0</v>
      </c>
      <c r="BB283" s="69">
        <v>0</v>
      </c>
      <c r="BC283" s="69">
        <v>0</v>
      </c>
      <c r="BD283" s="69">
        <v>0</v>
      </c>
      <c r="BE283" s="69">
        <v>0</v>
      </c>
      <c r="BF283" s="70">
        <v>0</v>
      </c>
      <c r="BG283" s="69">
        <v>0</v>
      </c>
      <c r="BH283" s="69">
        <v>0</v>
      </c>
      <c r="BI283" s="69">
        <v>0</v>
      </c>
      <c r="BJ283" s="69">
        <v>0</v>
      </c>
      <c r="BK283" s="69">
        <v>0</v>
      </c>
      <c r="BL283" s="69">
        <v>0</v>
      </c>
      <c r="BM283" s="69">
        <v>0</v>
      </c>
      <c r="BN283" s="69">
        <v>0</v>
      </c>
      <c r="BO283" s="70">
        <v>0</v>
      </c>
      <c r="BP283" s="69">
        <v>0</v>
      </c>
      <c r="BQ283" s="69">
        <v>0</v>
      </c>
      <c r="BR283" s="69">
        <v>0</v>
      </c>
      <c r="BS283" s="69">
        <v>0</v>
      </c>
      <c r="BT283" s="69">
        <v>0</v>
      </c>
      <c r="BU283" s="69">
        <v>0</v>
      </c>
      <c r="BV283" s="69">
        <v>0</v>
      </c>
      <c r="BW283" s="69">
        <v>0</v>
      </c>
      <c r="BX283" s="70">
        <v>0</v>
      </c>
      <c r="BY283" s="69">
        <v>0</v>
      </c>
      <c r="BZ283" s="69">
        <v>0</v>
      </c>
      <c r="CA283" s="69">
        <v>0</v>
      </c>
      <c r="CB283" s="69">
        <v>0</v>
      </c>
      <c r="CC283" s="69">
        <v>0</v>
      </c>
      <c r="CD283" s="69">
        <v>0</v>
      </c>
      <c r="CE283" s="69">
        <v>0</v>
      </c>
      <c r="CF283" s="69">
        <v>0</v>
      </c>
      <c r="CG283" s="70">
        <v>0</v>
      </c>
      <c r="CH283" s="69">
        <v>0</v>
      </c>
      <c r="CI283" s="69">
        <v>0</v>
      </c>
      <c r="CJ283" s="69">
        <v>0</v>
      </c>
      <c r="CK283" s="69">
        <v>0</v>
      </c>
      <c r="CL283" s="69">
        <v>0</v>
      </c>
      <c r="CM283" s="69">
        <v>0</v>
      </c>
      <c r="CN283" s="69">
        <v>0</v>
      </c>
      <c r="CO283" s="69">
        <v>0</v>
      </c>
      <c r="CP283" s="70">
        <v>0</v>
      </c>
      <c r="CQ283" s="69">
        <v>0</v>
      </c>
      <c r="CR283" s="69">
        <v>0</v>
      </c>
      <c r="CS283" s="69">
        <v>0</v>
      </c>
      <c r="CT283" s="69">
        <v>0</v>
      </c>
      <c r="CU283" s="69">
        <v>0</v>
      </c>
      <c r="CV283" s="69">
        <v>0</v>
      </c>
      <c r="CW283" s="69">
        <v>0</v>
      </c>
      <c r="CX283" s="69">
        <v>0</v>
      </c>
      <c r="CY283" s="70">
        <v>0</v>
      </c>
      <c r="CZ283" s="69">
        <v>0</v>
      </c>
      <c r="DA283" s="69">
        <v>0</v>
      </c>
      <c r="DB283" s="69">
        <v>0</v>
      </c>
      <c r="DC283" s="69">
        <v>0</v>
      </c>
      <c r="DD283" s="69">
        <v>0</v>
      </c>
      <c r="DE283" s="69">
        <v>0</v>
      </c>
      <c r="DF283" s="69">
        <v>0</v>
      </c>
      <c r="DG283" s="69">
        <v>0</v>
      </c>
      <c r="DH283" s="70">
        <v>0</v>
      </c>
    </row>
    <row r="284" spans="1:112" s="74" customFormat="1" ht="11.5" hidden="1" outlineLevel="1" x14ac:dyDescent="0.35">
      <c r="A284" s="88" t="s">
        <v>451</v>
      </c>
      <c r="B284" s="88" t="s">
        <v>452</v>
      </c>
      <c r="C284" s="69"/>
      <c r="D284" s="69">
        <v>0</v>
      </c>
      <c r="E284" s="69">
        <v>0</v>
      </c>
      <c r="F284" s="69">
        <v>0</v>
      </c>
      <c r="G284" s="69">
        <v>0</v>
      </c>
      <c r="H284" s="69">
        <v>0</v>
      </c>
      <c r="I284" s="69">
        <v>0</v>
      </c>
      <c r="J284" s="69">
        <v>0</v>
      </c>
      <c r="K284" s="69">
        <v>0</v>
      </c>
      <c r="L284" s="69">
        <v>0</v>
      </c>
      <c r="M284" s="69">
        <v>0</v>
      </c>
      <c r="N284" s="70">
        <v>0</v>
      </c>
      <c r="O284" s="69">
        <v>0</v>
      </c>
      <c r="P284" s="69">
        <v>0</v>
      </c>
      <c r="Q284" s="69">
        <v>0</v>
      </c>
      <c r="R284" s="69">
        <v>0</v>
      </c>
      <c r="S284" s="69">
        <v>0</v>
      </c>
      <c r="T284" s="69">
        <v>0</v>
      </c>
      <c r="U284" s="69">
        <v>0</v>
      </c>
      <c r="V284" s="69">
        <v>0</v>
      </c>
      <c r="W284" s="70">
        <v>0</v>
      </c>
      <c r="X284" s="69">
        <f t="shared" si="252"/>
        <v>0</v>
      </c>
      <c r="Y284" s="69">
        <f t="shared" si="252"/>
        <v>0</v>
      </c>
      <c r="Z284" s="69">
        <f t="shared" si="252"/>
        <v>0</v>
      </c>
      <c r="AA284" s="69">
        <f t="shared" si="252"/>
        <v>0</v>
      </c>
      <c r="AB284" s="69">
        <f t="shared" si="252"/>
        <v>0</v>
      </c>
      <c r="AC284" s="69">
        <f t="shared" si="252"/>
        <v>0</v>
      </c>
      <c r="AD284" s="69">
        <f t="shared" si="252"/>
        <v>0</v>
      </c>
      <c r="AE284" s="69">
        <f t="shared" si="252"/>
        <v>0</v>
      </c>
      <c r="AF284" s="69">
        <v>0</v>
      </c>
      <c r="AG284" s="69">
        <v>0</v>
      </c>
      <c r="AH284" s="69">
        <v>0</v>
      </c>
      <c r="AI284" s="69">
        <v>0</v>
      </c>
      <c r="AJ284" s="69">
        <v>0</v>
      </c>
      <c r="AK284" s="69">
        <v>0</v>
      </c>
      <c r="AL284" s="69">
        <v>0</v>
      </c>
      <c r="AM284" s="69">
        <v>0</v>
      </c>
      <c r="AN284" s="70">
        <v>0</v>
      </c>
      <c r="AO284" s="69">
        <v>0</v>
      </c>
      <c r="AP284" s="69">
        <v>0</v>
      </c>
      <c r="AQ284" s="69">
        <v>0</v>
      </c>
      <c r="AR284" s="69">
        <v>0</v>
      </c>
      <c r="AS284" s="69">
        <v>0</v>
      </c>
      <c r="AT284" s="69">
        <v>0</v>
      </c>
      <c r="AU284" s="69">
        <v>0</v>
      </c>
      <c r="AV284" s="69">
        <v>0</v>
      </c>
      <c r="AW284" s="70">
        <v>0</v>
      </c>
      <c r="AX284" s="69">
        <v>0</v>
      </c>
      <c r="AY284" s="69">
        <v>0</v>
      </c>
      <c r="AZ284" s="69">
        <v>0</v>
      </c>
      <c r="BA284" s="69">
        <v>0</v>
      </c>
      <c r="BB284" s="69">
        <v>0</v>
      </c>
      <c r="BC284" s="69">
        <v>0</v>
      </c>
      <c r="BD284" s="69">
        <v>0</v>
      </c>
      <c r="BE284" s="69">
        <v>0</v>
      </c>
      <c r="BF284" s="70">
        <v>0</v>
      </c>
      <c r="BG284" s="69">
        <v>0</v>
      </c>
      <c r="BH284" s="69">
        <v>0</v>
      </c>
      <c r="BI284" s="69">
        <v>0</v>
      </c>
      <c r="BJ284" s="69">
        <v>0</v>
      </c>
      <c r="BK284" s="69">
        <v>0</v>
      </c>
      <c r="BL284" s="69">
        <v>0</v>
      </c>
      <c r="BM284" s="69">
        <v>0</v>
      </c>
      <c r="BN284" s="69">
        <v>0</v>
      </c>
      <c r="BO284" s="70">
        <v>0</v>
      </c>
      <c r="BP284" s="69">
        <v>0</v>
      </c>
      <c r="BQ284" s="69">
        <v>0</v>
      </c>
      <c r="BR284" s="69">
        <v>0</v>
      </c>
      <c r="BS284" s="69">
        <v>0</v>
      </c>
      <c r="BT284" s="69">
        <v>0</v>
      </c>
      <c r="BU284" s="69">
        <v>0</v>
      </c>
      <c r="BV284" s="69">
        <v>0</v>
      </c>
      <c r="BW284" s="69">
        <v>0</v>
      </c>
      <c r="BX284" s="70">
        <v>0</v>
      </c>
      <c r="BY284" s="69">
        <v>0</v>
      </c>
      <c r="BZ284" s="69">
        <v>0</v>
      </c>
      <c r="CA284" s="69">
        <v>0</v>
      </c>
      <c r="CB284" s="69">
        <v>0</v>
      </c>
      <c r="CC284" s="69">
        <v>0</v>
      </c>
      <c r="CD284" s="69">
        <v>0</v>
      </c>
      <c r="CE284" s="69">
        <v>0</v>
      </c>
      <c r="CF284" s="69">
        <v>0</v>
      </c>
      <c r="CG284" s="70">
        <v>0</v>
      </c>
      <c r="CH284" s="69">
        <v>0</v>
      </c>
      <c r="CI284" s="69">
        <v>0</v>
      </c>
      <c r="CJ284" s="69">
        <v>0</v>
      </c>
      <c r="CK284" s="69">
        <v>0</v>
      </c>
      <c r="CL284" s="69">
        <v>0</v>
      </c>
      <c r="CM284" s="69">
        <v>0</v>
      </c>
      <c r="CN284" s="69">
        <v>0</v>
      </c>
      <c r="CO284" s="69">
        <v>0</v>
      </c>
      <c r="CP284" s="70">
        <v>0</v>
      </c>
      <c r="CQ284" s="69">
        <v>0</v>
      </c>
      <c r="CR284" s="69">
        <v>0</v>
      </c>
      <c r="CS284" s="69">
        <v>0</v>
      </c>
      <c r="CT284" s="69">
        <v>0</v>
      </c>
      <c r="CU284" s="69">
        <v>0</v>
      </c>
      <c r="CV284" s="69">
        <v>0</v>
      </c>
      <c r="CW284" s="69">
        <v>0</v>
      </c>
      <c r="CX284" s="69">
        <v>0</v>
      </c>
      <c r="CY284" s="70">
        <v>0</v>
      </c>
      <c r="CZ284" s="69">
        <v>0</v>
      </c>
      <c r="DA284" s="69">
        <v>0</v>
      </c>
      <c r="DB284" s="69">
        <v>0</v>
      </c>
      <c r="DC284" s="69">
        <v>0</v>
      </c>
      <c r="DD284" s="69">
        <v>0</v>
      </c>
      <c r="DE284" s="69">
        <v>0</v>
      </c>
      <c r="DF284" s="69">
        <v>0</v>
      </c>
      <c r="DG284" s="69">
        <v>0</v>
      </c>
      <c r="DH284" s="70">
        <v>0</v>
      </c>
    </row>
    <row r="285" spans="1:112" s="74" customFormat="1" ht="11.5" hidden="1" outlineLevel="1" x14ac:dyDescent="0.35">
      <c r="A285" s="88" t="s">
        <v>451</v>
      </c>
      <c r="B285" s="88" t="s">
        <v>452</v>
      </c>
      <c r="C285" s="69"/>
      <c r="D285" s="69">
        <v>0</v>
      </c>
      <c r="E285" s="69">
        <v>0</v>
      </c>
      <c r="F285" s="69">
        <v>0</v>
      </c>
      <c r="G285" s="69">
        <v>0</v>
      </c>
      <c r="H285" s="69">
        <v>0</v>
      </c>
      <c r="I285" s="69">
        <v>0</v>
      </c>
      <c r="J285" s="69">
        <v>0</v>
      </c>
      <c r="K285" s="69">
        <v>0</v>
      </c>
      <c r="L285" s="69">
        <v>0</v>
      </c>
      <c r="M285" s="69">
        <v>0</v>
      </c>
      <c r="N285" s="70">
        <v>0</v>
      </c>
      <c r="O285" s="69">
        <v>0</v>
      </c>
      <c r="P285" s="69">
        <v>0</v>
      </c>
      <c r="Q285" s="69">
        <v>0</v>
      </c>
      <c r="R285" s="69">
        <v>0</v>
      </c>
      <c r="S285" s="69">
        <v>0</v>
      </c>
      <c r="T285" s="69">
        <v>0</v>
      </c>
      <c r="U285" s="69">
        <v>0</v>
      </c>
      <c r="V285" s="69">
        <v>0</v>
      </c>
      <c r="W285" s="70">
        <v>0</v>
      </c>
      <c r="X285" s="69">
        <f t="shared" si="252"/>
        <v>0</v>
      </c>
      <c r="Y285" s="69">
        <f t="shared" si="252"/>
        <v>0</v>
      </c>
      <c r="Z285" s="69">
        <f t="shared" si="252"/>
        <v>0</v>
      </c>
      <c r="AA285" s="69">
        <f t="shared" si="252"/>
        <v>0</v>
      </c>
      <c r="AB285" s="69">
        <f t="shared" si="252"/>
        <v>0</v>
      </c>
      <c r="AC285" s="69">
        <f t="shared" si="252"/>
        <v>0</v>
      </c>
      <c r="AD285" s="69">
        <f t="shared" si="252"/>
        <v>0</v>
      </c>
      <c r="AE285" s="69">
        <f t="shared" ref="AE285" si="253">V285-M285</f>
        <v>0</v>
      </c>
      <c r="AF285" s="69">
        <v>0</v>
      </c>
      <c r="AG285" s="69">
        <v>0</v>
      </c>
      <c r="AH285" s="69">
        <v>0</v>
      </c>
      <c r="AI285" s="69">
        <v>0</v>
      </c>
      <c r="AJ285" s="69">
        <v>0</v>
      </c>
      <c r="AK285" s="69">
        <v>0</v>
      </c>
      <c r="AL285" s="69">
        <v>0</v>
      </c>
      <c r="AM285" s="69">
        <v>0</v>
      </c>
      <c r="AN285" s="70">
        <v>0</v>
      </c>
      <c r="AO285" s="69">
        <v>0</v>
      </c>
      <c r="AP285" s="69">
        <v>0</v>
      </c>
      <c r="AQ285" s="69">
        <v>0</v>
      </c>
      <c r="AR285" s="69">
        <v>0</v>
      </c>
      <c r="AS285" s="69">
        <v>0</v>
      </c>
      <c r="AT285" s="69">
        <v>0</v>
      </c>
      <c r="AU285" s="69">
        <v>0</v>
      </c>
      <c r="AV285" s="69">
        <v>0</v>
      </c>
      <c r="AW285" s="70">
        <v>0</v>
      </c>
      <c r="AX285" s="69">
        <v>0</v>
      </c>
      <c r="AY285" s="69">
        <v>0</v>
      </c>
      <c r="AZ285" s="69">
        <v>0</v>
      </c>
      <c r="BA285" s="69">
        <v>0</v>
      </c>
      <c r="BB285" s="69">
        <v>0</v>
      </c>
      <c r="BC285" s="69">
        <v>0</v>
      </c>
      <c r="BD285" s="69">
        <v>0</v>
      </c>
      <c r="BE285" s="69">
        <v>0</v>
      </c>
      <c r="BF285" s="70">
        <v>0</v>
      </c>
      <c r="BG285" s="69">
        <v>0</v>
      </c>
      <c r="BH285" s="69">
        <v>0</v>
      </c>
      <c r="BI285" s="69">
        <v>0</v>
      </c>
      <c r="BJ285" s="69">
        <v>0</v>
      </c>
      <c r="BK285" s="69">
        <v>0</v>
      </c>
      <c r="BL285" s="69">
        <v>0</v>
      </c>
      <c r="BM285" s="69">
        <v>0</v>
      </c>
      <c r="BN285" s="69">
        <v>0</v>
      </c>
      <c r="BO285" s="70">
        <v>0</v>
      </c>
      <c r="BP285" s="69">
        <v>0</v>
      </c>
      <c r="BQ285" s="69">
        <v>0</v>
      </c>
      <c r="BR285" s="69">
        <v>0</v>
      </c>
      <c r="BS285" s="69">
        <v>0</v>
      </c>
      <c r="BT285" s="69">
        <v>0</v>
      </c>
      <c r="BU285" s="69">
        <v>0</v>
      </c>
      <c r="BV285" s="69">
        <v>0</v>
      </c>
      <c r="BW285" s="69">
        <v>0</v>
      </c>
      <c r="BX285" s="70">
        <v>0</v>
      </c>
      <c r="BY285" s="69">
        <v>0</v>
      </c>
      <c r="BZ285" s="69">
        <v>0</v>
      </c>
      <c r="CA285" s="69">
        <v>0</v>
      </c>
      <c r="CB285" s="69">
        <v>0</v>
      </c>
      <c r="CC285" s="69">
        <v>0</v>
      </c>
      <c r="CD285" s="69">
        <v>0</v>
      </c>
      <c r="CE285" s="69">
        <v>0</v>
      </c>
      <c r="CF285" s="69">
        <v>0</v>
      </c>
      <c r="CG285" s="70">
        <v>0</v>
      </c>
      <c r="CH285" s="69">
        <v>0</v>
      </c>
      <c r="CI285" s="69">
        <v>0</v>
      </c>
      <c r="CJ285" s="69">
        <v>0</v>
      </c>
      <c r="CK285" s="69">
        <v>0</v>
      </c>
      <c r="CL285" s="69">
        <v>0</v>
      </c>
      <c r="CM285" s="69">
        <v>0</v>
      </c>
      <c r="CN285" s="69">
        <v>0</v>
      </c>
      <c r="CO285" s="69">
        <v>0</v>
      </c>
      <c r="CP285" s="70">
        <v>0</v>
      </c>
      <c r="CQ285" s="69">
        <v>0</v>
      </c>
      <c r="CR285" s="69">
        <v>0</v>
      </c>
      <c r="CS285" s="69">
        <v>0</v>
      </c>
      <c r="CT285" s="69">
        <v>0</v>
      </c>
      <c r="CU285" s="69">
        <v>0</v>
      </c>
      <c r="CV285" s="69">
        <v>0</v>
      </c>
      <c r="CW285" s="69">
        <v>0</v>
      </c>
      <c r="CX285" s="69">
        <v>0</v>
      </c>
      <c r="CY285" s="70">
        <v>0</v>
      </c>
      <c r="CZ285" s="69">
        <v>0</v>
      </c>
      <c r="DA285" s="69">
        <v>0</v>
      </c>
      <c r="DB285" s="69">
        <v>0</v>
      </c>
      <c r="DC285" s="69">
        <v>0</v>
      </c>
      <c r="DD285" s="69">
        <v>0</v>
      </c>
      <c r="DE285" s="69">
        <v>0</v>
      </c>
      <c r="DF285" s="69">
        <v>0</v>
      </c>
      <c r="DG285" s="69">
        <v>0</v>
      </c>
      <c r="DH285" s="70">
        <v>0</v>
      </c>
    </row>
    <row r="286" spans="1:112" s="74" customFormat="1" ht="11.5" hidden="1" outlineLevel="1" x14ac:dyDescent="0.35">
      <c r="A286" s="88" t="s">
        <v>451</v>
      </c>
      <c r="B286" s="88" t="s">
        <v>452</v>
      </c>
      <c r="C286" s="69"/>
      <c r="D286" s="69">
        <v>0</v>
      </c>
      <c r="E286" s="69">
        <v>0</v>
      </c>
      <c r="F286" s="69">
        <v>0</v>
      </c>
      <c r="G286" s="69">
        <v>0</v>
      </c>
      <c r="H286" s="69">
        <v>0</v>
      </c>
      <c r="I286" s="69">
        <v>0</v>
      </c>
      <c r="J286" s="69">
        <v>0</v>
      </c>
      <c r="K286" s="69">
        <v>0</v>
      </c>
      <c r="L286" s="69">
        <v>0</v>
      </c>
      <c r="M286" s="69">
        <v>0</v>
      </c>
      <c r="N286" s="70">
        <v>0</v>
      </c>
      <c r="O286" s="69">
        <v>0</v>
      </c>
      <c r="P286" s="69">
        <v>0</v>
      </c>
      <c r="Q286" s="69">
        <v>0</v>
      </c>
      <c r="R286" s="69">
        <v>0</v>
      </c>
      <c r="S286" s="69">
        <v>0</v>
      </c>
      <c r="T286" s="69">
        <v>0</v>
      </c>
      <c r="U286" s="69">
        <v>0</v>
      </c>
      <c r="V286" s="69">
        <v>0</v>
      </c>
      <c r="W286" s="70">
        <v>0</v>
      </c>
      <c r="X286" s="69">
        <f t="shared" ref="X286:AE300" si="254">O286-F286</f>
        <v>0</v>
      </c>
      <c r="Y286" s="69">
        <f t="shared" si="254"/>
        <v>0</v>
      </c>
      <c r="Z286" s="69">
        <f t="shared" si="254"/>
        <v>0</v>
      </c>
      <c r="AA286" s="69">
        <f t="shared" si="254"/>
        <v>0</v>
      </c>
      <c r="AB286" s="69">
        <f t="shared" si="254"/>
        <v>0</v>
      </c>
      <c r="AC286" s="69">
        <f t="shared" si="254"/>
        <v>0</v>
      </c>
      <c r="AD286" s="69">
        <f t="shared" si="254"/>
        <v>0</v>
      </c>
      <c r="AE286" s="69">
        <f t="shared" si="254"/>
        <v>0</v>
      </c>
      <c r="AF286" s="69">
        <v>0</v>
      </c>
      <c r="AG286" s="69">
        <v>0</v>
      </c>
      <c r="AH286" s="69">
        <v>0</v>
      </c>
      <c r="AI286" s="69">
        <v>0</v>
      </c>
      <c r="AJ286" s="69">
        <v>0</v>
      </c>
      <c r="AK286" s="69">
        <v>0</v>
      </c>
      <c r="AL286" s="69">
        <v>0</v>
      </c>
      <c r="AM286" s="69">
        <v>0</v>
      </c>
      <c r="AN286" s="70">
        <v>0</v>
      </c>
      <c r="AO286" s="69">
        <v>0</v>
      </c>
      <c r="AP286" s="69">
        <v>0</v>
      </c>
      <c r="AQ286" s="69">
        <v>0</v>
      </c>
      <c r="AR286" s="69">
        <v>0</v>
      </c>
      <c r="AS286" s="69">
        <v>0</v>
      </c>
      <c r="AT286" s="69">
        <v>0</v>
      </c>
      <c r="AU286" s="69">
        <v>0</v>
      </c>
      <c r="AV286" s="69">
        <v>0</v>
      </c>
      <c r="AW286" s="70">
        <v>0</v>
      </c>
      <c r="AX286" s="69">
        <v>0</v>
      </c>
      <c r="AY286" s="69">
        <v>0</v>
      </c>
      <c r="AZ286" s="69">
        <v>0</v>
      </c>
      <c r="BA286" s="69">
        <v>0</v>
      </c>
      <c r="BB286" s="69">
        <v>0</v>
      </c>
      <c r="BC286" s="69">
        <v>0</v>
      </c>
      <c r="BD286" s="69">
        <v>0</v>
      </c>
      <c r="BE286" s="69">
        <v>0</v>
      </c>
      <c r="BF286" s="70">
        <v>0</v>
      </c>
      <c r="BG286" s="69">
        <v>0</v>
      </c>
      <c r="BH286" s="69">
        <v>0</v>
      </c>
      <c r="BI286" s="69">
        <v>0</v>
      </c>
      <c r="BJ286" s="69">
        <v>0</v>
      </c>
      <c r="BK286" s="69">
        <v>0</v>
      </c>
      <c r="BL286" s="69">
        <v>0</v>
      </c>
      <c r="BM286" s="69">
        <v>0</v>
      </c>
      <c r="BN286" s="69">
        <v>0</v>
      </c>
      <c r="BO286" s="70">
        <v>0</v>
      </c>
      <c r="BP286" s="69">
        <v>0</v>
      </c>
      <c r="BQ286" s="69">
        <v>0</v>
      </c>
      <c r="BR286" s="69">
        <v>0</v>
      </c>
      <c r="BS286" s="69">
        <v>0</v>
      </c>
      <c r="BT286" s="69">
        <v>0</v>
      </c>
      <c r="BU286" s="69">
        <v>0</v>
      </c>
      <c r="BV286" s="69">
        <v>0</v>
      </c>
      <c r="BW286" s="69">
        <v>0</v>
      </c>
      <c r="BX286" s="70">
        <v>0</v>
      </c>
      <c r="BY286" s="69">
        <v>0</v>
      </c>
      <c r="BZ286" s="69">
        <v>0</v>
      </c>
      <c r="CA286" s="69">
        <v>0</v>
      </c>
      <c r="CB286" s="69">
        <v>0</v>
      </c>
      <c r="CC286" s="69">
        <v>0</v>
      </c>
      <c r="CD286" s="69">
        <v>0</v>
      </c>
      <c r="CE286" s="69">
        <v>0</v>
      </c>
      <c r="CF286" s="69">
        <v>0</v>
      </c>
      <c r="CG286" s="70">
        <v>0</v>
      </c>
      <c r="CH286" s="69">
        <v>0</v>
      </c>
      <c r="CI286" s="69">
        <v>0</v>
      </c>
      <c r="CJ286" s="69">
        <v>0</v>
      </c>
      <c r="CK286" s="69">
        <v>0</v>
      </c>
      <c r="CL286" s="69">
        <v>0</v>
      </c>
      <c r="CM286" s="69">
        <v>0</v>
      </c>
      <c r="CN286" s="69">
        <v>0</v>
      </c>
      <c r="CO286" s="69">
        <v>0</v>
      </c>
      <c r="CP286" s="70">
        <v>0</v>
      </c>
      <c r="CQ286" s="69">
        <v>0</v>
      </c>
      <c r="CR286" s="69">
        <v>0</v>
      </c>
      <c r="CS286" s="69">
        <v>0</v>
      </c>
      <c r="CT286" s="69">
        <v>0</v>
      </c>
      <c r="CU286" s="69">
        <v>0</v>
      </c>
      <c r="CV286" s="69">
        <v>0</v>
      </c>
      <c r="CW286" s="69">
        <v>0</v>
      </c>
      <c r="CX286" s="69">
        <v>0</v>
      </c>
      <c r="CY286" s="70">
        <v>0</v>
      </c>
      <c r="CZ286" s="69">
        <v>0</v>
      </c>
      <c r="DA286" s="69">
        <v>0</v>
      </c>
      <c r="DB286" s="69">
        <v>0</v>
      </c>
      <c r="DC286" s="69">
        <v>0</v>
      </c>
      <c r="DD286" s="69">
        <v>0</v>
      </c>
      <c r="DE286" s="69">
        <v>0</v>
      </c>
      <c r="DF286" s="69">
        <v>0</v>
      </c>
      <c r="DG286" s="69">
        <v>0</v>
      </c>
      <c r="DH286" s="70">
        <v>0</v>
      </c>
    </row>
    <row r="287" spans="1:112" s="74" customFormat="1" ht="11.5" hidden="1" outlineLevel="1" x14ac:dyDescent="0.35">
      <c r="A287" s="88" t="s">
        <v>451</v>
      </c>
      <c r="B287" s="88" t="s">
        <v>452</v>
      </c>
      <c r="C287" s="69"/>
      <c r="D287" s="69">
        <v>0</v>
      </c>
      <c r="E287" s="69">
        <v>0</v>
      </c>
      <c r="F287" s="69">
        <v>0</v>
      </c>
      <c r="G287" s="69">
        <v>0</v>
      </c>
      <c r="H287" s="69">
        <v>0</v>
      </c>
      <c r="I287" s="69">
        <v>0</v>
      </c>
      <c r="J287" s="69">
        <v>0</v>
      </c>
      <c r="K287" s="69">
        <v>0</v>
      </c>
      <c r="L287" s="69">
        <v>0</v>
      </c>
      <c r="M287" s="69">
        <v>0</v>
      </c>
      <c r="N287" s="70">
        <v>0</v>
      </c>
      <c r="O287" s="69">
        <v>0</v>
      </c>
      <c r="P287" s="69">
        <v>0</v>
      </c>
      <c r="Q287" s="69">
        <v>0</v>
      </c>
      <c r="R287" s="69">
        <v>0</v>
      </c>
      <c r="S287" s="69">
        <v>0</v>
      </c>
      <c r="T287" s="69">
        <v>0</v>
      </c>
      <c r="U287" s="69">
        <v>0</v>
      </c>
      <c r="V287" s="69">
        <v>0</v>
      </c>
      <c r="W287" s="70">
        <v>0</v>
      </c>
      <c r="X287" s="69">
        <f t="shared" si="254"/>
        <v>0</v>
      </c>
      <c r="Y287" s="69">
        <f t="shared" si="254"/>
        <v>0</v>
      </c>
      <c r="Z287" s="69">
        <f t="shared" si="254"/>
        <v>0</v>
      </c>
      <c r="AA287" s="69">
        <f t="shared" si="254"/>
        <v>0</v>
      </c>
      <c r="AB287" s="69">
        <f t="shared" si="254"/>
        <v>0</v>
      </c>
      <c r="AC287" s="69">
        <f t="shared" si="254"/>
        <v>0</v>
      </c>
      <c r="AD287" s="69">
        <f t="shared" si="254"/>
        <v>0</v>
      </c>
      <c r="AE287" s="69">
        <f t="shared" si="254"/>
        <v>0</v>
      </c>
      <c r="AF287" s="69">
        <v>0</v>
      </c>
      <c r="AG287" s="69">
        <v>0</v>
      </c>
      <c r="AH287" s="69">
        <v>0</v>
      </c>
      <c r="AI287" s="69">
        <v>0</v>
      </c>
      <c r="AJ287" s="69">
        <v>0</v>
      </c>
      <c r="AK287" s="69">
        <v>0</v>
      </c>
      <c r="AL287" s="69">
        <v>0</v>
      </c>
      <c r="AM287" s="69">
        <v>0</v>
      </c>
      <c r="AN287" s="70">
        <v>0</v>
      </c>
      <c r="AO287" s="69">
        <v>0</v>
      </c>
      <c r="AP287" s="69">
        <v>0</v>
      </c>
      <c r="AQ287" s="69">
        <v>0</v>
      </c>
      <c r="AR287" s="69">
        <v>0</v>
      </c>
      <c r="AS287" s="69">
        <v>0</v>
      </c>
      <c r="AT287" s="69">
        <v>0</v>
      </c>
      <c r="AU287" s="69">
        <v>0</v>
      </c>
      <c r="AV287" s="69">
        <v>0</v>
      </c>
      <c r="AW287" s="70">
        <v>0</v>
      </c>
      <c r="AX287" s="69">
        <v>0</v>
      </c>
      <c r="AY287" s="69">
        <v>0</v>
      </c>
      <c r="AZ287" s="69">
        <v>0</v>
      </c>
      <c r="BA287" s="69">
        <v>0</v>
      </c>
      <c r="BB287" s="69">
        <v>0</v>
      </c>
      <c r="BC287" s="69">
        <v>0</v>
      </c>
      <c r="BD287" s="69">
        <v>0</v>
      </c>
      <c r="BE287" s="69">
        <v>0</v>
      </c>
      <c r="BF287" s="70">
        <v>0</v>
      </c>
      <c r="BG287" s="69">
        <v>0</v>
      </c>
      <c r="BH287" s="69">
        <v>0</v>
      </c>
      <c r="BI287" s="69">
        <v>0</v>
      </c>
      <c r="BJ287" s="69">
        <v>0</v>
      </c>
      <c r="BK287" s="69">
        <v>0</v>
      </c>
      <c r="BL287" s="69">
        <v>0</v>
      </c>
      <c r="BM287" s="69">
        <v>0</v>
      </c>
      <c r="BN287" s="69">
        <v>0</v>
      </c>
      <c r="BO287" s="70">
        <v>0</v>
      </c>
      <c r="BP287" s="69">
        <v>0</v>
      </c>
      <c r="BQ287" s="69">
        <v>0</v>
      </c>
      <c r="BR287" s="69">
        <v>0</v>
      </c>
      <c r="BS287" s="69">
        <v>0</v>
      </c>
      <c r="BT287" s="69">
        <v>0</v>
      </c>
      <c r="BU287" s="69">
        <v>0</v>
      </c>
      <c r="BV287" s="69">
        <v>0</v>
      </c>
      <c r="BW287" s="69">
        <v>0</v>
      </c>
      <c r="BX287" s="70">
        <v>0</v>
      </c>
      <c r="BY287" s="69">
        <v>0</v>
      </c>
      <c r="BZ287" s="69">
        <v>0</v>
      </c>
      <c r="CA287" s="69">
        <v>0</v>
      </c>
      <c r="CB287" s="69">
        <v>0</v>
      </c>
      <c r="CC287" s="69">
        <v>0</v>
      </c>
      <c r="CD287" s="69">
        <v>0</v>
      </c>
      <c r="CE287" s="69">
        <v>0</v>
      </c>
      <c r="CF287" s="69">
        <v>0</v>
      </c>
      <c r="CG287" s="70">
        <v>0</v>
      </c>
      <c r="CH287" s="69">
        <v>0</v>
      </c>
      <c r="CI287" s="69">
        <v>0</v>
      </c>
      <c r="CJ287" s="69">
        <v>0</v>
      </c>
      <c r="CK287" s="69">
        <v>0</v>
      </c>
      <c r="CL287" s="69">
        <v>0</v>
      </c>
      <c r="CM287" s="69">
        <v>0</v>
      </c>
      <c r="CN287" s="69">
        <v>0</v>
      </c>
      <c r="CO287" s="69">
        <v>0</v>
      </c>
      <c r="CP287" s="70">
        <v>0</v>
      </c>
      <c r="CQ287" s="69">
        <v>0</v>
      </c>
      <c r="CR287" s="69">
        <v>0</v>
      </c>
      <c r="CS287" s="69">
        <v>0</v>
      </c>
      <c r="CT287" s="69">
        <v>0</v>
      </c>
      <c r="CU287" s="69">
        <v>0</v>
      </c>
      <c r="CV287" s="69">
        <v>0</v>
      </c>
      <c r="CW287" s="69">
        <v>0</v>
      </c>
      <c r="CX287" s="69">
        <v>0</v>
      </c>
      <c r="CY287" s="70">
        <v>0</v>
      </c>
      <c r="CZ287" s="69">
        <v>0</v>
      </c>
      <c r="DA287" s="69">
        <v>0</v>
      </c>
      <c r="DB287" s="69">
        <v>0</v>
      </c>
      <c r="DC287" s="69">
        <v>0</v>
      </c>
      <c r="DD287" s="69">
        <v>0</v>
      </c>
      <c r="DE287" s="69">
        <v>0</v>
      </c>
      <c r="DF287" s="69">
        <v>0</v>
      </c>
      <c r="DG287" s="69">
        <v>0</v>
      </c>
      <c r="DH287" s="70">
        <v>0</v>
      </c>
    </row>
    <row r="288" spans="1:112" s="74" customFormat="1" ht="11.5" hidden="1" outlineLevel="1" x14ac:dyDescent="0.35">
      <c r="A288" s="88" t="s">
        <v>451</v>
      </c>
      <c r="B288" s="88" t="s">
        <v>452</v>
      </c>
      <c r="C288" s="69"/>
      <c r="D288" s="69">
        <v>0</v>
      </c>
      <c r="E288" s="69">
        <v>0</v>
      </c>
      <c r="F288" s="69">
        <v>0</v>
      </c>
      <c r="G288" s="69">
        <v>0</v>
      </c>
      <c r="H288" s="69">
        <v>0</v>
      </c>
      <c r="I288" s="69">
        <v>0</v>
      </c>
      <c r="J288" s="69">
        <v>0</v>
      </c>
      <c r="K288" s="69">
        <v>0</v>
      </c>
      <c r="L288" s="69">
        <v>0</v>
      </c>
      <c r="M288" s="69">
        <v>0</v>
      </c>
      <c r="N288" s="70">
        <v>0</v>
      </c>
      <c r="O288" s="69">
        <v>0</v>
      </c>
      <c r="P288" s="69">
        <v>0</v>
      </c>
      <c r="Q288" s="69">
        <v>0</v>
      </c>
      <c r="R288" s="69">
        <v>0</v>
      </c>
      <c r="S288" s="69">
        <v>0</v>
      </c>
      <c r="T288" s="69">
        <v>0</v>
      </c>
      <c r="U288" s="69">
        <v>0</v>
      </c>
      <c r="V288" s="69">
        <v>0</v>
      </c>
      <c r="W288" s="70">
        <v>0</v>
      </c>
      <c r="X288" s="69">
        <f t="shared" si="254"/>
        <v>0</v>
      </c>
      <c r="Y288" s="69">
        <f t="shared" si="254"/>
        <v>0</v>
      </c>
      <c r="Z288" s="69">
        <f t="shared" si="254"/>
        <v>0</v>
      </c>
      <c r="AA288" s="69">
        <f t="shared" si="254"/>
        <v>0</v>
      </c>
      <c r="AB288" s="69">
        <f t="shared" si="254"/>
        <v>0</v>
      </c>
      <c r="AC288" s="69">
        <f t="shared" si="254"/>
        <v>0</v>
      </c>
      <c r="AD288" s="69">
        <f t="shared" si="254"/>
        <v>0</v>
      </c>
      <c r="AE288" s="69">
        <f t="shared" si="254"/>
        <v>0</v>
      </c>
      <c r="AF288" s="69">
        <v>0</v>
      </c>
      <c r="AG288" s="69">
        <v>0</v>
      </c>
      <c r="AH288" s="69">
        <v>0</v>
      </c>
      <c r="AI288" s="69">
        <v>0</v>
      </c>
      <c r="AJ288" s="69">
        <v>0</v>
      </c>
      <c r="AK288" s="69">
        <v>0</v>
      </c>
      <c r="AL288" s="69">
        <v>0</v>
      </c>
      <c r="AM288" s="69">
        <v>0</v>
      </c>
      <c r="AN288" s="70">
        <v>0</v>
      </c>
      <c r="AO288" s="69">
        <v>0</v>
      </c>
      <c r="AP288" s="69">
        <v>0</v>
      </c>
      <c r="AQ288" s="69">
        <v>0</v>
      </c>
      <c r="AR288" s="69">
        <v>0</v>
      </c>
      <c r="AS288" s="69">
        <v>0</v>
      </c>
      <c r="AT288" s="69">
        <v>0</v>
      </c>
      <c r="AU288" s="69">
        <v>0</v>
      </c>
      <c r="AV288" s="69">
        <v>0</v>
      </c>
      <c r="AW288" s="70">
        <v>0</v>
      </c>
      <c r="AX288" s="69">
        <v>0</v>
      </c>
      <c r="AY288" s="69">
        <v>0</v>
      </c>
      <c r="AZ288" s="69">
        <v>0</v>
      </c>
      <c r="BA288" s="69">
        <v>0</v>
      </c>
      <c r="BB288" s="69">
        <v>0</v>
      </c>
      <c r="BC288" s="69">
        <v>0</v>
      </c>
      <c r="BD288" s="69">
        <v>0</v>
      </c>
      <c r="BE288" s="69">
        <v>0</v>
      </c>
      <c r="BF288" s="70">
        <v>0</v>
      </c>
      <c r="BG288" s="69">
        <v>0</v>
      </c>
      <c r="BH288" s="69">
        <v>0</v>
      </c>
      <c r="BI288" s="69">
        <v>0</v>
      </c>
      <c r="BJ288" s="69">
        <v>0</v>
      </c>
      <c r="BK288" s="69">
        <v>0</v>
      </c>
      <c r="BL288" s="69">
        <v>0</v>
      </c>
      <c r="BM288" s="69">
        <v>0</v>
      </c>
      <c r="BN288" s="69">
        <v>0</v>
      </c>
      <c r="BO288" s="70">
        <v>0</v>
      </c>
      <c r="BP288" s="69">
        <v>0</v>
      </c>
      <c r="BQ288" s="69">
        <v>0</v>
      </c>
      <c r="BR288" s="69">
        <v>0</v>
      </c>
      <c r="BS288" s="69">
        <v>0</v>
      </c>
      <c r="BT288" s="69">
        <v>0</v>
      </c>
      <c r="BU288" s="69">
        <v>0</v>
      </c>
      <c r="BV288" s="69">
        <v>0</v>
      </c>
      <c r="BW288" s="69">
        <v>0</v>
      </c>
      <c r="BX288" s="70">
        <v>0</v>
      </c>
      <c r="BY288" s="69">
        <v>0</v>
      </c>
      <c r="BZ288" s="69">
        <v>0</v>
      </c>
      <c r="CA288" s="69">
        <v>0</v>
      </c>
      <c r="CB288" s="69">
        <v>0</v>
      </c>
      <c r="CC288" s="69">
        <v>0</v>
      </c>
      <c r="CD288" s="69">
        <v>0</v>
      </c>
      <c r="CE288" s="69">
        <v>0</v>
      </c>
      <c r="CF288" s="69">
        <v>0</v>
      </c>
      <c r="CG288" s="70">
        <v>0</v>
      </c>
      <c r="CH288" s="69">
        <v>0</v>
      </c>
      <c r="CI288" s="69">
        <v>0</v>
      </c>
      <c r="CJ288" s="69">
        <v>0</v>
      </c>
      <c r="CK288" s="69">
        <v>0</v>
      </c>
      <c r="CL288" s="69">
        <v>0</v>
      </c>
      <c r="CM288" s="69">
        <v>0</v>
      </c>
      <c r="CN288" s="69">
        <v>0</v>
      </c>
      <c r="CO288" s="69">
        <v>0</v>
      </c>
      <c r="CP288" s="70">
        <v>0</v>
      </c>
      <c r="CQ288" s="69">
        <v>0</v>
      </c>
      <c r="CR288" s="69">
        <v>0</v>
      </c>
      <c r="CS288" s="69">
        <v>0</v>
      </c>
      <c r="CT288" s="69">
        <v>0</v>
      </c>
      <c r="CU288" s="69">
        <v>0</v>
      </c>
      <c r="CV288" s="69">
        <v>0</v>
      </c>
      <c r="CW288" s="69">
        <v>0</v>
      </c>
      <c r="CX288" s="69">
        <v>0</v>
      </c>
      <c r="CY288" s="70">
        <v>0</v>
      </c>
      <c r="CZ288" s="69">
        <v>0</v>
      </c>
      <c r="DA288" s="69">
        <v>0</v>
      </c>
      <c r="DB288" s="69">
        <v>0</v>
      </c>
      <c r="DC288" s="69">
        <v>0</v>
      </c>
      <c r="DD288" s="69">
        <v>0</v>
      </c>
      <c r="DE288" s="69">
        <v>0</v>
      </c>
      <c r="DF288" s="69">
        <v>0</v>
      </c>
      <c r="DG288" s="69">
        <v>0</v>
      </c>
      <c r="DH288" s="70">
        <v>0</v>
      </c>
    </row>
    <row r="289" spans="1:112" s="74" customFormat="1" ht="11.5" hidden="1" outlineLevel="1" x14ac:dyDescent="0.35">
      <c r="A289" s="88" t="s">
        <v>451</v>
      </c>
      <c r="B289" s="88" t="s">
        <v>452</v>
      </c>
      <c r="C289" s="69"/>
      <c r="D289" s="69">
        <v>0</v>
      </c>
      <c r="E289" s="69">
        <v>0</v>
      </c>
      <c r="F289" s="69">
        <v>0</v>
      </c>
      <c r="G289" s="69">
        <v>0</v>
      </c>
      <c r="H289" s="69">
        <v>0</v>
      </c>
      <c r="I289" s="69">
        <v>0</v>
      </c>
      <c r="J289" s="69">
        <v>0</v>
      </c>
      <c r="K289" s="69">
        <v>0</v>
      </c>
      <c r="L289" s="69">
        <v>0</v>
      </c>
      <c r="M289" s="69">
        <v>0</v>
      </c>
      <c r="N289" s="70">
        <v>0</v>
      </c>
      <c r="O289" s="69">
        <v>0</v>
      </c>
      <c r="P289" s="69">
        <v>0</v>
      </c>
      <c r="Q289" s="69">
        <v>0</v>
      </c>
      <c r="R289" s="69">
        <v>0</v>
      </c>
      <c r="S289" s="69">
        <v>0</v>
      </c>
      <c r="T289" s="69">
        <v>0</v>
      </c>
      <c r="U289" s="69">
        <v>0</v>
      </c>
      <c r="V289" s="69">
        <v>0</v>
      </c>
      <c r="W289" s="70">
        <v>0</v>
      </c>
      <c r="X289" s="69">
        <f t="shared" si="254"/>
        <v>0</v>
      </c>
      <c r="Y289" s="69">
        <f t="shared" si="254"/>
        <v>0</v>
      </c>
      <c r="Z289" s="69">
        <f t="shared" si="254"/>
        <v>0</v>
      </c>
      <c r="AA289" s="69">
        <f t="shared" si="254"/>
        <v>0</v>
      </c>
      <c r="AB289" s="69">
        <f t="shared" si="254"/>
        <v>0</v>
      </c>
      <c r="AC289" s="69">
        <f t="shared" si="254"/>
        <v>0</v>
      </c>
      <c r="AD289" s="69">
        <f t="shared" si="254"/>
        <v>0</v>
      </c>
      <c r="AE289" s="69">
        <f t="shared" si="254"/>
        <v>0</v>
      </c>
      <c r="AF289" s="69">
        <v>0</v>
      </c>
      <c r="AG289" s="69">
        <v>0</v>
      </c>
      <c r="AH289" s="69">
        <v>0</v>
      </c>
      <c r="AI289" s="69">
        <v>0</v>
      </c>
      <c r="AJ289" s="69">
        <v>0</v>
      </c>
      <c r="AK289" s="69">
        <v>0</v>
      </c>
      <c r="AL289" s="69">
        <v>0</v>
      </c>
      <c r="AM289" s="69">
        <v>0</v>
      </c>
      <c r="AN289" s="70">
        <v>0</v>
      </c>
      <c r="AO289" s="69">
        <v>0</v>
      </c>
      <c r="AP289" s="69">
        <v>0</v>
      </c>
      <c r="AQ289" s="69">
        <v>0</v>
      </c>
      <c r="AR289" s="69">
        <v>0</v>
      </c>
      <c r="AS289" s="69">
        <v>0</v>
      </c>
      <c r="AT289" s="69">
        <v>0</v>
      </c>
      <c r="AU289" s="69">
        <v>0</v>
      </c>
      <c r="AV289" s="69">
        <v>0</v>
      </c>
      <c r="AW289" s="70">
        <v>0</v>
      </c>
      <c r="AX289" s="69">
        <v>0</v>
      </c>
      <c r="AY289" s="69">
        <v>0</v>
      </c>
      <c r="AZ289" s="69">
        <v>0</v>
      </c>
      <c r="BA289" s="69">
        <v>0</v>
      </c>
      <c r="BB289" s="69">
        <v>0</v>
      </c>
      <c r="BC289" s="69">
        <v>0</v>
      </c>
      <c r="BD289" s="69">
        <v>0</v>
      </c>
      <c r="BE289" s="69">
        <v>0</v>
      </c>
      <c r="BF289" s="70">
        <v>0</v>
      </c>
      <c r="BG289" s="69">
        <v>0</v>
      </c>
      <c r="BH289" s="69">
        <v>0</v>
      </c>
      <c r="BI289" s="69">
        <v>0</v>
      </c>
      <c r="BJ289" s="69">
        <v>0</v>
      </c>
      <c r="BK289" s="69">
        <v>0</v>
      </c>
      <c r="BL289" s="69">
        <v>0</v>
      </c>
      <c r="BM289" s="69">
        <v>0</v>
      </c>
      <c r="BN289" s="69">
        <v>0</v>
      </c>
      <c r="BO289" s="70">
        <v>0</v>
      </c>
      <c r="BP289" s="69">
        <v>0</v>
      </c>
      <c r="BQ289" s="69">
        <v>0</v>
      </c>
      <c r="BR289" s="69">
        <v>0</v>
      </c>
      <c r="BS289" s="69">
        <v>0</v>
      </c>
      <c r="BT289" s="69">
        <v>0</v>
      </c>
      <c r="BU289" s="69">
        <v>0</v>
      </c>
      <c r="BV289" s="69">
        <v>0</v>
      </c>
      <c r="BW289" s="69">
        <v>0</v>
      </c>
      <c r="BX289" s="70">
        <v>0</v>
      </c>
      <c r="BY289" s="69">
        <v>0</v>
      </c>
      <c r="BZ289" s="69">
        <v>0</v>
      </c>
      <c r="CA289" s="69">
        <v>0</v>
      </c>
      <c r="CB289" s="69">
        <v>0</v>
      </c>
      <c r="CC289" s="69">
        <v>0</v>
      </c>
      <c r="CD289" s="69">
        <v>0</v>
      </c>
      <c r="CE289" s="69">
        <v>0</v>
      </c>
      <c r="CF289" s="69">
        <v>0</v>
      </c>
      <c r="CG289" s="70">
        <v>0</v>
      </c>
      <c r="CH289" s="69">
        <v>0</v>
      </c>
      <c r="CI289" s="69">
        <v>0</v>
      </c>
      <c r="CJ289" s="69">
        <v>0</v>
      </c>
      <c r="CK289" s="69">
        <v>0</v>
      </c>
      <c r="CL289" s="69">
        <v>0</v>
      </c>
      <c r="CM289" s="69">
        <v>0</v>
      </c>
      <c r="CN289" s="69">
        <v>0</v>
      </c>
      <c r="CO289" s="69">
        <v>0</v>
      </c>
      <c r="CP289" s="70">
        <v>0</v>
      </c>
      <c r="CQ289" s="69">
        <v>0</v>
      </c>
      <c r="CR289" s="69">
        <v>0</v>
      </c>
      <c r="CS289" s="69">
        <v>0</v>
      </c>
      <c r="CT289" s="69">
        <v>0</v>
      </c>
      <c r="CU289" s="69">
        <v>0</v>
      </c>
      <c r="CV289" s="69">
        <v>0</v>
      </c>
      <c r="CW289" s="69">
        <v>0</v>
      </c>
      <c r="CX289" s="69">
        <v>0</v>
      </c>
      <c r="CY289" s="70">
        <v>0</v>
      </c>
      <c r="CZ289" s="69">
        <v>0</v>
      </c>
      <c r="DA289" s="69">
        <v>0</v>
      </c>
      <c r="DB289" s="69">
        <v>0</v>
      </c>
      <c r="DC289" s="69">
        <v>0</v>
      </c>
      <c r="DD289" s="69">
        <v>0</v>
      </c>
      <c r="DE289" s="69">
        <v>0</v>
      </c>
      <c r="DF289" s="69">
        <v>0</v>
      </c>
      <c r="DG289" s="69">
        <v>0</v>
      </c>
      <c r="DH289" s="70">
        <v>0</v>
      </c>
    </row>
    <row r="290" spans="1:112" s="74" customFormat="1" ht="11.5" hidden="1" outlineLevel="1" x14ac:dyDescent="0.35">
      <c r="A290" s="88" t="s">
        <v>451</v>
      </c>
      <c r="B290" s="88" t="s">
        <v>452</v>
      </c>
      <c r="C290" s="69"/>
      <c r="D290" s="69">
        <v>0</v>
      </c>
      <c r="E290" s="69">
        <v>0</v>
      </c>
      <c r="F290" s="69">
        <v>0</v>
      </c>
      <c r="G290" s="69">
        <v>0</v>
      </c>
      <c r="H290" s="69">
        <v>0</v>
      </c>
      <c r="I290" s="69">
        <v>0</v>
      </c>
      <c r="J290" s="69">
        <v>0</v>
      </c>
      <c r="K290" s="69">
        <v>0</v>
      </c>
      <c r="L290" s="69">
        <v>0</v>
      </c>
      <c r="M290" s="69">
        <v>0</v>
      </c>
      <c r="N290" s="70">
        <v>0</v>
      </c>
      <c r="O290" s="69">
        <v>0</v>
      </c>
      <c r="P290" s="69">
        <v>0</v>
      </c>
      <c r="Q290" s="69">
        <v>0</v>
      </c>
      <c r="R290" s="69">
        <v>0</v>
      </c>
      <c r="S290" s="69">
        <v>0</v>
      </c>
      <c r="T290" s="69">
        <v>0</v>
      </c>
      <c r="U290" s="69">
        <v>0</v>
      </c>
      <c r="V290" s="69">
        <v>0</v>
      </c>
      <c r="W290" s="70">
        <v>0</v>
      </c>
      <c r="X290" s="69">
        <f t="shared" si="254"/>
        <v>0</v>
      </c>
      <c r="Y290" s="69">
        <f t="shared" si="254"/>
        <v>0</v>
      </c>
      <c r="Z290" s="69">
        <f t="shared" si="254"/>
        <v>0</v>
      </c>
      <c r="AA290" s="69">
        <f t="shared" si="254"/>
        <v>0</v>
      </c>
      <c r="AB290" s="69">
        <f t="shared" si="254"/>
        <v>0</v>
      </c>
      <c r="AC290" s="69">
        <f t="shared" si="254"/>
        <v>0</v>
      </c>
      <c r="AD290" s="69">
        <f t="shared" si="254"/>
        <v>0</v>
      </c>
      <c r="AE290" s="69">
        <f t="shared" si="254"/>
        <v>0</v>
      </c>
      <c r="AF290" s="69">
        <v>0</v>
      </c>
      <c r="AG290" s="69">
        <v>0</v>
      </c>
      <c r="AH290" s="69">
        <v>0</v>
      </c>
      <c r="AI290" s="69">
        <v>0</v>
      </c>
      <c r="AJ290" s="69">
        <v>0</v>
      </c>
      <c r="AK290" s="69">
        <v>0</v>
      </c>
      <c r="AL290" s="69">
        <v>0</v>
      </c>
      <c r="AM290" s="69">
        <v>0</v>
      </c>
      <c r="AN290" s="70">
        <v>0</v>
      </c>
      <c r="AO290" s="69">
        <v>0</v>
      </c>
      <c r="AP290" s="69">
        <v>0</v>
      </c>
      <c r="AQ290" s="69">
        <v>0</v>
      </c>
      <c r="AR290" s="69">
        <v>0</v>
      </c>
      <c r="AS290" s="69">
        <v>0</v>
      </c>
      <c r="AT290" s="69">
        <v>0</v>
      </c>
      <c r="AU290" s="69">
        <v>0</v>
      </c>
      <c r="AV290" s="69">
        <v>0</v>
      </c>
      <c r="AW290" s="70">
        <v>0</v>
      </c>
      <c r="AX290" s="69">
        <v>0</v>
      </c>
      <c r="AY290" s="69">
        <v>0</v>
      </c>
      <c r="AZ290" s="69">
        <v>0</v>
      </c>
      <c r="BA290" s="69">
        <v>0</v>
      </c>
      <c r="BB290" s="69">
        <v>0</v>
      </c>
      <c r="BC290" s="69">
        <v>0</v>
      </c>
      <c r="BD290" s="69">
        <v>0</v>
      </c>
      <c r="BE290" s="69">
        <v>0</v>
      </c>
      <c r="BF290" s="70">
        <v>0</v>
      </c>
      <c r="BG290" s="69">
        <v>0</v>
      </c>
      <c r="BH290" s="69">
        <v>0</v>
      </c>
      <c r="BI290" s="69">
        <v>0</v>
      </c>
      <c r="BJ290" s="69">
        <v>0</v>
      </c>
      <c r="BK290" s="69">
        <v>0</v>
      </c>
      <c r="BL290" s="69">
        <v>0</v>
      </c>
      <c r="BM290" s="69">
        <v>0</v>
      </c>
      <c r="BN290" s="69">
        <v>0</v>
      </c>
      <c r="BO290" s="70">
        <v>0</v>
      </c>
      <c r="BP290" s="69">
        <v>0</v>
      </c>
      <c r="BQ290" s="69">
        <v>0</v>
      </c>
      <c r="BR290" s="69">
        <v>0</v>
      </c>
      <c r="BS290" s="69">
        <v>0</v>
      </c>
      <c r="BT290" s="69">
        <v>0</v>
      </c>
      <c r="BU290" s="69">
        <v>0</v>
      </c>
      <c r="BV290" s="69">
        <v>0</v>
      </c>
      <c r="BW290" s="69">
        <v>0</v>
      </c>
      <c r="BX290" s="70">
        <v>0</v>
      </c>
      <c r="BY290" s="69">
        <v>0</v>
      </c>
      <c r="BZ290" s="69">
        <v>0</v>
      </c>
      <c r="CA290" s="69">
        <v>0</v>
      </c>
      <c r="CB290" s="69">
        <v>0</v>
      </c>
      <c r="CC290" s="69">
        <v>0</v>
      </c>
      <c r="CD290" s="69">
        <v>0</v>
      </c>
      <c r="CE290" s="69">
        <v>0</v>
      </c>
      <c r="CF290" s="69">
        <v>0</v>
      </c>
      <c r="CG290" s="70">
        <v>0</v>
      </c>
      <c r="CH290" s="69">
        <v>0</v>
      </c>
      <c r="CI290" s="69">
        <v>0</v>
      </c>
      <c r="CJ290" s="69">
        <v>0</v>
      </c>
      <c r="CK290" s="69">
        <v>0</v>
      </c>
      <c r="CL290" s="69">
        <v>0</v>
      </c>
      <c r="CM290" s="69">
        <v>0</v>
      </c>
      <c r="CN290" s="69">
        <v>0</v>
      </c>
      <c r="CO290" s="69">
        <v>0</v>
      </c>
      <c r="CP290" s="70">
        <v>0</v>
      </c>
      <c r="CQ290" s="69">
        <v>0</v>
      </c>
      <c r="CR290" s="69">
        <v>0</v>
      </c>
      <c r="CS290" s="69">
        <v>0</v>
      </c>
      <c r="CT290" s="69">
        <v>0</v>
      </c>
      <c r="CU290" s="69">
        <v>0</v>
      </c>
      <c r="CV290" s="69">
        <v>0</v>
      </c>
      <c r="CW290" s="69">
        <v>0</v>
      </c>
      <c r="CX290" s="69">
        <v>0</v>
      </c>
      <c r="CY290" s="70">
        <v>0</v>
      </c>
      <c r="CZ290" s="69">
        <v>0</v>
      </c>
      <c r="DA290" s="69">
        <v>0</v>
      </c>
      <c r="DB290" s="69">
        <v>0</v>
      </c>
      <c r="DC290" s="69">
        <v>0</v>
      </c>
      <c r="DD290" s="69">
        <v>0</v>
      </c>
      <c r="DE290" s="69">
        <v>0</v>
      </c>
      <c r="DF290" s="69">
        <v>0</v>
      </c>
      <c r="DG290" s="69">
        <v>0</v>
      </c>
      <c r="DH290" s="70">
        <v>0</v>
      </c>
    </row>
    <row r="291" spans="1:112" s="74" customFormat="1" ht="11.5" hidden="1" outlineLevel="1" x14ac:dyDescent="0.35">
      <c r="A291" s="88" t="s">
        <v>451</v>
      </c>
      <c r="B291" s="88" t="s">
        <v>452</v>
      </c>
      <c r="C291" s="69"/>
      <c r="D291" s="69">
        <v>0</v>
      </c>
      <c r="E291" s="69">
        <v>0</v>
      </c>
      <c r="F291" s="69">
        <v>0</v>
      </c>
      <c r="G291" s="69">
        <v>0</v>
      </c>
      <c r="H291" s="69">
        <v>0</v>
      </c>
      <c r="I291" s="69">
        <v>0</v>
      </c>
      <c r="J291" s="69">
        <v>0</v>
      </c>
      <c r="K291" s="69">
        <v>0</v>
      </c>
      <c r="L291" s="69">
        <v>0</v>
      </c>
      <c r="M291" s="69">
        <v>0</v>
      </c>
      <c r="N291" s="70">
        <v>0</v>
      </c>
      <c r="O291" s="69">
        <v>0</v>
      </c>
      <c r="P291" s="69">
        <v>0</v>
      </c>
      <c r="Q291" s="69">
        <v>0</v>
      </c>
      <c r="R291" s="69">
        <v>0</v>
      </c>
      <c r="S291" s="69">
        <v>0</v>
      </c>
      <c r="T291" s="69">
        <v>0</v>
      </c>
      <c r="U291" s="69">
        <v>0</v>
      </c>
      <c r="V291" s="69">
        <v>0</v>
      </c>
      <c r="W291" s="70">
        <v>0</v>
      </c>
      <c r="X291" s="69">
        <f t="shared" si="254"/>
        <v>0</v>
      </c>
      <c r="Y291" s="69">
        <f t="shared" si="254"/>
        <v>0</v>
      </c>
      <c r="Z291" s="69">
        <f t="shared" si="254"/>
        <v>0</v>
      </c>
      <c r="AA291" s="69">
        <f t="shared" si="254"/>
        <v>0</v>
      </c>
      <c r="AB291" s="69">
        <f t="shared" si="254"/>
        <v>0</v>
      </c>
      <c r="AC291" s="69">
        <f t="shared" si="254"/>
        <v>0</v>
      </c>
      <c r="AD291" s="69">
        <f t="shared" si="254"/>
        <v>0</v>
      </c>
      <c r="AE291" s="69">
        <f t="shared" si="254"/>
        <v>0</v>
      </c>
      <c r="AF291" s="69">
        <v>0</v>
      </c>
      <c r="AG291" s="69">
        <v>0</v>
      </c>
      <c r="AH291" s="69">
        <v>0</v>
      </c>
      <c r="AI291" s="69">
        <v>0</v>
      </c>
      <c r="AJ291" s="69">
        <v>0</v>
      </c>
      <c r="AK291" s="69">
        <v>0</v>
      </c>
      <c r="AL291" s="69">
        <v>0</v>
      </c>
      <c r="AM291" s="69">
        <v>0</v>
      </c>
      <c r="AN291" s="70">
        <v>0</v>
      </c>
      <c r="AO291" s="69">
        <v>0</v>
      </c>
      <c r="AP291" s="69">
        <v>0</v>
      </c>
      <c r="AQ291" s="69">
        <v>0</v>
      </c>
      <c r="AR291" s="69">
        <v>0</v>
      </c>
      <c r="AS291" s="69">
        <v>0</v>
      </c>
      <c r="AT291" s="69">
        <v>0</v>
      </c>
      <c r="AU291" s="69">
        <v>0</v>
      </c>
      <c r="AV291" s="69">
        <v>0</v>
      </c>
      <c r="AW291" s="70">
        <v>0</v>
      </c>
      <c r="AX291" s="69">
        <v>0</v>
      </c>
      <c r="AY291" s="69">
        <v>0</v>
      </c>
      <c r="AZ291" s="69">
        <v>0</v>
      </c>
      <c r="BA291" s="69">
        <v>0</v>
      </c>
      <c r="BB291" s="69">
        <v>0</v>
      </c>
      <c r="BC291" s="69">
        <v>0</v>
      </c>
      <c r="BD291" s="69">
        <v>0</v>
      </c>
      <c r="BE291" s="69">
        <v>0</v>
      </c>
      <c r="BF291" s="70">
        <v>0</v>
      </c>
      <c r="BG291" s="69">
        <v>0</v>
      </c>
      <c r="BH291" s="69">
        <v>0</v>
      </c>
      <c r="BI291" s="69">
        <v>0</v>
      </c>
      <c r="BJ291" s="69">
        <v>0</v>
      </c>
      <c r="BK291" s="69">
        <v>0</v>
      </c>
      <c r="BL291" s="69">
        <v>0</v>
      </c>
      <c r="BM291" s="69">
        <v>0</v>
      </c>
      <c r="BN291" s="69">
        <v>0</v>
      </c>
      <c r="BO291" s="70">
        <v>0</v>
      </c>
      <c r="BP291" s="69">
        <v>0</v>
      </c>
      <c r="BQ291" s="69">
        <v>0</v>
      </c>
      <c r="BR291" s="69">
        <v>0</v>
      </c>
      <c r="BS291" s="69">
        <v>0</v>
      </c>
      <c r="BT291" s="69">
        <v>0</v>
      </c>
      <c r="BU291" s="69">
        <v>0</v>
      </c>
      <c r="BV291" s="69">
        <v>0</v>
      </c>
      <c r="BW291" s="69">
        <v>0</v>
      </c>
      <c r="BX291" s="70">
        <v>0</v>
      </c>
      <c r="BY291" s="69">
        <v>0</v>
      </c>
      <c r="BZ291" s="69">
        <v>0</v>
      </c>
      <c r="CA291" s="69">
        <v>0</v>
      </c>
      <c r="CB291" s="69">
        <v>0</v>
      </c>
      <c r="CC291" s="69">
        <v>0</v>
      </c>
      <c r="CD291" s="69">
        <v>0</v>
      </c>
      <c r="CE291" s="69">
        <v>0</v>
      </c>
      <c r="CF291" s="69">
        <v>0</v>
      </c>
      <c r="CG291" s="70">
        <v>0</v>
      </c>
      <c r="CH291" s="69">
        <v>0</v>
      </c>
      <c r="CI291" s="69">
        <v>0</v>
      </c>
      <c r="CJ291" s="69">
        <v>0</v>
      </c>
      <c r="CK291" s="69">
        <v>0</v>
      </c>
      <c r="CL291" s="69">
        <v>0</v>
      </c>
      <c r="CM291" s="69">
        <v>0</v>
      </c>
      <c r="CN291" s="69">
        <v>0</v>
      </c>
      <c r="CO291" s="69">
        <v>0</v>
      </c>
      <c r="CP291" s="70">
        <v>0</v>
      </c>
      <c r="CQ291" s="69">
        <v>0</v>
      </c>
      <c r="CR291" s="69">
        <v>0</v>
      </c>
      <c r="CS291" s="69">
        <v>0</v>
      </c>
      <c r="CT291" s="69">
        <v>0</v>
      </c>
      <c r="CU291" s="69">
        <v>0</v>
      </c>
      <c r="CV291" s="69">
        <v>0</v>
      </c>
      <c r="CW291" s="69">
        <v>0</v>
      </c>
      <c r="CX291" s="69">
        <v>0</v>
      </c>
      <c r="CY291" s="70">
        <v>0</v>
      </c>
      <c r="CZ291" s="69">
        <v>0</v>
      </c>
      <c r="DA291" s="69">
        <v>0</v>
      </c>
      <c r="DB291" s="69">
        <v>0</v>
      </c>
      <c r="DC291" s="69">
        <v>0</v>
      </c>
      <c r="DD291" s="69">
        <v>0</v>
      </c>
      <c r="DE291" s="69">
        <v>0</v>
      </c>
      <c r="DF291" s="69">
        <v>0</v>
      </c>
      <c r="DG291" s="69">
        <v>0</v>
      </c>
      <c r="DH291" s="70">
        <v>0</v>
      </c>
    </row>
    <row r="292" spans="1:112" s="74" customFormat="1" ht="11.5" hidden="1" outlineLevel="1" x14ac:dyDescent="0.35">
      <c r="A292" s="88" t="s">
        <v>451</v>
      </c>
      <c r="B292" s="88" t="s">
        <v>452</v>
      </c>
      <c r="C292" s="69"/>
      <c r="D292" s="69">
        <v>0</v>
      </c>
      <c r="E292" s="69">
        <v>0</v>
      </c>
      <c r="F292" s="69">
        <v>0</v>
      </c>
      <c r="G292" s="69">
        <v>0</v>
      </c>
      <c r="H292" s="69">
        <v>0</v>
      </c>
      <c r="I292" s="69">
        <v>0</v>
      </c>
      <c r="J292" s="69">
        <v>0</v>
      </c>
      <c r="K292" s="69">
        <v>0</v>
      </c>
      <c r="L292" s="69">
        <v>0</v>
      </c>
      <c r="M292" s="69">
        <v>0</v>
      </c>
      <c r="N292" s="70">
        <v>0</v>
      </c>
      <c r="O292" s="69">
        <v>0</v>
      </c>
      <c r="P292" s="69">
        <v>0</v>
      </c>
      <c r="Q292" s="69">
        <v>0</v>
      </c>
      <c r="R292" s="69">
        <v>0</v>
      </c>
      <c r="S292" s="69">
        <v>0</v>
      </c>
      <c r="T292" s="69">
        <v>0</v>
      </c>
      <c r="U292" s="69">
        <v>0</v>
      </c>
      <c r="V292" s="69">
        <v>0</v>
      </c>
      <c r="W292" s="70">
        <v>0</v>
      </c>
      <c r="X292" s="69">
        <f t="shared" si="254"/>
        <v>0</v>
      </c>
      <c r="Y292" s="69">
        <f t="shared" si="254"/>
        <v>0</v>
      </c>
      <c r="Z292" s="69">
        <f t="shared" si="254"/>
        <v>0</v>
      </c>
      <c r="AA292" s="69">
        <f t="shared" si="254"/>
        <v>0</v>
      </c>
      <c r="AB292" s="69">
        <f t="shared" si="254"/>
        <v>0</v>
      </c>
      <c r="AC292" s="69">
        <f t="shared" si="254"/>
        <v>0</v>
      </c>
      <c r="AD292" s="69">
        <f t="shared" si="254"/>
        <v>0</v>
      </c>
      <c r="AE292" s="69">
        <f t="shared" si="254"/>
        <v>0</v>
      </c>
      <c r="AF292" s="69">
        <v>0</v>
      </c>
      <c r="AG292" s="69">
        <v>0</v>
      </c>
      <c r="AH292" s="69">
        <v>0</v>
      </c>
      <c r="AI292" s="69">
        <v>0</v>
      </c>
      <c r="AJ292" s="69">
        <v>0</v>
      </c>
      <c r="AK292" s="69">
        <v>0</v>
      </c>
      <c r="AL292" s="69">
        <v>0</v>
      </c>
      <c r="AM292" s="69">
        <v>0</v>
      </c>
      <c r="AN292" s="70">
        <v>0</v>
      </c>
      <c r="AO292" s="69">
        <v>0</v>
      </c>
      <c r="AP292" s="69">
        <v>0</v>
      </c>
      <c r="AQ292" s="69">
        <v>0</v>
      </c>
      <c r="AR292" s="69">
        <v>0</v>
      </c>
      <c r="AS292" s="69">
        <v>0</v>
      </c>
      <c r="AT292" s="69">
        <v>0</v>
      </c>
      <c r="AU292" s="69">
        <v>0</v>
      </c>
      <c r="AV292" s="69">
        <v>0</v>
      </c>
      <c r="AW292" s="70">
        <v>0</v>
      </c>
      <c r="AX292" s="69">
        <v>0</v>
      </c>
      <c r="AY292" s="69">
        <v>0</v>
      </c>
      <c r="AZ292" s="69">
        <v>0</v>
      </c>
      <c r="BA292" s="69">
        <v>0</v>
      </c>
      <c r="BB292" s="69">
        <v>0</v>
      </c>
      <c r="BC292" s="69">
        <v>0</v>
      </c>
      <c r="BD292" s="69">
        <v>0</v>
      </c>
      <c r="BE292" s="69">
        <v>0</v>
      </c>
      <c r="BF292" s="70">
        <v>0</v>
      </c>
      <c r="BG292" s="69">
        <v>0</v>
      </c>
      <c r="BH292" s="69">
        <v>0</v>
      </c>
      <c r="BI292" s="69">
        <v>0</v>
      </c>
      <c r="BJ292" s="69">
        <v>0</v>
      </c>
      <c r="BK292" s="69">
        <v>0</v>
      </c>
      <c r="BL292" s="69">
        <v>0</v>
      </c>
      <c r="BM292" s="69">
        <v>0</v>
      </c>
      <c r="BN292" s="69">
        <v>0</v>
      </c>
      <c r="BO292" s="70">
        <v>0</v>
      </c>
      <c r="BP292" s="69">
        <v>0</v>
      </c>
      <c r="BQ292" s="69">
        <v>0</v>
      </c>
      <c r="BR292" s="69">
        <v>0</v>
      </c>
      <c r="BS292" s="69">
        <v>0</v>
      </c>
      <c r="BT292" s="69">
        <v>0</v>
      </c>
      <c r="BU292" s="69">
        <v>0</v>
      </c>
      <c r="BV292" s="69">
        <v>0</v>
      </c>
      <c r="BW292" s="69">
        <v>0</v>
      </c>
      <c r="BX292" s="70">
        <v>0</v>
      </c>
      <c r="BY292" s="69">
        <v>0</v>
      </c>
      <c r="BZ292" s="69">
        <v>0</v>
      </c>
      <c r="CA292" s="69">
        <v>0</v>
      </c>
      <c r="CB292" s="69">
        <v>0</v>
      </c>
      <c r="CC292" s="69">
        <v>0</v>
      </c>
      <c r="CD292" s="69">
        <v>0</v>
      </c>
      <c r="CE292" s="69">
        <v>0</v>
      </c>
      <c r="CF292" s="69">
        <v>0</v>
      </c>
      <c r="CG292" s="70">
        <v>0</v>
      </c>
      <c r="CH292" s="69">
        <v>0</v>
      </c>
      <c r="CI292" s="69">
        <v>0</v>
      </c>
      <c r="CJ292" s="69">
        <v>0</v>
      </c>
      <c r="CK292" s="69">
        <v>0</v>
      </c>
      <c r="CL292" s="69">
        <v>0</v>
      </c>
      <c r="CM292" s="69">
        <v>0</v>
      </c>
      <c r="CN292" s="69">
        <v>0</v>
      </c>
      <c r="CO292" s="69">
        <v>0</v>
      </c>
      <c r="CP292" s="70">
        <v>0</v>
      </c>
      <c r="CQ292" s="69">
        <v>0</v>
      </c>
      <c r="CR292" s="69">
        <v>0</v>
      </c>
      <c r="CS292" s="69">
        <v>0</v>
      </c>
      <c r="CT292" s="69">
        <v>0</v>
      </c>
      <c r="CU292" s="69">
        <v>0</v>
      </c>
      <c r="CV292" s="69">
        <v>0</v>
      </c>
      <c r="CW292" s="69">
        <v>0</v>
      </c>
      <c r="CX292" s="69">
        <v>0</v>
      </c>
      <c r="CY292" s="70">
        <v>0</v>
      </c>
      <c r="CZ292" s="69">
        <v>0</v>
      </c>
      <c r="DA292" s="69">
        <v>0</v>
      </c>
      <c r="DB292" s="69">
        <v>0</v>
      </c>
      <c r="DC292" s="69">
        <v>0</v>
      </c>
      <c r="DD292" s="69">
        <v>0</v>
      </c>
      <c r="DE292" s="69">
        <v>0</v>
      </c>
      <c r="DF292" s="69">
        <v>0</v>
      </c>
      <c r="DG292" s="69">
        <v>0</v>
      </c>
      <c r="DH292" s="70">
        <v>0</v>
      </c>
    </row>
    <row r="293" spans="1:112" s="74" customFormat="1" ht="11.5" hidden="1" outlineLevel="1" x14ac:dyDescent="0.35">
      <c r="A293" s="88" t="s">
        <v>451</v>
      </c>
      <c r="B293" s="88" t="s">
        <v>452</v>
      </c>
      <c r="C293" s="69"/>
      <c r="D293" s="69">
        <v>0</v>
      </c>
      <c r="E293" s="69">
        <v>0</v>
      </c>
      <c r="F293" s="69">
        <v>0</v>
      </c>
      <c r="G293" s="69">
        <v>0</v>
      </c>
      <c r="H293" s="69">
        <v>0</v>
      </c>
      <c r="I293" s="69">
        <v>0</v>
      </c>
      <c r="J293" s="69">
        <v>0</v>
      </c>
      <c r="K293" s="69">
        <v>0</v>
      </c>
      <c r="L293" s="69">
        <v>0</v>
      </c>
      <c r="M293" s="69">
        <v>0</v>
      </c>
      <c r="N293" s="70">
        <v>0</v>
      </c>
      <c r="O293" s="69">
        <v>0</v>
      </c>
      <c r="P293" s="69">
        <v>0</v>
      </c>
      <c r="Q293" s="69">
        <v>0</v>
      </c>
      <c r="R293" s="69">
        <v>0</v>
      </c>
      <c r="S293" s="69">
        <v>0</v>
      </c>
      <c r="T293" s="69">
        <v>0</v>
      </c>
      <c r="U293" s="69">
        <v>0</v>
      </c>
      <c r="V293" s="69">
        <v>0</v>
      </c>
      <c r="W293" s="70">
        <v>0</v>
      </c>
      <c r="X293" s="69">
        <f t="shared" si="254"/>
        <v>0</v>
      </c>
      <c r="Y293" s="69">
        <f t="shared" si="254"/>
        <v>0</v>
      </c>
      <c r="Z293" s="69">
        <f t="shared" si="254"/>
        <v>0</v>
      </c>
      <c r="AA293" s="69">
        <f t="shared" si="254"/>
        <v>0</v>
      </c>
      <c r="AB293" s="69">
        <f t="shared" si="254"/>
        <v>0</v>
      </c>
      <c r="AC293" s="69">
        <f t="shared" si="254"/>
        <v>0</v>
      </c>
      <c r="AD293" s="69">
        <f t="shared" si="254"/>
        <v>0</v>
      </c>
      <c r="AE293" s="69">
        <f t="shared" si="254"/>
        <v>0</v>
      </c>
      <c r="AF293" s="69">
        <v>0</v>
      </c>
      <c r="AG293" s="69">
        <v>0</v>
      </c>
      <c r="AH293" s="69">
        <v>0</v>
      </c>
      <c r="AI293" s="69">
        <v>0</v>
      </c>
      <c r="AJ293" s="69">
        <v>0</v>
      </c>
      <c r="AK293" s="69">
        <v>0</v>
      </c>
      <c r="AL293" s="69">
        <v>0</v>
      </c>
      <c r="AM293" s="69">
        <v>0</v>
      </c>
      <c r="AN293" s="70">
        <v>0</v>
      </c>
      <c r="AO293" s="69">
        <v>0</v>
      </c>
      <c r="AP293" s="69">
        <v>0</v>
      </c>
      <c r="AQ293" s="69">
        <v>0</v>
      </c>
      <c r="AR293" s="69">
        <v>0</v>
      </c>
      <c r="AS293" s="69">
        <v>0</v>
      </c>
      <c r="AT293" s="69">
        <v>0</v>
      </c>
      <c r="AU293" s="69">
        <v>0</v>
      </c>
      <c r="AV293" s="69">
        <v>0</v>
      </c>
      <c r="AW293" s="70">
        <v>0</v>
      </c>
      <c r="AX293" s="69">
        <v>0</v>
      </c>
      <c r="AY293" s="69">
        <v>0</v>
      </c>
      <c r="AZ293" s="69">
        <v>0</v>
      </c>
      <c r="BA293" s="69">
        <v>0</v>
      </c>
      <c r="BB293" s="69">
        <v>0</v>
      </c>
      <c r="BC293" s="69">
        <v>0</v>
      </c>
      <c r="BD293" s="69">
        <v>0</v>
      </c>
      <c r="BE293" s="69">
        <v>0</v>
      </c>
      <c r="BF293" s="70">
        <v>0</v>
      </c>
      <c r="BG293" s="69">
        <v>0</v>
      </c>
      <c r="BH293" s="69">
        <v>0</v>
      </c>
      <c r="BI293" s="69">
        <v>0</v>
      </c>
      <c r="BJ293" s="69">
        <v>0</v>
      </c>
      <c r="BK293" s="69">
        <v>0</v>
      </c>
      <c r="BL293" s="69">
        <v>0</v>
      </c>
      <c r="BM293" s="69">
        <v>0</v>
      </c>
      <c r="BN293" s="69">
        <v>0</v>
      </c>
      <c r="BO293" s="70">
        <v>0</v>
      </c>
      <c r="BP293" s="69">
        <v>0</v>
      </c>
      <c r="BQ293" s="69">
        <v>0</v>
      </c>
      <c r="BR293" s="69">
        <v>0</v>
      </c>
      <c r="BS293" s="69">
        <v>0</v>
      </c>
      <c r="BT293" s="69">
        <v>0</v>
      </c>
      <c r="BU293" s="69">
        <v>0</v>
      </c>
      <c r="BV293" s="69">
        <v>0</v>
      </c>
      <c r="BW293" s="69">
        <v>0</v>
      </c>
      <c r="BX293" s="70">
        <v>0</v>
      </c>
      <c r="BY293" s="69">
        <v>0</v>
      </c>
      <c r="BZ293" s="69">
        <v>0</v>
      </c>
      <c r="CA293" s="69">
        <v>0</v>
      </c>
      <c r="CB293" s="69">
        <v>0</v>
      </c>
      <c r="CC293" s="69">
        <v>0</v>
      </c>
      <c r="CD293" s="69">
        <v>0</v>
      </c>
      <c r="CE293" s="69">
        <v>0</v>
      </c>
      <c r="CF293" s="69">
        <v>0</v>
      </c>
      <c r="CG293" s="70">
        <v>0</v>
      </c>
      <c r="CH293" s="69">
        <v>0</v>
      </c>
      <c r="CI293" s="69">
        <v>0</v>
      </c>
      <c r="CJ293" s="69">
        <v>0</v>
      </c>
      <c r="CK293" s="69">
        <v>0</v>
      </c>
      <c r="CL293" s="69">
        <v>0</v>
      </c>
      <c r="CM293" s="69">
        <v>0</v>
      </c>
      <c r="CN293" s="69">
        <v>0</v>
      </c>
      <c r="CO293" s="69">
        <v>0</v>
      </c>
      <c r="CP293" s="70">
        <v>0</v>
      </c>
      <c r="CQ293" s="69">
        <v>0</v>
      </c>
      <c r="CR293" s="69">
        <v>0</v>
      </c>
      <c r="CS293" s="69">
        <v>0</v>
      </c>
      <c r="CT293" s="69">
        <v>0</v>
      </c>
      <c r="CU293" s="69">
        <v>0</v>
      </c>
      <c r="CV293" s="69">
        <v>0</v>
      </c>
      <c r="CW293" s="69">
        <v>0</v>
      </c>
      <c r="CX293" s="69">
        <v>0</v>
      </c>
      <c r="CY293" s="70">
        <v>0</v>
      </c>
      <c r="CZ293" s="69">
        <v>0</v>
      </c>
      <c r="DA293" s="69">
        <v>0</v>
      </c>
      <c r="DB293" s="69">
        <v>0</v>
      </c>
      <c r="DC293" s="69">
        <v>0</v>
      </c>
      <c r="DD293" s="69">
        <v>0</v>
      </c>
      <c r="DE293" s="69">
        <v>0</v>
      </c>
      <c r="DF293" s="69">
        <v>0</v>
      </c>
      <c r="DG293" s="69">
        <v>0</v>
      </c>
      <c r="DH293" s="70">
        <v>0</v>
      </c>
    </row>
    <row r="294" spans="1:112" s="74" customFormat="1" ht="11.5" hidden="1" outlineLevel="1" x14ac:dyDescent="0.35">
      <c r="A294" s="88" t="s">
        <v>451</v>
      </c>
      <c r="B294" s="88" t="s">
        <v>452</v>
      </c>
      <c r="C294" s="69"/>
      <c r="D294" s="69">
        <v>0</v>
      </c>
      <c r="E294" s="69">
        <v>0</v>
      </c>
      <c r="F294" s="69">
        <v>0</v>
      </c>
      <c r="G294" s="69">
        <v>0</v>
      </c>
      <c r="H294" s="69">
        <v>0</v>
      </c>
      <c r="I294" s="69">
        <v>0</v>
      </c>
      <c r="J294" s="69">
        <v>0</v>
      </c>
      <c r="K294" s="69">
        <v>0</v>
      </c>
      <c r="L294" s="69">
        <v>0</v>
      </c>
      <c r="M294" s="69">
        <v>0</v>
      </c>
      <c r="N294" s="70">
        <v>0</v>
      </c>
      <c r="O294" s="69">
        <v>0</v>
      </c>
      <c r="P294" s="69">
        <v>0</v>
      </c>
      <c r="Q294" s="69">
        <v>0</v>
      </c>
      <c r="R294" s="69">
        <v>0</v>
      </c>
      <c r="S294" s="69">
        <v>0</v>
      </c>
      <c r="T294" s="69">
        <v>0</v>
      </c>
      <c r="U294" s="69">
        <v>0</v>
      </c>
      <c r="V294" s="69">
        <v>0</v>
      </c>
      <c r="W294" s="70">
        <v>0</v>
      </c>
      <c r="X294" s="69">
        <f t="shared" si="254"/>
        <v>0</v>
      </c>
      <c r="Y294" s="69">
        <f t="shared" si="254"/>
        <v>0</v>
      </c>
      <c r="Z294" s="69">
        <f t="shared" si="254"/>
        <v>0</v>
      </c>
      <c r="AA294" s="69">
        <f t="shared" si="254"/>
        <v>0</v>
      </c>
      <c r="AB294" s="69">
        <f t="shared" si="254"/>
        <v>0</v>
      </c>
      <c r="AC294" s="69">
        <f t="shared" si="254"/>
        <v>0</v>
      </c>
      <c r="AD294" s="69">
        <f t="shared" si="254"/>
        <v>0</v>
      </c>
      <c r="AE294" s="69">
        <f t="shared" si="254"/>
        <v>0</v>
      </c>
      <c r="AF294" s="69">
        <v>0</v>
      </c>
      <c r="AG294" s="69">
        <v>0</v>
      </c>
      <c r="AH294" s="69">
        <v>0</v>
      </c>
      <c r="AI294" s="69">
        <v>0</v>
      </c>
      <c r="AJ294" s="69">
        <v>0</v>
      </c>
      <c r="AK294" s="69">
        <v>0</v>
      </c>
      <c r="AL294" s="69">
        <v>0</v>
      </c>
      <c r="AM294" s="69">
        <v>0</v>
      </c>
      <c r="AN294" s="70">
        <v>0</v>
      </c>
      <c r="AO294" s="69">
        <v>0</v>
      </c>
      <c r="AP294" s="69">
        <v>0</v>
      </c>
      <c r="AQ294" s="69">
        <v>0</v>
      </c>
      <c r="AR294" s="69">
        <v>0</v>
      </c>
      <c r="AS294" s="69">
        <v>0</v>
      </c>
      <c r="AT294" s="69">
        <v>0</v>
      </c>
      <c r="AU294" s="69">
        <v>0</v>
      </c>
      <c r="AV294" s="69">
        <v>0</v>
      </c>
      <c r="AW294" s="70">
        <v>0</v>
      </c>
      <c r="AX294" s="69">
        <v>0</v>
      </c>
      <c r="AY294" s="69">
        <v>0</v>
      </c>
      <c r="AZ294" s="69">
        <v>0</v>
      </c>
      <c r="BA294" s="69">
        <v>0</v>
      </c>
      <c r="BB294" s="69">
        <v>0</v>
      </c>
      <c r="BC294" s="69">
        <v>0</v>
      </c>
      <c r="BD294" s="69">
        <v>0</v>
      </c>
      <c r="BE294" s="69">
        <v>0</v>
      </c>
      <c r="BF294" s="70">
        <v>0</v>
      </c>
      <c r="BG294" s="69">
        <v>0</v>
      </c>
      <c r="BH294" s="69">
        <v>0</v>
      </c>
      <c r="BI294" s="69">
        <v>0</v>
      </c>
      <c r="BJ294" s="69">
        <v>0</v>
      </c>
      <c r="BK294" s="69">
        <v>0</v>
      </c>
      <c r="BL294" s="69">
        <v>0</v>
      </c>
      <c r="BM294" s="69">
        <v>0</v>
      </c>
      <c r="BN294" s="69">
        <v>0</v>
      </c>
      <c r="BO294" s="70">
        <v>0</v>
      </c>
      <c r="BP294" s="69">
        <v>0</v>
      </c>
      <c r="BQ294" s="69">
        <v>0</v>
      </c>
      <c r="BR294" s="69">
        <v>0</v>
      </c>
      <c r="BS294" s="69">
        <v>0</v>
      </c>
      <c r="BT294" s="69">
        <v>0</v>
      </c>
      <c r="BU294" s="69">
        <v>0</v>
      </c>
      <c r="BV294" s="69">
        <v>0</v>
      </c>
      <c r="BW294" s="69">
        <v>0</v>
      </c>
      <c r="BX294" s="70">
        <v>0</v>
      </c>
      <c r="BY294" s="69">
        <v>0</v>
      </c>
      <c r="BZ294" s="69">
        <v>0</v>
      </c>
      <c r="CA294" s="69">
        <v>0</v>
      </c>
      <c r="CB294" s="69">
        <v>0</v>
      </c>
      <c r="CC294" s="69">
        <v>0</v>
      </c>
      <c r="CD294" s="69">
        <v>0</v>
      </c>
      <c r="CE294" s="69">
        <v>0</v>
      </c>
      <c r="CF294" s="69">
        <v>0</v>
      </c>
      <c r="CG294" s="70">
        <v>0</v>
      </c>
      <c r="CH294" s="69">
        <v>0</v>
      </c>
      <c r="CI294" s="69">
        <v>0</v>
      </c>
      <c r="CJ294" s="69">
        <v>0</v>
      </c>
      <c r="CK294" s="69">
        <v>0</v>
      </c>
      <c r="CL294" s="69">
        <v>0</v>
      </c>
      <c r="CM294" s="69">
        <v>0</v>
      </c>
      <c r="CN294" s="69">
        <v>0</v>
      </c>
      <c r="CO294" s="69">
        <v>0</v>
      </c>
      <c r="CP294" s="70">
        <v>0</v>
      </c>
      <c r="CQ294" s="69">
        <v>0</v>
      </c>
      <c r="CR294" s="69">
        <v>0</v>
      </c>
      <c r="CS294" s="69">
        <v>0</v>
      </c>
      <c r="CT294" s="69">
        <v>0</v>
      </c>
      <c r="CU294" s="69">
        <v>0</v>
      </c>
      <c r="CV294" s="69">
        <v>0</v>
      </c>
      <c r="CW294" s="69">
        <v>0</v>
      </c>
      <c r="CX294" s="69">
        <v>0</v>
      </c>
      <c r="CY294" s="70">
        <v>0</v>
      </c>
      <c r="CZ294" s="69">
        <v>0</v>
      </c>
      <c r="DA294" s="69">
        <v>0</v>
      </c>
      <c r="DB294" s="69">
        <v>0</v>
      </c>
      <c r="DC294" s="69">
        <v>0</v>
      </c>
      <c r="DD294" s="69">
        <v>0</v>
      </c>
      <c r="DE294" s="69">
        <v>0</v>
      </c>
      <c r="DF294" s="69">
        <v>0</v>
      </c>
      <c r="DG294" s="69">
        <v>0</v>
      </c>
      <c r="DH294" s="70">
        <v>0</v>
      </c>
    </row>
    <row r="295" spans="1:112" s="74" customFormat="1" ht="11.5" hidden="1" outlineLevel="1" x14ac:dyDescent="0.35">
      <c r="A295" s="88" t="s">
        <v>451</v>
      </c>
      <c r="B295" s="88" t="s">
        <v>452</v>
      </c>
      <c r="C295" s="69"/>
      <c r="D295" s="69">
        <v>0</v>
      </c>
      <c r="E295" s="69">
        <v>0</v>
      </c>
      <c r="F295" s="69">
        <v>0</v>
      </c>
      <c r="G295" s="69">
        <v>0</v>
      </c>
      <c r="H295" s="69">
        <v>0</v>
      </c>
      <c r="I295" s="69">
        <v>0</v>
      </c>
      <c r="J295" s="69">
        <v>0</v>
      </c>
      <c r="K295" s="69">
        <v>0</v>
      </c>
      <c r="L295" s="69">
        <v>0</v>
      </c>
      <c r="M295" s="69">
        <v>0</v>
      </c>
      <c r="N295" s="70">
        <v>0</v>
      </c>
      <c r="O295" s="69">
        <v>0</v>
      </c>
      <c r="P295" s="69">
        <v>0</v>
      </c>
      <c r="Q295" s="69">
        <v>0</v>
      </c>
      <c r="R295" s="69">
        <v>0</v>
      </c>
      <c r="S295" s="69">
        <v>0</v>
      </c>
      <c r="T295" s="69">
        <v>0</v>
      </c>
      <c r="U295" s="69">
        <v>0</v>
      </c>
      <c r="V295" s="69">
        <v>0</v>
      </c>
      <c r="W295" s="70">
        <v>0</v>
      </c>
      <c r="X295" s="69">
        <f t="shared" si="254"/>
        <v>0</v>
      </c>
      <c r="Y295" s="69">
        <f t="shared" si="254"/>
        <v>0</v>
      </c>
      <c r="Z295" s="69">
        <f t="shared" si="254"/>
        <v>0</v>
      </c>
      <c r="AA295" s="69">
        <f t="shared" si="254"/>
        <v>0</v>
      </c>
      <c r="AB295" s="69">
        <f t="shared" si="254"/>
        <v>0</v>
      </c>
      <c r="AC295" s="69">
        <f t="shared" si="254"/>
        <v>0</v>
      </c>
      <c r="AD295" s="69">
        <f t="shared" si="254"/>
        <v>0</v>
      </c>
      <c r="AE295" s="69">
        <f t="shared" si="254"/>
        <v>0</v>
      </c>
      <c r="AF295" s="69">
        <v>0</v>
      </c>
      <c r="AG295" s="69">
        <v>0</v>
      </c>
      <c r="AH295" s="69">
        <v>0</v>
      </c>
      <c r="AI295" s="69">
        <v>0</v>
      </c>
      <c r="AJ295" s="69">
        <v>0</v>
      </c>
      <c r="AK295" s="69">
        <v>0</v>
      </c>
      <c r="AL295" s="69">
        <v>0</v>
      </c>
      <c r="AM295" s="69">
        <v>0</v>
      </c>
      <c r="AN295" s="70">
        <v>0</v>
      </c>
      <c r="AO295" s="69">
        <v>0</v>
      </c>
      <c r="AP295" s="69">
        <v>0</v>
      </c>
      <c r="AQ295" s="69">
        <v>0</v>
      </c>
      <c r="AR295" s="69">
        <v>0</v>
      </c>
      <c r="AS295" s="69">
        <v>0</v>
      </c>
      <c r="AT295" s="69">
        <v>0</v>
      </c>
      <c r="AU295" s="69">
        <v>0</v>
      </c>
      <c r="AV295" s="69">
        <v>0</v>
      </c>
      <c r="AW295" s="70">
        <v>0</v>
      </c>
      <c r="AX295" s="69">
        <v>0</v>
      </c>
      <c r="AY295" s="69">
        <v>0</v>
      </c>
      <c r="AZ295" s="69">
        <v>0</v>
      </c>
      <c r="BA295" s="69">
        <v>0</v>
      </c>
      <c r="BB295" s="69">
        <v>0</v>
      </c>
      <c r="BC295" s="69">
        <v>0</v>
      </c>
      <c r="BD295" s="69">
        <v>0</v>
      </c>
      <c r="BE295" s="69">
        <v>0</v>
      </c>
      <c r="BF295" s="70">
        <v>0</v>
      </c>
      <c r="BG295" s="69">
        <v>0</v>
      </c>
      <c r="BH295" s="69">
        <v>0</v>
      </c>
      <c r="BI295" s="69">
        <v>0</v>
      </c>
      <c r="BJ295" s="69">
        <v>0</v>
      </c>
      <c r="BK295" s="69">
        <v>0</v>
      </c>
      <c r="BL295" s="69">
        <v>0</v>
      </c>
      <c r="BM295" s="69">
        <v>0</v>
      </c>
      <c r="BN295" s="69">
        <v>0</v>
      </c>
      <c r="BO295" s="70">
        <v>0</v>
      </c>
      <c r="BP295" s="69">
        <v>0</v>
      </c>
      <c r="BQ295" s="69">
        <v>0</v>
      </c>
      <c r="BR295" s="69">
        <v>0</v>
      </c>
      <c r="BS295" s="69">
        <v>0</v>
      </c>
      <c r="BT295" s="69">
        <v>0</v>
      </c>
      <c r="BU295" s="69">
        <v>0</v>
      </c>
      <c r="BV295" s="69">
        <v>0</v>
      </c>
      <c r="BW295" s="69">
        <v>0</v>
      </c>
      <c r="BX295" s="70">
        <v>0</v>
      </c>
      <c r="BY295" s="69">
        <v>0</v>
      </c>
      <c r="BZ295" s="69">
        <v>0</v>
      </c>
      <c r="CA295" s="69">
        <v>0</v>
      </c>
      <c r="CB295" s="69">
        <v>0</v>
      </c>
      <c r="CC295" s="69">
        <v>0</v>
      </c>
      <c r="CD295" s="69">
        <v>0</v>
      </c>
      <c r="CE295" s="69">
        <v>0</v>
      </c>
      <c r="CF295" s="69">
        <v>0</v>
      </c>
      <c r="CG295" s="70">
        <v>0</v>
      </c>
      <c r="CH295" s="69">
        <v>0</v>
      </c>
      <c r="CI295" s="69">
        <v>0</v>
      </c>
      <c r="CJ295" s="69">
        <v>0</v>
      </c>
      <c r="CK295" s="69">
        <v>0</v>
      </c>
      <c r="CL295" s="69">
        <v>0</v>
      </c>
      <c r="CM295" s="69">
        <v>0</v>
      </c>
      <c r="CN295" s="69">
        <v>0</v>
      </c>
      <c r="CO295" s="69">
        <v>0</v>
      </c>
      <c r="CP295" s="70">
        <v>0</v>
      </c>
      <c r="CQ295" s="69">
        <v>0</v>
      </c>
      <c r="CR295" s="69">
        <v>0</v>
      </c>
      <c r="CS295" s="69">
        <v>0</v>
      </c>
      <c r="CT295" s="69">
        <v>0</v>
      </c>
      <c r="CU295" s="69">
        <v>0</v>
      </c>
      <c r="CV295" s="69">
        <v>0</v>
      </c>
      <c r="CW295" s="69">
        <v>0</v>
      </c>
      <c r="CX295" s="69">
        <v>0</v>
      </c>
      <c r="CY295" s="70">
        <v>0</v>
      </c>
      <c r="CZ295" s="69">
        <v>0</v>
      </c>
      <c r="DA295" s="69">
        <v>0</v>
      </c>
      <c r="DB295" s="69">
        <v>0</v>
      </c>
      <c r="DC295" s="69">
        <v>0</v>
      </c>
      <c r="DD295" s="69">
        <v>0</v>
      </c>
      <c r="DE295" s="69">
        <v>0</v>
      </c>
      <c r="DF295" s="69">
        <v>0</v>
      </c>
      <c r="DG295" s="69">
        <v>0</v>
      </c>
      <c r="DH295" s="70">
        <v>0</v>
      </c>
    </row>
    <row r="296" spans="1:112" s="74" customFormat="1" ht="11.5" hidden="1" outlineLevel="1" x14ac:dyDescent="0.35">
      <c r="A296" s="88" t="s">
        <v>451</v>
      </c>
      <c r="B296" s="88" t="s">
        <v>452</v>
      </c>
      <c r="C296" s="69"/>
      <c r="D296" s="69">
        <v>0</v>
      </c>
      <c r="E296" s="69">
        <v>0</v>
      </c>
      <c r="F296" s="69">
        <v>0</v>
      </c>
      <c r="G296" s="69">
        <v>0</v>
      </c>
      <c r="H296" s="69">
        <v>0</v>
      </c>
      <c r="I296" s="69">
        <v>0</v>
      </c>
      <c r="J296" s="69">
        <v>0</v>
      </c>
      <c r="K296" s="69">
        <v>0</v>
      </c>
      <c r="L296" s="69">
        <v>0</v>
      </c>
      <c r="M296" s="69">
        <v>0</v>
      </c>
      <c r="N296" s="70">
        <v>0</v>
      </c>
      <c r="O296" s="69">
        <v>0</v>
      </c>
      <c r="P296" s="69">
        <v>0</v>
      </c>
      <c r="Q296" s="69">
        <v>0</v>
      </c>
      <c r="R296" s="69">
        <v>0</v>
      </c>
      <c r="S296" s="69">
        <v>0</v>
      </c>
      <c r="T296" s="69">
        <v>0</v>
      </c>
      <c r="U296" s="69">
        <v>0</v>
      </c>
      <c r="V296" s="69">
        <v>0</v>
      </c>
      <c r="W296" s="70">
        <v>0</v>
      </c>
      <c r="X296" s="69">
        <f t="shared" si="254"/>
        <v>0</v>
      </c>
      <c r="Y296" s="69">
        <f t="shared" si="254"/>
        <v>0</v>
      </c>
      <c r="Z296" s="69">
        <f t="shared" si="254"/>
        <v>0</v>
      </c>
      <c r="AA296" s="69">
        <f t="shared" si="254"/>
        <v>0</v>
      </c>
      <c r="AB296" s="69">
        <f t="shared" si="254"/>
        <v>0</v>
      </c>
      <c r="AC296" s="69">
        <f t="shared" si="254"/>
        <v>0</v>
      </c>
      <c r="AD296" s="69">
        <f t="shared" si="254"/>
        <v>0</v>
      </c>
      <c r="AE296" s="69">
        <f t="shared" si="254"/>
        <v>0</v>
      </c>
      <c r="AF296" s="69">
        <v>0</v>
      </c>
      <c r="AG296" s="69">
        <v>0</v>
      </c>
      <c r="AH296" s="69">
        <v>0</v>
      </c>
      <c r="AI296" s="69">
        <v>0</v>
      </c>
      <c r="AJ296" s="69">
        <v>0</v>
      </c>
      <c r="AK296" s="69">
        <v>0</v>
      </c>
      <c r="AL296" s="69">
        <v>0</v>
      </c>
      <c r="AM296" s="69">
        <v>0</v>
      </c>
      <c r="AN296" s="70">
        <v>0</v>
      </c>
      <c r="AO296" s="69">
        <v>0</v>
      </c>
      <c r="AP296" s="69">
        <v>0</v>
      </c>
      <c r="AQ296" s="69">
        <v>0</v>
      </c>
      <c r="AR296" s="69">
        <v>0</v>
      </c>
      <c r="AS296" s="69">
        <v>0</v>
      </c>
      <c r="AT296" s="69">
        <v>0</v>
      </c>
      <c r="AU296" s="69">
        <v>0</v>
      </c>
      <c r="AV296" s="69">
        <v>0</v>
      </c>
      <c r="AW296" s="70">
        <v>0</v>
      </c>
      <c r="AX296" s="69">
        <v>0</v>
      </c>
      <c r="AY296" s="69">
        <v>0</v>
      </c>
      <c r="AZ296" s="69">
        <v>0</v>
      </c>
      <c r="BA296" s="69">
        <v>0</v>
      </c>
      <c r="BB296" s="69">
        <v>0</v>
      </c>
      <c r="BC296" s="69">
        <v>0</v>
      </c>
      <c r="BD296" s="69">
        <v>0</v>
      </c>
      <c r="BE296" s="69">
        <v>0</v>
      </c>
      <c r="BF296" s="70">
        <v>0</v>
      </c>
      <c r="BG296" s="69">
        <v>0</v>
      </c>
      <c r="BH296" s="69">
        <v>0</v>
      </c>
      <c r="BI296" s="69">
        <v>0</v>
      </c>
      <c r="BJ296" s="69">
        <v>0</v>
      </c>
      <c r="BK296" s="69">
        <v>0</v>
      </c>
      <c r="BL296" s="69">
        <v>0</v>
      </c>
      <c r="BM296" s="69">
        <v>0</v>
      </c>
      <c r="BN296" s="69">
        <v>0</v>
      </c>
      <c r="BO296" s="70">
        <v>0</v>
      </c>
      <c r="BP296" s="69">
        <v>0</v>
      </c>
      <c r="BQ296" s="69">
        <v>0</v>
      </c>
      <c r="BR296" s="69">
        <v>0</v>
      </c>
      <c r="BS296" s="69">
        <v>0</v>
      </c>
      <c r="BT296" s="69">
        <v>0</v>
      </c>
      <c r="BU296" s="69">
        <v>0</v>
      </c>
      <c r="BV296" s="69">
        <v>0</v>
      </c>
      <c r="BW296" s="69">
        <v>0</v>
      </c>
      <c r="BX296" s="70">
        <v>0</v>
      </c>
      <c r="BY296" s="69">
        <v>0</v>
      </c>
      <c r="BZ296" s="69">
        <v>0</v>
      </c>
      <c r="CA296" s="69">
        <v>0</v>
      </c>
      <c r="CB296" s="69">
        <v>0</v>
      </c>
      <c r="CC296" s="69">
        <v>0</v>
      </c>
      <c r="CD296" s="69">
        <v>0</v>
      </c>
      <c r="CE296" s="69">
        <v>0</v>
      </c>
      <c r="CF296" s="69">
        <v>0</v>
      </c>
      <c r="CG296" s="70">
        <v>0</v>
      </c>
      <c r="CH296" s="69">
        <v>0</v>
      </c>
      <c r="CI296" s="69">
        <v>0</v>
      </c>
      <c r="CJ296" s="69">
        <v>0</v>
      </c>
      <c r="CK296" s="69">
        <v>0</v>
      </c>
      <c r="CL296" s="69">
        <v>0</v>
      </c>
      <c r="CM296" s="69">
        <v>0</v>
      </c>
      <c r="CN296" s="69">
        <v>0</v>
      </c>
      <c r="CO296" s="69">
        <v>0</v>
      </c>
      <c r="CP296" s="70">
        <v>0</v>
      </c>
      <c r="CQ296" s="69">
        <v>0</v>
      </c>
      <c r="CR296" s="69">
        <v>0</v>
      </c>
      <c r="CS296" s="69">
        <v>0</v>
      </c>
      <c r="CT296" s="69">
        <v>0</v>
      </c>
      <c r="CU296" s="69">
        <v>0</v>
      </c>
      <c r="CV296" s="69">
        <v>0</v>
      </c>
      <c r="CW296" s="69">
        <v>0</v>
      </c>
      <c r="CX296" s="69">
        <v>0</v>
      </c>
      <c r="CY296" s="70">
        <v>0</v>
      </c>
      <c r="CZ296" s="69">
        <v>0</v>
      </c>
      <c r="DA296" s="69">
        <v>0</v>
      </c>
      <c r="DB296" s="69">
        <v>0</v>
      </c>
      <c r="DC296" s="69">
        <v>0</v>
      </c>
      <c r="DD296" s="69">
        <v>0</v>
      </c>
      <c r="DE296" s="69">
        <v>0</v>
      </c>
      <c r="DF296" s="69">
        <v>0</v>
      </c>
      <c r="DG296" s="69">
        <v>0</v>
      </c>
      <c r="DH296" s="70">
        <v>0</v>
      </c>
    </row>
    <row r="297" spans="1:112" s="74" customFormat="1" ht="11.5" hidden="1" outlineLevel="1" x14ac:dyDescent="0.35">
      <c r="A297" s="88" t="s">
        <v>451</v>
      </c>
      <c r="B297" s="88" t="s">
        <v>452</v>
      </c>
      <c r="C297" s="69"/>
      <c r="D297" s="69">
        <v>0</v>
      </c>
      <c r="E297" s="69">
        <v>0</v>
      </c>
      <c r="F297" s="69">
        <v>0</v>
      </c>
      <c r="G297" s="69">
        <v>0</v>
      </c>
      <c r="H297" s="69">
        <v>0</v>
      </c>
      <c r="I297" s="69">
        <v>0</v>
      </c>
      <c r="J297" s="69">
        <v>0</v>
      </c>
      <c r="K297" s="69">
        <v>0</v>
      </c>
      <c r="L297" s="69">
        <v>0</v>
      </c>
      <c r="M297" s="69">
        <v>0</v>
      </c>
      <c r="N297" s="70">
        <v>0</v>
      </c>
      <c r="O297" s="69">
        <v>0</v>
      </c>
      <c r="P297" s="69">
        <v>0</v>
      </c>
      <c r="Q297" s="69">
        <v>0</v>
      </c>
      <c r="R297" s="69">
        <v>0</v>
      </c>
      <c r="S297" s="69">
        <v>0</v>
      </c>
      <c r="T297" s="69">
        <v>0</v>
      </c>
      <c r="U297" s="69">
        <v>0</v>
      </c>
      <c r="V297" s="69">
        <v>0</v>
      </c>
      <c r="W297" s="70">
        <v>0</v>
      </c>
      <c r="X297" s="69">
        <f t="shared" si="254"/>
        <v>0</v>
      </c>
      <c r="Y297" s="69">
        <f t="shared" si="254"/>
        <v>0</v>
      </c>
      <c r="Z297" s="69">
        <f t="shared" si="254"/>
        <v>0</v>
      </c>
      <c r="AA297" s="69">
        <f t="shared" si="254"/>
        <v>0</v>
      </c>
      <c r="AB297" s="69">
        <f t="shared" si="254"/>
        <v>0</v>
      </c>
      <c r="AC297" s="69">
        <f t="shared" si="254"/>
        <v>0</v>
      </c>
      <c r="AD297" s="69">
        <f t="shared" si="254"/>
        <v>0</v>
      </c>
      <c r="AE297" s="69">
        <f t="shared" si="254"/>
        <v>0</v>
      </c>
      <c r="AF297" s="69">
        <v>0</v>
      </c>
      <c r="AG297" s="69">
        <v>0</v>
      </c>
      <c r="AH297" s="69">
        <v>0</v>
      </c>
      <c r="AI297" s="69">
        <v>0</v>
      </c>
      <c r="AJ297" s="69">
        <v>0</v>
      </c>
      <c r="AK297" s="69">
        <v>0</v>
      </c>
      <c r="AL297" s="69">
        <v>0</v>
      </c>
      <c r="AM297" s="69">
        <v>0</v>
      </c>
      <c r="AN297" s="70">
        <v>0</v>
      </c>
      <c r="AO297" s="69">
        <v>0</v>
      </c>
      <c r="AP297" s="69">
        <v>0</v>
      </c>
      <c r="AQ297" s="69">
        <v>0</v>
      </c>
      <c r="AR297" s="69">
        <v>0</v>
      </c>
      <c r="AS297" s="69">
        <v>0</v>
      </c>
      <c r="AT297" s="69">
        <v>0</v>
      </c>
      <c r="AU297" s="69">
        <v>0</v>
      </c>
      <c r="AV297" s="69">
        <v>0</v>
      </c>
      <c r="AW297" s="70">
        <v>0</v>
      </c>
      <c r="AX297" s="69">
        <v>0</v>
      </c>
      <c r="AY297" s="69">
        <v>0</v>
      </c>
      <c r="AZ297" s="69">
        <v>0</v>
      </c>
      <c r="BA297" s="69">
        <v>0</v>
      </c>
      <c r="BB297" s="69">
        <v>0</v>
      </c>
      <c r="BC297" s="69">
        <v>0</v>
      </c>
      <c r="BD297" s="69">
        <v>0</v>
      </c>
      <c r="BE297" s="69">
        <v>0</v>
      </c>
      <c r="BF297" s="70">
        <v>0</v>
      </c>
      <c r="BG297" s="69">
        <v>0</v>
      </c>
      <c r="BH297" s="69">
        <v>0</v>
      </c>
      <c r="BI297" s="69">
        <v>0</v>
      </c>
      <c r="BJ297" s="69">
        <v>0</v>
      </c>
      <c r="BK297" s="69">
        <v>0</v>
      </c>
      <c r="BL297" s="69">
        <v>0</v>
      </c>
      <c r="BM297" s="69">
        <v>0</v>
      </c>
      <c r="BN297" s="69">
        <v>0</v>
      </c>
      <c r="BO297" s="70">
        <v>0</v>
      </c>
      <c r="BP297" s="69">
        <v>0</v>
      </c>
      <c r="BQ297" s="69">
        <v>0</v>
      </c>
      <c r="BR297" s="69">
        <v>0</v>
      </c>
      <c r="BS297" s="69">
        <v>0</v>
      </c>
      <c r="BT297" s="69">
        <v>0</v>
      </c>
      <c r="BU297" s="69">
        <v>0</v>
      </c>
      <c r="BV297" s="69">
        <v>0</v>
      </c>
      <c r="BW297" s="69">
        <v>0</v>
      </c>
      <c r="BX297" s="70">
        <v>0</v>
      </c>
      <c r="BY297" s="69">
        <v>0</v>
      </c>
      <c r="BZ297" s="69">
        <v>0</v>
      </c>
      <c r="CA297" s="69">
        <v>0</v>
      </c>
      <c r="CB297" s="69">
        <v>0</v>
      </c>
      <c r="CC297" s="69">
        <v>0</v>
      </c>
      <c r="CD297" s="69">
        <v>0</v>
      </c>
      <c r="CE297" s="69">
        <v>0</v>
      </c>
      <c r="CF297" s="69">
        <v>0</v>
      </c>
      <c r="CG297" s="70">
        <v>0</v>
      </c>
      <c r="CH297" s="69">
        <v>0</v>
      </c>
      <c r="CI297" s="69">
        <v>0</v>
      </c>
      <c r="CJ297" s="69">
        <v>0</v>
      </c>
      <c r="CK297" s="69">
        <v>0</v>
      </c>
      <c r="CL297" s="69">
        <v>0</v>
      </c>
      <c r="CM297" s="69">
        <v>0</v>
      </c>
      <c r="CN297" s="69">
        <v>0</v>
      </c>
      <c r="CO297" s="69">
        <v>0</v>
      </c>
      <c r="CP297" s="70">
        <v>0</v>
      </c>
      <c r="CQ297" s="69">
        <v>0</v>
      </c>
      <c r="CR297" s="69">
        <v>0</v>
      </c>
      <c r="CS297" s="69">
        <v>0</v>
      </c>
      <c r="CT297" s="69">
        <v>0</v>
      </c>
      <c r="CU297" s="69">
        <v>0</v>
      </c>
      <c r="CV297" s="69">
        <v>0</v>
      </c>
      <c r="CW297" s="69">
        <v>0</v>
      </c>
      <c r="CX297" s="69">
        <v>0</v>
      </c>
      <c r="CY297" s="70">
        <v>0</v>
      </c>
      <c r="CZ297" s="69">
        <v>0</v>
      </c>
      <c r="DA297" s="69">
        <v>0</v>
      </c>
      <c r="DB297" s="69">
        <v>0</v>
      </c>
      <c r="DC297" s="69">
        <v>0</v>
      </c>
      <c r="DD297" s="69">
        <v>0</v>
      </c>
      <c r="DE297" s="69">
        <v>0</v>
      </c>
      <c r="DF297" s="69">
        <v>0</v>
      </c>
      <c r="DG297" s="69">
        <v>0</v>
      </c>
      <c r="DH297" s="70">
        <v>0</v>
      </c>
    </row>
    <row r="298" spans="1:112" s="74" customFormat="1" ht="11.5" hidden="1" outlineLevel="1" x14ac:dyDescent="0.35">
      <c r="A298" s="88" t="s">
        <v>451</v>
      </c>
      <c r="B298" s="88" t="s">
        <v>452</v>
      </c>
      <c r="C298" s="69"/>
      <c r="D298" s="69">
        <v>0</v>
      </c>
      <c r="E298" s="69">
        <v>0</v>
      </c>
      <c r="F298" s="69">
        <v>0</v>
      </c>
      <c r="G298" s="69">
        <v>0</v>
      </c>
      <c r="H298" s="69">
        <v>0</v>
      </c>
      <c r="I298" s="69">
        <v>0</v>
      </c>
      <c r="J298" s="69">
        <v>0</v>
      </c>
      <c r="K298" s="69">
        <v>0</v>
      </c>
      <c r="L298" s="69">
        <v>0</v>
      </c>
      <c r="M298" s="69">
        <v>0</v>
      </c>
      <c r="N298" s="70">
        <v>0</v>
      </c>
      <c r="O298" s="69">
        <v>0</v>
      </c>
      <c r="P298" s="69">
        <v>0</v>
      </c>
      <c r="Q298" s="69">
        <v>0</v>
      </c>
      <c r="R298" s="69">
        <v>0</v>
      </c>
      <c r="S298" s="69">
        <v>0</v>
      </c>
      <c r="T298" s="69">
        <v>0</v>
      </c>
      <c r="U298" s="69">
        <v>0</v>
      </c>
      <c r="V298" s="69">
        <v>0</v>
      </c>
      <c r="W298" s="70">
        <v>0</v>
      </c>
      <c r="X298" s="69">
        <f t="shared" si="254"/>
        <v>0</v>
      </c>
      <c r="Y298" s="69">
        <f t="shared" si="254"/>
        <v>0</v>
      </c>
      <c r="Z298" s="69">
        <f t="shared" si="254"/>
        <v>0</v>
      </c>
      <c r="AA298" s="69">
        <f t="shared" si="254"/>
        <v>0</v>
      </c>
      <c r="AB298" s="69">
        <f t="shared" si="254"/>
        <v>0</v>
      </c>
      <c r="AC298" s="69">
        <f t="shared" si="254"/>
        <v>0</v>
      </c>
      <c r="AD298" s="69">
        <f t="shared" si="254"/>
        <v>0</v>
      </c>
      <c r="AE298" s="69">
        <f t="shared" si="254"/>
        <v>0</v>
      </c>
      <c r="AF298" s="69">
        <v>0</v>
      </c>
      <c r="AG298" s="69">
        <v>0</v>
      </c>
      <c r="AH298" s="69">
        <v>0</v>
      </c>
      <c r="AI298" s="69">
        <v>0</v>
      </c>
      <c r="AJ298" s="69">
        <v>0</v>
      </c>
      <c r="AK298" s="69">
        <v>0</v>
      </c>
      <c r="AL298" s="69">
        <v>0</v>
      </c>
      <c r="AM298" s="69">
        <v>0</v>
      </c>
      <c r="AN298" s="70">
        <v>0</v>
      </c>
      <c r="AO298" s="69">
        <v>0</v>
      </c>
      <c r="AP298" s="69">
        <v>0</v>
      </c>
      <c r="AQ298" s="69">
        <v>0</v>
      </c>
      <c r="AR298" s="69">
        <v>0</v>
      </c>
      <c r="AS298" s="69">
        <v>0</v>
      </c>
      <c r="AT298" s="69">
        <v>0</v>
      </c>
      <c r="AU298" s="69">
        <v>0</v>
      </c>
      <c r="AV298" s="69">
        <v>0</v>
      </c>
      <c r="AW298" s="70">
        <v>0</v>
      </c>
      <c r="AX298" s="69">
        <v>0</v>
      </c>
      <c r="AY298" s="69">
        <v>0</v>
      </c>
      <c r="AZ298" s="69">
        <v>0</v>
      </c>
      <c r="BA298" s="69">
        <v>0</v>
      </c>
      <c r="BB298" s="69">
        <v>0</v>
      </c>
      <c r="BC298" s="69">
        <v>0</v>
      </c>
      <c r="BD298" s="69">
        <v>0</v>
      </c>
      <c r="BE298" s="69">
        <v>0</v>
      </c>
      <c r="BF298" s="70">
        <v>0</v>
      </c>
      <c r="BG298" s="69">
        <v>0</v>
      </c>
      <c r="BH298" s="69">
        <v>0</v>
      </c>
      <c r="BI298" s="69">
        <v>0</v>
      </c>
      <c r="BJ298" s="69">
        <v>0</v>
      </c>
      <c r="BK298" s="69">
        <v>0</v>
      </c>
      <c r="BL298" s="69">
        <v>0</v>
      </c>
      <c r="BM298" s="69">
        <v>0</v>
      </c>
      <c r="BN298" s="69">
        <v>0</v>
      </c>
      <c r="BO298" s="70">
        <v>0</v>
      </c>
      <c r="BP298" s="69">
        <v>0</v>
      </c>
      <c r="BQ298" s="69">
        <v>0</v>
      </c>
      <c r="BR298" s="69">
        <v>0</v>
      </c>
      <c r="BS298" s="69">
        <v>0</v>
      </c>
      <c r="BT298" s="69">
        <v>0</v>
      </c>
      <c r="BU298" s="69">
        <v>0</v>
      </c>
      <c r="BV298" s="69">
        <v>0</v>
      </c>
      <c r="BW298" s="69">
        <v>0</v>
      </c>
      <c r="BX298" s="70">
        <v>0</v>
      </c>
      <c r="BY298" s="69">
        <v>0</v>
      </c>
      <c r="BZ298" s="69">
        <v>0</v>
      </c>
      <c r="CA298" s="69">
        <v>0</v>
      </c>
      <c r="CB298" s="69">
        <v>0</v>
      </c>
      <c r="CC298" s="69">
        <v>0</v>
      </c>
      <c r="CD298" s="69">
        <v>0</v>
      </c>
      <c r="CE298" s="69">
        <v>0</v>
      </c>
      <c r="CF298" s="69">
        <v>0</v>
      </c>
      <c r="CG298" s="70">
        <v>0</v>
      </c>
      <c r="CH298" s="69">
        <v>0</v>
      </c>
      <c r="CI298" s="69">
        <v>0</v>
      </c>
      <c r="CJ298" s="69">
        <v>0</v>
      </c>
      <c r="CK298" s="69">
        <v>0</v>
      </c>
      <c r="CL298" s="69">
        <v>0</v>
      </c>
      <c r="CM298" s="69">
        <v>0</v>
      </c>
      <c r="CN298" s="69">
        <v>0</v>
      </c>
      <c r="CO298" s="69">
        <v>0</v>
      </c>
      <c r="CP298" s="70">
        <v>0</v>
      </c>
      <c r="CQ298" s="69">
        <v>0</v>
      </c>
      <c r="CR298" s="69">
        <v>0</v>
      </c>
      <c r="CS298" s="69">
        <v>0</v>
      </c>
      <c r="CT298" s="69">
        <v>0</v>
      </c>
      <c r="CU298" s="69">
        <v>0</v>
      </c>
      <c r="CV298" s="69">
        <v>0</v>
      </c>
      <c r="CW298" s="69">
        <v>0</v>
      </c>
      <c r="CX298" s="69">
        <v>0</v>
      </c>
      <c r="CY298" s="70">
        <v>0</v>
      </c>
      <c r="CZ298" s="69">
        <v>0</v>
      </c>
      <c r="DA298" s="69">
        <v>0</v>
      </c>
      <c r="DB298" s="69">
        <v>0</v>
      </c>
      <c r="DC298" s="69">
        <v>0</v>
      </c>
      <c r="DD298" s="69">
        <v>0</v>
      </c>
      <c r="DE298" s="69">
        <v>0</v>
      </c>
      <c r="DF298" s="69">
        <v>0</v>
      </c>
      <c r="DG298" s="69">
        <v>0</v>
      </c>
      <c r="DH298" s="70">
        <v>0</v>
      </c>
    </row>
    <row r="299" spans="1:112" s="74" customFormat="1" ht="11.5" hidden="1" outlineLevel="1" x14ac:dyDescent="0.35">
      <c r="A299" s="88" t="s">
        <v>451</v>
      </c>
      <c r="B299" s="88" t="s">
        <v>452</v>
      </c>
      <c r="C299" s="69"/>
      <c r="D299" s="69">
        <v>0</v>
      </c>
      <c r="E299" s="69">
        <v>0</v>
      </c>
      <c r="F299" s="69">
        <v>0</v>
      </c>
      <c r="G299" s="69">
        <v>0</v>
      </c>
      <c r="H299" s="69">
        <v>0</v>
      </c>
      <c r="I299" s="69">
        <v>0</v>
      </c>
      <c r="J299" s="69">
        <v>0</v>
      </c>
      <c r="K299" s="69">
        <v>0</v>
      </c>
      <c r="L299" s="69">
        <v>0</v>
      </c>
      <c r="M299" s="69">
        <v>0</v>
      </c>
      <c r="N299" s="70">
        <v>0</v>
      </c>
      <c r="O299" s="69">
        <v>0</v>
      </c>
      <c r="P299" s="69">
        <v>0</v>
      </c>
      <c r="Q299" s="69">
        <v>0</v>
      </c>
      <c r="R299" s="69">
        <v>0</v>
      </c>
      <c r="S299" s="69">
        <v>0</v>
      </c>
      <c r="T299" s="69">
        <v>0</v>
      </c>
      <c r="U299" s="69">
        <v>0</v>
      </c>
      <c r="V299" s="69">
        <v>0</v>
      </c>
      <c r="W299" s="70">
        <v>0</v>
      </c>
      <c r="X299" s="69">
        <f t="shared" si="254"/>
        <v>0</v>
      </c>
      <c r="Y299" s="69">
        <f t="shared" si="254"/>
        <v>0</v>
      </c>
      <c r="Z299" s="69">
        <f t="shared" si="254"/>
        <v>0</v>
      </c>
      <c r="AA299" s="69">
        <f t="shared" si="254"/>
        <v>0</v>
      </c>
      <c r="AB299" s="69">
        <f t="shared" si="254"/>
        <v>0</v>
      </c>
      <c r="AC299" s="69">
        <f t="shared" si="254"/>
        <v>0</v>
      </c>
      <c r="AD299" s="69">
        <f t="shared" si="254"/>
        <v>0</v>
      </c>
      <c r="AE299" s="69">
        <f t="shared" si="254"/>
        <v>0</v>
      </c>
      <c r="AF299" s="69">
        <v>0</v>
      </c>
      <c r="AG299" s="69">
        <v>0</v>
      </c>
      <c r="AH299" s="69">
        <v>0</v>
      </c>
      <c r="AI299" s="69">
        <v>0</v>
      </c>
      <c r="AJ299" s="69">
        <v>0</v>
      </c>
      <c r="AK299" s="69">
        <v>0</v>
      </c>
      <c r="AL299" s="69">
        <v>0</v>
      </c>
      <c r="AM299" s="69">
        <v>0</v>
      </c>
      <c r="AN299" s="70">
        <v>0</v>
      </c>
      <c r="AO299" s="69">
        <v>0</v>
      </c>
      <c r="AP299" s="69">
        <v>0</v>
      </c>
      <c r="AQ299" s="69">
        <v>0</v>
      </c>
      <c r="AR299" s="69">
        <v>0</v>
      </c>
      <c r="AS299" s="69">
        <v>0</v>
      </c>
      <c r="AT299" s="69">
        <v>0</v>
      </c>
      <c r="AU299" s="69">
        <v>0</v>
      </c>
      <c r="AV299" s="69">
        <v>0</v>
      </c>
      <c r="AW299" s="70">
        <v>0</v>
      </c>
      <c r="AX299" s="69">
        <v>0</v>
      </c>
      <c r="AY299" s="69">
        <v>0</v>
      </c>
      <c r="AZ299" s="69">
        <v>0</v>
      </c>
      <c r="BA299" s="69">
        <v>0</v>
      </c>
      <c r="BB299" s="69">
        <v>0</v>
      </c>
      <c r="BC299" s="69">
        <v>0</v>
      </c>
      <c r="BD299" s="69">
        <v>0</v>
      </c>
      <c r="BE299" s="69">
        <v>0</v>
      </c>
      <c r="BF299" s="70">
        <v>0</v>
      </c>
      <c r="BG299" s="69">
        <v>0</v>
      </c>
      <c r="BH299" s="69">
        <v>0</v>
      </c>
      <c r="BI299" s="69">
        <v>0</v>
      </c>
      <c r="BJ299" s="69">
        <v>0</v>
      </c>
      <c r="BK299" s="69">
        <v>0</v>
      </c>
      <c r="BL299" s="69">
        <v>0</v>
      </c>
      <c r="BM299" s="69">
        <v>0</v>
      </c>
      <c r="BN299" s="69">
        <v>0</v>
      </c>
      <c r="BO299" s="70">
        <v>0</v>
      </c>
      <c r="BP299" s="69">
        <v>0</v>
      </c>
      <c r="BQ299" s="69">
        <v>0</v>
      </c>
      <c r="BR299" s="69">
        <v>0</v>
      </c>
      <c r="BS299" s="69">
        <v>0</v>
      </c>
      <c r="BT299" s="69">
        <v>0</v>
      </c>
      <c r="BU299" s="69">
        <v>0</v>
      </c>
      <c r="BV299" s="69">
        <v>0</v>
      </c>
      <c r="BW299" s="69">
        <v>0</v>
      </c>
      <c r="BX299" s="70">
        <v>0</v>
      </c>
      <c r="BY299" s="69">
        <v>0</v>
      </c>
      <c r="BZ299" s="69">
        <v>0</v>
      </c>
      <c r="CA299" s="69">
        <v>0</v>
      </c>
      <c r="CB299" s="69">
        <v>0</v>
      </c>
      <c r="CC299" s="69">
        <v>0</v>
      </c>
      <c r="CD299" s="69">
        <v>0</v>
      </c>
      <c r="CE299" s="69">
        <v>0</v>
      </c>
      <c r="CF299" s="69">
        <v>0</v>
      </c>
      <c r="CG299" s="70">
        <v>0</v>
      </c>
      <c r="CH299" s="69">
        <v>0</v>
      </c>
      <c r="CI299" s="69">
        <v>0</v>
      </c>
      <c r="CJ299" s="69">
        <v>0</v>
      </c>
      <c r="CK299" s="69">
        <v>0</v>
      </c>
      <c r="CL299" s="69">
        <v>0</v>
      </c>
      <c r="CM299" s="69">
        <v>0</v>
      </c>
      <c r="CN299" s="69">
        <v>0</v>
      </c>
      <c r="CO299" s="69">
        <v>0</v>
      </c>
      <c r="CP299" s="70">
        <v>0</v>
      </c>
      <c r="CQ299" s="69">
        <v>0</v>
      </c>
      <c r="CR299" s="69">
        <v>0</v>
      </c>
      <c r="CS299" s="69">
        <v>0</v>
      </c>
      <c r="CT299" s="69">
        <v>0</v>
      </c>
      <c r="CU299" s="69">
        <v>0</v>
      </c>
      <c r="CV299" s="69">
        <v>0</v>
      </c>
      <c r="CW299" s="69">
        <v>0</v>
      </c>
      <c r="CX299" s="69">
        <v>0</v>
      </c>
      <c r="CY299" s="70">
        <v>0</v>
      </c>
      <c r="CZ299" s="69">
        <v>0</v>
      </c>
      <c r="DA299" s="69">
        <v>0</v>
      </c>
      <c r="DB299" s="69">
        <v>0</v>
      </c>
      <c r="DC299" s="69">
        <v>0</v>
      </c>
      <c r="DD299" s="69">
        <v>0</v>
      </c>
      <c r="DE299" s="69">
        <v>0</v>
      </c>
      <c r="DF299" s="69">
        <v>0</v>
      </c>
      <c r="DG299" s="69">
        <v>0</v>
      </c>
      <c r="DH299" s="70">
        <v>0</v>
      </c>
    </row>
    <row r="300" spans="1:112" s="74" customFormat="1" ht="11.5" hidden="1" outlineLevel="1" x14ac:dyDescent="0.35">
      <c r="A300" s="88" t="s">
        <v>451</v>
      </c>
      <c r="B300" s="88" t="s">
        <v>452</v>
      </c>
      <c r="C300" s="69"/>
      <c r="D300" s="69">
        <v>0</v>
      </c>
      <c r="E300" s="69">
        <v>0</v>
      </c>
      <c r="F300" s="69">
        <v>0</v>
      </c>
      <c r="G300" s="69">
        <v>0</v>
      </c>
      <c r="H300" s="69">
        <v>0</v>
      </c>
      <c r="I300" s="69">
        <v>0</v>
      </c>
      <c r="J300" s="69">
        <v>0</v>
      </c>
      <c r="K300" s="69">
        <v>0</v>
      </c>
      <c r="L300" s="69">
        <v>0</v>
      </c>
      <c r="M300" s="69">
        <v>0</v>
      </c>
      <c r="N300" s="70">
        <v>0</v>
      </c>
      <c r="O300" s="69">
        <v>0</v>
      </c>
      <c r="P300" s="69">
        <v>0</v>
      </c>
      <c r="Q300" s="69">
        <v>0</v>
      </c>
      <c r="R300" s="69">
        <v>0</v>
      </c>
      <c r="S300" s="69">
        <v>0</v>
      </c>
      <c r="T300" s="69">
        <v>0</v>
      </c>
      <c r="U300" s="69">
        <v>0</v>
      </c>
      <c r="V300" s="69">
        <v>0</v>
      </c>
      <c r="W300" s="70">
        <v>0</v>
      </c>
      <c r="X300" s="69">
        <f t="shared" si="254"/>
        <v>0</v>
      </c>
      <c r="Y300" s="69">
        <f t="shared" si="254"/>
        <v>0</v>
      </c>
      <c r="Z300" s="69">
        <f t="shared" si="254"/>
        <v>0</v>
      </c>
      <c r="AA300" s="69">
        <f t="shared" si="254"/>
        <v>0</v>
      </c>
      <c r="AB300" s="69">
        <f t="shared" si="254"/>
        <v>0</v>
      </c>
      <c r="AC300" s="69">
        <f t="shared" si="254"/>
        <v>0</v>
      </c>
      <c r="AD300" s="69">
        <f t="shared" si="254"/>
        <v>0</v>
      </c>
      <c r="AE300" s="69">
        <f t="shared" si="254"/>
        <v>0</v>
      </c>
      <c r="AF300" s="69">
        <v>0</v>
      </c>
      <c r="AG300" s="69">
        <v>0</v>
      </c>
      <c r="AH300" s="69">
        <v>0</v>
      </c>
      <c r="AI300" s="69">
        <v>0</v>
      </c>
      <c r="AJ300" s="69">
        <v>0</v>
      </c>
      <c r="AK300" s="69">
        <v>0</v>
      </c>
      <c r="AL300" s="69">
        <v>0</v>
      </c>
      <c r="AM300" s="69">
        <v>0</v>
      </c>
      <c r="AN300" s="70">
        <v>0</v>
      </c>
      <c r="AO300" s="69">
        <v>0</v>
      </c>
      <c r="AP300" s="69">
        <v>0</v>
      </c>
      <c r="AQ300" s="69">
        <v>0</v>
      </c>
      <c r="AR300" s="69">
        <v>0</v>
      </c>
      <c r="AS300" s="69">
        <v>0</v>
      </c>
      <c r="AT300" s="69">
        <v>0</v>
      </c>
      <c r="AU300" s="69">
        <v>0</v>
      </c>
      <c r="AV300" s="69">
        <v>0</v>
      </c>
      <c r="AW300" s="70">
        <v>0</v>
      </c>
      <c r="AX300" s="69">
        <v>0</v>
      </c>
      <c r="AY300" s="69">
        <v>0</v>
      </c>
      <c r="AZ300" s="69">
        <v>0</v>
      </c>
      <c r="BA300" s="69">
        <v>0</v>
      </c>
      <c r="BB300" s="69">
        <v>0</v>
      </c>
      <c r="BC300" s="69">
        <v>0</v>
      </c>
      <c r="BD300" s="69">
        <v>0</v>
      </c>
      <c r="BE300" s="69">
        <v>0</v>
      </c>
      <c r="BF300" s="70">
        <v>0</v>
      </c>
      <c r="BG300" s="69">
        <v>0</v>
      </c>
      <c r="BH300" s="69">
        <v>0</v>
      </c>
      <c r="BI300" s="69">
        <v>0</v>
      </c>
      <c r="BJ300" s="69">
        <v>0</v>
      </c>
      <c r="BK300" s="69">
        <v>0</v>
      </c>
      <c r="BL300" s="69">
        <v>0</v>
      </c>
      <c r="BM300" s="69">
        <v>0</v>
      </c>
      <c r="BN300" s="69">
        <v>0</v>
      </c>
      <c r="BO300" s="70">
        <v>0</v>
      </c>
      <c r="BP300" s="69">
        <v>0</v>
      </c>
      <c r="BQ300" s="69">
        <v>0</v>
      </c>
      <c r="BR300" s="69">
        <v>0</v>
      </c>
      <c r="BS300" s="69">
        <v>0</v>
      </c>
      <c r="BT300" s="69">
        <v>0</v>
      </c>
      <c r="BU300" s="69">
        <v>0</v>
      </c>
      <c r="BV300" s="69">
        <v>0</v>
      </c>
      <c r="BW300" s="69">
        <v>0</v>
      </c>
      <c r="BX300" s="70">
        <v>0</v>
      </c>
      <c r="BY300" s="69">
        <v>0</v>
      </c>
      <c r="BZ300" s="69">
        <v>0</v>
      </c>
      <c r="CA300" s="69">
        <v>0</v>
      </c>
      <c r="CB300" s="69">
        <v>0</v>
      </c>
      <c r="CC300" s="69">
        <v>0</v>
      </c>
      <c r="CD300" s="69">
        <v>0</v>
      </c>
      <c r="CE300" s="69">
        <v>0</v>
      </c>
      <c r="CF300" s="69">
        <v>0</v>
      </c>
      <c r="CG300" s="70">
        <v>0</v>
      </c>
      <c r="CH300" s="69">
        <v>0</v>
      </c>
      <c r="CI300" s="69">
        <v>0</v>
      </c>
      <c r="CJ300" s="69">
        <v>0</v>
      </c>
      <c r="CK300" s="69">
        <v>0</v>
      </c>
      <c r="CL300" s="69">
        <v>0</v>
      </c>
      <c r="CM300" s="69">
        <v>0</v>
      </c>
      <c r="CN300" s="69">
        <v>0</v>
      </c>
      <c r="CO300" s="69">
        <v>0</v>
      </c>
      <c r="CP300" s="70">
        <v>0</v>
      </c>
      <c r="CQ300" s="69">
        <v>0</v>
      </c>
      <c r="CR300" s="69">
        <v>0</v>
      </c>
      <c r="CS300" s="69">
        <v>0</v>
      </c>
      <c r="CT300" s="69">
        <v>0</v>
      </c>
      <c r="CU300" s="69">
        <v>0</v>
      </c>
      <c r="CV300" s="69">
        <v>0</v>
      </c>
      <c r="CW300" s="69">
        <v>0</v>
      </c>
      <c r="CX300" s="69">
        <v>0</v>
      </c>
      <c r="CY300" s="70">
        <v>0</v>
      </c>
      <c r="CZ300" s="69">
        <v>0</v>
      </c>
      <c r="DA300" s="69">
        <v>0</v>
      </c>
      <c r="DB300" s="69">
        <v>0</v>
      </c>
      <c r="DC300" s="69">
        <v>0</v>
      </c>
      <c r="DD300" s="69">
        <v>0</v>
      </c>
      <c r="DE300" s="69">
        <v>0</v>
      </c>
      <c r="DF300" s="69">
        <v>0</v>
      </c>
      <c r="DG300" s="69">
        <v>0</v>
      </c>
      <c r="DH300" s="70">
        <v>0</v>
      </c>
    </row>
    <row r="301" spans="1:112" s="74" customFormat="1" ht="11.5" collapsed="1" x14ac:dyDescent="0.35">
      <c r="A301" s="88"/>
      <c r="B301" s="87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69"/>
      <c r="N301" s="70"/>
      <c r="O301" s="69"/>
      <c r="P301" s="69"/>
      <c r="Q301" s="69"/>
      <c r="R301" s="69"/>
      <c r="S301" s="69"/>
      <c r="T301" s="69"/>
      <c r="U301" s="69"/>
      <c r="V301" s="69"/>
      <c r="W301" s="70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  <c r="AM301" s="69"/>
      <c r="AN301" s="70"/>
      <c r="AO301" s="69"/>
      <c r="AP301" s="69"/>
      <c r="AQ301" s="69"/>
      <c r="AR301" s="69"/>
      <c r="AS301" s="69"/>
      <c r="AT301" s="69"/>
      <c r="AU301" s="69"/>
      <c r="AV301" s="69"/>
      <c r="AW301" s="70"/>
      <c r="AX301" s="69"/>
      <c r="AY301" s="69"/>
      <c r="AZ301" s="69"/>
      <c r="BA301" s="69"/>
      <c r="BB301" s="69"/>
      <c r="BC301" s="69"/>
      <c r="BD301" s="69"/>
      <c r="BE301" s="69"/>
      <c r="BF301" s="70"/>
      <c r="BG301" s="69"/>
      <c r="BH301" s="69"/>
      <c r="BI301" s="69"/>
      <c r="BJ301" s="69"/>
      <c r="BK301" s="69"/>
      <c r="BL301" s="69"/>
      <c r="BM301" s="69"/>
      <c r="BN301" s="69"/>
      <c r="BO301" s="70"/>
      <c r="BP301" s="69"/>
      <c r="BQ301" s="69"/>
      <c r="BR301" s="69"/>
      <c r="BS301" s="69"/>
      <c r="BT301" s="69"/>
      <c r="BU301" s="69"/>
      <c r="BV301" s="69"/>
      <c r="BW301" s="69"/>
      <c r="BX301" s="70"/>
      <c r="BY301" s="69"/>
      <c r="BZ301" s="69"/>
      <c r="CA301" s="69"/>
      <c r="CB301" s="69"/>
      <c r="CC301" s="69"/>
      <c r="CD301" s="69"/>
      <c r="CE301" s="69"/>
      <c r="CF301" s="69"/>
      <c r="CG301" s="70"/>
      <c r="CH301" s="69"/>
      <c r="CI301" s="69"/>
      <c r="CJ301" s="69"/>
      <c r="CK301" s="69"/>
      <c r="CL301" s="69"/>
      <c r="CM301" s="69"/>
      <c r="CN301" s="69"/>
      <c r="CO301" s="69"/>
      <c r="CP301" s="70"/>
      <c r="CQ301" s="69"/>
      <c r="CR301" s="69"/>
      <c r="CS301" s="69"/>
      <c r="CT301" s="69"/>
      <c r="CU301" s="69"/>
      <c r="CV301" s="69"/>
      <c r="CW301" s="69"/>
      <c r="CX301" s="69"/>
      <c r="CY301" s="70"/>
      <c r="CZ301" s="69"/>
      <c r="DA301" s="69"/>
      <c r="DB301" s="69"/>
      <c r="DC301" s="69"/>
      <c r="DD301" s="69"/>
      <c r="DE301" s="69"/>
      <c r="DF301" s="69"/>
      <c r="DG301" s="69"/>
      <c r="DH301" s="70"/>
    </row>
    <row r="302" spans="1:112" s="74" customFormat="1" ht="11.5" x14ac:dyDescent="0.35">
      <c r="A302" s="88"/>
      <c r="B302" s="87" t="s">
        <v>547</v>
      </c>
      <c r="C302" s="89">
        <f t="shared" ref="C302:AP302" si="255">SUM(C254:C300)</f>
        <v>0</v>
      </c>
      <c r="D302" s="89">
        <f t="shared" si="255"/>
        <v>0</v>
      </c>
      <c r="E302" s="89">
        <f t="shared" si="255"/>
        <v>122000</v>
      </c>
      <c r="F302" s="89">
        <f t="shared" si="255"/>
        <v>10000</v>
      </c>
      <c r="G302" s="89">
        <f t="shared" si="255"/>
        <v>50000</v>
      </c>
      <c r="H302" s="89">
        <f t="shared" si="255"/>
        <v>20000</v>
      </c>
      <c r="I302" s="89">
        <f t="shared" si="255"/>
        <v>22000</v>
      </c>
      <c r="J302" s="89">
        <f t="shared" si="255"/>
        <v>20000</v>
      </c>
      <c r="K302" s="89">
        <f>SUM(K254:K300)</f>
        <v>0</v>
      </c>
      <c r="L302" s="89">
        <f>SUM(L254:L300)</f>
        <v>0</v>
      </c>
      <c r="M302" s="89">
        <f t="shared" si="255"/>
        <v>0</v>
      </c>
      <c r="N302" s="90">
        <f t="shared" si="255"/>
        <v>0</v>
      </c>
      <c r="O302" s="89">
        <f t="shared" si="255"/>
        <v>10000</v>
      </c>
      <c r="P302" s="89">
        <f t="shared" si="255"/>
        <v>50000</v>
      </c>
      <c r="Q302" s="89">
        <f t="shared" si="255"/>
        <v>20000</v>
      </c>
      <c r="R302" s="89">
        <f t="shared" si="255"/>
        <v>22000</v>
      </c>
      <c r="S302" s="89">
        <f t="shared" si="255"/>
        <v>20000</v>
      </c>
      <c r="T302" s="89">
        <f>SUM(T254:T300)</f>
        <v>0</v>
      </c>
      <c r="U302" s="89">
        <f>SUM(U254:U300)</f>
        <v>0</v>
      </c>
      <c r="V302" s="89">
        <f t="shared" si="255"/>
        <v>122000</v>
      </c>
      <c r="W302" s="90">
        <f t="shared" si="255"/>
        <v>0</v>
      </c>
      <c r="X302" s="89">
        <f t="shared" si="255"/>
        <v>0</v>
      </c>
      <c r="Y302" s="89">
        <f t="shared" si="255"/>
        <v>0</v>
      </c>
      <c r="Z302" s="89">
        <f t="shared" si="255"/>
        <v>0</v>
      </c>
      <c r="AA302" s="89">
        <f t="shared" si="255"/>
        <v>0</v>
      </c>
      <c r="AB302" s="89">
        <f t="shared" si="255"/>
        <v>0</v>
      </c>
      <c r="AC302" s="89">
        <f>SUM(AC254:AC300)</f>
        <v>0</v>
      </c>
      <c r="AD302" s="89">
        <f>SUM(AD254:AD300)</f>
        <v>0</v>
      </c>
      <c r="AE302" s="89">
        <f>SUM(AE254:AE300)</f>
        <v>122000</v>
      </c>
      <c r="AF302" s="89">
        <f t="shared" si="255"/>
        <v>10300</v>
      </c>
      <c r="AG302" s="89">
        <f t="shared" si="255"/>
        <v>51500</v>
      </c>
      <c r="AH302" s="89">
        <f t="shared" si="255"/>
        <v>20600</v>
      </c>
      <c r="AI302" s="89">
        <f t="shared" si="255"/>
        <v>22660</v>
      </c>
      <c r="AJ302" s="89">
        <f t="shared" si="255"/>
        <v>20600</v>
      </c>
      <c r="AK302" s="89">
        <f>SUM(AK254:AK300)</f>
        <v>0</v>
      </c>
      <c r="AL302" s="89">
        <f>SUM(AL254:AL300)</f>
        <v>0</v>
      </c>
      <c r="AM302" s="89">
        <f t="shared" si="255"/>
        <v>125660</v>
      </c>
      <c r="AN302" s="90">
        <f t="shared" si="255"/>
        <v>0</v>
      </c>
      <c r="AO302" s="89">
        <f t="shared" si="255"/>
        <v>10609</v>
      </c>
      <c r="AP302" s="89">
        <f t="shared" si="255"/>
        <v>53045</v>
      </c>
      <c r="AQ302" s="89">
        <f t="shared" ref="AQ302:DB302" si="256">SUM(AQ254:AQ300)</f>
        <v>21218</v>
      </c>
      <c r="AR302" s="89">
        <f t="shared" si="256"/>
        <v>23339.8</v>
      </c>
      <c r="AS302" s="89">
        <f t="shared" si="256"/>
        <v>21218</v>
      </c>
      <c r="AT302" s="89">
        <f>SUM(AT254:AT300)</f>
        <v>0</v>
      </c>
      <c r="AU302" s="89">
        <f>SUM(AU254:AU300)</f>
        <v>0</v>
      </c>
      <c r="AV302" s="89">
        <f t="shared" si="256"/>
        <v>129429.8</v>
      </c>
      <c r="AW302" s="90">
        <f t="shared" si="256"/>
        <v>0</v>
      </c>
      <c r="AX302" s="89">
        <f t="shared" si="256"/>
        <v>10927.27</v>
      </c>
      <c r="AY302" s="89">
        <f t="shared" si="256"/>
        <v>54636.35</v>
      </c>
      <c r="AZ302" s="89">
        <f t="shared" si="256"/>
        <v>21854.54</v>
      </c>
      <c r="BA302" s="89">
        <f t="shared" si="256"/>
        <v>24039.993999999999</v>
      </c>
      <c r="BB302" s="89">
        <f t="shared" si="256"/>
        <v>21854.54</v>
      </c>
      <c r="BC302" s="89">
        <f>SUM(BC254:BC300)</f>
        <v>0</v>
      </c>
      <c r="BD302" s="89">
        <f>SUM(BD254:BD300)</f>
        <v>0</v>
      </c>
      <c r="BE302" s="89">
        <f t="shared" si="256"/>
        <v>133312.69400000002</v>
      </c>
      <c r="BF302" s="90">
        <f t="shared" si="256"/>
        <v>0</v>
      </c>
      <c r="BG302" s="89">
        <f t="shared" si="256"/>
        <v>11255.088100000001</v>
      </c>
      <c r="BH302" s="89">
        <f t="shared" si="256"/>
        <v>56275.440499999997</v>
      </c>
      <c r="BI302" s="89">
        <f t="shared" si="256"/>
        <v>22510.176200000002</v>
      </c>
      <c r="BJ302" s="89">
        <f t="shared" si="256"/>
        <v>24761.19382</v>
      </c>
      <c r="BK302" s="89">
        <f t="shared" si="256"/>
        <v>22510.176200000002</v>
      </c>
      <c r="BL302" s="89">
        <f>SUM(BL254:BL300)</f>
        <v>0</v>
      </c>
      <c r="BM302" s="89">
        <f>SUM(BM254:BM300)</f>
        <v>0</v>
      </c>
      <c r="BN302" s="89">
        <f t="shared" si="256"/>
        <v>137312.07481999998</v>
      </c>
      <c r="BO302" s="90">
        <f t="shared" si="256"/>
        <v>0</v>
      </c>
      <c r="BP302" s="89">
        <f t="shared" si="256"/>
        <v>11592.740743</v>
      </c>
      <c r="BQ302" s="89">
        <f t="shared" si="256"/>
        <v>57963.703714999996</v>
      </c>
      <c r="BR302" s="89">
        <f t="shared" si="256"/>
        <v>23185.481486000001</v>
      </c>
      <c r="BS302" s="89">
        <f t="shared" si="256"/>
        <v>25504.0296346</v>
      </c>
      <c r="BT302" s="89">
        <f t="shared" si="256"/>
        <v>23185.481486000001</v>
      </c>
      <c r="BU302" s="89">
        <f>SUM(BU254:BU300)</f>
        <v>0</v>
      </c>
      <c r="BV302" s="89">
        <f>SUM(BV254:BV300)</f>
        <v>0</v>
      </c>
      <c r="BW302" s="89">
        <f t="shared" si="256"/>
        <v>141431.4370646</v>
      </c>
      <c r="BX302" s="90">
        <f t="shared" si="256"/>
        <v>0</v>
      </c>
      <c r="BY302" s="89">
        <f t="shared" si="256"/>
        <v>11940.52296529</v>
      </c>
      <c r="BZ302" s="89">
        <f t="shared" si="256"/>
        <v>59702.614826450001</v>
      </c>
      <c r="CA302" s="89">
        <f t="shared" si="256"/>
        <v>23881.04593058</v>
      </c>
      <c r="CB302" s="89">
        <f t="shared" si="256"/>
        <v>26269.150523638</v>
      </c>
      <c r="CC302" s="89">
        <f t="shared" si="256"/>
        <v>23881.04593058</v>
      </c>
      <c r="CD302" s="89">
        <f>SUM(CD254:CD300)</f>
        <v>0</v>
      </c>
      <c r="CE302" s="89">
        <f>SUM(CE254:CE300)</f>
        <v>0</v>
      </c>
      <c r="CF302" s="89">
        <f t="shared" si="256"/>
        <v>145674.38017653799</v>
      </c>
      <c r="CG302" s="90">
        <f t="shared" si="256"/>
        <v>0</v>
      </c>
      <c r="CH302" s="89">
        <f t="shared" si="256"/>
        <v>12298.7386542487</v>
      </c>
      <c r="CI302" s="89">
        <f t="shared" si="256"/>
        <v>61493.693271243501</v>
      </c>
      <c r="CJ302" s="89">
        <f t="shared" si="256"/>
        <v>24597.4773084974</v>
      </c>
      <c r="CK302" s="89">
        <f t="shared" si="256"/>
        <v>27057.22503934714</v>
      </c>
      <c r="CL302" s="89">
        <f t="shared" si="256"/>
        <v>24597.4773084974</v>
      </c>
      <c r="CM302" s="89">
        <f>SUM(CM254:CM300)</f>
        <v>0</v>
      </c>
      <c r="CN302" s="89">
        <f>SUM(CN254:CN300)</f>
        <v>0</v>
      </c>
      <c r="CO302" s="89">
        <f t="shared" si="256"/>
        <v>150044.61158183415</v>
      </c>
      <c r="CP302" s="90">
        <f t="shared" si="256"/>
        <v>0</v>
      </c>
      <c r="CQ302" s="89">
        <f t="shared" si="256"/>
        <v>12667.700813876161</v>
      </c>
      <c r="CR302" s="89">
        <f t="shared" si="256"/>
        <v>63338.504069380804</v>
      </c>
      <c r="CS302" s="89">
        <f t="shared" si="256"/>
        <v>25335.401627752322</v>
      </c>
      <c r="CT302" s="89">
        <f t="shared" si="256"/>
        <v>27868.941790527555</v>
      </c>
      <c r="CU302" s="89">
        <f t="shared" si="256"/>
        <v>25335.401627752322</v>
      </c>
      <c r="CV302" s="89">
        <f>SUM(CV254:CV300)</f>
        <v>0</v>
      </c>
      <c r="CW302" s="89">
        <f>SUM(CW254:CW300)</f>
        <v>0</v>
      </c>
      <c r="CX302" s="89">
        <f t="shared" si="256"/>
        <v>154545.94992928917</v>
      </c>
      <c r="CY302" s="90">
        <f t="shared" si="256"/>
        <v>0</v>
      </c>
      <c r="CZ302" s="89">
        <f t="shared" si="256"/>
        <v>13047.731838292446</v>
      </c>
      <c r="DA302" s="89">
        <f t="shared" si="256"/>
        <v>65238.659191462233</v>
      </c>
      <c r="DB302" s="89">
        <f t="shared" si="256"/>
        <v>26095.463676584892</v>
      </c>
      <c r="DC302" s="89">
        <f t="shared" ref="DC302:DH302" si="257">SUM(DC254:DC300)</f>
        <v>28705.010044243383</v>
      </c>
      <c r="DD302" s="89">
        <f t="shared" si="257"/>
        <v>26095.463676584892</v>
      </c>
      <c r="DE302" s="89">
        <f>SUM(DE254:DE300)</f>
        <v>0</v>
      </c>
      <c r="DF302" s="89">
        <f>SUM(DF254:DF300)</f>
        <v>0</v>
      </c>
      <c r="DG302" s="89">
        <f t="shared" si="257"/>
        <v>159182.32842716784</v>
      </c>
      <c r="DH302" s="90">
        <f t="shared" si="257"/>
        <v>0</v>
      </c>
    </row>
    <row r="303" spans="1:112" s="74" customFormat="1" ht="11.5" x14ac:dyDescent="0.35">
      <c r="A303" s="88"/>
      <c r="B303" s="87"/>
      <c r="C303" s="69"/>
      <c r="D303" s="69" t="str">
        <f t="shared" ref="D303:V303" si="258">IFERROR(IF(SUBTOTAL(109,D254:D300)&lt;&gt;D302,"Hidden",""),"Error")</f>
        <v/>
      </c>
      <c r="E303" s="69" t="str">
        <f t="shared" si="258"/>
        <v/>
      </c>
      <c r="F303" s="69" t="str">
        <f t="shared" si="258"/>
        <v/>
      </c>
      <c r="G303" s="69" t="str">
        <f t="shared" si="258"/>
        <v/>
      </c>
      <c r="H303" s="69" t="str">
        <f t="shared" si="258"/>
        <v/>
      </c>
      <c r="I303" s="69" t="str">
        <f t="shared" si="258"/>
        <v/>
      </c>
      <c r="J303" s="69" t="str">
        <f t="shared" si="258"/>
        <v/>
      </c>
      <c r="K303" s="69" t="str">
        <f>IFERROR(IF(SUBTOTAL(109,K254:K300)&lt;&gt;K302,"Hidden",""),"Error")</f>
        <v/>
      </c>
      <c r="L303" s="69" t="str">
        <f>IFERROR(IF(SUBTOTAL(109,L254:L300)&lt;&gt;L302,"Hidden",""),"Error")</f>
        <v/>
      </c>
      <c r="M303" s="69" t="str">
        <f t="shared" si="258"/>
        <v/>
      </c>
      <c r="N303" s="70"/>
      <c r="O303" s="69" t="str">
        <f t="shared" si="258"/>
        <v/>
      </c>
      <c r="P303" s="69" t="str">
        <f t="shared" si="258"/>
        <v/>
      </c>
      <c r="Q303" s="69" t="str">
        <f t="shared" si="258"/>
        <v/>
      </c>
      <c r="R303" s="69" t="str">
        <f t="shared" si="258"/>
        <v/>
      </c>
      <c r="S303" s="69" t="str">
        <f t="shared" si="258"/>
        <v/>
      </c>
      <c r="T303" s="69" t="str">
        <f>IFERROR(IF(SUBTOTAL(109,T254:T300)&lt;&gt;T302,"Hidden",""),"Error")</f>
        <v/>
      </c>
      <c r="U303" s="69" t="str">
        <f>IFERROR(IF(SUBTOTAL(109,U254:U300)&lt;&gt;U302,"Hidden",""),"Error")</f>
        <v/>
      </c>
      <c r="V303" s="69" t="str">
        <f t="shared" si="258"/>
        <v/>
      </c>
      <c r="W303" s="70"/>
      <c r="X303" s="69"/>
      <c r="Y303" s="69"/>
      <c r="Z303" s="69"/>
      <c r="AA303" s="69"/>
      <c r="AB303" s="69"/>
      <c r="AC303" s="69"/>
      <c r="AD303" s="69"/>
      <c r="AE303" s="69"/>
      <c r="AF303" s="69" t="str">
        <f t="shared" ref="AF303:AM303" si="259">IFERROR(IF(SUBTOTAL(109,AF254:AF300)&lt;&gt;AF302,"Hidden",""),"Error")</f>
        <v/>
      </c>
      <c r="AG303" s="69" t="str">
        <f t="shared" si="259"/>
        <v/>
      </c>
      <c r="AH303" s="69" t="str">
        <f t="shared" si="259"/>
        <v/>
      </c>
      <c r="AI303" s="69" t="str">
        <f t="shared" si="259"/>
        <v/>
      </c>
      <c r="AJ303" s="69" t="str">
        <f t="shared" si="259"/>
        <v/>
      </c>
      <c r="AK303" s="69" t="str">
        <f>IFERROR(IF(SUBTOTAL(109,AK254:AK300)&lt;&gt;AK302,"Hidden",""),"Error")</f>
        <v/>
      </c>
      <c r="AL303" s="69" t="str">
        <f>IFERROR(IF(SUBTOTAL(109,AL254:AL300)&lt;&gt;AL302,"Hidden",""),"Error")</f>
        <v/>
      </c>
      <c r="AM303" s="69" t="str">
        <f t="shared" si="259"/>
        <v/>
      </c>
      <c r="AN303" s="70"/>
      <c r="AO303" s="69" t="str">
        <f t="shared" ref="AO303:AV303" si="260">IFERROR(IF(SUBTOTAL(109,AO254:AO300)&lt;&gt;AO302,"Hidden",""),"Error")</f>
        <v/>
      </c>
      <c r="AP303" s="69" t="str">
        <f t="shared" si="260"/>
        <v/>
      </c>
      <c r="AQ303" s="69" t="str">
        <f t="shared" si="260"/>
        <v/>
      </c>
      <c r="AR303" s="69" t="str">
        <f t="shared" si="260"/>
        <v/>
      </c>
      <c r="AS303" s="69" t="str">
        <f t="shared" si="260"/>
        <v/>
      </c>
      <c r="AT303" s="69" t="str">
        <f>IFERROR(IF(SUBTOTAL(109,AT254:AT300)&lt;&gt;AT302,"Hidden",""),"Error")</f>
        <v/>
      </c>
      <c r="AU303" s="69" t="str">
        <f>IFERROR(IF(SUBTOTAL(109,AU254:AU300)&lt;&gt;AU302,"Hidden",""),"Error")</f>
        <v/>
      </c>
      <c r="AV303" s="69" t="str">
        <f t="shared" si="260"/>
        <v/>
      </c>
      <c r="AW303" s="70"/>
      <c r="AX303" s="69" t="str">
        <f t="shared" ref="AX303:BE303" si="261">IFERROR(IF(SUBTOTAL(109,AX254:AX300)&lt;&gt;AX302,"Hidden",""),"Error")</f>
        <v/>
      </c>
      <c r="AY303" s="69" t="str">
        <f t="shared" si="261"/>
        <v/>
      </c>
      <c r="AZ303" s="69" t="str">
        <f t="shared" si="261"/>
        <v/>
      </c>
      <c r="BA303" s="69" t="str">
        <f t="shared" si="261"/>
        <v/>
      </c>
      <c r="BB303" s="69" t="str">
        <f t="shared" si="261"/>
        <v/>
      </c>
      <c r="BC303" s="69" t="str">
        <f>IFERROR(IF(SUBTOTAL(109,BC254:BC300)&lt;&gt;BC302,"Hidden",""),"Error")</f>
        <v/>
      </c>
      <c r="BD303" s="69" t="str">
        <f>IFERROR(IF(SUBTOTAL(109,BD254:BD300)&lt;&gt;BD302,"Hidden",""),"Error")</f>
        <v/>
      </c>
      <c r="BE303" s="69" t="str">
        <f t="shared" si="261"/>
        <v/>
      </c>
      <c r="BF303" s="70"/>
      <c r="BG303" s="69" t="str">
        <f t="shared" ref="BG303:BN303" si="262">IFERROR(IF(SUBTOTAL(109,BG254:BG300)&lt;&gt;BG302,"Hidden",""),"Error")</f>
        <v/>
      </c>
      <c r="BH303" s="69" t="str">
        <f t="shared" si="262"/>
        <v/>
      </c>
      <c r="BI303" s="69" t="str">
        <f t="shared" si="262"/>
        <v/>
      </c>
      <c r="BJ303" s="69" t="str">
        <f t="shared" si="262"/>
        <v/>
      </c>
      <c r="BK303" s="69" t="str">
        <f t="shared" si="262"/>
        <v/>
      </c>
      <c r="BL303" s="69" t="str">
        <f>IFERROR(IF(SUBTOTAL(109,BL254:BL300)&lt;&gt;BL302,"Hidden",""),"Error")</f>
        <v/>
      </c>
      <c r="BM303" s="69" t="str">
        <f>IFERROR(IF(SUBTOTAL(109,BM254:BM300)&lt;&gt;BM302,"Hidden",""),"Error")</f>
        <v/>
      </c>
      <c r="BN303" s="69" t="str">
        <f t="shared" si="262"/>
        <v/>
      </c>
      <c r="BO303" s="70"/>
      <c r="BP303" s="69" t="str">
        <f t="shared" ref="BP303:BW303" si="263">IFERROR(IF(SUBTOTAL(109,BP254:BP300)&lt;&gt;BP302,"Hidden",""),"Error")</f>
        <v/>
      </c>
      <c r="BQ303" s="69" t="str">
        <f t="shared" si="263"/>
        <v/>
      </c>
      <c r="BR303" s="69" t="str">
        <f t="shared" si="263"/>
        <v/>
      </c>
      <c r="BS303" s="69" t="str">
        <f t="shared" si="263"/>
        <v/>
      </c>
      <c r="BT303" s="69" t="str">
        <f t="shared" si="263"/>
        <v/>
      </c>
      <c r="BU303" s="69" t="str">
        <f>IFERROR(IF(SUBTOTAL(109,BU254:BU300)&lt;&gt;BU302,"Hidden",""),"Error")</f>
        <v/>
      </c>
      <c r="BV303" s="69" t="str">
        <f>IFERROR(IF(SUBTOTAL(109,BV254:BV300)&lt;&gt;BV302,"Hidden",""),"Error")</f>
        <v/>
      </c>
      <c r="BW303" s="69" t="str">
        <f t="shared" si="263"/>
        <v/>
      </c>
      <c r="BX303" s="70"/>
      <c r="BY303" s="69" t="str">
        <f t="shared" ref="BY303:CF303" si="264">IFERROR(IF(SUBTOTAL(109,BY254:BY300)&lt;&gt;BY302,"Hidden",""),"Error")</f>
        <v/>
      </c>
      <c r="BZ303" s="69" t="str">
        <f t="shared" si="264"/>
        <v/>
      </c>
      <c r="CA303" s="69" t="str">
        <f t="shared" si="264"/>
        <v/>
      </c>
      <c r="CB303" s="69" t="str">
        <f t="shared" si="264"/>
        <v/>
      </c>
      <c r="CC303" s="69" t="str">
        <f t="shared" si="264"/>
        <v/>
      </c>
      <c r="CD303" s="69" t="str">
        <f>IFERROR(IF(SUBTOTAL(109,CD254:CD300)&lt;&gt;CD302,"Hidden",""),"Error")</f>
        <v/>
      </c>
      <c r="CE303" s="69" t="str">
        <f>IFERROR(IF(SUBTOTAL(109,CE254:CE300)&lt;&gt;CE302,"Hidden",""),"Error")</f>
        <v/>
      </c>
      <c r="CF303" s="69" t="str">
        <f t="shared" si="264"/>
        <v/>
      </c>
      <c r="CG303" s="70"/>
      <c r="CH303" s="69" t="str">
        <f t="shared" ref="CH303:CO303" si="265">IFERROR(IF(SUBTOTAL(109,CH254:CH300)&lt;&gt;CH302,"Hidden",""),"Error")</f>
        <v/>
      </c>
      <c r="CI303" s="69" t="str">
        <f t="shared" si="265"/>
        <v/>
      </c>
      <c r="CJ303" s="69" t="str">
        <f t="shared" si="265"/>
        <v/>
      </c>
      <c r="CK303" s="69" t="str">
        <f t="shared" si="265"/>
        <v/>
      </c>
      <c r="CL303" s="69" t="str">
        <f t="shared" si="265"/>
        <v/>
      </c>
      <c r="CM303" s="69" t="str">
        <f>IFERROR(IF(SUBTOTAL(109,CM254:CM300)&lt;&gt;CM302,"Hidden",""),"Error")</f>
        <v/>
      </c>
      <c r="CN303" s="69" t="str">
        <f>IFERROR(IF(SUBTOTAL(109,CN254:CN300)&lt;&gt;CN302,"Hidden",""),"Error")</f>
        <v/>
      </c>
      <c r="CO303" s="69" t="str">
        <f t="shared" si="265"/>
        <v/>
      </c>
      <c r="CP303" s="70"/>
      <c r="CQ303" s="69" t="str">
        <f t="shared" ref="CQ303:CX303" si="266">IFERROR(IF(SUBTOTAL(109,CQ254:CQ300)&lt;&gt;CQ302,"Hidden",""),"Error")</f>
        <v/>
      </c>
      <c r="CR303" s="69" t="str">
        <f t="shared" si="266"/>
        <v/>
      </c>
      <c r="CS303" s="69" t="str">
        <f t="shared" si="266"/>
        <v/>
      </c>
      <c r="CT303" s="69" t="str">
        <f t="shared" si="266"/>
        <v/>
      </c>
      <c r="CU303" s="69" t="str">
        <f t="shared" si="266"/>
        <v/>
      </c>
      <c r="CV303" s="69" t="str">
        <f>IFERROR(IF(SUBTOTAL(109,CV254:CV300)&lt;&gt;CV302,"Hidden",""),"Error")</f>
        <v/>
      </c>
      <c r="CW303" s="69" t="str">
        <f>IFERROR(IF(SUBTOTAL(109,CW254:CW300)&lt;&gt;CW302,"Hidden",""),"Error")</f>
        <v/>
      </c>
      <c r="CX303" s="69" t="str">
        <f t="shared" si="266"/>
        <v/>
      </c>
      <c r="CY303" s="70"/>
      <c r="CZ303" s="69" t="str">
        <f t="shared" ref="CZ303:DG303" si="267">IFERROR(IF(SUBTOTAL(109,CZ254:CZ300)&lt;&gt;CZ302,"Hidden",""),"Error")</f>
        <v/>
      </c>
      <c r="DA303" s="69" t="str">
        <f t="shared" si="267"/>
        <v/>
      </c>
      <c r="DB303" s="69" t="str">
        <f t="shared" si="267"/>
        <v/>
      </c>
      <c r="DC303" s="69" t="str">
        <f t="shared" si="267"/>
        <v/>
      </c>
      <c r="DD303" s="69" t="str">
        <f t="shared" si="267"/>
        <v/>
      </c>
      <c r="DE303" s="69" t="str">
        <f>IFERROR(IF(SUBTOTAL(109,DE254:DE300)&lt;&gt;DE302,"Hidden",""),"Error")</f>
        <v/>
      </c>
      <c r="DF303" s="69" t="str">
        <f>IFERROR(IF(SUBTOTAL(109,DF254:DF300)&lt;&gt;DF302,"Hidden",""),"Error")</f>
        <v/>
      </c>
      <c r="DG303" s="69" t="str">
        <f t="shared" si="267"/>
        <v/>
      </c>
      <c r="DH303" s="70"/>
    </row>
    <row r="304" spans="1:112" s="83" customFormat="1" ht="11.5" x14ac:dyDescent="0.35">
      <c r="A304" s="87" t="s">
        <v>548</v>
      </c>
      <c r="B304" s="87"/>
      <c r="C304" s="93">
        <f t="shared" ref="C304:BN304" si="268">+C302+C251+C190+C155+C117</f>
        <v>0</v>
      </c>
      <c r="D304" s="93">
        <f t="shared" si="268"/>
        <v>0</v>
      </c>
      <c r="E304" s="93">
        <f t="shared" si="268"/>
        <v>21344862.583119839</v>
      </c>
      <c r="F304" s="93">
        <f t="shared" si="268"/>
        <v>1951493.1600000001</v>
      </c>
      <c r="G304" s="93">
        <f t="shared" si="268"/>
        <v>3700444.267</v>
      </c>
      <c r="H304" s="93">
        <f t="shared" si="268"/>
        <v>5353920.023119838</v>
      </c>
      <c r="I304" s="93">
        <f t="shared" si="268"/>
        <v>5374261.7429999998</v>
      </c>
      <c r="J304" s="93">
        <f t="shared" si="268"/>
        <v>3875905.34</v>
      </c>
      <c r="K304" s="93">
        <f t="shared" si="268"/>
        <v>1088838.05</v>
      </c>
      <c r="L304" s="93">
        <f t="shared" si="268"/>
        <v>0</v>
      </c>
      <c r="M304" s="93">
        <f t="shared" si="268"/>
        <v>2042.0241000000001</v>
      </c>
      <c r="N304" s="94">
        <f t="shared" si="268"/>
        <v>0</v>
      </c>
      <c r="O304" s="93">
        <f t="shared" si="268"/>
        <v>2026548.1072941178</v>
      </c>
      <c r="P304" s="93">
        <f t="shared" si="268"/>
        <v>3494115.2721783784</v>
      </c>
      <c r="Q304" s="93">
        <f t="shared" si="268"/>
        <v>5469798.9669198385</v>
      </c>
      <c r="R304" s="93">
        <f t="shared" si="268"/>
        <v>6601719.0837169234</v>
      </c>
      <c r="S304" s="93">
        <f t="shared" si="268"/>
        <v>3689863.1783985076</v>
      </c>
      <c r="T304" s="93">
        <f t="shared" si="268"/>
        <v>1084613.49</v>
      </c>
      <c r="U304" s="93">
        <f t="shared" si="268"/>
        <v>0</v>
      </c>
      <c r="V304" s="93">
        <f t="shared" si="268"/>
        <v>22366658.098507766</v>
      </c>
      <c r="W304" s="94">
        <f t="shared" si="268"/>
        <v>0</v>
      </c>
      <c r="X304" s="93">
        <f t="shared" si="268"/>
        <v>75054.947294117883</v>
      </c>
      <c r="Y304" s="93">
        <f t="shared" si="268"/>
        <v>-206328.99482162186</v>
      </c>
      <c r="Z304" s="93">
        <f t="shared" si="268"/>
        <v>115878.94380000039</v>
      </c>
      <c r="AA304" s="93">
        <f t="shared" si="268"/>
        <v>1227457.3407169229</v>
      </c>
      <c r="AB304" s="93">
        <f t="shared" si="268"/>
        <v>-186042.16160149264</v>
      </c>
      <c r="AC304" s="93">
        <f t="shared" si="268"/>
        <v>-4224.5599999999995</v>
      </c>
      <c r="AD304" s="93">
        <f t="shared" si="268"/>
        <v>0</v>
      </c>
      <c r="AE304" s="93">
        <f t="shared" si="268"/>
        <v>22364616.074407764</v>
      </c>
      <c r="AF304" s="93">
        <f t="shared" si="268"/>
        <v>2148578.1475897292</v>
      </c>
      <c r="AG304" s="93">
        <f t="shared" si="268"/>
        <v>3654592.5583234467</v>
      </c>
      <c r="AH304" s="93">
        <f t="shared" si="268"/>
        <v>5602481.6456155833</v>
      </c>
      <c r="AI304" s="93">
        <f t="shared" si="268"/>
        <v>8450588.675088102</v>
      </c>
      <c r="AJ304" s="93">
        <f t="shared" si="268"/>
        <v>3741361.4344482678</v>
      </c>
      <c r="AK304" s="93">
        <f t="shared" si="268"/>
        <v>1153686.7843541</v>
      </c>
      <c r="AL304" s="93">
        <f t="shared" si="268"/>
        <v>0</v>
      </c>
      <c r="AM304" s="93">
        <f t="shared" si="268"/>
        <v>24751289.24541923</v>
      </c>
      <c r="AN304" s="94">
        <f t="shared" si="268"/>
        <v>0</v>
      </c>
      <c r="AO304" s="93">
        <f t="shared" si="268"/>
        <v>2191633.8428522618</v>
      </c>
      <c r="AP304" s="93">
        <f t="shared" si="268"/>
        <v>3744015.8688631947</v>
      </c>
      <c r="AQ304" s="93">
        <f t="shared" si="268"/>
        <v>5698271.7585357381</v>
      </c>
      <c r="AR304" s="93">
        <f t="shared" si="268"/>
        <v>8871107.0694659874</v>
      </c>
      <c r="AS304" s="93">
        <f t="shared" si="268"/>
        <v>4111677.4281025543</v>
      </c>
      <c r="AT304" s="93">
        <f t="shared" si="268"/>
        <v>1163224.0721354692</v>
      </c>
      <c r="AU304" s="93">
        <f t="shared" si="268"/>
        <v>0</v>
      </c>
      <c r="AV304" s="93">
        <f t="shared" si="268"/>
        <v>25779930.039955206</v>
      </c>
      <c r="AW304" s="94">
        <f t="shared" si="268"/>
        <v>0</v>
      </c>
      <c r="AX304" s="93">
        <f t="shared" si="268"/>
        <v>2119847.1068541016</v>
      </c>
      <c r="AY304" s="93">
        <f t="shared" si="268"/>
        <v>4104860.5687037171</v>
      </c>
      <c r="AZ304" s="93">
        <f t="shared" si="268"/>
        <v>5898477.1238938607</v>
      </c>
      <c r="BA304" s="93">
        <f t="shared" si="268"/>
        <v>9098194.623311244</v>
      </c>
      <c r="BB304" s="93">
        <f t="shared" si="268"/>
        <v>4279882.4285128079</v>
      </c>
      <c r="BC304" s="93">
        <f t="shared" si="268"/>
        <v>1139314.0343614861</v>
      </c>
      <c r="BD304" s="93">
        <f t="shared" si="268"/>
        <v>0</v>
      </c>
      <c r="BE304" s="93">
        <f t="shared" si="268"/>
        <v>26640575.885637216</v>
      </c>
      <c r="BF304" s="94">
        <f t="shared" si="268"/>
        <v>0</v>
      </c>
      <c r="BG304" s="93">
        <f t="shared" si="268"/>
        <v>2095736.8650663015</v>
      </c>
      <c r="BH304" s="93">
        <f t="shared" si="268"/>
        <v>4169176.4376404649</v>
      </c>
      <c r="BI304" s="93">
        <f t="shared" si="268"/>
        <v>5970062.1630901536</v>
      </c>
      <c r="BJ304" s="93">
        <f t="shared" si="268"/>
        <v>9259430.5829786435</v>
      </c>
      <c r="BK304" s="93">
        <f t="shared" si="268"/>
        <v>4328391.7692329548</v>
      </c>
      <c r="BL304" s="93">
        <f t="shared" si="268"/>
        <v>1151608.1343614862</v>
      </c>
      <c r="BM304" s="93">
        <f t="shared" si="268"/>
        <v>0</v>
      </c>
      <c r="BN304" s="93">
        <f t="shared" si="268"/>
        <v>26974405.952370003</v>
      </c>
      <c r="BO304" s="94">
        <f t="shared" ref="BO304:DH304" si="269">+BO302+BO251+BO190+BO155+BO117</f>
        <v>0</v>
      </c>
      <c r="BP304" s="93">
        <f t="shared" si="269"/>
        <v>2130073.8528587385</v>
      </c>
      <c r="BQ304" s="93">
        <f t="shared" si="269"/>
        <v>4177259.8090896425</v>
      </c>
      <c r="BR304" s="93">
        <f t="shared" si="269"/>
        <v>6373832.4739566874</v>
      </c>
      <c r="BS304" s="93">
        <f t="shared" si="269"/>
        <v>9458656.3501390107</v>
      </c>
      <c r="BT304" s="93">
        <f t="shared" si="269"/>
        <v>4661513.894154435</v>
      </c>
      <c r="BU304" s="93">
        <f t="shared" si="269"/>
        <v>1151608.1343614862</v>
      </c>
      <c r="BV304" s="93">
        <f t="shared" si="269"/>
        <v>0</v>
      </c>
      <c r="BW304" s="93">
        <f t="shared" si="269"/>
        <v>27952944.514559999</v>
      </c>
      <c r="BX304" s="94">
        <f t="shared" si="269"/>
        <v>0</v>
      </c>
      <c r="BY304" s="93">
        <f t="shared" si="269"/>
        <v>2135040.8060240615</v>
      </c>
      <c r="BZ304" s="93">
        <f t="shared" si="269"/>
        <v>4187552.1646189331</v>
      </c>
      <c r="CA304" s="93">
        <f t="shared" si="269"/>
        <v>6390086.1506548636</v>
      </c>
      <c r="CB304" s="93">
        <f t="shared" si="269"/>
        <v>9443020.4298569784</v>
      </c>
      <c r="CC304" s="93">
        <f t="shared" si="269"/>
        <v>4674391.4499493996</v>
      </c>
      <c r="CD304" s="93">
        <f t="shared" si="269"/>
        <v>1151608.1343614862</v>
      </c>
      <c r="CE304" s="93">
        <f t="shared" si="269"/>
        <v>0</v>
      </c>
      <c r="CF304" s="93">
        <f t="shared" si="269"/>
        <v>27981699.135465723</v>
      </c>
      <c r="CG304" s="94">
        <f t="shared" si="269"/>
        <v>0</v>
      </c>
      <c r="CH304" s="93">
        <f t="shared" si="269"/>
        <v>2140142.9977843445</v>
      </c>
      <c r="CI304" s="93">
        <f t="shared" si="269"/>
        <v>4198135.5608141031</v>
      </c>
      <c r="CJ304" s="93">
        <f t="shared" si="269"/>
        <v>6406790.5376539864</v>
      </c>
      <c r="CK304" s="93">
        <f t="shared" si="269"/>
        <v>9451964.8519664854</v>
      </c>
      <c r="CL304" s="93">
        <f t="shared" si="269"/>
        <v>4687648.6724182125</v>
      </c>
      <c r="CM304" s="93">
        <f t="shared" si="269"/>
        <v>1151608.1343614862</v>
      </c>
      <c r="CN304" s="93">
        <f t="shared" si="269"/>
        <v>0</v>
      </c>
      <c r="CO304" s="93">
        <f t="shared" si="269"/>
        <v>28036290.754998617</v>
      </c>
      <c r="CP304" s="94">
        <f t="shared" si="269"/>
        <v>-1</v>
      </c>
      <c r="CQ304" s="93">
        <f t="shared" si="269"/>
        <v>2145384.4852974354</v>
      </c>
      <c r="CR304" s="93">
        <f t="shared" si="269"/>
        <v>4209018.7288951268</v>
      </c>
      <c r="CS304" s="93">
        <f t="shared" si="269"/>
        <v>6423959.1562630823</v>
      </c>
      <c r="CT304" s="93">
        <f t="shared" si="269"/>
        <v>9461127.0267392769</v>
      </c>
      <c r="CU304" s="93">
        <f t="shared" si="269"/>
        <v>4701296.9515610896</v>
      </c>
      <c r="CV304" s="93">
        <f t="shared" si="269"/>
        <v>1151608.1343614862</v>
      </c>
      <c r="CW304" s="93">
        <f t="shared" si="269"/>
        <v>0</v>
      </c>
      <c r="CX304" s="93">
        <f t="shared" si="269"/>
        <v>28092394.483117498</v>
      </c>
      <c r="CY304" s="94">
        <f t="shared" si="269"/>
        <v>0</v>
      </c>
      <c r="CZ304" s="93">
        <f t="shared" si="269"/>
        <v>2150769.4474359192</v>
      </c>
      <c r="DA304" s="93">
        <f t="shared" si="269"/>
        <v>4220210.6620185822</v>
      </c>
      <c r="DB304" s="93">
        <f t="shared" si="269"/>
        <v>6441605.933430451</v>
      </c>
      <c r="DC304" s="93">
        <f t="shared" si="269"/>
        <v>9470513.4867552537</v>
      </c>
      <c r="DD304" s="93">
        <f t="shared" si="269"/>
        <v>4715348.0190782538</v>
      </c>
      <c r="DE304" s="93">
        <f t="shared" si="269"/>
        <v>1151608.1343614862</v>
      </c>
      <c r="DF304" s="93">
        <f t="shared" si="269"/>
        <v>0</v>
      </c>
      <c r="DG304" s="93">
        <f t="shared" si="269"/>
        <v>28150055.683079943</v>
      </c>
      <c r="DH304" s="94">
        <f t="shared" si="269"/>
        <v>0</v>
      </c>
    </row>
    <row r="305" spans="1:112" s="83" customFormat="1" ht="11.5" x14ac:dyDescent="0.35">
      <c r="A305" s="87"/>
      <c r="B305" s="87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6"/>
      <c r="O305" s="95"/>
      <c r="P305" s="95"/>
      <c r="Q305" s="95"/>
      <c r="R305" s="95"/>
      <c r="S305" s="95"/>
      <c r="T305" s="95"/>
      <c r="U305" s="95"/>
      <c r="V305" s="95"/>
      <c r="W305" s="96"/>
      <c r="X305" s="95"/>
      <c r="Y305" s="95"/>
      <c r="Z305" s="95"/>
      <c r="AA305" s="95"/>
      <c r="AB305" s="95"/>
      <c r="AC305" s="95"/>
      <c r="AD305" s="95"/>
      <c r="AE305" s="95"/>
      <c r="AF305" s="95"/>
      <c r="AG305" s="95"/>
      <c r="AH305" s="95"/>
      <c r="AI305" s="95"/>
      <c r="AJ305" s="95"/>
      <c r="AK305" s="95"/>
      <c r="AL305" s="95"/>
      <c r="AM305" s="95"/>
      <c r="AN305" s="96"/>
      <c r="AO305" s="95"/>
      <c r="AP305" s="95"/>
      <c r="AQ305" s="95"/>
      <c r="AR305" s="95"/>
      <c r="AS305" s="95"/>
      <c r="AT305" s="95"/>
      <c r="AU305" s="95"/>
      <c r="AV305" s="95"/>
      <c r="AW305" s="96"/>
      <c r="AX305" s="95"/>
      <c r="AY305" s="95"/>
      <c r="AZ305" s="95"/>
      <c r="BA305" s="95"/>
      <c r="BB305" s="95"/>
      <c r="BC305" s="95"/>
      <c r="BD305" s="95"/>
      <c r="BE305" s="95"/>
      <c r="BF305" s="96"/>
      <c r="BG305" s="95"/>
      <c r="BH305" s="95"/>
      <c r="BI305" s="95"/>
      <c r="BJ305" s="95"/>
      <c r="BK305" s="95"/>
      <c r="BL305" s="95"/>
      <c r="BM305" s="95"/>
      <c r="BN305" s="95"/>
      <c r="BO305" s="96"/>
      <c r="BP305" s="95"/>
      <c r="BQ305" s="95"/>
      <c r="BR305" s="95"/>
      <c r="BS305" s="95"/>
      <c r="BT305" s="95"/>
      <c r="BU305" s="95"/>
      <c r="BV305" s="95"/>
      <c r="BW305" s="95"/>
      <c r="BX305" s="96"/>
      <c r="BY305" s="95"/>
      <c r="BZ305" s="95"/>
      <c r="CA305" s="95"/>
      <c r="CB305" s="95"/>
      <c r="CC305" s="95"/>
      <c r="CD305" s="95"/>
      <c r="CE305" s="95"/>
      <c r="CF305" s="95"/>
      <c r="CG305" s="96"/>
      <c r="CH305" s="95"/>
      <c r="CI305" s="95"/>
      <c r="CJ305" s="95"/>
      <c r="CK305" s="95"/>
      <c r="CL305" s="95"/>
      <c r="CM305" s="95"/>
      <c r="CN305" s="95"/>
      <c r="CO305" s="95"/>
      <c r="CP305" s="96"/>
      <c r="CQ305" s="95"/>
      <c r="CR305" s="95"/>
      <c r="CS305" s="95"/>
      <c r="CT305" s="95"/>
      <c r="CU305" s="95"/>
      <c r="CV305" s="95"/>
      <c r="CW305" s="95"/>
      <c r="CX305" s="95"/>
      <c r="CY305" s="96"/>
      <c r="CZ305" s="95"/>
      <c r="DA305" s="95"/>
      <c r="DB305" s="95"/>
      <c r="DC305" s="95"/>
      <c r="DD305" s="95"/>
      <c r="DE305" s="95"/>
      <c r="DF305" s="95"/>
      <c r="DG305" s="95"/>
      <c r="DH305" s="96"/>
    </row>
    <row r="306" spans="1:112" s="83" customFormat="1" ht="11.5" x14ac:dyDescent="0.35">
      <c r="A306" s="87" t="s">
        <v>549</v>
      </c>
      <c r="B306" s="8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8"/>
      <c r="O306" s="97"/>
      <c r="P306" s="97"/>
      <c r="Q306" s="97"/>
      <c r="R306" s="97"/>
      <c r="S306" s="97"/>
      <c r="T306" s="97"/>
      <c r="U306" s="97"/>
      <c r="V306" s="97"/>
      <c r="W306" s="98"/>
      <c r="X306" s="97"/>
      <c r="Y306" s="97"/>
      <c r="Z306" s="97"/>
      <c r="AA306" s="97"/>
      <c r="AB306" s="97"/>
      <c r="AC306" s="97"/>
      <c r="AD306" s="97"/>
      <c r="AE306" s="97"/>
      <c r="AF306" s="97"/>
      <c r="AG306" s="97"/>
      <c r="AH306" s="97"/>
      <c r="AI306" s="97"/>
      <c r="AJ306" s="97"/>
      <c r="AK306" s="97"/>
      <c r="AL306" s="97"/>
      <c r="AM306" s="97"/>
      <c r="AN306" s="98"/>
      <c r="AO306" s="97"/>
      <c r="AP306" s="97"/>
      <c r="AQ306" s="97"/>
      <c r="AR306" s="97"/>
      <c r="AS306" s="97"/>
      <c r="AT306" s="97"/>
      <c r="AU306" s="97"/>
      <c r="AV306" s="97"/>
      <c r="AW306" s="98"/>
      <c r="AX306" s="97"/>
      <c r="AY306" s="97"/>
      <c r="AZ306" s="97"/>
      <c r="BA306" s="97"/>
      <c r="BB306" s="97"/>
      <c r="BC306" s="97"/>
      <c r="BD306" s="97"/>
      <c r="BE306" s="97"/>
      <c r="BF306" s="98"/>
      <c r="BG306" s="97"/>
      <c r="BH306" s="97"/>
      <c r="BI306" s="97"/>
      <c r="BJ306" s="97"/>
      <c r="BK306" s="97"/>
      <c r="BL306" s="97"/>
      <c r="BM306" s="97"/>
      <c r="BN306" s="97"/>
      <c r="BO306" s="98"/>
      <c r="BP306" s="97"/>
      <c r="BQ306" s="97"/>
      <c r="BR306" s="97"/>
      <c r="BS306" s="97"/>
      <c r="BT306" s="97"/>
      <c r="BU306" s="97"/>
      <c r="BV306" s="97"/>
      <c r="BW306" s="97"/>
      <c r="BX306" s="98"/>
      <c r="BY306" s="97"/>
      <c r="BZ306" s="97"/>
      <c r="CA306" s="97"/>
      <c r="CB306" s="97"/>
      <c r="CC306" s="97"/>
      <c r="CD306" s="97"/>
      <c r="CE306" s="97"/>
      <c r="CF306" s="97"/>
      <c r="CG306" s="98"/>
      <c r="CH306" s="97"/>
      <c r="CI306" s="97"/>
      <c r="CJ306" s="97"/>
      <c r="CK306" s="97"/>
      <c r="CL306" s="97"/>
      <c r="CM306" s="97"/>
      <c r="CN306" s="97"/>
      <c r="CO306" s="97"/>
      <c r="CP306" s="98"/>
      <c r="CQ306" s="97"/>
      <c r="CR306" s="97"/>
      <c r="CS306" s="97"/>
      <c r="CT306" s="97"/>
      <c r="CU306" s="97"/>
      <c r="CV306" s="97"/>
      <c r="CW306" s="97"/>
      <c r="CX306" s="97"/>
      <c r="CY306" s="98"/>
      <c r="CZ306" s="97"/>
      <c r="DA306" s="97"/>
      <c r="DB306" s="97"/>
      <c r="DC306" s="97"/>
      <c r="DD306" s="97"/>
      <c r="DE306" s="97"/>
      <c r="DF306" s="97"/>
      <c r="DG306" s="97"/>
      <c r="DH306" s="98"/>
    </row>
    <row r="307" spans="1:112" s="83" customFormat="1" ht="11.5" x14ac:dyDescent="0.35">
      <c r="A307" s="87"/>
      <c r="B307" s="87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99"/>
      <c r="O307" s="72"/>
      <c r="P307" s="72"/>
      <c r="Q307" s="72"/>
      <c r="R307" s="72"/>
      <c r="S307" s="72"/>
      <c r="T307" s="72"/>
      <c r="U307" s="72"/>
      <c r="V307" s="72"/>
      <c r="W307" s="99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99"/>
      <c r="AO307" s="72"/>
      <c r="AP307" s="72"/>
      <c r="AQ307" s="72"/>
      <c r="AR307" s="72"/>
      <c r="AS307" s="72"/>
      <c r="AT307" s="72"/>
      <c r="AU307" s="72"/>
      <c r="AV307" s="72"/>
      <c r="AW307" s="99"/>
      <c r="AX307" s="72"/>
      <c r="AY307" s="72"/>
      <c r="AZ307" s="72"/>
      <c r="BA307" s="72"/>
      <c r="BB307" s="72"/>
      <c r="BC307" s="72"/>
      <c r="BD307" s="72"/>
      <c r="BE307" s="72"/>
      <c r="BF307" s="99"/>
      <c r="BG307" s="72"/>
      <c r="BH307" s="72"/>
      <c r="BI307" s="72"/>
      <c r="BJ307" s="72"/>
      <c r="BK307" s="72"/>
      <c r="BL307" s="72"/>
      <c r="BM307" s="72"/>
      <c r="BN307" s="72"/>
      <c r="BO307" s="99"/>
      <c r="BP307" s="72"/>
      <c r="BQ307" s="72"/>
      <c r="BR307" s="72"/>
      <c r="BS307" s="72"/>
      <c r="BT307" s="72"/>
      <c r="BU307" s="72"/>
      <c r="BV307" s="72"/>
      <c r="BW307" s="72"/>
      <c r="BX307" s="99"/>
      <c r="BY307" s="72"/>
      <c r="BZ307" s="72"/>
      <c r="CA307" s="72"/>
      <c r="CB307" s="72"/>
      <c r="CC307" s="72"/>
      <c r="CD307" s="72"/>
      <c r="CE307" s="72"/>
      <c r="CF307" s="72"/>
      <c r="CG307" s="99"/>
      <c r="CH307" s="72"/>
      <c r="CI307" s="72"/>
      <c r="CJ307" s="72"/>
      <c r="CK307" s="72"/>
      <c r="CL307" s="72"/>
      <c r="CM307" s="72"/>
      <c r="CN307" s="72"/>
      <c r="CO307" s="72"/>
      <c r="CP307" s="99"/>
      <c r="CQ307" s="72"/>
      <c r="CR307" s="72"/>
      <c r="CS307" s="72"/>
      <c r="CT307" s="72"/>
      <c r="CU307" s="72"/>
      <c r="CV307" s="72"/>
      <c r="CW307" s="72"/>
      <c r="CX307" s="72"/>
      <c r="CY307" s="99"/>
      <c r="CZ307" s="72"/>
      <c r="DA307" s="72"/>
      <c r="DB307" s="72"/>
      <c r="DC307" s="72"/>
      <c r="DD307" s="72"/>
      <c r="DE307" s="72"/>
      <c r="DF307" s="72"/>
      <c r="DG307" s="72"/>
      <c r="DH307" s="99"/>
    </row>
    <row r="308" spans="1:112" s="74" customFormat="1" ht="11.5" x14ac:dyDescent="0.35">
      <c r="A308" s="87" t="s">
        <v>80</v>
      </c>
      <c r="B308" s="87"/>
      <c r="C308" s="69"/>
      <c r="D308" s="69"/>
      <c r="E308" s="69"/>
      <c r="F308" s="69"/>
      <c r="G308" s="69"/>
      <c r="H308" s="69"/>
      <c r="I308" s="69"/>
      <c r="J308" s="69"/>
      <c r="K308" s="69"/>
      <c r="L308" s="69"/>
      <c r="M308" s="69"/>
      <c r="N308" s="70"/>
      <c r="O308" s="69"/>
      <c r="P308" s="69"/>
      <c r="Q308" s="69"/>
      <c r="R308" s="69"/>
      <c r="S308" s="69"/>
      <c r="T308" s="69"/>
      <c r="U308" s="69"/>
      <c r="V308" s="69"/>
      <c r="W308" s="70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  <c r="AM308" s="69"/>
      <c r="AN308" s="70"/>
      <c r="AO308" s="69"/>
      <c r="AP308" s="69"/>
      <c r="AQ308" s="69"/>
      <c r="AR308" s="69"/>
      <c r="AS308" s="69"/>
      <c r="AT308" s="69"/>
      <c r="AU308" s="69"/>
      <c r="AV308" s="69"/>
      <c r="AW308" s="70"/>
      <c r="AX308" s="69"/>
      <c r="AY308" s="69"/>
      <c r="AZ308" s="69"/>
      <c r="BA308" s="69"/>
      <c r="BB308" s="69"/>
      <c r="BC308" s="69"/>
      <c r="BD308" s="69"/>
      <c r="BE308" s="69"/>
      <c r="BF308" s="70"/>
      <c r="BG308" s="69"/>
      <c r="BH308" s="69"/>
      <c r="BI308" s="69"/>
      <c r="BJ308" s="69"/>
      <c r="BK308" s="69"/>
      <c r="BL308" s="69"/>
      <c r="BM308" s="69"/>
      <c r="BN308" s="69"/>
      <c r="BO308" s="70"/>
      <c r="BP308" s="69"/>
      <c r="BQ308" s="69"/>
      <c r="BR308" s="69"/>
      <c r="BS308" s="69"/>
      <c r="BT308" s="69"/>
      <c r="BU308" s="69"/>
      <c r="BV308" s="69"/>
      <c r="BW308" s="69"/>
      <c r="BX308" s="70"/>
      <c r="BY308" s="69"/>
      <c r="BZ308" s="69"/>
      <c r="CA308" s="69"/>
      <c r="CB308" s="69"/>
      <c r="CC308" s="69"/>
      <c r="CD308" s="69"/>
      <c r="CE308" s="69"/>
      <c r="CF308" s="69"/>
      <c r="CG308" s="70"/>
      <c r="CH308" s="69"/>
      <c r="CI308" s="69"/>
      <c r="CJ308" s="69"/>
      <c r="CK308" s="69"/>
      <c r="CL308" s="69"/>
      <c r="CM308" s="69"/>
      <c r="CN308" s="69"/>
      <c r="CO308" s="69"/>
      <c r="CP308" s="70"/>
      <c r="CQ308" s="69"/>
      <c r="CR308" s="69"/>
      <c r="CS308" s="69"/>
      <c r="CT308" s="69"/>
      <c r="CU308" s="69"/>
      <c r="CV308" s="69"/>
      <c r="CW308" s="69"/>
      <c r="CX308" s="69"/>
      <c r="CY308" s="70"/>
      <c r="CZ308" s="69"/>
      <c r="DA308" s="69"/>
      <c r="DB308" s="69"/>
      <c r="DC308" s="69"/>
      <c r="DD308" s="69"/>
      <c r="DE308" s="69"/>
      <c r="DF308" s="69"/>
      <c r="DG308" s="69"/>
      <c r="DH308" s="70"/>
    </row>
    <row r="309" spans="1:112" s="74" customFormat="1" ht="11.5" x14ac:dyDescent="0.35">
      <c r="A309" s="88"/>
      <c r="B309" s="87"/>
      <c r="C309" s="69"/>
      <c r="D309" s="69"/>
      <c r="E309" s="69"/>
      <c r="F309" s="69"/>
      <c r="G309" s="69"/>
      <c r="H309" s="69"/>
      <c r="I309" s="69"/>
      <c r="J309" s="69"/>
      <c r="K309" s="69"/>
      <c r="L309" s="69"/>
      <c r="M309" s="69"/>
      <c r="N309" s="70"/>
      <c r="O309" s="69"/>
      <c r="P309" s="69"/>
      <c r="Q309" s="69"/>
      <c r="R309" s="69"/>
      <c r="S309" s="69"/>
      <c r="T309" s="69"/>
      <c r="U309" s="69"/>
      <c r="V309" s="69"/>
      <c r="W309" s="70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  <c r="AM309" s="69"/>
      <c r="AN309" s="70"/>
      <c r="AO309" s="69"/>
      <c r="AP309" s="69"/>
      <c r="AQ309" s="69"/>
      <c r="AR309" s="69"/>
      <c r="AS309" s="69"/>
      <c r="AT309" s="69"/>
      <c r="AU309" s="69"/>
      <c r="AV309" s="69"/>
      <c r="AW309" s="70"/>
      <c r="AX309" s="69"/>
      <c r="AY309" s="69"/>
      <c r="AZ309" s="69"/>
      <c r="BA309" s="69"/>
      <c r="BB309" s="69"/>
      <c r="BC309" s="69"/>
      <c r="BD309" s="69"/>
      <c r="BE309" s="69"/>
      <c r="BF309" s="70"/>
      <c r="BG309" s="69"/>
      <c r="BH309" s="69"/>
      <c r="BI309" s="69"/>
      <c r="BJ309" s="69"/>
      <c r="BK309" s="69"/>
      <c r="BL309" s="69"/>
      <c r="BM309" s="69"/>
      <c r="BN309" s="69"/>
      <c r="BO309" s="70"/>
      <c r="BP309" s="69"/>
      <c r="BQ309" s="69"/>
      <c r="BR309" s="69"/>
      <c r="BS309" s="69"/>
      <c r="BT309" s="69"/>
      <c r="BU309" s="69"/>
      <c r="BV309" s="69"/>
      <c r="BW309" s="69"/>
      <c r="BX309" s="70"/>
      <c r="BY309" s="69"/>
      <c r="BZ309" s="69"/>
      <c r="CA309" s="69"/>
      <c r="CB309" s="69"/>
      <c r="CC309" s="69"/>
      <c r="CD309" s="69"/>
      <c r="CE309" s="69"/>
      <c r="CF309" s="69"/>
      <c r="CG309" s="70"/>
      <c r="CH309" s="69"/>
      <c r="CI309" s="69"/>
      <c r="CJ309" s="69"/>
      <c r="CK309" s="69"/>
      <c r="CL309" s="69"/>
      <c r="CM309" s="69"/>
      <c r="CN309" s="69"/>
      <c r="CO309" s="69"/>
      <c r="CP309" s="70"/>
      <c r="CQ309" s="69"/>
      <c r="CR309" s="69"/>
      <c r="CS309" s="69"/>
      <c r="CT309" s="69"/>
      <c r="CU309" s="69"/>
      <c r="CV309" s="69"/>
      <c r="CW309" s="69"/>
      <c r="CX309" s="69"/>
      <c r="CY309" s="70"/>
      <c r="CZ309" s="69"/>
      <c r="DA309" s="69"/>
      <c r="DB309" s="69"/>
      <c r="DC309" s="69"/>
      <c r="DD309" s="69"/>
      <c r="DE309" s="69"/>
      <c r="DF309" s="69"/>
      <c r="DG309" s="69"/>
      <c r="DH309" s="70"/>
    </row>
    <row r="310" spans="1:112" s="74" customFormat="1" ht="11.5" hidden="1" x14ac:dyDescent="0.35">
      <c r="A310" s="87">
        <v>1000</v>
      </c>
      <c r="B310" s="87" t="s">
        <v>550</v>
      </c>
      <c r="C310" s="69"/>
      <c r="D310" s="69"/>
      <c r="E310" s="69"/>
      <c r="F310" s="69"/>
      <c r="G310" s="69"/>
      <c r="H310" s="69"/>
      <c r="I310" s="69"/>
      <c r="J310" s="69"/>
      <c r="K310" s="69"/>
      <c r="L310" s="69"/>
      <c r="M310" s="69"/>
      <c r="N310" s="70"/>
      <c r="O310" s="69"/>
      <c r="P310" s="69"/>
      <c r="Q310" s="69"/>
      <c r="R310" s="69"/>
      <c r="S310" s="69"/>
      <c r="T310" s="69"/>
      <c r="U310" s="69"/>
      <c r="V310" s="69"/>
      <c r="W310" s="70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  <c r="AM310" s="69"/>
      <c r="AN310" s="70"/>
      <c r="AO310" s="69"/>
      <c r="AP310" s="69"/>
      <c r="AQ310" s="69"/>
      <c r="AR310" s="69"/>
      <c r="AS310" s="69"/>
      <c r="AT310" s="69"/>
      <c r="AU310" s="69"/>
      <c r="AV310" s="69"/>
      <c r="AW310" s="70"/>
      <c r="AX310" s="69"/>
      <c r="AY310" s="69"/>
      <c r="AZ310" s="69"/>
      <c r="BA310" s="69"/>
      <c r="BB310" s="69"/>
      <c r="BC310" s="69"/>
      <c r="BD310" s="69"/>
      <c r="BE310" s="69"/>
      <c r="BF310" s="70"/>
      <c r="BG310" s="69"/>
      <c r="BH310" s="69"/>
      <c r="BI310" s="69"/>
      <c r="BJ310" s="69"/>
      <c r="BK310" s="69"/>
      <c r="BL310" s="69"/>
      <c r="BM310" s="69"/>
      <c r="BN310" s="69"/>
      <c r="BO310" s="70"/>
      <c r="BP310" s="69"/>
      <c r="BQ310" s="69"/>
      <c r="BR310" s="69"/>
      <c r="BS310" s="69"/>
      <c r="BT310" s="69"/>
      <c r="BU310" s="69"/>
      <c r="BV310" s="69"/>
      <c r="BW310" s="69"/>
      <c r="BX310" s="70"/>
      <c r="BY310" s="69"/>
      <c r="BZ310" s="69"/>
      <c r="CA310" s="69"/>
      <c r="CB310" s="69"/>
      <c r="CC310" s="69"/>
      <c r="CD310" s="69"/>
      <c r="CE310" s="69"/>
      <c r="CF310" s="69"/>
      <c r="CG310" s="70"/>
      <c r="CH310" s="69"/>
      <c r="CI310" s="69"/>
      <c r="CJ310" s="69"/>
      <c r="CK310" s="69"/>
      <c r="CL310" s="69"/>
      <c r="CM310" s="69"/>
      <c r="CN310" s="69"/>
      <c r="CO310" s="69"/>
      <c r="CP310" s="70"/>
      <c r="CQ310" s="69"/>
      <c r="CR310" s="69"/>
      <c r="CS310" s="69"/>
      <c r="CT310" s="69"/>
      <c r="CU310" s="69"/>
      <c r="CV310" s="69"/>
      <c r="CW310" s="69"/>
      <c r="CX310" s="69"/>
      <c r="CY310" s="70"/>
      <c r="CZ310" s="69"/>
      <c r="DA310" s="69"/>
      <c r="DB310" s="69"/>
      <c r="DC310" s="69"/>
      <c r="DD310" s="69"/>
      <c r="DE310" s="69"/>
      <c r="DF310" s="69"/>
      <c r="DG310" s="69"/>
      <c r="DH310" s="70"/>
    </row>
    <row r="311" spans="1:112" s="74" customFormat="1" ht="11.5" hidden="1" x14ac:dyDescent="0.35">
      <c r="A311" s="88">
        <v>1100</v>
      </c>
      <c r="B311" s="88" t="s">
        <v>551</v>
      </c>
      <c r="C311" s="69"/>
      <c r="D311" s="69">
        <v>0</v>
      </c>
      <c r="E311" s="69">
        <v>5870939.1360000018</v>
      </c>
      <c r="F311" s="69">
        <v>500008.03999999992</v>
      </c>
      <c r="G311" s="69">
        <v>863925.75</v>
      </c>
      <c r="H311" s="69">
        <v>1455167.5880000002</v>
      </c>
      <c r="I311" s="69">
        <v>1787099.9999999998</v>
      </c>
      <c r="J311" s="69">
        <v>1264737.7579999999</v>
      </c>
      <c r="K311" s="69">
        <v>0</v>
      </c>
      <c r="L311" s="69">
        <v>0</v>
      </c>
      <c r="M311" s="69">
        <v>0</v>
      </c>
      <c r="N311" s="70" t="s">
        <v>552</v>
      </c>
      <c r="O311" s="69">
        <v>540960.70733333332</v>
      </c>
      <c r="P311" s="69">
        <v>834610.26</v>
      </c>
      <c r="Q311" s="69">
        <v>1398960.81</v>
      </c>
      <c r="R311" s="69">
        <v>1856622.1</v>
      </c>
      <c r="S311" s="69">
        <v>1094835.8166666667</v>
      </c>
      <c r="T311" s="69">
        <v>0</v>
      </c>
      <c r="U311" s="69">
        <v>0</v>
      </c>
      <c r="V311" s="69">
        <v>5725989.6940000011</v>
      </c>
      <c r="W311" s="70" t="s">
        <v>553</v>
      </c>
      <c r="X311" s="69">
        <f t="shared" ref="X311:AE342" si="270">F311-O311</f>
        <v>-40952.667333333404</v>
      </c>
      <c r="Y311" s="69">
        <f t="shared" si="270"/>
        <v>29315.489999999991</v>
      </c>
      <c r="Z311" s="69">
        <f t="shared" si="270"/>
        <v>56206.778000000166</v>
      </c>
      <c r="AA311" s="69">
        <f t="shared" si="270"/>
        <v>-69522.100000000326</v>
      </c>
      <c r="AB311" s="69">
        <f t="shared" si="270"/>
        <v>169901.94133333326</v>
      </c>
      <c r="AC311" s="69">
        <f t="shared" si="270"/>
        <v>0</v>
      </c>
      <c r="AD311" s="69">
        <f t="shared" si="270"/>
        <v>0</v>
      </c>
      <c r="AE311" s="69">
        <f t="shared" si="270"/>
        <v>-5725989.6940000011</v>
      </c>
      <c r="AF311" s="69">
        <v>514922.98003333324</v>
      </c>
      <c r="AG311" s="69">
        <v>849606.06779999996</v>
      </c>
      <c r="AH311" s="69">
        <v>1322276.8993999998</v>
      </c>
      <c r="AI311" s="69">
        <v>2150630.7917999998</v>
      </c>
      <c r="AJ311" s="69">
        <v>1144496.5304</v>
      </c>
      <c r="AK311" s="69">
        <v>0</v>
      </c>
      <c r="AL311" s="69">
        <v>0</v>
      </c>
      <c r="AM311" s="69">
        <v>5981933.2694333335</v>
      </c>
      <c r="AN311" s="70" t="s">
        <v>915</v>
      </c>
      <c r="AO311" s="69">
        <v>530370.66943433334</v>
      </c>
      <c r="AP311" s="69">
        <v>875094.24983400002</v>
      </c>
      <c r="AQ311" s="69">
        <v>1361945.2063820001</v>
      </c>
      <c r="AR311" s="69">
        <v>2270149.7155539999</v>
      </c>
      <c r="AS311" s="69">
        <v>1178831.426312</v>
      </c>
      <c r="AT311" s="69">
        <v>0</v>
      </c>
      <c r="AU311" s="69">
        <v>0</v>
      </c>
      <c r="AV311" s="69">
        <v>6216391.2675163364</v>
      </c>
      <c r="AW311" s="70" t="s">
        <v>916</v>
      </c>
      <c r="AX311" s="69">
        <v>546281.7895173633</v>
      </c>
      <c r="AY311" s="69">
        <v>901347.07732902013</v>
      </c>
      <c r="AZ311" s="69">
        <v>1402803.5625734602</v>
      </c>
      <c r="BA311" s="69">
        <v>2393254.2070206203</v>
      </c>
      <c r="BB311" s="69">
        <v>1214196.36910136</v>
      </c>
      <c r="BC311" s="69">
        <v>0</v>
      </c>
      <c r="BD311" s="69">
        <v>0</v>
      </c>
      <c r="BE311" s="69">
        <v>6457883.0055418191</v>
      </c>
      <c r="BF311" s="70" t="s">
        <v>917</v>
      </c>
      <c r="BG311" s="69">
        <v>562670.24320288433</v>
      </c>
      <c r="BH311" s="69">
        <v>928387.48964889091</v>
      </c>
      <c r="BI311" s="69">
        <v>1444887.669450664</v>
      </c>
      <c r="BJ311" s="69">
        <v>2465051.8332312391</v>
      </c>
      <c r="BK311" s="69">
        <v>1250622.2601744009</v>
      </c>
      <c r="BL311" s="69">
        <v>1250622.2601744009</v>
      </c>
      <c r="BM311" s="69">
        <v>0</v>
      </c>
      <c r="BN311" s="69">
        <v>6651619.4957080763</v>
      </c>
      <c r="BO311" s="70" t="s">
        <v>918</v>
      </c>
      <c r="BP311" s="69">
        <v>579550.35049897095</v>
      </c>
      <c r="BQ311" s="69">
        <v>956239.11433835723</v>
      </c>
      <c r="BR311" s="69">
        <v>1488234.2995341839</v>
      </c>
      <c r="BS311" s="69">
        <v>2539003.3882281752</v>
      </c>
      <c r="BT311" s="69">
        <v>1288140.927979633</v>
      </c>
      <c r="BU311" s="69">
        <v>1288140.927979633</v>
      </c>
      <c r="BV311" s="69">
        <v>0</v>
      </c>
      <c r="BW311" s="69">
        <v>6851168.0805793228</v>
      </c>
      <c r="BX311" s="70" t="s">
        <v>918</v>
      </c>
      <c r="BY311" s="69">
        <v>596936.86101393995</v>
      </c>
      <c r="BZ311" s="69">
        <v>984926.28776850831</v>
      </c>
      <c r="CA311" s="69">
        <v>1532881.3285202095</v>
      </c>
      <c r="CB311" s="69">
        <v>2615173.4898750209</v>
      </c>
      <c r="CC311" s="69">
        <v>1326785.1558190219</v>
      </c>
      <c r="CD311" s="69">
        <v>1326785.1558190219</v>
      </c>
      <c r="CE311" s="69">
        <v>0</v>
      </c>
      <c r="CF311" s="69">
        <v>7056703.1229967028</v>
      </c>
      <c r="CG311" s="70" t="s">
        <v>918</v>
      </c>
      <c r="CH311" s="69">
        <v>614844.96684435825</v>
      </c>
      <c r="CI311" s="69">
        <v>1014474.0764015634</v>
      </c>
      <c r="CJ311" s="69">
        <v>1578867.7683758161</v>
      </c>
      <c r="CK311" s="69">
        <v>2693628.6945712725</v>
      </c>
      <c r="CL311" s="69">
        <v>1366588.710493593</v>
      </c>
      <c r="CM311" s="69">
        <v>1366588.710493593</v>
      </c>
      <c r="CN311" s="69">
        <v>0</v>
      </c>
      <c r="CO311" s="69">
        <v>7268404.2166866045</v>
      </c>
      <c r="CP311" s="70" t="s">
        <v>423</v>
      </c>
      <c r="CQ311" s="69">
        <v>633290.31584968907</v>
      </c>
      <c r="CR311" s="69">
        <v>1044908.2986936101</v>
      </c>
      <c r="CS311" s="69">
        <v>1626233.8014270903</v>
      </c>
      <c r="CT311" s="69">
        <v>2774437.5554084098</v>
      </c>
      <c r="CU311" s="69">
        <v>1407586.3718084004</v>
      </c>
      <c r="CV311" s="69">
        <v>1407586.3718084004</v>
      </c>
      <c r="CW311" s="69">
        <v>0</v>
      </c>
      <c r="CX311" s="69">
        <v>7486456.3431872055</v>
      </c>
      <c r="CY311" s="70" t="s">
        <v>918</v>
      </c>
      <c r="CZ311" s="69">
        <v>35</v>
      </c>
      <c r="DA311" s="69">
        <v>30</v>
      </c>
      <c r="DB311" s="69">
        <v>0</v>
      </c>
      <c r="DC311" s="69">
        <v>0</v>
      </c>
      <c r="DD311" s="69">
        <v>0</v>
      </c>
      <c r="DE311" s="69">
        <v>115</v>
      </c>
      <c r="DF311" s="69">
        <v>120</v>
      </c>
      <c r="DG311" s="69">
        <v>27</v>
      </c>
      <c r="DH311" s="70" t="s">
        <v>918</v>
      </c>
    </row>
    <row r="312" spans="1:112" s="74" customFormat="1" ht="11.5" hidden="1" x14ac:dyDescent="0.35">
      <c r="A312" s="88">
        <v>1101</v>
      </c>
      <c r="B312" s="88" t="s">
        <v>554</v>
      </c>
      <c r="C312" s="69"/>
      <c r="D312" s="69">
        <v>0</v>
      </c>
      <c r="E312" s="69">
        <v>0</v>
      </c>
      <c r="F312" s="69">
        <v>0</v>
      </c>
      <c r="G312" s="69">
        <v>0</v>
      </c>
      <c r="H312" s="69">
        <v>0</v>
      </c>
      <c r="I312" s="69">
        <v>0</v>
      </c>
      <c r="J312" s="69">
        <v>0</v>
      </c>
      <c r="K312" s="69">
        <v>0</v>
      </c>
      <c r="L312" s="69">
        <v>0</v>
      </c>
      <c r="M312" s="69">
        <v>0</v>
      </c>
      <c r="N312" s="70" t="s">
        <v>423</v>
      </c>
      <c r="O312" s="69">
        <v>0</v>
      </c>
      <c r="P312" s="69">
        <v>0</v>
      </c>
      <c r="Q312" s="69">
        <v>0</v>
      </c>
      <c r="R312" s="69">
        <v>0</v>
      </c>
      <c r="S312" s="69">
        <v>0</v>
      </c>
      <c r="T312" s="69">
        <v>0</v>
      </c>
      <c r="U312" s="69">
        <v>0</v>
      </c>
      <c r="V312" s="69">
        <v>0</v>
      </c>
      <c r="W312" s="70" t="s">
        <v>423</v>
      </c>
      <c r="X312" s="69">
        <f t="shared" si="270"/>
        <v>0</v>
      </c>
      <c r="Y312" s="69">
        <f t="shared" si="270"/>
        <v>0</v>
      </c>
      <c r="Z312" s="69">
        <f t="shared" si="270"/>
        <v>0</v>
      </c>
      <c r="AA312" s="69">
        <f t="shared" si="270"/>
        <v>0</v>
      </c>
      <c r="AB312" s="69">
        <f t="shared" si="270"/>
        <v>0</v>
      </c>
      <c r="AC312" s="69">
        <f t="shared" si="270"/>
        <v>0</v>
      </c>
      <c r="AD312" s="69">
        <f t="shared" si="270"/>
        <v>0</v>
      </c>
      <c r="AE312" s="69">
        <f t="shared" si="270"/>
        <v>0</v>
      </c>
      <c r="AF312" s="69">
        <v>0</v>
      </c>
      <c r="AG312" s="69">
        <v>0</v>
      </c>
      <c r="AH312" s="69">
        <v>0</v>
      </c>
      <c r="AI312" s="69">
        <v>0</v>
      </c>
      <c r="AJ312" s="69">
        <v>0</v>
      </c>
      <c r="AK312" s="69">
        <v>0</v>
      </c>
      <c r="AL312" s="69">
        <v>0</v>
      </c>
      <c r="AM312" s="69">
        <v>0</v>
      </c>
      <c r="AN312" s="70" t="s">
        <v>423</v>
      </c>
      <c r="AO312" s="69">
        <v>0</v>
      </c>
      <c r="AP312" s="69">
        <v>0</v>
      </c>
      <c r="AQ312" s="69">
        <v>0</v>
      </c>
      <c r="AR312" s="69">
        <v>0</v>
      </c>
      <c r="AS312" s="69">
        <v>0</v>
      </c>
      <c r="AT312" s="69">
        <v>0</v>
      </c>
      <c r="AU312" s="69">
        <v>0</v>
      </c>
      <c r="AV312" s="69">
        <v>0</v>
      </c>
      <c r="AW312" s="70" t="s">
        <v>423</v>
      </c>
      <c r="AX312" s="69">
        <v>0</v>
      </c>
      <c r="AY312" s="69">
        <v>0</v>
      </c>
      <c r="AZ312" s="69">
        <v>0</v>
      </c>
      <c r="BA312" s="69">
        <v>0</v>
      </c>
      <c r="BB312" s="69">
        <v>0</v>
      </c>
      <c r="BC312" s="69">
        <v>0</v>
      </c>
      <c r="BD312" s="69">
        <v>0</v>
      </c>
      <c r="BE312" s="69">
        <v>0</v>
      </c>
      <c r="BF312" s="70" t="s">
        <v>423</v>
      </c>
      <c r="BG312" s="69">
        <v>0</v>
      </c>
      <c r="BH312" s="69">
        <v>0</v>
      </c>
      <c r="BI312" s="69">
        <v>0</v>
      </c>
      <c r="BJ312" s="69">
        <v>0</v>
      </c>
      <c r="BK312" s="69">
        <v>0</v>
      </c>
      <c r="BL312" s="69">
        <v>0</v>
      </c>
      <c r="BM312" s="69">
        <v>0</v>
      </c>
      <c r="BN312" s="69">
        <v>0</v>
      </c>
      <c r="BO312" s="70" t="s">
        <v>423</v>
      </c>
      <c r="BP312" s="69">
        <v>0</v>
      </c>
      <c r="BQ312" s="69">
        <v>0</v>
      </c>
      <c r="BR312" s="69">
        <v>0</v>
      </c>
      <c r="BS312" s="69">
        <v>0</v>
      </c>
      <c r="BT312" s="69">
        <v>0</v>
      </c>
      <c r="BU312" s="69">
        <v>0</v>
      </c>
      <c r="BV312" s="69">
        <v>0</v>
      </c>
      <c r="BW312" s="69">
        <v>0</v>
      </c>
      <c r="BX312" s="70" t="s">
        <v>423</v>
      </c>
      <c r="BY312" s="69">
        <v>0</v>
      </c>
      <c r="BZ312" s="69">
        <v>0</v>
      </c>
      <c r="CA312" s="69">
        <v>0</v>
      </c>
      <c r="CB312" s="69">
        <v>0</v>
      </c>
      <c r="CC312" s="69">
        <v>0</v>
      </c>
      <c r="CD312" s="69">
        <v>0</v>
      </c>
      <c r="CE312" s="69">
        <v>0</v>
      </c>
      <c r="CF312" s="69">
        <v>0</v>
      </c>
      <c r="CG312" s="70" t="s">
        <v>423</v>
      </c>
      <c r="CH312" s="69">
        <v>0</v>
      </c>
      <c r="CI312" s="69">
        <v>0</v>
      </c>
      <c r="CJ312" s="69">
        <v>0</v>
      </c>
      <c r="CK312" s="69">
        <v>0</v>
      </c>
      <c r="CL312" s="69">
        <v>0</v>
      </c>
      <c r="CM312" s="69">
        <v>0</v>
      </c>
      <c r="CN312" s="69">
        <v>0</v>
      </c>
      <c r="CO312" s="69">
        <v>0</v>
      </c>
      <c r="CP312" s="70" t="s">
        <v>423</v>
      </c>
      <c r="CQ312" s="69">
        <v>0</v>
      </c>
      <c r="CR312" s="69">
        <v>0</v>
      </c>
      <c r="CS312" s="69">
        <v>0</v>
      </c>
      <c r="CT312" s="69">
        <v>0</v>
      </c>
      <c r="CU312" s="69">
        <v>0</v>
      </c>
      <c r="CV312" s="69">
        <v>0</v>
      </c>
      <c r="CW312" s="69">
        <v>0</v>
      </c>
      <c r="CX312" s="69">
        <v>0</v>
      </c>
      <c r="CY312" s="70" t="s">
        <v>423</v>
      </c>
      <c r="CZ312" s="69">
        <v>0</v>
      </c>
      <c r="DA312" s="69">
        <v>0</v>
      </c>
      <c r="DB312" s="69">
        <v>0</v>
      </c>
      <c r="DC312" s="69">
        <v>0</v>
      </c>
      <c r="DD312" s="69">
        <v>0</v>
      </c>
      <c r="DE312" s="69">
        <v>0</v>
      </c>
      <c r="DF312" s="69">
        <v>0</v>
      </c>
      <c r="DG312" s="69">
        <v>0</v>
      </c>
      <c r="DH312" s="70" t="s">
        <v>423</v>
      </c>
    </row>
    <row r="313" spans="1:112" s="74" customFormat="1" ht="11.5" hidden="1" x14ac:dyDescent="0.35">
      <c r="A313" s="88">
        <v>1103</v>
      </c>
      <c r="B313" s="88" t="s">
        <v>555</v>
      </c>
      <c r="C313" s="69"/>
      <c r="D313" s="69">
        <v>0</v>
      </c>
      <c r="E313" s="69">
        <v>0</v>
      </c>
      <c r="F313" s="69">
        <v>0</v>
      </c>
      <c r="G313" s="69">
        <v>0</v>
      </c>
      <c r="H313" s="69">
        <v>0</v>
      </c>
      <c r="I313" s="69">
        <v>0</v>
      </c>
      <c r="J313" s="69">
        <v>0</v>
      </c>
      <c r="K313" s="69">
        <v>0</v>
      </c>
      <c r="L313" s="69">
        <v>0</v>
      </c>
      <c r="M313" s="69">
        <v>0</v>
      </c>
      <c r="N313" s="70" t="s">
        <v>423</v>
      </c>
      <c r="O313" s="69">
        <v>0</v>
      </c>
      <c r="P313" s="69">
        <v>0</v>
      </c>
      <c r="Q313" s="69">
        <v>0</v>
      </c>
      <c r="R313" s="69">
        <v>0</v>
      </c>
      <c r="S313" s="69">
        <v>0</v>
      </c>
      <c r="T313" s="69">
        <v>0</v>
      </c>
      <c r="U313" s="69">
        <v>0</v>
      </c>
      <c r="V313" s="69">
        <v>0</v>
      </c>
      <c r="W313" s="70" t="s">
        <v>423</v>
      </c>
      <c r="X313" s="69">
        <f t="shared" si="270"/>
        <v>0</v>
      </c>
      <c r="Y313" s="69">
        <f t="shared" si="270"/>
        <v>0</v>
      </c>
      <c r="Z313" s="69">
        <f t="shared" si="270"/>
        <v>0</v>
      </c>
      <c r="AA313" s="69">
        <f t="shared" si="270"/>
        <v>0</v>
      </c>
      <c r="AB313" s="69">
        <f t="shared" si="270"/>
        <v>0</v>
      </c>
      <c r="AC313" s="69">
        <f t="shared" si="270"/>
        <v>0</v>
      </c>
      <c r="AD313" s="69">
        <f t="shared" si="270"/>
        <v>0</v>
      </c>
      <c r="AE313" s="69">
        <f t="shared" si="270"/>
        <v>0</v>
      </c>
      <c r="AF313" s="69">
        <v>0</v>
      </c>
      <c r="AG313" s="69">
        <v>0</v>
      </c>
      <c r="AH313" s="69">
        <v>0</v>
      </c>
      <c r="AI313" s="69">
        <v>0</v>
      </c>
      <c r="AJ313" s="69">
        <v>0</v>
      </c>
      <c r="AK313" s="69">
        <v>0</v>
      </c>
      <c r="AL313" s="69">
        <v>0</v>
      </c>
      <c r="AM313" s="69">
        <v>0</v>
      </c>
      <c r="AN313" s="70" t="s">
        <v>423</v>
      </c>
      <c r="AO313" s="69">
        <v>0</v>
      </c>
      <c r="AP313" s="69">
        <v>0</v>
      </c>
      <c r="AQ313" s="69">
        <v>0</v>
      </c>
      <c r="AR313" s="69">
        <v>0</v>
      </c>
      <c r="AS313" s="69">
        <v>0</v>
      </c>
      <c r="AT313" s="69">
        <v>0</v>
      </c>
      <c r="AU313" s="69">
        <v>0</v>
      </c>
      <c r="AV313" s="69">
        <v>0</v>
      </c>
      <c r="AW313" s="70" t="s">
        <v>423</v>
      </c>
      <c r="AX313" s="69">
        <v>0</v>
      </c>
      <c r="AY313" s="69">
        <v>0</v>
      </c>
      <c r="AZ313" s="69">
        <v>0</v>
      </c>
      <c r="BA313" s="69">
        <v>0</v>
      </c>
      <c r="BB313" s="69">
        <v>0</v>
      </c>
      <c r="BC313" s="69">
        <v>0</v>
      </c>
      <c r="BD313" s="69">
        <v>0</v>
      </c>
      <c r="BE313" s="69">
        <v>0</v>
      </c>
      <c r="BF313" s="70" t="s">
        <v>423</v>
      </c>
      <c r="BG313" s="69">
        <v>0</v>
      </c>
      <c r="BH313" s="69">
        <v>0</v>
      </c>
      <c r="BI313" s="69">
        <v>0</v>
      </c>
      <c r="BJ313" s="69">
        <v>0</v>
      </c>
      <c r="BK313" s="69">
        <v>0</v>
      </c>
      <c r="BL313" s="69">
        <v>0</v>
      </c>
      <c r="BM313" s="69">
        <v>0</v>
      </c>
      <c r="BN313" s="69">
        <v>0</v>
      </c>
      <c r="BO313" s="70" t="s">
        <v>423</v>
      </c>
      <c r="BP313" s="69">
        <v>0</v>
      </c>
      <c r="BQ313" s="69">
        <v>0</v>
      </c>
      <c r="BR313" s="69">
        <v>0</v>
      </c>
      <c r="BS313" s="69">
        <v>0</v>
      </c>
      <c r="BT313" s="69">
        <v>0</v>
      </c>
      <c r="BU313" s="69">
        <v>0</v>
      </c>
      <c r="BV313" s="69">
        <v>0</v>
      </c>
      <c r="BW313" s="69">
        <v>0</v>
      </c>
      <c r="BX313" s="70" t="s">
        <v>423</v>
      </c>
      <c r="BY313" s="69">
        <v>0</v>
      </c>
      <c r="BZ313" s="69">
        <v>0</v>
      </c>
      <c r="CA313" s="69">
        <v>0</v>
      </c>
      <c r="CB313" s="69">
        <v>0</v>
      </c>
      <c r="CC313" s="69">
        <v>0</v>
      </c>
      <c r="CD313" s="69">
        <v>0</v>
      </c>
      <c r="CE313" s="69">
        <v>0</v>
      </c>
      <c r="CF313" s="69">
        <v>0</v>
      </c>
      <c r="CG313" s="70" t="s">
        <v>423</v>
      </c>
      <c r="CH313" s="69">
        <v>0</v>
      </c>
      <c r="CI313" s="69">
        <v>0</v>
      </c>
      <c r="CJ313" s="69">
        <v>0</v>
      </c>
      <c r="CK313" s="69">
        <v>0</v>
      </c>
      <c r="CL313" s="69">
        <v>0</v>
      </c>
      <c r="CM313" s="69">
        <v>0</v>
      </c>
      <c r="CN313" s="69">
        <v>0</v>
      </c>
      <c r="CO313" s="69">
        <v>0</v>
      </c>
      <c r="CP313" s="70" t="s">
        <v>423</v>
      </c>
      <c r="CQ313" s="69">
        <v>0</v>
      </c>
      <c r="CR313" s="69">
        <v>0</v>
      </c>
      <c r="CS313" s="69">
        <v>0</v>
      </c>
      <c r="CT313" s="69">
        <v>0</v>
      </c>
      <c r="CU313" s="69">
        <v>0</v>
      </c>
      <c r="CV313" s="69">
        <v>0</v>
      </c>
      <c r="CW313" s="69">
        <v>0</v>
      </c>
      <c r="CX313" s="69">
        <v>0</v>
      </c>
      <c r="CY313" s="70" t="s">
        <v>423</v>
      </c>
      <c r="CZ313" s="69">
        <v>0</v>
      </c>
      <c r="DA313" s="69">
        <v>0</v>
      </c>
      <c r="DB313" s="69">
        <v>0</v>
      </c>
      <c r="DC313" s="69">
        <v>0</v>
      </c>
      <c r="DD313" s="69">
        <v>0</v>
      </c>
      <c r="DE313" s="69">
        <v>0</v>
      </c>
      <c r="DF313" s="69">
        <v>0</v>
      </c>
      <c r="DG313" s="69">
        <v>0</v>
      </c>
      <c r="DH313" s="70" t="s">
        <v>423</v>
      </c>
    </row>
    <row r="314" spans="1:112" s="74" customFormat="1" ht="11.5" hidden="1" x14ac:dyDescent="0.35">
      <c r="A314" s="88">
        <v>1111</v>
      </c>
      <c r="B314" s="88" t="s">
        <v>556</v>
      </c>
      <c r="C314" s="69"/>
      <c r="D314" s="69">
        <v>0</v>
      </c>
      <c r="E314" s="69">
        <v>0</v>
      </c>
      <c r="F314" s="69">
        <v>0</v>
      </c>
      <c r="G314" s="69">
        <v>0</v>
      </c>
      <c r="H314" s="69">
        <v>0</v>
      </c>
      <c r="I314" s="69">
        <v>0</v>
      </c>
      <c r="J314" s="69">
        <v>0</v>
      </c>
      <c r="K314" s="69">
        <v>0</v>
      </c>
      <c r="L314" s="69">
        <v>0</v>
      </c>
      <c r="M314" s="69">
        <v>0</v>
      </c>
      <c r="N314" s="70" t="s">
        <v>423</v>
      </c>
      <c r="O314" s="69">
        <v>0</v>
      </c>
      <c r="P314" s="69">
        <v>0</v>
      </c>
      <c r="Q314" s="69">
        <v>0</v>
      </c>
      <c r="R314" s="69">
        <v>0</v>
      </c>
      <c r="S314" s="69">
        <v>0</v>
      </c>
      <c r="T314" s="69">
        <v>0</v>
      </c>
      <c r="U314" s="69">
        <v>0</v>
      </c>
      <c r="V314" s="69">
        <v>0</v>
      </c>
      <c r="W314" s="70" t="s">
        <v>423</v>
      </c>
      <c r="X314" s="69">
        <f t="shared" si="270"/>
        <v>0</v>
      </c>
      <c r="Y314" s="69">
        <f t="shared" si="270"/>
        <v>0</v>
      </c>
      <c r="Z314" s="69">
        <f t="shared" si="270"/>
        <v>0</v>
      </c>
      <c r="AA314" s="69">
        <f t="shared" si="270"/>
        <v>0</v>
      </c>
      <c r="AB314" s="69">
        <f t="shared" si="270"/>
        <v>0</v>
      </c>
      <c r="AC314" s="69">
        <f t="shared" si="270"/>
        <v>0</v>
      </c>
      <c r="AD314" s="69">
        <f t="shared" si="270"/>
        <v>0</v>
      </c>
      <c r="AE314" s="69">
        <f t="shared" si="270"/>
        <v>0</v>
      </c>
      <c r="AF314" s="69">
        <v>0</v>
      </c>
      <c r="AG314" s="69">
        <v>0</v>
      </c>
      <c r="AH314" s="69">
        <v>0</v>
      </c>
      <c r="AI314" s="69">
        <v>0</v>
      </c>
      <c r="AJ314" s="69">
        <v>0</v>
      </c>
      <c r="AK314" s="69">
        <v>0</v>
      </c>
      <c r="AL314" s="69">
        <v>0</v>
      </c>
      <c r="AM314" s="69">
        <v>0</v>
      </c>
      <c r="AN314" s="70" t="s">
        <v>423</v>
      </c>
      <c r="AO314" s="69">
        <v>0</v>
      </c>
      <c r="AP314" s="69">
        <v>0</v>
      </c>
      <c r="AQ314" s="69">
        <v>0</v>
      </c>
      <c r="AR314" s="69">
        <v>0</v>
      </c>
      <c r="AS314" s="69">
        <v>0</v>
      </c>
      <c r="AT314" s="69">
        <v>0</v>
      </c>
      <c r="AU314" s="69">
        <v>0</v>
      </c>
      <c r="AV314" s="69">
        <v>0</v>
      </c>
      <c r="AW314" s="70" t="s">
        <v>423</v>
      </c>
      <c r="AX314" s="69">
        <v>0</v>
      </c>
      <c r="AY314" s="69">
        <v>0</v>
      </c>
      <c r="AZ314" s="69">
        <v>0</v>
      </c>
      <c r="BA314" s="69">
        <v>0</v>
      </c>
      <c r="BB314" s="69">
        <v>0</v>
      </c>
      <c r="BC314" s="69">
        <v>0</v>
      </c>
      <c r="BD314" s="69">
        <v>0</v>
      </c>
      <c r="BE314" s="69">
        <v>0</v>
      </c>
      <c r="BF314" s="70" t="s">
        <v>423</v>
      </c>
      <c r="BG314" s="69">
        <v>0</v>
      </c>
      <c r="BH314" s="69">
        <v>0</v>
      </c>
      <c r="BI314" s="69">
        <v>0</v>
      </c>
      <c r="BJ314" s="69">
        <v>0</v>
      </c>
      <c r="BK314" s="69">
        <v>0</v>
      </c>
      <c r="BL314" s="69">
        <v>0</v>
      </c>
      <c r="BM314" s="69">
        <v>0</v>
      </c>
      <c r="BN314" s="69">
        <v>0</v>
      </c>
      <c r="BO314" s="70" t="s">
        <v>423</v>
      </c>
      <c r="BP314" s="69">
        <v>0</v>
      </c>
      <c r="BQ314" s="69">
        <v>0</v>
      </c>
      <c r="BR314" s="69">
        <v>0</v>
      </c>
      <c r="BS314" s="69">
        <v>0</v>
      </c>
      <c r="BT314" s="69">
        <v>0</v>
      </c>
      <c r="BU314" s="69">
        <v>0</v>
      </c>
      <c r="BV314" s="69">
        <v>0</v>
      </c>
      <c r="BW314" s="69">
        <v>0</v>
      </c>
      <c r="BX314" s="70" t="s">
        <v>423</v>
      </c>
      <c r="BY314" s="69">
        <v>0</v>
      </c>
      <c r="BZ314" s="69">
        <v>0</v>
      </c>
      <c r="CA314" s="69">
        <v>0</v>
      </c>
      <c r="CB314" s="69">
        <v>0</v>
      </c>
      <c r="CC314" s="69">
        <v>0</v>
      </c>
      <c r="CD314" s="69">
        <v>0</v>
      </c>
      <c r="CE314" s="69">
        <v>0</v>
      </c>
      <c r="CF314" s="69">
        <v>0</v>
      </c>
      <c r="CG314" s="70" t="s">
        <v>423</v>
      </c>
      <c r="CH314" s="69">
        <v>0</v>
      </c>
      <c r="CI314" s="69">
        <v>0</v>
      </c>
      <c r="CJ314" s="69">
        <v>0</v>
      </c>
      <c r="CK314" s="69">
        <v>0</v>
      </c>
      <c r="CL314" s="69">
        <v>0</v>
      </c>
      <c r="CM314" s="69">
        <v>0</v>
      </c>
      <c r="CN314" s="69">
        <v>0</v>
      </c>
      <c r="CO314" s="69">
        <v>0</v>
      </c>
      <c r="CP314" s="70" t="s">
        <v>423</v>
      </c>
      <c r="CQ314" s="69">
        <v>0</v>
      </c>
      <c r="CR314" s="69">
        <v>0</v>
      </c>
      <c r="CS314" s="69">
        <v>0</v>
      </c>
      <c r="CT314" s="69">
        <v>0</v>
      </c>
      <c r="CU314" s="69">
        <v>0</v>
      </c>
      <c r="CV314" s="69">
        <v>0</v>
      </c>
      <c r="CW314" s="69">
        <v>0</v>
      </c>
      <c r="CX314" s="69">
        <v>0</v>
      </c>
      <c r="CY314" s="70" t="s">
        <v>423</v>
      </c>
      <c r="CZ314" s="69">
        <v>0</v>
      </c>
      <c r="DA314" s="69">
        <v>0</v>
      </c>
      <c r="DB314" s="69">
        <v>0</v>
      </c>
      <c r="DC314" s="69">
        <v>0</v>
      </c>
      <c r="DD314" s="69">
        <v>0</v>
      </c>
      <c r="DE314" s="69">
        <v>0</v>
      </c>
      <c r="DF314" s="69">
        <v>0</v>
      </c>
      <c r="DG314" s="69">
        <v>0</v>
      </c>
      <c r="DH314" s="70" t="s">
        <v>423</v>
      </c>
    </row>
    <row r="315" spans="1:112" s="74" customFormat="1" ht="11.5" hidden="1" x14ac:dyDescent="0.35">
      <c r="A315" s="88">
        <v>1145</v>
      </c>
      <c r="B315" s="88" t="s">
        <v>557</v>
      </c>
      <c r="C315" s="69"/>
      <c r="D315" s="69">
        <v>0</v>
      </c>
      <c r="E315" s="69">
        <v>0</v>
      </c>
      <c r="F315" s="69">
        <v>0</v>
      </c>
      <c r="G315" s="69">
        <v>0</v>
      </c>
      <c r="H315" s="69">
        <v>0</v>
      </c>
      <c r="I315" s="69">
        <v>0</v>
      </c>
      <c r="J315" s="69">
        <v>0</v>
      </c>
      <c r="K315" s="69">
        <v>0</v>
      </c>
      <c r="L315" s="69">
        <v>0</v>
      </c>
      <c r="M315" s="69">
        <v>0</v>
      </c>
      <c r="N315" s="70" t="s">
        <v>423</v>
      </c>
      <c r="O315" s="69">
        <v>0</v>
      </c>
      <c r="P315" s="69">
        <v>0</v>
      </c>
      <c r="Q315" s="69">
        <v>0</v>
      </c>
      <c r="R315" s="69">
        <v>0</v>
      </c>
      <c r="S315" s="69">
        <v>0</v>
      </c>
      <c r="T315" s="69">
        <v>0</v>
      </c>
      <c r="U315" s="69">
        <v>0</v>
      </c>
      <c r="V315" s="69">
        <v>0</v>
      </c>
      <c r="W315" s="70" t="s">
        <v>423</v>
      </c>
      <c r="X315" s="69">
        <f t="shared" si="270"/>
        <v>0</v>
      </c>
      <c r="Y315" s="69">
        <f t="shared" si="270"/>
        <v>0</v>
      </c>
      <c r="Z315" s="69">
        <f t="shared" si="270"/>
        <v>0</v>
      </c>
      <c r="AA315" s="69">
        <f t="shared" si="270"/>
        <v>0</v>
      </c>
      <c r="AB315" s="69">
        <f t="shared" si="270"/>
        <v>0</v>
      </c>
      <c r="AC315" s="69">
        <f t="shared" si="270"/>
        <v>0</v>
      </c>
      <c r="AD315" s="69">
        <f t="shared" si="270"/>
        <v>0</v>
      </c>
      <c r="AE315" s="69">
        <f t="shared" si="270"/>
        <v>0</v>
      </c>
      <c r="AF315" s="69">
        <v>0</v>
      </c>
      <c r="AG315" s="69">
        <v>0</v>
      </c>
      <c r="AH315" s="69">
        <v>0</v>
      </c>
      <c r="AI315" s="69">
        <v>0</v>
      </c>
      <c r="AJ315" s="69">
        <v>0</v>
      </c>
      <c r="AK315" s="69">
        <v>0</v>
      </c>
      <c r="AL315" s="69">
        <v>0</v>
      </c>
      <c r="AM315" s="69">
        <v>0</v>
      </c>
      <c r="AN315" s="70" t="s">
        <v>423</v>
      </c>
      <c r="AO315" s="69">
        <v>0</v>
      </c>
      <c r="AP315" s="69">
        <v>0</v>
      </c>
      <c r="AQ315" s="69">
        <v>0</v>
      </c>
      <c r="AR315" s="69">
        <v>0</v>
      </c>
      <c r="AS315" s="69">
        <v>0</v>
      </c>
      <c r="AT315" s="69">
        <v>0</v>
      </c>
      <c r="AU315" s="69">
        <v>0</v>
      </c>
      <c r="AV315" s="69">
        <v>0</v>
      </c>
      <c r="AW315" s="70" t="s">
        <v>423</v>
      </c>
      <c r="AX315" s="69">
        <v>0</v>
      </c>
      <c r="AY315" s="69">
        <v>0</v>
      </c>
      <c r="AZ315" s="69">
        <v>0</v>
      </c>
      <c r="BA315" s="69">
        <v>0</v>
      </c>
      <c r="BB315" s="69">
        <v>0</v>
      </c>
      <c r="BC315" s="69">
        <v>0</v>
      </c>
      <c r="BD315" s="69">
        <v>0</v>
      </c>
      <c r="BE315" s="69">
        <v>0</v>
      </c>
      <c r="BF315" s="70" t="s">
        <v>423</v>
      </c>
      <c r="BG315" s="69">
        <v>0</v>
      </c>
      <c r="BH315" s="69">
        <v>0</v>
      </c>
      <c r="BI315" s="69">
        <v>0</v>
      </c>
      <c r="BJ315" s="69">
        <v>0</v>
      </c>
      <c r="BK315" s="69">
        <v>0</v>
      </c>
      <c r="BL315" s="69">
        <v>0</v>
      </c>
      <c r="BM315" s="69">
        <v>0</v>
      </c>
      <c r="BN315" s="69">
        <v>0</v>
      </c>
      <c r="BO315" s="70" t="s">
        <v>423</v>
      </c>
      <c r="BP315" s="69">
        <v>0</v>
      </c>
      <c r="BQ315" s="69">
        <v>0</v>
      </c>
      <c r="BR315" s="69">
        <v>0</v>
      </c>
      <c r="BS315" s="69">
        <v>0</v>
      </c>
      <c r="BT315" s="69">
        <v>0</v>
      </c>
      <c r="BU315" s="69">
        <v>0</v>
      </c>
      <c r="BV315" s="69">
        <v>0</v>
      </c>
      <c r="BW315" s="69">
        <v>0</v>
      </c>
      <c r="BX315" s="70" t="s">
        <v>423</v>
      </c>
      <c r="BY315" s="69">
        <v>0</v>
      </c>
      <c r="BZ315" s="69">
        <v>0</v>
      </c>
      <c r="CA315" s="69">
        <v>0</v>
      </c>
      <c r="CB315" s="69">
        <v>0</v>
      </c>
      <c r="CC315" s="69">
        <v>0</v>
      </c>
      <c r="CD315" s="69">
        <v>0</v>
      </c>
      <c r="CE315" s="69">
        <v>0</v>
      </c>
      <c r="CF315" s="69">
        <v>0</v>
      </c>
      <c r="CG315" s="70" t="s">
        <v>423</v>
      </c>
      <c r="CH315" s="69">
        <v>0</v>
      </c>
      <c r="CI315" s="69">
        <v>0</v>
      </c>
      <c r="CJ315" s="69">
        <v>0</v>
      </c>
      <c r="CK315" s="69">
        <v>0</v>
      </c>
      <c r="CL315" s="69">
        <v>0</v>
      </c>
      <c r="CM315" s="69">
        <v>0</v>
      </c>
      <c r="CN315" s="69">
        <v>0</v>
      </c>
      <c r="CO315" s="69">
        <v>0</v>
      </c>
      <c r="CP315" s="70" t="s">
        <v>423</v>
      </c>
      <c r="CQ315" s="69">
        <v>0</v>
      </c>
      <c r="CR315" s="69">
        <v>0</v>
      </c>
      <c r="CS315" s="69">
        <v>0</v>
      </c>
      <c r="CT315" s="69">
        <v>0</v>
      </c>
      <c r="CU315" s="69">
        <v>0</v>
      </c>
      <c r="CV315" s="69">
        <v>0</v>
      </c>
      <c r="CW315" s="69">
        <v>0</v>
      </c>
      <c r="CX315" s="69">
        <v>0</v>
      </c>
      <c r="CY315" s="70" t="s">
        <v>423</v>
      </c>
      <c r="CZ315" s="69">
        <v>0</v>
      </c>
      <c r="DA315" s="69">
        <v>0</v>
      </c>
      <c r="DB315" s="69">
        <v>0</v>
      </c>
      <c r="DC315" s="69">
        <v>0</v>
      </c>
      <c r="DD315" s="69">
        <v>0</v>
      </c>
      <c r="DE315" s="69">
        <v>0</v>
      </c>
      <c r="DF315" s="69">
        <v>0</v>
      </c>
      <c r="DG315" s="69">
        <v>0</v>
      </c>
      <c r="DH315" s="70" t="s">
        <v>423</v>
      </c>
    </row>
    <row r="316" spans="1:112" s="74" customFormat="1" ht="11.5" hidden="1" x14ac:dyDescent="0.35">
      <c r="A316" s="88">
        <v>1148</v>
      </c>
      <c r="B316" s="88" t="s">
        <v>558</v>
      </c>
      <c r="C316" s="69"/>
      <c r="D316" s="69">
        <v>0</v>
      </c>
      <c r="E316" s="69">
        <v>0</v>
      </c>
      <c r="F316" s="69">
        <v>0</v>
      </c>
      <c r="G316" s="69">
        <v>0</v>
      </c>
      <c r="H316" s="69">
        <v>0</v>
      </c>
      <c r="I316" s="69">
        <v>0</v>
      </c>
      <c r="J316" s="69">
        <v>0</v>
      </c>
      <c r="K316" s="69">
        <v>0</v>
      </c>
      <c r="L316" s="69">
        <v>0</v>
      </c>
      <c r="M316" s="69">
        <v>0</v>
      </c>
      <c r="N316" s="70" t="s">
        <v>423</v>
      </c>
      <c r="O316" s="69">
        <v>0</v>
      </c>
      <c r="P316" s="69">
        <v>0</v>
      </c>
      <c r="Q316" s="69">
        <v>0</v>
      </c>
      <c r="R316" s="69">
        <v>0</v>
      </c>
      <c r="S316" s="69">
        <v>0</v>
      </c>
      <c r="T316" s="69">
        <v>0</v>
      </c>
      <c r="U316" s="69">
        <v>0</v>
      </c>
      <c r="V316" s="69">
        <v>0</v>
      </c>
      <c r="W316" s="70" t="s">
        <v>423</v>
      </c>
      <c r="X316" s="69">
        <f t="shared" si="270"/>
        <v>0</v>
      </c>
      <c r="Y316" s="69">
        <f t="shared" si="270"/>
        <v>0</v>
      </c>
      <c r="Z316" s="69">
        <f t="shared" si="270"/>
        <v>0</v>
      </c>
      <c r="AA316" s="69">
        <f t="shared" si="270"/>
        <v>0</v>
      </c>
      <c r="AB316" s="69">
        <f t="shared" si="270"/>
        <v>0</v>
      </c>
      <c r="AC316" s="69">
        <f t="shared" si="270"/>
        <v>0</v>
      </c>
      <c r="AD316" s="69">
        <f t="shared" si="270"/>
        <v>0</v>
      </c>
      <c r="AE316" s="69">
        <f t="shared" si="270"/>
        <v>0</v>
      </c>
      <c r="AF316" s="69">
        <v>0</v>
      </c>
      <c r="AG316" s="69">
        <v>0</v>
      </c>
      <c r="AH316" s="69">
        <v>0</v>
      </c>
      <c r="AI316" s="69">
        <v>0</v>
      </c>
      <c r="AJ316" s="69">
        <v>0</v>
      </c>
      <c r="AK316" s="69">
        <v>0</v>
      </c>
      <c r="AL316" s="69">
        <v>0</v>
      </c>
      <c r="AM316" s="69">
        <v>0</v>
      </c>
      <c r="AN316" s="70" t="s">
        <v>423</v>
      </c>
      <c r="AO316" s="69">
        <v>0</v>
      </c>
      <c r="AP316" s="69">
        <v>0</v>
      </c>
      <c r="AQ316" s="69">
        <v>0</v>
      </c>
      <c r="AR316" s="69">
        <v>0</v>
      </c>
      <c r="AS316" s="69">
        <v>0</v>
      </c>
      <c r="AT316" s="69">
        <v>0</v>
      </c>
      <c r="AU316" s="69">
        <v>0</v>
      </c>
      <c r="AV316" s="69">
        <v>0</v>
      </c>
      <c r="AW316" s="70" t="s">
        <v>423</v>
      </c>
      <c r="AX316" s="69">
        <v>0</v>
      </c>
      <c r="AY316" s="69">
        <v>0</v>
      </c>
      <c r="AZ316" s="69">
        <v>0</v>
      </c>
      <c r="BA316" s="69">
        <v>0</v>
      </c>
      <c r="BB316" s="69">
        <v>0</v>
      </c>
      <c r="BC316" s="69">
        <v>0</v>
      </c>
      <c r="BD316" s="69">
        <v>0</v>
      </c>
      <c r="BE316" s="69">
        <v>0</v>
      </c>
      <c r="BF316" s="70" t="s">
        <v>423</v>
      </c>
      <c r="BG316" s="69">
        <v>0</v>
      </c>
      <c r="BH316" s="69">
        <v>0</v>
      </c>
      <c r="BI316" s="69">
        <v>0</v>
      </c>
      <c r="BJ316" s="69">
        <v>0</v>
      </c>
      <c r="BK316" s="69">
        <v>0</v>
      </c>
      <c r="BL316" s="69">
        <v>0</v>
      </c>
      <c r="BM316" s="69">
        <v>0</v>
      </c>
      <c r="BN316" s="69">
        <v>0</v>
      </c>
      <c r="BO316" s="70" t="s">
        <v>423</v>
      </c>
      <c r="BP316" s="69">
        <v>0</v>
      </c>
      <c r="BQ316" s="69">
        <v>0</v>
      </c>
      <c r="BR316" s="69">
        <v>0</v>
      </c>
      <c r="BS316" s="69">
        <v>0</v>
      </c>
      <c r="BT316" s="69">
        <v>0</v>
      </c>
      <c r="BU316" s="69">
        <v>0</v>
      </c>
      <c r="BV316" s="69">
        <v>0</v>
      </c>
      <c r="BW316" s="69">
        <v>0</v>
      </c>
      <c r="BX316" s="70" t="s">
        <v>423</v>
      </c>
      <c r="BY316" s="69">
        <v>0</v>
      </c>
      <c r="BZ316" s="69">
        <v>0</v>
      </c>
      <c r="CA316" s="69">
        <v>0</v>
      </c>
      <c r="CB316" s="69">
        <v>0</v>
      </c>
      <c r="CC316" s="69">
        <v>0</v>
      </c>
      <c r="CD316" s="69">
        <v>0</v>
      </c>
      <c r="CE316" s="69">
        <v>0</v>
      </c>
      <c r="CF316" s="69">
        <v>0</v>
      </c>
      <c r="CG316" s="70" t="s">
        <v>423</v>
      </c>
      <c r="CH316" s="69">
        <v>0</v>
      </c>
      <c r="CI316" s="69">
        <v>0</v>
      </c>
      <c r="CJ316" s="69">
        <v>0</v>
      </c>
      <c r="CK316" s="69">
        <v>0</v>
      </c>
      <c r="CL316" s="69">
        <v>0</v>
      </c>
      <c r="CM316" s="69">
        <v>0</v>
      </c>
      <c r="CN316" s="69">
        <v>0</v>
      </c>
      <c r="CO316" s="69">
        <v>0</v>
      </c>
      <c r="CP316" s="70" t="s">
        <v>423</v>
      </c>
      <c r="CQ316" s="69">
        <v>0</v>
      </c>
      <c r="CR316" s="69">
        <v>0</v>
      </c>
      <c r="CS316" s="69">
        <v>0</v>
      </c>
      <c r="CT316" s="69">
        <v>0</v>
      </c>
      <c r="CU316" s="69">
        <v>0</v>
      </c>
      <c r="CV316" s="69">
        <v>0</v>
      </c>
      <c r="CW316" s="69">
        <v>0</v>
      </c>
      <c r="CX316" s="69">
        <v>0</v>
      </c>
      <c r="CY316" s="70" t="s">
        <v>423</v>
      </c>
      <c r="CZ316" s="69">
        <v>0</v>
      </c>
      <c r="DA316" s="69">
        <v>0</v>
      </c>
      <c r="DB316" s="69">
        <v>0</v>
      </c>
      <c r="DC316" s="69">
        <v>0</v>
      </c>
      <c r="DD316" s="69">
        <v>0</v>
      </c>
      <c r="DE316" s="69">
        <v>0</v>
      </c>
      <c r="DF316" s="69">
        <v>0</v>
      </c>
      <c r="DG316" s="69">
        <v>0</v>
      </c>
      <c r="DH316" s="70" t="s">
        <v>423</v>
      </c>
    </row>
    <row r="317" spans="1:112" s="74" customFormat="1" ht="11.5" hidden="1" outlineLevel="1" x14ac:dyDescent="0.35">
      <c r="A317" s="88">
        <v>1150</v>
      </c>
      <c r="B317" s="88" t="s">
        <v>559</v>
      </c>
      <c r="C317" s="69"/>
      <c r="D317" s="69">
        <v>0</v>
      </c>
      <c r="E317" s="69">
        <v>0</v>
      </c>
      <c r="F317" s="69">
        <v>0</v>
      </c>
      <c r="G317" s="69">
        <v>0</v>
      </c>
      <c r="H317" s="69">
        <v>0</v>
      </c>
      <c r="I317" s="69">
        <v>0</v>
      </c>
      <c r="J317" s="69">
        <v>0</v>
      </c>
      <c r="K317" s="69">
        <v>0</v>
      </c>
      <c r="L317" s="69">
        <v>0</v>
      </c>
      <c r="M317" s="69">
        <v>0</v>
      </c>
      <c r="N317" s="70" t="s">
        <v>423</v>
      </c>
      <c r="O317" s="69">
        <v>0</v>
      </c>
      <c r="P317" s="69">
        <v>0</v>
      </c>
      <c r="Q317" s="69">
        <v>0</v>
      </c>
      <c r="R317" s="69">
        <v>0</v>
      </c>
      <c r="S317" s="69">
        <v>0</v>
      </c>
      <c r="T317" s="69">
        <v>0</v>
      </c>
      <c r="U317" s="69">
        <v>0</v>
      </c>
      <c r="V317" s="69">
        <v>0</v>
      </c>
      <c r="W317" s="70" t="s">
        <v>423</v>
      </c>
      <c r="X317" s="69">
        <f t="shared" si="270"/>
        <v>0</v>
      </c>
      <c r="Y317" s="69">
        <f t="shared" si="270"/>
        <v>0</v>
      </c>
      <c r="Z317" s="69">
        <f t="shared" si="270"/>
        <v>0</v>
      </c>
      <c r="AA317" s="69">
        <f t="shared" si="270"/>
        <v>0</v>
      </c>
      <c r="AB317" s="69">
        <f t="shared" si="270"/>
        <v>0</v>
      </c>
      <c r="AC317" s="69">
        <f t="shared" si="270"/>
        <v>0</v>
      </c>
      <c r="AD317" s="69">
        <f t="shared" si="270"/>
        <v>0</v>
      </c>
      <c r="AE317" s="69">
        <f t="shared" si="270"/>
        <v>0</v>
      </c>
      <c r="AF317" s="69">
        <v>0</v>
      </c>
      <c r="AG317" s="69">
        <v>0</v>
      </c>
      <c r="AH317" s="69">
        <v>0</v>
      </c>
      <c r="AI317" s="69">
        <v>0</v>
      </c>
      <c r="AJ317" s="69">
        <v>0</v>
      </c>
      <c r="AK317" s="69">
        <v>0</v>
      </c>
      <c r="AL317" s="69">
        <v>0</v>
      </c>
      <c r="AM317" s="69">
        <v>0</v>
      </c>
      <c r="AN317" s="70" t="s">
        <v>423</v>
      </c>
      <c r="AO317" s="69">
        <v>0</v>
      </c>
      <c r="AP317" s="69">
        <v>0</v>
      </c>
      <c r="AQ317" s="69">
        <v>0</v>
      </c>
      <c r="AR317" s="69">
        <v>0</v>
      </c>
      <c r="AS317" s="69">
        <v>0</v>
      </c>
      <c r="AT317" s="69">
        <v>0</v>
      </c>
      <c r="AU317" s="69">
        <v>0</v>
      </c>
      <c r="AV317" s="69">
        <v>0</v>
      </c>
      <c r="AW317" s="70" t="s">
        <v>423</v>
      </c>
      <c r="AX317" s="69">
        <v>0</v>
      </c>
      <c r="AY317" s="69">
        <v>0</v>
      </c>
      <c r="AZ317" s="69">
        <v>0</v>
      </c>
      <c r="BA317" s="69">
        <v>0</v>
      </c>
      <c r="BB317" s="69">
        <v>0</v>
      </c>
      <c r="BC317" s="69">
        <v>0</v>
      </c>
      <c r="BD317" s="69">
        <v>0</v>
      </c>
      <c r="BE317" s="69">
        <v>0</v>
      </c>
      <c r="BF317" s="70" t="s">
        <v>423</v>
      </c>
      <c r="BG317" s="69">
        <v>0</v>
      </c>
      <c r="BH317" s="69">
        <v>0</v>
      </c>
      <c r="BI317" s="69">
        <v>0</v>
      </c>
      <c r="BJ317" s="69">
        <v>0</v>
      </c>
      <c r="BK317" s="69">
        <v>0</v>
      </c>
      <c r="BL317" s="69">
        <v>0</v>
      </c>
      <c r="BM317" s="69">
        <v>0</v>
      </c>
      <c r="BN317" s="69">
        <v>0</v>
      </c>
      <c r="BO317" s="70" t="s">
        <v>423</v>
      </c>
      <c r="BP317" s="69">
        <v>0</v>
      </c>
      <c r="BQ317" s="69">
        <v>0</v>
      </c>
      <c r="BR317" s="69">
        <v>0</v>
      </c>
      <c r="BS317" s="69">
        <v>0</v>
      </c>
      <c r="BT317" s="69">
        <v>0</v>
      </c>
      <c r="BU317" s="69">
        <v>0</v>
      </c>
      <c r="BV317" s="69">
        <v>0</v>
      </c>
      <c r="BW317" s="69">
        <v>0</v>
      </c>
      <c r="BX317" s="70" t="s">
        <v>423</v>
      </c>
      <c r="BY317" s="69">
        <v>0</v>
      </c>
      <c r="BZ317" s="69">
        <v>0</v>
      </c>
      <c r="CA317" s="69">
        <v>0</v>
      </c>
      <c r="CB317" s="69">
        <v>0</v>
      </c>
      <c r="CC317" s="69">
        <v>0</v>
      </c>
      <c r="CD317" s="69">
        <v>0</v>
      </c>
      <c r="CE317" s="69">
        <v>0</v>
      </c>
      <c r="CF317" s="69">
        <v>0</v>
      </c>
      <c r="CG317" s="70" t="s">
        <v>423</v>
      </c>
      <c r="CH317" s="69">
        <v>0</v>
      </c>
      <c r="CI317" s="69">
        <v>0</v>
      </c>
      <c r="CJ317" s="69">
        <v>0</v>
      </c>
      <c r="CK317" s="69">
        <v>0</v>
      </c>
      <c r="CL317" s="69">
        <v>0</v>
      </c>
      <c r="CM317" s="69">
        <v>0</v>
      </c>
      <c r="CN317" s="69">
        <v>0</v>
      </c>
      <c r="CO317" s="69">
        <v>0</v>
      </c>
      <c r="CP317" s="70" t="s">
        <v>423</v>
      </c>
      <c r="CQ317" s="69">
        <v>0</v>
      </c>
      <c r="CR317" s="69">
        <v>0</v>
      </c>
      <c r="CS317" s="69">
        <v>0</v>
      </c>
      <c r="CT317" s="69">
        <v>0</v>
      </c>
      <c r="CU317" s="69">
        <v>0</v>
      </c>
      <c r="CV317" s="69">
        <v>0</v>
      </c>
      <c r="CW317" s="69">
        <v>0</v>
      </c>
      <c r="CX317" s="69">
        <v>0</v>
      </c>
      <c r="CY317" s="70" t="s">
        <v>423</v>
      </c>
      <c r="CZ317" s="69">
        <v>0</v>
      </c>
      <c r="DA317" s="69">
        <v>0</v>
      </c>
      <c r="DB317" s="69">
        <v>0</v>
      </c>
      <c r="DC317" s="69">
        <v>0</v>
      </c>
      <c r="DD317" s="69">
        <v>0</v>
      </c>
      <c r="DE317" s="69">
        <v>0</v>
      </c>
      <c r="DF317" s="69">
        <v>0</v>
      </c>
      <c r="DG317" s="69">
        <v>0</v>
      </c>
      <c r="DH317" s="70" t="s">
        <v>423</v>
      </c>
    </row>
    <row r="318" spans="1:112" s="74" customFormat="1" ht="11.5" hidden="1" outlineLevel="1" x14ac:dyDescent="0.35">
      <c r="A318" s="88">
        <v>1160</v>
      </c>
      <c r="B318" s="88" t="s">
        <v>560</v>
      </c>
      <c r="C318" s="69"/>
      <c r="D318" s="69">
        <v>0</v>
      </c>
      <c r="E318" s="69">
        <v>0</v>
      </c>
      <c r="F318" s="69">
        <v>0</v>
      </c>
      <c r="G318" s="69">
        <v>0</v>
      </c>
      <c r="H318" s="69">
        <v>0</v>
      </c>
      <c r="I318" s="69">
        <v>0</v>
      </c>
      <c r="J318" s="69">
        <v>0</v>
      </c>
      <c r="K318" s="69">
        <v>0</v>
      </c>
      <c r="L318" s="69">
        <v>0</v>
      </c>
      <c r="M318" s="69">
        <v>0</v>
      </c>
      <c r="N318" s="70" t="s">
        <v>423</v>
      </c>
      <c r="O318" s="69">
        <v>0</v>
      </c>
      <c r="P318" s="69">
        <v>0</v>
      </c>
      <c r="Q318" s="69">
        <v>0</v>
      </c>
      <c r="R318" s="69">
        <v>0</v>
      </c>
      <c r="S318" s="69">
        <v>0</v>
      </c>
      <c r="T318" s="69">
        <v>0</v>
      </c>
      <c r="U318" s="69">
        <v>0</v>
      </c>
      <c r="V318" s="69">
        <v>0</v>
      </c>
      <c r="W318" s="70" t="s">
        <v>423</v>
      </c>
      <c r="X318" s="69">
        <f t="shared" si="270"/>
        <v>0</v>
      </c>
      <c r="Y318" s="69">
        <f t="shared" si="270"/>
        <v>0</v>
      </c>
      <c r="Z318" s="69">
        <f t="shared" si="270"/>
        <v>0</v>
      </c>
      <c r="AA318" s="69">
        <f t="shared" si="270"/>
        <v>0</v>
      </c>
      <c r="AB318" s="69">
        <f t="shared" si="270"/>
        <v>0</v>
      </c>
      <c r="AC318" s="69">
        <f t="shared" si="270"/>
        <v>0</v>
      </c>
      <c r="AD318" s="69">
        <f t="shared" si="270"/>
        <v>0</v>
      </c>
      <c r="AE318" s="69">
        <f t="shared" si="270"/>
        <v>0</v>
      </c>
      <c r="AF318" s="69">
        <v>0</v>
      </c>
      <c r="AG318" s="69">
        <v>0</v>
      </c>
      <c r="AH318" s="69">
        <v>0</v>
      </c>
      <c r="AI318" s="69">
        <v>0</v>
      </c>
      <c r="AJ318" s="69">
        <v>0</v>
      </c>
      <c r="AK318" s="69">
        <v>0</v>
      </c>
      <c r="AL318" s="69">
        <v>0</v>
      </c>
      <c r="AM318" s="69">
        <v>0</v>
      </c>
      <c r="AN318" s="70" t="s">
        <v>423</v>
      </c>
      <c r="AO318" s="69">
        <v>0</v>
      </c>
      <c r="AP318" s="69">
        <v>0</v>
      </c>
      <c r="AQ318" s="69">
        <v>0</v>
      </c>
      <c r="AR318" s="69">
        <v>0</v>
      </c>
      <c r="AS318" s="69">
        <v>0</v>
      </c>
      <c r="AT318" s="69">
        <v>0</v>
      </c>
      <c r="AU318" s="69">
        <v>0</v>
      </c>
      <c r="AV318" s="69">
        <v>0</v>
      </c>
      <c r="AW318" s="70" t="s">
        <v>423</v>
      </c>
      <c r="AX318" s="69">
        <v>0</v>
      </c>
      <c r="AY318" s="69">
        <v>0</v>
      </c>
      <c r="AZ318" s="69">
        <v>0</v>
      </c>
      <c r="BA318" s="69">
        <v>0</v>
      </c>
      <c r="BB318" s="69">
        <v>0</v>
      </c>
      <c r="BC318" s="69">
        <v>0</v>
      </c>
      <c r="BD318" s="69">
        <v>0</v>
      </c>
      <c r="BE318" s="69">
        <v>0</v>
      </c>
      <c r="BF318" s="70" t="s">
        <v>423</v>
      </c>
      <c r="BG318" s="69">
        <v>0</v>
      </c>
      <c r="BH318" s="69">
        <v>0</v>
      </c>
      <c r="BI318" s="69">
        <v>0</v>
      </c>
      <c r="BJ318" s="69">
        <v>0</v>
      </c>
      <c r="BK318" s="69">
        <v>0</v>
      </c>
      <c r="BL318" s="69">
        <v>0</v>
      </c>
      <c r="BM318" s="69">
        <v>0</v>
      </c>
      <c r="BN318" s="69">
        <v>0</v>
      </c>
      <c r="BO318" s="70" t="s">
        <v>423</v>
      </c>
      <c r="BP318" s="69">
        <v>0</v>
      </c>
      <c r="BQ318" s="69">
        <v>0</v>
      </c>
      <c r="BR318" s="69">
        <v>0</v>
      </c>
      <c r="BS318" s="69">
        <v>0</v>
      </c>
      <c r="BT318" s="69">
        <v>0</v>
      </c>
      <c r="BU318" s="69">
        <v>0</v>
      </c>
      <c r="BV318" s="69">
        <v>0</v>
      </c>
      <c r="BW318" s="69">
        <v>0</v>
      </c>
      <c r="BX318" s="70" t="s">
        <v>423</v>
      </c>
      <c r="BY318" s="69">
        <v>0</v>
      </c>
      <c r="BZ318" s="69">
        <v>0</v>
      </c>
      <c r="CA318" s="69">
        <v>0</v>
      </c>
      <c r="CB318" s="69">
        <v>0</v>
      </c>
      <c r="CC318" s="69">
        <v>0</v>
      </c>
      <c r="CD318" s="69">
        <v>0</v>
      </c>
      <c r="CE318" s="69">
        <v>0</v>
      </c>
      <c r="CF318" s="69">
        <v>0</v>
      </c>
      <c r="CG318" s="70" t="s">
        <v>423</v>
      </c>
      <c r="CH318" s="69">
        <v>0</v>
      </c>
      <c r="CI318" s="69">
        <v>0</v>
      </c>
      <c r="CJ318" s="69">
        <v>0</v>
      </c>
      <c r="CK318" s="69">
        <v>0</v>
      </c>
      <c r="CL318" s="69">
        <v>0</v>
      </c>
      <c r="CM318" s="69">
        <v>0</v>
      </c>
      <c r="CN318" s="69">
        <v>0</v>
      </c>
      <c r="CO318" s="69">
        <v>0</v>
      </c>
      <c r="CP318" s="70" t="s">
        <v>423</v>
      </c>
      <c r="CQ318" s="69">
        <v>0</v>
      </c>
      <c r="CR318" s="69">
        <v>0</v>
      </c>
      <c r="CS318" s="69">
        <v>0</v>
      </c>
      <c r="CT318" s="69">
        <v>0</v>
      </c>
      <c r="CU318" s="69">
        <v>0</v>
      </c>
      <c r="CV318" s="69">
        <v>0</v>
      </c>
      <c r="CW318" s="69">
        <v>0</v>
      </c>
      <c r="CX318" s="69">
        <v>0</v>
      </c>
      <c r="CY318" s="70" t="s">
        <v>423</v>
      </c>
      <c r="CZ318" s="69">
        <v>0</v>
      </c>
      <c r="DA318" s="69">
        <v>0</v>
      </c>
      <c r="DB318" s="69">
        <v>0</v>
      </c>
      <c r="DC318" s="69">
        <v>0</v>
      </c>
      <c r="DD318" s="69">
        <v>0</v>
      </c>
      <c r="DE318" s="69">
        <v>0</v>
      </c>
      <c r="DF318" s="69">
        <v>0</v>
      </c>
      <c r="DG318" s="69">
        <v>0</v>
      </c>
      <c r="DH318" s="70" t="s">
        <v>423</v>
      </c>
    </row>
    <row r="319" spans="1:112" s="74" customFormat="1" ht="11.5" hidden="1" outlineLevel="1" x14ac:dyDescent="0.35">
      <c r="A319" s="88">
        <v>1170</v>
      </c>
      <c r="B319" s="88" t="s">
        <v>561</v>
      </c>
      <c r="C319" s="69"/>
      <c r="D319" s="69">
        <v>0</v>
      </c>
      <c r="E319" s="69">
        <v>0</v>
      </c>
      <c r="F319" s="69">
        <v>0</v>
      </c>
      <c r="G319" s="69">
        <v>0</v>
      </c>
      <c r="H319" s="69">
        <v>0</v>
      </c>
      <c r="I319" s="69">
        <v>0</v>
      </c>
      <c r="J319" s="69">
        <v>0</v>
      </c>
      <c r="K319" s="69">
        <v>0</v>
      </c>
      <c r="L319" s="69">
        <v>0</v>
      </c>
      <c r="M319" s="69">
        <v>0</v>
      </c>
      <c r="N319" s="70" t="s">
        <v>423</v>
      </c>
      <c r="O319" s="69">
        <v>0</v>
      </c>
      <c r="P319" s="69">
        <v>0</v>
      </c>
      <c r="Q319" s="69">
        <v>0</v>
      </c>
      <c r="R319" s="69">
        <v>0</v>
      </c>
      <c r="S319" s="69">
        <v>0</v>
      </c>
      <c r="T319" s="69">
        <v>0</v>
      </c>
      <c r="U319" s="69">
        <v>0</v>
      </c>
      <c r="V319" s="69">
        <v>0</v>
      </c>
      <c r="W319" s="70" t="s">
        <v>423</v>
      </c>
      <c r="X319" s="69">
        <f t="shared" si="270"/>
        <v>0</v>
      </c>
      <c r="Y319" s="69">
        <f t="shared" si="270"/>
        <v>0</v>
      </c>
      <c r="Z319" s="69">
        <f t="shared" si="270"/>
        <v>0</v>
      </c>
      <c r="AA319" s="69">
        <f t="shared" si="270"/>
        <v>0</v>
      </c>
      <c r="AB319" s="69">
        <f t="shared" si="270"/>
        <v>0</v>
      </c>
      <c r="AC319" s="69">
        <f t="shared" si="270"/>
        <v>0</v>
      </c>
      <c r="AD319" s="69">
        <f t="shared" si="270"/>
        <v>0</v>
      </c>
      <c r="AE319" s="69">
        <f t="shared" si="270"/>
        <v>0</v>
      </c>
      <c r="AF319" s="69">
        <v>0</v>
      </c>
      <c r="AG319" s="69">
        <v>0</v>
      </c>
      <c r="AH319" s="69">
        <v>0</v>
      </c>
      <c r="AI319" s="69">
        <v>0</v>
      </c>
      <c r="AJ319" s="69">
        <v>0</v>
      </c>
      <c r="AK319" s="69">
        <v>0</v>
      </c>
      <c r="AL319" s="69">
        <v>0</v>
      </c>
      <c r="AM319" s="69">
        <v>0</v>
      </c>
      <c r="AN319" s="70" t="s">
        <v>423</v>
      </c>
      <c r="AO319" s="69">
        <v>0</v>
      </c>
      <c r="AP319" s="69">
        <v>0</v>
      </c>
      <c r="AQ319" s="69">
        <v>0</v>
      </c>
      <c r="AR319" s="69">
        <v>0</v>
      </c>
      <c r="AS319" s="69">
        <v>0</v>
      </c>
      <c r="AT319" s="69">
        <v>0</v>
      </c>
      <c r="AU319" s="69">
        <v>0</v>
      </c>
      <c r="AV319" s="69">
        <v>0</v>
      </c>
      <c r="AW319" s="70" t="s">
        <v>423</v>
      </c>
      <c r="AX319" s="69">
        <v>0</v>
      </c>
      <c r="AY319" s="69">
        <v>0</v>
      </c>
      <c r="AZ319" s="69">
        <v>0</v>
      </c>
      <c r="BA319" s="69">
        <v>0</v>
      </c>
      <c r="BB319" s="69">
        <v>0</v>
      </c>
      <c r="BC319" s="69">
        <v>0</v>
      </c>
      <c r="BD319" s="69">
        <v>0</v>
      </c>
      <c r="BE319" s="69">
        <v>0</v>
      </c>
      <c r="BF319" s="70" t="s">
        <v>423</v>
      </c>
      <c r="BG319" s="69">
        <v>0</v>
      </c>
      <c r="BH319" s="69">
        <v>0</v>
      </c>
      <c r="BI319" s="69">
        <v>0</v>
      </c>
      <c r="BJ319" s="69">
        <v>0</v>
      </c>
      <c r="BK319" s="69">
        <v>0</v>
      </c>
      <c r="BL319" s="69">
        <v>0</v>
      </c>
      <c r="BM319" s="69">
        <v>0</v>
      </c>
      <c r="BN319" s="69">
        <v>0</v>
      </c>
      <c r="BO319" s="70" t="s">
        <v>423</v>
      </c>
      <c r="BP319" s="69">
        <v>0</v>
      </c>
      <c r="BQ319" s="69">
        <v>0</v>
      </c>
      <c r="BR319" s="69">
        <v>0</v>
      </c>
      <c r="BS319" s="69">
        <v>0</v>
      </c>
      <c r="BT319" s="69">
        <v>0</v>
      </c>
      <c r="BU319" s="69">
        <v>0</v>
      </c>
      <c r="BV319" s="69">
        <v>0</v>
      </c>
      <c r="BW319" s="69">
        <v>0</v>
      </c>
      <c r="BX319" s="70" t="s">
        <v>423</v>
      </c>
      <c r="BY319" s="69">
        <v>0</v>
      </c>
      <c r="BZ319" s="69">
        <v>0</v>
      </c>
      <c r="CA319" s="69">
        <v>0</v>
      </c>
      <c r="CB319" s="69">
        <v>0</v>
      </c>
      <c r="CC319" s="69">
        <v>0</v>
      </c>
      <c r="CD319" s="69">
        <v>0</v>
      </c>
      <c r="CE319" s="69">
        <v>0</v>
      </c>
      <c r="CF319" s="69">
        <v>0</v>
      </c>
      <c r="CG319" s="70" t="s">
        <v>423</v>
      </c>
      <c r="CH319" s="69">
        <v>0</v>
      </c>
      <c r="CI319" s="69">
        <v>0</v>
      </c>
      <c r="CJ319" s="69">
        <v>0</v>
      </c>
      <c r="CK319" s="69">
        <v>0</v>
      </c>
      <c r="CL319" s="69">
        <v>0</v>
      </c>
      <c r="CM319" s="69">
        <v>0</v>
      </c>
      <c r="CN319" s="69">
        <v>0</v>
      </c>
      <c r="CO319" s="69">
        <v>0</v>
      </c>
      <c r="CP319" s="70" t="s">
        <v>423</v>
      </c>
      <c r="CQ319" s="69">
        <v>0</v>
      </c>
      <c r="CR319" s="69">
        <v>0</v>
      </c>
      <c r="CS319" s="69">
        <v>0</v>
      </c>
      <c r="CT319" s="69">
        <v>0</v>
      </c>
      <c r="CU319" s="69">
        <v>0</v>
      </c>
      <c r="CV319" s="69">
        <v>0</v>
      </c>
      <c r="CW319" s="69">
        <v>0</v>
      </c>
      <c r="CX319" s="69">
        <v>0</v>
      </c>
      <c r="CY319" s="70" t="s">
        <v>423</v>
      </c>
      <c r="CZ319" s="69">
        <v>0</v>
      </c>
      <c r="DA319" s="69">
        <v>0</v>
      </c>
      <c r="DB319" s="69">
        <v>0</v>
      </c>
      <c r="DC319" s="69">
        <v>0</v>
      </c>
      <c r="DD319" s="69">
        <v>0</v>
      </c>
      <c r="DE319" s="69">
        <v>0</v>
      </c>
      <c r="DF319" s="69">
        <v>0</v>
      </c>
      <c r="DG319" s="69">
        <v>0</v>
      </c>
      <c r="DH319" s="70" t="s">
        <v>423</v>
      </c>
    </row>
    <row r="320" spans="1:112" s="74" customFormat="1" ht="11.5" hidden="1" outlineLevel="1" x14ac:dyDescent="0.35">
      <c r="A320" s="88">
        <v>1180</v>
      </c>
      <c r="B320" s="88" t="s">
        <v>562</v>
      </c>
      <c r="C320" s="69"/>
      <c r="D320" s="69">
        <v>0</v>
      </c>
      <c r="E320" s="69">
        <v>0</v>
      </c>
      <c r="F320" s="69">
        <v>0</v>
      </c>
      <c r="G320" s="69">
        <v>0</v>
      </c>
      <c r="H320" s="69">
        <v>0</v>
      </c>
      <c r="I320" s="69">
        <v>0</v>
      </c>
      <c r="J320" s="69">
        <v>0</v>
      </c>
      <c r="K320" s="69">
        <v>0</v>
      </c>
      <c r="L320" s="69">
        <v>0</v>
      </c>
      <c r="M320" s="69">
        <v>0</v>
      </c>
      <c r="N320" s="70" t="s">
        <v>423</v>
      </c>
      <c r="O320" s="69">
        <v>0</v>
      </c>
      <c r="P320" s="69">
        <v>0</v>
      </c>
      <c r="Q320" s="69">
        <v>0</v>
      </c>
      <c r="R320" s="69">
        <v>0</v>
      </c>
      <c r="S320" s="69">
        <v>0</v>
      </c>
      <c r="T320" s="69">
        <v>0</v>
      </c>
      <c r="U320" s="69">
        <v>0</v>
      </c>
      <c r="V320" s="69">
        <v>0</v>
      </c>
      <c r="W320" s="70" t="s">
        <v>423</v>
      </c>
      <c r="X320" s="69">
        <f t="shared" si="270"/>
        <v>0</v>
      </c>
      <c r="Y320" s="69">
        <f t="shared" si="270"/>
        <v>0</v>
      </c>
      <c r="Z320" s="69">
        <f t="shared" si="270"/>
        <v>0</v>
      </c>
      <c r="AA320" s="69">
        <f t="shared" si="270"/>
        <v>0</v>
      </c>
      <c r="AB320" s="69">
        <f t="shared" si="270"/>
        <v>0</v>
      </c>
      <c r="AC320" s="69">
        <f t="shared" si="270"/>
        <v>0</v>
      </c>
      <c r="AD320" s="69">
        <f t="shared" si="270"/>
        <v>0</v>
      </c>
      <c r="AE320" s="69">
        <f t="shared" si="270"/>
        <v>0</v>
      </c>
      <c r="AF320" s="69">
        <v>0</v>
      </c>
      <c r="AG320" s="69">
        <v>0</v>
      </c>
      <c r="AH320" s="69">
        <v>0</v>
      </c>
      <c r="AI320" s="69">
        <v>0</v>
      </c>
      <c r="AJ320" s="69">
        <v>0</v>
      </c>
      <c r="AK320" s="69">
        <v>0</v>
      </c>
      <c r="AL320" s="69">
        <v>0</v>
      </c>
      <c r="AM320" s="69">
        <v>0</v>
      </c>
      <c r="AN320" s="70" t="s">
        <v>423</v>
      </c>
      <c r="AO320" s="69">
        <v>0</v>
      </c>
      <c r="AP320" s="69">
        <v>0</v>
      </c>
      <c r="AQ320" s="69">
        <v>0</v>
      </c>
      <c r="AR320" s="69">
        <v>0</v>
      </c>
      <c r="AS320" s="69">
        <v>0</v>
      </c>
      <c r="AT320" s="69">
        <v>0</v>
      </c>
      <c r="AU320" s="69">
        <v>0</v>
      </c>
      <c r="AV320" s="69">
        <v>0</v>
      </c>
      <c r="AW320" s="70" t="s">
        <v>423</v>
      </c>
      <c r="AX320" s="69">
        <v>0</v>
      </c>
      <c r="AY320" s="69">
        <v>0</v>
      </c>
      <c r="AZ320" s="69">
        <v>0</v>
      </c>
      <c r="BA320" s="69">
        <v>0</v>
      </c>
      <c r="BB320" s="69">
        <v>0</v>
      </c>
      <c r="BC320" s="69">
        <v>0</v>
      </c>
      <c r="BD320" s="69">
        <v>0</v>
      </c>
      <c r="BE320" s="69">
        <v>0</v>
      </c>
      <c r="BF320" s="70" t="s">
        <v>423</v>
      </c>
      <c r="BG320" s="69">
        <v>0</v>
      </c>
      <c r="BH320" s="69">
        <v>0</v>
      </c>
      <c r="BI320" s="69">
        <v>0</v>
      </c>
      <c r="BJ320" s="69">
        <v>0</v>
      </c>
      <c r="BK320" s="69">
        <v>0</v>
      </c>
      <c r="BL320" s="69">
        <v>0</v>
      </c>
      <c r="BM320" s="69">
        <v>0</v>
      </c>
      <c r="BN320" s="69">
        <v>0</v>
      </c>
      <c r="BO320" s="70" t="s">
        <v>423</v>
      </c>
      <c r="BP320" s="69">
        <v>0</v>
      </c>
      <c r="BQ320" s="69">
        <v>0</v>
      </c>
      <c r="BR320" s="69">
        <v>0</v>
      </c>
      <c r="BS320" s="69">
        <v>0</v>
      </c>
      <c r="BT320" s="69">
        <v>0</v>
      </c>
      <c r="BU320" s="69">
        <v>0</v>
      </c>
      <c r="BV320" s="69">
        <v>0</v>
      </c>
      <c r="BW320" s="69">
        <v>0</v>
      </c>
      <c r="BX320" s="70" t="s">
        <v>423</v>
      </c>
      <c r="BY320" s="69">
        <v>0</v>
      </c>
      <c r="BZ320" s="69">
        <v>0</v>
      </c>
      <c r="CA320" s="69">
        <v>0</v>
      </c>
      <c r="CB320" s="69">
        <v>0</v>
      </c>
      <c r="CC320" s="69">
        <v>0</v>
      </c>
      <c r="CD320" s="69">
        <v>0</v>
      </c>
      <c r="CE320" s="69">
        <v>0</v>
      </c>
      <c r="CF320" s="69">
        <v>0</v>
      </c>
      <c r="CG320" s="70" t="s">
        <v>423</v>
      </c>
      <c r="CH320" s="69">
        <v>0</v>
      </c>
      <c r="CI320" s="69">
        <v>0</v>
      </c>
      <c r="CJ320" s="69">
        <v>0</v>
      </c>
      <c r="CK320" s="69">
        <v>0</v>
      </c>
      <c r="CL320" s="69">
        <v>0</v>
      </c>
      <c r="CM320" s="69">
        <v>0</v>
      </c>
      <c r="CN320" s="69">
        <v>0</v>
      </c>
      <c r="CO320" s="69">
        <v>0</v>
      </c>
      <c r="CP320" s="70" t="s">
        <v>423</v>
      </c>
      <c r="CQ320" s="69">
        <v>0</v>
      </c>
      <c r="CR320" s="69">
        <v>0</v>
      </c>
      <c r="CS320" s="69">
        <v>0</v>
      </c>
      <c r="CT320" s="69">
        <v>0</v>
      </c>
      <c r="CU320" s="69">
        <v>0</v>
      </c>
      <c r="CV320" s="69">
        <v>0</v>
      </c>
      <c r="CW320" s="69">
        <v>0</v>
      </c>
      <c r="CX320" s="69">
        <v>0</v>
      </c>
      <c r="CY320" s="70" t="s">
        <v>423</v>
      </c>
      <c r="CZ320" s="69">
        <v>0</v>
      </c>
      <c r="DA320" s="69">
        <v>0</v>
      </c>
      <c r="DB320" s="69">
        <v>0</v>
      </c>
      <c r="DC320" s="69">
        <v>0</v>
      </c>
      <c r="DD320" s="69">
        <v>0</v>
      </c>
      <c r="DE320" s="69">
        <v>0</v>
      </c>
      <c r="DF320" s="69">
        <v>0</v>
      </c>
      <c r="DG320" s="69">
        <v>0</v>
      </c>
      <c r="DH320" s="70" t="s">
        <v>423</v>
      </c>
    </row>
    <row r="321" spans="1:112" s="74" customFormat="1" ht="11.5" hidden="1" outlineLevel="1" x14ac:dyDescent="0.35">
      <c r="A321" s="88">
        <v>1190</v>
      </c>
      <c r="B321" s="88" t="s">
        <v>563</v>
      </c>
      <c r="C321" s="69"/>
      <c r="D321" s="69">
        <v>0</v>
      </c>
      <c r="E321" s="69">
        <v>0</v>
      </c>
      <c r="F321" s="69">
        <v>0</v>
      </c>
      <c r="G321" s="69">
        <v>0</v>
      </c>
      <c r="H321" s="69">
        <v>0</v>
      </c>
      <c r="I321" s="69">
        <v>0</v>
      </c>
      <c r="J321" s="69">
        <v>0</v>
      </c>
      <c r="K321" s="69">
        <v>0</v>
      </c>
      <c r="L321" s="69">
        <v>0</v>
      </c>
      <c r="M321" s="69">
        <v>0</v>
      </c>
      <c r="N321" s="70" t="s">
        <v>423</v>
      </c>
      <c r="O321" s="69">
        <v>0</v>
      </c>
      <c r="P321" s="69">
        <v>0</v>
      </c>
      <c r="Q321" s="69">
        <v>0</v>
      </c>
      <c r="R321" s="69">
        <v>0</v>
      </c>
      <c r="S321" s="69">
        <v>0</v>
      </c>
      <c r="T321" s="69">
        <v>0</v>
      </c>
      <c r="U321" s="69">
        <v>0</v>
      </c>
      <c r="V321" s="69">
        <v>0</v>
      </c>
      <c r="W321" s="70" t="s">
        <v>423</v>
      </c>
      <c r="X321" s="69">
        <f t="shared" si="270"/>
        <v>0</v>
      </c>
      <c r="Y321" s="69">
        <f t="shared" si="270"/>
        <v>0</v>
      </c>
      <c r="Z321" s="69">
        <f t="shared" si="270"/>
        <v>0</v>
      </c>
      <c r="AA321" s="69">
        <f t="shared" si="270"/>
        <v>0</v>
      </c>
      <c r="AB321" s="69">
        <f t="shared" si="270"/>
        <v>0</v>
      </c>
      <c r="AC321" s="69">
        <f t="shared" si="270"/>
        <v>0</v>
      </c>
      <c r="AD321" s="69">
        <f t="shared" si="270"/>
        <v>0</v>
      </c>
      <c r="AE321" s="69">
        <f t="shared" si="270"/>
        <v>0</v>
      </c>
      <c r="AF321" s="69">
        <v>0</v>
      </c>
      <c r="AG321" s="69">
        <v>0</v>
      </c>
      <c r="AH321" s="69">
        <v>0</v>
      </c>
      <c r="AI321" s="69">
        <v>0</v>
      </c>
      <c r="AJ321" s="69">
        <v>0</v>
      </c>
      <c r="AK321" s="69">
        <v>0</v>
      </c>
      <c r="AL321" s="69">
        <v>0</v>
      </c>
      <c r="AM321" s="69">
        <v>0</v>
      </c>
      <c r="AN321" s="70" t="s">
        <v>423</v>
      </c>
      <c r="AO321" s="69">
        <v>0</v>
      </c>
      <c r="AP321" s="69">
        <v>0</v>
      </c>
      <c r="AQ321" s="69">
        <v>0</v>
      </c>
      <c r="AR321" s="69">
        <v>0</v>
      </c>
      <c r="AS321" s="69">
        <v>0</v>
      </c>
      <c r="AT321" s="69">
        <v>0</v>
      </c>
      <c r="AU321" s="69">
        <v>0</v>
      </c>
      <c r="AV321" s="69">
        <v>0</v>
      </c>
      <c r="AW321" s="70" t="s">
        <v>423</v>
      </c>
      <c r="AX321" s="69">
        <v>0</v>
      </c>
      <c r="AY321" s="69">
        <v>0</v>
      </c>
      <c r="AZ321" s="69">
        <v>0</v>
      </c>
      <c r="BA321" s="69">
        <v>0</v>
      </c>
      <c r="BB321" s="69">
        <v>0</v>
      </c>
      <c r="BC321" s="69">
        <v>0</v>
      </c>
      <c r="BD321" s="69">
        <v>0</v>
      </c>
      <c r="BE321" s="69">
        <v>0</v>
      </c>
      <c r="BF321" s="70" t="s">
        <v>423</v>
      </c>
      <c r="BG321" s="69">
        <v>0</v>
      </c>
      <c r="BH321" s="69">
        <v>0</v>
      </c>
      <c r="BI321" s="69">
        <v>0</v>
      </c>
      <c r="BJ321" s="69">
        <v>0</v>
      </c>
      <c r="BK321" s="69">
        <v>0</v>
      </c>
      <c r="BL321" s="69">
        <v>0</v>
      </c>
      <c r="BM321" s="69">
        <v>0</v>
      </c>
      <c r="BN321" s="69">
        <v>0</v>
      </c>
      <c r="BO321" s="70" t="s">
        <v>423</v>
      </c>
      <c r="BP321" s="69">
        <v>0</v>
      </c>
      <c r="BQ321" s="69">
        <v>0</v>
      </c>
      <c r="BR321" s="69">
        <v>0</v>
      </c>
      <c r="BS321" s="69">
        <v>0</v>
      </c>
      <c r="BT321" s="69">
        <v>0</v>
      </c>
      <c r="BU321" s="69">
        <v>0</v>
      </c>
      <c r="BV321" s="69">
        <v>0</v>
      </c>
      <c r="BW321" s="69">
        <v>0</v>
      </c>
      <c r="BX321" s="70" t="s">
        <v>423</v>
      </c>
      <c r="BY321" s="69">
        <v>0</v>
      </c>
      <c r="BZ321" s="69">
        <v>0</v>
      </c>
      <c r="CA321" s="69">
        <v>0</v>
      </c>
      <c r="CB321" s="69">
        <v>0</v>
      </c>
      <c r="CC321" s="69">
        <v>0</v>
      </c>
      <c r="CD321" s="69">
        <v>0</v>
      </c>
      <c r="CE321" s="69">
        <v>0</v>
      </c>
      <c r="CF321" s="69">
        <v>0</v>
      </c>
      <c r="CG321" s="70" t="s">
        <v>423</v>
      </c>
      <c r="CH321" s="69">
        <v>0</v>
      </c>
      <c r="CI321" s="69">
        <v>0</v>
      </c>
      <c r="CJ321" s="69">
        <v>0</v>
      </c>
      <c r="CK321" s="69">
        <v>0</v>
      </c>
      <c r="CL321" s="69">
        <v>0</v>
      </c>
      <c r="CM321" s="69">
        <v>0</v>
      </c>
      <c r="CN321" s="69">
        <v>0</v>
      </c>
      <c r="CO321" s="69">
        <v>0</v>
      </c>
      <c r="CP321" s="70" t="s">
        <v>423</v>
      </c>
      <c r="CQ321" s="69">
        <v>0</v>
      </c>
      <c r="CR321" s="69">
        <v>0</v>
      </c>
      <c r="CS321" s="69">
        <v>0</v>
      </c>
      <c r="CT321" s="69">
        <v>0</v>
      </c>
      <c r="CU321" s="69">
        <v>0</v>
      </c>
      <c r="CV321" s="69">
        <v>0</v>
      </c>
      <c r="CW321" s="69">
        <v>0</v>
      </c>
      <c r="CX321" s="69">
        <v>0</v>
      </c>
      <c r="CY321" s="70" t="s">
        <v>423</v>
      </c>
      <c r="CZ321" s="69">
        <v>0</v>
      </c>
      <c r="DA321" s="69">
        <v>0</v>
      </c>
      <c r="DB321" s="69">
        <v>0</v>
      </c>
      <c r="DC321" s="69">
        <v>0</v>
      </c>
      <c r="DD321" s="69">
        <v>0</v>
      </c>
      <c r="DE321" s="69">
        <v>0</v>
      </c>
      <c r="DF321" s="69">
        <v>0</v>
      </c>
      <c r="DG321" s="69">
        <v>0</v>
      </c>
      <c r="DH321" s="70" t="s">
        <v>423</v>
      </c>
    </row>
    <row r="322" spans="1:112" s="74" customFormat="1" ht="11.5" hidden="1" collapsed="1" x14ac:dyDescent="0.35">
      <c r="A322" s="88">
        <v>1200</v>
      </c>
      <c r="B322" s="88" t="s">
        <v>564</v>
      </c>
      <c r="C322" s="69"/>
      <c r="D322" s="69">
        <v>0</v>
      </c>
      <c r="E322" s="69">
        <v>0</v>
      </c>
      <c r="F322" s="69">
        <v>0</v>
      </c>
      <c r="G322" s="69">
        <v>0</v>
      </c>
      <c r="H322" s="69">
        <v>0</v>
      </c>
      <c r="I322" s="69">
        <v>0</v>
      </c>
      <c r="J322" s="69">
        <v>0</v>
      </c>
      <c r="K322" s="69">
        <v>0</v>
      </c>
      <c r="L322" s="69">
        <v>0</v>
      </c>
      <c r="M322" s="69">
        <v>0</v>
      </c>
      <c r="N322" s="70" t="s">
        <v>423</v>
      </c>
      <c r="O322" s="69">
        <v>0</v>
      </c>
      <c r="P322" s="69">
        <v>0</v>
      </c>
      <c r="Q322" s="69">
        <v>0</v>
      </c>
      <c r="R322" s="69">
        <v>0</v>
      </c>
      <c r="S322" s="69">
        <v>0</v>
      </c>
      <c r="T322" s="69">
        <v>0</v>
      </c>
      <c r="U322" s="69">
        <v>0</v>
      </c>
      <c r="V322" s="69">
        <v>0</v>
      </c>
      <c r="W322" s="70" t="s">
        <v>423</v>
      </c>
      <c r="X322" s="69">
        <f t="shared" si="270"/>
        <v>0</v>
      </c>
      <c r="Y322" s="69">
        <f t="shared" si="270"/>
        <v>0</v>
      </c>
      <c r="Z322" s="69">
        <f t="shared" si="270"/>
        <v>0</v>
      </c>
      <c r="AA322" s="69">
        <f t="shared" si="270"/>
        <v>0</v>
      </c>
      <c r="AB322" s="69">
        <f t="shared" si="270"/>
        <v>0</v>
      </c>
      <c r="AC322" s="69">
        <f t="shared" si="270"/>
        <v>0</v>
      </c>
      <c r="AD322" s="69">
        <f t="shared" si="270"/>
        <v>0</v>
      </c>
      <c r="AE322" s="69">
        <f t="shared" si="270"/>
        <v>0</v>
      </c>
      <c r="AF322" s="69">
        <v>0</v>
      </c>
      <c r="AG322" s="69">
        <v>0</v>
      </c>
      <c r="AH322" s="69">
        <v>0</v>
      </c>
      <c r="AI322" s="69">
        <v>0</v>
      </c>
      <c r="AJ322" s="69">
        <v>0</v>
      </c>
      <c r="AK322" s="69">
        <v>0</v>
      </c>
      <c r="AL322" s="69">
        <v>0</v>
      </c>
      <c r="AM322" s="69">
        <v>0</v>
      </c>
      <c r="AN322" s="70" t="s">
        <v>423</v>
      </c>
      <c r="AO322" s="69">
        <v>0</v>
      </c>
      <c r="AP322" s="69">
        <v>0</v>
      </c>
      <c r="AQ322" s="69">
        <v>0</v>
      </c>
      <c r="AR322" s="69">
        <v>0</v>
      </c>
      <c r="AS322" s="69">
        <v>0</v>
      </c>
      <c r="AT322" s="69">
        <v>0</v>
      </c>
      <c r="AU322" s="69">
        <v>0</v>
      </c>
      <c r="AV322" s="69">
        <v>0</v>
      </c>
      <c r="AW322" s="70" t="s">
        <v>423</v>
      </c>
      <c r="AX322" s="69">
        <v>0</v>
      </c>
      <c r="AY322" s="69">
        <v>0</v>
      </c>
      <c r="AZ322" s="69">
        <v>0</v>
      </c>
      <c r="BA322" s="69">
        <v>0</v>
      </c>
      <c r="BB322" s="69">
        <v>0</v>
      </c>
      <c r="BC322" s="69">
        <v>0</v>
      </c>
      <c r="BD322" s="69">
        <v>0</v>
      </c>
      <c r="BE322" s="69">
        <v>0</v>
      </c>
      <c r="BF322" s="70" t="s">
        <v>423</v>
      </c>
      <c r="BG322" s="69">
        <v>0</v>
      </c>
      <c r="BH322" s="69">
        <v>0</v>
      </c>
      <c r="BI322" s="69">
        <v>0</v>
      </c>
      <c r="BJ322" s="69">
        <v>0</v>
      </c>
      <c r="BK322" s="69">
        <v>0</v>
      </c>
      <c r="BL322" s="69">
        <v>0</v>
      </c>
      <c r="BM322" s="69">
        <v>0</v>
      </c>
      <c r="BN322" s="69">
        <v>0</v>
      </c>
      <c r="BO322" s="70" t="s">
        <v>423</v>
      </c>
      <c r="BP322" s="69">
        <v>0</v>
      </c>
      <c r="BQ322" s="69">
        <v>0</v>
      </c>
      <c r="BR322" s="69">
        <v>0</v>
      </c>
      <c r="BS322" s="69">
        <v>0</v>
      </c>
      <c r="BT322" s="69">
        <v>0</v>
      </c>
      <c r="BU322" s="69">
        <v>0</v>
      </c>
      <c r="BV322" s="69">
        <v>0</v>
      </c>
      <c r="BW322" s="69">
        <v>0</v>
      </c>
      <c r="BX322" s="70" t="s">
        <v>423</v>
      </c>
      <c r="BY322" s="69">
        <v>0</v>
      </c>
      <c r="BZ322" s="69">
        <v>0</v>
      </c>
      <c r="CA322" s="69">
        <v>0</v>
      </c>
      <c r="CB322" s="69">
        <v>0</v>
      </c>
      <c r="CC322" s="69">
        <v>0</v>
      </c>
      <c r="CD322" s="69">
        <v>0</v>
      </c>
      <c r="CE322" s="69">
        <v>0</v>
      </c>
      <c r="CF322" s="69">
        <v>0</v>
      </c>
      <c r="CG322" s="70" t="s">
        <v>423</v>
      </c>
      <c r="CH322" s="69">
        <v>0</v>
      </c>
      <c r="CI322" s="69">
        <v>0</v>
      </c>
      <c r="CJ322" s="69">
        <v>0</v>
      </c>
      <c r="CK322" s="69">
        <v>0</v>
      </c>
      <c r="CL322" s="69">
        <v>0</v>
      </c>
      <c r="CM322" s="69">
        <v>0</v>
      </c>
      <c r="CN322" s="69">
        <v>0</v>
      </c>
      <c r="CO322" s="69">
        <v>0</v>
      </c>
      <c r="CP322" s="70" t="s">
        <v>423</v>
      </c>
      <c r="CQ322" s="69">
        <v>0</v>
      </c>
      <c r="CR322" s="69">
        <v>0</v>
      </c>
      <c r="CS322" s="69">
        <v>0</v>
      </c>
      <c r="CT322" s="69">
        <v>0</v>
      </c>
      <c r="CU322" s="69">
        <v>0</v>
      </c>
      <c r="CV322" s="69">
        <v>0</v>
      </c>
      <c r="CW322" s="69">
        <v>0</v>
      </c>
      <c r="CX322" s="69">
        <v>0</v>
      </c>
      <c r="CY322" s="70" t="s">
        <v>423</v>
      </c>
      <c r="CZ322" s="69">
        <v>0</v>
      </c>
      <c r="DA322" s="69">
        <v>0</v>
      </c>
      <c r="DB322" s="69">
        <v>0</v>
      </c>
      <c r="DC322" s="69">
        <v>0</v>
      </c>
      <c r="DD322" s="69">
        <v>0</v>
      </c>
      <c r="DE322" s="69">
        <v>0</v>
      </c>
      <c r="DF322" s="69">
        <v>0</v>
      </c>
      <c r="DG322" s="69">
        <v>0</v>
      </c>
      <c r="DH322" s="70" t="s">
        <v>423</v>
      </c>
    </row>
    <row r="323" spans="1:112" s="74" customFormat="1" ht="11.5" hidden="1" outlineLevel="1" x14ac:dyDescent="0.35">
      <c r="A323" s="88">
        <v>1201</v>
      </c>
      <c r="B323" s="88" t="s">
        <v>565</v>
      </c>
      <c r="C323" s="69"/>
      <c r="D323" s="69">
        <v>0</v>
      </c>
      <c r="E323" s="69">
        <v>0</v>
      </c>
      <c r="F323" s="69">
        <v>0</v>
      </c>
      <c r="G323" s="69">
        <v>0</v>
      </c>
      <c r="H323" s="69">
        <v>0</v>
      </c>
      <c r="I323" s="69">
        <v>0</v>
      </c>
      <c r="J323" s="69">
        <v>0</v>
      </c>
      <c r="K323" s="69">
        <v>0</v>
      </c>
      <c r="L323" s="69">
        <v>0</v>
      </c>
      <c r="M323" s="69">
        <v>0</v>
      </c>
      <c r="N323" s="70" t="s">
        <v>423</v>
      </c>
      <c r="O323" s="69">
        <v>0</v>
      </c>
      <c r="P323" s="69">
        <v>0</v>
      </c>
      <c r="Q323" s="69">
        <v>0</v>
      </c>
      <c r="R323" s="69">
        <v>0</v>
      </c>
      <c r="S323" s="69">
        <v>0</v>
      </c>
      <c r="T323" s="69">
        <v>0</v>
      </c>
      <c r="U323" s="69">
        <v>0</v>
      </c>
      <c r="V323" s="69">
        <v>0</v>
      </c>
      <c r="W323" s="70" t="s">
        <v>423</v>
      </c>
      <c r="X323" s="69">
        <f t="shared" si="270"/>
        <v>0</v>
      </c>
      <c r="Y323" s="69">
        <f t="shared" si="270"/>
        <v>0</v>
      </c>
      <c r="Z323" s="69">
        <f t="shared" si="270"/>
        <v>0</v>
      </c>
      <c r="AA323" s="69">
        <f t="shared" si="270"/>
        <v>0</v>
      </c>
      <c r="AB323" s="69">
        <f t="shared" si="270"/>
        <v>0</v>
      </c>
      <c r="AC323" s="69">
        <f t="shared" si="270"/>
        <v>0</v>
      </c>
      <c r="AD323" s="69">
        <f t="shared" si="270"/>
        <v>0</v>
      </c>
      <c r="AE323" s="69">
        <f t="shared" si="270"/>
        <v>0</v>
      </c>
      <c r="AF323" s="69">
        <v>0</v>
      </c>
      <c r="AG323" s="69">
        <v>0</v>
      </c>
      <c r="AH323" s="69">
        <v>0</v>
      </c>
      <c r="AI323" s="69">
        <v>0</v>
      </c>
      <c r="AJ323" s="69">
        <v>0</v>
      </c>
      <c r="AK323" s="69">
        <v>0</v>
      </c>
      <c r="AL323" s="69">
        <v>0</v>
      </c>
      <c r="AM323" s="69">
        <v>0</v>
      </c>
      <c r="AN323" s="70" t="s">
        <v>423</v>
      </c>
      <c r="AO323" s="69">
        <v>0</v>
      </c>
      <c r="AP323" s="69">
        <v>0</v>
      </c>
      <c r="AQ323" s="69">
        <v>0</v>
      </c>
      <c r="AR323" s="69">
        <v>0</v>
      </c>
      <c r="AS323" s="69">
        <v>0</v>
      </c>
      <c r="AT323" s="69">
        <v>0</v>
      </c>
      <c r="AU323" s="69">
        <v>0</v>
      </c>
      <c r="AV323" s="69">
        <v>0</v>
      </c>
      <c r="AW323" s="70" t="s">
        <v>423</v>
      </c>
      <c r="AX323" s="69">
        <v>0</v>
      </c>
      <c r="AY323" s="69">
        <v>0</v>
      </c>
      <c r="AZ323" s="69">
        <v>0</v>
      </c>
      <c r="BA323" s="69">
        <v>0</v>
      </c>
      <c r="BB323" s="69">
        <v>0</v>
      </c>
      <c r="BC323" s="69">
        <v>0</v>
      </c>
      <c r="BD323" s="69">
        <v>0</v>
      </c>
      <c r="BE323" s="69">
        <v>0</v>
      </c>
      <c r="BF323" s="70" t="s">
        <v>423</v>
      </c>
      <c r="BG323" s="69">
        <v>0</v>
      </c>
      <c r="BH323" s="69">
        <v>0</v>
      </c>
      <c r="BI323" s="69">
        <v>0</v>
      </c>
      <c r="BJ323" s="69">
        <v>0</v>
      </c>
      <c r="BK323" s="69">
        <v>0</v>
      </c>
      <c r="BL323" s="69">
        <v>0</v>
      </c>
      <c r="BM323" s="69">
        <v>0</v>
      </c>
      <c r="BN323" s="69">
        <v>0</v>
      </c>
      <c r="BO323" s="70" t="s">
        <v>423</v>
      </c>
      <c r="BP323" s="69">
        <v>0</v>
      </c>
      <c r="BQ323" s="69">
        <v>0</v>
      </c>
      <c r="BR323" s="69">
        <v>0</v>
      </c>
      <c r="BS323" s="69">
        <v>0</v>
      </c>
      <c r="BT323" s="69">
        <v>0</v>
      </c>
      <c r="BU323" s="69">
        <v>0</v>
      </c>
      <c r="BV323" s="69">
        <v>0</v>
      </c>
      <c r="BW323" s="69">
        <v>0</v>
      </c>
      <c r="BX323" s="70" t="s">
        <v>423</v>
      </c>
      <c r="BY323" s="69">
        <v>0</v>
      </c>
      <c r="BZ323" s="69">
        <v>0</v>
      </c>
      <c r="CA323" s="69">
        <v>0</v>
      </c>
      <c r="CB323" s="69">
        <v>0</v>
      </c>
      <c r="CC323" s="69">
        <v>0</v>
      </c>
      <c r="CD323" s="69">
        <v>0</v>
      </c>
      <c r="CE323" s="69">
        <v>0</v>
      </c>
      <c r="CF323" s="69">
        <v>0</v>
      </c>
      <c r="CG323" s="70" t="s">
        <v>423</v>
      </c>
      <c r="CH323" s="69">
        <v>0</v>
      </c>
      <c r="CI323" s="69">
        <v>0</v>
      </c>
      <c r="CJ323" s="69">
        <v>0</v>
      </c>
      <c r="CK323" s="69">
        <v>0</v>
      </c>
      <c r="CL323" s="69">
        <v>0</v>
      </c>
      <c r="CM323" s="69">
        <v>0</v>
      </c>
      <c r="CN323" s="69">
        <v>0</v>
      </c>
      <c r="CO323" s="69">
        <v>0</v>
      </c>
      <c r="CP323" s="70" t="s">
        <v>423</v>
      </c>
      <c r="CQ323" s="69">
        <v>0</v>
      </c>
      <c r="CR323" s="69">
        <v>0</v>
      </c>
      <c r="CS323" s="69">
        <v>0</v>
      </c>
      <c r="CT323" s="69">
        <v>0</v>
      </c>
      <c r="CU323" s="69">
        <v>0</v>
      </c>
      <c r="CV323" s="69">
        <v>0</v>
      </c>
      <c r="CW323" s="69">
        <v>0</v>
      </c>
      <c r="CX323" s="69">
        <v>0</v>
      </c>
      <c r="CY323" s="70" t="s">
        <v>423</v>
      </c>
      <c r="CZ323" s="69">
        <v>0</v>
      </c>
      <c r="DA323" s="69">
        <v>0</v>
      </c>
      <c r="DB323" s="69">
        <v>0</v>
      </c>
      <c r="DC323" s="69">
        <v>0</v>
      </c>
      <c r="DD323" s="69">
        <v>0</v>
      </c>
      <c r="DE323" s="69">
        <v>0</v>
      </c>
      <c r="DF323" s="69">
        <v>0</v>
      </c>
      <c r="DG323" s="69">
        <v>0</v>
      </c>
      <c r="DH323" s="70" t="s">
        <v>423</v>
      </c>
    </row>
    <row r="324" spans="1:112" s="74" customFormat="1" ht="11.5" hidden="1" outlineLevel="1" x14ac:dyDescent="0.35">
      <c r="A324" s="88">
        <v>1202</v>
      </c>
      <c r="B324" s="88" t="s">
        <v>566</v>
      </c>
      <c r="C324" s="69"/>
      <c r="D324" s="69">
        <v>0</v>
      </c>
      <c r="E324" s="69">
        <v>0</v>
      </c>
      <c r="F324" s="69">
        <v>0</v>
      </c>
      <c r="G324" s="69">
        <v>0</v>
      </c>
      <c r="H324" s="69">
        <v>0</v>
      </c>
      <c r="I324" s="69">
        <v>0</v>
      </c>
      <c r="J324" s="69">
        <v>0</v>
      </c>
      <c r="K324" s="69">
        <v>0</v>
      </c>
      <c r="L324" s="69">
        <v>0</v>
      </c>
      <c r="M324" s="69">
        <v>0</v>
      </c>
      <c r="N324" s="70" t="s">
        <v>423</v>
      </c>
      <c r="O324" s="69">
        <v>0</v>
      </c>
      <c r="P324" s="69">
        <v>0</v>
      </c>
      <c r="Q324" s="69">
        <v>0</v>
      </c>
      <c r="R324" s="69">
        <v>0</v>
      </c>
      <c r="S324" s="69">
        <v>0</v>
      </c>
      <c r="T324" s="69">
        <v>0</v>
      </c>
      <c r="U324" s="69">
        <v>0</v>
      </c>
      <c r="V324" s="69">
        <v>0</v>
      </c>
      <c r="W324" s="70" t="s">
        <v>423</v>
      </c>
      <c r="X324" s="69">
        <f t="shared" si="270"/>
        <v>0</v>
      </c>
      <c r="Y324" s="69">
        <f t="shared" si="270"/>
        <v>0</v>
      </c>
      <c r="Z324" s="69">
        <f t="shared" si="270"/>
        <v>0</v>
      </c>
      <c r="AA324" s="69">
        <f t="shared" si="270"/>
        <v>0</v>
      </c>
      <c r="AB324" s="69">
        <f t="shared" si="270"/>
        <v>0</v>
      </c>
      <c r="AC324" s="69">
        <f t="shared" si="270"/>
        <v>0</v>
      </c>
      <c r="AD324" s="69">
        <f t="shared" si="270"/>
        <v>0</v>
      </c>
      <c r="AE324" s="69">
        <f t="shared" si="270"/>
        <v>0</v>
      </c>
      <c r="AF324" s="69">
        <v>0</v>
      </c>
      <c r="AG324" s="69">
        <v>0</v>
      </c>
      <c r="AH324" s="69">
        <v>0</v>
      </c>
      <c r="AI324" s="69">
        <v>0</v>
      </c>
      <c r="AJ324" s="69">
        <v>0</v>
      </c>
      <c r="AK324" s="69">
        <v>0</v>
      </c>
      <c r="AL324" s="69">
        <v>0</v>
      </c>
      <c r="AM324" s="69">
        <v>0</v>
      </c>
      <c r="AN324" s="70" t="s">
        <v>423</v>
      </c>
      <c r="AO324" s="69">
        <v>0</v>
      </c>
      <c r="AP324" s="69">
        <v>0</v>
      </c>
      <c r="AQ324" s="69">
        <v>0</v>
      </c>
      <c r="AR324" s="69">
        <v>0</v>
      </c>
      <c r="AS324" s="69">
        <v>0</v>
      </c>
      <c r="AT324" s="69">
        <v>0</v>
      </c>
      <c r="AU324" s="69">
        <v>0</v>
      </c>
      <c r="AV324" s="69">
        <v>0</v>
      </c>
      <c r="AW324" s="70" t="s">
        <v>423</v>
      </c>
      <c r="AX324" s="69">
        <v>0</v>
      </c>
      <c r="AY324" s="69">
        <v>0</v>
      </c>
      <c r="AZ324" s="69">
        <v>0</v>
      </c>
      <c r="BA324" s="69">
        <v>0</v>
      </c>
      <c r="BB324" s="69">
        <v>0</v>
      </c>
      <c r="BC324" s="69">
        <v>0</v>
      </c>
      <c r="BD324" s="69">
        <v>0</v>
      </c>
      <c r="BE324" s="69">
        <v>0</v>
      </c>
      <c r="BF324" s="70" t="s">
        <v>423</v>
      </c>
      <c r="BG324" s="69">
        <v>0</v>
      </c>
      <c r="BH324" s="69">
        <v>0</v>
      </c>
      <c r="BI324" s="69">
        <v>0</v>
      </c>
      <c r="BJ324" s="69">
        <v>0</v>
      </c>
      <c r="BK324" s="69">
        <v>0</v>
      </c>
      <c r="BL324" s="69">
        <v>0</v>
      </c>
      <c r="BM324" s="69">
        <v>0</v>
      </c>
      <c r="BN324" s="69">
        <v>0</v>
      </c>
      <c r="BO324" s="70" t="s">
        <v>423</v>
      </c>
      <c r="BP324" s="69">
        <v>0</v>
      </c>
      <c r="BQ324" s="69">
        <v>0</v>
      </c>
      <c r="BR324" s="69">
        <v>0</v>
      </c>
      <c r="BS324" s="69">
        <v>0</v>
      </c>
      <c r="BT324" s="69">
        <v>0</v>
      </c>
      <c r="BU324" s="69">
        <v>0</v>
      </c>
      <c r="BV324" s="69">
        <v>0</v>
      </c>
      <c r="BW324" s="69">
        <v>0</v>
      </c>
      <c r="BX324" s="70" t="s">
        <v>423</v>
      </c>
      <c r="BY324" s="69">
        <v>0</v>
      </c>
      <c r="BZ324" s="69">
        <v>0</v>
      </c>
      <c r="CA324" s="69">
        <v>0</v>
      </c>
      <c r="CB324" s="69">
        <v>0</v>
      </c>
      <c r="CC324" s="69">
        <v>0</v>
      </c>
      <c r="CD324" s="69">
        <v>0</v>
      </c>
      <c r="CE324" s="69">
        <v>0</v>
      </c>
      <c r="CF324" s="69">
        <v>0</v>
      </c>
      <c r="CG324" s="70" t="s">
        <v>423</v>
      </c>
      <c r="CH324" s="69">
        <v>0</v>
      </c>
      <c r="CI324" s="69">
        <v>0</v>
      </c>
      <c r="CJ324" s="69">
        <v>0</v>
      </c>
      <c r="CK324" s="69">
        <v>0</v>
      </c>
      <c r="CL324" s="69">
        <v>0</v>
      </c>
      <c r="CM324" s="69">
        <v>0</v>
      </c>
      <c r="CN324" s="69">
        <v>0</v>
      </c>
      <c r="CO324" s="69">
        <v>0</v>
      </c>
      <c r="CP324" s="70" t="s">
        <v>423</v>
      </c>
      <c r="CQ324" s="69">
        <v>0</v>
      </c>
      <c r="CR324" s="69">
        <v>0</v>
      </c>
      <c r="CS324" s="69">
        <v>0</v>
      </c>
      <c r="CT324" s="69">
        <v>0</v>
      </c>
      <c r="CU324" s="69">
        <v>0</v>
      </c>
      <c r="CV324" s="69">
        <v>0</v>
      </c>
      <c r="CW324" s="69">
        <v>0</v>
      </c>
      <c r="CX324" s="69">
        <v>0</v>
      </c>
      <c r="CY324" s="70" t="s">
        <v>423</v>
      </c>
      <c r="CZ324" s="69">
        <v>0</v>
      </c>
      <c r="DA324" s="69">
        <v>0</v>
      </c>
      <c r="DB324" s="69">
        <v>0</v>
      </c>
      <c r="DC324" s="69">
        <v>0</v>
      </c>
      <c r="DD324" s="69">
        <v>0</v>
      </c>
      <c r="DE324" s="69">
        <v>0</v>
      </c>
      <c r="DF324" s="69">
        <v>0</v>
      </c>
      <c r="DG324" s="69">
        <v>0</v>
      </c>
      <c r="DH324" s="70" t="s">
        <v>423</v>
      </c>
    </row>
    <row r="325" spans="1:112" s="74" customFormat="1" ht="11.5" hidden="1" outlineLevel="1" x14ac:dyDescent="0.35">
      <c r="A325" s="88">
        <v>1203</v>
      </c>
      <c r="B325" s="88" t="s">
        <v>567</v>
      </c>
      <c r="C325" s="69"/>
      <c r="D325" s="69">
        <v>0</v>
      </c>
      <c r="E325" s="69">
        <v>0</v>
      </c>
      <c r="F325" s="69">
        <v>0</v>
      </c>
      <c r="G325" s="69">
        <v>0</v>
      </c>
      <c r="H325" s="69">
        <v>0</v>
      </c>
      <c r="I325" s="69">
        <v>0</v>
      </c>
      <c r="J325" s="69">
        <v>0</v>
      </c>
      <c r="K325" s="69">
        <v>0</v>
      </c>
      <c r="L325" s="69">
        <v>0</v>
      </c>
      <c r="M325" s="69">
        <v>0</v>
      </c>
      <c r="N325" s="70" t="s">
        <v>423</v>
      </c>
      <c r="O325" s="69">
        <v>0</v>
      </c>
      <c r="P325" s="69">
        <v>0</v>
      </c>
      <c r="Q325" s="69">
        <v>0</v>
      </c>
      <c r="R325" s="69">
        <v>0</v>
      </c>
      <c r="S325" s="69">
        <v>0</v>
      </c>
      <c r="T325" s="69">
        <v>0</v>
      </c>
      <c r="U325" s="69">
        <v>0</v>
      </c>
      <c r="V325" s="69">
        <v>0</v>
      </c>
      <c r="W325" s="70" t="s">
        <v>423</v>
      </c>
      <c r="X325" s="69">
        <f t="shared" si="270"/>
        <v>0</v>
      </c>
      <c r="Y325" s="69">
        <f t="shared" si="270"/>
        <v>0</v>
      </c>
      <c r="Z325" s="69">
        <f t="shared" si="270"/>
        <v>0</v>
      </c>
      <c r="AA325" s="69">
        <f t="shared" si="270"/>
        <v>0</v>
      </c>
      <c r="AB325" s="69">
        <f t="shared" si="270"/>
        <v>0</v>
      </c>
      <c r="AC325" s="69">
        <f t="shared" si="270"/>
        <v>0</v>
      </c>
      <c r="AD325" s="69">
        <f t="shared" si="270"/>
        <v>0</v>
      </c>
      <c r="AE325" s="69">
        <f t="shared" si="270"/>
        <v>0</v>
      </c>
      <c r="AF325" s="69">
        <v>0</v>
      </c>
      <c r="AG325" s="69">
        <v>0</v>
      </c>
      <c r="AH325" s="69">
        <v>0</v>
      </c>
      <c r="AI325" s="69">
        <v>0</v>
      </c>
      <c r="AJ325" s="69">
        <v>0</v>
      </c>
      <c r="AK325" s="69">
        <v>0</v>
      </c>
      <c r="AL325" s="69">
        <v>0</v>
      </c>
      <c r="AM325" s="69">
        <v>0</v>
      </c>
      <c r="AN325" s="70" t="s">
        <v>423</v>
      </c>
      <c r="AO325" s="69">
        <v>0</v>
      </c>
      <c r="AP325" s="69">
        <v>0</v>
      </c>
      <c r="AQ325" s="69">
        <v>0</v>
      </c>
      <c r="AR325" s="69">
        <v>0</v>
      </c>
      <c r="AS325" s="69">
        <v>0</v>
      </c>
      <c r="AT325" s="69">
        <v>0</v>
      </c>
      <c r="AU325" s="69">
        <v>0</v>
      </c>
      <c r="AV325" s="69">
        <v>0</v>
      </c>
      <c r="AW325" s="70" t="s">
        <v>423</v>
      </c>
      <c r="AX325" s="69">
        <v>0</v>
      </c>
      <c r="AY325" s="69">
        <v>0</v>
      </c>
      <c r="AZ325" s="69">
        <v>0</v>
      </c>
      <c r="BA325" s="69">
        <v>0</v>
      </c>
      <c r="BB325" s="69">
        <v>0</v>
      </c>
      <c r="BC325" s="69">
        <v>0</v>
      </c>
      <c r="BD325" s="69">
        <v>0</v>
      </c>
      <c r="BE325" s="69">
        <v>0</v>
      </c>
      <c r="BF325" s="70" t="s">
        <v>423</v>
      </c>
      <c r="BG325" s="69">
        <v>0</v>
      </c>
      <c r="BH325" s="69">
        <v>0</v>
      </c>
      <c r="BI325" s="69">
        <v>0</v>
      </c>
      <c r="BJ325" s="69">
        <v>0</v>
      </c>
      <c r="BK325" s="69">
        <v>0</v>
      </c>
      <c r="BL325" s="69">
        <v>0</v>
      </c>
      <c r="BM325" s="69">
        <v>0</v>
      </c>
      <c r="BN325" s="69">
        <v>0</v>
      </c>
      <c r="BO325" s="70" t="s">
        <v>423</v>
      </c>
      <c r="BP325" s="69">
        <v>0</v>
      </c>
      <c r="BQ325" s="69">
        <v>0</v>
      </c>
      <c r="BR325" s="69">
        <v>0</v>
      </c>
      <c r="BS325" s="69">
        <v>0</v>
      </c>
      <c r="BT325" s="69">
        <v>0</v>
      </c>
      <c r="BU325" s="69">
        <v>0</v>
      </c>
      <c r="BV325" s="69">
        <v>0</v>
      </c>
      <c r="BW325" s="69">
        <v>0</v>
      </c>
      <c r="BX325" s="70" t="s">
        <v>423</v>
      </c>
      <c r="BY325" s="69">
        <v>0</v>
      </c>
      <c r="BZ325" s="69">
        <v>0</v>
      </c>
      <c r="CA325" s="69">
        <v>0</v>
      </c>
      <c r="CB325" s="69">
        <v>0</v>
      </c>
      <c r="CC325" s="69">
        <v>0</v>
      </c>
      <c r="CD325" s="69">
        <v>0</v>
      </c>
      <c r="CE325" s="69">
        <v>0</v>
      </c>
      <c r="CF325" s="69">
        <v>0</v>
      </c>
      <c r="CG325" s="70" t="s">
        <v>423</v>
      </c>
      <c r="CH325" s="69">
        <v>0</v>
      </c>
      <c r="CI325" s="69">
        <v>0</v>
      </c>
      <c r="CJ325" s="69">
        <v>0</v>
      </c>
      <c r="CK325" s="69">
        <v>0</v>
      </c>
      <c r="CL325" s="69">
        <v>0</v>
      </c>
      <c r="CM325" s="69">
        <v>0</v>
      </c>
      <c r="CN325" s="69">
        <v>0</v>
      </c>
      <c r="CO325" s="69">
        <v>0</v>
      </c>
      <c r="CP325" s="70" t="s">
        <v>423</v>
      </c>
      <c r="CQ325" s="69">
        <v>0</v>
      </c>
      <c r="CR325" s="69">
        <v>0</v>
      </c>
      <c r="CS325" s="69">
        <v>0</v>
      </c>
      <c r="CT325" s="69">
        <v>0</v>
      </c>
      <c r="CU325" s="69">
        <v>0</v>
      </c>
      <c r="CV325" s="69">
        <v>0</v>
      </c>
      <c r="CW325" s="69">
        <v>0</v>
      </c>
      <c r="CX325" s="69">
        <v>0</v>
      </c>
      <c r="CY325" s="70" t="s">
        <v>423</v>
      </c>
      <c r="CZ325" s="69">
        <v>0</v>
      </c>
      <c r="DA325" s="69">
        <v>0</v>
      </c>
      <c r="DB325" s="69">
        <v>0</v>
      </c>
      <c r="DC325" s="69">
        <v>0</v>
      </c>
      <c r="DD325" s="69">
        <v>0</v>
      </c>
      <c r="DE325" s="69">
        <v>0</v>
      </c>
      <c r="DF325" s="69">
        <v>0</v>
      </c>
      <c r="DG325" s="69">
        <v>0</v>
      </c>
      <c r="DH325" s="70" t="s">
        <v>423</v>
      </c>
    </row>
    <row r="326" spans="1:112" s="74" customFormat="1" ht="11.5" hidden="1" outlineLevel="1" x14ac:dyDescent="0.35">
      <c r="A326" s="88">
        <v>1204</v>
      </c>
      <c r="B326" s="88" t="s">
        <v>568</v>
      </c>
      <c r="C326" s="69"/>
      <c r="D326" s="69">
        <v>0</v>
      </c>
      <c r="E326" s="69">
        <v>0</v>
      </c>
      <c r="F326" s="69">
        <v>0</v>
      </c>
      <c r="G326" s="69">
        <v>0</v>
      </c>
      <c r="H326" s="69">
        <v>0</v>
      </c>
      <c r="I326" s="69">
        <v>0</v>
      </c>
      <c r="J326" s="69">
        <v>0</v>
      </c>
      <c r="K326" s="69">
        <v>0</v>
      </c>
      <c r="L326" s="69">
        <v>0</v>
      </c>
      <c r="M326" s="69">
        <v>0</v>
      </c>
      <c r="N326" s="70" t="s">
        <v>423</v>
      </c>
      <c r="O326" s="69">
        <v>0</v>
      </c>
      <c r="P326" s="69">
        <v>0</v>
      </c>
      <c r="Q326" s="69">
        <v>0</v>
      </c>
      <c r="R326" s="69">
        <v>0</v>
      </c>
      <c r="S326" s="69">
        <v>0</v>
      </c>
      <c r="T326" s="69">
        <v>0</v>
      </c>
      <c r="U326" s="69">
        <v>0</v>
      </c>
      <c r="V326" s="69">
        <v>0</v>
      </c>
      <c r="W326" s="70" t="s">
        <v>423</v>
      </c>
      <c r="X326" s="69">
        <f t="shared" si="270"/>
        <v>0</v>
      </c>
      <c r="Y326" s="69">
        <f t="shared" si="270"/>
        <v>0</v>
      </c>
      <c r="Z326" s="69">
        <f t="shared" si="270"/>
        <v>0</v>
      </c>
      <c r="AA326" s="69">
        <f t="shared" si="270"/>
        <v>0</v>
      </c>
      <c r="AB326" s="69">
        <f t="shared" si="270"/>
        <v>0</v>
      </c>
      <c r="AC326" s="69">
        <f t="shared" si="270"/>
        <v>0</v>
      </c>
      <c r="AD326" s="69">
        <f t="shared" si="270"/>
        <v>0</v>
      </c>
      <c r="AE326" s="69">
        <f t="shared" si="270"/>
        <v>0</v>
      </c>
      <c r="AF326" s="69">
        <v>0</v>
      </c>
      <c r="AG326" s="69">
        <v>0</v>
      </c>
      <c r="AH326" s="69">
        <v>0</v>
      </c>
      <c r="AI326" s="69">
        <v>0</v>
      </c>
      <c r="AJ326" s="69">
        <v>0</v>
      </c>
      <c r="AK326" s="69">
        <v>0</v>
      </c>
      <c r="AL326" s="69">
        <v>0</v>
      </c>
      <c r="AM326" s="69">
        <v>0</v>
      </c>
      <c r="AN326" s="70" t="s">
        <v>423</v>
      </c>
      <c r="AO326" s="69">
        <v>0</v>
      </c>
      <c r="AP326" s="69">
        <v>0</v>
      </c>
      <c r="AQ326" s="69">
        <v>0</v>
      </c>
      <c r="AR326" s="69">
        <v>0</v>
      </c>
      <c r="AS326" s="69">
        <v>0</v>
      </c>
      <c r="AT326" s="69">
        <v>0</v>
      </c>
      <c r="AU326" s="69">
        <v>0</v>
      </c>
      <c r="AV326" s="69">
        <v>0</v>
      </c>
      <c r="AW326" s="70" t="s">
        <v>423</v>
      </c>
      <c r="AX326" s="69">
        <v>0</v>
      </c>
      <c r="AY326" s="69">
        <v>0</v>
      </c>
      <c r="AZ326" s="69">
        <v>0</v>
      </c>
      <c r="BA326" s="69">
        <v>0</v>
      </c>
      <c r="BB326" s="69">
        <v>0</v>
      </c>
      <c r="BC326" s="69">
        <v>0</v>
      </c>
      <c r="BD326" s="69">
        <v>0</v>
      </c>
      <c r="BE326" s="69">
        <v>0</v>
      </c>
      <c r="BF326" s="70" t="s">
        <v>423</v>
      </c>
      <c r="BG326" s="69">
        <v>0</v>
      </c>
      <c r="BH326" s="69">
        <v>0</v>
      </c>
      <c r="BI326" s="69">
        <v>0</v>
      </c>
      <c r="BJ326" s="69">
        <v>0</v>
      </c>
      <c r="BK326" s="69">
        <v>0</v>
      </c>
      <c r="BL326" s="69">
        <v>0</v>
      </c>
      <c r="BM326" s="69">
        <v>0</v>
      </c>
      <c r="BN326" s="69">
        <v>0</v>
      </c>
      <c r="BO326" s="70" t="s">
        <v>423</v>
      </c>
      <c r="BP326" s="69">
        <v>0</v>
      </c>
      <c r="BQ326" s="69">
        <v>0</v>
      </c>
      <c r="BR326" s="69">
        <v>0</v>
      </c>
      <c r="BS326" s="69">
        <v>0</v>
      </c>
      <c r="BT326" s="69">
        <v>0</v>
      </c>
      <c r="BU326" s="69">
        <v>0</v>
      </c>
      <c r="BV326" s="69">
        <v>0</v>
      </c>
      <c r="BW326" s="69">
        <v>0</v>
      </c>
      <c r="BX326" s="70" t="s">
        <v>423</v>
      </c>
      <c r="BY326" s="69">
        <v>0</v>
      </c>
      <c r="BZ326" s="69">
        <v>0</v>
      </c>
      <c r="CA326" s="69">
        <v>0</v>
      </c>
      <c r="CB326" s="69">
        <v>0</v>
      </c>
      <c r="CC326" s="69">
        <v>0</v>
      </c>
      <c r="CD326" s="69">
        <v>0</v>
      </c>
      <c r="CE326" s="69">
        <v>0</v>
      </c>
      <c r="CF326" s="69">
        <v>0</v>
      </c>
      <c r="CG326" s="70" t="s">
        <v>423</v>
      </c>
      <c r="CH326" s="69">
        <v>0</v>
      </c>
      <c r="CI326" s="69">
        <v>0</v>
      </c>
      <c r="CJ326" s="69">
        <v>0</v>
      </c>
      <c r="CK326" s="69">
        <v>0</v>
      </c>
      <c r="CL326" s="69">
        <v>0</v>
      </c>
      <c r="CM326" s="69">
        <v>0</v>
      </c>
      <c r="CN326" s="69">
        <v>0</v>
      </c>
      <c r="CO326" s="69">
        <v>0</v>
      </c>
      <c r="CP326" s="70" t="s">
        <v>423</v>
      </c>
      <c r="CQ326" s="69">
        <v>0</v>
      </c>
      <c r="CR326" s="69">
        <v>0</v>
      </c>
      <c r="CS326" s="69">
        <v>0</v>
      </c>
      <c r="CT326" s="69">
        <v>0</v>
      </c>
      <c r="CU326" s="69">
        <v>0</v>
      </c>
      <c r="CV326" s="69">
        <v>0</v>
      </c>
      <c r="CW326" s="69">
        <v>0</v>
      </c>
      <c r="CX326" s="69">
        <v>0</v>
      </c>
      <c r="CY326" s="70" t="s">
        <v>423</v>
      </c>
      <c r="CZ326" s="69">
        <v>0</v>
      </c>
      <c r="DA326" s="69">
        <v>0</v>
      </c>
      <c r="DB326" s="69">
        <v>0</v>
      </c>
      <c r="DC326" s="69">
        <v>0</v>
      </c>
      <c r="DD326" s="69">
        <v>0</v>
      </c>
      <c r="DE326" s="69">
        <v>0</v>
      </c>
      <c r="DF326" s="69">
        <v>0</v>
      </c>
      <c r="DG326" s="69">
        <v>0</v>
      </c>
      <c r="DH326" s="70" t="s">
        <v>423</v>
      </c>
    </row>
    <row r="327" spans="1:112" s="74" customFormat="1" ht="11.5" hidden="1" outlineLevel="1" x14ac:dyDescent="0.35">
      <c r="A327" s="88">
        <v>1205</v>
      </c>
      <c r="B327" s="88" t="s">
        <v>569</v>
      </c>
      <c r="C327" s="69"/>
      <c r="D327" s="69">
        <v>0</v>
      </c>
      <c r="E327" s="69">
        <v>0</v>
      </c>
      <c r="F327" s="69">
        <v>0</v>
      </c>
      <c r="G327" s="69">
        <v>0</v>
      </c>
      <c r="H327" s="69">
        <v>0</v>
      </c>
      <c r="I327" s="69">
        <v>0</v>
      </c>
      <c r="J327" s="69">
        <v>0</v>
      </c>
      <c r="K327" s="69">
        <v>0</v>
      </c>
      <c r="L327" s="69">
        <v>0</v>
      </c>
      <c r="M327" s="69">
        <v>0</v>
      </c>
      <c r="N327" s="70" t="s">
        <v>423</v>
      </c>
      <c r="O327" s="69">
        <v>0</v>
      </c>
      <c r="P327" s="69">
        <v>0</v>
      </c>
      <c r="Q327" s="69">
        <v>0</v>
      </c>
      <c r="R327" s="69">
        <v>0</v>
      </c>
      <c r="S327" s="69">
        <v>0</v>
      </c>
      <c r="T327" s="69">
        <v>0</v>
      </c>
      <c r="U327" s="69">
        <v>0</v>
      </c>
      <c r="V327" s="69">
        <v>0</v>
      </c>
      <c r="W327" s="70" t="s">
        <v>423</v>
      </c>
      <c r="X327" s="69">
        <f t="shared" si="270"/>
        <v>0</v>
      </c>
      <c r="Y327" s="69">
        <f t="shared" si="270"/>
        <v>0</v>
      </c>
      <c r="Z327" s="69">
        <f t="shared" si="270"/>
        <v>0</v>
      </c>
      <c r="AA327" s="69">
        <f t="shared" si="270"/>
        <v>0</v>
      </c>
      <c r="AB327" s="69">
        <f t="shared" si="270"/>
        <v>0</v>
      </c>
      <c r="AC327" s="69">
        <f t="shared" si="270"/>
        <v>0</v>
      </c>
      <c r="AD327" s="69">
        <f t="shared" si="270"/>
        <v>0</v>
      </c>
      <c r="AE327" s="69">
        <f t="shared" si="270"/>
        <v>0</v>
      </c>
      <c r="AF327" s="69">
        <v>0</v>
      </c>
      <c r="AG327" s="69">
        <v>0</v>
      </c>
      <c r="AH327" s="69">
        <v>0</v>
      </c>
      <c r="AI327" s="69">
        <v>0</v>
      </c>
      <c r="AJ327" s="69">
        <v>0</v>
      </c>
      <c r="AK327" s="69">
        <v>0</v>
      </c>
      <c r="AL327" s="69">
        <v>0</v>
      </c>
      <c r="AM327" s="69">
        <v>0</v>
      </c>
      <c r="AN327" s="70" t="s">
        <v>423</v>
      </c>
      <c r="AO327" s="69">
        <v>0</v>
      </c>
      <c r="AP327" s="69">
        <v>0</v>
      </c>
      <c r="AQ327" s="69">
        <v>0</v>
      </c>
      <c r="AR327" s="69">
        <v>0</v>
      </c>
      <c r="AS327" s="69">
        <v>0</v>
      </c>
      <c r="AT327" s="69">
        <v>0</v>
      </c>
      <c r="AU327" s="69">
        <v>0</v>
      </c>
      <c r="AV327" s="69">
        <v>0</v>
      </c>
      <c r="AW327" s="70" t="s">
        <v>423</v>
      </c>
      <c r="AX327" s="69">
        <v>0</v>
      </c>
      <c r="AY327" s="69">
        <v>0</v>
      </c>
      <c r="AZ327" s="69">
        <v>0</v>
      </c>
      <c r="BA327" s="69">
        <v>0</v>
      </c>
      <c r="BB327" s="69">
        <v>0</v>
      </c>
      <c r="BC327" s="69">
        <v>0</v>
      </c>
      <c r="BD327" s="69">
        <v>0</v>
      </c>
      <c r="BE327" s="69">
        <v>0</v>
      </c>
      <c r="BF327" s="70" t="s">
        <v>423</v>
      </c>
      <c r="BG327" s="69">
        <v>0</v>
      </c>
      <c r="BH327" s="69">
        <v>0</v>
      </c>
      <c r="BI327" s="69">
        <v>0</v>
      </c>
      <c r="BJ327" s="69">
        <v>0</v>
      </c>
      <c r="BK327" s="69">
        <v>0</v>
      </c>
      <c r="BL327" s="69">
        <v>0</v>
      </c>
      <c r="BM327" s="69">
        <v>0</v>
      </c>
      <c r="BN327" s="69">
        <v>0</v>
      </c>
      <c r="BO327" s="70" t="s">
        <v>423</v>
      </c>
      <c r="BP327" s="69">
        <v>0</v>
      </c>
      <c r="BQ327" s="69">
        <v>0</v>
      </c>
      <c r="BR327" s="69">
        <v>0</v>
      </c>
      <c r="BS327" s="69">
        <v>0</v>
      </c>
      <c r="BT327" s="69">
        <v>0</v>
      </c>
      <c r="BU327" s="69">
        <v>0</v>
      </c>
      <c r="BV327" s="69">
        <v>0</v>
      </c>
      <c r="BW327" s="69">
        <v>0</v>
      </c>
      <c r="BX327" s="70" t="s">
        <v>423</v>
      </c>
      <c r="BY327" s="69">
        <v>0</v>
      </c>
      <c r="BZ327" s="69">
        <v>0</v>
      </c>
      <c r="CA327" s="69">
        <v>0</v>
      </c>
      <c r="CB327" s="69">
        <v>0</v>
      </c>
      <c r="CC327" s="69">
        <v>0</v>
      </c>
      <c r="CD327" s="69">
        <v>0</v>
      </c>
      <c r="CE327" s="69">
        <v>0</v>
      </c>
      <c r="CF327" s="69">
        <v>0</v>
      </c>
      <c r="CG327" s="70" t="s">
        <v>423</v>
      </c>
      <c r="CH327" s="69">
        <v>0</v>
      </c>
      <c r="CI327" s="69">
        <v>0</v>
      </c>
      <c r="CJ327" s="69">
        <v>0</v>
      </c>
      <c r="CK327" s="69">
        <v>0</v>
      </c>
      <c r="CL327" s="69">
        <v>0</v>
      </c>
      <c r="CM327" s="69">
        <v>0</v>
      </c>
      <c r="CN327" s="69">
        <v>0</v>
      </c>
      <c r="CO327" s="69">
        <v>0</v>
      </c>
      <c r="CP327" s="70" t="s">
        <v>423</v>
      </c>
      <c r="CQ327" s="69">
        <v>0</v>
      </c>
      <c r="CR327" s="69">
        <v>0</v>
      </c>
      <c r="CS327" s="69">
        <v>0</v>
      </c>
      <c r="CT327" s="69">
        <v>0</v>
      </c>
      <c r="CU327" s="69">
        <v>0</v>
      </c>
      <c r="CV327" s="69">
        <v>0</v>
      </c>
      <c r="CW327" s="69">
        <v>0</v>
      </c>
      <c r="CX327" s="69">
        <v>0</v>
      </c>
      <c r="CY327" s="70" t="s">
        <v>423</v>
      </c>
      <c r="CZ327" s="69">
        <v>0</v>
      </c>
      <c r="DA327" s="69">
        <v>0</v>
      </c>
      <c r="DB327" s="69">
        <v>0</v>
      </c>
      <c r="DC327" s="69">
        <v>0</v>
      </c>
      <c r="DD327" s="69">
        <v>0</v>
      </c>
      <c r="DE327" s="69">
        <v>0</v>
      </c>
      <c r="DF327" s="69">
        <v>0</v>
      </c>
      <c r="DG327" s="69">
        <v>0</v>
      </c>
      <c r="DH327" s="70" t="s">
        <v>423</v>
      </c>
    </row>
    <row r="328" spans="1:112" s="74" customFormat="1" ht="11.5" hidden="1" collapsed="1" x14ac:dyDescent="0.35">
      <c r="A328" s="88">
        <v>1300</v>
      </c>
      <c r="B328" s="88" t="s">
        <v>570</v>
      </c>
      <c r="C328" s="69"/>
      <c r="D328" s="69">
        <v>0</v>
      </c>
      <c r="E328" s="69">
        <v>1448187.0924</v>
      </c>
      <c r="F328" s="69">
        <v>165372.95800000001</v>
      </c>
      <c r="G328" s="69">
        <v>159199.45799999998</v>
      </c>
      <c r="H328" s="69">
        <v>425164.6764</v>
      </c>
      <c r="I328" s="69">
        <v>360450</v>
      </c>
      <c r="J328" s="69">
        <v>338000</v>
      </c>
      <c r="K328" s="69">
        <v>0</v>
      </c>
      <c r="L328" s="69">
        <v>0</v>
      </c>
      <c r="M328" s="69">
        <v>0</v>
      </c>
      <c r="N328" s="70" t="s">
        <v>571</v>
      </c>
      <c r="O328" s="69">
        <v>166500</v>
      </c>
      <c r="P328" s="69">
        <v>161500.07999999999</v>
      </c>
      <c r="Q328" s="69">
        <v>321000</v>
      </c>
      <c r="R328" s="69">
        <v>401781.84</v>
      </c>
      <c r="S328" s="69">
        <v>321000</v>
      </c>
      <c r="T328" s="69">
        <v>0</v>
      </c>
      <c r="U328" s="69">
        <v>0</v>
      </c>
      <c r="V328" s="69">
        <v>1371781.92</v>
      </c>
      <c r="W328" s="70" t="s">
        <v>572</v>
      </c>
      <c r="X328" s="69">
        <f t="shared" si="270"/>
        <v>-1127.0419999999867</v>
      </c>
      <c r="Y328" s="69">
        <f t="shared" si="270"/>
        <v>-2300.622000000003</v>
      </c>
      <c r="Z328" s="69">
        <f t="shared" si="270"/>
        <v>104164.6764</v>
      </c>
      <c r="AA328" s="69">
        <f t="shared" si="270"/>
        <v>-41331.840000000026</v>
      </c>
      <c r="AB328" s="69">
        <f t="shared" si="270"/>
        <v>17000</v>
      </c>
      <c r="AC328" s="69">
        <f t="shared" si="270"/>
        <v>0</v>
      </c>
      <c r="AD328" s="69">
        <f t="shared" si="270"/>
        <v>0</v>
      </c>
      <c r="AE328" s="69">
        <f t="shared" si="270"/>
        <v>-1371781.92</v>
      </c>
      <c r="AF328" s="69">
        <v>169950</v>
      </c>
      <c r="AG328" s="69">
        <v>164800.08240000001</v>
      </c>
      <c r="AH328" s="69">
        <v>315180</v>
      </c>
      <c r="AI328" s="69">
        <v>508595.29519999993</v>
      </c>
      <c r="AJ328" s="69">
        <v>327540</v>
      </c>
      <c r="AK328" s="69">
        <v>0</v>
      </c>
      <c r="AL328" s="69">
        <v>0</v>
      </c>
      <c r="AM328" s="69">
        <v>1486065.3776</v>
      </c>
      <c r="AN328" s="70" t="s">
        <v>919</v>
      </c>
      <c r="AO328" s="69">
        <v>175048.5</v>
      </c>
      <c r="AP328" s="69">
        <v>169744.08487200004</v>
      </c>
      <c r="AQ328" s="69">
        <v>324635.39999999997</v>
      </c>
      <c r="AR328" s="69">
        <v>523853.15405599994</v>
      </c>
      <c r="AS328" s="69">
        <v>337366.2</v>
      </c>
      <c r="AT328" s="69">
        <v>0</v>
      </c>
      <c r="AU328" s="69">
        <v>0</v>
      </c>
      <c r="AV328" s="69">
        <v>1530647.3389280003</v>
      </c>
      <c r="AW328" s="70" t="s">
        <v>571</v>
      </c>
      <c r="AX328" s="69">
        <v>180299.95499999999</v>
      </c>
      <c r="AY328" s="69">
        <v>174836.40741816</v>
      </c>
      <c r="AZ328" s="69">
        <v>334374.46200000006</v>
      </c>
      <c r="BA328" s="69">
        <v>539568.74867768004</v>
      </c>
      <c r="BB328" s="69">
        <v>347487.18599999999</v>
      </c>
      <c r="BC328" s="69">
        <v>0</v>
      </c>
      <c r="BD328" s="69">
        <v>0</v>
      </c>
      <c r="BE328" s="69">
        <v>1576566.7590958399</v>
      </c>
      <c r="BF328" s="70" t="s">
        <v>571</v>
      </c>
      <c r="BG328" s="69">
        <v>185708.95365000001</v>
      </c>
      <c r="BH328" s="69">
        <v>180081.49964070477</v>
      </c>
      <c r="BI328" s="69">
        <v>344405.69586000004</v>
      </c>
      <c r="BJ328" s="69">
        <v>555755.81113801058</v>
      </c>
      <c r="BK328" s="69">
        <v>357911.80158000009</v>
      </c>
      <c r="BL328" s="69">
        <v>357911.80158000009</v>
      </c>
      <c r="BM328" s="69">
        <v>0</v>
      </c>
      <c r="BN328" s="69">
        <v>1623863.7618687153</v>
      </c>
      <c r="BO328" s="70" t="s">
        <v>571</v>
      </c>
      <c r="BP328" s="69">
        <v>191280.22225950003</v>
      </c>
      <c r="BQ328" s="69">
        <v>185483.944629926</v>
      </c>
      <c r="BR328" s="69">
        <v>354737.86673580005</v>
      </c>
      <c r="BS328" s="69">
        <v>572428.48547215073</v>
      </c>
      <c r="BT328" s="69">
        <v>368649.15562740003</v>
      </c>
      <c r="BU328" s="69">
        <v>368649.15562740003</v>
      </c>
      <c r="BV328" s="69">
        <v>0</v>
      </c>
      <c r="BW328" s="69">
        <v>1672579.674724777</v>
      </c>
      <c r="BX328" s="70" t="s">
        <v>571</v>
      </c>
      <c r="BY328" s="69">
        <v>197018.62892728503</v>
      </c>
      <c r="BZ328" s="69">
        <v>191048.46296882379</v>
      </c>
      <c r="CA328" s="69">
        <v>365380.00273787411</v>
      </c>
      <c r="CB328" s="69">
        <v>589601.34003631538</v>
      </c>
      <c r="CC328" s="69">
        <v>379708.63029622205</v>
      </c>
      <c r="CD328" s="69">
        <v>379708.63029622205</v>
      </c>
      <c r="CE328" s="69">
        <v>0</v>
      </c>
      <c r="CF328" s="69">
        <v>1722757.0649665198</v>
      </c>
      <c r="CG328" s="70" t="s">
        <v>571</v>
      </c>
      <c r="CH328" s="69">
        <v>202929.18779510359</v>
      </c>
      <c r="CI328" s="69">
        <v>196779.91685788851</v>
      </c>
      <c r="CJ328" s="69">
        <v>376341.40282001032</v>
      </c>
      <c r="CK328" s="69">
        <v>607289.38023740484</v>
      </c>
      <c r="CL328" s="69">
        <v>391099.88920510869</v>
      </c>
      <c r="CM328" s="69">
        <v>391099.88920510869</v>
      </c>
      <c r="CN328" s="69">
        <v>0</v>
      </c>
      <c r="CO328" s="69">
        <v>1774439.7769155162</v>
      </c>
      <c r="CP328" s="70" t="s">
        <v>423</v>
      </c>
      <c r="CQ328" s="69">
        <v>209017.06342895672</v>
      </c>
      <c r="CR328" s="69">
        <v>202683.31436362516</v>
      </c>
      <c r="CS328" s="69">
        <v>387631.64490461058</v>
      </c>
      <c r="CT328" s="69">
        <v>625508.0616445269</v>
      </c>
      <c r="CU328" s="69">
        <v>402832.8858812619</v>
      </c>
      <c r="CV328" s="69">
        <v>402832.8858812619</v>
      </c>
      <c r="CW328" s="69">
        <v>0</v>
      </c>
      <c r="CX328" s="69">
        <v>1827672.9702229819</v>
      </c>
      <c r="CY328" s="70" t="s">
        <v>571</v>
      </c>
      <c r="CZ328" s="69">
        <v>5</v>
      </c>
      <c r="DA328" s="69">
        <v>4</v>
      </c>
      <c r="DB328" s="69">
        <v>0</v>
      </c>
      <c r="DC328" s="69">
        <v>0</v>
      </c>
      <c r="DD328" s="69">
        <v>0</v>
      </c>
      <c r="DE328" s="69">
        <v>19</v>
      </c>
      <c r="DF328" s="69">
        <v>19</v>
      </c>
      <c r="DG328" s="69">
        <v>6</v>
      </c>
      <c r="DH328" s="70" t="s">
        <v>571</v>
      </c>
    </row>
    <row r="329" spans="1:112" s="74" customFormat="1" ht="11.5" hidden="1" x14ac:dyDescent="0.35">
      <c r="A329" s="88">
        <v>1311</v>
      </c>
      <c r="B329" s="88" t="s">
        <v>573</v>
      </c>
      <c r="C329" s="69"/>
      <c r="D329" s="69">
        <v>0</v>
      </c>
      <c r="E329" s="69">
        <v>0</v>
      </c>
      <c r="F329" s="69">
        <v>0</v>
      </c>
      <c r="G329" s="69">
        <v>0</v>
      </c>
      <c r="H329" s="69">
        <v>0</v>
      </c>
      <c r="I329" s="69">
        <v>0</v>
      </c>
      <c r="J329" s="69">
        <v>0</v>
      </c>
      <c r="K329" s="69">
        <v>0</v>
      </c>
      <c r="L329" s="69">
        <v>0</v>
      </c>
      <c r="M329" s="69">
        <v>0</v>
      </c>
      <c r="N329" s="70" t="s">
        <v>423</v>
      </c>
      <c r="O329" s="69">
        <v>0</v>
      </c>
      <c r="P329" s="69">
        <v>0</v>
      </c>
      <c r="Q329" s="69">
        <v>0</v>
      </c>
      <c r="R329" s="69">
        <v>0</v>
      </c>
      <c r="S329" s="69">
        <v>0</v>
      </c>
      <c r="T329" s="69">
        <v>0</v>
      </c>
      <c r="U329" s="69">
        <v>0</v>
      </c>
      <c r="V329" s="69">
        <v>0</v>
      </c>
      <c r="W329" s="70" t="s">
        <v>423</v>
      </c>
      <c r="X329" s="69">
        <f t="shared" si="270"/>
        <v>0</v>
      </c>
      <c r="Y329" s="69">
        <f t="shared" si="270"/>
        <v>0</v>
      </c>
      <c r="Z329" s="69">
        <f t="shared" si="270"/>
        <v>0</v>
      </c>
      <c r="AA329" s="69">
        <f t="shared" si="270"/>
        <v>0</v>
      </c>
      <c r="AB329" s="69">
        <f t="shared" si="270"/>
        <v>0</v>
      </c>
      <c r="AC329" s="69">
        <f t="shared" si="270"/>
        <v>0</v>
      </c>
      <c r="AD329" s="69">
        <f t="shared" si="270"/>
        <v>0</v>
      </c>
      <c r="AE329" s="69">
        <f t="shared" si="270"/>
        <v>0</v>
      </c>
      <c r="AF329" s="69">
        <v>0</v>
      </c>
      <c r="AG329" s="69">
        <v>0</v>
      </c>
      <c r="AH329" s="69">
        <v>0</v>
      </c>
      <c r="AI329" s="69">
        <v>0</v>
      </c>
      <c r="AJ329" s="69">
        <v>0</v>
      </c>
      <c r="AK329" s="69">
        <v>0</v>
      </c>
      <c r="AL329" s="69">
        <v>0</v>
      </c>
      <c r="AM329" s="69">
        <v>0</v>
      </c>
      <c r="AN329" s="70" t="s">
        <v>423</v>
      </c>
      <c r="AO329" s="69">
        <v>0</v>
      </c>
      <c r="AP329" s="69">
        <v>0</v>
      </c>
      <c r="AQ329" s="69">
        <v>0</v>
      </c>
      <c r="AR329" s="69">
        <v>0</v>
      </c>
      <c r="AS329" s="69">
        <v>0</v>
      </c>
      <c r="AT329" s="69">
        <v>0</v>
      </c>
      <c r="AU329" s="69">
        <v>0</v>
      </c>
      <c r="AV329" s="69">
        <v>0</v>
      </c>
      <c r="AW329" s="70" t="s">
        <v>423</v>
      </c>
      <c r="AX329" s="69">
        <v>0</v>
      </c>
      <c r="AY329" s="69">
        <v>0</v>
      </c>
      <c r="AZ329" s="69">
        <v>0</v>
      </c>
      <c r="BA329" s="69">
        <v>0</v>
      </c>
      <c r="BB329" s="69">
        <v>0</v>
      </c>
      <c r="BC329" s="69">
        <v>0</v>
      </c>
      <c r="BD329" s="69">
        <v>0</v>
      </c>
      <c r="BE329" s="69">
        <v>0</v>
      </c>
      <c r="BF329" s="70" t="s">
        <v>423</v>
      </c>
      <c r="BG329" s="69">
        <v>0</v>
      </c>
      <c r="BH329" s="69">
        <v>0</v>
      </c>
      <c r="BI329" s="69">
        <v>0</v>
      </c>
      <c r="BJ329" s="69">
        <v>0</v>
      </c>
      <c r="BK329" s="69">
        <v>0</v>
      </c>
      <c r="BL329" s="69">
        <v>0</v>
      </c>
      <c r="BM329" s="69">
        <v>0</v>
      </c>
      <c r="BN329" s="69">
        <v>0</v>
      </c>
      <c r="BO329" s="70" t="s">
        <v>423</v>
      </c>
      <c r="BP329" s="69">
        <v>0</v>
      </c>
      <c r="BQ329" s="69">
        <v>0</v>
      </c>
      <c r="BR329" s="69">
        <v>0</v>
      </c>
      <c r="BS329" s="69">
        <v>0</v>
      </c>
      <c r="BT329" s="69">
        <v>0</v>
      </c>
      <c r="BU329" s="69">
        <v>0</v>
      </c>
      <c r="BV329" s="69">
        <v>0</v>
      </c>
      <c r="BW329" s="69">
        <v>0</v>
      </c>
      <c r="BX329" s="70" t="s">
        <v>423</v>
      </c>
      <c r="BY329" s="69">
        <v>0</v>
      </c>
      <c r="BZ329" s="69">
        <v>0</v>
      </c>
      <c r="CA329" s="69">
        <v>0</v>
      </c>
      <c r="CB329" s="69">
        <v>0</v>
      </c>
      <c r="CC329" s="69">
        <v>0</v>
      </c>
      <c r="CD329" s="69">
        <v>0</v>
      </c>
      <c r="CE329" s="69">
        <v>0</v>
      </c>
      <c r="CF329" s="69">
        <v>0</v>
      </c>
      <c r="CG329" s="70" t="s">
        <v>423</v>
      </c>
      <c r="CH329" s="69">
        <v>0</v>
      </c>
      <c r="CI329" s="69">
        <v>0</v>
      </c>
      <c r="CJ329" s="69">
        <v>0</v>
      </c>
      <c r="CK329" s="69">
        <v>0</v>
      </c>
      <c r="CL329" s="69">
        <v>0</v>
      </c>
      <c r="CM329" s="69">
        <v>0</v>
      </c>
      <c r="CN329" s="69">
        <v>0</v>
      </c>
      <c r="CO329" s="69">
        <v>0</v>
      </c>
      <c r="CP329" s="70" t="s">
        <v>423</v>
      </c>
      <c r="CQ329" s="69">
        <v>0</v>
      </c>
      <c r="CR329" s="69">
        <v>0</v>
      </c>
      <c r="CS329" s="69">
        <v>0</v>
      </c>
      <c r="CT329" s="69">
        <v>0</v>
      </c>
      <c r="CU329" s="69">
        <v>0</v>
      </c>
      <c r="CV329" s="69">
        <v>0</v>
      </c>
      <c r="CW329" s="69">
        <v>0</v>
      </c>
      <c r="CX329" s="69">
        <v>0</v>
      </c>
      <c r="CY329" s="70" t="s">
        <v>423</v>
      </c>
      <c r="CZ329" s="69">
        <v>0</v>
      </c>
      <c r="DA329" s="69">
        <v>0</v>
      </c>
      <c r="DB329" s="69">
        <v>0</v>
      </c>
      <c r="DC329" s="69">
        <v>0</v>
      </c>
      <c r="DD329" s="69">
        <v>0</v>
      </c>
      <c r="DE329" s="69">
        <v>0</v>
      </c>
      <c r="DF329" s="69">
        <v>0</v>
      </c>
      <c r="DG329" s="69">
        <v>0</v>
      </c>
      <c r="DH329" s="70" t="s">
        <v>423</v>
      </c>
    </row>
    <row r="330" spans="1:112" s="74" customFormat="1" ht="11.5" hidden="1" x14ac:dyDescent="0.35">
      <c r="A330" s="88">
        <v>1322</v>
      </c>
      <c r="B330" s="88" t="s">
        <v>574</v>
      </c>
      <c r="C330" s="69"/>
      <c r="D330" s="69">
        <v>0</v>
      </c>
      <c r="E330" s="69">
        <v>0</v>
      </c>
      <c r="F330" s="69">
        <v>0</v>
      </c>
      <c r="G330" s="69">
        <v>0</v>
      </c>
      <c r="H330" s="69">
        <v>0</v>
      </c>
      <c r="I330" s="69">
        <v>0</v>
      </c>
      <c r="J330" s="69">
        <v>0</v>
      </c>
      <c r="K330" s="69">
        <v>0</v>
      </c>
      <c r="L330" s="69">
        <v>0</v>
      </c>
      <c r="M330" s="69">
        <v>0</v>
      </c>
      <c r="N330" s="70" t="s">
        <v>423</v>
      </c>
      <c r="O330" s="69">
        <v>0</v>
      </c>
      <c r="P330" s="69">
        <v>0</v>
      </c>
      <c r="Q330" s="69">
        <v>0</v>
      </c>
      <c r="R330" s="69">
        <v>0</v>
      </c>
      <c r="S330" s="69">
        <v>0</v>
      </c>
      <c r="T330" s="69">
        <v>0</v>
      </c>
      <c r="U330" s="69">
        <v>0</v>
      </c>
      <c r="V330" s="69">
        <v>0</v>
      </c>
      <c r="W330" s="70" t="s">
        <v>423</v>
      </c>
      <c r="X330" s="69">
        <f t="shared" si="270"/>
        <v>0</v>
      </c>
      <c r="Y330" s="69">
        <f t="shared" si="270"/>
        <v>0</v>
      </c>
      <c r="Z330" s="69">
        <f t="shared" si="270"/>
        <v>0</v>
      </c>
      <c r="AA330" s="69">
        <f t="shared" si="270"/>
        <v>0</v>
      </c>
      <c r="AB330" s="69">
        <f t="shared" si="270"/>
        <v>0</v>
      </c>
      <c r="AC330" s="69">
        <f t="shared" si="270"/>
        <v>0</v>
      </c>
      <c r="AD330" s="69">
        <f t="shared" si="270"/>
        <v>0</v>
      </c>
      <c r="AE330" s="69">
        <f t="shared" si="270"/>
        <v>0</v>
      </c>
      <c r="AF330" s="69">
        <v>0</v>
      </c>
      <c r="AG330" s="69">
        <v>0</v>
      </c>
      <c r="AH330" s="69">
        <v>0</v>
      </c>
      <c r="AI330" s="69">
        <v>0</v>
      </c>
      <c r="AJ330" s="69">
        <v>0</v>
      </c>
      <c r="AK330" s="69">
        <v>0</v>
      </c>
      <c r="AL330" s="69">
        <v>0</v>
      </c>
      <c r="AM330" s="69">
        <v>0</v>
      </c>
      <c r="AN330" s="70" t="s">
        <v>423</v>
      </c>
      <c r="AO330" s="69">
        <v>0</v>
      </c>
      <c r="AP330" s="69">
        <v>0</v>
      </c>
      <c r="AQ330" s="69">
        <v>0</v>
      </c>
      <c r="AR330" s="69">
        <v>0</v>
      </c>
      <c r="AS330" s="69">
        <v>0</v>
      </c>
      <c r="AT330" s="69">
        <v>0</v>
      </c>
      <c r="AU330" s="69">
        <v>0</v>
      </c>
      <c r="AV330" s="69">
        <v>0</v>
      </c>
      <c r="AW330" s="70" t="s">
        <v>423</v>
      </c>
      <c r="AX330" s="69">
        <v>0</v>
      </c>
      <c r="AY330" s="69">
        <v>0</v>
      </c>
      <c r="AZ330" s="69">
        <v>0</v>
      </c>
      <c r="BA330" s="69">
        <v>0</v>
      </c>
      <c r="BB330" s="69">
        <v>0</v>
      </c>
      <c r="BC330" s="69">
        <v>0</v>
      </c>
      <c r="BD330" s="69">
        <v>0</v>
      </c>
      <c r="BE330" s="69">
        <v>0</v>
      </c>
      <c r="BF330" s="70" t="s">
        <v>423</v>
      </c>
      <c r="BG330" s="69">
        <v>0</v>
      </c>
      <c r="BH330" s="69">
        <v>0</v>
      </c>
      <c r="BI330" s="69">
        <v>0</v>
      </c>
      <c r="BJ330" s="69">
        <v>0</v>
      </c>
      <c r="BK330" s="69">
        <v>0</v>
      </c>
      <c r="BL330" s="69">
        <v>0</v>
      </c>
      <c r="BM330" s="69">
        <v>0</v>
      </c>
      <c r="BN330" s="69">
        <v>0</v>
      </c>
      <c r="BO330" s="70" t="s">
        <v>423</v>
      </c>
      <c r="BP330" s="69">
        <v>0</v>
      </c>
      <c r="BQ330" s="69">
        <v>0</v>
      </c>
      <c r="BR330" s="69">
        <v>0</v>
      </c>
      <c r="BS330" s="69">
        <v>0</v>
      </c>
      <c r="BT330" s="69">
        <v>0</v>
      </c>
      <c r="BU330" s="69">
        <v>0</v>
      </c>
      <c r="BV330" s="69">
        <v>0</v>
      </c>
      <c r="BW330" s="69">
        <v>0</v>
      </c>
      <c r="BX330" s="70" t="s">
        <v>423</v>
      </c>
      <c r="BY330" s="69">
        <v>0</v>
      </c>
      <c r="BZ330" s="69">
        <v>0</v>
      </c>
      <c r="CA330" s="69">
        <v>0</v>
      </c>
      <c r="CB330" s="69">
        <v>0</v>
      </c>
      <c r="CC330" s="69">
        <v>0</v>
      </c>
      <c r="CD330" s="69">
        <v>0</v>
      </c>
      <c r="CE330" s="69">
        <v>0</v>
      </c>
      <c r="CF330" s="69">
        <v>0</v>
      </c>
      <c r="CG330" s="70" t="s">
        <v>423</v>
      </c>
      <c r="CH330" s="69">
        <v>0</v>
      </c>
      <c r="CI330" s="69">
        <v>0</v>
      </c>
      <c r="CJ330" s="69">
        <v>0</v>
      </c>
      <c r="CK330" s="69">
        <v>0</v>
      </c>
      <c r="CL330" s="69">
        <v>0</v>
      </c>
      <c r="CM330" s="69">
        <v>0</v>
      </c>
      <c r="CN330" s="69">
        <v>0</v>
      </c>
      <c r="CO330" s="69">
        <v>0</v>
      </c>
      <c r="CP330" s="70" t="s">
        <v>423</v>
      </c>
      <c r="CQ330" s="69">
        <v>0</v>
      </c>
      <c r="CR330" s="69">
        <v>0</v>
      </c>
      <c r="CS330" s="69">
        <v>0</v>
      </c>
      <c r="CT330" s="69">
        <v>0</v>
      </c>
      <c r="CU330" s="69">
        <v>0</v>
      </c>
      <c r="CV330" s="69">
        <v>0</v>
      </c>
      <c r="CW330" s="69">
        <v>0</v>
      </c>
      <c r="CX330" s="69">
        <v>0</v>
      </c>
      <c r="CY330" s="70" t="s">
        <v>423</v>
      </c>
      <c r="CZ330" s="69">
        <v>0</v>
      </c>
      <c r="DA330" s="69">
        <v>0</v>
      </c>
      <c r="DB330" s="69">
        <v>0</v>
      </c>
      <c r="DC330" s="69">
        <v>0</v>
      </c>
      <c r="DD330" s="69">
        <v>0</v>
      </c>
      <c r="DE330" s="69">
        <v>0</v>
      </c>
      <c r="DF330" s="69">
        <v>0</v>
      </c>
      <c r="DG330" s="69">
        <v>0</v>
      </c>
      <c r="DH330" s="70" t="s">
        <v>423</v>
      </c>
    </row>
    <row r="331" spans="1:112" s="74" customFormat="1" ht="11.5" hidden="1" x14ac:dyDescent="0.35">
      <c r="A331" s="88">
        <v>1333</v>
      </c>
      <c r="B331" s="88" t="s">
        <v>575</v>
      </c>
      <c r="C331" s="69"/>
      <c r="D331" s="69">
        <v>0</v>
      </c>
      <c r="E331" s="69">
        <v>0</v>
      </c>
      <c r="F331" s="69">
        <v>0</v>
      </c>
      <c r="G331" s="69">
        <v>0</v>
      </c>
      <c r="H331" s="69">
        <v>0</v>
      </c>
      <c r="I331" s="69">
        <v>0</v>
      </c>
      <c r="J331" s="69">
        <v>0</v>
      </c>
      <c r="K331" s="69">
        <v>0</v>
      </c>
      <c r="L331" s="69">
        <v>0</v>
      </c>
      <c r="M331" s="69">
        <v>0</v>
      </c>
      <c r="N331" s="70" t="s">
        <v>423</v>
      </c>
      <c r="O331" s="69">
        <v>0</v>
      </c>
      <c r="P331" s="69">
        <v>0</v>
      </c>
      <c r="Q331" s="69">
        <v>0</v>
      </c>
      <c r="R331" s="69">
        <v>0</v>
      </c>
      <c r="S331" s="69">
        <v>0</v>
      </c>
      <c r="T331" s="69">
        <v>0</v>
      </c>
      <c r="U331" s="69">
        <v>0</v>
      </c>
      <c r="V331" s="69">
        <v>0</v>
      </c>
      <c r="W331" s="70" t="s">
        <v>423</v>
      </c>
      <c r="X331" s="69">
        <f t="shared" si="270"/>
        <v>0</v>
      </c>
      <c r="Y331" s="69">
        <f t="shared" si="270"/>
        <v>0</v>
      </c>
      <c r="Z331" s="69">
        <f t="shared" si="270"/>
        <v>0</v>
      </c>
      <c r="AA331" s="69">
        <f t="shared" si="270"/>
        <v>0</v>
      </c>
      <c r="AB331" s="69">
        <f t="shared" si="270"/>
        <v>0</v>
      </c>
      <c r="AC331" s="69">
        <f t="shared" si="270"/>
        <v>0</v>
      </c>
      <c r="AD331" s="69">
        <f t="shared" si="270"/>
        <v>0</v>
      </c>
      <c r="AE331" s="69">
        <f t="shared" si="270"/>
        <v>0</v>
      </c>
      <c r="AF331" s="69">
        <v>0</v>
      </c>
      <c r="AG331" s="69">
        <v>0</v>
      </c>
      <c r="AH331" s="69">
        <v>0</v>
      </c>
      <c r="AI331" s="69">
        <v>0</v>
      </c>
      <c r="AJ331" s="69">
        <v>0</v>
      </c>
      <c r="AK331" s="69">
        <v>0</v>
      </c>
      <c r="AL331" s="69">
        <v>0</v>
      </c>
      <c r="AM331" s="69">
        <v>0</v>
      </c>
      <c r="AN331" s="70" t="s">
        <v>423</v>
      </c>
      <c r="AO331" s="69">
        <v>0</v>
      </c>
      <c r="AP331" s="69">
        <v>0</v>
      </c>
      <c r="AQ331" s="69">
        <v>0</v>
      </c>
      <c r="AR331" s="69">
        <v>0</v>
      </c>
      <c r="AS331" s="69">
        <v>0</v>
      </c>
      <c r="AT331" s="69">
        <v>0</v>
      </c>
      <c r="AU331" s="69">
        <v>0</v>
      </c>
      <c r="AV331" s="69">
        <v>0</v>
      </c>
      <c r="AW331" s="70" t="s">
        <v>423</v>
      </c>
      <c r="AX331" s="69">
        <v>0</v>
      </c>
      <c r="AY331" s="69">
        <v>0</v>
      </c>
      <c r="AZ331" s="69">
        <v>0</v>
      </c>
      <c r="BA331" s="69">
        <v>0</v>
      </c>
      <c r="BB331" s="69">
        <v>0</v>
      </c>
      <c r="BC331" s="69">
        <v>0</v>
      </c>
      <c r="BD331" s="69">
        <v>0</v>
      </c>
      <c r="BE331" s="69">
        <v>0</v>
      </c>
      <c r="BF331" s="70" t="s">
        <v>423</v>
      </c>
      <c r="BG331" s="69">
        <v>0</v>
      </c>
      <c r="BH331" s="69">
        <v>0</v>
      </c>
      <c r="BI331" s="69">
        <v>0</v>
      </c>
      <c r="BJ331" s="69">
        <v>0</v>
      </c>
      <c r="BK331" s="69">
        <v>0</v>
      </c>
      <c r="BL331" s="69">
        <v>0</v>
      </c>
      <c r="BM331" s="69">
        <v>0</v>
      </c>
      <c r="BN331" s="69">
        <v>0</v>
      </c>
      <c r="BO331" s="70" t="s">
        <v>423</v>
      </c>
      <c r="BP331" s="69">
        <v>0</v>
      </c>
      <c r="BQ331" s="69">
        <v>0</v>
      </c>
      <c r="BR331" s="69">
        <v>0</v>
      </c>
      <c r="BS331" s="69">
        <v>0</v>
      </c>
      <c r="BT331" s="69">
        <v>0</v>
      </c>
      <c r="BU331" s="69">
        <v>0</v>
      </c>
      <c r="BV331" s="69">
        <v>0</v>
      </c>
      <c r="BW331" s="69">
        <v>0</v>
      </c>
      <c r="BX331" s="70" t="s">
        <v>423</v>
      </c>
      <c r="BY331" s="69">
        <v>0</v>
      </c>
      <c r="BZ331" s="69">
        <v>0</v>
      </c>
      <c r="CA331" s="69">
        <v>0</v>
      </c>
      <c r="CB331" s="69">
        <v>0</v>
      </c>
      <c r="CC331" s="69">
        <v>0</v>
      </c>
      <c r="CD331" s="69">
        <v>0</v>
      </c>
      <c r="CE331" s="69">
        <v>0</v>
      </c>
      <c r="CF331" s="69">
        <v>0</v>
      </c>
      <c r="CG331" s="70" t="s">
        <v>423</v>
      </c>
      <c r="CH331" s="69">
        <v>0</v>
      </c>
      <c r="CI331" s="69">
        <v>0</v>
      </c>
      <c r="CJ331" s="69">
        <v>0</v>
      </c>
      <c r="CK331" s="69">
        <v>0</v>
      </c>
      <c r="CL331" s="69">
        <v>0</v>
      </c>
      <c r="CM331" s="69">
        <v>0</v>
      </c>
      <c r="CN331" s="69">
        <v>0</v>
      </c>
      <c r="CO331" s="69">
        <v>0</v>
      </c>
      <c r="CP331" s="70" t="s">
        <v>423</v>
      </c>
      <c r="CQ331" s="69">
        <v>0</v>
      </c>
      <c r="CR331" s="69">
        <v>0</v>
      </c>
      <c r="CS331" s="69">
        <v>0</v>
      </c>
      <c r="CT331" s="69">
        <v>0</v>
      </c>
      <c r="CU331" s="69">
        <v>0</v>
      </c>
      <c r="CV331" s="69">
        <v>0</v>
      </c>
      <c r="CW331" s="69">
        <v>0</v>
      </c>
      <c r="CX331" s="69">
        <v>0</v>
      </c>
      <c r="CY331" s="70" t="s">
        <v>423</v>
      </c>
      <c r="CZ331" s="69">
        <v>0</v>
      </c>
      <c r="DA331" s="69">
        <v>0</v>
      </c>
      <c r="DB331" s="69">
        <v>0</v>
      </c>
      <c r="DC331" s="69">
        <v>0</v>
      </c>
      <c r="DD331" s="69">
        <v>0</v>
      </c>
      <c r="DE331" s="69">
        <v>0</v>
      </c>
      <c r="DF331" s="69">
        <v>0</v>
      </c>
      <c r="DG331" s="69">
        <v>0</v>
      </c>
      <c r="DH331" s="70" t="s">
        <v>423</v>
      </c>
    </row>
    <row r="332" spans="1:112" s="74" customFormat="1" ht="11.5" hidden="1" x14ac:dyDescent="0.35">
      <c r="A332" s="88">
        <v>1340</v>
      </c>
      <c r="B332" s="88" t="s">
        <v>576</v>
      </c>
      <c r="C332" s="69"/>
      <c r="D332" s="69">
        <v>0</v>
      </c>
      <c r="E332" s="69">
        <v>0</v>
      </c>
      <c r="F332" s="69">
        <v>0</v>
      </c>
      <c r="G332" s="69">
        <v>0</v>
      </c>
      <c r="H332" s="69">
        <v>0</v>
      </c>
      <c r="I332" s="69">
        <v>0</v>
      </c>
      <c r="J332" s="69">
        <v>0</v>
      </c>
      <c r="K332" s="69">
        <v>0</v>
      </c>
      <c r="L332" s="69">
        <v>0</v>
      </c>
      <c r="M332" s="69">
        <v>0</v>
      </c>
      <c r="N332" s="70" t="s">
        <v>423</v>
      </c>
      <c r="O332" s="69">
        <v>0</v>
      </c>
      <c r="P332" s="69">
        <v>0</v>
      </c>
      <c r="Q332" s="69">
        <v>0</v>
      </c>
      <c r="R332" s="69">
        <v>0</v>
      </c>
      <c r="S332" s="69">
        <v>0</v>
      </c>
      <c r="T332" s="69">
        <v>0</v>
      </c>
      <c r="U332" s="69">
        <v>0</v>
      </c>
      <c r="V332" s="69">
        <v>0</v>
      </c>
      <c r="W332" s="70" t="s">
        <v>423</v>
      </c>
      <c r="X332" s="69">
        <f t="shared" si="270"/>
        <v>0</v>
      </c>
      <c r="Y332" s="69">
        <f t="shared" si="270"/>
        <v>0</v>
      </c>
      <c r="Z332" s="69">
        <f t="shared" si="270"/>
        <v>0</v>
      </c>
      <c r="AA332" s="69">
        <f t="shared" si="270"/>
        <v>0</v>
      </c>
      <c r="AB332" s="69">
        <f t="shared" si="270"/>
        <v>0</v>
      </c>
      <c r="AC332" s="69">
        <f t="shared" si="270"/>
        <v>0</v>
      </c>
      <c r="AD332" s="69">
        <f t="shared" si="270"/>
        <v>0</v>
      </c>
      <c r="AE332" s="69">
        <f t="shared" si="270"/>
        <v>0</v>
      </c>
      <c r="AF332" s="69">
        <v>0</v>
      </c>
      <c r="AG332" s="69">
        <v>0</v>
      </c>
      <c r="AH332" s="69">
        <v>0</v>
      </c>
      <c r="AI332" s="69">
        <v>0</v>
      </c>
      <c r="AJ332" s="69">
        <v>0</v>
      </c>
      <c r="AK332" s="69">
        <v>0</v>
      </c>
      <c r="AL332" s="69">
        <v>0</v>
      </c>
      <c r="AM332" s="69">
        <v>0</v>
      </c>
      <c r="AN332" s="70" t="s">
        <v>423</v>
      </c>
      <c r="AO332" s="69">
        <v>0</v>
      </c>
      <c r="AP332" s="69">
        <v>0</v>
      </c>
      <c r="AQ332" s="69">
        <v>0</v>
      </c>
      <c r="AR332" s="69">
        <v>0</v>
      </c>
      <c r="AS332" s="69">
        <v>0</v>
      </c>
      <c r="AT332" s="69">
        <v>0</v>
      </c>
      <c r="AU332" s="69">
        <v>0</v>
      </c>
      <c r="AV332" s="69">
        <v>0</v>
      </c>
      <c r="AW332" s="70" t="s">
        <v>423</v>
      </c>
      <c r="AX332" s="69">
        <v>0</v>
      </c>
      <c r="AY332" s="69">
        <v>0</v>
      </c>
      <c r="AZ332" s="69">
        <v>0</v>
      </c>
      <c r="BA332" s="69">
        <v>0</v>
      </c>
      <c r="BB332" s="69">
        <v>0</v>
      </c>
      <c r="BC332" s="69">
        <v>0</v>
      </c>
      <c r="BD332" s="69">
        <v>0</v>
      </c>
      <c r="BE332" s="69">
        <v>0</v>
      </c>
      <c r="BF332" s="70" t="s">
        <v>423</v>
      </c>
      <c r="BG332" s="69">
        <v>0</v>
      </c>
      <c r="BH332" s="69">
        <v>0</v>
      </c>
      <c r="BI332" s="69">
        <v>0</v>
      </c>
      <c r="BJ332" s="69">
        <v>0</v>
      </c>
      <c r="BK332" s="69">
        <v>0</v>
      </c>
      <c r="BL332" s="69">
        <v>0</v>
      </c>
      <c r="BM332" s="69">
        <v>0</v>
      </c>
      <c r="BN332" s="69">
        <v>0</v>
      </c>
      <c r="BO332" s="70" t="s">
        <v>423</v>
      </c>
      <c r="BP332" s="69">
        <v>0</v>
      </c>
      <c r="BQ332" s="69">
        <v>0</v>
      </c>
      <c r="BR332" s="69">
        <v>0</v>
      </c>
      <c r="BS332" s="69">
        <v>0</v>
      </c>
      <c r="BT332" s="69">
        <v>0</v>
      </c>
      <c r="BU332" s="69">
        <v>0</v>
      </c>
      <c r="BV332" s="69">
        <v>0</v>
      </c>
      <c r="BW332" s="69">
        <v>0</v>
      </c>
      <c r="BX332" s="70" t="s">
        <v>423</v>
      </c>
      <c r="BY332" s="69">
        <v>0</v>
      </c>
      <c r="BZ332" s="69">
        <v>0</v>
      </c>
      <c r="CA332" s="69">
        <v>0</v>
      </c>
      <c r="CB332" s="69">
        <v>0</v>
      </c>
      <c r="CC332" s="69">
        <v>0</v>
      </c>
      <c r="CD332" s="69">
        <v>0</v>
      </c>
      <c r="CE332" s="69">
        <v>0</v>
      </c>
      <c r="CF332" s="69">
        <v>0</v>
      </c>
      <c r="CG332" s="70" t="s">
        <v>423</v>
      </c>
      <c r="CH332" s="69">
        <v>0</v>
      </c>
      <c r="CI332" s="69">
        <v>0</v>
      </c>
      <c r="CJ332" s="69">
        <v>0</v>
      </c>
      <c r="CK332" s="69">
        <v>0</v>
      </c>
      <c r="CL332" s="69">
        <v>0</v>
      </c>
      <c r="CM332" s="69">
        <v>0</v>
      </c>
      <c r="CN332" s="69">
        <v>0</v>
      </c>
      <c r="CO332" s="69">
        <v>0</v>
      </c>
      <c r="CP332" s="70" t="s">
        <v>423</v>
      </c>
      <c r="CQ332" s="69">
        <v>0</v>
      </c>
      <c r="CR332" s="69">
        <v>0</v>
      </c>
      <c r="CS332" s="69">
        <v>0</v>
      </c>
      <c r="CT332" s="69">
        <v>0</v>
      </c>
      <c r="CU332" s="69">
        <v>0</v>
      </c>
      <c r="CV332" s="69">
        <v>0</v>
      </c>
      <c r="CW332" s="69">
        <v>0</v>
      </c>
      <c r="CX332" s="69">
        <v>0</v>
      </c>
      <c r="CY332" s="70" t="s">
        <v>423</v>
      </c>
      <c r="CZ332" s="69">
        <v>0</v>
      </c>
      <c r="DA332" s="69">
        <v>0</v>
      </c>
      <c r="DB332" s="69">
        <v>0</v>
      </c>
      <c r="DC332" s="69">
        <v>0</v>
      </c>
      <c r="DD332" s="69">
        <v>0</v>
      </c>
      <c r="DE332" s="69">
        <v>0</v>
      </c>
      <c r="DF332" s="69">
        <v>0</v>
      </c>
      <c r="DG332" s="69">
        <v>0</v>
      </c>
      <c r="DH332" s="70" t="s">
        <v>423</v>
      </c>
    </row>
    <row r="333" spans="1:112" s="74" customFormat="1" ht="11.5" hidden="1" x14ac:dyDescent="0.35">
      <c r="A333" s="88">
        <v>1350</v>
      </c>
      <c r="B333" s="88" t="s">
        <v>577</v>
      </c>
      <c r="C333" s="69"/>
      <c r="D333" s="69">
        <v>0</v>
      </c>
      <c r="E333" s="69">
        <v>0</v>
      </c>
      <c r="F333" s="69">
        <v>0</v>
      </c>
      <c r="G333" s="69">
        <v>0</v>
      </c>
      <c r="H333" s="69">
        <v>0</v>
      </c>
      <c r="I333" s="69">
        <v>0</v>
      </c>
      <c r="J333" s="69">
        <v>0</v>
      </c>
      <c r="K333" s="69">
        <v>0</v>
      </c>
      <c r="L333" s="69">
        <v>0</v>
      </c>
      <c r="M333" s="69">
        <v>0</v>
      </c>
      <c r="N333" s="70" t="s">
        <v>423</v>
      </c>
      <c r="O333" s="69">
        <v>0</v>
      </c>
      <c r="P333" s="69">
        <v>0</v>
      </c>
      <c r="Q333" s="69">
        <v>0</v>
      </c>
      <c r="R333" s="69">
        <v>0</v>
      </c>
      <c r="S333" s="69">
        <v>0</v>
      </c>
      <c r="T333" s="69">
        <v>0</v>
      </c>
      <c r="U333" s="69">
        <v>0</v>
      </c>
      <c r="V333" s="69">
        <v>0</v>
      </c>
      <c r="W333" s="70" t="s">
        <v>423</v>
      </c>
      <c r="X333" s="69">
        <f t="shared" si="270"/>
        <v>0</v>
      </c>
      <c r="Y333" s="69">
        <f t="shared" si="270"/>
        <v>0</v>
      </c>
      <c r="Z333" s="69">
        <f t="shared" si="270"/>
        <v>0</v>
      </c>
      <c r="AA333" s="69">
        <f t="shared" si="270"/>
        <v>0</v>
      </c>
      <c r="AB333" s="69">
        <f t="shared" si="270"/>
        <v>0</v>
      </c>
      <c r="AC333" s="69">
        <f t="shared" si="270"/>
        <v>0</v>
      </c>
      <c r="AD333" s="69">
        <f t="shared" si="270"/>
        <v>0</v>
      </c>
      <c r="AE333" s="69">
        <f t="shared" si="270"/>
        <v>0</v>
      </c>
      <c r="AF333" s="69">
        <v>0</v>
      </c>
      <c r="AG333" s="69">
        <v>0</v>
      </c>
      <c r="AH333" s="69">
        <v>0</v>
      </c>
      <c r="AI333" s="69">
        <v>0</v>
      </c>
      <c r="AJ333" s="69">
        <v>0</v>
      </c>
      <c r="AK333" s="69">
        <v>0</v>
      </c>
      <c r="AL333" s="69">
        <v>0</v>
      </c>
      <c r="AM333" s="69">
        <v>0</v>
      </c>
      <c r="AN333" s="70" t="s">
        <v>423</v>
      </c>
      <c r="AO333" s="69">
        <v>0</v>
      </c>
      <c r="AP333" s="69">
        <v>0</v>
      </c>
      <c r="AQ333" s="69">
        <v>0</v>
      </c>
      <c r="AR333" s="69">
        <v>0</v>
      </c>
      <c r="AS333" s="69">
        <v>0</v>
      </c>
      <c r="AT333" s="69">
        <v>0</v>
      </c>
      <c r="AU333" s="69">
        <v>0</v>
      </c>
      <c r="AV333" s="69">
        <v>0</v>
      </c>
      <c r="AW333" s="70" t="s">
        <v>423</v>
      </c>
      <c r="AX333" s="69">
        <v>0</v>
      </c>
      <c r="AY333" s="69">
        <v>0</v>
      </c>
      <c r="AZ333" s="69">
        <v>0</v>
      </c>
      <c r="BA333" s="69">
        <v>0</v>
      </c>
      <c r="BB333" s="69">
        <v>0</v>
      </c>
      <c r="BC333" s="69">
        <v>0</v>
      </c>
      <c r="BD333" s="69">
        <v>0</v>
      </c>
      <c r="BE333" s="69">
        <v>0</v>
      </c>
      <c r="BF333" s="70" t="s">
        <v>423</v>
      </c>
      <c r="BG333" s="69">
        <v>0</v>
      </c>
      <c r="BH333" s="69">
        <v>0</v>
      </c>
      <c r="BI333" s="69">
        <v>0</v>
      </c>
      <c r="BJ333" s="69">
        <v>0</v>
      </c>
      <c r="BK333" s="69">
        <v>0</v>
      </c>
      <c r="BL333" s="69">
        <v>0</v>
      </c>
      <c r="BM333" s="69">
        <v>0</v>
      </c>
      <c r="BN333" s="69">
        <v>0</v>
      </c>
      <c r="BO333" s="70" t="s">
        <v>423</v>
      </c>
      <c r="BP333" s="69">
        <v>0</v>
      </c>
      <c r="BQ333" s="69">
        <v>0</v>
      </c>
      <c r="BR333" s="69">
        <v>0</v>
      </c>
      <c r="BS333" s="69">
        <v>0</v>
      </c>
      <c r="BT333" s="69">
        <v>0</v>
      </c>
      <c r="BU333" s="69">
        <v>0</v>
      </c>
      <c r="BV333" s="69">
        <v>0</v>
      </c>
      <c r="BW333" s="69">
        <v>0</v>
      </c>
      <c r="BX333" s="70" t="s">
        <v>423</v>
      </c>
      <c r="BY333" s="69">
        <v>0</v>
      </c>
      <c r="BZ333" s="69">
        <v>0</v>
      </c>
      <c r="CA333" s="69">
        <v>0</v>
      </c>
      <c r="CB333" s="69">
        <v>0</v>
      </c>
      <c r="CC333" s="69">
        <v>0</v>
      </c>
      <c r="CD333" s="69">
        <v>0</v>
      </c>
      <c r="CE333" s="69">
        <v>0</v>
      </c>
      <c r="CF333" s="69">
        <v>0</v>
      </c>
      <c r="CG333" s="70" t="s">
        <v>423</v>
      </c>
      <c r="CH333" s="69">
        <v>0</v>
      </c>
      <c r="CI333" s="69">
        <v>0</v>
      </c>
      <c r="CJ333" s="69">
        <v>0</v>
      </c>
      <c r="CK333" s="69">
        <v>0</v>
      </c>
      <c r="CL333" s="69">
        <v>0</v>
      </c>
      <c r="CM333" s="69">
        <v>0</v>
      </c>
      <c r="CN333" s="69">
        <v>0</v>
      </c>
      <c r="CO333" s="69">
        <v>0</v>
      </c>
      <c r="CP333" s="70" t="s">
        <v>423</v>
      </c>
      <c r="CQ333" s="69">
        <v>0</v>
      </c>
      <c r="CR333" s="69">
        <v>0</v>
      </c>
      <c r="CS333" s="69">
        <v>0</v>
      </c>
      <c r="CT333" s="69">
        <v>0</v>
      </c>
      <c r="CU333" s="69">
        <v>0</v>
      </c>
      <c r="CV333" s="69">
        <v>0</v>
      </c>
      <c r="CW333" s="69">
        <v>0</v>
      </c>
      <c r="CX333" s="69">
        <v>0</v>
      </c>
      <c r="CY333" s="70" t="s">
        <v>423</v>
      </c>
      <c r="CZ333" s="69">
        <v>0</v>
      </c>
      <c r="DA333" s="69">
        <v>0</v>
      </c>
      <c r="DB333" s="69">
        <v>0</v>
      </c>
      <c r="DC333" s="69">
        <v>0</v>
      </c>
      <c r="DD333" s="69">
        <v>0</v>
      </c>
      <c r="DE333" s="69">
        <v>0</v>
      </c>
      <c r="DF333" s="69">
        <v>0</v>
      </c>
      <c r="DG333" s="69">
        <v>0</v>
      </c>
      <c r="DH333" s="70" t="s">
        <v>423</v>
      </c>
    </row>
    <row r="334" spans="1:112" s="74" customFormat="1" ht="11.5" hidden="1" x14ac:dyDescent="0.35">
      <c r="A334" s="88">
        <v>1400</v>
      </c>
      <c r="B334" s="88" t="s">
        <v>578</v>
      </c>
      <c r="C334" s="69"/>
      <c r="D334" s="69">
        <v>0</v>
      </c>
      <c r="E334" s="69">
        <v>0</v>
      </c>
      <c r="F334" s="69">
        <v>0</v>
      </c>
      <c r="G334" s="69">
        <v>0</v>
      </c>
      <c r="H334" s="69">
        <v>0</v>
      </c>
      <c r="I334" s="69">
        <v>0</v>
      </c>
      <c r="J334" s="69">
        <v>0</v>
      </c>
      <c r="K334" s="69">
        <v>0</v>
      </c>
      <c r="L334" s="69">
        <v>0</v>
      </c>
      <c r="M334" s="69">
        <v>0</v>
      </c>
      <c r="N334" s="70" t="s">
        <v>423</v>
      </c>
      <c r="O334" s="69">
        <v>0</v>
      </c>
      <c r="P334" s="69">
        <v>0</v>
      </c>
      <c r="Q334" s="69">
        <v>0</v>
      </c>
      <c r="R334" s="69">
        <v>0</v>
      </c>
      <c r="S334" s="69">
        <v>0</v>
      </c>
      <c r="T334" s="69">
        <v>0</v>
      </c>
      <c r="U334" s="69">
        <v>0</v>
      </c>
      <c r="V334" s="69">
        <v>0</v>
      </c>
      <c r="W334" s="70" t="s">
        <v>423</v>
      </c>
      <c r="X334" s="69">
        <f t="shared" si="270"/>
        <v>0</v>
      </c>
      <c r="Y334" s="69">
        <f t="shared" si="270"/>
        <v>0</v>
      </c>
      <c r="Z334" s="69">
        <f t="shared" si="270"/>
        <v>0</v>
      </c>
      <c r="AA334" s="69">
        <f t="shared" si="270"/>
        <v>0</v>
      </c>
      <c r="AB334" s="69">
        <f t="shared" si="270"/>
        <v>0</v>
      </c>
      <c r="AC334" s="69">
        <f t="shared" si="270"/>
        <v>0</v>
      </c>
      <c r="AD334" s="69">
        <f t="shared" si="270"/>
        <v>0</v>
      </c>
      <c r="AE334" s="69">
        <f t="shared" si="270"/>
        <v>0</v>
      </c>
      <c r="AF334" s="69">
        <v>0</v>
      </c>
      <c r="AG334" s="69">
        <v>0</v>
      </c>
      <c r="AH334" s="69">
        <v>0</v>
      </c>
      <c r="AI334" s="69">
        <v>0</v>
      </c>
      <c r="AJ334" s="69">
        <v>0</v>
      </c>
      <c r="AK334" s="69">
        <v>0</v>
      </c>
      <c r="AL334" s="69">
        <v>0</v>
      </c>
      <c r="AM334" s="69">
        <v>0</v>
      </c>
      <c r="AN334" s="70" t="s">
        <v>423</v>
      </c>
      <c r="AO334" s="69">
        <v>0</v>
      </c>
      <c r="AP334" s="69">
        <v>0</v>
      </c>
      <c r="AQ334" s="69">
        <v>0</v>
      </c>
      <c r="AR334" s="69">
        <v>0</v>
      </c>
      <c r="AS334" s="69">
        <v>0</v>
      </c>
      <c r="AT334" s="69">
        <v>0</v>
      </c>
      <c r="AU334" s="69">
        <v>0</v>
      </c>
      <c r="AV334" s="69">
        <v>0</v>
      </c>
      <c r="AW334" s="70" t="s">
        <v>423</v>
      </c>
      <c r="AX334" s="69">
        <v>0</v>
      </c>
      <c r="AY334" s="69">
        <v>0</v>
      </c>
      <c r="AZ334" s="69">
        <v>0</v>
      </c>
      <c r="BA334" s="69">
        <v>0</v>
      </c>
      <c r="BB334" s="69">
        <v>0</v>
      </c>
      <c r="BC334" s="69">
        <v>0</v>
      </c>
      <c r="BD334" s="69">
        <v>0</v>
      </c>
      <c r="BE334" s="69">
        <v>0</v>
      </c>
      <c r="BF334" s="70" t="s">
        <v>423</v>
      </c>
      <c r="BG334" s="69">
        <v>0</v>
      </c>
      <c r="BH334" s="69">
        <v>0</v>
      </c>
      <c r="BI334" s="69">
        <v>0</v>
      </c>
      <c r="BJ334" s="69">
        <v>0</v>
      </c>
      <c r="BK334" s="69">
        <v>0</v>
      </c>
      <c r="BL334" s="69">
        <v>0</v>
      </c>
      <c r="BM334" s="69">
        <v>0</v>
      </c>
      <c r="BN334" s="69">
        <v>0</v>
      </c>
      <c r="BO334" s="70" t="s">
        <v>423</v>
      </c>
      <c r="BP334" s="69">
        <v>0</v>
      </c>
      <c r="BQ334" s="69">
        <v>0</v>
      </c>
      <c r="BR334" s="69">
        <v>0</v>
      </c>
      <c r="BS334" s="69">
        <v>0</v>
      </c>
      <c r="BT334" s="69">
        <v>0</v>
      </c>
      <c r="BU334" s="69">
        <v>0</v>
      </c>
      <c r="BV334" s="69">
        <v>0</v>
      </c>
      <c r="BW334" s="69">
        <v>0</v>
      </c>
      <c r="BX334" s="70" t="s">
        <v>423</v>
      </c>
      <c r="BY334" s="69">
        <v>0</v>
      </c>
      <c r="BZ334" s="69">
        <v>0</v>
      </c>
      <c r="CA334" s="69">
        <v>0</v>
      </c>
      <c r="CB334" s="69">
        <v>0</v>
      </c>
      <c r="CC334" s="69">
        <v>0</v>
      </c>
      <c r="CD334" s="69">
        <v>0</v>
      </c>
      <c r="CE334" s="69">
        <v>0</v>
      </c>
      <c r="CF334" s="69">
        <v>0</v>
      </c>
      <c r="CG334" s="70" t="s">
        <v>423</v>
      </c>
      <c r="CH334" s="69">
        <v>0</v>
      </c>
      <c r="CI334" s="69">
        <v>0</v>
      </c>
      <c r="CJ334" s="69">
        <v>0</v>
      </c>
      <c r="CK334" s="69">
        <v>0</v>
      </c>
      <c r="CL334" s="69">
        <v>0</v>
      </c>
      <c r="CM334" s="69">
        <v>0</v>
      </c>
      <c r="CN334" s="69">
        <v>0</v>
      </c>
      <c r="CO334" s="69">
        <v>0</v>
      </c>
      <c r="CP334" s="70" t="s">
        <v>423</v>
      </c>
      <c r="CQ334" s="69">
        <v>0</v>
      </c>
      <c r="CR334" s="69">
        <v>0</v>
      </c>
      <c r="CS334" s="69">
        <v>0</v>
      </c>
      <c r="CT334" s="69">
        <v>0</v>
      </c>
      <c r="CU334" s="69">
        <v>0</v>
      </c>
      <c r="CV334" s="69">
        <v>0</v>
      </c>
      <c r="CW334" s="69">
        <v>0</v>
      </c>
      <c r="CX334" s="69">
        <v>0</v>
      </c>
      <c r="CY334" s="70" t="s">
        <v>423</v>
      </c>
      <c r="CZ334" s="69">
        <v>0</v>
      </c>
      <c r="DA334" s="69">
        <v>0</v>
      </c>
      <c r="DB334" s="69">
        <v>0</v>
      </c>
      <c r="DC334" s="69">
        <v>0</v>
      </c>
      <c r="DD334" s="69">
        <v>0</v>
      </c>
      <c r="DE334" s="69">
        <v>0</v>
      </c>
      <c r="DF334" s="69">
        <v>0</v>
      </c>
      <c r="DG334" s="69">
        <v>0</v>
      </c>
      <c r="DH334" s="70" t="s">
        <v>423</v>
      </c>
    </row>
    <row r="335" spans="1:112" s="74" customFormat="1" ht="11.5" hidden="1" outlineLevel="1" x14ac:dyDescent="0.35">
      <c r="A335" s="88">
        <v>1401</v>
      </c>
      <c r="B335" s="88" t="s">
        <v>579</v>
      </c>
      <c r="C335" s="69"/>
      <c r="D335" s="69">
        <v>0</v>
      </c>
      <c r="E335" s="69">
        <v>0</v>
      </c>
      <c r="F335" s="69">
        <v>0</v>
      </c>
      <c r="G335" s="69">
        <v>0</v>
      </c>
      <c r="H335" s="69">
        <v>0</v>
      </c>
      <c r="I335" s="69">
        <v>0</v>
      </c>
      <c r="J335" s="69">
        <v>0</v>
      </c>
      <c r="K335" s="69">
        <v>0</v>
      </c>
      <c r="L335" s="69">
        <v>0</v>
      </c>
      <c r="M335" s="69">
        <v>0</v>
      </c>
      <c r="N335" s="70" t="s">
        <v>423</v>
      </c>
      <c r="O335" s="69">
        <v>0</v>
      </c>
      <c r="P335" s="69">
        <v>0</v>
      </c>
      <c r="Q335" s="69">
        <v>0</v>
      </c>
      <c r="R335" s="69">
        <v>0</v>
      </c>
      <c r="S335" s="69">
        <v>0</v>
      </c>
      <c r="T335" s="69">
        <v>0</v>
      </c>
      <c r="U335" s="69">
        <v>0</v>
      </c>
      <c r="V335" s="69">
        <v>0</v>
      </c>
      <c r="W335" s="70" t="s">
        <v>423</v>
      </c>
      <c r="X335" s="69">
        <f t="shared" si="270"/>
        <v>0</v>
      </c>
      <c r="Y335" s="69">
        <f t="shared" si="270"/>
        <v>0</v>
      </c>
      <c r="Z335" s="69">
        <f t="shared" si="270"/>
        <v>0</v>
      </c>
      <c r="AA335" s="69">
        <f t="shared" si="270"/>
        <v>0</v>
      </c>
      <c r="AB335" s="69">
        <f t="shared" si="270"/>
        <v>0</v>
      </c>
      <c r="AC335" s="69">
        <f t="shared" si="270"/>
        <v>0</v>
      </c>
      <c r="AD335" s="69">
        <f t="shared" si="270"/>
        <v>0</v>
      </c>
      <c r="AE335" s="69">
        <f t="shared" si="270"/>
        <v>0</v>
      </c>
      <c r="AF335" s="69">
        <v>0</v>
      </c>
      <c r="AG335" s="69">
        <v>0</v>
      </c>
      <c r="AH335" s="69">
        <v>0</v>
      </c>
      <c r="AI335" s="69">
        <v>0</v>
      </c>
      <c r="AJ335" s="69">
        <v>0</v>
      </c>
      <c r="AK335" s="69">
        <v>0</v>
      </c>
      <c r="AL335" s="69">
        <v>0</v>
      </c>
      <c r="AM335" s="69">
        <v>0</v>
      </c>
      <c r="AN335" s="70" t="s">
        <v>423</v>
      </c>
      <c r="AO335" s="69">
        <v>0</v>
      </c>
      <c r="AP335" s="69">
        <v>0</v>
      </c>
      <c r="AQ335" s="69">
        <v>0</v>
      </c>
      <c r="AR335" s="69">
        <v>0</v>
      </c>
      <c r="AS335" s="69">
        <v>0</v>
      </c>
      <c r="AT335" s="69">
        <v>0</v>
      </c>
      <c r="AU335" s="69">
        <v>0</v>
      </c>
      <c r="AV335" s="69">
        <v>0</v>
      </c>
      <c r="AW335" s="70" t="s">
        <v>423</v>
      </c>
      <c r="AX335" s="69">
        <v>0</v>
      </c>
      <c r="AY335" s="69">
        <v>0</v>
      </c>
      <c r="AZ335" s="69">
        <v>0</v>
      </c>
      <c r="BA335" s="69">
        <v>0</v>
      </c>
      <c r="BB335" s="69">
        <v>0</v>
      </c>
      <c r="BC335" s="69">
        <v>0</v>
      </c>
      <c r="BD335" s="69">
        <v>0</v>
      </c>
      <c r="BE335" s="69">
        <v>0</v>
      </c>
      <c r="BF335" s="70" t="s">
        <v>423</v>
      </c>
      <c r="BG335" s="69">
        <v>0</v>
      </c>
      <c r="BH335" s="69">
        <v>0</v>
      </c>
      <c r="BI335" s="69">
        <v>0</v>
      </c>
      <c r="BJ335" s="69">
        <v>0</v>
      </c>
      <c r="BK335" s="69">
        <v>0</v>
      </c>
      <c r="BL335" s="69">
        <v>0</v>
      </c>
      <c r="BM335" s="69">
        <v>0</v>
      </c>
      <c r="BN335" s="69">
        <v>0</v>
      </c>
      <c r="BO335" s="70" t="s">
        <v>423</v>
      </c>
      <c r="BP335" s="69">
        <v>0</v>
      </c>
      <c r="BQ335" s="69">
        <v>0</v>
      </c>
      <c r="BR335" s="69">
        <v>0</v>
      </c>
      <c r="BS335" s="69">
        <v>0</v>
      </c>
      <c r="BT335" s="69">
        <v>0</v>
      </c>
      <c r="BU335" s="69">
        <v>0</v>
      </c>
      <c r="BV335" s="69">
        <v>0</v>
      </c>
      <c r="BW335" s="69">
        <v>0</v>
      </c>
      <c r="BX335" s="70" t="s">
        <v>423</v>
      </c>
      <c r="BY335" s="69">
        <v>0</v>
      </c>
      <c r="BZ335" s="69">
        <v>0</v>
      </c>
      <c r="CA335" s="69">
        <v>0</v>
      </c>
      <c r="CB335" s="69">
        <v>0</v>
      </c>
      <c r="CC335" s="69">
        <v>0</v>
      </c>
      <c r="CD335" s="69">
        <v>0</v>
      </c>
      <c r="CE335" s="69">
        <v>0</v>
      </c>
      <c r="CF335" s="69">
        <v>0</v>
      </c>
      <c r="CG335" s="70" t="s">
        <v>423</v>
      </c>
      <c r="CH335" s="69">
        <v>0</v>
      </c>
      <c r="CI335" s="69">
        <v>0</v>
      </c>
      <c r="CJ335" s="69">
        <v>0</v>
      </c>
      <c r="CK335" s="69">
        <v>0</v>
      </c>
      <c r="CL335" s="69">
        <v>0</v>
      </c>
      <c r="CM335" s="69">
        <v>0</v>
      </c>
      <c r="CN335" s="69">
        <v>0</v>
      </c>
      <c r="CO335" s="69">
        <v>0</v>
      </c>
      <c r="CP335" s="70" t="s">
        <v>423</v>
      </c>
      <c r="CQ335" s="69">
        <v>0</v>
      </c>
      <c r="CR335" s="69">
        <v>0</v>
      </c>
      <c r="CS335" s="69">
        <v>0</v>
      </c>
      <c r="CT335" s="69">
        <v>0</v>
      </c>
      <c r="CU335" s="69">
        <v>0</v>
      </c>
      <c r="CV335" s="69">
        <v>0</v>
      </c>
      <c r="CW335" s="69">
        <v>0</v>
      </c>
      <c r="CX335" s="69">
        <v>0</v>
      </c>
      <c r="CY335" s="70" t="s">
        <v>423</v>
      </c>
      <c r="CZ335" s="69">
        <v>0</v>
      </c>
      <c r="DA335" s="69">
        <v>0</v>
      </c>
      <c r="DB335" s="69">
        <v>0</v>
      </c>
      <c r="DC335" s="69">
        <v>0</v>
      </c>
      <c r="DD335" s="69">
        <v>0</v>
      </c>
      <c r="DE335" s="69">
        <v>0</v>
      </c>
      <c r="DF335" s="69">
        <v>0</v>
      </c>
      <c r="DG335" s="69">
        <v>0</v>
      </c>
      <c r="DH335" s="70" t="s">
        <v>423</v>
      </c>
    </row>
    <row r="336" spans="1:112" s="74" customFormat="1" ht="11.5" hidden="1" outlineLevel="1" x14ac:dyDescent="0.35">
      <c r="A336" s="88">
        <v>1402</v>
      </c>
      <c r="B336" s="88" t="s">
        <v>580</v>
      </c>
      <c r="C336" s="69"/>
      <c r="D336" s="69">
        <v>0</v>
      </c>
      <c r="E336" s="69">
        <v>0</v>
      </c>
      <c r="F336" s="69">
        <v>0</v>
      </c>
      <c r="G336" s="69">
        <v>0</v>
      </c>
      <c r="H336" s="69">
        <v>0</v>
      </c>
      <c r="I336" s="69">
        <v>0</v>
      </c>
      <c r="J336" s="69">
        <v>0</v>
      </c>
      <c r="K336" s="69">
        <v>0</v>
      </c>
      <c r="L336" s="69">
        <v>0</v>
      </c>
      <c r="M336" s="69">
        <v>0</v>
      </c>
      <c r="N336" s="70" t="s">
        <v>423</v>
      </c>
      <c r="O336" s="69">
        <v>0</v>
      </c>
      <c r="P336" s="69">
        <v>0</v>
      </c>
      <c r="Q336" s="69">
        <v>0</v>
      </c>
      <c r="R336" s="69">
        <v>0</v>
      </c>
      <c r="S336" s="69">
        <v>0</v>
      </c>
      <c r="T336" s="69">
        <v>0</v>
      </c>
      <c r="U336" s="69">
        <v>0</v>
      </c>
      <c r="V336" s="69">
        <v>0</v>
      </c>
      <c r="W336" s="70" t="s">
        <v>423</v>
      </c>
      <c r="X336" s="69">
        <f t="shared" si="270"/>
        <v>0</v>
      </c>
      <c r="Y336" s="69">
        <f t="shared" si="270"/>
        <v>0</v>
      </c>
      <c r="Z336" s="69">
        <f t="shared" si="270"/>
        <v>0</v>
      </c>
      <c r="AA336" s="69">
        <f t="shared" si="270"/>
        <v>0</v>
      </c>
      <c r="AB336" s="69">
        <f t="shared" si="270"/>
        <v>0</v>
      </c>
      <c r="AC336" s="69">
        <f t="shared" si="270"/>
        <v>0</v>
      </c>
      <c r="AD336" s="69">
        <f t="shared" si="270"/>
        <v>0</v>
      </c>
      <c r="AE336" s="69">
        <f t="shared" si="270"/>
        <v>0</v>
      </c>
      <c r="AF336" s="69">
        <v>0</v>
      </c>
      <c r="AG336" s="69">
        <v>0</v>
      </c>
      <c r="AH336" s="69">
        <v>0</v>
      </c>
      <c r="AI336" s="69">
        <v>0</v>
      </c>
      <c r="AJ336" s="69">
        <v>0</v>
      </c>
      <c r="AK336" s="69">
        <v>0</v>
      </c>
      <c r="AL336" s="69">
        <v>0</v>
      </c>
      <c r="AM336" s="69">
        <v>0</v>
      </c>
      <c r="AN336" s="70" t="s">
        <v>423</v>
      </c>
      <c r="AO336" s="69">
        <v>0</v>
      </c>
      <c r="AP336" s="69">
        <v>0</v>
      </c>
      <c r="AQ336" s="69">
        <v>0</v>
      </c>
      <c r="AR336" s="69">
        <v>0</v>
      </c>
      <c r="AS336" s="69">
        <v>0</v>
      </c>
      <c r="AT336" s="69">
        <v>0</v>
      </c>
      <c r="AU336" s="69">
        <v>0</v>
      </c>
      <c r="AV336" s="69">
        <v>0</v>
      </c>
      <c r="AW336" s="70" t="s">
        <v>423</v>
      </c>
      <c r="AX336" s="69">
        <v>0</v>
      </c>
      <c r="AY336" s="69">
        <v>0</v>
      </c>
      <c r="AZ336" s="69">
        <v>0</v>
      </c>
      <c r="BA336" s="69">
        <v>0</v>
      </c>
      <c r="BB336" s="69">
        <v>0</v>
      </c>
      <c r="BC336" s="69">
        <v>0</v>
      </c>
      <c r="BD336" s="69">
        <v>0</v>
      </c>
      <c r="BE336" s="69">
        <v>0</v>
      </c>
      <c r="BF336" s="70" t="s">
        <v>423</v>
      </c>
      <c r="BG336" s="69">
        <v>0</v>
      </c>
      <c r="BH336" s="69">
        <v>0</v>
      </c>
      <c r="BI336" s="69">
        <v>0</v>
      </c>
      <c r="BJ336" s="69">
        <v>0</v>
      </c>
      <c r="BK336" s="69">
        <v>0</v>
      </c>
      <c r="BL336" s="69">
        <v>0</v>
      </c>
      <c r="BM336" s="69">
        <v>0</v>
      </c>
      <c r="BN336" s="69">
        <v>0</v>
      </c>
      <c r="BO336" s="70" t="s">
        <v>423</v>
      </c>
      <c r="BP336" s="69">
        <v>0</v>
      </c>
      <c r="BQ336" s="69">
        <v>0</v>
      </c>
      <c r="BR336" s="69">
        <v>0</v>
      </c>
      <c r="BS336" s="69">
        <v>0</v>
      </c>
      <c r="BT336" s="69">
        <v>0</v>
      </c>
      <c r="BU336" s="69">
        <v>0</v>
      </c>
      <c r="BV336" s="69">
        <v>0</v>
      </c>
      <c r="BW336" s="69">
        <v>0</v>
      </c>
      <c r="BX336" s="70" t="s">
        <v>423</v>
      </c>
      <c r="BY336" s="69">
        <v>0</v>
      </c>
      <c r="BZ336" s="69">
        <v>0</v>
      </c>
      <c r="CA336" s="69">
        <v>0</v>
      </c>
      <c r="CB336" s="69">
        <v>0</v>
      </c>
      <c r="CC336" s="69">
        <v>0</v>
      </c>
      <c r="CD336" s="69">
        <v>0</v>
      </c>
      <c r="CE336" s="69">
        <v>0</v>
      </c>
      <c r="CF336" s="69">
        <v>0</v>
      </c>
      <c r="CG336" s="70" t="s">
        <v>423</v>
      </c>
      <c r="CH336" s="69">
        <v>0</v>
      </c>
      <c r="CI336" s="69">
        <v>0</v>
      </c>
      <c r="CJ336" s="69">
        <v>0</v>
      </c>
      <c r="CK336" s="69">
        <v>0</v>
      </c>
      <c r="CL336" s="69">
        <v>0</v>
      </c>
      <c r="CM336" s="69">
        <v>0</v>
      </c>
      <c r="CN336" s="69">
        <v>0</v>
      </c>
      <c r="CO336" s="69">
        <v>0</v>
      </c>
      <c r="CP336" s="70" t="s">
        <v>423</v>
      </c>
      <c r="CQ336" s="69">
        <v>0</v>
      </c>
      <c r="CR336" s="69">
        <v>0</v>
      </c>
      <c r="CS336" s="69">
        <v>0</v>
      </c>
      <c r="CT336" s="69">
        <v>0</v>
      </c>
      <c r="CU336" s="69">
        <v>0</v>
      </c>
      <c r="CV336" s="69">
        <v>0</v>
      </c>
      <c r="CW336" s="69">
        <v>0</v>
      </c>
      <c r="CX336" s="69">
        <v>0</v>
      </c>
      <c r="CY336" s="70" t="s">
        <v>423</v>
      </c>
      <c r="CZ336" s="69">
        <v>0</v>
      </c>
      <c r="DA336" s="69">
        <v>0</v>
      </c>
      <c r="DB336" s="69">
        <v>0</v>
      </c>
      <c r="DC336" s="69">
        <v>0</v>
      </c>
      <c r="DD336" s="69">
        <v>0</v>
      </c>
      <c r="DE336" s="69">
        <v>0</v>
      </c>
      <c r="DF336" s="69">
        <v>0</v>
      </c>
      <c r="DG336" s="69">
        <v>0</v>
      </c>
      <c r="DH336" s="70" t="s">
        <v>423</v>
      </c>
    </row>
    <row r="337" spans="1:112" s="74" customFormat="1" ht="11.5" hidden="1" outlineLevel="1" x14ac:dyDescent="0.35">
      <c r="A337" s="88">
        <v>1403</v>
      </c>
      <c r="B337" s="88" t="s">
        <v>581</v>
      </c>
      <c r="C337" s="69"/>
      <c r="D337" s="69">
        <v>0</v>
      </c>
      <c r="E337" s="69">
        <v>0</v>
      </c>
      <c r="F337" s="69">
        <v>0</v>
      </c>
      <c r="G337" s="69">
        <v>0</v>
      </c>
      <c r="H337" s="69">
        <v>0</v>
      </c>
      <c r="I337" s="69">
        <v>0</v>
      </c>
      <c r="J337" s="69">
        <v>0</v>
      </c>
      <c r="K337" s="69">
        <v>0</v>
      </c>
      <c r="L337" s="69">
        <v>0</v>
      </c>
      <c r="M337" s="69">
        <v>0</v>
      </c>
      <c r="N337" s="70" t="s">
        <v>423</v>
      </c>
      <c r="O337" s="69">
        <v>0</v>
      </c>
      <c r="P337" s="69">
        <v>0</v>
      </c>
      <c r="Q337" s="69">
        <v>0</v>
      </c>
      <c r="R337" s="69">
        <v>0</v>
      </c>
      <c r="S337" s="69">
        <v>0</v>
      </c>
      <c r="T337" s="69">
        <v>0</v>
      </c>
      <c r="U337" s="69">
        <v>0</v>
      </c>
      <c r="V337" s="69">
        <v>0</v>
      </c>
      <c r="W337" s="70" t="s">
        <v>423</v>
      </c>
      <c r="X337" s="69">
        <f t="shared" si="270"/>
        <v>0</v>
      </c>
      <c r="Y337" s="69">
        <f t="shared" si="270"/>
        <v>0</v>
      </c>
      <c r="Z337" s="69">
        <f t="shared" si="270"/>
        <v>0</v>
      </c>
      <c r="AA337" s="69">
        <f t="shared" si="270"/>
        <v>0</v>
      </c>
      <c r="AB337" s="69">
        <f t="shared" si="270"/>
        <v>0</v>
      </c>
      <c r="AC337" s="69">
        <f t="shared" si="270"/>
        <v>0</v>
      </c>
      <c r="AD337" s="69">
        <f t="shared" si="270"/>
        <v>0</v>
      </c>
      <c r="AE337" s="69">
        <f t="shared" si="270"/>
        <v>0</v>
      </c>
      <c r="AF337" s="69">
        <v>0</v>
      </c>
      <c r="AG337" s="69">
        <v>0</v>
      </c>
      <c r="AH337" s="69">
        <v>0</v>
      </c>
      <c r="AI337" s="69">
        <v>0</v>
      </c>
      <c r="AJ337" s="69">
        <v>0</v>
      </c>
      <c r="AK337" s="69">
        <v>0</v>
      </c>
      <c r="AL337" s="69">
        <v>0</v>
      </c>
      <c r="AM337" s="69">
        <v>0</v>
      </c>
      <c r="AN337" s="70" t="s">
        <v>423</v>
      </c>
      <c r="AO337" s="69">
        <v>0</v>
      </c>
      <c r="AP337" s="69">
        <v>0</v>
      </c>
      <c r="AQ337" s="69">
        <v>0</v>
      </c>
      <c r="AR337" s="69">
        <v>0</v>
      </c>
      <c r="AS337" s="69">
        <v>0</v>
      </c>
      <c r="AT337" s="69">
        <v>0</v>
      </c>
      <c r="AU337" s="69">
        <v>0</v>
      </c>
      <c r="AV337" s="69">
        <v>0</v>
      </c>
      <c r="AW337" s="70" t="s">
        <v>423</v>
      </c>
      <c r="AX337" s="69">
        <v>0</v>
      </c>
      <c r="AY337" s="69">
        <v>0</v>
      </c>
      <c r="AZ337" s="69">
        <v>0</v>
      </c>
      <c r="BA337" s="69">
        <v>0</v>
      </c>
      <c r="BB337" s="69">
        <v>0</v>
      </c>
      <c r="BC337" s="69">
        <v>0</v>
      </c>
      <c r="BD337" s="69">
        <v>0</v>
      </c>
      <c r="BE337" s="69">
        <v>0</v>
      </c>
      <c r="BF337" s="70" t="s">
        <v>423</v>
      </c>
      <c r="BG337" s="69">
        <v>0</v>
      </c>
      <c r="BH337" s="69">
        <v>0</v>
      </c>
      <c r="BI337" s="69">
        <v>0</v>
      </c>
      <c r="BJ337" s="69">
        <v>0</v>
      </c>
      <c r="BK337" s="69">
        <v>0</v>
      </c>
      <c r="BL337" s="69">
        <v>0</v>
      </c>
      <c r="BM337" s="69">
        <v>0</v>
      </c>
      <c r="BN337" s="69">
        <v>0</v>
      </c>
      <c r="BO337" s="70" t="s">
        <v>423</v>
      </c>
      <c r="BP337" s="69">
        <v>0</v>
      </c>
      <c r="BQ337" s="69">
        <v>0</v>
      </c>
      <c r="BR337" s="69">
        <v>0</v>
      </c>
      <c r="BS337" s="69">
        <v>0</v>
      </c>
      <c r="BT337" s="69">
        <v>0</v>
      </c>
      <c r="BU337" s="69">
        <v>0</v>
      </c>
      <c r="BV337" s="69">
        <v>0</v>
      </c>
      <c r="BW337" s="69">
        <v>0</v>
      </c>
      <c r="BX337" s="70" t="s">
        <v>423</v>
      </c>
      <c r="BY337" s="69">
        <v>0</v>
      </c>
      <c r="BZ337" s="69">
        <v>0</v>
      </c>
      <c r="CA337" s="69">
        <v>0</v>
      </c>
      <c r="CB337" s="69">
        <v>0</v>
      </c>
      <c r="CC337" s="69">
        <v>0</v>
      </c>
      <c r="CD337" s="69">
        <v>0</v>
      </c>
      <c r="CE337" s="69">
        <v>0</v>
      </c>
      <c r="CF337" s="69">
        <v>0</v>
      </c>
      <c r="CG337" s="70" t="s">
        <v>423</v>
      </c>
      <c r="CH337" s="69">
        <v>0</v>
      </c>
      <c r="CI337" s="69">
        <v>0</v>
      </c>
      <c r="CJ337" s="69">
        <v>0</v>
      </c>
      <c r="CK337" s="69">
        <v>0</v>
      </c>
      <c r="CL337" s="69">
        <v>0</v>
      </c>
      <c r="CM337" s="69">
        <v>0</v>
      </c>
      <c r="CN337" s="69">
        <v>0</v>
      </c>
      <c r="CO337" s="69">
        <v>0</v>
      </c>
      <c r="CP337" s="70" t="s">
        <v>423</v>
      </c>
      <c r="CQ337" s="69">
        <v>0</v>
      </c>
      <c r="CR337" s="69">
        <v>0</v>
      </c>
      <c r="CS337" s="69">
        <v>0</v>
      </c>
      <c r="CT337" s="69">
        <v>0</v>
      </c>
      <c r="CU337" s="69">
        <v>0</v>
      </c>
      <c r="CV337" s="69">
        <v>0</v>
      </c>
      <c r="CW337" s="69">
        <v>0</v>
      </c>
      <c r="CX337" s="69">
        <v>0</v>
      </c>
      <c r="CY337" s="70" t="s">
        <v>423</v>
      </c>
      <c r="CZ337" s="69">
        <v>0</v>
      </c>
      <c r="DA337" s="69">
        <v>0</v>
      </c>
      <c r="DB337" s="69">
        <v>0</v>
      </c>
      <c r="DC337" s="69">
        <v>0</v>
      </c>
      <c r="DD337" s="69">
        <v>0</v>
      </c>
      <c r="DE337" s="69">
        <v>0</v>
      </c>
      <c r="DF337" s="69">
        <v>0</v>
      </c>
      <c r="DG337" s="69">
        <v>0</v>
      </c>
      <c r="DH337" s="70" t="s">
        <v>423</v>
      </c>
    </row>
    <row r="338" spans="1:112" s="74" customFormat="1" ht="11.5" hidden="1" outlineLevel="1" x14ac:dyDescent="0.35">
      <c r="A338" s="88">
        <v>1404</v>
      </c>
      <c r="B338" s="88" t="s">
        <v>582</v>
      </c>
      <c r="C338" s="69"/>
      <c r="D338" s="69">
        <v>0</v>
      </c>
      <c r="E338" s="69">
        <v>0</v>
      </c>
      <c r="F338" s="69">
        <v>0</v>
      </c>
      <c r="G338" s="69">
        <v>0</v>
      </c>
      <c r="H338" s="69">
        <v>0</v>
      </c>
      <c r="I338" s="69">
        <v>0</v>
      </c>
      <c r="J338" s="69">
        <v>0</v>
      </c>
      <c r="K338" s="69">
        <v>0</v>
      </c>
      <c r="L338" s="69">
        <v>0</v>
      </c>
      <c r="M338" s="69">
        <v>0</v>
      </c>
      <c r="N338" s="70" t="s">
        <v>423</v>
      </c>
      <c r="O338" s="69">
        <v>0</v>
      </c>
      <c r="P338" s="69">
        <v>0</v>
      </c>
      <c r="Q338" s="69">
        <v>0</v>
      </c>
      <c r="R338" s="69">
        <v>0</v>
      </c>
      <c r="S338" s="69">
        <v>0</v>
      </c>
      <c r="T338" s="69">
        <v>0</v>
      </c>
      <c r="U338" s="69">
        <v>0</v>
      </c>
      <c r="V338" s="69">
        <v>0</v>
      </c>
      <c r="W338" s="70" t="s">
        <v>423</v>
      </c>
      <c r="X338" s="69">
        <f t="shared" si="270"/>
        <v>0</v>
      </c>
      <c r="Y338" s="69">
        <f t="shared" si="270"/>
        <v>0</v>
      </c>
      <c r="Z338" s="69">
        <f t="shared" si="270"/>
        <v>0</v>
      </c>
      <c r="AA338" s="69">
        <f t="shared" si="270"/>
        <v>0</v>
      </c>
      <c r="AB338" s="69">
        <f t="shared" si="270"/>
        <v>0</v>
      </c>
      <c r="AC338" s="69">
        <f t="shared" si="270"/>
        <v>0</v>
      </c>
      <c r="AD338" s="69">
        <f t="shared" si="270"/>
        <v>0</v>
      </c>
      <c r="AE338" s="69">
        <f t="shared" si="270"/>
        <v>0</v>
      </c>
      <c r="AF338" s="69">
        <v>0</v>
      </c>
      <c r="AG338" s="69">
        <v>0</v>
      </c>
      <c r="AH338" s="69">
        <v>0</v>
      </c>
      <c r="AI338" s="69">
        <v>0</v>
      </c>
      <c r="AJ338" s="69">
        <v>0</v>
      </c>
      <c r="AK338" s="69">
        <v>0</v>
      </c>
      <c r="AL338" s="69">
        <v>0</v>
      </c>
      <c r="AM338" s="69">
        <v>0</v>
      </c>
      <c r="AN338" s="70" t="s">
        <v>423</v>
      </c>
      <c r="AO338" s="69">
        <v>0</v>
      </c>
      <c r="AP338" s="69">
        <v>0</v>
      </c>
      <c r="AQ338" s="69">
        <v>0</v>
      </c>
      <c r="AR338" s="69">
        <v>0</v>
      </c>
      <c r="AS338" s="69">
        <v>0</v>
      </c>
      <c r="AT338" s="69">
        <v>0</v>
      </c>
      <c r="AU338" s="69">
        <v>0</v>
      </c>
      <c r="AV338" s="69">
        <v>0</v>
      </c>
      <c r="AW338" s="70" t="s">
        <v>423</v>
      </c>
      <c r="AX338" s="69">
        <v>0</v>
      </c>
      <c r="AY338" s="69">
        <v>0</v>
      </c>
      <c r="AZ338" s="69">
        <v>0</v>
      </c>
      <c r="BA338" s="69">
        <v>0</v>
      </c>
      <c r="BB338" s="69">
        <v>0</v>
      </c>
      <c r="BC338" s="69">
        <v>0</v>
      </c>
      <c r="BD338" s="69">
        <v>0</v>
      </c>
      <c r="BE338" s="69">
        <v>0</v>
      </c>
      <c r="BF338" s="70" t="s">
        <v>423</v>
      </c>
      <c r="BG338" s="69">
        <v>0</v>
      </c>
      <c r="BH338" s="69">
        <v>0</v>
      </c>
      <c r="BI338" s="69">
        <v>0</v>
      </c>
      <c r="BJ338" s="69">
        <v>0</v>
      </c>
      <c r="BK338" s="69">
        <v>0</v>
      </c>
      <c r="BL338" s="69">
        <v>0</v>
      </c>
      <c r="BM338" s="69">
        <v>0</v>
      </c>
      <c r="BN338" s="69">
        <v>0</v>
      </c>
      <c r="BO338" s="70" t="s">
        <v>423</v>
      </c>
      <c r="BP338" s="69">
        <v>0</v>
      </c>
      <c r="BQ338" s="69">
        <v>0</v>
      </c>
      <c r="BR338" s="69">
        <v>0</v>
      </c>
      <c r="BS338" s="69">
        <v>0</v>
      </c>
      <c r="BT338" s="69">
        <v>0</v>
      </c>
      <c r="BU338" s="69">
        <v>0</v>
      </c>
      <c r="BV338" s="69">
        <v>0</v>
      </c>
      <c r="BW338" s="69">
        <v>0</v>
      </c>
      <c r="BX338" s="70" t="s">
        <v>423</v>
      </c>
      <c r="BY338" s="69">
        <v>0</v>
      </c>
      <c r="BZ338" s="69">
        <v>0</v>
      </c>
      <c r="CA338" s="69">
        <v>0</v>
      </c>
      <c r="CB338" s="69">
        <v>0</v>
      </c>
      <c r="CC338" s="69">
        <v>0</v>
      </c>
      <c r="CD338" s="69">
        <v>0</v>
      </c>
      <c r="CE338" s="69">
        <v>0</v>
      </c>
      <c r="CF338" s="69">
        <v>0</v>
      </c>
      <c r="CG338" s="70" t="s">
        <v>423</v>
      </c>
      <c r="CH338" s="69">
        <v>0</v>
      </c>
      <c r="CI338" s="69">
        <v>0</v>
      </c>
      <c r="CJ338" s="69">
        <v>0</v>
      </c>
      <c r="CK338" s="69">
        <v>0</v>
      </c>
      <c r="CL338" s="69">
        <v>0</v>
      </c>
      <c r="CM338" s="69">
        <v>0</v>
      </c>
      <c r="CN338" s="69">
        <v>0</v>
      </c>
      <c r="CO338" s="69">
        <v>0</v>
      </c>
      <c r="CP338" s="70" t="s">
        <v>423</v>
      </c>
      <c r="CQ338" s="69">
        <v>0</v>
      </c>
      <c r="CR338" s="69">
        <v>0</v>
      </c>
      <c r="CS338" s="69">
        <v>0</v>
      </c>
      <c r="CT338" s="69">
        <v>0</v>
      </c>
      <c r="CU338" s="69">
        <v>0</v>
      </c>
      <c r="CV338" s="69">
        <v>0</v>
      </c>
      <c r="CW338" s="69">
        <v>0</v>
      </c>
      <c r="CX338" s="69">
        <v>0</v>
      </c>
      <c r="CY338" s="70" t="s">
        <v>423</v>
      </c>
      <c r="CZ338" s="69">
        <v>0</v>
      </c>
      <c r="DA338" s="69">
        <v>0</v>
      </c>
      <c r="DB338" s="69">
        <v>0</v>
      </c>
      <c r="DC338" s="69">
        <v>0</v>
      </c>
      <c r="DD338" s="69">
        <v>0</v>
      </c>
      <c r="DE338" s="69">
        <v>0</v>
      </c>
      <c r="DF338" s="69">
        <v>0</v>
      </c>
      <c r="DG338" s="69">
        <v>0</v>
      </c>
      <c r="DH338" s="70" t="s">
        <v>423</v>
      </c>
    </row>
    <row r="339" spans="1:112" s="74" customFormat="1" ht="11.5" hidden="1" outlineLevel="1" x14ac:dyDescent="0.35">
      <c r="A339" s="88">
        <v>1405</v>
      </c>
      <c r="B339" s="88" t="s">
        <v>583</v>
      </c>
      <c r="C339" s="69"/>
      <c r="D339" s="69">
        <v>0</v>
      </c>
      <c r="E339" s="69">
        <v>0</v>
      </c>
      <c r="F339" s="69">
        <v>0</v>
      </c>
      <c r="G339" s="69">
        <v>0</v>
      </c>
      <c r="H339" s="69">
        <v>0</v>
      </c>
      <c r="I339" s="69">
        <v>0</v>
      </c>
      <c r="J339" s="69">
        <v>0</v>
      </c>
      <c r="K339" s="69">
        <v>0</v>
      </c>
      <c r="L339" s="69">
        <v>0</v>
      </c>
      <c r="M339" s="69">
        <v>0</v>
      </c>
      <c r="N339" s="70" t="s">
        <v>423</v>
      </c>
      <c r="O339" s="69">
        <v>0</v>
      </c>
      <c r="P339" s="69">
        <v>0</v>
      </c>
      <c r="Q339" s="69">
        <v>0</v>
      </c>
      <c r="R339" s="69">
        <v>0</v>
      </c>
      <c r="S339" s="69">
        <v>0</v>
      </c>
      <c r="T339" s="69">
        <v>0</v>
      </c>
      <c r="U339" s="69">
        <v>0</v>
      </c>
      <c r="V339" s="69">
        <v>0</v>
      </c>
      <c r="W339" s="70" t="s">
        <v>423</v>
      </c>
      <c r="X339" s="69">
        <f t="shared" si="270"/>
        <v>0</v>
      </c>
      <c r="Y339" s="69">
        <f t="shared" si="270"/>
        <v>0</v>
      </c>
      <c r="Z339" s="69">
        <f t="shared" si="270"/>
        <v>0</v>
      </c>
      <c r="AA339" s="69">
        <f t="shared" si="270"/>
        <v>0</v>
      </c>
      <c r="AB339" s="69">
        <f t="shared" si="270"/>
        <v>0</v>
      </c>
      <c r="AC339" s="69">
        <f t="shared" si="270"/>
        <v>0</v>
      </c>
      <c r="AD339" s="69">
        <f t="shared" si="270"/>
        <v>0</v>
      </c>
      <c r="AE339" s="69">
        <f t="shared" si="270"/>
        <v>0</v>
      </c>
      <c r="AF339" s="69">
        <v>0</v>
      </c>
      <c r="AG339" s="69">
        <v>0</v>
      </c>
      <c r="AH339" s="69">
        <v>0</v>
      </c>
      <c r="AI339" s="69">
        <v>0</v>
      </c>
      <c r="AJ339" s="69">
        <v>0</v>
      </c>
      <c r="AK339" s="69">
        <v>0</v>
      </c>
      <c r="AL339" s="69">
        <v>0</v>
      </c>
      <c r="AM339" s="69">
        <v>0</v>
      </c>
      <c r="AN339" s="70" t="s">
        <v>423</v>
      </c>
      <c r="AO339" s="69">
        <v>0</v>
      </c>
      <c r="AP339" s="69">
        <v>0</v>
      </c>
      <c r="AQ339" s="69">
        <v>0</v>
      </c>
      <c r="AR339" s="69">
        <v>0</v>
      </c>
      <c r="AS339" s="69">
        <v>0</v>
      </c>
      <c r="AT339" s="69">
        <v>0</v>
      </c>
      <c r="AU339" s="69">
        <v>0</v>
      </c>
      <c r="AV339" s="69">
        <v>0</v>
      </c>
      <c r="AW339" s="70" t="s">
        <v>423</v>
      </c>
      <c r="AX339" s="69">
        <v>0</v>
      </c>
      <c r="AY339" s="69">
        <v>0</v>
      </c>
      <c r="AZ339" s="69">
        <v>0</v>
      </c>
      <c r="BA339" s="69">
        <v>0</v>
      </c>
      <c r="BB339" s="69">
        <v>0</v>
      </c>
      <c r="BC339" s="69">
        <v>0</v>
      </c>
      <c r="BD339" s="69">
        <v>0</v>
      </c>
      <c r="BE339" s="69">
        <v>0</v>
      </c>
      <c r="BF339" s="70" t="s">
        <v>423</v>
      </c>
      <c r="BG339" s="69">
        <v>0</v>
      </c>
      <c r="BH339" s="69">
        <v>0</v>
      </c>
      <c r="BI339" s="69">
        <v>0</v>
      </c>
      <c r="BJ339" s="69">
        <v>0</v>
      </c>
      <c r="BK339" s="69">
        <v>0</v>
      </c>
      <c r="BL339" s="69">
        <v>0</v>
      </c>
      <c r="BM339" s="69">
        <v>0</v>
      </c>
      <c r="BN339" s="69">
        <v>0</v>
      </c>
      <c r="BO339" s="70" t="s">
        <v>423</v>
      </c>
      <c r="BP339" s="69">
        <v>0</v>
      </c>
      <c r="BQ339" s="69">
        <v>0</v>
      </c>
      <c r="BR339" s="69">
        <v>0</v>
      </c>
      <c r="BS339" s="69">
        <v>0</v>
      </c>
      <c r="BT339" s="69">
        <v>0</v>
      </c>
      <c r="BU339" s="69">
        <v>0</v>
      </c>
      <c r="BV339" s="69">
        <v>0</v>
      </c>
      <c r="BW339" s="69">
        <v>0</v>
      </c>
      <c r="BX339" s="70" t="s">
        <v>423</v>
      </c>
      <c r="BY339" s="69">
        <v>0</v>
      </c>
      <c r="BZ339" s="69">
        <v>0</v>
      </c>
      <c r="CA339" s="69">
        <v>0</v>
      </c>
      <c r="CB339" s="69">
        <v>0</v>
      </c>
      <c r="CC339" s="69">
        <v>0</v>
      </c>
      <c r="CD339" s="69">
        <v>0</v>
      </c>
      <c r="CE339" s="69">
        <v>0</v>
      </c>
      <c r="CF339" s="69">
        <v>0</v>
      </c>
      <c r="CG339" s="70" t="s">
        <v>423</v>
      </c>
      <c r="CH339" s="69">
        <v>0</v>
      </c>
      <c r="CI339" s="69">
        <v>0</v>
      </c>
      <c r="CJ339" s="69">
        <v>0</v>
      </c>
      <c r="CK339" s="69">
        <v>0</v>
      </c>
      <c r="CL339" s="69">
        <v>0</v>
      </c>
      <c r="CM339" s="69">
        <v>0</v>
      </c>
      <c r="CN339" s="69">
        <v>0</v>
      </c>
      <c r="CO339" s="69">
        <v>0</v>
      </c>
      <c r="CP339" s="70" t="s">
        <v>423</v>
      </c>
      <c r="CQ339" s="69">
        <v>0</v>
      </c>
      <c r="CR339" s="69">
        <v>0</v>
      </c>
      <c r="CS339" s="69">
        <v>0</v>
      </c>
      <c r="CT339" s="69">
        <v>0</v>
      </c>
      <c r="CU339" s="69">
        <v>0</v>
      </c>
      <c r="CV339" s="69">
        <v>0</v>
      </c>
      <c r="CW339" s="69">
        <v>0</v>
      </c>
      <c r="CX339" s="69">
        <v>0</v>
      </c>
      <c r="CY339" s="70" t="s">
        <v>423</v>
      </c>
      <c r="CZ339" s="69">
        <v>0</v>
      </c>
      <c r="DA339" s="69">
        <v>0</v>
      </c>
      <c r="DB339" s="69">
        <v>0</v>
      </c>
      <c r="DC339" s="69">
        <v>0</v>
      </c>
      <c r="DD339" s="69">
        <v>0</v>
      </c>
      <c r="DE339" s="69">
        <v>0</v>
      </c>
      <c r="DF339" s="69">
        <v>0</v>
      </c>
      <c r="DG339" s="69">
        <v>0</v>
      </c>
      <c r="DH339" s="70" t="s">
        <v>423</v>
      </c>
    </row>
    <row r="340" spans="1:112" s="74" customFormat="1" ht="11.5" hidden="1" collapsed="1" x14ac:dyDescent="0.35">
      <c r="A340" s="88">
        <v>1900</v>
      </c>
      <c r="B340" s="88" t="s">
        <v>584</v>
      </c>
      <c r="C340" s="69"/>
      <c r="D340" s="69">
        <v>0</v>
      </c>
      <c r="E340" s="69">
        <v>0</v>
      </c>
      <c r="F340" s="69">
        <v>0</v>
      </c>
      <c r="G340" s="69">
        <v>0</v>
      </c>
      <c r="H340" s="69">
        <v>0</v>
      </c>
      <c r="I340" s="69">
        <v>0</v>
      </c>
      <c r="J340" s="69">
        <v>0</v>
      </c>
      <c r="K340" s="69">
        <v>0</v>
      </c>
      <c r="L340" s="69">
        <v>0</v>
      </c>
      <c r="M340" s="69">
        <v>0</v>
      </c>
      <c r="N340" s="70" t="s">
        <v>423</v>
      </c>
      <c r="O340" s="69">
        <v>0</v>
      </c>
      <c r="P340" s="69">
        <v>0</v>
      </c>
      <c r="Q340" s="69">
        <v>0</v>
      </c>
      <c r="R340" s="69">
        <v>0</v>
      </c>
      <c r="S340" s="69">
        <v>0</v>
      </c>
      <c r="T340" s="69">
        <v>0</v>
      </c>
      <c r="U340" s="69">
        <v>0</v>
      </c>
      <c r="V340" s="69">
        <v>0</v>
      </c>
      <c r="W340" s="70" t="s">
        <v>423</v>
      </c>
      <c r="X340" s="69">
        <f t="shared" si="270"/>
        <v>0</v>
      </c>
      <c r="Y340" s="69">
        <f t="shared" si="270"/>
        <v>0</v>
      </c>
      <c r="Z340" s="69">
        <f t="shared" si="270"/>
        <v>0</v>
      </c>
      <c r="AA340" s="69">
        <f t="shared" si="270"/>
        <v>0</v>
      </c>
      <c r="AB340" s="69">
        <f t="shared" si="270"/>
        <v>0</v>
      </c>
      <c r="AC340" s="69">
        <f t="shared" si="270"/>
        <v>0</v>
      </c>
      <c r="AD340" s="69">
        <f t="shared" si="270"/>
        <v>0</v>
      </c>
      <c r="AE340" s="69">
        <f t="shared" si="270"/>
        <v>0</v>
      </c>
      <c r="AF340" s="69">
        <v>0</v>
      </c>
      <c r="AG340" s="69">
        <v>0</v>
      </c>
      <c r="AH340" s="69">
        <v>0</v>
      </c>
      <c r="AI340" s="69">
        <v>0</v>
      </c>
      <c r="AJ340" s="69">
        <v>0</v>
      </c>
      <c r="AK340" s="69">
        <v>0</v>
      </c>
      <c r="AL340" s="69">
        <v>0</v>
      </c>
      <c r="AM340" s="69">
        <v>0</v>
      </c>
      <c r="AN340" s="70" t="s">
        <v>423</v>
      </c>
      <c r="AO340" s="69">
        <v>0</v>
      </c>
      <c r="AP340" s="69">
        <v>0</v>
      </c>
      <c r="AQ340" s="69">
        <v>0</v>
      </c>
      <c r="AR340" s="69">
        <v>0</v>
      </c>
      <c r="AS340" s="69">
        <v>0</v>
      </c>
      <c r="AT340" s="69">
        <v>0</v>
      </c>
      <c r="AU340" s="69">
        <v>0</v>
      </c>
      <c r="AV340" s="69">
        <v>0</v>
      </c>
      <c r="AW340" s="70" t="s">
        <v>423</v>
      </c>
      <c r="AX340" s="69">
        <v>0</v>
      </c>
      <c r="AY340" s="69">
        <v>0</v>
      </c>
      <c r="AZ340" s="69">
        <v>0</v>
      </c>
      <c r="BA340" s="69">
        <v>0</v>
      </c>
      <c r="BB340" s="69">
        <v>0</v>
      </c>
      <c r="BC340" s="69">
        <v>0</v>
      </c>
      <c r="BD340" s="69">
        <v>0</v>
      </c>
      <c r="BE340" s="69">
        <v>0</v>
      </c>
      <c r="BF340" s="70" t="s">
        <v>423</v>
      </c>
      <c r="BG340" s="69">
        <v>0</v>
      </c>
      <c r="BH340" s="69">
        <v>0</v>
      </c>
      <c r="BI340" s="69">
        <v>0</v>
      </c>
      <c r="BJ340" s="69">
        <v>0</v>
      </c>
      <c r="BK340" s="69">
        <v>0</v>
      </c>
      <c r="BL340" s="69">
        <v>0</v>
      </c>
      <c r="BM340" s="69">
        <v>0</v>
      </c>
      <c r="BN340" s="69">
        <v>0</v>
      </c>
      <c r="BO340" s="70" t="s">
        <v>423</v>
      </c>
      <c r="BP340" s="69">
        <v>0</v>
      </c>
      <c r="BQ340" s="69">
        <v>0</v>
      </c>
      <c r="BR340" s="69">
        <v>0</v>
      </c>
      <c r="BS340" s="69">
        <v>0</v>
      </c>
      <c r="BT340" s="69">
        <v>0</v>
      </c>
      <c r="BU340" s="69">
        <v>0</v>
      </c>
      <c r="BV340" s="69">
        <v>0</v>
      </c>
      <c r="BW340" s="69">
        <v>0</v>
      </c>
      <c r="BX340" s="70" t="s">
        <v>423</v>
      </c>
      <c r="BY340" s="69">
        <v>0</v>
      </c>
      <c r="BZ340" s="69">
        <v>0</v>
      </c>
      <c r="CA340" s="69">
        <v>0</v>
      </c>
      <c r="CB340" s="69">
        <v>0</v>
      </c>
      <c r="CC340" s="69">
        <v>0</v>
      </c>
      <c r="CD340" s="69">
        <v>0</v>
      </c>
      <c r="CE340" s="69">
        <v>0</v>
      </c>
      <c r="CF340" s="69">
        <v>0</v>
      </c>
      <c r="CG340" s="70" t="s">
        <v>423</v>
      </c>
      <c r="CH340" s="69">
        <v>0</v>
      </c>
      <c r="CI340" s="69">
        <v>0</v>
      </c>
      <c r="CJ340" s="69">
        <v>0</v>
      </c>
      <c r="CK340" s="69">
        <v>0</v>
      </c>
      <c r="CL340" s="69">
        <v>0</v>
      </c>
      <c r="CM340" s="69">
        <v>0</v>
      </c>
      <c r="CN340" s="69">
        <v>0</v>
      </c>
      <c r="CO340" s="69">
        <v>0</v>
      </c>
      <c r="CP340" s="70" t="s">
        <v>423</v>
      </c>
      <c r="CQ340" s="69">
        <v>0</v>
      </c>
      <c r="CR340" s="69">
        <v>0</v>
      </c>
      <c r="CS340" s="69">
        <v>0</v>
      </c>
      <c r="CT340" s="69">
        <v>0</v>
      </c>
      <c r="CU340" s="69">
        <v>0</v>
      </c>
      <c r="CV340" s="69">
        <v>0</v>
      </c>
      <c r="CW340" s="69">
        <v>0</v>
      </c>
      <c r="CX340" s="69">
        <v>0</v>
      </c>
      <c r="CY340" s="70" t="s">
        <v>423</v>
      </c>
      <c r="CZ340" s="69">
        <v>0</v>
      </c>
      <c r="DA340" s="69">
        <v>0</v>
      </c>
      <c r="DB340" s="69">
        <v>0</v>
      </c>
      <c r="DC340" s="69">
        <v>0</v>
      </c>
      <c r="DD340" s="69">
        <v>0</v>
      </c>
      <c r="DE340" s="69">
        <v>0</v>
      </c>
      <c r="DF340" s="69">
        <v>0</v>
      </c>
      <c r="DG340" s="69">
        <v>0</v>
      </c>
      <c r="DH340" s="70" t="s">
        <v>423</v>
      </c>
    </row>
    <row r="341" spans="1:112" s="74" customFormat="1" ht="11.5" hidden="1" x14ac:dyDescent="0.35">
      <c r="A341" s="88">
        <v>1904</v>
      </c>
      <c r="B341" s="88" t="s">
        <v>585</v>
      </c>
      <c r="C341" s="69"/>
      <c r="D341" s="69">
        <v>0</v>
      </c>
      <c r="E341" s="69">
        <v>0</v>
      </c>
      <c r="F341" s="69">
        <v>0</v>
      </c>
      <c r="G341" s="69">
        <v>0</v>
      </c>
      <c r="H341" s="69">
        <v>0</v>
      </c>
      <c r="I341" s="69">
        <v>0</v>
      </c>
      <c r="J341" s="69">
        <v>0</v>
      </c>
      <c r="K341" s="69">
        <v>0</v>
      </c>
      <c r="L341" s="69">
        <v>0</v>
      </c>
      <c r="M341" s="69">
        <v>0</v>
      </c>
      <c r="N341" s="70" t="s">
        <v>423</v>
      </c>
      <c r="O341" s="69">
        <v>0</v>
      </c>
      <c r="P341" s="69">
        <v>0</v>
      </c>
      <c r="Q341" s="69">
        <v>0</v>
      </c>
      <c r="R341" s="69">
        <v>0</v>
      </c>
      <c r="S341" s="69">
        <v>0</v>
      </c>
      <c r="T341" s="69">
        <v>0</v>
      </c>
      <c r="U341" s="69">
        <v>0</v>
      </c>
      <c r="V341" s="69">
        <v>0</v>
      </c>
      <c r="W341" s="70" t="s">
        <v>423</v>
      </c>
      <c r="X341" s="69">
        <f t="shared" si="270"/>
        <v>0</v>
      </c>
      <c r="Y341" s="69">
        <f t="shared" si="270"/>
        <v>0</v>
      </c>
      <c r="Z341" s="69">
        <f t="shared" si="270"/>
        <v>0</v>
      </c>
      <c r="AA341" s="69">
        <f t="shared" si="270"/>
        <v>0</v>
      </c>
      <c r="AB341" s="69">
        <f t="shared" si="270"/>
        <v>0</v>
      </c>
      <c r="AC341" s="69">
        <f t="shared" si="270"/>
        <v>0</v>
      </c>
      <c r="AD341" s="69">
        <f t="shared" si="270"/>
        <v>0</v>
      </c>
      <c r="AE341" s="69">
        <f t="shared" si="270"/>
        <v>0</v>
      </c>
      <c r="AF341" s="69">
        <v>0</v>
      </c>
      <c r="AG341" s="69">
        <v>0</v>
      </c>
      <c r="AH341" s="69">
        <v>0</v>
      </c>
      <c r="AI341" s="69">
        <v>0</v>
      </c>
      <c r="AJ341" s="69">
        <v>0</v>
      </c>
      <c r="AK341" s="69">
        <v>0</v>
      </c>
      <c r="AL341" s="69">
        <v>0</v>
      </c>
      <c r="AM341" s="69">
        <v>0</v>
      </c>
      <c r="AN341" s="70" t="s">
        <v>423</v>
      </c>
      <c r="AO341" s="69">
        <v>0</v>
      </c>
      <c r="AP341" s="69">
        <v>0</v>
      </c>
      <c r="AQ341" s="69">
        <v>0</v>
      </c>
      <c r="AR341" s="69">
        <v>0</v>
      </c>
      <c r="AS341" s="69">
        <v>0</v>
      </c>
      <c r="AT341" s="69">
        <v>0</v>
      </c>
      <c r="AU341" s="69">
        <v>0</v>
      </c>
      <c r="AV341" s="69">
        <v>0</v>
      </c>
      <c r="AW341" s="70" t="s">
        <v>423</v>
      </c>
      <c r="AX341" s="69">
        <v>0</v>
      </c>
      <c r="AY341" s="69">
        <v>0</v>
      </c>
      <c r="AZ341" s="69">
        <v>0</v>
      </c>
      <c r="BA341" s="69">
        <v>0</v>
      </c>
      <c r="BB341" s="69">
        <v>0</v>
      </c>
      <c r="BC341" s="69">
        <v>0</v>
      </c>
      <c r="BD341" s="69">
        <v>0</v>
      </c>
      <c r="BE341" s="69">
        <v>0</v>
      </c>
      <c r="BF341" s="70" t="s">
        <v>423</v>
      </c>
      <c r="BG341" s="69">
        <v>0</v>
      </c>
      <c r="BH341" s="69">
        <v>0</v>
      </c>
      <c r="BI341" s="69">
        <v>0</v>
      </c>
      <c r="BJ341" s="69">
        <v>0</v>
      </c>
      <c r="BK341" s="69">
        <v>0</v>
      </c>
      <c r="BL341" s="69">
        <v>0</v>
      </c>
      <c r="BM341" s="69">
        <v>0</v>
      </c>
      <c r="BN341" s="69">
        <v>0</v>
      </c>
      <c r="BO341" s="70" t="s">
        <v>423</v>
      </c>
      <c r="BP341" s="69">
        <v>0</v>
      </c>
      <c r="BQ341" s="69">
        <v>0</v>
      </c>
      <c r="BR341" s="69">
        <v>0</v>
      </c>
      <c r="BS341" s="69">
        <v>0</v>
      </c>
      <c r="BT341" s="69">
        <v>0</v>
      </c>
      <c r="BU341" s="69">
        <v>0</v>
      </c>
      <c r="BV341" s="69">
        <v>0</v>
      </c>
      <c r="BW341" s="69">
        <v>0</v>
      </c>
      <c r="BX341" s="70" t="s">
        <v>423</v>
      </c>
      <c r="BY341" s="69">
        <v>0</v>
      </c>
      <c r="BZ341" s="69">
        <v>0</v>
      </c>
      <c r="CA341" s="69">
        <v>0</v>
      </c>
      <c r="CB341" s="69">
        <v>0</v>
      </c>
      <c r="CC341" s="69">
        <v>0</v>
      </c>
      <c r="CD341" s="69">
        <v>0</v>
      </c>
      <c r="CE341" s="69">
        <v>0</v>
      </c>
      <c r="CF341" s="69">
        <v>0</v>
      </c>
      <c r="CG341" s="70" t="s">
        <v>423</v>
      </c>
      <c r="CH341" s="69">
        <v>0</v>
      </c>
      <c r="CI341" s="69">
        <v>0</v>
      </c>
      <c r="CJ341" s="69">
        <v>0</v>
      </c>
      <c r="CK341" s="69">
        <v>0</v>
      </c>
      <c r="CL341" s="69">
        <v>0</v>
      </c>
      <c r="CM341" s="69">
        <v>0</v>
      </c>
      <c r="CN341" s="69">
        <v>0</v>
      </c>
      <c r="CO341" s="69">
        <v>0</v>
      </c>
      <c r="CP341" s="70" t="s">
        <v>423</v>
      </c>
      <c r="CQ341" s="69">
        <v>0</v>
      </c>
      <c r="CR341" s="69">
        <v>0</v>
      </c>
      <c r="CS341" s="69">
        <v>0</v>
      </c>
      <c r="CT341" s="69">
        <v>0</v>
      </c>
      <c r="CU341" s="69">
        <v>0</v>
      </c>
      <c r="CV341" s="69">
        <v>0</v>
      </c>
      <c r="CW341" s="69">
        <v>0</v>
      </c>
      <c r="CX341" s="69">
        <v>0</v>
      </c>
      <c r="CY341" s="70" t="s">
        <v>423</v>
      </c>
      <c r="CZ341" s="69">
        <v>0</v>
      </c>
      <c r="DA341" s="69">
        <v>0</v>
      </c>
      <c r="DB341" s="69">
        <v>0</v>
      </c>
      <c r="DC341" s="69">
        <v>0</v>
      </c>
      <c r="DD341" s="69">
        <v>0</v>
      </c>
      <c r="DE341" s="69">
        <v>0</v>
      </c>
      <c r="DF341" s="69">
        <v>0</v>
      </c>
      <c r="DG341" s="69">
        <v>0</v>
      </c>
      <c r="DH341" s="70" t="s">
        <v>423</v>
      </c>
    </row>
    <row r="342" spans="1:112" s="74" customFormat="1" ht="11.5" hidden="1" x14ac:dyDescent="0.35">
      <c r="A342" s="88">
        <v>1910</v>
      </c>
      <c r="B342" s="88" t="s">
        <v>586</v>
      </c>
      <c r="C342" s="69"/>
      <c r="D342" s="69">
        <v>0</v>
      </c>
      <c r="E342" s="69">
        <v>0</v>
      </c>
      <c r="F342" s="69">
        <v>0</v>
      </c>
      <c r="G342" s="69">
        <v>0</v>
      </c>
      <c r="H342" s="69">
        <v>0</v>
      </c>
      <c r="I342" s="69">
        <v>0</v>
      </c>
      <c r="J342" s="69">
        <v>0</v>
      </c>
      <c r="K342" s="69">
        <v>0</v>
      </c>
      <c r="L342" s="69">
        <v>0</v>
      </c>
      <c r="M342" s="69">
        <v>0</v>
      </c>
      <c r="N342" s="70" t="s">
        <v>423</v>
      </c>
      <c r="O342" s="69">
        <v>0</v>
      </c>
      <c r="P342" s="69">
        <v>0</v>
      </c>
      <c r="Q342" s="69">
        <v>0</v>
      </c>
      <c r="R342" s="69">
        <v>0</v>
      </c>
      <c r="S342" s="69">
        <v>0</v>
      </c>
      <c r="T342" s="69">
        <v>0</v>
      </c>
      <c r="U342" s="69">
        <v>0</v>
      </c>
      <c r="V342" s="69">
        <v>0</v>
      </c>
      <c r="W342" s="70" t="s">
        <v>423</v>
      </c>
      <c r="X342" s="69">
        <f t="shared" si="270"/>
        <v>0</v>
      </c>
      <c r="Y342" s="69">
        <f t="shared" si="270"/>
        <v>0</v>
      </c>
      <c r="Z342" s="69">
        <f t="shared" si="270"/>
        <v>0</v>
      </c>
      <c r="AA342" s="69">
        <f t="shared" si="270"/>
        <v>0</v>
      </c>
      <c r="AB342" s="69">
        <f t="shared" si="270"/>
        <v>0</v>
      </c>
      <c r="AC342" s="69">
        <f t="shared" si="270"/>
        <v>0</v>
      </c>
      <c r="AD342" s="69">
        <f t="shared" si="270"/>
        <v>0</v>
      </c>
      <c r="AE342" s="69">
        <f t="shared" ref="AE342" si="271">M342-V342</f>
        <v>0</v>
      </c>
      <c r="AF342" s="69">
        <v>0</v>
      </c>
      <c r="AG342" s="69">
        <v>0</v>
      </c>
      <c r="AH342" s="69">
        <v>0</v>
      </c>
      <c r="AI342" s="69">
        <v>0</v>
      </c>
      <c r="AJ342" s="69">
        <v>0</v>
      </c>
      <c r="AK342" s="69">
        <v>0</v>
      </c>
      <c r="AL342" s="69">
        <v>0</v>
      </c>
      <c r="AM342" s="69">
        <v>0</v>
      </c>
      <c r="AN342" s="70" t="s">
        <v>423</v>
      </c>
      <c r="AO342" s="69">
        <v>0</v>
      </c>
      <c r="AP342" s="69">
        <v>0</v>
      </c>
      <c r="AQ342" s="69">
        <v>0</v>
      </c>
      <c r="AR342" s="69">
        <v>0</v>
      </c>
      <c r="AS342" s="69">
        <v>0</v>
      </c>
      <c r="AT342" s="69">
        <v>0</v>
      </c>
      <c r="AU342" s="69">
        <v>0</v>
      </c>
      <c r="AV342" s="69">
        <v>0</v>
      </c>
      <c r="AW342" s="70" t="s">
        <v>423</v>
      </c>
      <c r="AX342" s="69">
        <v>0</v>
      </c>
      <c r="AY342" s="69">
        <v>0</v>
      </c>
      <c r="AZ342" s="69">
        <v>0</v>
      </c>
      <c r="BA342" s="69">
        <v>0</v>
      </c>
      <c r="BB342" s="69">
        <v>0</v>
      </c>
      <c r="BC342" s="69">
        <v>0</v>
      </c>
      <c r="BD342" s="69">
        <v>0</v>
      </c>
      <c r="BE342" s="69">
        <v>0</v>
      </c>
      <c r="BF342" s="70" t="s">
        <v>423</v>
      </c>
      <c r="BG342" s="69">
        <v>0</v>
      </c>
      <c r="BH342" s="69">
        <v>0</v>
      </c>
      <c r="BI342" s="69">
        <v>0</v>
      </c>
      <c r="BJ342" s="69">
        <v>0</v>
      </c>
      <c r="BK342" s="69">
        <v>0</v>
      </c>
      <c r="BL342" s="69">
        <v>0</v>
      </c>
      <c r="BM342" s="69">
        <v>0</v>
      </c>
      <c r="BN342" s="69">
        <v>0</v>
      </c>
      <c r="BO342" s="70" t="s">
        <v>423</v>
      </c>
      <c r="BP342" s="69">
        <v>0</v>
      </c>
      <c r="BQ342" s="69">
        <v>0</v>
      </c>
      <c r="BR342" s="69">
        <v>0</v>
      </c>
      <c r="BS342" s="69">
        <v>0</v>
      </c>
      <c r="BT342" s="69">
        <v>0</v>
      </c>
      <c r="BU342" s="69">
        <v>0</v>
      </c>
      <c r="BV342" s="69">
        <v>0</v>
      </c>
      <c r="BW342" s="69">
        <v>0</v>
      </c>
      <c r="BX342" s="70" t="s">
        <v>423</v>
      </c>
      <c r="BY342" s="69">
        <v>0</v>
      </c>
      <c r="BZ342" s="69">
        <v>0</v>
      </c>
      <c r="CA342" s="69">
        <v>0</v>
      </c>
      <c r="CB342" s="69">
        <v>0</v>
      </c>
      <c r="CC342" s="69">
        <v>0</v>
      </c>
      <c r="CD342" s="69">
        <v>0</v>
      </c>
      <c r="CE342" s="69">
        <v>0</v>
      </c>
      <c r="CF342" s="69">
        <v>0</v>
      </c>
      <c r="CG342" s="70" t="s">
        <v>423</v>
      </c>
      <c r="CH342" s="69">
        <v>0</v>
      </c>
      <c r="CI342" s="69">
        <v>0</v>
      </c>
      <c r="CJ342" s="69">
        <v>0</v>
      </c>
      <c r="CK342" s="69">
        <v>0</v>
      </c>
      <c r="CL342" s="69">
        <v>0</v>
      </c>
      <c r="CM342" s="69">
        <v>0</v>
      </c>
      <c r="CN342" s="69">
        <v>0</v>
      </c>
      <c r="CO342" s="69">
        <v>0</v>
      </c>
      <c r="CP342" s="70" t="s">
        <v>423</v>
      </c>
      <c r="CQ342" s="69">
        <v>0</v>
      </c>
      <c r="CR342" s="69">
        <v>0</v>
      </c>
      <c r="CS342" s="69">
        <v>0</v>
      </c>
      <c r="CT342" s="69">
        <v>0</v>
      </c>
      <c r="CU342" s="69">
        <v>0</v>
      </c>
      <c r="CV342" s="69">
        <v>0</v>
      </c>
      <c r="CW342" s="69">
        <v>0</v>
      </c>
      <c r="CX342" s="69">
        <v>0</v>
      </c>
      <c r="CY342" s="70" t="s">
        <v>423</v>
      </c>
      <c r="CZ342" s="69">
        <v>0</v>
      </c>
      <c r="DA342" s="69">
        <v>0</v>
      </c>
      <c r="DB342" s="69">
        <v>0</v>
      </c>
      <c r="DC342" s="69">
        <v>0</v>
      </c>
      <c r="DD342" s="69">
        <v>0</v>
      </c>
      <c r="DE342" s="69">
        <v>0</v>
      </c>
      <c r="DF342" s="69">
        <v>0</v>
      </c>
      <c r="DG342" s="69">
        <v>0</v>
      </c>
      <c r="DH342" s="70" t="s">
        <v>423</v>
      </c>
    </row>
    <row r="343" spans="1:112" s="74" customFormat="1" ht="11.5" hidden="1" x14ac:dyDescent="0.35">
      <c r="A343" s="88">
        <v>1920</v>
      </c>
      <c r="B343" s="88" t="s">
        <v>587</v>
      </c>
      <c r="C343" s="69"/>
      <c r="D343" s="69">
        <v>0</v>
      </c>
      <c r="E343" s="69">
        <v>0</v>
      </c>
      <c r="F343" s="69">
        <v>0</v>
      </c>
      <c r="G343" s="69">
        <v>0</v>
      </c>
      <c r="H343" s="69">
        <v>0</v>
      </c>
      <c r="I343" s="69">
        <v>0</v>
      </c>
      <c r="J343" s="69">
        <v>0</v>
      </c>
      <c r="K343" s="69">
        <v>0</v>
      </c>
      <c r="L343" s="69">
        <v>0</v>
      </c>
      <c r="M343" s="69">
        <v>0</v>
      </c>
      <c r="N343" s="70" t="s">
        <v>423</v>
      </c>
      <c r="O343" s="69">
        <v>0</v>
      </c>
      <c r="P343" s="69">
        <v>0</v>
      </c>
      <c r="Q343" s="69">
        <v>0</v>
      </c>
      <c r="R343" s="69">
        <v>0</v>
      </c>
      <c r="S343" s="69">
        <v>0</v>
      </c>
      <c r="T343" s="69">
        <v>0</v>
      </c>
      <c r="U343" s="69">
        <v>0</v>
      </c>
      <c r="V343" s="69">
        <v>0</v>
      </c>
      <c r="W343" s="70" t="s">
        <v>423</v>
      </c>
      <c r="X343" s="69">
        <f t="shared" ref="X343:AE349" si="272">F343-O343</f>
        <v>0</v>
      </c>
      <c r="Y343" s="69">
        <f t="shared" si="272"/>
        <v>0</v>
      </c>
      <c r="Z343" s="69">
        <f t="shared" si="272"/>
        <v>0</v>
      </c>
      <c r="AA343" s="69">
        <f t="shared" si="272"/>
        <v>0</v>
      </c>
      <c r="AB343" s="69">
        <f t="shared" si="272"/>
        <v>0</v>
      </c>
      <c r="AC343" s="69">
        <f t="shared" si="272"/>
        <v>0</v>
      </c>
      <c r="AD343" s="69">
        <f t="shared" si="272"/>
        <v>0</v>
      </c>
      <c r="AE343" s="69">
        <f t="shared" si="272"/>
        <v>0</v>
      </c>
      <c r="AF343" s="69">
        <v>0</v>
      </c>
      <c r="AG343" s="69">
        <v>0</v>
      </c>
      <c r="AH343" s="69">
        <v>0</v>
      </c>
      <c r="AI343" s="69">
        <v>0</v>
      </c>
      <c r="AJ343" s="69">
        <v>0</v>
      </c>
      <c r="AK343" s="69">
        <v>0</v>
      </c>
      <c r="AL343" s="69">
        <v>0</v>
      </c>
      <c r="AM343" s="69">
        <v>0</v>
      </c>
      <c r="AN343" s="70" t="s">
        <v>423</v>
      </c>
      <c r="AO343" s="69">
        <v>0</v>
      </c>
      <c r="AP343" s="69">
        <v>0</v>
      </c>
      <c r="AQ343" s="69">
        <v>0</v>
      </c>
      <c r="AR343" s="69">
        <v>0</v>
      </c>
      <c r="AS343" s="69">
        <v>0</v>
      </c>
      <c r="AT343" s="69">
        <v>0</v>
      </c>
      <c r="AU343" s="69">
        <v>0</v>
      </c>
      <c r="AV343" s="69">
        <v>0</v>
      </c>
      <c r="AW343" s="70" t="s">
        <v>423</v>
      </c>
      <c r="AX343" s="69">
        <v>0</v>
      </c>
      <c r="AY343" s="69">
        <v>0</v>
      </c>
      <c r="AZ343" s="69">
        <v>0</v>
      </c>
      <c r="BA343" s="69">
        <v>0</v>
      </c>
      <c r="BB343" s="69">
        <v>0</v>
      </c>
      <c r="BC343" s="69">
        <v>0</v>
      </c>
      <c r="BD343" s="69">
        <v>0</v>
      </c>
      <c r="BE343" s="69">
        <v>0</v>
      </c>
      <c r="BF343" s="70" t="s">
        <v>423</v>
      </c>
      <c r="BG343" s="69">
        <v>0</v>
      </c>
      <c r="BH343" s="69">
        <v>0</v>
      </c>
      <c r="BI343" s="69">
        <v>0</v>
      </c>
      <c r="BJ343" s="69">
        <v>0</v>
      </c>
      <c r="BK343" s="69">
        <v>0</v>
      </c>
      <c r="BL343" s="69">
        <v>0</v>
      </c>
      <c r="BM343" s="69">
        <v>0</v>
      </c>
      <c r="BN343" s="69">
        <v>0</v>
      </c>
      <c r="BO343" s="70" t="s">
        <v>423</v>
      </c>
      <c r="BP343" s="69">
        <v>0</v>
      </c>
      <c r="BQ343" s="69">
        <v>0</v>
      </c>
      <c r="BR343" s="69">
        <v>0</v>
      </c>
      <c r="BS343" s="69">
        <v>0</v>
      </c>
      <c r="BT343" s="69">
        <v>0</v>
      </c>
      <c r="BU343" s="69">
        <v>0</v>
      </c>
      <c r="BV343" s="69">
        <v>0</v>
      </c>
      <c r="BW343" s="69">
        <v>0</v>
      </c>
      <c r="BX343" s="70" t="s">
        <v>423</v>
      </c>
      <c r="BY343" s="69">
        <v>0</v>
      </c>
      <c r="BZ343" s="69">
        <v>0</v>
      </c>
      <c r="CA343" s="69">
        <v>0</v>
      </c>
      <c r="CB343" s="69">
        <v>0</v>
      </c>
      <c r="CC343" s="69">
        <v>0</v>
      </c>
      <c r="CD343" s="69">
        <v>0</v>
      </c>
      <c r="CE343" s="69">
        <v>0</v>
      </c>
      <c r="CF343" s="69">
        <v>0</v>
      </c>
      <c r="CG343" s="70" t="s">
        <v>423</v>
      </c>
      <c r="CH343" s="69">
        <v>0</v>
      </c>
      <c r="CI343" s="69">
        <v>0</v>
      </c>
      <c r="CJ343" s="69">
        <v>0</v>
      </c>
      <c r="CK343" s="69">
        <v>0</v>
      </c>
      <c r="CL343" s="69">
        <v>0</v>
      </c>
      <c r="CM343" s="69">
        <v>0</v>
      </c>
      <c r="CN343" s="69">
        <v>0</v>
      </c>
      <c r="CO343" s="69">
        <v>0</v>
      </c>
      <c r="CP343" s="70" t="s">
        <v>423</v>
      </c>
      <c r="CQ343" s="69">
        <v>0</v>
      </c>
      <c r="CR343" s="69">
        <v>0</v>
      </c>
      <c r="CS343" s="69">
        <v>0</v>
      </c>
      <c r="CT343" s="69">
        <v>0</v>
      </c>
      <c r="CU343" s="69">
        <v>0</v>
      </c>
      <c r="CV343" s="69">
        <v>0</v>
      </c>
      <c r="CW343" s="69">
        <v>0</v>
      </c>
      <c r="CX343" s="69">
        <v>0</v>
      </c>
      <c r="CY343" s="70" t="s">
        <v>423</v>
      </c>
      <c r="CZ343" s="69">
        <v>0</v>
      </c>
      <c r="DA343" s="69">
        <v>0</v>
      </c>
      <c r="DB343" s="69">
        <v>0</v>
      </c>
      <c r="DC343" s="69">
        <v>0</v>
      </c>
      <c r="DD343" s="69">
        <v>0</v>
      </c>
      <c r="DE343" s="69">
        <v>0</v>
      </c>
      <c r="DF343" s="69">
        <v>0</v>
      </c>
      <c r="DG343" s="69">
        <v>0</v>
      </c>
      <c r="DH343" s="70" t="s">
        <v>423</v>
      </c>
    </row>
    <row r="344" spans="1:112" s="74" customFormat="1" ht="11.5" hidden="1" x14ac:dyDescent="0.35">
      <c r="A344" s="88">
        <v>1930</v>
      </c>
      <c r="B344" s="88" t="s">
        <v>588</v>
      </c>
      <c r="C344" s="69"/>
      <c r="D344" s="69">
        <v>0</v>
      </c>
      <c r="E344" s="69">
        <v>0</v>
      </c>
      <c r="F344" s="69">
        <v>0</v>
      </c>
      <c r="G344" s="69">
        <v>0</v>
      </c>
      <c r="H344" s="69">
        <v>0</v>
      </c>
      <c r="I344" s="69">
        <v>0</v>
      </c>
      <c r="J344" s="69">
        <v>0</v>
      </c>
      <c r="K344" s="69">
        <v>0</v>
      </c>
      <c r="L344" s="69">
        <v>0</v>
      </c>
      <c r="M344" s="69">
        <v>0</v>
      </c>
      <c r="N344" s="70" t="s">
        <v>423</v>
      </c>
      <c r="O344" s="69">
        <v>0</v>
      </c>
      <c r="P344" s="69">
        <v>0</v>
      </c>
      <c r="Q344" s="69">
        <v>0</v>
      </c>
      <c r="R344" s="69">
        <v>0</v>
      </c>
      <c r="S344" s="69">
        <v>0</v>
      </c>
      <c r="T344" s="69">
        <v>0</v>
      </c>
      <c r="U344" s="69">
        <v>0</v>
      </c>
      <c r="V344" s="69">
        <v>0</v>
      </c>
      <c r="W344" s="70" t="s">
        <v>423</v>
      </c>
      <c r="X344" s="69">
        <f t="shared" si="272"/>
        <v>0</v>
      </c>
      <c r="Y344" s="69">
        <f t="shared" si="272"/>
        <v>0</v>
      </c>
      <c r="Z344" s="69">
        <f t="shared" si="272"/>
        <v>0</v>
      </c>
      <c r="AA344" s="69">
        <f t="shared" si="272"/>
        <v>0</v>
      </c>
      <c r="AB344" s="69">
        <f t="shared" si="272"/>
        <v>0</v>
      </c>
      <c r="AC344" s="69">
        <f t="shared" si="272"/>
        <v>0</v>
      </c>
      <c r="AD344" s="69">
        <f t="shared" si="272"/>
        <v>0</v>
      </c>
      <c r="AE344" s="69">
        <f t="shared" si="272"/>
        <v>0</v>
      </c>
      <c r="AF344" s="69">
        <v>0</v>
      </c>
      <c r="AG344" s="69">
        <v>0</v>
      </c>
      <c r="AH344" s="69">
        <v>0</v>
      </c>
      <c r="AI344" s="69">
        <v>0</v>
      </c>
      <c r="AJ344" s="69">
        <v>0</v>
      </c>
      <c r="AK344" s="69">
        <v>0</v>
      </c>
      <c r="AL344" s="69">
        <v>0</v>
      </c>
      <c r="AM344" s="69">
        <v>0</v>
      </c>
      <c r="AN344" s="70" t="s">
        <v>423</v>
      </c>
      <c r="AO344" s="69">
        <v>0</v>
      </c>
      <c r="AP344" s="69">
        <v>0</v>
      </c>
      <c r="AQ344" s="69">
        <v>0</v>
      </c>
      <c r="AR344" s="69">
        <v>0</v>
      </c>
      <c r="AS344" s="69">
        <v>0</v>
      </c>
      <c r="AT344" s="69">
        <v>0</v>
      </c>
      <c r="AU344" s="69">
        <v>0</v>
      </c>
      <c r="AV344" s="69">
        <v>0</v>
      </c>
      <c r="AW344" s="70" t="s">
        <v>423</v>
      </c>
      <c r="AX344" s="69">
        <v>0</v>
      </c>
      <c r="AY344" s="69">
        <v>0</v>
      </c>
      <c r="AZ344" s="69">
        <v>0</v>
      </c>
      <c r="BA344" s="69">
        <v>0</v>
      </c>
      <c r="BB344" s="69">
        <v>0</v>
      </c>
      <c r="BC344" s="69">
        <v>0</v>
      </c>
      <c r="BD344" s="69">
        <v>0</v>
      </c>
      <c r="BE344" s="69">
        <v>0</v>
      </c>
      <c r="BF344" s="70" t="s">
        <v>423</v>
      </c>
      <c r="BG344" s="69">
        <v>0</v>
      </c>
      <c r="BH344" s="69">
        <v>0</v>
      </c>
      <c r="BI344" s="69">
        <v>0</v>
      </c>
      <c r="BJ344" s="69">
        <v>0</v>
      </c>
      <c r="BK344" s="69">
        <v>0</v>
      </c>
      <c r="BL344" s="69">
        <v>0</v>
      </c>
      <c r="BM344" s="69">
        <v>0</v>
      </c>
      <c r="BN344" s="69">
        <v>0</v>
      </c>
      <c r="BO344" s="70" t="s">
        <v>423</v>
      </c>
      <c r="BP344" s="69">
        <v>0</v>
      </c>
      <c r="BQ344" s="69">
        <v>0</v>
      </c>
      <c r="BR344" s="69">
        <v>0</v>
      </c>
      <c r="BS344" s="69">
        <v>0</v>
      </c>
      <c r="BT344" s="69">
        <v>0</v>
      </c>
      <c r="BU344" s="69">
        <v>0</v>
      </c>
      <c r="BV344" s="69">
        <v>0</v>
      </c>
      <c r="BW344" s="69">
        <v>0</v>
      </c>
      <c r="BX344" s="70" t="s">
        <v>423</v>
      </c>
      <c r="BY344" s="69">
        <v>0</v>
      </c>
      <c r="BZ344" s="69">
        <v>0</v>
      </c>
      <c r="CA344" s="69">
        <v>0</v>
      </c>
      <c r="CB344" s="69">
        <v>0</v>
      </c>
      <c r="CC344" s="69">
        <v>0</v>
      </c>
      <c r="CD344" s="69">
        <v>0</v>
      </c>
      <c r="CE344" s="69">
        <v>0</v>
      </c>
      <c r="CF344" s="69">
        <v>0</v>
      </c>
      <c r="CG344" s="70" t="s">
        <v>423</v>
      </c>
      <c r="CH344" s="69">
        <v>0</v>
      </c>
      <c r="CI344" s="69">
        <v>0</v>
      </c>
      <c r="CJ344" s="69">
        <v>0</v>
      </c>
      <c r="CK344" s="69">
        <v>0</v>
      </c>
      <c r="CL344" s="69">
        <v>0</v>
      </c>
      <c r="CM344" s="69">
        <v>0</v>
      </c>
      <c r="CN344" s="69">
        <v>0</v>
      </c>
      <c r="CO344" s="69">
        <v>0</v>
      </c>
      <c r="CP344" s="70" t="s">
        <v>423</v>
      </c>
      <c r="CQ344" s="69">
        <v>0</v>
      </c>
      <c r="CR344" s="69">
        <v>0</v>
      </c>
      <c r="CS344" s="69">
        <v>0</v>
      </c>
      <c r="CT344" s="69">
        <v>0</v>
      </c>
      <c r="CU344" s="69">
        <v>0</v>
      </c>
      <c r="CV344" s="69">
        <v>0</v>
      </c>
      <c r="CW344" s="69">
        <v>0</v>
      </c>
      <c r="CX344" s="69">
        <v>0</v>
      </c>
      <c r="CY344" s="70" t="s">
        <v>423</v>
      </c>
      <c r="CZ344" s="69">
        <v>0</v>
      </c>
      <c r="DA344" s="69">
        <v>0</v>
      </c>
      <c r="DB344" s="69">
        <v>0</v>
      </c>
      <c r="DC344" s="69">
        <v>0</v>
      </c>
      <c r="DD344" s="69">
        <v>0</v>
      </c>
      <c r="DE344" s="69">
        <v>0</v>
      </c>
      <c r="DF344" s="69">
        <v>0</v>
      </c>
      <c r="DG344" s="69">
        <v>0</v>
      </c>
      <c r="DH344" s="70" t="s">
        <v>423</v>
      </c>
    </row>
    <row r="345" spans="1:112" s="74" customFormat="1" ht="11.5" hidden="1" outlineLevel="1" x14ac:dyDescent="0.35">
      <c r="A345" s="88">
        <v>1940</v>
      </c>
      <c r="B345" s="88" t="s">
        <v>589</v>
      </c>
      <c r="C345" s="69"/>
      <c r="D345" s="69">
        <v>0</v>
      </c>
      <c r="E345" s="69">
        <v>0</v>
      </c>
      <c r="F345" s="69">
        <v>0</v>
      </c>
      <c r="G345" s="69">
        <v>0</v>
      </c>
      <c r="H345" s="69">
        <v>0</v>
      </c>
      <c r="I345" s="69">
        <v>0</v>
      </c>
      <c r="J345" s="69">
        <v>0</v>
      </c>
      <c r="K345" s="69">
        <v>0</v>
      </c>
      <c r="L345" s="69">
        <v>0</v>
      </c>
      <c r="M345" s="69">
        <v>0</v>
      </c>
      <c r="N345" s="70" t="s">
        <v>423</v>
      </c>
      <c r="O345" s="69">
        <v>0</v>
      </c>
      <c r="P345" s="69">
        <v>0</v>
      </c>
      <c r="Q345" s="69">
        <v>0</v>
      </c>
      <c r="R345" s="69">
        <v>0</v>
      </c>
      <c r="S345" s="69">
        <v>0</v>
      </c>
      <c r="T345" s="69">
        <v>0</v>
      </c>
      <c r="U345" s="69">
        <v>0</v>
      </c>
      <c r="V345" s="69">
        <v>0</v>
      </c>
      <c r="W345" s="70" t="s">
        <v>423</v>
      </c>
      <c r="X345" s="69">
        <f t="shared" si="272"/>
        <v>0</v>
      </c>
      <c r="Y345" s="69">
        <f t="shared" si="272"/>
        <v>0</v>
      </c>
      <c r="Z345" s="69">
        <f t="shared" si="272"/>
        <v>0</v>
      </c>
      <c r="AA345" s="69">
        <f t="shared" si="272"/>
        <v>0</v>
      </c>
      <c r="AB345" s="69">
        <f t="shared" si="272"/>
        <v>0</v>
      </c>
      <c r="AC345" s="69">
        <f t="shared" si="272"/>
        <v>0</v>
      </c>
      <c r="AD345" s="69">
        <f t="shared" si="272"/>
        <v>0</v>
      </c>
      <c r="AE345" s="69">
        <f t="shared" si="272"/>
        <v>0</v>
      </c>
      <c r="AF345" s="69">
        <v>0</v>
      </c>
      <c r="AG345" s="69">
        <v>0</v>
      </c>
      <c r="AH345" s="69">
        <v>0</v>
      </c>
      <c r="AI345" s="69">
        <v>0</v>
      </c>
      <c r="AJ345" s="69">
        <v>0</v>
      </c>
      <c r="AK345" s="69">
        <v>0</v>
      </c>
      <c r="AL345" s="69">
        <v>0</v>
      </c>
      <c r="AM345" s="69">
        <v>0</v>
      </c>
      <c r="AN345" s="70" t="s">
        <v>423</v>
      </c>
      <c r="AO345" s="69">
        <v>0</v>
      </c>
      <c r="AP345" s="69">
        <v>0</v>
      </c>
      <c r="AQ345" s="69">
        <v>0</v>
      </c>
      <c r="AR345" s="69">
        <v>0</v>
      </c>
      <c r="AS345" s="69">
        <v>0</v>
      </c>
      <c r="AT345" s="69">
        <v>0</v>
      </c>
      <c r="AU345" s="69">
        <v>0</v>
      </c>
      <c r="AV345" s="69">
        <v>0</v>
      </c>
      <c r="AW345" s="70" t="s">
        <v>423</v>
      </c>
      <c r="AX345" s="69">
        <v>0</v>
      </c>
      <c r="AY345" s="69">
        <v>0</v>
      </c>
      <c r="AZ345" s="69">
        <v>0</v>
      </c>
      <c r="BA345" s="69">
        <v>0</v>
      </c>
      <c r="BB345" s="69">
        <v>0</v>
      </c>
      <c r="BC345" s="69">
        <v>0</v>
      </c>
      <c r="BD345" s="69">
        <v>0</v>
      </c>
      <c r="BE345" s="69">
        <v>0</v>
      </c>
      <c r="BF345" s="70" t="s">
        <v>423</v>
      </c>
      <c r="BG345" s="69">
        <v>0</v>
      </c>
      <c r="BH345" s="69">
        <v>0</v>
      </c>
      <c r="BI345" s="69">
        <v>0</v>
      </c>
      <c r="BJ345" s="69">
        <v>0</v>
      </c>
      <c r="BK345" s="69">
        <v>0</v>
      </c>
      <c r="BL345" s="69">
        <v>0</v>
      </c>
      <c r="BM345" s="69">
        <v>0</v>
      </c>
      <c r="BN345" s="69">
        <v>0</v>
      </c>
      <c r="BO345" s="70" t="s">
        <v>423</v>
      </c>
      <c r="BP345" s="69">
        <v>0</v>
      </c>
      <c r="BQ345" s="69">
        <v>0</v>
      </c>
      <c r="BR345" s="69">
        <v>0</v>
      </c>
      <c r="BS345" s="69">
        <v>0</v>
      </c>
      <c r="BT345" s="69">
        <v>0</v>
      </c>
      <c r="BU345" s="69">
        <v>0</v>
      </c>
      <c r="BV345" s="69">
        <v>0</v>
      </c>
      <c r="BW345" s="69">
        <v>0</v>
      </c>
      <c r="BX345" s="70" t="s">
        <v>423</v>
      </c>
      <c r="BY345" s="69">
        <v>0</v>
      </c>
      <c r="BZ345" s="69">
        <v>0</v>
      </c>
      <c r="CA345" s="69">
        <v>0</v>
      </c>
      <c r="CB345" s="69">
        <v>0</v>
      </c>
      <c r="CC345" s="69">
        <v>0</v>
      </c>
      <c r="CD345" s="69">
        <v>0</v>
      </c>
      <c r="CE345" s="69">
        <v>0</v>
      </c>
      <c r="CF345" s="69">
        <v>0</v>
      </c>
      <c r="CG345" s="70" t="s">
        <v>423</v>
      </c>
      <c r="CH345" s="69">
        <v>0</v>
      </c>
      <c r="CI345" s="69">
        <v>0</v>
      </c>
      <c r="CJ345" s="69">
        <v>0</v>
      </c>
      <c r="CK345" s="69">
        <v>0</v>
      </c>
      <c r="CL345" s="69">
        <v>0</v>
      </c>
      <c r="CM345" s="69">
        <v>0</v>
      </c>
      <c r="CN345" s="69">
        <v>0</v>
      </c>
      <c r="CO345" s="69">
        <v>0</v>
      </c>
      <c r="CP345" s="70" t="s">
        <v>423</v>
      </c>
      <c r="CQ345" s="69">
        <v>0</v>
      </c>
      <c r="CR345" s="69">
        <v>0</v>
      </c>
      <c r="CS345" s="69">
        <v>0</v>
      </c>
      <c r="CT345" s="69">
        <v>0</v>
      </c>
      <c r="CU345" s="69">
        <v>0</v>
      </c>
      <c r="CV345" s="69">
        <v>0</v>
      </c>
      <c r="CW345" s="69">
        <v>0</v>
      </c>
      <c r="CX345" s="69">
        <v>0</v>
      </c>
      <c r="CY345" s="70" t="s">
        <v>423</v>
      </c>
      <c r="CZ345" s="69">
        <v>0</v>
      </c>
      <c r="DA345" s="69">
        <v>0</v>
      </c>
      <c r="DB345" s="69">
        <v>0</v>
      </c>
      <c r="DC345" s="69">
        <v>0</v>
      </c>
      <c r="DD345" s="69">
        <v>0</v>
      </c>
      <c r="DE345" s="69">
        <v>0</v>
      </c>
      <c r="DF345" s="69">
        <v>0</v>
      </c>
      <c r="DG345" s="69">
        <v>0</v>
      </c>
      <c r="DH345" s="70" t="s">
        <v>423</v>
      </c>
    </row>
    <row r="346" spans="1:112" s="74" customFormat="1" ht="11.5" hidden="1" outlineLevel="1" x14ac:dyDescent="0.35">
      <c r="A346" s="88">
        <v>1950</v>
      </c>
      <c r="B346" s="88" t="s">
        <v>590</v>
      </c>
      <c r="C346" s="69"/>
      <c r="D346" s="69">
        <v>0</v>
      </c>
      <c r="E346" s="69">
        <v>0</v>
      </c>
      <c r="F346" s="69">
        <v>0</v>
      </c>
      <c r="G346" s="69">
        <v>0</v>
      </c>
      <c r="H346" s="69">
        <v>0</v>
      </c>
      <c r="I346" s="69">
        <v>0</v>
      </c>
      <c r="J346" s="69">
        <v>0</v>
      </c>
      <c r="K346" s="69">
        <v>0</v>
      </c>
      <c r="L346" s="69">
        <v>0</v>
      </c>
      <c r="M346" s="69">
        <v>0</v>
      </c>
      <c r="N346" s="70" t="s">
        <v>423</v>
      </c>
      <c r="O346" s="69">
        <v>0</v>
      </c>
      <c r="P346" s="69">
        <v>0</v>
      </c>
      <c r="Q346" s="69">
        <v>0</v>
      </c>
      <c r="R346" s="69">
        <v>0</v>
      </c>
      <c r="S346" s="69">
        <v>0</v>
      </c>
      <c r="T346" s="69">
        <v>0</v>
      </c>
      <c r="U346" s="69">
        <v>0</v>
      </c>
      <c r="V346" s="69">
        <v>0</v>
      </c>
      <c r="W346" s="70" t="s">
        <v>423</v>
      </c>
      <c r="X346" s="69">
        <f t="shared" si="272"/>
        <v>0</v>
      </c>
      <c r="Y346" s="69">
        <f t="shared" si="272"/>
        <v>0</v>
      </c>
      <c r="Z346" s="69">
        <f t="shared" si="272"/>
        <v>0</v>
      </c>
      <c r="AA346" s="69">
        <f t="shared" si="272"/>
        <v>0</v>
      </c>
      <c r="AB346" s="69">
        <f t="shared" si="272"/>
        <v>0</v>
      </c>
      <c r="AC346" s="69">
        <f t="shared" si="272"/>
        <v>0</v>
      </c>
      <c r="AD346" s="69">
        <f t="shared" si="272"/>
        <v>0</v>
      </c>
      <c r="AE346" s="69">
        <f t="shared" si="272"/>
        <v>0</v>
      </c>
      <c r="AF346" s="69">
        <v>0</v>
      </c>
      <c r="AG346" s="69">
        <v>0</v>
      </c>
      <c r="AH346" s="69">
        <v>0</v>
      </c>
      <c r="AI346" s="69">
        <v>0</v>
      </c>
      <c r="AJ346" s="69">
        <v>0</v>
      </c>
      <c r="AK346" s="69">
        <v>0</v>
      </c>
      <c r="AL346" s="69">
        <v>0</v>
      </c>
      <c r="AM346" s="69">
        <v>0</v>
      </c>
      <c r="AN346" s="70" t="s">
        <v>423</v>
      </c>
      <c r="AO346" s="69">
        <v>0</v>
      </c>
      <c r="AP346" s="69">
        <v>0</v>
      </c>
      <c r="AQ346" s="69">
        <v>0</v>
      </c>
      <c r="AR346" s="69">
        <v>0</v>
      </c>
      <c r="AS346" s="69">
        <v>0</v>
      </c>
      <c r="AT346" s="69">
        <v>0</v>
      </c>
      <c r="AU346" s="69">
        <v>0</v>
      </c>
      <c r="AV346" s="69">
        <v>0</v>
      </c>
      <c r="AW346" s="70" t="s">
        <v>423</v>
      </c>
      <c r="AX346" s="69">
        <v>0</v>
      </c>
      <c r="AY346" s="69">
        <v>0</v>
      </c>
      <c r="AZ346" s="69">
        <v>0</v>
      </c>
      <c r="BA346" s="69">
        <v>0</v>
      </c>
      <c r="BB346" s="69">
        <v>0</v>
      </c>
      <c r="BC346" s="69">
        <v>0</v>
      </c>
      <c r="BD346" s="69">
        <v>0</v>
      </c>
      <c r="BE346" s="69">
        <v>0</v>
      </c>
      <c r="BF346" s="70" t="s">
        <v>423</v>
      </c>
      <c r="BG346" s="69">
        <v>0</v>
      </c>
      <c r="BH346" s="69">
        <v>0</v>
      </c>
      <c r="BI346" s="69">
        <v>0</v>
      </c>
      <c r="BJ346" s="69">
        <v>0</v>
      </c>
      <c r="BK346" s="69">
        <v>0</v>
      </c>
      <c r="BL346" s="69">
        <v>0</v>
      </c>
      <c r="BM346" s="69">
        <v>0</v>
      </c>
      <c r="BN346" s="69">
        <v>0</v>
      </c>
      <c r="BO346" s="70" t="s">
        <v>423</v>
      </c>
      <c r="BP346" s="69">
        <v>0</v>
      </c>
      <c r="BQ346" s="69">
        <v>0</v>
      </c>
      <c r="BR346" s="69">
        <v>0</v>
      </c>
      <c r="BS346" s="69">
        <v>0</v>
      </c>
      <c r="BT346" s="69">
        <v>0</v>
      </c>
      <c r="BU346" s="69">
        <v>0</v>
      </c>
      <c r="BV346" s="69">
        <v>0</v>
      </c>
      <c r="BW346" s="69">
        <v>0</v>
      </c>
      <c r="BX346" s="70" t="s">
        <v>423</v>
      </c>
      <c r="BY346" s="69">
        <v>0</v>
      </c>
      <c r="BZ346" s="69">
        <v>0</v>
      </c>
      <c r="CA346" s="69">
        <v>0</v>
      </c>
      <c r="CB346" s="69">
        <v>0</v>
      </c>
      <c r="CC346" s="69">
        <v>0</v>
      </c>
      <c r="CD346" s="69">
        <v>0</v>
      </c>
      <c r="CE346" s="69">
        <v>0</v>
      </c>
      <c r="CF346" s="69">
        <v>0</v>
      </c>
      <c r="CG346" s="70" t="s">
        <v>423</v>
      </c>
      <c r="CH346" s="69">
        <v>0</v>
      </c>
      <c r="CI346" s="69">
        <v>0</v>
      </c>
      <c r="CJ346" s="69">
        <v>0</v>
      </c>
      <c r="CK346" s="69">
        <v>0</v>
      </c>
      <c r="CL346" s="69">
        <v>0</v>
      </c>
      <c r="CM346" s="69">
        <v>0</v>
      </c>
      <c r="CN346" s="69">
        <v>0</v>
      </c>
      <c r="CO346" s="69">
        <v>0</v>
      </c>
      <c r="CP346" s="70" t="s">
        <v>423</v>
      </c>
      <c r="CQ346" s="69">
        <v>0</v>
      </c>
      <c r="CR346" s="69">
        <v>0</v>
      </c>
      <c r="CS346" s="69">
        <v>0</v>
      </c>
      <c r="CT346" s="69">
        <v>0</v>
      </c>
      <c r="CU346" s="69">
        <v>0</v>
      </c>
      <c r="CV346" s="69">
        <v>0</v>
      </c>
      <c r="CW346" s="69">
        <v>0</v>
      </c>
      <c r="CX346" s="69">
        <v>0</v>
      </c>
      <c r="CY346" s="70" t="s">
        <v>423</v>
      </c>
      <c r="CZ346" s="69">
        <v>0</v>
      </c>
      <c r="DA346" s="69">
        <v>0</v>
      </c>
      <c r="DB346" s="69">
        <v>0</v>
      </c>
      <c r="DC346" s="69">
        <v>0</v>
      </c>
      <c r="DD346" s="69">
        <v>0</v>
      </c>
      <c r="DE346" s="69">
        <v>0</v>
      </c>
      <c r="DF346" s="69">
        <v>0</v>
      </c>
      <c r="DG346" s="69">
        <v>0</v>
      </c>
      <c r="DH346" s="70" t="s">
        <v>423</v>
      </c>
    </row>
    <row r="347" spans="1:112" s="74" customFormat="1" ht="11.5" hidden="1" outlineLevel="1" x14ac:dyDescent="0.35">
      <c r="A347" s="88">
        <v>1960</v>
      </c>
      <c r="B347" s="88" t="s">
        <v>591</v>
      </c>
      <c r="C347" s="69"/>
      <c r="D347" s="69">
        <v>0</v>
      </c>
      <c r="E347" s="69">
        <v>0</v>
      </c>
      <c r="F347" s="69">
        <v>0</v>
      </c>
      <c r="G347" s="69">
        <v>0</v>
      </c>
      <c r="H347" s="69">
        <v>0</v>
      </c>
      <c r="I347" s="69">
        <v>0</v>
      </c>
      <c r="J347" s="69">
        <v>0</v>
      </c>
      <c r="K347" s="69">
        <v>0</v>
      </c>
      <c r="L347" s="69">
        <v>0</v>
      </c>
      <c r="M347" s="69">
        <v>0</v>
      </c>
      <c r="N347" s="70" t="s">
        <v>423</v>
      </c>
      <c r="O347" s="69">
        <v>0</v>
      </c>
      <c r="P347" s="69">
        <v>0</v>
      </c>
      <c r="Q347" s="69">
        <v>0</v>
      </c>
      <c r="R347" s="69">
        <v>0</v>
      </c>
      <c r="S347" s="69">
        <v>0</v>
      </c>
      <c r="T347" s="69">
        <v>0</v>
      </c>
      <c r="U347" s="69">
        <v>0</v>
      </c>
      <c r="V347" s="69">
        <v>0</v>
      </c>
      <c r="W347" s="70" t="s">
        <v>423</v>
      </c>
      <c r="X347" s="69">
        <f t="shared" si="272"/>
        <v>0</v>
      </c>
      <c r="Y347" s="69">
        <f t="shared" si="272"/>
        <v>0</v>
      </c>
      <c r="Z347" s="69">
        <f t="shared" si="272"/>
        <v>0</v>
      </c>
      <c r="AA347" s="69">
        <f t="shared" si="272"/>
        <v>0</v>
      </c>
      <c r="AB347" s="69">
        <f t="shared" si="272"/>
        <v>0</v>
      </c>
      <c r="AC347" s="69">
        <f t="shared" si="272"/>
        <v>0</v>
      </c>
      <c r="AD347" s="69">
        <f t="shared" si="272"/>
        <v>0</v>
      </c>
      <c r="AE347" s="69">
        <f t="shared" si="272"/>
        <v>0</v>
      </c>
      <c r="AF347" s="69">
        <v>0</v>
      </c>
      <c r="AG347" s="69">
        <v>0</v>
      </c>
      <c r="AH347" s="69">
        <v>0</v>
      </c>
      <c r="AI347" s="69">
        <v>0</v>
      </c>
      <c r="AJ347" s="69">
        <v>0</v>
      </c>
      <c r="AK347" s="69">
        <v>0</v>
      </c>
      <c r="AL347" s="69">
        <v>0</v>
      </c>
      <c r="AM347" s="69">
        <v>0</v>
      </c>
      <c r="AN347" s="70" t="s">
        <v>423</v>
      </c>
      <c r="AO347" s="69">
        <v>0</v>
      </c>
      <c r="AP347" s="69">
        <v>0</v>
      </c>
      <c r="AQ347" s="69">
        <v>0</v>
      </c>
      <c r="AR347" s="69">
        <v>0</v>
      </c>
      <c r="AS347" s="69">
        <v>0</v>
      </c>
      <c r="AT347" s="69">
        <v>0</v>
      </c>
      <c r="AU347" s="69">
        <v>0</v>
      </c>
      <c r="AV347" s="69">
        <v>0</v>
      </c>
      <c r="AW347" s="70" t="s">
        <v>423</v>
      </c>
      <c r="AX347" s="69">
        <v>0</v>
      </c>
      <c r="AY347" s="69">
        <v>0</v>
      </c>
      <c r="AZ347" s="69">
        <v>0</v>
      </c>
      <c r="BA347" s="69">
        <v>0</v>
      </c>
      <c r="BB347" s="69">
        <v>0</v>
      </c>
      <c r="BC347" s="69">
        <v>0</v>
      </c>
      <c r="BD347" s="69">
        <v>0</v>
      </c>
      <c r="BE347" s="69">
        <v>0</v>
      </c>
      <c r="BF347" s="70" t="s">
        <v>423</v>
      </c>
      <c r="BG347" s="69">
        <v>0</v>
      </c>
      <c r="BH347" s="69">
        <v>0</v>
      </c>
      <c r="BI347" s="69">
        <v>0</v>
      </c>
      <c r="BJ347" s="69">
        <v>0</v>
      </c>
      <c r="BK347" s="69">
        <v>0</v>
      </c>
      <c r="BL347" s="69">
        <v>0</v>
      </c>
      <c r="BM347" s="69">
        <v>0</v>
      </c>
      <c r="BN347" s="69">
        <v>0</v>
      </c>
      <c r="BO347" s="70" t="s">
        <v>423</v>
      </c>
      <c r="BP347" s="69">
        <v>0</v>
      </c>
      <c r="BQ347" s="69">
        <v>0</v>
      </c>
      <c r="BR347" s="69">
        <v>0</v>
      </c>
      <c r="BS347" s="69">
        <v>0</v>
      </c>
      <c r="BT347" s="69">
        <v>0</v>
      </c>
      <c r="BU347" s="69">
        <v>0</v>
      </c>
      <c r="BV347" s="69">
        <v>0</v>
      </c>
      <c r="BW347" s="69">
        <v>0</v>
      </c>
      <c r="BX347" s="70" t="s">
        <v>423</v>
      </c>
      <c r="BY347" s="69">
        <v>0</v>
      </c>
      <c r="BZ347" s="69">
        <v>0</v>
      </c>
      <c r="CA347" s="69">
        <v>0</v>
      </c>
      <c r="CB347" s="69">
        <v>0</v>
      </c>
      <c r="CC347" s="69">
        <v>0</v>
      </c>
      <c r="CD347" s="69">
        <v>0</v>
      </c>
      <c r="CE347" s="69">
        <v>0</v>
      </c>
      <c r="CF347" s="69">
        <v>0</v>
      </c>
      <c r="CG347" s="70" t="s">
        <v>423</v>
      </c>
      <c r="CH347" s="69">
        <v>0</v>
      </c>
      <c r="CI347" s="69">
        <v>0</v>
      </c>
      <c r="CJ347" s="69">
        <v>0</v>
      </c>
      <c r="CK347" s="69">
        <v>0</v>
      </c>
      <c r="CL347" s="69">
        <v>0</v>
      </c>
      <c r="CM347" s="69">
        <v>0</v>
      </c>
      <c r="CN347" s="69">
        <v>0</v>
      </c>
      <c r="CO347" s="69">
        <v>0</v>
      </c>
      <c r="CP347" s="70" t="s">
        <v>423</v>
      </c>
      <c r="CQ347" s="69">
        <v>0</v>
      </c>
      <c r="CR347" s="69">
        <v>0</v>
      </c>
      <c r="CS347" s="69">
        <v>0</v>
      </c>
      <c r="CT347" s="69">
        <v>0</v>
      </c>
      <c r="CU347" s="69">
        <v>0</v>
      </c>
      <c r="CV347" s="69">
        <v>0</v>
      </c>
      <c r="CW347" s="69">
        <v>0</v>
      </c>
      <c r="CX347" s="69">
        <v>0</v>
      </c>
      <c r="CY347" s="70" t="s">
        <v>423</v>
      </c>
      <c r="CZ347" s="69">
        <v>0</v>
      </c>
      <c r="DA347" s="69">
        <v>0</v>
      </c>
      <c r="DB347" s="69">
        <v>0</v>
      </c>
      <c r="DC347" s="69">
        <v>0</v>
      </c>
      <c r="DD347" s="69">
        <v>0</v>
      </c>
      <c r="DE347" s="69">
        <v>0</v>
      </c>
      <c r="DF347" s="69">
        <v>0</v>
      </c>
      <c r="DG347" s="69">
        <v>0</v>
      </c>
      <c r="DH347" s="70" t="s">
        <v>423</v>
      </c>
    </row>
    <row r="348" spans="1:112" s="74" customFormat="1" ht="11.5" hidden="1" outlineLevel="1" x14ac:dyDescent="0.35">
      <c r="A348" s="88">
        <v>1970</v>
      </c>
      <c r="B348" s="88" t="s">
        <v>592</v>
      </c>
      <c r="C348" s="69"/>
      <c r="D348" s="69">
        <v>0</v>
      </c>
      <c r="E348" s="69">
        <v>0</v>
      </c>
      <c r="F348" s="69">
        <v>0</v>
      </c>
      <c r="G348" s="69">
        <v>0</v>
      </c>
      <c r="H348" s="69">
        <v>0</v>
      </c>
      <c r="I348" s="69">
        <v>0</v>
      </c>
      <c r="J348" s="69">
        <v>0</v>
      </c>
      <c r="K348" s="69">
        <v>0</v>
      </c>
      <c r="L348" s="69">
        <v>0</v>
      </c>
      <c r="M348" s="69">
        <v>0</v>
      </c>
      <c r="N348" s="70" t="s">
        <v>423</v>
      </c>
      <c r="O348" s="69">
        <v>0</v>
      </c>
      <c r="P348" s="69">
        <v>0</v>
      </c>
      <c r="Q348" s="69">
        <v>0</v>
      </c>
      <c r="R348" s="69">
        <v>0</v>
      </c>
      <c r="S348" s="69">
        <v>0</v>
      </c>
      <c r="T348" s="69">
        <v>0</v>
      </c>
      <c r="U348" s="69">
        <v>0</v>
      </c>
      <c r="V348" s="69">
        <v>0</v>
      </c>
      <c r="W348" s="70" t="s">
        <v>423</v>
      </c>
      <c r="X348" s="69">
        <f t="shared" si="272"/>
        <v>0</v>
      </c>
      <c r="Y348" s="69">
        <f t="shared" si="272"/>
        <v>0</v>
      </c>
      <c r="Z348" s="69">
        <f t="shared" si="272"/>
        <v>0</v>
      </c>
      <c r="AA348" s="69">
        <f t="shared" si="272"/>
        <v>0</v>
      </c>
      <c r="AB348" s="69">
        <f t="shared" si="272"/>
        <v>0</v>
      </c>
      <c r="AC348" s="69">
        <f t="shared" si="272"/>
        <v>0</v>
      </c>
      <c r="AD348" s="69">
        <f t="shared" si="272"/>
        <v>0</v>
      </c>
      <c r="AE348" s="69">
        <f t="shared" si="272"/>
        <v>0</v>
      </c>
      <c r="AF348" s="69">
        <v>0</v>
      </c>
      <c r="AG348" s="69">
        <v>0</v>
      </c>
      <c r="AH348" s="69">
        <v>0</v>
      </c>
      <c r="AI348" s="69">
        <v>0</v>
      </c>
      <c r="AJ348" s="69">
        <v>0</v>
      </c>
      <c r="AK348" s="69">
        <v>0</v>
      </c>
      <c r="AL348" s="69">
        <v>0</v>
      </c>
      <c r="AM348" s="69">
        <v>0</v>
      </c>
      <c r="AN348" s="70" t="s">
        <v>423</v>
      </c>
      <c r="AO348" s="69">
        <v>0</v>
      </c>
      <c r="AP348" s="69">
        <v>0</v>
      </c>
      <c r="AQ348" s="69">
        <v>0</v>
      </c>
      <c r="AR348" s="69">
        <v>0</v>
      </c>
      <c r="AS348" s="69">
        <v>0</v>
      </c>
      <c r="AT348" s="69">
        <v>0</v>
      </c>
      <c r="AU348" s="69">
        <v>0</v>
      </c>
      <c r="AV348" s="69">
        <v>0</v>
      </c>
      <c r="AW348" s="70" t="s">
        <v>423</v>
      </c>
      <c r="AX348" s="69">
        <v>0</v>
      </c>
      <c r="AY348" s="69">
        <v>0</v>
      </c>
      <c r="AZ348" s="69">
        <v>0</v>
      </c>
      <c r="BA348" s="69">
        <v>0</v>
      </c>
      <c r="BB348" s="69">
        <v>0</v>
      </c>
      <c r="BC348" s="69">
        <v>0</v>
      </c>
      <c r="BD348" s="69">
        <v>0</v>
      </c>
      <c r="BE348" s="69">
        <v>0</v>
      </c>
      <c r="BF348" s="70" t="s">
        <v>423</v>
      </c>
      <c r="BG348" s="69">
        <v>0</v>
      </c>
      <c r="BH348" s="69">
        <v>0</v>
      </c>
      <c r="BI348" s="69">
        <v>0</v>
      </c>
      <c r="BJ348" s="69">
        <v>0</v>
      </c>
      <c r="BK348" s="69">
        <v>0</v>
      </c>
      <c r="BL348" s="69">
        <v>0</v>
      </c>
      <c r="BM348" s="69">
        <v>0</v>
      </c>
      <c r="BN348" s="69">
        <v>0</v>
      </c>
      <c r="BO348" s="70" t="s">
        <v>423</v>
      </c>
      <c r="BP348" s="69">
        <v>0</v>
      </c>
      <c r="BQ348" s="69">
        <v>0</v>
      </c>
      <c r="BR348" s="69">
        <v>0</v>
      </c>
      <c r="BS348" s="69">
        <v>0</v>
      </c>
      <c r="BT348" s="69">
        <v>0</v>
      </c>
      <c r="BU348" s="69">
        <v>0</v>
      </c>
      <c r="BV348" s="69">
        <v>0</v>
      </c>
      <c r="BW348" s="69">
        <v>0</v>
      </c>
      <c r="BX348" s="70" t="s">
        <v>423</v>
      </c>
      <c r="BY348" s="69">
        <v>0</v>
      </c>
      <c r="BZ348" s="69">
        <v>0</v>
      </c>
      <c r="CA348" s="69">
        <v>0</v>
      </c>
      <c r="CB348" s="69">
        <v>0</v>
      </c>
      <c r="CC348" s="69">
        <v>0</v>
      </c>
      <c r="CD348" s="69">
        <v>0</v>
      </c>
      <c r="CE348" s="69">
        <v>0</v>
      </c>
      <c r="CF348" s="69">
        <v>0</v>
      </c>
      <c r="CG348" s="70" t="s">
        <v>423</v>
      </c>
      <c r="CH348" s="69">
        <v>0</v>
      </c>
      <c r="CI348" s="69">
        <v>0</v>
      </c>
      <c r="CJ348" s="69">
        <v>0</v>
      </c>
      <c r="CK348" s="69">
        <v>0</v>
      </c>
      <c r="CL348" s="69">
        <v>0</v>
      </c>
      <c r="CM348" s="69">
        <v>0</v>
      </c>
      <c r="CN348" s="69">
        <v>0</v>
      </c>
      <c r="CO348" s="69">
        <v>0</v>
      </c>
      <c r="CP348" s="70" t="s">
        <v>423</v>
      </c>
      <c r="CQ348" s="69">
        <v>0</v>
      </c>
      <c r="CR348" s="69">
        <v>0</v>
      </c>
      <c r="CS348" s="69">
        <v>0</v>
      </c>
      <c r="CT348" s="69">
        <v>0</v>
      </c>
      <c r="CU348" s="69">
        <v>0</v>
      </c>
      <c r="CV348" s="69">
        <v>0</v>
      </c>
      <c r="CW348" s="69">
        <v>0</v>
      </c>
      <c r="CX348" s="69">
        <v>0</v>
      </c>
      <c r="CY348" s="70" t="s">
        <v>423</v>
      </c>
      <c r="CZ348" s="69">
        <v>0</v>
      </c>
      <c r="DA348" s="69">
        <v>0</v>
      </c>
      <c r="DB348" s="69">
        <v>0</v>
      </c>
      <c r="DC348" s="69">
        <v>0</v>
      </c>
      <c r="DD348" s="69">
        <v>0</v>
      </c>
      <c r="DE348" s="69">
        <v>0</v>
      </c>
      <c r="DF348" s="69">
        <v>0</v>
      </c>
      <c r="DG348" s="69">
        <v>0</v>
      </c>
      <c r="DH348" s="70" t="s">
        <v>423</v>
      </c>
    </row>
    <row r="349" spans="1:112" s="74" customFormat="1" ht="11.5" hidden="1" outlineLevel="1" x14ac:dyDescent="0.35">
      <c r="A349" s="88">
        <v>1980</v>
      </c>
      <c r="B349" s="88" t="s">
        <v>593</v>
      </c>
      <c r="C349" s="69"/>
      <c r="D349" s="69">
        <v>0</v>
      </c>
      <c r="E349" s="69">
        <v>0</v>
      </c>
      <c r="F349" s="69">
        <v>0</v>
      </c>
      <c r="G349" s="69">
        <v>0</v>
      </c>
      <c r="H349" s="69">
        <v>0</v>
      </c>
      <c r="I349" s="69">
        <v>0</v>
      </c>
      <c r="J349" s="69">
        <v>0</v>
      </c>
      <c r="K349" s="69">
        <v>0</v>
      </c>
      <c r="L349" s="69">
        <v>0</v>
      </c>
      <c r="M349" s="69">
        <v>0</v>
      </c>
      <c r="N349" s="70" t="s">
        <v>423</v>
      </c>
      <c r="O349" s="69">
        <v>0</v>
      </c>
      <c r="P349" s="69">
        <v>0</v>
      </c>
      <c r="Q349" s="69">
        <v>0</v>
      </c>
      <c r="R349" s="69">
        <v>0</v>
      </c>
      <c r="S349" s="69">
        <v>0</v>
      </c>
      <c r="T349" s="69">
        <v>0</v>
      </c>
      <c r="U349" s="69">
        <v>0</v>
      </c>
      <c r="V349" s="69">
        <v>0</v>
      </c>
      <c r="W349" s="70" t="s">
        <v>423</v>
      </c>
      <c r="X349" s="69">
        <f t="shared" si="272"/>
        <v>0</v>
      </c>
      <c r="Y349" s="69">
        <f t="shared" si="272"/>
        <v>0</v>
      </c>
      <c r="Z349" s="69">
        <f t="shared" si="272"/>
        <v>0</v>
      </c>
      <c r="AA349" s="69">
        <f t="shared" si="272"/>
        <v>0</v>
      </c>
      <c r="AB349" s="69">
        <f t="shared" si="272"/>
        <v>0</v>
      </c>
      <c r="AC349" s="69">
        <f t="shared" si="272"/>
        <v>0</v>
      </c>
      <c r="AD349" s="69">
        <f t="shared" si="272"/>
        <v>0</v>
      </c>
      <c r="AE349" s="69">
        <f t="shared" si="272"/>
        <v>0</v>
      </c>
      <c r="AF349" s="69">
        <v>0</v>
      </c>
      <c r="AG349" s="69">
        <v>0</v>
      </c>
      <c r="AH349" s="69">
        <v>0</v>
      </c>
      <c r="AI349" s="69">
        <v>0</v>
      </c>
      <c r="AJ349" s="69">
        <v>0</v>
      </c>
      <c r="AK349" s="69">
        <v>0</v>
      </c>
      <c r="AL349" s="69">
        <v>0</v>
      </c>
      <c r="AM349" s="69">
        <v>0</v>
      </c>
      <c r="AN349" s="70" t="s">
        <v>423</v>
      </c>
      <c r="AO349" s="69">
        <v>0</v>
      </c>
      <c r="AP349" s="69">
        <v>0</v>
      </c>
      <c r="AQ349" s="69">
        <v>0</v>
      </c>
      <c r="AR349" s="69">
        <v>0</v>
      </c>
      <c r="AS349" s="69">
        <v>0</v>
      </c>
      <c r="AT349" s="69">
        <v>0</v>
      </c>
      <c r="AU349" s="69">
        <v>0</v>
      </c>
      <c r="AV349" s="69">
        <v>0</v>
      </c>
      <c r="AW349" s="70" t="s">
        <v>423</v>
      </c>
      <c r="AX349" s="69">
        <v>0</v>
      </c>
      <c r="AY349" s="69">
        <v>0</v>
      </c>
      <c r="AZ349" s="69">
        <v>0</v>
      </c>
      <c r="BA349" s="69">
        <v>0</v>
      </c>
      <c r="BB349" s="69">
        <v>0</v>
      </c>
      <c r="BC349" s="69">
        <v>0</v>
      </c>
      <c r="BD349" s="69">
        <v>0</v>
      </c>
      <c r="BE349" s="69">
        <v>0</v>
      </c>
      <c r="BF349" s="70" t="s">
        <v>423</v>
      </c>
      <c r="BG349" s="69">
        <v>0</v>
      </c>
      <c r="BH349" s="69">
        <v>0</v>
      </c>
      <c r="BI349" s="69">
        <v>0</v>
      </c>
      <c r="BJ349" s="69">
        <v>0</v>
      </c>
      <c r="BK349" s="69">
        <v>0</v>
      </c>
      <c r="BL349" s="69">
        <v>0</v>
      </c>
      <c r="BM349" s="69">
        <v>0</v>
      </c>
      <c r="BN349" s="69">
        <v>0</v>
      </c>
      <c r="BO349" s="70" t="s">
        <v>423</v>
      </c>
      <c r="BP349" s="69">
        <v>0</v>
      </c>
      <c r="BQ349" s="69">
        <v>0</v>
      </c>
      <c r="BR349" s="69">
        <v>0</v>
      </c>
      <c r="BS349" s="69">
        <v>0</v>
      </c>
      <c r="BT349" s="69">
        <v>0</v>
      </c>
      <c r="BU349" s="69">
        <v>0</v>
      </c>
      <c r="BV349" s="69">
        <v>0</v>
      </c>
      <c r="BW349" s="69">
        <v>0</v>
      </c>
      <c r="BX349" s="70" t="s">
        <v>423</v>
      </c>
      <c r="BY349" s="69">
        <v>0</v>
      </c>
      <c r="BZ349" s="69">
        <v>0</v>
      </c>
      <c r="CA349" s="69">
        <v>0</v>
      </c>
      <c r="CB349" s="69">
        <v>0</v>
      </c>
      <c r="CC349" s="69">
        <v>0</v>
      </c>
      <c r="CD349" s="69">
        <v>0</v>
      </c>
      <c r="CE349" s="69">
        <v>0</v>
      </c>
      <c r="CF349" s="69">
        <v>0</v>
      </c>
      <c r="CG349" s="70" t="s">
        <v>423</v>
      </c>
      <c r="CH349" s="69">
        <v>0</v>
      </c>
      <c r="CI349" s="69">
        <v>0</v>
      </c>
      <c r="CJ349" s="69">
        <v>0</v>
      </c>
      <c r="CK349" s="69">
        <v>0</v>
      </c>
      <c r="CL349" s="69">
        <v>0</v>
      </c>
      <c r="CM349" s="69">
        <v>0</v>
      </c>
      <c r="CN349" s="69">
        <v>0</v>
      </c>
      <c r="CO349" s="69">
        <v>0</v>
      </c>
      <c r="CP349" s="70" t="s">
        <v>423</v>
      </c>
      <c r="CQ349" s="69">
        <v>0</v>
      </c>
      <c r="CR349" s="69">
        <v>0</v>
      </c>
      <c r="CS349" s="69">
        <v>0</v>
      </c>
      <c r="CT349" s="69">
        <v>0</v>
      </c>
      <c r="CU349" s="69">
        <v>0</v>
      </c>
      <c r="CV349" s="69">
        <v>0</v>
      </c>
      <c r="CW349" s="69">
        <v>0</v>
      </c>
      <c r="CX349" s="69">
        <v>0</v>
      </c>
      <c r="CY349" s="70" t="s">
        <v>423</v>
      </c>
      <c r="CZ349" s="69">
        <v>0</v>
      </c>
      <c r="DA349" s="69">
        <v>0</v>
      </c>
      <c r="DB349" s="69">
        <v>0</v>
      </c>
      <c r="DC349" s="69">
        <v>0</v>
      </c>
      <c r="DD349" s="69">
        <v>0</v>
      </c>
      <c r="DE349" s="69">
        <v>0</v>
      </c>
      <c r="DF349" s="69">
        <v>0</v>
      </c>
      <c r="DG349" s="69">
        <v>0</v>
      </c>
      <c r="DH349" s="70" t="s">
        <v>423</v>
      </c>
    </row>
    <row r="350" spans="1:112" s="74" customFormat="1" ht="11.5" hidden="1" collapsed="1" x14ac:dyDescent="0.35">
      <c r="A350" s="88"/>
      <c r="B350" s="88"/>
      <c r="C350" s="69"/>
      <c r="D350" s="69"/>
      <c r="E350" s="69"/>
      <c r="F350" s="69"/>
      <c r="G350" s="69"/>
      <c r="H350" s="69"/>
      <c r="I350" s="69"/>
      <c r="J350" s="69"/>
      <c r="K350" s="69"/>
      <c r="L350" s="69"/>
      <c r="M350" s="69"/>
      <c r="N350" s="70"/>
      <c r="O350" s="69"/>
      <c r="P350" s="69"/>
      <c r="Q350" s="69"/>
      <c r="R350" s="69"/>
      <c r="S350" s="69"/>
      <c r="T350" s="69"/>
      <c r="U350" s="69"/>
      <c r="V350" s="69"/>
      <c r="W350" s="70"/>
      <c r="X350" s="69"/>
      <c r="Y350" s="69"/>
      <c r="Z350" s="69"/>
      <c r="AA350" s="69"/>
      <c r="AB350" s="69"/>
      <c r="AC350" s="69"/>
      <c r="AD350" s="69"/>
      <c r="AE350" s="69"/>
      <c r="AF350" s="69"/>
      <c r="AG350" s="69"/>
      <c r="AH350" s="69"/>
      <c r="AI350" s="69"/>
      <c r="AJ350" s="69"/>
      <c r="AK350" s="69"/>
      <c r="AL350" s="69"/>
      <c r="AM350" s="69"/>
      <c r="AN350" s="70"/>
      <c r="AO350" s="69"/>
      <c r="AP350" s="69"/>
      <c r="AQ350" s="69"/>
      <c r="AR350" s="69"/>
      <c r="AS350" s="69"/>
      <c r="AT350" s="69"/>
      <c r="AU350" s="69"/>
      <c r="AV350" s="69"/>
      <c r="AW350" s="70"/>
      <c r="AX350" s="69"/>
      <c r="AY350" s="69"/>
      <c r="AZ350" s="69"/>
      <c r="BA350" s="69"/>
      <c r="BB350" s="69"/>
      <c r="BC350" s="69"/>
      <c r="BD350" s="69"/>
      <c r="BE350" s="69"/>
      <c r="BF350" s="70"/>
      <c r="BG350" s="69"/>
      <c r="BH350" s="69"/>
      <c r="BI350" s="69"/>
      <c r="BJ350" s="69"/>
      <c r="BK350" s="69"/>
      <c r="BL350" s="69"/>
      <c r="BM350" s="69"/>
      <c r="BN350" s="69"/>
      <c r="BO350" s="70"/>
      <c r="BP350" s="69"/>
      <c r="BQ350" s="69"/>
      <c r="BR350" s="69"/>
      <c r="BS350" s="69"/>
      <c r="BT350" s="69"/>
      <c r="BU350" s="69"/>
      <c r="BV350" s="69"/>
      <c r="BW350" s="69"/>
      <c r="BX350" s="70"/>
      <c r="BY350" s="69"/>
      <c r="BZ350" s="69"/>
      <c r="CA350" s="69"/>
      <c r="CB350" s="69"/>
      <c r="CC350" s="69"/>
      <c r="CD350" s="69"/>
      <c r="CE350" s="69"/>
      <c r="CF350" s="69"/>
      <c r="CG350" s="70"/>
      <c r="CH350" s="69"/>
      <c r="CI350" s="69"/>
      <c r="CJ350" s="69"/>
      <c r="CK350" s="69"/>
      <c r="CL350" s="69"/>
      <c r="CM350" s="69"/>
      <c r="CN350" s="69"/>
      <c r="CO350" s="69"/>
      <c r="CP350" s="70"/>
      <c r="CQ350" s="69"/>
      <c r="CR350" s="69"/>
      <c r="CS350" s="69"/>
      <c r="CT350" s="69"/>
      <c r="CU350" s="69"/>
      <c r="CV350" s="69"/>
      <c r="CW350" s="69"/>
      <c r="CX350" s="69"/>
      <c r="CY350" s="70"/>
      <c r="CZ350" s="69"/>
      <c r="DA350" s="69"/>
      <c r="DB350" s="69"/>
      <c r="DC350" s="69"/>
      <c r="DD350" s="69"/>
      <c r="DE350" s="69"/>
      <c r="DF350" s="69"/>
      <c r="DG350" s="69"/>
      <c r="DH350" s="70"/>
    </row>
    <row r="351" spans="1:112" s="74" customFormat="1" ht="11.5" hidden="1" x14ac:dyDescent="0.35">
      <c r="A351" s="88"/>
      <c r="B351" s="87" t="s">
        <v>594</v>
      </c>
      <c r="C351" s="93">
        <f t="shared" ref="C351:AP351" si="273">SUM(C311:C349)</f>
        <v>0</v>
      </c>
      <c r="D351" s="93">
        <f t="shared" si="273"/>
        <v>0</v>
      </c>
      <c r="E351" s="93">
        <f t="shared" si="273"/>
        <v>7319126.2284000013</v>
      </c>
      <c r="F351" s="93">
        <f t="shared" si="273"/>
        <v>665380.99799999991</v>
      </c>
      <c r="G351" s="93">
        <f t="shared" si="273"/>
        <v>1023125.208</v>
      </c>
      <c r="H351" s="93">
        <f t="shared" si="273"/>
        <v>1880332.2644000002</v>
      </c>
      <c r="I351" s="93">
        <f t="shared" si="273"/>
        <v>2147550</v>
      </c>
      <c r="J351" s="93">
        <f t="shared" si="273"/>
        <v>1602737.7579999999</v>
      </c>
      <c r="K351" s="93">
        <f>SUM(K311:K349)</f>
        <v>0</v>
      </c>
      <c r="L351" s="93">
        <f>SUM(L311:L349)</f>
        <v>0</v>
      </c>
      <c r="M351" s="93">
        <f t="shared" si="273"/>
        <v>0</v>
      </c>
      <c r="N351" s="94">
        <f t="shared" si="273"/>
        <v>0</v>
      </c>
      <c r="O351" s="93">
        <f t="shared" si="273"/>
        <v>707460.70733333332</v>
      </c>
      <c r="P351" s="93">
        <f t="shared" si="273"/>
        <v>996110.34</v>
      </c>
      <c r="Q351" s="93">
        <f t="shared" si="273"/>
        <v>1719960.81</v>
      </c>
      <c r="R351" s="93">
        <f t="shared" si="273"/>
        <v>2258403.94</v>
      </c>
      <c r="S351" s="93">
        <f t="shared" si="273"/>
        <v>1415835.8166666667</v>
      </c>
      <c r="T351" s="93">
        <f>SUM(T311:T349)</f>
        <v>0</v>
      </c>
      <c r="U351" s="93">
        <f>SUM(U311:U349)</f>
        <v>0</v>
      </c>
      <c r="V351" s="93">
        <f t="shared" si="273"/>
        <v>7097771.614000001</v>
      </c>
      <c r="W351" s="94">
        <f t="shared" si="273"/>
        <v>0</v>
      </c>
      <c r="X351" s="93">
        <f t="shared" si="273"/>
        <v>-42079.709333333391</v>
      </c>
      <c r="Y351" s="93">
        <f t="shared" si="273"/>
        <v>27014.867999999988</v>
      </c>
      <c r="Z351" s="93">
        <f t="shared" si="273"/>
        <v>160371.45440000016</v>
      </c>
      <c r="AA351" s="93">
        <f t="shared" si="273"/>
        <v>-110853.94000000035</v>
      </c>
      <c r="AB351" s="93">
        <f t="shared" si="273"/>
        <v>186901.94133333326</v>
      </c>
      <c r="AC351" s="93">
        <f>SUM(AC311:AC349)</f>
        <v>0</v>
      </c>
      <c r="AD351" s="93">
        <f>SUM(AD311:AD349)</f>
        <v>0</v>
      </c>
      <c r="AE351" s="93">
        <f>SUM(AE311:AE349)</f>
        <v>-7097771.614000001</v>
      </c>
      <c r="AF351" s="93">
        <f t="shared" si="273"/>
        <v>684872.98003333318</v>
      </c>
      <c r="AG351" s="93">
        <f t="shared" si="273"/>
        <v>1014406.1502</v>
      </c>
      <c r="AH351" s="93">
        <f t="shared" si="273"/>
        <v>1637456.8993999998</v>
      </c>
      <c r="AI351" s="93">
        <f t="shared" si="273"/>
        <v>2659226.0869999998</v>
      </c>
      <c r="AJ351" s="93">
        <f t="shared" si="273"/>
        <v>1472036.5304</v>
      </c>
      <c r="AK351" s="93">
        <f>SUM(AK311:AK349)</f>
        <v>0</v>
      </c>
      <c r="AL351" s="93">
        <f>SUM(AL311:AL349)</f>
        <v>0</v>
      </c>
      <c r="AM351" s="93">
        <f t="shared" si="273"/>
        <v>7467998.6470333338</v>
      </c>
      <c r="AN351" s="94">
        <f t="shared" si="273"/>
        <v>0</v>
      </c>
      <c r="AO351" s="93">
        <f t="shared" si="273"/>
        <v>705419.16943433334</v>
      </c>
      <c r="AP351" s="93">
        <f t="shared" si="273"/>
        <v>1044838.3347060001</v>
      </c>
      <c r="AQ351" s="93">
        <f t="shared" ref="AQ351:DB351" si="274">SUM(AQ311:AQ349)</f>
        <v>1686580.606382</v>
      </c>
      <c r="AR351" s="93">
        <f t="shared" si="274"/>
        <v>2794002.8696099999</v>
      </c>
      <c r="AS351" s="93">
        <f t="shared" si="274"/>
        <v>1516197.626312</v>
      </c>
      <c r="AT351" s="93">
        <f>SUM(AT311:AT349)</f>
        <v>0</v>
      </c>
      <c r="AU351" s="93">
        <f>SUM(AU311:AU349)</f>
        <v>0</v>
      </c>
      <c r="AV351" s="93">
        <f t="shared" si="274"/>
        <v>7747038.6064443365</v>
      </c>
      <c r="AW351" s="94">
        <f t="shared" si="274"/>
        <v>0</v>
      </c>
      <c r="AX351" s="93">
        <f t="shared" si="274"/>
        <v>726581.74451736326</v>
      </c>
      <c r="AY351" s="93">
        <f t="shared" si="274"/>
        <v>1076183.4847471802</v>
      </c>
      <c r="AZ351" s="93">
        <f t="shared" si="274"/>
        <v>1737178.0245734602</v>
      </c>
      <c r="BA351" s="93">
        <f t="shared" si="274"/>
        <v>2932822.9556983002</v>
      </c>
      <c r="BB351" s="93">
        <f t="shared" si="274"/>
        <v>1561683.55510136</v>
      </c>
      <c r="BC351" s="93">
        <f>SUM(BC311:BC349)</f>
        <v>0</v>
      </c>
      <c r="BD351" s="93">
        <f>SUM(BD311:BD349)</f>
        <v>0</v>
      </c>
      <c r="BE351" s="93">
        <f t="shared" si="274"/>
        <v>8034449.7646376593</v>
      </c>
      <c r="BF351" s="94">
        <f t="shared" si="274"/>
        <v>0</v>
      </c>
      <c r="BG351" s="93">
        <f t="shared" si="274"/>
        <v>748379.19685288437</v>
      </c>
      <c r="BH351" s="93">
        <f t="shared" si="274"/>
        <v>1108468.9892895957</v>
      </c>
      <c r="BI351" s="93">
        <f t="shared" si="274"/>
        <v>1789293.3653106641</v>
      </c>
      <c r="BJ351" s="93">
        <f t="shared" si="274"/>
        <v>3020807.6443692497</v>
      </c>
      <c r="BK351" s="93">
        <f t="shared" si="274"/>
        <v>1608534.0617544008</v>
      </c>
      <c r="BL351" s="93">
        <f>SUM(BL311:BL349)</f>
        <v>1608534.0617544008</v>
      </c>
      <c r="BM351" s="93">
        <f>SUM(BM311:BM349)</f>
        <v>0</v>
      </c>
      <c r="BN351" s="93">
        <f t="shared" si="274"/>
        <v>8275483.2575767916</v>
      </c>
      <c r="BO351" s="94">
        <f t="shared" si="274"/>
        <v>0</v>
      </c>
      <c r="BP351" s="93">
        <f t="shared" si="274"/>
        <v>770830.57275847101</v>
      </c>
      <c r="BQ351" s="93">
        <f t="shared" si="274"/>
        <v>1141723.0589682832</v>
      </c>
      <c r="BR351" s="93">
        <f t="shared" si="274"/>
        <v>1842972.1662699841</v>
      </c>
      <c r="BS351" s="93">
        <f t="shared" si="274"/>
        <v>3111431.8737003258</v>
      </c>
      <c r="BT351" s="93">
        <f t="shared" si="274"/>
        <v>1656790.0836070329</v>
      </c>
      <c r="BU351" s="93">
        <f>SUM(BU311:BU349)</f>
        <v>1656790.0836070329</v>
      </c>
      <c r="BV351" s="93">
        <f>SUM(BV311:BV349)</f>
        <v>0</v>
      </c>
      <c r="BW351" s="93">
        <f t="shared" si="274"/>
        <v>8523747.7553041</v>
      </c>
      <c r="BX351" s="94">
        <f t="shared" si="274"/>
        <v>0</v>
      </c>
      <c r="BY351" s="93">
        <f t="shared" si="274"/>
        <v>793955.48994122492</v>
      </c>
      <c r="BZ351" s="93">
        <f t="shared" si="274"/>
        <v>1175974.750737332</v>
      </c>
      <c r="CA351" s="93">
        <f t="shared" si="274"/>
        <v>1898261.3312580837</v>
      </c>
      <c r="CB351" s="93">
        <f t="shared" si="274"/>
        <v>3204774.8299113363</v>
      </c>
      <c r="CC351" s="93">
        <f t="shared" si="274"/>
        <v>1706493.786115244</v>
      </c>
      <c r="CD351" s="93">
        <f>SUM(CD311:CD349)</f>
        <v>1706493.786115244</v>
      </c>
      <c r="CE351" s="93">
        <f>SUM(CE311:CE349)</f>
        <v>0</v>
      </c>
      <c r="CF351" s="93">
        <f t="shared" si="274"/>
        <v>8779460.1879632231</v>
      </c>
      <c r="CG351" s="94">
        <f t="shared" si="274"/>
        <v>0</v>
      </c>
      <c r="CH351" s="93">
        <f t="shared" si="274"/>
        <v>817774.15463946178</v>
      </c>
      <c r="CI351" s="93">
        <f t="shared" si="274"/>
        <v>1211253.9932594518</v>
      </c>
      <c r="CJ351" s="93">
        <f t="shared" si="274"/>
        <v>1955209.1711958265</v>
      </c>
      <c r="CK351" s="93">
        <f t="shared" si="274"/>
        <v>3300918.0748086772</v>
      </c>
      <c r="CL351" s="93">
        <f t="shared" si="274"/>
        <v>1757688.5996987016</v>
      </c>
      <c r="CM351" s="93">
        <f>SUM(CM311:CM349)</f>
        <v>1757688.5996987016</v>
      </c>
      <c r="CN351" s="93">
        <f>SUM(CN311:CN349)</f>
        <v>0</v>
      </c>
      <c r="CO351" s="93">
        <f t="shared" si="274"/>
        <v>9042843.9936021212</v>
      </c>
      <c r="CP351" s="94">
        <f t="shared" si="274"/>
        <v>0</v>
      </c>
      <c r="CQ351" s="93">
        <f t="shared" si="274"/>
        <v>842307.37927864585</v>
      </c>
      <c r="CR351" s="93">
        <f t="shared" si="274"/>
        <v>1247591.6130572353</v>
      </c>
      <c r="CS351" s="93">
        <f t="shared" si="274"/>
        <v>2013865.4463317008</v>
      </c>
      <c r="CT351" s="93">
        <f t="shared" si="274"/>
        <v>3399945.6170529369</v>
      </c>
      <c r="CU351" s="93">
        <f t="shared" si="274"/>
        <v>1810419.2576896623</v>
      </c>
      <c r="CV351" s="93">
        <f>SUM(CV311:CV349)</f>
        <v>1810419.2576896623</v>
      </c>
      <c r="CW351" s="93">
        <f>SUM(CW311:CW349)</f>
        <v>0</v>
      </c>
      <c r="CX351" s="93">
        <f t="shared" si="274"/>
        <v>9314129.3134101871</v>
      </c>
      <c r="CY351" s="94">
        <f t="shared" si="274"/>
        <v>0</v>
      </c>
      <c r="CZ351" s="93">
        <f t="shared" si="274"/>
        <v>40</v>
      </c>
      <c r="DA351" s="93">
        <f t="shared" si="274"/>
        <v>34</v>
      </c>
      <c r="DB351" s="93">
        <f t="shared" si="274"/>
        <v>0</v>
      </c>
      <c r="DC351" s="93">
        <f t="shared" ref="DC351:DH351" si="275">SUM(DC311:DC349)</f>
        <v>0</v>
      </c>
      <c r="DD351" s="93">
        <f t="shared" si="275"/>
        <v>0</v>
      </c>
      <c r="DE351" s="93">
        <f>SUM(DE311:DE349)</f>
        <v>134</v>
      </c>
      <c r="DF351" s="93">
        <f>SUM(DF311:DF349)</f>
        <v>139</v>
      </c>
      <c r="DG351" s="93">
        <f t="shared" si="275"/>
        <v>33</v>
      </c>
      <c r="DH351" s="94">
        <f t="shared" si="275"/>
        <v>0</v>
      </c>
    </row>
    <row r="352" spans="1:112" s="74" customFormat="1" ht="11.5" hidden="1" x14ac:dyDescent="0.35">
      <c r="A352" s="88"/>
      <c r="B352" s="87"/>
      <c r="C352" s="69"/>
      <c r="D352" s="69" t="str">
        <f t="shared" ref="D352:V352" si="276">IFERROR(IF(SUBTOTAL(109,D311:D349)&lt;&gt;D351,"Hidden",""),"Error")</f>
        <v/>
      </c>
      <c r="E352" s="69" t="str">
        <f t="shared" si="276"/>
        <v>Hidden</v>
      </c>
      <c r="F352" s="69" t="str">
        <f t="shared" si="276"/>
        <v>Hidden</v>
      </c>
      <c r="G352" s="69" t="str">
        <f t="shared" si="276"/>
        <v>Hidden</v>
      </c>
      <c r="H352" s="69" t="str">
        <f t="shared" si="276"/>
        <v>Hidden</v>
      </c>
      <c r="I352" s="69" t="str">
        <f t="shared" si="276"/>
        <v>Hidden</v>
      </c>
      <c r="J352" s="69" t="str">
        <f t="shared" si="276"/>
        <v>Hidden</v>
      </c>
      <c r="K352" s="69" t="str">
        <f>IFERROR(IF(SUBTOTAL(109,K311:K349)&lt;&gt;K351,"Hidden",""),"Error")</f>
        <v/>
      </c>
      <c r="L352" s="69" t="str">
        <f>IFERROR(IF(SUBTOTAL(109,L311:L349)&lt;&gt;L351,"Hidden",""),"Error")</f>
        <v/>
      </c>
      <c r="M352" s="69" t="str">
        <f t="shared" si="276"/>
        <v/>
      </c>
      <c r="N352" s="100"/>
      <c r="O352" s="69" t="str">
        <f t="shared" si="276"/>
        <v>Hidden</v>
      </c>
      <c r="P352" s="69" t="str">
        <f t="shared" si="276"/>
        <v>Hidden</v>
      </c>
      <c r="Q352" s="69" t="str">
        <f t="shared" si="276"/>
        <v>Hidden</v>
      </c>
      <c r="R352" s="69" t="str">
        <f t="shared" si="276"/>
        <v>Hidden</v>
      </c>
      <c r="S352" s="69" t="str">
        <f t="shared" si="276"/>
        <v>Hidden</v>
      </c>
      <c r="T352" s="69" t="str">
        <f>IFERROR(IF(SUBTOTAL(109,T311:T349)&lt;&gt;T351,"Hidden",""),"Error")</f>
        <v/>
      </c>
      <c r="U352" s="69" t="str">
        <f>IFERROR(IF(SUBTOTAL(109,U311:U349)&lt;&gt;U351,"Hidden",""),"Error")</f>
        <v/>
      </c>
      <c r="V352" s="69" t="str">
        <f t="shared" si="276"/>
        <v>Hidden</v>
      </c>
      <c r="W352" s="100"/>
      <c r="X352" s="69"/>
      <c r="Y352" s="69"/>
      <c r="Z352" s="69"/>
      <c r="AA352" s="69"/>
      <c r="AB352" s="69"/>
      <c r="AC352" s="69"/>
      <c r="AD352" s="69"/>
      <c r="AE352" s="69"/>
      <c r="AF352" s="69" t="str">
        <f t="shared" ref="AF352:AM352" si="277">IFERROR(IF(SUBTOTAL(109,AF311:AF349)&lt;&gt;AF351,"Hidden",""),"Error")</f>
        <v>Hidden</v>
      </c>
      <c r="AG352" s="69" t="str">
        <f t="shared" si="277"/>
        <v>Hidden</v>
      </c>
      <c r="AH352" s="69" t="str">
        <f t="shared" si="277"/>
        <v>Hidden</v>
      </c>
      <c r="AI352" s="69" t="str">
        <f t="shared" si="277"/>
        <v>Hidden</v>
      </c>
      <c r="AJ352" s="69" t="str">
        <f t="shared" si="277"/>
        <v>Hidden</v>
      </c>
      <c r="AK352" s="69" t="str">
        <f>IFERROR(IF(SUBTOTAL(109,AK311:AK349)&lt;&gt;AK351,"Hidden",""),"Error")</f>
        <v/>
      </c>
      <c r="AL352" s="69" t="str">
        <f>IFERROR(IF(SUBTOTAL(109,AL311:AL349)&lt;&gt;AL351,"Hidden",""),"Error")</f>
        <v/>
      </c>
      <c r="AM352" s="69" t="str">
        <f t="shared" si="277"/>
        <v>Hidden</v>
      </c>
      <c r="AN352" s="100"/>
      <c r="AO352" s="69" t="str">
        <f t="shared" ref="AO352:AV352" si="278">IFERROR(IF(SUBTOTAL(109,AO311:AO349)&lt;&gt;AO351,"Hidden",""),"Error")</f>
        <v>Hidden</v>
      </c>
      <c r="AP352" s="69" t="str">
        <f t="shared" si="278"/>
        <v>Hidden</v>
      </c>
      <c r="AQ352" s="69" t="str">
        <f t="shared" si="278"/>
        <v>Hidden</v>
      </c>
      <c r="AR352" s="69" t="str">
        <f t="shared" si="278"/>
        <v>Hidden</v>
      </c>
      <c r="AS352" s="69" t="str">
        <f t="shared" si="278"/>
        <v>Hidden</v>
      </c>
      <c r="AT352" s="69" t="str">
        <f>IFERROR(IF(SUBTOTAL(109,AT311:AT349)&lt;&gt;AT351,"Hidden",""),"Error")</f>
        <v/>
      </c>
      <c r="AU352" s="69" t="str">
        <f>IFERROR(IF(SUBTOTAL(109,AU311:AU349)&lt;&gt;AU351,"Hidden",""),"Error")</f>
        <v/>
      </c>
      <c r="AV352" s="69" t="str">
        <f t="shared" si="278"/>
        <v>Hidden</v>
      </c>
      <c r="AW352" s="100"/>
      <c r="AX352" s="69" t="str">
        <f t="shared" ref="AX352:BE352" si="279">IFERROR(IF(SUBTOTAL(109,AX311:AX349)&lt;&gt;AX351,"Hidden",""),"Error")</f>
        <v>Hidden</v>
      </c>
      <c r="AY352" s="69" t="str">
        <f t="shared" si="279"/>
        <v>Hidden</v>
      </c>
      <c r="AZ352" s="69" t="str">
        <f t="shared" si="279"/>
        <v>Hidden</v>
      </c>
      <c r="BA352" s="69" t="str">
        <f t="shared" si="279"/>
        <v>Hidden</v>
      </c>
      <c r="BB352" s="69" t="str">
        <f t="shared" si="279"/>
        <v>Hidden</v>
      </c>
      <c r="BC352" s="69" t="str">
        <f>IFERROR(IF(SUBTOTAL(109,BC311:BC349)&lt;&gt;BC351,"Hidden",""),"Error")</f>
        <v/>
      </c>
      <c r="BD352" s="69" t="str">
        <f>IFERROR(IF(SUBTOTAL(109,BD311:BD349)&lt;&gt;BD351,"Hidden",""),"Error")</f>
        <v/>
      </c>
      <c r="BE352" s="69" t="str">
        <f t="shared" si="279"/>
        <v>Hidden</v>
      </c>
      <c r="BF352" s="100"/>
      <c r="BG352" s="69" t="str">
        <f t="shared" ref="BG352:BN352" si="280">IFERROR(IF(SUBTOTAL(109,BG311:BG349)&lt;&gt;BG351,"Hidden",""),"Error")</f>
        <v>Hidden</v>
      </c>
      <c r="BH352" s="69" t="str">
        <f t="shared" si="280"/>
        <v>Hidden</v>
      </c>
      <c r="BI352" s="69" t="str">
        <f t="shared" si="280"/>
        <v>Hidden</v>
      </c>
      <c r="BJ352" s="69" t="str">
        <f t="shared" si="280"/>
        <v>Hidden</v>
      </c>
      <c r="BK352" s="69" t="str">
        <f t="shared" si="280"/>
        <v>Hidden</v>
      </c>
      <c r="BL352" s="69" t="str">
        <f>IFERROR(IF(SUBTOTAL(109,BL311:BL349)&lt;&gt;BL351,"Hidden",""),"Error")</f>
        <v>Hidden</v>
      </c>
      <c r="BM352" s="69" t="str">
        <f>IFERROR(IF(SUBTOTAL(109,BM311:BM349)&lt;&gt;BM351,"Hidden",""),"Error")</f>
        <v/>
      </c>
      <c r="BN352" s="69" t="str">
        <f t="shared" si="280"/>
        <v>Hidden</v>
      </c>
      <c r="BO352" s="100"/>
      <c r="BP352" s="69" t="str">
        <f t="shared" ref="BP352:BW352" si="281">IFERROR(IF(SUBTOTAL(109,BP311:BP349)&lt;&gt;BP351,"Hidden",""),"Error")</f>
        <v>Hidden</v>
      </c>
      <c r="BQ352" s="69" t="str">
        <f t="shared" si="281"/>
        <v>Hidden</v>
      </c>
      <c r="BR352" s="69" t="str">
        <f t="shared" si="281"/>
        <v>Hidden</v>
      </c>
      <c r="BS352" s="69" t="str">
        <f t="shared" si="281"/>
        <v>Hidden</v>
      </c>
      <c r="BT352" s="69" t="str">
        <f t="shared" si="281"/>
        <v>Hidden</v>
      </c>
      <c r="BU352" s="69" t="str">
        <f>IFERROR(IF(SUBTOTAL(109,BU311:BU349)&lt;&gt;BU351,"Hidden",""),"Error")</f>
        <v>Hidden</v>
      </c>
      <c r="BV352" s="69" t="str">
        <f>IFERROR(IF(SUBTOTAL(109,BV311:BV349)&lt;&gt;BV351,"Hidden",""),"Error")</f>
        <v/>
      </c>
      <c r="BW352" s="69" t="str">
        <f t="shared" si="281"/>
        <v>Hidden</v>
      </c>
      <c r="BX352" s="100"/>
      <c r="BY352" s="69" t="str">
        <f t="shared" ref="BY352:CF352" si="282">IFERROR(IF(SUBTOTAL(109,BY311:BY349)&lt;&gt;BY351,"Hidden",""),"Error")</f>
        <v>Hidden</v>
      </c>
      <c r="BZ352" s="69" t="str">
        <f t="shared" si="282"/>
        <v>Hidden</v>
      </c>
      <c r="CA352" s="69" t="str">
        <f t="shared" si="282"/>
        <v>Hidden</v>
      </c>
      <c r="CB352" s="69" t="str">
        <f t="shared" si="282"/>
        <v>Hidden</v>
      </c>
      <c r="CC352" s="69" t="str">
        <f t="shared" si="282"/>
        <v>Hidden</v>
      </c>
      <c r="CD352" s="69" t="str">
        <f>IFERROR(IF(SUBTOTAL(109,CD311:CD349)&lt;&gt;CD351,"Hidden",""),"Error")</f>
        <v>Hidden</v>
      </c>
      <c r="CE352" s="69" t="str">
        <f>IFERROR(IF(SUBTOTAL(109,CE311:CE349)&lt;&gt;CE351,"Hidden",""),"Error")</f>
        <v/>
      </c>
      <c r="CF352" s="69" t="str">
        <f t="shared" si="282"/>
        <v>Hidden</v>
      </c>
      <c r="CG352" s="100"/>
      <c r="CH352" s="69" t="str">
        <f t="shared" ref="CH352:CO352" si="283">IFERROR(IF(SUBTOTAL(109,CH311:CH349)&lt;&gt;CH351,"Hidden",""),"Error")</f>
        <v>Hidden</v>
      </c>
      <c r="CI352" s="69" t="str">
        <f t="shared" si="283"/>
        <v>Hidden</v>
      </c>
      <c r="CJ352" s="69" t="str">
        <f t="shared" si="283"/>
        <v>Hidden</v>
      </c>
      <c r="CK352" s="69" t="str">
        <f t="shared" si="283"/>
        <v>Hidden</v>
      </c>
      <c r="CL352" s="69" t="str">
        <f t="shared" si="283"/>
        <v>Hidden</v>
      </c>
      <c r="CM352" s="69" t="str">
        <f>IFERROR(IF(SUBTOTAL(109,CM311:CM349)&lt;&gt;CM351,"Hidden",""),"Error")</f>
        <v>Hidden</v>
      </c>
      <c r="CN352" s="69" t="str">
        <f>IFERROR(IF(SUBTOTAL(109,CN311:CN349)&lt;&gt;CN351,"Hidden",""),"Error")</f>
        <v/>
      </c>
      <c r="CO352" s="69" t="str">
        <f t="shared" si="283"/>
        <v>Hidden</v>
      </c>
      <c r="CP352" s="100"/>
      <c r="CQ352" s="69" t="str">
        <f t="shared" ref="CQ352:CX352" si="284">IFERROR(IF(SUBTOTAL(109,CQ311:CQ349)&lt;&gt;CQ351,"Hidden",""),"Error")</f>
        <v>Hidden</v>
      </c>
      <c r="CR352" s="69" t="str">
        <f t="shared" si="284"/>
        <v>Hidden</v>
      </c>
      <c r="CS352" s="69" t="str">
        <f t="shared" si="284"/>
        <v>Hidden</v>
      </c>
      <c r="CT352" s="69" t="str">
        <f t="shared" si="284"/>
        <v>Hidden</v>
      </c>
      <c r="CU352" s="69" t="str">
        <f t="shared" si="284"/>
        <v>Hidden</v>
      </c>
      <c r="CV352" s="69" t="str">
        <f>IFERROR(IF(SUBTOTAL(109,CV311:CV349)&lt;&gt;CV351,"Hidden",""),"Error")</f>
        <v>Hidden</v>
      </c>
      <c r="CW352" s="69" t="str">
        <f>IFERROR(IF(SUBTOTAL(109,CW311:CW349)&lt;&gt;CW351,"Hidden",""),"Error")</f>
        <v/>
      </c>
      <c r="CX352" s="69" t="str">
        <f t="shared" si="284"/>
        <v>Hidden</v>
      </c>
      <c r="CY352" s="100"/>
      <c r="CZ352" s="69" t="str">
        <f t="shared" ref="CZ352:DG352" si="285">IFERROR(IF(SUBTOTAL(109,CZ311:CZ349)&lt;&gt;CZ351,"Hidden",""),"Error")</f>
        <v>Hidden</v>
      </c>
      <c r="DA352" s="69" t="str">
        <f t="shared" si="285"/>
        <v>Hidden</v>
      </c>
      <c r="DB352" s="69" t="str">
        <f t="shared" si="285"/>
        <v/>
      </c>
      <c r="DC352" s="69" t="str">
        <f t="shared" si="285"/>
        <v/>
      </c>
      <c r="DD352" s="69" t="str">
        <f t="shared" si="285"/>
        <v/>
      </c>
      <c r="DE352" s="69" t="str">
        <f>IFERROR(IF(SUBTOTAL(109,DE311:DE349)&lt;&gt;DE351,"Hidden",""),"Error")</f>
        <v>Hidden</v>
      </c>
      <c r="DF352" s="69" t="str">
        <f>IFERROR(IF(SUBTOTAL(109,DF311:DF349)&lt;&gt;DF351,"Hidden",""),"Error")</f>
        <v>Hidden</v>
      </c>
      <c r="DG352" s="69" t="str">
        <f t="shared" si="285"/>
        <v>Hidden</v>
      </c>
      <c r="DH352" s="70"/>
    </row>
    <row r="353" spans="1:115" s="103" customFormat="1" ht="11.5" outlineLevel="1" x14ac:dyDescent="0.35">
      <c r="A353" s="101" t="s">
        <v>34</v>
      </c>
      <c r="B353" s="101"/>
      <c r="C353" s="102"/>
      <c r="D353" s="102"/>
      <c r="E353" s="102"/>
      <c r="F353" s="102"/>
      <c r="G353" s="102"/>
      <c r="H353" s="102"/>
      <c r="I353" s="102"/>
      <c r="J353" s="102"/>
      <c r="K353" s="102"/>
      <c r="L353" s="102"/>
      <c r="M353" s="102"/>
      <c r="N353" s="100"/>
      <c r="O353" s="102"/>
      <c r="P353" s="102"/>
      <c r="Q353" s="102"/>
      <c r="R353" s="102"/>
      <c r="S353" s="102"/>
      <c r="T353" s="102"/>
      <c r="U353" s="102"/>
      <c r="V353" s="102"/>
      <c r="W353" s="100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0"/>
      <c r="AO353" s="102"/>
      <c r="AP353" s="102"/>
      <c r="AQ353" s="102"/>
      <c r="AR353" s="102"/>
      <c r="AS353" s="102"/>
      <c r="AT353" s="102"/>
      <c r="AU353" s="102"/>
      <c r="AV353" s="102"/>
      <c r="AW353" s="100"/>
      <c r="AX353" s="102"/>
      <c r="AY353" s="102"/>
      <c r="AZ353" s="102"/>
      <c r="BA353" s="102"/>
      <c r="BB353" s="102"/>
      <c r="BC353" s="102"/>
      <c r="BD353" s="102"/>
      <c r="BE353" s="102"/>
      <c r="BF353" s="100"/>
      <c r="BG353" s="102"/>
      <c r="BH353" s="102"/>
      <c r="BI353" s="102"/>
      <c r="BJ353" s="102"/>
      <c r="BK353" s="102"/>
      <c r="BL353" s="102"/>
      <c r="BM353" s="102"/>
      <c r="BN353" s="102"/>
      <c r="BO353" s="100"/>
      <c r="BP353" s="102"/>
      <c r="BQ353" s="102"/>
      <c r="BR353" s="102"/>
      <c r="BS353" s="102"/>
      <c r="BT353" s="102"/>
      <c r="BU353" s="102"/>
      <c r="BV353" s="102"/>
      <c r="BW353" s="102"/>
      <c r="BX353" s="100"/>
      <c r="BY353" s="102"/>
      <c r="BZ353" s="102"/>
      <c r="CA353" s="102"/>
      <c r="CB353" s="102"/>
      <c r="CC353" s="102"/>
      <c r="CD353" s="102"/>
      <c r="CE353" s="102"/>
      <c r="CF353" s="102"/>
      <c r="CG353" s="100"/>
      <c r="CH353" s="102"/>
      <c r="CI353" s="102"/>
      <c r="CJ353" s="102"/>
      <c r="CK353" s="102"/>
      <c r="CL353" s="102"/>
      <c r="CM353" s="102"/>
      <c r="CN353" s="102"/>
      <c r="CO353" s="102"/>
      <c r="CP353" s="100"/>
      <c r="CQ353" s="102"/>
      <c r="CR353" s="102"/>
      <c r="CS353" s="102"/>
      <c r="CT353" s="102"/>
      <c r="CU353" s="102"/>
      <c r="CV353" s="102"/>
      <c r="CW353" s="102"/>
      <c r="CX353" s="102"/>
      <c r="CY353" s="100"/>
      <c r="CZ353" s="102"/>
      <c r="DA353" s="102"/>
      <c r="DB353" s="102"/>
      <c r="DC353" s="102"/>
      <c r="DD353" s="102"/>
      <c r="DE353" s="102"/>
      <c r="DF353" s="102"/>
      <c r="DG353" s="102"/>
      <c r="DH353" s="100"/>
    </row>
    <row r="354" spans="1:115" s="103" customFormat="1" ht="11.5" outlineLevel="1" x14ac:dyDescent="0.35">
      <c r="A354" s="87">
        <v>1100</v>
      </c>
      <c r="B354" s="87" t="s">
        <v>551</v>
      </c>
      <c r="C354" s="102">
        <f t="shared" ref="C354:AP354" si="286">SUM(C311:C321)</f>
        <v>0</v>
      </c>
      <c r="D354" s="102">
        <f t="shared" si="286"/>
        <v>0</v>
      </c>
      <c r="E354" s="102">
        <f t="shared" si="286"/>
        <v>5870939.1360000018</v>
      </c>
      <c r="F354" s="102">
        <f t="shared" si="286"/>
        <v>500008.03999999992</v>
      </c>
      <c r="G354" s="102">
        <f t="shared" si="286"/>
        <v>863925.75</v>
      </c>
      <c r="H354" s="102">
        <f t="shared" si="286"/>
        <v>1455167.5880000002</v>
      </c>
      <c r="I354" s="102">
        <f t="shared" si="286"/>
        <v>1787099.9999999998</v>
      </c>
      <c r="J354" s="102">
        <f t="shared" si="286"/>
        <v>1264737.7579999999</v>
      </c>
      <c r="K354" s="102">
        <f>SUM(K311:K321)</f>
        <v>0</v>
      </c>
      <c r="L354" s="102">
        <f>SUM(L311:L321)</f>
        <v>0</v>
      </c>
      <c r="M354" s="102">
        <f t="shared" si="286"/>
        <v>0</v>
      </c>
      <c r="N354" s="102">
        <f t="shared" si="286"/>
        <v>0</v>
      </c>
      <c r="O354" s="102">
        <f t="shared" si="286"/>
        <v>540960.70733333332</v>
      </c>
      <c r="P354" s="102">
        <f t="shared" si="286"/>
        <v>834610.26</v>
      </c>
      <c r="Q354" s="102">
        <f t="shared" si="286"/>
        <v>1398960.81</v>
      </c>
      <c r="R354" s="102">
        <f t="shared" si="286"/>
        <v>1856622.1</v>
      </c>
      <c r="S354" s="102">
        <f t="shared" si="286"/>
        <v>1094835.8166666667</v>
      </c>
      <c r="T354" s="102">
        <f>SUM(T311:T321)</f>
        <v>0</v>
      </c>
      <c r="U354" s="102">
        <f>SUM(U311:U321)</f>
        <v>0</v>
      </c>
      <c r="V354" s="102">
        <f t="shared" si="286"/>
        <v>5725989.6940000011</v>
      </c>
      <c r="W354" s="102">
        <f t="shared" si="286"/>
        <v>0</v>
      </c>
      <c r="X354" s="102">
        <f t="shared" si="286"/>
        <v>-40952.667333333404</v>
      </c>
      <c r="Y354" s="102">
        <f t="shared" si="286"/>
        <v>29315.489999999991</v>
      </c>
      <c r="Z354" s="102">
        <f t="shared" si="286"/>
        <v>56206.778000000166</v>
      </c>
      <c r="AA354" s="102">
        <f t="shared" si="286"/>
        <v>-69522.100000000326</v>
      </c>
      <c r="AB354" s="102">
        <f t="shared" si="286"/>
        <v>169901.94133333326</v>
      </c>
      <c r="AC354" s="102">
        <f>SUM(AC311:AC321)</f>
        <v>0</v>
      </c>
      <c r="AD354" s="102">
        <f>SUM(AD311:AD321)</f>
        <v>0</v>
      </c>
      <c r="AE354" s="102">
        <f>SUM(AE311:AE321)</f>
        <v>-5725989.6940000011</v>
      </c>
      <c r="AF354" s="102">
        <f t="shared" si="286"/>
        <v>514922.98003333324</v>
      </c>
      <c r="AG354" s="102">
        <f t="shared" si="286"/>
        <v>849606.06779999996</v>
      </c>
      <c r="AH354" s="102">
        <f t="shared" si="286"/>
        <v>1322276.8993999998</v>
      </c>
      <c r="AI354" s="102">
        <f t="shared" si="286"/>
        <v>2150630.7917999998</v>
      </c>
      <c r="AJ354" s="102">
        <f t="shared" si="286"/>
        <v>1144496.5304</v>
      </c>
      <c r="AK354" s="102">
        <f>SUM(AK311:AK321)</f>
        <v>0</v>
      </c>
      <c r="AL354" s="102">
        <f>SUM(AL311:AL321)</f>
        <v>0</v>
      </c>
      <c r="AM354" s="102">
        <f t="shared" si="286"/>
        <v>5981933.2694333335</v>
      </c>
      <c r="AN354" s="102">
        <f t="shared" si="286"/>
        <v>0</v>
      </c>
      <c r="AO354" s="102">
        <f t="shared" si="286"/>
        <v>530370.66943433334</v>
      </c>
      <c r="AP354" s="102">
        <f t="shared" si="286"/>
        <v>875094.24983400002</v>
      </c>
      <c r="AQ354" s="102">
        <f t="shared" ref="AQ354:DB354" si="287">SUM(AQ311:AQ321)</f>
        <v>1361945.2063820001</v>
      </c>
      <c r="AR354" s="102">
        <f t="shared" si="287"/>
        <v>2270149.7155539999</v>
      </c>
      <c r="AS354" s="102">
        <f t="shared" si="287"/>
        <v>1178831.426312</v>
      </c>
      <c r="AT354" s="102">
        <f>SUM(AT311:AT321)</f>
        <v>0</v>
      </c>
      <c r="AU354" s="102">
        <f>SUM(AU311:AU321)</f>
        <v>0</v>
      </c>
      <c r="AV354" s="102">
        <f t="shared" si="287"/>
        <v>6216391.2675163364</v>
      </c>
      <c r="AW354" s="102">
        <f t="shared" si="287"/>
        <v>0</v>
      </c>
      <c r="AX354" s="102">
        <f t="shared" si="287"/>
        <v>546281.7895173633</v>
      </c>
      <c r="AY354" s="102">
        <f t="shared" si="287"/>
        <v>901347.07732902013</v>
      </c>
      <c r="AZ354" s="102">
        <f t="shared" si="287"/>
        <v>1402803.5625734602</v>
      </c>
      <c r="BA354" s="102">
        <f t="shared" si="287"/>
        <v>2393254.2070206203</v>
      </c>
      <c r="BB354" s="102">
        <f t="shared" si="287"/>
        <v>1214196.36910136</v>
      </c>
      <c r="BC354" s="102">
        <f>SUM(BC311:BC321)</f>
        <v>0</v>
      </c>
      <c r="BD354" s="102">
        <f>SUM(BD311:BD321)</f>
        <v>0</v>
      </c>
      <c r="BE354" s="102">
        <f t="shared" si="287"/>
        <v>6457883.0055418191</v>
      </c>
      <c r="BF354" s="102">
        <f t="shared" si="287"/>
        <v>0</v>
      </c>
      <c r="BG354" s="102">
        <f t="shared" si="287"/>
        <v>562670.24320288433</v>
      </c>
      <c r="BH354" s="102">
        <f t="shared" si="287"/>
        <v>928387.48964889091</v>
      </c>
      <c r="BI354" s="102">
        <f t="shared" si="287"/>
        <v>1444887.669450664</v>
      </c>
      <c r="BJ354" s="102">
        <f t="shared" si="287"/>
        <v>2465051.8332312391</v>
      </c>
      <c r="BK354" s="102">
        <f t="shared" si="287"/>
        <v>1250622.2601744009</v>
      </c>
      <c r="BL354" s="102">
        <f>SUM(BL311:BL321)</f>
        <v>1250622.2601744009</v>
      </c>
      <c r="BM354" s="102">
        <f>SUM(BM311:BM321)</f>
        <v>0</v>
      </c>
      <c r="BN354" s="102">
        <f t="shared" si="287"/>
        <v>6651619.4957080763</v>
      </c>
      <c r="BO354" s="102">
        <f t="shared" si="287"/>
        <v>0</v>
      </c>
      <c r="BP354" s="102">
        <f t="shared" si="287"/>
        <v>579550.35049897095</v>
      </c>
      <c r="BQ354" s="102">
        <f t="shared" si="287"/>
        <v>956239.11433835723</v>
      </c>
      <c r="BR354" s="102">
        <f t="shared" si="287"/>
        <v>1488234.2995341839</v>
      </c>
      <c r="BS354" s="102">
        <f t="shared" si="287"/>
        <v>2539003.3882281752</v>
      </c>
      <c r="BT354" s="102">
        <f t="shared" si="287"/>
        <v>1288140.927979633</v>
      </c>
      <c r="BU354" s="102">
        <f>SUM(BU311:BU321)</f>
        <v>1288140.927979633</v>
      </c>
      <c r="BV354" s="102">
        <f>SUM(BV311:BV321)</f>
        <v>0</v>
      </c>
      <c r="BW354" s="102">
        <f t="shared" si="287"/>
        <v>6851168.0805793228</v>
      </c>
      <c r="BX354" s="102">
        <f t="shared" si="287"/>
        <v>0</v>
      </c>
      <c r="BY354" s="102">
        <f t="shared" si="287"/>
        <v>596936.86101393995</v>
      </c>
      <c r="BZ354" s="102">
        <f t="shared" si="287"/>
        <v>984926.28776850831</v>
      </c>
      <c r="CA354" s="102">
        <f t="shared" si="287"/>
        <v>1532881.3285202095</v>
      </c>
      <c r="CB354" s="102">
        <f t="shared" si="287"/>
        <v>2615173.4898750209</v>
      </c>
      <c r="CC354" s="102">
        <f t="shared" si="287"/>
        <v>1326785.1558190219</v>
      </c>
      <c r="CD354" s="102">
        <f>SUM(CD311:CD321)</f>
        <v>1326785.1558190219</v>
      </c>
      <c r="CE354" s="102">
        <f>SUM(CE311:CE321)</f>
        <v>0</v>
      </c>
      <c r="CF354" s="102">
        <f t="shared" si="287"/>
        <v>7056703.1229967028</v>
      </c>
      <c r="CG354" s="102">
        <f t="shared" si="287"/>
        <v>0</v>
      </c>
      <c r="CH354" s="102">
        <f t="shared" si="287"/>
        <v>614844.96684435825</v>
      </c>
      <c r="CI354" s="102">
        <f t="shared" si="287"/>
        <v>1014474.0764015634</v>
      </c>
      <c r="CJ354" s="102">
        <f t="shared" si="287"/>
        <v>1578867.7683758161</v>
      </c>
      <c r="CK354" s="102">
        <f t="shared" si="287"/>
        <v>2693628.6945712725</v>
      </c>
      <c r="CL354" s="102">
        <f t="shared" si="287"/>
        <v>1366588.710493593</v>
      </c>
      <c r="CM354" s="102">
        <f>SUM(CM311:CM321)</f>
        <v>1366588.710493593</v>
      </c>
      <c r="CN354" s="102">
        <f>SUM(CN311:CN321)</f>
        <v>0</v>
      </c>
      <c r="CO354" s="102">
        <f t="shared" si="287"/>
        <v>7268404.2166866045</v>
      </c>
      <c r="CP354" s="102">
        <f t="shared" si="287"/>
        <v>0</v>
      </c>
      <c r="CQ354" s="102">
        <f t="shared" si="287"/>
        <v>633290.31584968907</v>
      </c>
      <c r="CR354" s="102">
        <f t="shared" si="287"/>
        <v>1044908.2986936101</v>
      </c>
      <c r="CS354" s="102">
        <f t="shared" si="287"/>
        <v>1626233.8014270903</v>
      </c>
      <c r="CT354" s="102">
        <f t="shared" si="287"/>
        <v>2774437.5554084098</v>
      </c>
      <c r="CU354" s="102">
        <f t="shared" si="287"/>
        <v>1407586.3718084004</v>
      </c>
      <c r="CV354" s="102">
        <f>SUM(CV311:CV321)</f>
        <v>1407586.3718084004</v>
      </c>
      <c r="CW354" s="102">
        <f>SUM(CW311:CW321)</f>
        <v>0</v>
      </c>
      <c r="CX354" s="102">
        <f t="shared" si="287"/>
        <v>7486456.3431872055</v>
      </c>
      <c r="CY354" s="102">
        <f t="shared" si="287"/>
        <v>0</v>
      </c>
      <c r="CZ354" s="102">
        <f t="shared" si="287"/>
        <v>35</v>
      </c>
      <c r="DA354" s="102">
        <f t="shared" si="287"/>
        <v>30</v>
      </c>
      <c r="DB354" s="102">
        <f t="shared" si="287"/>
        <v>0</v>
      </c>
      <c r="DC354" s="102">
        <f t="shared" ref="DC354:DH354" si="288">SUM(DC311:DC321)</f>
        <v>0</v>
      </c>
      <c r="DD354" s="102">
        <f t="shared" si="288"/>
        <v>0</v>
      </c>
      <c r="DE354" s="102">
        <f>SUM(DE311:DE321)</f>
        <v>115</v>
      </c>
      <c r="DF354" s="102">
        <f>SUM(DF311:DF321)</f>
        <v>120</v>
      </c>
      <c r="DG354" s="102">
        <f t="shared" si="288"/>
        <v>27</v>
      </c>
      <c r="DH354" s="102">
        <f t="shared" si="288"/>
        <v>0</v>
      </c>
      <c r="DJ354" s="104"/>
      <c r="DK354" s="105"/>
    </row>
    <row r="355" spans="1:115" s="103" customFormat="1" ht="11.5" hidden="1" outlineLevel="1" x14ac:dyDescent="0.35">
      <c r="A355" s="87">
        <v>1200</v>
      </c>
      <c r="B355" s="87" t="s">
        <v>564</v>
      </c>
      <c r="C355" s="102">
        <f t="shared" ref="C355:BN355" si="289">SUM(C322:C327)</f>
        <v>0</v>
      </c>
      <c r="D355" s="102">
        <f t="shared" si="289"/>
        <v>0</v>
      </c>
      <c r="E355" s="102">
        <f t="shared" si="289"/>
        <v>0</v>
      </c>
      <c r="F355" s="102">
        <f t="shared" si="289"/>
        <v>0</v>
      </c>
      <c r="G355" s="102">
        <f t="shared" si="289"/>
        <v>0</v>
      </c>
      <c r="H355" s="102">
        <f t="shared" si="289"/>
        <v>0</v>
      </c>
      <c r="I355" s="102">
        <f t="shared" si="289"/>
        <v>0</v>
      </c>
      <c r="J355" s="102">
        <f t="shared" si="289"/>
        <v>0</v>
      </c>
      <c r="K355" s="102">
        <f>SUM(K322:K327)</f>
        <v>0</v>
      </c>
      <c r="L355" s="102">
        <f>SUM(L322:L327)</f>
        <v>0</v>
      </c>
      <c r="M355" s="102">
        <f t="shared" si="289"/>
        <v>0</v>
      </c>
      <c r="N355" s="102">
        <f t="shared" si="289"/>
        <v>0</v>
      </c>
      <c r="O355" s="102">
        <f t="shared" si="289"/>
        <v>0</v>
      </c>
      <c r="P355" s="102">
        <f t="shared" si="289"/>
        <v>0</v>
      </c>
      <c r="Q355" s="102">
        <f t="shared" si="289"/>
        <v>0</v>
      </c>
      <c r="R355" s="102">
        <f t="shared" si="289"/>
        <v>0</v>
      </c>
      <c r="S355" s="102">
        <f t="shared" si="289"/>
        <v>0</v>
      </c>
      <c r="T355" s="102">
        <f>SUM(T322:T327)</f>
        <v>0</v>
      </c>
      <c r="U355" s="102">
        <f>SUM(U322:U327)</f>
        <v>0</v>
      </c>
      <c r="V355" s="102">
        <f t="shared" si="289"/>
        <v>0</v>
      </c>
      <c r="W355" s="102">
        <f t="shared" si="289"/>
        <v>0</v>
      </c>
      <c r="X355" s="102">
        <f t="shared" si="289"/>
        <v>0</v>
      </c>
      <c r="Y355" s="102">
        <f t="shared" si="289"/>
        <v>0</v>
      </c>
      <c r="Z355" s="102">
        <f t="shared" si="289"/>
        <v>0</v>
      </c>
      <c r="AA355" s="102">
        <f t="shared" si="289"/>
        <v>0</v>
      </c>
      <c r="AB355" s="102">
        <f t="shared" si="289"/>
        <v>0</v>
      </c>
      <c r="AC355" s="102">
        <f>SUM(AC322:AC327)</f>
        <v>0</v>
      </c>
      <c r="AD355" s="102">
        <f>SUM(AD322:AD327)</f>
        <v>0</v>
      </c>
      <c r="AE355" s="102">
        <f>SUM(AE322:AE327)</f>
        <v>0</v>
      </c>
      <c r="AF355" s="102">
        <f t="shared" si="289"/>
        <v>0</v>
      </c>
      <c r="AG355" s="102">
        <f t="shared" si="289"/>
        <v>0</v>
      </c>
      <c r="AH355" s="102">
        <f t="shared" si="289"/>
        <v>0</v>
      </c>
      <c r="AI355" s="102">
        <f t="shared" si="289"/>
        <v>0</v>
      </c>
      <c r="AJ355" s="102">
        <f t="shared" si="289"/>
        <v>0</v>
      </c>
      <c r="AK355" s="102">
        <f>SUM(AK322:AK327)</f>
        <v>0</v>
      </c>
      <c r="AL355" s="102">
        <f>SUM(AL322:AL327)</f>
        <v>0</v>
      </c>
      <c r="AM355" s="102">
        <f t="shared" si="289"/>
        <v>0</v>
      </c>
      <c r="AN355" s="102">
        <f t="shared" si="289"/>
        <v>0</v>
      </c>
      <c r="AO355" s="102">
        <f t="shared" si="289"/>
        <v>0</v>
      </c>
      <c r="AP355" s="102">
        <f t="shared" si="289"/>
        <v>0</v>
      </c>
      <c r="AQ355" s="102">
        <f t="shared" si="289"/>
        <v>0</v>
      </c>
      <c r="AR355" s="102">
        <f t="shared" si="289"/>
        <v>0</v>
      </c>
      <c r="AS355" s="102">
        <f t="shared" si="289"/>
        <v>0</v>
      </c>
      <c r="AT355" s="102">
        <f>SUM(AT322:AT327)</f>
        <v>0</v>
      </c>
      <c r="AU355" s="102">
        <f>SUM(AU322:AU327)</f>
        <v>0</v>
      </c>
      <c r="AV355" s="102">
        <f t="shared" si="289"/>
        <v>0</v>
      </c>
      <c r="AW355" s="102">
        <f t="shared" si="289"/>
        <v>0</v>
      </c>
      <c r="AX355" s="102">
        <f t="shared" si="289"/>
        <v>0</v>
      </c>
      <c r="AY355" s="102">
        <f t="shared" si="289"/>
        <v>0</v>
      </c>
      <c r="AZ355" s="102">
        <f t="shared" si="289"/>
        <v>0</v>
      </c>
      <c r="BA355" s="102">
        <f t="shared" si="289"/>
        <v>0</v>
      </c>
      <c r="BB355" s="102">
        <f t="shared" si="289"/>
        <v>0</v>
      </c>
      <c r="BC355" s="102">
        <f>SUM(BC322:BC327)</f>
        <v>0</v>
      </c>
      <c r="BD355" s="102">
        <f>SUM(BD322:BD327)</f>
        <v>0</v>
      </c>
      <c r="BE355" s="102">
        <f t="shared" si="289"/>
        <v>0</v>
      </c>
      <c r="BF355" s="102">
        <f t="shared" si="289"/>
        <v>0</v>
      </c>
      <c r="BG355" s="102">
        <f t="shared" si="289"/>
        <v>0</v>
      </c>
      <c r="BH355" s="102">
        <f t="shared" si="289"/>
        <v>0</v>
      </c>
      <c r="BI355" s="102">
        <f t="shared" si="289"/>
        <v>0</v>
      </c>
      <c r="BJ355" s="102">
        <f t="shared" si="289"/>
        <v>0</v>
      </c>
      <c r="BK355" s="102">
        <f t="shared" si="289"/>
        <v>0</v>
      </c>
      <c r="BL355" s="102">
        <f>SUM(BL322:BL327)</f>
        <v>0</v>
      </c>
      <c r="BM355" s="102">
        <f>SUM(BM322:BM327)</f>
        <v>0</v>
      </c>
      <c r="BN355" s="102">
        <f t="shared" si="289"/>
        <v>0</v>
      </c>
      <c r="BO355" s="102">
        <f t="shared" ref="BO355:DH355" si="290">SUM(BO322:BO327)</f>
        <v>0</v>
      </c>
      <c r="BP355" s="102">
        <f t="shared" si="290"/>
        <v>0</v>
      </c>
      <c r="BQ355" s="102">
        <f t="shared" si="290"/>
        <v>0</v>
      </c>
      <c r="BR355" s="102">
        <f t="shared" si="290"/>
        <v>0</v>
      </c>
      <c r="BS355" s="102">
        <f t="shared" si="290"/>
        <v>0</v>
      </c>
      <c r="BT355" s="102">
        <f t="shared" si="290"/>
        <v>0</v>
      </c>
      <c r="BU355" s="102">
        <f>SUM(BU322:BU327)</f>
        <v>0</v>
      </c>
      <c r="BV355" s="102">
        <f>SUM(BV322:BV327)</f>
        <v>0</v>
      </c>
      <c r="BW355" s="102">
        <f t="shared" si="290"/>
        <v>0</v>
      </c>
      <c r="BX355" s="102">
        <f t="shared" si="290"/>
        <v>0</v>
      </c>
      <c r="BY355" s="102">
        <f t="shared" si="290"/>
        <v>0</v>
      </c>
      <c r="BZ355" s="102">
        <f t="shared" si="290"/>
        <v>0</v>
      </c>
      <c r="CA355" s="102">
        <f t="shared" si="290"/>
        <v>0</v>
      </c>
      <c r="CB355" s="102">
        <f t="shared" si="290"/>
        <v>0</v>
      </c>
      <c r="CC355" s="102">
        <f t="shared" si="290"/>
        <v>0</v>
      </c>
      <c r="CD355" s="102">
        <f>SUM(CD322:CD327)</f>
        <v>0</v>
      </c>
      <c r="CE355" s="102">
        <f>SUM(CE322:CE327)</f>
        <v>0</v>
      </c>
      <c r="CF355" s="102">
        <f t="shared" si="290"/>
        <v>0</v>
      </c>
      <c r="CG355" s="102">
        <f t="shared" si="290"/>
        <v>0</v>
      </c>
      <c r="CH355" s="102">
        <f t="shared" si="290"/>
        <v>0</v>
      </c>
      <c r="CI355" s="102">
        <f t="shared" si="290"/>
        <v>0</v>
      </c>
      <c r="CJ355" s="102">
        <f t="shared" si="290"/>
        <v>0</v>
      </c>
      <c r="CK355" s="102">
        <f t="shared" si="290"/>
        <v>0</v>
      </c>
      <c r="CL355" s="102">
        <f t="shared" si="290"/>
        <v>0</v>
      </c>
      <c r="CM355" s="102">
        <f>SUM(CM322:CM327)</f>
        <v>0</v>
      </c>
      <c r="CN355" s="102">
        <f>SUM(CN322:CN327)</f>
        <v>0</v>
      </c>
      <c r="CO355" s="102">
        <f t="shared" si="290"/>
        <v>0</v>
      </c>
      <c r="CP355" s="102">
        <f t="shared" si="290"/>
        <v>0</v>
      </c>
      <c r="CQ355" s="102">
        <f t="shared" si="290"/>
        <v>0</v>
      </c>
      <c r="CR355" s="102">
        <f t="shared" si="290"/>
        <v>0</v>
      </c>
      <c r="CS355" s="102">
        <f t="shared" si="290"/>
        <v>0</v>
      </c>
      <c r="CT355" s="102">
        <f t="shared" si="290"/>
        <v>0</v>
      </c>
      <c r="CU355" s="102">
        <f t="shared" si="290"/>
        <v>0</v>
      </c>
      <c r="CV355" s="102">
        <f>SUM(CV322:CV327)</f>
        <v>0</v>
      </c>
      <c r="CW355" s="102">
        <f>SUM(CW322:CW327)</f>
        <v>0</v>
      </c>
      <c r="CX355" s="102">
        <f t="shared" si="290"/>
        <v>0</v>
      </c>
      <c r="CY355" s="102">
        <f t="shared" si="290"/>
        <v>0</v>
      </c>
      <c r="CZ355" s="102">
        <f t="shared" si="290"/>
        <v>0</v>
      </c>
      <c r="DA355" s="102">
        <f t="shared" si="290"/>
        <v>0</v>
      </c>
      <c r="DB355" s="102">
        <f t="shared" si="290"/>
        <v>0</v>
      </c>
      <c r="DC355" s="102">
        <f t="shared" si="290"/>
        <v>0</v>
      </c>
      <c r="DD355" s="102">
        <f t="shared" si="290"/>
        <v>0</v>
      </c>
      <c r="DE355" s="102">
        <f>SUM(DE322:DE327)</f>
        <v>0</v>
      </c>
      <c r="DF355" s="102">
        <f>SUM(DF322:DF327)</f>
        <v>0</v>
      </c>
      <c r="DG355" s="102">
        <f t="shared" si="290"/>
        <v>0</v>
      </c>
      <c r="DH355" s="102">
        <f t="shared" si="290"/>
        <v>0</v>
      </c>
      <c r="DJ355" s="104"/>
    </row>
    <row r="356" spans="1:115" s="103" customFormat="1" ht="11.5" outlineLevel="1" x14ac:dyDescent="0.35">
      <c r="A356" s="87">
        <v>1300</v>
      </c>
      <c r="B356" s="87" t="s">
        <v>570</v>
      </c>
      <c r="C356" s="102">
        <f t="shared" ref="C356:BN356" si="291">SUM(C328:C333)</f>
        <v>0</v>
      </c>
      <c r="D356" s="102">
        <f t="shared" si="291"/>
        <v>0</v>
      </c>
      <c r="E356" s="102">
        <f t="shared" si="291"/>
        <v>1448187.0924</v>
      </c>
      <c r="F356" s="102">
        <f t="shared" si="291"/>
        <v>165372.95800000001</v>
      </c>
      <c r="G356" s="102">
        <f t="shared" si="291"/>
        <v>159199.45799999998</v>
      </c>
      <c r="H356" s="102">
        <f t="shared" si="291"/>
        <v>425164.6764</v>
      </c>
      <c r="I356" s="102">
        <f t="shared" si="291"/>
        <v>360450</v>
      </c>
      <c r="J356" s="102">
        <f t="shared" si="291"/>
        <v>338000</v>
      </c>
      <c r="K356" s="102">
        <f>SUM(K328:K333)</f>
        <v>0</v>
      </c>
      <c r="L356" s="102">
        <f>SUM(L328:L333)</f>
        <v>0</v>
      </c>
      <c r="M356" s="102">
        <f t="shared" si="291"/>
        <v>0</v>
      </c>
      <c r="N356" s="102">
        <f t="shared" si="291"/>
        <v>0</v>
      </c>
      <c r="O356" s="102">
        <f t="shared" si="291"/>
        <v>166500</v>
      </c>
      <c r="P356" s="102">
        <f t="shared" si="291"/>
        <v>161500.07999999999</v>
      </c>
      <c r="Q356" s="102">
        <f t="shared" si="291"/>
        <v>321000</v>
      </c>
      <c r="R356" s="102">
        <f t="shared" si="291"/>
        <v>401781.84</v>
      </c>
      <c r="S356" s="102">
        <f t="shared" si="291"/>
        <v>321000</v>
      </c>
      <c r="T356" s="102">
        <f>SUM(T328:T333)</f>
        <v>0</v>
      </c>
      <c r="U356" s="102">
        <f>SUM(U328:U333)</f>
        <v>0</v>
      </c>
      <c r="V356" s="102">
        <f t="shared" si="291"/>
        <v>1371781.92</v>
      </c>
      <c r="W356" s="102">
        <f t="shared" si="291"/>
        <v>0</v>
      </c>
      <c r="X356" s="102">
        <f t="shared" si="291"/>
        <v>-1127.0419999999867</v>
      </c>
      <c r="Y356" s="102">
        <f t="shared" si="291"/>
        <v>-2300.622000000003</v>
      </c>
      <c r="Z356" s="102">
        <f t="shared" si="291"/>
        <v>104164.6764</v>
      </c>
      <c r="AA356" s="102">
        <f t="shared" si="291"/>
        <v>-41331.840000000026</v>
      </c>
      <c r="AB356" s="102">
        <f t="shared" si="291"/>
        <v>17000</v>
      </c>
      <c r="AC356" s="102">
        <f>SUM(AC328:AC333)</f>
        <v>0</v>
      </c>
      <c r="AD356" s="102">
        <f>SUM(AD328:AD333)</f>
        <v>0</v>
      </c>
      <c r="AE356" s="102">
        <f>SUM(AE328:AE333)</f>
        <v>-1371781.92</v>
      </c>
      <c r="AF356" s="102">
        <f t="shared" si="291"/>
        <v>169950</v>
      </c>
      <c r="AG356" s="102">
        <f t="shared" si="291"/>
        <v>164800.08240000001</v>
      </c>
      <c r="AH356" s="102">
        <f t="shared" si="291"/>
        <v>315180</v>
      </c>
      <c r="AI356" s="102">
        <f t="shared" si="291"/>
        <v>508595.29519999993</v>
      </c>
      <c r="AJ356" s="102">
        <f t="shared" si="291"/>
        <v>327540</v>
      </c>
      <c r="AK356" s="102">
        <f>SUM(AK328:AK333)</f>
        <v>0</v>
      </c>
      <c r="AL356" s="102">
        <f>SUM(AL328:AL333)</f>
        <v>0</v>
      </c>
      <c r="AM356" s="102">
        <f t="shared" si="291"/>
        <v>1486065.3776</v>
      </c>
      <c r="AN356" s="102">
        <f t="shared" si="291"/>
        <v>0</v>
      </c>
      <c r="AO356" s="102">
        <f t="shared" si="291"/>
        <v>175048.5</v>
      </c>
      <c r="AP356" s="102">
        <f t="shared" si="291"/>
        <v>169744.08487200004</v>
      </c>
      <c r="AQ356" s="102">
        <f t="shared" si="291"/>
        <v>324635.39999999997</v>
      </c>
      <c r="AR356" s="102">
        <f t="shared" si="291"/>
        <v>523853.15405599994</v>
      </c>
      <c r="AS356" s="102">
        <f t="shared" si="291"/>
        <v>337366.2</v>
      </c>
      <c r="AT356" s="102">
        <f>SUM(AT328:AT333)</f>
        <v>0</v>
      </c>
      <c r="AU356" s="102">
        <f>SUM(AU328:AU333)</f>
        <v>0</v>
      </c>
      <c r="AV356" s="102">
        <f t="shared" si="291"/>
        <v>1530647.3389280003</v>
      </c>
      <c r="AW356" s="102">
        <f t="shared" si="291"/>
        <v>0</v>
      </c>
      <c r="AX356" s="102">
        <f t="shared" si="291"/>
        <v>180299.95499999999</v>
      </c>
      <c r="AY356" s="102">
        <f t="shared" si="291"/>
        <v>174836.40741816</v>
      </c>
      <c r="AZ356" s="102">
        <f t="shared" si="291"/>
        <v>334374.46200000006</v>
      </c>
      <c r="BA356" s="102">
        <f t="shared" si="291"/>
        <v>539568.74867768004</v>
      </c>
      <c r="BB356" s="102">
        <f t="shared" si="291"/>
        <v>347487.18599999999</v>
      </c>
      <c r="BC356" s="102">
        <f>SUM(BC328:BC333)</f>
        <v>0</v>
      </c>
      <c r="BD356" s="102">
        <f>SUM(BD328:BD333)</f>
        <v>0</v>
      </c>
      <c r="BE356" s="102">
        <f t="shared" si="291"/>
        <v>1576566.7590958399</v>
      </c>
      <c r="BF356" s="102">
        <f t="shared" si="291"/>
        <v>0</v>
      </c>
      <c r="BG356" s="102">
        <f t="shared" si="291"/>
        <v>185708.95365000001</v>
      </c>
      <c r="BH356" s="102">
        <f t="shared" si="291"/>
        <v>180081.49964070477</v>
      </c>
      <c r="BI356" s="102">
        <f t="shared" si="291"/>
        <v>344405.69586000004</v>
      </c>
      <c r="BJ356" s="102">
        <f t="shared" si="291"/>
        <v>555755.81113801058</v>
      </c>
      <c r="BK356" s="102">
        <f t="shared" si="291"/>
        <v>357911.80158000009</v>
      </c>
      <c r="BL356" s="102">
        <f>SUM(BL328:BL333)</f>
        <v>357911.80158000009</v>
      </c>
      <c r="BM356" s="102">
        <f>SUM(BM328:BM333)</f>
        <v>0</v>
      </c>
      <c r="BN356" s="102">
        <f t="shared" si="291"/>
        <v>1623863.7618687153</v>
      </c>
      <c r="BO356" s="102">
        <f t="shared" ref="BO356:DH356" si="292">SUM(BO328:BO333)</f>
        <v>0</v>
      </c>
      <c r="BP356" s="102">
        <f t="shared" si="292"/>
        <v>191280.22225950003</v>
      </c>
      <c r="BQ356" s="102">
        <f t="shared" si="292"/>
        <v>185483.944629926</v>
      </c>
      <c r="BR356" s="102">
        <f t="shared" si="292"/>
        <v>354737.86673580005</v>
      </c>
      <c r="BS356" s="102">
        <f t="shared" si="292"/>
        <v>572428.48547215073</v>
      </c>
      <c r="BT356" s="102">
        <f t="shared" si="292"/>
        <v>368649.15562740003</v>
      </c>
      <c r="BU356" s="102">
        <f>SUM(BU328:BU333)</f>
        <v>368649.15562740003</v>
      </c>
      <c r="BV356" s="102">
        <f>SUM(BV328:BV333)</f>
        <v>0</v>
      </c>
      <c r="BW356" s="102">
        <f t="shared" si="292"/>
        <v>1672579.674724777</v>
      </c>
      <c r="BX356" s="102">
        <f t="shared" si="292"/>
        <v>0</v>
      </c>
      <c r="BY356" s="102">
        <f t="shared" si="292"/>
        <v>197018.62892728503</v>
      </c>
      <c r="BZ356" s="102">
        <f t="shared" si="292"/>
        <v>191048.46296882379</v>
      </c>
      <c r="CA356" s="102">
        <f t="shared" si="292"/>
        <v>365380.00273787411</v>
      </c>
      <c r="CB356" s="102">
        <f t="shared" si="292"/>
        <v>589601.34003631538</v>
      </c>
      <c r="CC356" s="102">
        <f t="shared" si="292"/>
        <v>379708.63029622205</v>
      </c>
      <c r="CD356" s="102">
        <f>SUM(CD328:CD333)</f>
        <v>379708.63029622205</v>
      </c>
      <c r="CE356" s="102">
        <f>SUM(CE328:CE333)</f>
        <v>0</v>
      </c>
      <c r="CF356" s="102">
        <f t="shared" si="292"/>
        <v>1722757.0649665198</v>
      </c>
      <c r="CG356" s="102">
        <f t="shared" si="292"/>
        <v>0</v>
      </c>
      <c r="CH356" s="102">
        <f t="shared" si="292"/>
        <v>202929.18779510359</v>
      </c>
      <c r="CI356" s="102">
        <f t="shared" si="292"/>
        <v>196779.91685788851</v>
      </c>
      <c r="CJ356" s="102">
        <f t="shared" si="292"/>
        <v>376341.40282001032</v>
      </c>
      <c r="CK356" s="102">
        <f t="shared" si="292"/>
        <v>607289.38023740484</v>
      </c>
      <c r="CL356" s="102">
        <f t="shared" si="292"/>
        <v>391099.88920510869</v>
      </c>
      <c r="CM356" s="102">
        <f>SUM(CM328:CM333)</f>
        <v>391099.88920510869</v>
      </c>
      <c r="CN356" s="102">
        <f>SUM(CN328:CN333)</f>
        <v>0</v>
      </c>
      <c r="CO356" s="102">
        <f t="shared" si="292"/>
        <v>1774439.7769155162</v>
      </c>
      <c r="CP356" s="102">
        <f t="shared" si="292"/>
        <v>0</v>
      </c>
      <c r="CQ356" s="102">
        <f t="shared" si="292"/>
        <v>209017.06342895672</v>
      </c>
      <c r="CR356" s="102">
        <f t="shared" si="292"/>
        <v>202683.31436362516</v>
      </c>
      <c r="CS356" s="102">
        <f t="shared" si="292"/>
        <v>387631.64490461058</v>
      </c>
      <c r="CT356" s="102">
        <f t="shared" si="292"/>
        <v>625508.0616445269</v>
      </c>
      <c r="CU356" s="102">
        <f t="shared" si="292"/>
        <v>402832.8858812619</v>
      </c>
      <c r="CV356" s="102">
        <f>SUM(CV328:CV333)</f>
        <v>402832.8858812619</v>
      </c>
      <c r="CW356" s="102">
        <f>SUM(CW328:CW333)</f>
        <v>0</v>
      </c>
      <c r="CX356" s="102">
        <f t="shared" si="292"/>
        <v>1827672.9702229819</v>
      </c>
      <c r="CY356" s="102">
        <f t="shared" si="292"/>
        <v>0</v>
      </c>
      <c r="CZ356" s="102">
        <f t="shared" si="292"/>
        <v>5</v>
      </c>
      <c r="DA356" s="102">
        <f t="shared" si="292"/>
        <v>4</v>
      </c>
      <c r="DB356" s="102">
        <f t="shared" si="292"/>
        <v>0</v>
      </c>
      <c r="DC356" s="102">
        <f t="shared" si="292"/>
        <v>0</v>
      </c>
      <c r="DD356" s="102">
        <f t="shared" si="292"/>
        <v>0</v>
      </c>
      <c r="DE356" s="102">
        <f>SUM(DE328:DE333)</f>
        <v>19</v>
      </c>
      <c r="DF356" s="102">
        <f>SUM(DF328:DF333)</f>
        <v>19</v>
      </c>
      <c r="DG356" s="102">
        <f t="shared" si="292"/>
        <v>6</v>
      </c>
      <c r="DH356" s="102">
        <f t="shared" si="292"/>
        <v>0</v>
      </c>
      <c r="DJ356" s="104"/>
      <c r="DK356" s="105"/>
    </row>
    <row r="357" spans="1:115" s="103" customFormat="1" ht="11.5" outlineLevel="1" x14ac:dyDescent="0.35">
      <c r="A357" s="87">
        <v>1900</v>
      </c>
      <c r="B357" s="87" t="s">
        <v>584</v>
      </c>
      <c r="C357" s="102">
        <f>SUM(C340:C349)</f>
        <v>0</v>
      </c>
      <c r="D357" s="102">
        <f>SUM(D340:D349)</f>
        <v>0</v>
      </c>
      <c r="E357" s="102">
        <f>SUM(E334:E349)</f>
        <v>0</v>
      </c>
      <c r="F357" s="102">
        <f t="shared" ref="F357:Q357" si="293">SUM(F334:F349)</f>
        <v>0</v>
      </c>
      <c r="G357" s="102">
        <f t="shared" si="293"/>
        <v>0</v>
      </c>
      <c r="H357" s="102">
        <f t="shared" si="293"/>
        <v>0</v>
      </c>
      <c r="I357" s="102">
        <f t="shared" si="293"/>
        <v>0</v>
      </c>
      <c r="J357" s="102">
        <f t="shared" si="293"/>
        <v>0</v>
      </c>
      <c r="K357" s="102">
        <f t="shared" si="293"/>
        <v>0</v>
      </c>
      <c r="L357" s="102">
        <f t="shared" si="293"/>
        <v>0</v>
      </c>
      <c r="M357" s="102">
        <f t="shared" si="293"/>
        <v>0</v>
      </c>
      <c r="N357" s="102">
        <f t="shared" si="293"/>
        <v>0</v>
      </c>
      <c r="O357" s="102">
        <f t="shared" si="293"/>
        <v>0</v>
      </c>
      <c r="P357" s="102">
        <f t="shared" si="293"/>
        <v>0</v>
      </c>
      <c r="Q357" s="102">
        <f t="shared" si="293"/>
        <v>0</v>
      </c>
      <c r="R357" s="102">
        <f>SUM(R340:R349)</f>
        <v>0</v>
      </c>
      <c r="S357" s="102">
        <f t="shared" ref="S357:U357" si="294">SUM(S334:S349)</f>
        <v>0</v>
      </c>
      <c r="T357" s="102">
        <f t="shared" si="294"/>
        <v>0</v>
      </c>
      <c r="U357" s="102">
        <f t="shared" si="294"/>
        <v>0</v>
      </c>
      <c r="V357" s="102">
        <f>SUM(V340:V349)</f>
        <v>0</v>
      </c>
      <c r="W357" s="102">
        <f t="shared" ref="W357:AQ357" si="295">SUM(W334:W349)</f>
        <v>0</v>
      </c>
      <c r="X357" s="102">
        <f t="shared" si="295"/>
        <v>0</v>
      </c>
      <c r="Y357" s="102">
        <f t="shared" si="295"/>
        <v>0</v>
      </c>
      <c r="Z357" s="102">
        <f t="shared" si="295"/>
        <v>0</v>
      </c>
      <c r="AA357" s="102">
        <f t="shared" si="295"/>
        <v>0</v>
      </c>
      <c r="AB357" s="102">
        <f t="shared" si="295"/>
        <v>0</v>
      </c>
      <c r="AC357" s="102">
        <f t="shared" si="295"/>
        <v>0</v>
      </c>
      <c r="AD357" s="102">
        <f t="shared" si="295"/>
        <v>0</v>
      </c>
      <c r="AE357" s="102">
        <f t="shared" si="295"/>
        <v>0</v>
      </c>
      <c r="AF357" s="102">
        <f t="shared" si="295"/>
        <v>0</v>
      </c>
      <c r="AG357" s="102">
        <f t="shared" si="295"/>
        <v>0</v>
      </c>
      <c r="AH357" s="102">
        <f t="shared" si="295"/>
        <v>0</v>
      </c>
      <c r="AI357" s="102">
        <f t="shared" si="295"/>
        <v>0</v>
      </c>
      <c r="AJ357" s="102">
        <f t="shared" si="295"/>
        <v>0</v>
      </c>
      <c r="AK357" s="102">
        <f t="shared" si="295"/>
        <v>0</v>
      </c>
      <c r="AL357" s="102">
        <f t="shared" si="295"/>
        <v>0</v>
      </c>
      <c r="AM357" s="102">
        <f t="shared" si="295"/>
        <v>0</v>
      </c>
      <c r="AN357" s="102">
        <f t="shared" si="295"/>
        <v>0</v>
      </c>
      <c r="AO357" s="102">
        <f t="shared" si="295"/>
        <v>0</v>
      </c>
      <c r="AP357" s="102">
        <f t="shared" si="295"/>
        <v>0</v>
      </c>
      <c r="AQ357" s="102">
        <f t="shared" si="295"/>
        <v>0</v>
      </c>
      <c r="AR357" s="102">
        <f t="shared" ref="AR357:DC357" si="296">SUM(AR340:AR349)</f>
        <v>0</v>
      </c>
      <c r="AS357" s="102">
        <f t="shared" si="296"/>
        <v>0</v>
      </c>
      <c r="AT357" s="102">
        <f t="shared" si="296"/>
        <v>0</v>
      </c>
      <c r="AU357" s="102">
        <f t="shared" si="296"/>
        <v>0</v>
      </c>
      <c r="AV357" s="102">
        <f t="shared" si="296"/>
        <v>0</v>
      </c>
      <c r="AW357" s="102">
        <f t="shared" si="296"/>
        <v>0</v>
      </c>
      <c r="AX357" s="102">
        <f t="shared" si="296"/>
        <v>0</v>
      </c>
      <c r="AY357" s="102">
        <f t="shared" si="296"/>
        <v>0</v>
      </c>
      <c r="AZ357" s="102">
        <f t="shared" si="296"/>
        <v>0</v>
      </c>
      <c r="BA357" s="102">
        <f t="shared" si="296"/>
        <v>0</v>
      </c>
      <c r="BB357" s="102">
        <f t="shared" si="296"/>
        <v>0</v>
      </c>
      <c r="BC357" s="102">
        <f t="shared" si="296"/>
        <v>0</v>
      </c>
      <c r="BD357" s="102">
        <f t="shared" si="296"/>
        <v>0</v>
      </c>
      <c r="BE357" s="102">
        <f t="shared" si="296"/>
        <v>0</v>
      </c>
      <c r="BF357" s="102">
        <f t="shared" si="296"/>
        <v>0</v>
      </c>
      <c r="BG357" s="102">
        <f t="shared" si="296"/>
        <v>0</v>
      </c>
      <c r="BH357" s="102">
        <f t="shared" si="296"/>
        <v>0</v>
      </c>
      <c r="BI357" s="102">
        <f t="shared" si="296"/>
        <v>0</v>
      </c>
      <c r="BJ357" s="102">
        <f t="shared" si="296"/>
        <v>0</v>
      </c>
      <c r="BK357" s="102">
        <f t="shared" si="296"/>
        <v>0</v>
      </c>
      <c r="BL357" s="102">
        <f t="shared" si="296"/>
        <v>0</v>
      </c>
      <c r="BM357" s="102">
        <f t="shared" si="296"/>
        <v>0</v>
      </c>
      <c r="BN357" s="102">
        <f t="shared" si="296"/>
        <v>0</v>
      </c>
      <c r="BO357" s="102">
        <f t="shared" si="296"/>
        <v>0</v>
      </c>
      <c r="BP357" s="102">
        <f t="shared" si="296"/>
        <v>0</v>
      </c>
      <c r="BQ357" s="102">
        <f t="shared" si="296"/>
        <v>0</v>
      </c>
      <c r="BR357" s="102">
        <f t="shared" si="296"/>
        <v>0</v>
      </c>
      <c r="BS357" s="102">
        <f t="shared" si="296"/>
        <v>0</v>
      </c>
      <c r="BT357" s="102">
        <f t="shared" si="296"/>
        <v>0</v>
      </c>
      <c r="BU357" s="102">
        <f t="shared" si="296"/>
        <v>0</v>
      </c>
      <c r="BV357" s="102">
        <f t="shared" si="296"/>
        <v>0</v>
      </c>
      <c r="BW357" s="102">
        <f t="shared" si="296"/>
        <v>0</v>
      </c>
      <c r="BX357" s="102">
        <f t="shared" si="296"/>
        <v>0</v>
      </c>
      <c r="BY357" s="102">
        <f t="shared" si="296"/>
        <v>0</v>
      </c>
      <c r="BZ357" s="102">
        <f t="shared" si="296"/>
        <v>0</v>
      </c>
      <c r="CA357" s="102">
        <f t="shared" si="296"/>
        <v>0</v>
      </c>
      <c r="CB357" s="102">
        <f t="shared" si="296"/>
        <v>0</v>
      </c>
      <c r="CC357" s="102">
        <f t="shared" si="296"/>
        <v>0</v>
      </c>
      <c r="CD357" s="102">
        <f t="shared" si="296"/>
        <v>0</v>
      </c>
      <c r="CE357" s="102">
        <f t="shared" si="296"/>
        <v>0</v>
      </c>
      <c r="CF357" s="102">
        <f t="shared" si="296"/>
        <v>0</v>
      </c>
      <c r="CG357" s="102">
        <f t="shared" si="296"/>
        <v>0</v>
      </c>
      <c r="CH357" s="102">
        <f t="shared" si="296"/>
        <v>0</v>
      </c>
      <c r="CI357" s="102">
        <f t="shared" si="296"/>
        <v>0</v>
      </c>
      <c r="CJ357" s="102">
        <f t="shared" si="296"/>
        <v>0</v>
      </c>
      <c r="CK357" s="102">
        <f t="shared" si="296"/>
        <v>0</v>
      </c>
      <c r="CL357" s="102">
        <f t="shared" si="296"/>
        <v>0</v>
      </c>
      <c r="CM357" s="102">
        <f t="shared" si="296"/>
        <v>0</v>
      </c>
      <c r="CN357" s="102">
        <f t="shared" si="296"/>
        <v>0</v>
      </c>
      <c r="CO357" s="102">
        <f t="shared" si="296"/>
        <v>0</v>
      </c>
      <c r="CP357" s="102">
        <f t="shared" si="296"/>
        <v>0</v>
      </c>
      <c r="CQ357" s="102">
        <f t="shared" si="296"/>
        <v>0</v>
      </c>
      <c r="CR357" s="102">
        <f t="shared" si="296"/>
        <v>0</v>
      </c>
      <c r="CS357" s="102">
        <f t="shared" si="296"/>
        <v>0</v>
      </c>
      <c r="CT357" s="102">
        <f t="shared" si="296"/>
        <v>0</v>
      </c>
      <c r="CU357" s="102">
        <f t="shared" si="296"/>
        <v>0</v>
      </c>
      <c r="CV357" s="102">
        <f t="shared" si="296"/>
        <v>0</v>
      </c>
      <c r="CW357" s="102">
        <f t="shared" si="296"/>
        <v>0</v>
      </c>
      <c r="CX357" s="102">
        <f t="shared" si="296"/>
        <v>0</v>
      </c>
      <c r="CY357" s="102">
        <f t="shared" si="296"/>
        <v>0</v>
      </c>
      <c r="CZ357" s="102">
        <f t="shared" si="296"/>
        <v>0</v>
      </c>
      <c r="DA357" s="102">
        <f t="shared" si="296"/>
        <v>0</v>
      </c>
      <c r="DB357" s="102">
        <f t="shared" si="296"/>
        <v>0</v>
      </c>
      <c r="DC357" s="102">
        <f t="shared" si="296"/>
        <v>0</v>
      </c>
      <c r="DD357" s="102">
        <f t="shared" ref="DD357:DH357" si="297">SUM(DD340:DD349)</f>
        <v>0</v>
      </c>
      <c r="DE357" s="102">
        <f t="shared" si="297"/>
        <v>0</v>
      </c>
      <c r="DF357" s="102">
        <f t="shared" si="297"/>
        <v>0</v>
      </c>
      <c r="DG357" s="102">
        <f t="shared" si="297"/>
        <v>0</v>
      </c>
      <c r="DH357" s="102">
        <f t="shared" si="297"/>
        <v>0</v>
      </c>
      <c r="DJ357" s="104"/>
      <c r="DK357" s="105"/>
    </row>
    <row r="358" spans="1:115" s="103" customFormat="1" ht="11.5" outlineLevel="1" x14ac:dyDescent="0.35">
      <c r="A358" s="87"/>
      <c r="B358" s="87"/>
      <c r="C358" s="102"/>
      <c r="D358" s="102"/>
      <c r="E358" s="102"/>
      <c r="F358" s="102"/>
      <c r="G358" s="102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  <c r="AU358" s="102"/>
      <c r="AV358" s="102"/>
      <c r="AW358" s="102"/>
      <c r="AX358" s="102"/>
      <c r="AY358" s="102"/>
      <c r="AZ358" s="102"/>
      <c r="BA358" s="102"/>
      <c r="BB358" s="102"/>
      <c r="BC358" s="102"/>
      <c r="BD358" s="102"/>
      <c r="BE358" s="102"/>
      <c r="BF358" s="102"/>
      <c r="BG358" s="102"/>
      <c r="BH358" s="102"/>
      <c r="BI358" s="102"/>
      <c r="BJ358" s="102"/>
      <c r="BK358" s="102"/>
      <c r="BL358" s="102"/>
      <c r="BM358" s="102"/>
      <c r="BN358" s="102"/>
      <c r="BO358" s="102"/>
      <c r="BP358" s="102"/>
      <c r="BQ358" s="102"/>
      <c r="BR358" s="102"/>
      <c r="BS358" s="102"/>
      <c r="BT358" s="102"/>
      <c r="BU358" s="102"/>
      <c r="BV358" s="102"/>
      <c r="BW358" s="102"/>
      <c r="BX358" s="102"/>
      <c r="BY358" s="102"/>
      <c r="BZ358" s="102"/>
      <c r="CA358" s="102"/>
      <c r="CB358" s="102"/>
      <c r="CC358" s="102"/>
      <c r="CD358" s="102"/>
      <c r="CE358" s="102"/>
      <c r="CF358" s="102"/>
      <c r="CG358" s="102"/>
      <c r="CH358" s="102"/>
      <c r="CI358" s="102"/>
      <c r="CJ358" s="102"/>
      <c r="CK358" s="102"/>
      <c r="CL358" s="102"/>
      <c r="CM358" s="102"/>
      <c r="CN358" s="102"/>
      <c r="CO358" s="102"/>
      <c r="CP358" s="102"/>
      <c r="CQ358" s="102"/>
      <c r="CR358" s="102"/>
      <c r="CS358" s="102"/>
      <c r="CT358" s="102"/>
      <c r="CU358" s="102"/>
      <c r="CV358" s="102"/>
      <c r="CW358" s="102"/>
      <c r="CX358" s="102"/>
      <c r="CY358" s="102"/>
      <c r="CZ358" s="102"/>
      <c r="DA358" s="102"/>
      <c r="DB358" s="102"/>
      <c r="DC358" s="102"/>
      <c r="DD358" s="102"/>
      <c r="DE358" s="102"/>
      <c r="DF358" s="102"/>
      <c r="DG358" s="102"/>
      <c r="DH358" s="102"/>
      <c r="DJ358" s="104"/>
      <c r="DK358" s="105"/>
    </row>
    <row r="359" spans="1:115" s="74" customFormat="1" ht="11.5" outlineLevel="1" x14ac:dyDescent="0.35">
      <c r="A359" s="88"/>
      <c r="B359" s="87" t="s">
        <v>594</v>
      </c>
      <c r="C359" s="93">
        <f t="shared" ref="C359:BN359" si="298">SUM(C354:C357)</f>
        <v>0</v>
      </c>
      <c r="D359" s="93">
        <f t="shared" si="298"/>
        <v>0</v>
      </c>
      <c r="E359" s="93">
        <f t="shared" si="298"/>
        <v>7319126.2284000013</v>
      </c>
      <c r="F359" s="93">
        <f t="shared" si="298"/>
        <v>665380.99799999991</v>
      </c>
      <c r="G359" s="93">
        <f t="shared" si="298"/>
        <v>1023125.208</v>
      </c>
      <c r="H359" s="93">
        <f t="shared" si="298"/>
        <v>1880332.2644000002</v>
      </c>
      <c r="I359" s="93">
        <f t="shared" si="298"/>
        <v>2147550</v>
      </c>
      <c r="J359" s="93">
        <f t="shared" si="298"/>
        <v>1602737.7579999999</v>
      </c>
      <c r="K359" s="93">
        <f t="shared" si="298"/>
        <v>0</v>
      </c>
      <c r="L359" s="93">
        <f t="shared" si="298"/>
        <v>0</v>
      </c>
      <c r="M359" s="93">
        <f t="shared" si="298"/>
        <v>0</v>
      </c>
      <c r="N359" s="94">
        <f t="shared" si="298"/>
        <v>0</v>
      </c>
      <c r="O359" s="93">
        <f t="shared" si="298"/>
        <v>707460.70733333332</v>
      </c>
      <c r="P359" s="93">
        <f t="shared" si="298"/>
        <v>996110.34</v>
      </c>
      <c r="Q359" s="93">
        <f t="shared" si="298"/>
        <v>1719960.81</v>
      </c>
      <c r="R359" s="93">
        <f t="shared" si="298"/>
        <v>2258403.94</v>
      </c>
      <c r="S359" s="93">
        <f t="shared" si="298"/>
        <v>1415835.8166666667</v>
      </c>
      <c r="T359" s="93">
        <f t="shared" si="298"/>
        <v>0</v>
      </c>
      <c r="U359" s="93">
        <f t="shared" si="298"/>
        <v>0</v>
      </c>
      <c r="V359" s="93">
        <f t="shared" si="298"/>
        <v>7097771.614000001</v>
      </c>
      <c r="W359" s="94">
        <f t="shared" si="298"/>
        <v>0</v>
      </c>
      <c r="X359" s="93">
        <f t="shared" si="298"/>
        <v>-42079.709333333391</v>
      </c>
      <c r="Y359" s="93">
        <f t="shared" si="298"/>
        <v>27014.867999999988</v>
      </c>
      <c r="Z359" s="93">
        <f t="shared" si="298"/>
        <v>160371.45440000016</v>
      </c>
      <c r="AA359" s="93">
        <f t="shared" si="298"/>
        <v>-110853.94000000035</v>
      </c>
      <c r="AB359" s="93">
        <f t="shared" si="298"/>
        <v>186901.94133333326</v>
      </c>
      <c r="AC359" s="93">
        <f t="shared" si="298"/>
        <v>0</v>
      </c>
      <c r="AD359" s="93">
        <f t="shared" si="298"/>
        <v>0</v>
      </c>
      <c r="AE359" s="93">
        <f t="shared" si="298"/>
        <v>-7097771.614000001</v>
      </c>
      <c r="AF359" s="93">
        <f t="shared" si="298"/>
        <v>684872.98003333318</v>
      </c>
      <c r="AG359" s="93">
        <f t="shared" si="298"/>
        <v>1014406.1502</v>
      </c>
      <c r="AH359" s="93">
        <f t="shared" si="298"/>
        <v>1637456.8993999998</v>
      </c>
      <c r="AI359" s="93">
        <f t="shared" si="298"/>
        <v>2659226.0869999998</v>
      </c>
      <c r="AJ359" s="93">
        <f t="shared" si="298"/>
        <v>1472036.5304</v>
      </c>
      <c r="AK359" s="93">
        <f t="shared" si="298"/>
        <v>0</v>
      </c>
      <c r="AL359" s="93">
        <f t="shared" si="298"/>
        <v>0</v>
      </c>
      <c r="AM359" s="93">
        <f t="shared" si="298"/>
        <v>7467998.6470333338</v>
      </c>
      <c r="AN359" s="94">
        <f t="shared" si="298"/>
        <v>0</v>
      </c>
      <c r="AO359" s="93">
        <f t="shared" si="298"/>
        <v>705419.16943433334</v>
      </c>
      <c r="AP359" s="93">
        <f t="shared" si="298"/>
        <v>1044838.3347060001</v>
      </c>
      <c r="AQ359" s="93">
        <f t="shared" si="298"/>
        <v>1686580.606382</v>
      </c>
      <c r="AR359" s="93">
        <f t="shared" si="298"/>
        <v>2794002.8696099999</v>
      </c>
      <c r="AS359" s="93">
        <f t="shared" si="298"/>
        <v>1516197.626312</v>
      </c>
      <c r="AT359" s="93">
        <f t="shared" si="298"/>
        <v>0</v>
      </c>
      <c r="AU359" s="93">
        <f t="shared" si="298"/>
        <v>0</v>
      </c>
      <c r="AV359" s="93">
        <f t="shared" si="298"/>
        <v>7747038.6064443365</v>
      </c>
      <c r="AW359" s="94">
        <f t="shared" si="298"/>
        <v>0</v>
      </c>
      <c r="AX359" s="93">
        <f t="shared" si="298"/>
        <v>726581.74451736326</v>
      </c>
      <c r="AY359" s="93">
        <f t="shared" si="298"/>
        <v>1076183.4847471802</v>
      </c>
      <c r="AZ359" s="93">
        <f t="shared" si="298"/>
        <v>1737178.0245734602</v>
      </c>
      <c r="BA359" s="93">
        <f t="shared" si="298"/>
        <v>2932822.9556983002</v>
      </c>
      <c r="BB359" s="93">
        <f t="shared" si="298"/>
        <v>1561683.55510136</v>
      </c>
      <c r="BC359" s="93">
        <f t="shared" si="298"/>
        <v>0</v>
      </c>
      <c r="BD359" s="93">
        <f t="shared" si="298"/>
        <v>0</v>
      </c>
      <c r="BE359" s="93">
        <f t="shared" si="298"/>
        <v>8034449.7646376593</v>
      </c>
      <c r="BF359" s="94">
        <f t="shared" si="298"/>
        <v>0</v>
      </c>
      <c r="BG359" s="93">
        <f t="shared" si="298"/>
        <v>748379.19685288437</v>
      </c>
      <c r="BH359" s="93">
        <f t="shared" si="298"/>
        <v>1108468.9892895957</v>
      </c>
      <c r="BI359" s="93">
        <f t="shared" si="298"/>
        <v>1789293.3653106641</v>
      </c>
      <c r="BJ359" s="93">
        <f t="shared" si="298"/>
        <v>3020807.6443692497</v>
      </c>
      <c r="BK359" s="93">
        <f t="shared" si="298"/>
        <v>1608534.0617544008</v>
      </c>
      <c r="BL359" s="93">
        <f t="shared" si="298"/>
        <v>1608534.0617544008</v>
      </c>
      <c r="BM359" s="93">
        <f t="shared" si="298"/>
        <v>0</v>
      </c>
      <c r="BN359" s="93">
        <f t="shared" si="298"/>
        <v>8275483.2575767916</v>
      </c>
      <c r="BO359" s="94">
        <f t="shared" ref="BO359:DH359" si="299">SUM(BO354:BO357)</f>
        <v>0</v>
      </c>
      <c r="BP359" s="93">
        <f t="shared" si="299"/>
        <v>770830.57275847101</v>
      </c>
      <c r="BQ359" s="93">
        <f t="shared" si="299"/>
        <v>1141723.0589682832</v>
      </c>
      <c r="BR359" s="93">
        <f t="shared" si="299"/>
        <v>1842972.1662699841</v>
      </c>
      <c r="BS359" s="93">
        <f t="shared" si="299"/>
        <v>3111431.8737003258</v>
      </c>
      <c r="BT359" s="93">
        <f t="shared" si="299"/>
        <v>1656790.0836070329</v>
      </c>
      <c r="BU359" s="93">
        <f t="shared" si="299"/>
        <v>1656790.0836070329</v>
      </c>
      <c r="BV359" s="93">
        <f t="shared" si="299"/>
        <v>0</v>
      </c>
      <c r="BW359" s="93">
        <f t="shared" si="299"/>
        <v>8523747.7553041</v>
      </c>
      <c r="BX359" s="94">
        <f t="shared" si="299"/>
        <v>0</v>
      </c>
      <c r="BY359" s="93">
        <f t="shared" si="299"/>
        <v>793955.48994122492</v>
      </c>
      <c r="BZ359" s="93">
        <f t="shared" si="299"/>
        <v>1175974.750737332</v>
      </c>
      <c r="CA359" s="93">
        <f t="shared" si="299"/>
        <v>1898261.3312580837</v>
      </c>
      <c r="CB359" s="93">
        <f t="shared" si="299"/>
        <v>3204774.8299113363</v>
      </c>
      <c r="CC359" s="93">
        <f t="shared" si="299"/>
        <v>1706493.786115244</v>
      </c>
      <c r="CD359" s="93">
        <f t="shared" si="299"/>
        <v>1706493.786115244</v>
      </c>
      <c r="CE359" s="93">
        <f t="shared" si="299"/>
        <v>0</v>
      </c>
      <c r="CF359" s="93">
        <f t="shared" si="299"/>
        <v>8779460.1879632231</v>
      </c>
      <c r="CG359" s="94">
        <f t="shared" si="299"/>
        <v>0</v>
      </c>
      <c r="CH359" s="93">
        <f t="shared" si="299"/>
        <v>817774.15463946178</v>
      </c>
      <c r="CI359" s="93">
        <f t="shared" si="299"/>
        <v>1211253.9932594518</v>
      </c>
      <c r="CJ359" s="93">
        <f t="shared" si="299"/>
        <v>1955209.1711958265</v>
      </c>
      <c r="CK359" s="93">
        <f t="shared" si="299"/>
        <v>3300918.0748086772</v>
      </c>
      <c r="CL359" s="93">
        <f t="shared" si="299"/>
        <v>1757688.5996987016</v>
      </c>
      <c r="CM359" s="93">
        <f t="shared" si="299"/>
        <v>1757688.5996987016</v>
      </c>
      <c r="CN359" s="93">
        <f t="shared" si="299"/>
        <v>0</v>
      </c>
      <c r="CO359" s="93">
        <f t="shared" si="299"/>
        <v>9042843.9936021212</v>
      </c>
      <c r="CP359" s="94">
        <f t="shared" si="299"/>
        <v>0</v>
      </c>
      <c r="CQ359" s="93">
        <f t="shared" si="299"/>
        <v>842307.37927864585</v>
      </c>
      <c r="CR359" s="93">
        <f t="shared" si="299"/>
        <v>1247591.6130572353</v>
      </c>
      <c r="CS359" s="93">
        <f t="shared" si="299"/>
        <v>2013865.4463317008</v>
      </c>
      <c r="CT359" s="93">
        <f t="shared" si="299"/>
        <v>3399945.6170529369</v>
      </c>
      <c r="CU359" s="93">
        <f t="shared" si="299"/>
        <v>1810419.2576896623</v>
      </c>
      <c r="CV359" s="93">
        <f t="shared" si="299"/>
        <v>1810419.2576896623</v>
      </c>
      <c r="CW359" s="93">
        <f t="shared" si="299"/>
        <v>0</v>
      </c>
      <c r="CX359" s="93">
        <f t="shared" si="299"/>
        <v>9314129.3134101871</v>
      </c>
      <c r="CY359" s="94">
        <f t="shared" si="299"/>
        <v>0</v>
      </c>
      <c r="CZ359" s="93">
        <f t="shared" si="299"/>
        <v>40</v>
      </c>
      <c r="DA359" s="93">
        <f t="shared" si="299"/>
        <v>34</v>
      </c>
      <c r="DB359" s="93">
        <f t="shared" si="299"/>
        <v>0</v>
      </c>
      <c r="DC359" s="93">
        <f t="shared" si="299"/>
        <v>0</v>
      </c>
      <c r="DD359" s="93">
        <f t="shared" si="299"/>
        <v>0</v>
      </c>
      <c r="DE359" s="93">
        <f t="shared" si="299"/>
        <v>134</v>
      </c>
      <c r="DF359" s="93">
        <f t="shared" si="299"/>
        <v>139</v>
      </c>
      <c r="DG359" s="93">
        <f t="shared" si="299"/>
        <v>33</v>
      </c>
      <c r="DH359" s="94">
        <f t="shared" si="299"/>
        <v>0</v>
      </c>
      <c r="DJ359" s="104"/>
      <c r="DK359" s="105"/>
    </row>
    <row r="360" spans="1:115" s="103" customFormat="1" ht="11.5" outlineLevel="1" x14ac:dyDescent="0.35">
      <c r="A360" s="106"/>
      <c r="B360" s="101"/>
      <c r="C360" s="102"/>
      <c r="D360" s="69" t="str">
        <f t="shared" ref="D360:E360" si="300">IFERROR(IF(SUBTOTAL(109,D354:D357)&lt;&gt;D359,"Hidden",""),"Error")</f>
        <v/>
      </c>
      <c r="E360" s="69" t="str">
        <f t="shared" si="300"/>
        <v/>
      </c>
      <c r="F360" s="69" t="str">
        <f>IFERROR(IF(SUBTOTAL(109,F354:F357)&lt;&gt;F359,"Hidden",""),"Error")</f>
        <v/>
      </c>
      <c r="G360" s="69" t="str">
        <f t="shared" ref="G360:M360" si="301">IFERROR(IF(SUBTOTAL(109,G354:G357)&lt;&gt;G359,"Hidden",""),"Error")</f>
        <v/>
      </c>
      <c r="H360" s="69" t="str">
        <f t="shared" si="301"/>
        <v/>
      </c>
      <c r="I360" s="69" t="str">
        <f t="shared" si="301"/>
        <v/>
      </c>
      <c r="J360" s="69" t="str">
        <f t="shared" si="301"/>
        <v/>
      </c>
      <c r="K360" s="69" t="str">
        <f t="shared" si="301"/>
        <v/>
      </c>
      <c r="L360" s="69" t="str">
        <f t="shared" si="301"/>
        <v/>
      </c>
      <c r="M360" s="69" t="str">
        <f t="shared" si="301"/>
        <v/>
      </c>
      <c r="N360" s="100"/>
      <c r="O360" s="69" t="str">
        <f>IFERROR(IF(SUBTOTAL(109,O354:O357)&lt;&gt;O359,"Hidden",""),"Error")</f>
        <v/>
      </c>
      <c r="P360" s="69" t="str">
        <f t="shared" ref="P360:V360" si="302">IFERROR(IF(SUBTOTAL(109,P354:P357)&lt;&gt;P359,"Hidden",""),"Error")</f>
        <v/>
      </c>
      <c r="Q360" s="69" t="str">
        <f t="shared" si="302"/>
        <v/>
      </c>
      <c r="R360" s="69" t="str">
        <f t="shared" si="302"/>
        <v/>
      </c>
      <c r="S360" s="69" t="str">
        <f t="shared" si="302"/>
        <v/>
      </c>
      <c r="T360" s="69" t="str">
        <f t="shared" si="302"/>
        <v/>
      </c>
      <c r="U360" s="69" t="str">
        <f t="shared" si="302"/>
        <v/>
      </c>
      <c r="V360" s="69" t="str">
        <f t="shared" si="302"/>
        <v/>
      </c>
      <c r="W360" s="100"/>
      <c r="X360" s="69"/>
      <c r="Y360" s="69"/>
      <c r="Z360" s="69"/>
      <c r="AA360" s="69"/>
      <c r="AB360" s="69"/>
      <c r="AC360" s="69"/>
      <c r="AD360" s="69"/>
      <c r="AE360" s="69"/>
      <c r="AF360" s="69" t="str">
        <f>IFERROR(IF(SUBTOTAL(109,AF354:AF357)&lt;&gt;AF359,"Hidden",""),"Error")</f>
        <v/>
      </c>
      <c r="AG360" s="69" t="str">
        <f t="shared" ref="AG360:AM360" si="303">IFERROR(IF(SUBTOTAL(109,AG354:AG357)&lt;&gt;AG359,"Hidden",""),"Error")</f>
        <v/>
      </c>
      <c r="AH360" s="69" t="str">
        <f t="shared" si="303"/>
        <v/>
      </c>
      <c r="AI360" s="69" t="str">
        <f t="shared" si="303"/>
        <v/>
      </c>
      <c r="AJ360" s="69" t="str">
        <f t="shared" si="303"/>
        <v/>
      </c>
      <c r="AK360" s="69" t="str">
        <f t="shared" si="303"/>
        <v/>
      </c>
      <c r="AL360" s="69" t="str">
        <f t="shared" si="303"/>
        <v/>
      </c>
      <c r="AM360" s="69" t="str">
        <f t="shared" si="303"/>
        <v/>
      </c>
      <c r="AN360" s="100"/>
      <c r="AO360" s="69" t="str">
        <f>IFERROR(IF(SUBTOTAL(109,AO354:AO357)&lt;&gt;AO359,"Hidden",""),"Error")</f>
        <v/>
      </c>
      <c r="AP360" s="69" t="str">
        <f t="shared" ref="AP360:AV360" si="304">IFERROR(IF(SUBTOTAL(109,AP354:AP357)&lt;&gt;AP359,"Hidden",""),"Error")</f>
        <v/>
      </c>
      <c r="AQ360" s="69" t="str">
        <f t="shared" si="304"/>
        <v/>
      </c>
      <c r="AR360" s="69" t="str">
        <f t="shared" si="304"/>
        <v/>
      </c>
      <c r="AS360" s="69" t="str">
        <f t="shared" si="304"/>
        <v/>
      </c>
      <c r="AT360" s="69" t="str">
        <f t="shared" si="304"/>
        <v/>
      </c>
      <c r="AU360" s="69" t="str">
        <f t="shared" si="304"/>
        <v/>
      </c>
      <c r="AV360" s="69" t="str">
        <f t="shared" si="304"/>
        <v/>
      </c>
      <c r="AW360" s="100"/>
      <c r="AX360" s="69" t="str">
        <f>IFERROR(IF(SUBTOTAL(109,AX354:AX357)&lt;&gt;AX359,"Hidden",""),"Error")</f>
        <v/>
      </c>
      <c r="AY360" s="69" t="str">
        <f t="shared" ref="AY360:BE360" si="305">IFERROR(IF(SUBTOTAL(109,AY354:AY357)&lt;&gt;AY359,"Hidden",""),"Error")</f>
        <v/>
      </c>
      <c r="AZ360" s="69" t="str">
        <f t="shared" si="305"/>
        <v/>
      </c>
      <c r="BA360" s="69" t="str">
        <f t="shared" si="305"/>
        <v/>
      </c>
      <c r="BB360" s="69" t="str">
        <f t="shared" si="305"/>
        <v/>
      </c>
      <c r="BC360" s="69" t="str">
        <f t="shared" si="305"/>
        <v/>
      </c>
      <c r="BD360" s="69" t="str">
        <f t="shared" si="305"/>
        <v/>
      </c>
      <c r="BE360" s="69" t="str">
        <f t="shared" si="305"/>
        <v/>
      </c>
      <c r="BF360" s="100"/>
      <c r="BG360" s="69" t="str">
        <f>IFERROR(IF(SUBTOTAL(109,BG354:BG357)&lt;&gt;BG359,"Hidden",""),"Error")</f>
        <v/>
      </c>
      <c r="BH360" s="69" t="str">
        <f t="shared" ref="BH360:BN360" si="306">IFERROR(IF(SUBTOTAL(109,BH354:BH357)&lt;&gt;BH359,"Hidden",""),"Error")</f>
        <v/>
      </c>
      <c r="BI360" s="69" t="str">
        <f t="shared" si="306"/>
        <v/>
      </c>
      <c r="BJ360" s="69" t="str">
        <f t="shared" si="306"/>
        <v/>
      </c>
      <c r="BK360" s="69" t="str">
        <f t="shared" si="306"/>
        <v/>
      </c>
      <c r="BL360" s="69" t="str">
        <f t="shared" si="306"/>
        <v/>
      </c>
      <c r="BM360" s="69" t="str">
        <f t="shared" si="306"/>
        <v/>
      </c>
      <c r="BN360" s="69" t="str">
        <f t="shared" si="306"/>
        <v/>
      </c>
      <c r="BO360" s="100"/>
      <c r="BP360" s="69" t="str">
        <f>IFERROR(IF(SUBTOTAL(109,BP354:BP357)&lt;&gt;BP359,"Hidden",""),"Error")</f>
        <v/>
      </c>
      <c r="BQ360" s="69" t="str">
        <f t="shared" ref="BQ360:BW360" si="307">IFERROR(IF(SUBTOTAL(109,BQ354:BQ357)&lt;&gt;BQ359,"Hidden",""),"Error")</f>
        <v/>
      </c>
      <c r="BR360" s="69" t="str">
        <f t="shared" si="307"/>
        <v/>
      </c>
      <c r="BS360" s="69" t="str">
        <f t="shared" si="307"/>
        <v/>
      </c>
      <c r="BT360" s="69" t="str">
        <f t="shared" si="307"/>
        <v/>
      </c>
      <c r="BU360" s="69" t="str">
        <f t="shared" si="307"/>
        <v/>
      </c>
      <c r="BV360" s="69" t="str">
        <f t="shared" si="307"/>
        <v/>
      </c>
      <c r="BW360" s="69" t="str">
        <f t="shared" si="307"/>
        <v/>
      </c>
      <c r="BX360" s="100"/>
      <c r="BY360" s="69" t="str">
        <f>IFERROR(IF(SUBTOTAL(109,BY354:BY357)&lt;&gt;BY359,"Hidden",""),"Error")</f>
        <v/>
      </c>
      <c r="BZ360" s="69" t="str">
        <f t="shared" ref="BZ360:CF360" si="308">IFERROR(IF(SUBTOTAL(109,BZ354:BZ357)&lt;&gt;BZ359,"Hidden",""),"Error")</f>
        <v/>
      </c>
      <c r="CA360" s="69" t="str">
        <f t="shared" si="308"/>
        <v/>
      </c>
      <c r="CB360" s="69" t="str">
        <f t="shared" si="308"/>
        <v/>
      </c>
      <c r="CC360" s="69" t="str">
        <f t="shared" si="308"/>
        <v/>
      </c>
      <c r="CD360" s="69" t="str">
        <f t="shared" si="308"/>
        <v/>
      </c>
      <c r="CE360" s="69" t="str">
        <f t="shared" si="308"/>
        <v/>
      </c>
      <c r="CF360" s="69" t="str">
        <f t="shared" si="308"/>
        <v/>
      </c>
      <c r="CG360" s="100"/>
      <c r="CH360" s="69" t="str">
        <f>IFERROR(IF(SUBTOTAL(109,CH354:CH357)&lt;&gt;CH359,"Hidden",""),"Error")</f>
        <v/>
      </c>
      <c r="CI360" s="69" t="str">
        <f t="shared" ref="CI360:CO360" si="309">IFERROR(IF(SUBTOTAL(109,CI354:CI357)&lt;&gt;CI359,"Hidden",""),"Error")</f>
        <v/>
      </c>
      <c r="CJ360" s="69" t="str">
        <f t="shared" si="309"/>
        <v/>
      </c>
      <c r="CK360" s="69" t="str">
        <f t="shared" si="309"/>
        <v/>
      </c>
      <c r="CL360" s="69" t="str">
        <f t="shared" si="309"/>
        <v/>
      </c>
      <c r="CM360" s="69" t="str">
        <f t="shared" si="309"/>
        <v/>
      </c>
      <c r="CN360" s="69" t="str">
        <f t="shared" si="309"/>
        <v/>
      </c>
      <c r="CO360" s="69" t="str">
        <f t="shared" si="309"/>
        <v/>
      </c>
      <c r="CP360" s="100"/>
      <c r="CQ360" s="69" t="str">
        <f>IFERROR(IF(SUBTOTAL(109,CQ354:CQ357)&lt;&gt;CQ359,"Hidden",""),"Error")</f>
        <v/>
      </c>
      <c r="CR360" s="69" t="str">
        <f t="shared" ref="CR360:CX360" si="310">IFERROR(IF(SUBTOTAL(109,CR354:CR357)&lt;&gt;CR359,"Hidden",""),"Error")</f>
        <v/>
      </c>
      <c r="CS360" s="69" t="str">
        <f t="shared" si="310"/>
        <v/>
      </c>
      <c r="CT360" s="69" t="str">
        <f t="shared" si="310"/>
        <v/>
      </c>
      <c r="CU360" s="69" t="str">
        <f t="shared" si="310"/>
        <v/>
      </c>
      <c r="CV360" s="69" t="str">
        <f t="shared" si="310"/>
        <v/>
      </c>
      <c r="CW360" s="69" t="str">
        <f t="shared" si="310"/>
        <v/>
      </c>
      <c r="CX360" s="69" t="str">
        <f t="shared" si="310"/>
        <v/>
      </c>
      <c r="CY360" s="100"/>
      <c r="CZ360" s="69" t="str">
        <f>IFERROR(IF(SUBTOTAL(109,CZ354:CZ357)&lt;&gt;CZ359,"Hidden",""),"Error")</f>
        <v/>
      </c>
      <c r="DA360" s="69" t="str">
        <f t="shared" ref="DA360:DG360" si="311">IFERROR(IF(SUBTOTAL(109,DA354:DA357)&lt;&gt;DA359,"Hidden",""),"Error")</f>
        <v/>
      </c>
      <c r="DB360" s="69" t="str">
        <f t="shared" si="311"/>
        <v/>
      </c>
      <c r="DC360" s="69" t="str">
        <f t="shared" si="311"/>
        <v/>
      </c>
      <c r="DD360" s="69" t="str">
        <f t="shared" si="311"/>
        <v/>
      </c>
      <c r="DE360" s="69" t="str">
        <f t="shared" si="311"/>
        <v/>
      </c>
      <c r="DF360" s="69" t="str">
        <f t="shared" si="311"/>
        <v/>
      </c>
      <c r="DG360" s="69" t="str">
        <f t="shared" si="311"/>
        <v/>
      </c>
      <c r="DH360" s="100"/>
      <c r="DJ360" s="104"/>
      <c r="DK360" s="105"/>
    </row>
    <row r="361" spans="1:115" s="74" customFormat="1" ht="11.5" hidden="1" x14ac:dyDescent="0.35">
      <c r="A361" s="87">
        <v>2000</v>
      </c>
      <c r="B361" s="87" t="s">
        <v>595</v>
      </c>
      <c r="C361" s="69"/>
      <c r="D361" s="69"/>
      <c r="E361" s="69"/>
      <c r="F361" s="69"/>
      <c r="G361" s="69"/>
      <c r="H361" s="69"/>
      <c r="I361" s="69"/>
      <c r="J361" s="69"/>
      <c r="K361" s="69"/>
      <c r="L361" s="69"/>
      <c r="M361" s="69"/>
      <c r="N361" s="70"/>
      <c r="O361" s="69"/>
      <c r="P361" s="69"/>
      <c r="Q361" s="69"/>
      <c r="R361" s="69"/>
      <c r="S361" s="69"/>
      <c r="T361" s="69"/>
      <c r="U361" s="69"/>
      <c r="V361" s="69"/>
      <c r="W361" s="70"/>
      <c r="X361" s="69"/>
      <c r="Y361" s="69"/>
      <c r="Z361" s="69"/>
      <c r="AA361" s="69"/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  <c r="AM361" s="69"/>
      <c r="AN361" s="70"/>
      <c r="AO361" s="69"/>
      <c r="AP361" s="69"/>
      <c r="AQ361" s="69"/>
      <c r="AR361" s="69"/>
      <c r="AS361" s="69"/>
      <c r="AT361" s="69"/>
      <c r="AU361" s="69"/>
      <c r="AV361" s="69"/>
      <c r="AW361" s="70"/>
      <c r="AX361" s="69"/>
      <c r="AY361" s="69"/>
      <c r="AZ361" s="69"/>
      <c r="BA361" s="69"/>
      <c r="BB361" s="69"/>
      <c r="BC361" s="69"/>
      <c r="BD361" s="69"/>
      <c r="BE361" s="69"/>
      <c r="BF361" s="70"/>
      <c r="BG361" s="69"/>
      <c r="BH361" s="69"/>
      <c r="BI361" s="69"/>
      <c r="BJ361" s="69"/>
      <c r="BK361" s="69"/>
      <c r="BL361" s="69"/>
      <c r="BM361" s="69"/>
      <c r="BN361" s="69"/>
      <c r="BO361" s="70"/>
      <c r="BP361" s="69"/>
      <c r="BQ361" s="69"/>
      <c r="BR361" s="69"/>
      <c r="BS361" s="69"/>
      <c r="BT361" s="69"/>
      <c r="BU361" s="69"/>
      <c r="BV361" s="69"/>
      <c r="BW361" s="69"/>
      <c r="BX361" s="70"/>
      <c r="BY361" s="69"/>
      <c r="BZ361" s="69"/>
      <c r="CA361" s="69"/>
      <c r="CB361" s="69"/>
      <c r="CC361" s="69"/>
      <c r="CD361" s="69"/>
      <c r="CE361" s="69"/>
      <c r="CF361" s="69"/>
      <c r="CG361" s="70"/>
      <c r="CH361" s="69"/>
      <c r="CI361" s="69"/>
      <c r="CJ361" s="69"/>
      <c r="CK361" s="69"/>
      <c r="CL361" s="69"/>
      <c r="CM361" s="69"/>
      <c r="CN361" s="69"/>
      <c r="CO361" s="69"/>
      <c r="CP361" s="70"/>
      <c r="CQ361" s="69"/>
      <c r="CR361" s="69"/>
      <c r="CS361" s="69"/>
      <c r="CT361" s="69"/>
      <c r="CU361" s="69"/>
      <c r="CV361" s="69"/>
      <c r="CW361" s="69"/>
      <c r="CX361" s="69"/>
      <c r="CY361" s="70"/>
      <c r="CZ361" s="69"/>
      <c r="DA361" s="69"/>
      <c r="DB361" s="69"/>
      <c r="DC361" s="69"/>
      <c r="DD361" s="69"/>
      <c r="DE361" s="69"/>
      <c r="DF361" s="69"/>
      <c r="DG361" s="69"/>
      <c r="DH361" s="70"/>
      <c r="DJ361" s="104"/>
      <c r="DK361" s="105"/>
    </row>
    <row r="362" spans="1:115" s="74" customFormat="1" ht="11.5" hidden="1" x14ac:dyDescent="0.35">
      <c r="A362" s="88">
        <v>2100</v>
      </c>
      <c r="B362" s="88" t="s">
        <v>596</v>
      </c>
      <c r="C362" s="69"/>
      <c r="D362" s="69">
        <v>0</v>
      </c>
      <c r="E362" s="69">
        <v>0</v>
      </c>
      <c r="F362" s="69">
        <v>0</v>
      </c>
      <c r="G362" s="69">
        <v>0</v>
      </c>
      <c r="H362" s="69">
        <v>0</v>
      </c>
      <c r="I362" s="69">
        <v>0</v>
      </c>
      <c r="J362" s="69">
        <v>0</v>
      </c>
      <c r="K362" s="69">
        <v>0</v>
      </c>
      <c r="L362" s="69">
        <v>0</v>
      </c>
      <c r="M362" s="69">
        <v>0</v>
      </c>
      <c r="N362" s="70" t="s">
        <v>423</v>
      </c>
      <c r="O362" s="69">
        <v>0</v>
      </c>
      <c r="P362" s="69">
        <v>0</v>
      </c>
      <c r="Q362" s="69">
        <v>0</v>
      </c>
      <c r="R362" s="69">
        <v>0</v>
      </c>
      <c r="S362" s="69">
        <v>0</v>
      </c>
      <c r="T362" s="69">
        <v>0</v>
      </c>
      <c r="U362" s="69">
        <v>0</v>
      </c>
      <c r="V362" s="69">
        <v>0</v>
      </c>
      <c r="W362" s="70" t="s">
        <v>423</v>
      </c>
      <c r="X362" s="69">
        <f t="shared" ref="X362:AE393" si="312">F362-O362</f>
        <v>0</v>
      </c>
      <c r="Y362" s="69">
        <f t="shared" si="312"/>
        <v>0</v>
      </c>
      <c r="Z362" s="69">
        <f t="shared" si="312"/>
        <v>0</v>
      </c>
      <c r="AA362" s="69">
        <f t="shared" si="312"/>
        <v>0</v>
      </c>
      <c r="AB362" s="69">
        <f t="shared" si="312"/>
        <v>0</v>
      </c>
      <c r="AC362" s="69">
        <f t="shared" si="312"/>
        <v>0</v>
      </c>
      <c r="AD362" s="69">
        <f t="shared" si="312"/>
        <v>0</v>
      </c>
      <c r="AE362" s="69">
        <f t="shared" si="312"/>
        <v>0</v>
      </c>
      <c r="AF362" s="69">
        <v>0</v>
      </c>
      <c r="AG362" s="69">
        <v>0</v>
      </c>
      <c r="AH362" s="69">
        <v>0</v>
      </c>
      <c r="AI362" s="69">
        <v>0</v>
      </c>
      <c r="AJ362" s="69">
        <v>0</v>
      </c>
      <c r="AK362" s="69">
        <v>0</v>
      </c>
      <c r="AL362" s="69">
        <v>0</v>
      </c>
      <c r="AM362" s="69">
        <v>0</v>
      </c>
      <c r="AN362" s="70" t="s">
        <v>423</v>
      </c>
      <c r="AO362" s="69">
        <v>0</v>
      </c>
      <c r="AP362" s="69">
        <v>0</v>
      </c>
      <c r="AQ362" s="69">
        <v>0</v>
      </c>
      <c r="AR362" s="69">
        <v>0</v>
      </c>
      <c r="AS362" s="69">
        <v>0</v>
      </c>
      <c r="AT362" s="69">
        <v>0</v>
      </c>
      <c r="AU362" s="69">
        <v>0</v>
      </c>
      <c r="AV362" s="69">
        <v>0</v>
      </c>
      <c r="AW362" s="70" t="s">
        <v>423</v>
      </c>
      <c r="AX362" s="69">
        <v>0</v>
      </c>
      <c r="AY362" s="69">
        <v>0</v>
      </c>
      <c r="AZ362" s="69">
        <v>0</v>
      </c>
      <c r="BA362" s="69">
        <v>0</v>
      </c>
      <c r="BB362" s="69">
        <v>0</v>
      </c>
      <c r="BC362" s="69">
        <v>0</v>
      </c>
      <c r="BD362" s="69">
        <v>0</v>
      </c>
      <c r="BE362" s="69">
        <v>0</v>
      </c>
      <c r="BF362" s="70" t="s">
        <v>423</v>
      </c>
      <c r="BG362" s="69">
        <v>0</v>
      </c>
      <c r="BH362" s="69">
        <v>0</v>
      </c>
      <c r="BI362" s="69">
        <v>0</v>
      </c>
      <c r="BJ362" s="69">
        <v>0</v>
      </c>
      <c r="BK362" s="69">
        <v>0</v>
      </c>
      <c r="BL362" s="69">
        <v>0</v>
      </c>
      <c r="BM362" s="69">
        <v>0</v>
      </c>
      <c r="BN362" s="69">
        <v>0</v>
      </c>
      <c r="BO362" s="70" t="s">
        <v>423</v>
      </c>
      <c r="BP362" s="69">
        <v>0</v>
      </c>
      <c r="BQ362" s="69">
        <v>0</v>
      </c>
      <c r="BR362" s="69">
        <v>0</v>
      </c>
      <c r="BS362" s="69">
        <v>0</v>
      </c>
      <c r="BT362" s="69">
        <v>0</v>
      </c>
      <c r="BU362" s="69">
        <v>0</v>
      </c>
      <c r="BV362" s="69">
        <v>0</v>
      </c>
      <c r="BW362" s="69">
        <v>0</v>
      </c>
      <c r="BX362" s="70" t="s">
        <v>423</v>
      </c>
      <c r="BY362" s="69">
        <v>0</v>
      </c>
      <c r="BZ362" s="69">
        <v>0</v>
      </c>
      <c r="CA362" s="69">
        <v>0</v>
      </c>
      <c r="CB362" s="69">
        <v>0</v>
      </c>
      <c r="CC362" s="69">
        <v>0</v>
      </c>
      <c r="CD362" s="69">
        <v>0</v>
      </c>
      <c r="CE362" s="69">
        <v>0</v>
      </c>
      <c r="CF362" s="69">
        <v>0</v>
      </c>
      <c r="CG362" s="70" t="s">
        <v>423</v>
      </c>
      <c r="CH362" s="69">
        <v>0</v>
      </c>
      <c r="CI362" s="69">
        <v>0</v>
      </c>
      <c r="CJ362" s="69">
        <v>0</v>
      </c>
      <c r="CK362" s="69">
        <v>0</v>
      </c>
      <c r="CL362" s="69">
        <v>0</v>
      </c>
      <c r="CM362" s="69">
        <v>0</v>
      </c>
      <c r="CN362" s="69">
        <v>0</v>
      </c>
      <c r="CO362" s="69">
        <v>0</v>
      </c>
      <c r="CP362" s="70" t="s">
        <v>423</v>
      </c>
      <c r="CQ362" s="69">
        <v>0</v>
      </c>
      <c r="CR362" s="69">
        <v>0</v>
      </c>
      <c r="CS362" s="69">
        <v>0</v>
      </c>
      <c r="CT362" s="69">
        <v>0</v>
      </c>
      <c r="CU362" s="69">
        <v>0</v>
      </c>
      <c r="CV362" s="69">
        <v>0</v>
      </c>
      <c r="CW362" s="69">
        <v>0</v>
      </c>
      <c r="CX362" s="69">
        <v>0</v>
      </c>
      <c r="CY362" s="70" t="s">
        <v>423</v>
      </c>
      <c r="CZ362" s="69">
        <v>0</v>
      </c>
      <c r="DA362" s="69">
        <v>0</v>
      </c>
      <c r="DB362" s="69">
        <v>0</v>
      </c>
      <c r="DC362" s="69">
        <v>0</v>
      </c>
      <c r="DD362" s="69">
        <v>0</v>
      </c>
      <c r="DE362" s="69">
        <v>0</v>
      </c>
      <c r="DF362" s="69">
        <v>0</v>
      </c>
      <c r="DG362" s="69">
        <v>0</v>
      </c>
      <c r="DH362" s="70" t="s">
        <v>423</v>
      </c>
      <c r="DJ362" s="104"/>
      <c r="DK362" s="105"/>
    </row>
    <row r="363" spans="1:115" s="74" customFormat="1" ht="11.5" hidden="1" x14ac:dyDescent="0.35">
      <c r="A363" s="88">
        <v>2101</v>
      </c>
      <c r="B363" s="88" t="s">
        <v>597</v>
      </c>
      <c r="C363" s="69"/>
      <c r="D363" s="69">
        <v>0</v>
      </c>
      <c r="E363" s="69">
        <v>0</v>
      </c>
      <c r="F363" s="69">
        <v>0</v>
      </c>
      <c r="G363" s="69">
        <v>0</v>
      </c>
      <c r="H363" s="69">
        <v>0</v>
      </c>
      <c r="I363" s="69">
        <v>0</v>
      </c>
      <c r="J363" s="69">
        <v>0</v>
      </c>
      <c r="K363" s="69">
        <v>0</v>
      </c>
      <c r="L363" s="69">
        <v>0</v>
      </c>
      <c r="M363" s="69">
        <v>0</v>
      </c>
      <c r="N363" s="70" t="s">
        <v>423</v>
      </c>
      <c r="O363" s="69">
        <v>0</v>
      </c>
      <c r="P363" s="69">
        <v>0</v>
      </c>
      <c r="Q363" s="69">
        <v>0</v>
      </c>
      <c r="R363" s="69">
        <v>0</v>
      </c>
      <c r="S363" s="69">
        <v>0</v>
      </c>
      <c r="T363" s="69">
        <v>0</v>
      </c>
      <c r="U363" s="69">
        <v>0</v>
      </c>
      <c r="V363" s="69">
        <v>0</v>
      </c>
      <c r="W363" s="70" t="s">
        <v>423</v>
      </c>
      <c r="X363" s="69">
        <f t="shared" si="312"/>
        <v>0</v>
      </c>
      <c r="Y363" s="69">
        <f t="shared" si="312"/>
        <v>0</v>
      </c>
      <c r="Z363" s="69">
        <f t="shared" si="312"/>
        <v>0</v>
      </c>
      <c r="AA363" s="69">
        <f t="shared" si="312"/>
        <v>0</v>
      </c>
      <c r="AB363" s="69">
        <f t="shared" si="312"/>
        <v>0</v>
      </c>
      <c r="AC363" s="69">
        <f t="shared" si="312"/>
        <v>0</v>
      </c>
      <c r="AD363" s="69">
        <f t="shared" si="312"/>
        <v>0</v>
      </c>
      <c r="AE363" s="69">
        <f t="shared" si="312"/>
        <v>0</v>
      </c>
      <c r="AF363" s="69">
        <v>0</v>
      </c>
      <c r="AG363" s="69">
        <v>0</v>
      </c>
      <c r="AH363" s="69">
        <v>0</v>
      </c>
      <c r="AI363" s="69">
        <v>0</v>
      </c>
      <c r="AJ363" s="69">
        <v>0</v>
      </c>
      <c r="AK363" s="69">
        <v>0</v>
      </c>
      <c r="AL363" s="69">
        <v>0</v>
      </c>
      <c r="AM363" s="69">
        <v>0</v>
      </c>
      <c r="AN363" s="70" t="s">
        <v>423</v>
      </c>
      <c r="AO363" s="69">
        <v>0</v>
      </c>
      <c r="AP363" s="69">
        <v>0</v>
      </c>
      <c r="AQ363" s="69">
        <v>0</v>
      </c>
      <c r="AR363" s="69">
        <v>0</v>
      </c>
      <c r="AS363" s="69">
        <v>0</v>
      </c>
      <c r="AT363" s="69">
        <v>0</v>
      </c>
      <c r="AU363" s="69">
        <v>0</v>
      </c>
      <c r="AV363" s="69">
        <v>0</v>
      </c>
      <c r="AW363" s="70" t="s">
        <v>423</v>
      </c>
      <c r="AX363" s="69">
        <v>0</v>
      </c>
      <c r="AY363" s="69">
        <v>0</v>
      </c>
      <c r="AZ363" s="69">
        <v>0</v>
      </c>
      <c r="BA363" s="69">
        <v>0</v>
      </c>
      <c r="BB363" s="69">
        <v>0</v>
      </c>
      <c r="BC363" s="69">
        <v>0</v>
      </c>
      <c r="BD363" s="69">
        <v>0</v>
      </c>
      <c r="BE363" s="69">
        <v>0</v>
      </c>
      <c r="BF363" s="70" t="s">
        <v>423</v>
      </c>
      <c r="BG363" s="69">
        <v>0</v>
      </c>
      <c r="BH363" s="69">
        <v>0</v>
      </c>
      <c r="BI363" s="69">
        <v>0</v>
      </c>
      <c r="BJ363" s="69">
        <v>0</v>
      </c>
      <c r="BK363" s="69">
        <v>0</v>
      </c>
      <c r="BL363" s="69">
        <v>0</v>
      </c>
      <c r="BM363" s="69">
        <v>0</v>
      </c>
      <c r="BN363" s="69">
        <v>0</v>
      </c>
      <c r="BO363" s="70" t="s">
        <v>423</v>
      </c>
      <c r="BP363" s="69">
        <v>0</v>
      </c>
      <c r="BQ363" s="69">
        <v>0</v>
      </c>
      <c r="BR363" s="69">
        <v>0</v>
      </c>
      <c r="BS363" s="69">
        <v>0</v>
      </c>
      <c r="BT363" s="69">
        <v>0</v>
      </c>
      <c r="BU363" s="69">
        <v>0</v>
      </c>
      <c r="BV363" s="69">
        <v>0</v>
      </c>
      <c r="BW363" s="69">
        <v>0</v>
      </c>
      <c r="BX363" s="70" t="s">
        <v>423</v>
      </c>
      <c r="BY363" s="69">
        <v>0</v>
      </c>
      <c r="BZ363" s="69">
        <v>0</v>
      </c>
      <c r="CA363" s="69">
        <v>0</v>
      </c>
      <c r="CB363" s="69">
        <v>0</v>
      </c>
      <c r="CC363" s="69">
        <v>0</v>
      </c>
      <c r="CD363" s="69">
        <v>0</v>
      </c>
      <c r="CE363" s="69">
        <v>0</v>
      </c>
      <c r="CF363" s="69">
        <v>0</v>
      </c>
      <c r="CG363" s="70" t="s">
        <v>423</v>
      </c>
      <c r="CH363" s="69">
        <v>0</v>
      </c>
      <c r="CI363" s="69">
        <v>0</v>
      </c>
      <c r="CJ363" s="69">
        <v>0</v>
      </c>
      <c r="CK363" s="69">
        <v>0</v>
      </c>
      <c r="CL363" s="69">
        <v>0</v>
      </c>
      <c r="CM363" s="69">
        <v>0</v>
      </c>
      <c r="CN363" s="69">
        <v>0</v>
      </c>
      <c r="CO363" s="69">
        <v>0</v>
      </c>
      <c r="CP363" s="70" t="s">
        <v>423</v>
      </c>
      <c r="CQ363" s="69">
        <v>0</v>
      </c>
      <c r="CR363" s="69">
        <v>0</v>
      </c>
      <c r="CS363" s="69">
        <v>0</v>
      </c>
      <c r="CT363" s="69">
        <v>0</v>
      </c>
      <c r="CU363" s="69">
        <v>0</v>
      </c>
      <c r="CV363" s="69">
        <v>0</v>
      </c>
      <c r="CW363" s="69">
        <v>0</v>
      </c>
      <c r="CX363" s="69">
        <v>0</v>
      </c>
      <c r="CY363" s="70" t="s">
        <v>423</v>
      </c>
      <c r="CZ363" s="69">
        <v>0</v>
      </c>
      <c r="DA363" s="69">
        <v>0</v>
      </c>
      <c r="DB363" s="69">
        <v>0</v>
      </c>
      <c r="DC363" s="69">
        <v>0</v>
      </c>
      <c r="DD363" s="69">
        <v>0</v>
      </c>
      <c r="DE363" s="69">
        <v>0</v>
      </c>
      <c r="DF363" s="69">
        <v>0</v>
      </c>
      <c r="DG363" s="69">
        <v>0</v>
      </c>
      <c r="DH363" s="70" t="s">
        <v>423</v>
      </c>
      <c r="DJ363" s="104"/>
      <c r="DK363" s="105"/>
    </row>
    <row r="364" spans="1:115" s="74" customFormat="1" ht="11.5" hidden="1" x14ac:dyDescent="0.35">
      <c r="A364" s="88">
        <v>2102</v>
      </c>
      <c r="B364" s="88" t="s">
        <v>598</v>
      </c>
      <c r="C364" s="69"/>
      <c r="D364" s="69">
        <v>0</v>
      </c>
      <c r="E364" s="69">
        <v>0</v>
      </c>
      <c r="F364" s="69">
        <v>0</v>
      </c>
      <c r="G364" s="69">
        <v>0</v>
      </c>
      <c r="H364" s="69">
        <v>0</v>
      </c>
      <c r="I364" s="69">
        <v>0</v>
      </c>
      <c r="J364" s="69">
        <v>0</v>
      </c>
      <c r="K364" s="69">
        <v>0</v>
      </c>
      <c r="L364" s="69">
        <v>0</v>
      </c>
      <c r="M364" s="69">
        <v>0</v>
      </c>
      <c r="N364" s="70" t="s">
        <v>423</v>
      </c>
      <c r="O364" s="69">
        <v>0</v>
      </c>
      <c r="P364" s="69">
        <v>0</v>
      </c>
      <c r="Q364" s="69">
        <v>0</v>
      </c>
      <c r="R364" s="69">
        <v>0</v>
      </c>
      <c r="S364" s="69">
        <v>0</v>
      </c>
      <c r="T364" s="69">
        <v>0</v>
      </c>
      <c r="U364" s="69">
        <v>0</v>
      </c>
      <c r="V364" s="69">
        <v>0</v>
      </c>
      <c r="W364" s="70" t="s">
        <v>423</v>
      </c>
      <c r="X364" s="69">
        <f t="shared" si="312"/>
        <v>0</v>
      </c>
      <c r="Y364" s="69">
        <f t="shared" si="312"/>
        <v>0</v>
      </c>
      <c r="Z364" s="69">
        <f t="shared" si="312"/>
        <v>0</v>
      </c>
      <c r="AA364" s="69">
        <f t="shared" si="312"/>
        <v>0</v>
      </c>
      <c r="AB364" s="69">
        <f t="shared" si="312"/>
        <v>0</v>
      </c>
      <c r="AC364" s="69">
        <f t="shared" si="312"/>
        <v>0</v>
      </c>
      <c r="AD364" s="69">
        <f t="shared" si="312"/>
        <v>0</v>
      </c>
      <c r="AE364" s="69">
        <f t="shared" si="312"/>
        <v>0</v>
      </c>
      <c r="AF364" s="69">
        <v>0</v>
      </c>
      <c r="AG364" s="69">
        <v>0</v>
      </c>
      <c r="AH364" s="69">
        <v>0</v>
      </c>
      <c r="AI364" s="69">
        <v>0</v>
      </c>
      <c r="AJ364" s="69">
        <v>0</v>
      </c>
      <c r="AK364" s="69">
        <v>0</v>
      </c>
      <c r="AL364" s="69">
        <v>0</v>
      </c>
      <c r="AM364" s="69">
        <v>0</v>
      </c>
      <c r="AN364" s="70" t="s">
        <v>423</v>
      </c>
      <c r="AO364" s="69">
        <v>0</v>
      </c>
      <c r="AP364" s="69">
        <v>0</v>
      </c>
      <c r="AQ364" s="69">
        <v>0</v>
      </c>
      <c r="AR364" s="69">
        <v>0</v>
      </c>
      <c r="AS364" s="69">
        <v>0</v>
      </c>
      <c r="AT364" s="69">
        <v>0</v>
      </c>
      <c r="AU364" s="69">
        <v>0</v>
      </c>
      <c r="AV364" s="69">
        <v>0</v>
      </c>
      <c r="AW364" s="70" t="s">
        <v>423</v>
      </c>
      <c r="AX364" s="69">
        <v>0</v>
      </c>
      <c r="AY364" s="69">
        <v>0</v>
      </c>
      <c r="AZ364" s="69">
        <v>0</v>
      </c>
      <c r="BA364" s="69">
        <v>0</v>
      </c>
      <c r="BB364" s="69">
        <v>0</v>
      </c>
      <c r="BC364" s="69">
        <v>0</v>
      </c>
      <c r="BD364" s="69">
        <v>0</v>
      </c>
      <c r="BE364" s="69">
        <v>0</v>
      </c>
      <c r="BF364" s="70" t="s">
        <v>423</v>
      </c>
      <c r="BG364" s="69">
        <v>0</v>
      </c>
      <c r="BH364" s="69">
        <v>0</v>
      </c>
      <c r="BI364" s="69">
        <v>0</v>
      </c>
      <c r="BJ364" s="69">
        <v>0</v>
      </c>
      <c r="BK364" s="69">
        <v>0</v>
      </c>
      <c r="BL364" s="69">
        <v>0</v>
      </c>
      <c r="BM364" s="69">
        <v>0</v>
      </c>
      <c r="BN364" s="69">
        <v>0</v>
      </c>
      <c r="BO364" s="70" t="s">
        <v>423</v>
      </c>
      <c r="BP364" s="69">
        <v>0</v>
      </c>
      <c r="BQ364" s="69">
        <v>0</v>
      </c>
      <c r="BR364" s="69">
        <v>0</v>
      </c>
      <c r="BS364" s="69">
        <v>0</v>
      </c>
      <c r="BT364" s="69">
        <v>0</v>
      </c>
      <c r="BU364" s="69">
        <v>0</v>
      </c>
      <c r="BV364" s="69">
        <v>0</v>
      </c>
      <c r="BW364" s="69">
        <v>0</v>
      </c>
      <c r="BX364" s="70" t="s">
        <v>423</v>
      </c>
      <c r="BY364" s="69">
        <v>0</v>
      </c>
      <c r="BZ364" s="69">
        <v>0</v>
      </c>
      <c r="CA364" s="69">
        <v>0</v>
      </c>
      <c r="CB364" s="69">
        <v>0</v>
      </c>
      <c r="CC364" s="69">
        <v>0</v>
      </c>
      <c r="CD364" s="69">
        <v>0</v>
      </c>
      <c r="CE364" s="69">
        <v>0</v>
      </c>
      <c r="CF364" s="69">
        <v>0</v>
      </c>
      <c r="CG364" s="70" t="s">
        <v>423</v>
      </c>
      <c r="CH364" s="69">
        <v>0</v>
      </c>
      <c r="CI364" s="69">
        <v>0</v>
      </c>
      <c r="CJ364" s="69">
        <v>0</v>
      </c>
      <c r="CK364" s="69">
        <v>0</v>
      </c>
      <c r="CL364" s="69">
        <v>0</v>
      </c>
      <c r="CM364" s="69">
        <v>0</v>
      </c>
      <c r="CN364" s="69">
        <v>0</v>
      </c>
      <c r="CO364" s="69">
        <v>0</v>
      </c>
      <c r="CP364" s="70" t="s">
        <v>423</v>
      </c>
      <c r="CQ364" s="69">
        <v>0</v>
      </c>
      <c r="CR364" s="69">
        <v>0</v>
      </c>
      <c r="CS364" s="69">
        <v>0</v>
      </c>
      <c r="CT364" s="69">
        <v>0</v>
      </c>
      <c r="CU364" s="69">
        <v>0</v>
      </c>
      <c r="CV364" s="69">
        <v>0</v>
      </c>
      <c r="CW364" s="69">
        <v>0</v>
      </c>
      <c r="CX364" s="69">
        <v>0</v>
      </c>
      <c r="CY364" s="70" t="s">
        <v>423</v>
      </c>
      <c r="CZ364" s="69">
        <v>0</v>
      </c>
      <c r="DA364" s="69">
        <v>0</v>
      </c>
      <c r="DB364" s="69">
        <v>0</v>
      </c>
      <c r="DC364" s="69">
        <v>0</v>
      </c>
      <c r="DD364" s="69">
        <v>0</v>
      </c>
      <c r="DE364" s="69">
        <v>0</v>
      </c>
      <c r="DF364" s="69">
        <v>0</v>
      </c>
      <c r="DG364" s="69">
        <v>0</v>
      </c>
      <c r="DH364" s="70" t="s">
        <v>423</v>
      </c>
      <c r="DJ364" s="104"/>
      <c r="DK364" s="105"/>
    </row>
    <row r="365" spans="1:115" s="74" customFormat="1" ht="11.5" hidden="1" outlineLevel="1" x14ac:dyDescent="0.35">
      <c r="A365" s="88">
        <v>2103</v>
      </c>
      <c r="B365" s="88" t="s">
        <v>599</v>
      </c>
      <c r="C365" s="69"/>
      <c r="D365" s="69">
        <v>0</v>
      </c>
      <c r="E365" s="69">
        <v>0</v>
      </c>
      <c r="F365" s="69">
        <v>0</v>
      </c>
      <c r="G365" s="69">
        <v>0</v>
      </c>
      <c r="H365" s="69">
        <v>0</v>
      </c>
      <c r="I365" s="69">
        <v>0</v>
      </c>
      <c r="J365" s="69">
        <v>0</v>
      </c>
      <c r="K365" s="69">
        <v>0</v>
      </c>
      <c r="L365" s="69">
        <v>0</v>
      </c>
      <c r="M365" s="69">
        <v>0</v>
      </c>
      <c r="N365" s="70" t="s">
        <v>423</v>
      </c>
      <c r="O365" s="69">
        <v>0</v>
      </c>
      <c r="P365" s="69">
        <v>0</v>
      </c>
      <c r="Q365" s="69">
        <v>0</v>
      </c>
      <c r="R365" s="69">
        <v>0</v>
      </c>
      <c r="S365" s="69">
        <v>0</v>
      </c>
      <c r="T365" s="69">
        <v>0</v>
      </c>
      <c r="U365" s="69">
        <v>0</v>
      </c>
      <c r="V365" s="69">
        <v>0</v>
      </c>
      <c r="W365" s="70" t="s">
        <v>423</v>
      </c>
      <c r="X365" s="69">
        <f t="shared" si="312"/>
        <v>0</v>
      </c>
      <c r="Y365" s="69">
        <f t="shared" si="312"/>
        <v>0</v>
      </c>
      <c r="Z365" s="69">
        <f t="shared" si="312"/>
        <v>0</v>
      </c>
      <c r="AA365" s="69">
        <f t="shared" si="312"/>
        <v>0</v>
      </c>
      <c r="AB365" s="69">
        <f t="shared" si="312"/>
        <v>0</v>
      </c>
      <c r="AC365" s="69">
        <f t="shared" si="312"/>
        <v>0</v>
      </c>
      <c r="AD365" s="69">
        <f t="shared" si="312"/>
        <v>0</v>
      </c>
      <c r="AE365" s="69">
        <f t="shared" si="312"/>
        <v>0</v>
      </c>
      <c r="AF365" s="69">
        <v>0</v>
      </c>
      <c r="AG365" s="69">
        <v>0</v>
      </c>
      <c r="AH365" s="69">
        <v>0</v>
      </c>
      <c r="AI365" s="69">
        <v>0</v>
      </c>
      <c r="AJ365" s="69">
        <v>0</v>
      </c>
      <c r="AK365" s="69">
        <v>0</v>
      </c>
      <c r="AL365" s="69">
        <v>0</v>
      </c>
      <c r="AM365" s="69">
        <v>0</v>
      </c>
      <c r="AN365" s="70" t="s">
        <v>423</v>
      </c>
      <c r="AO365" s="69">
        <v>0</v>
      </c>
      <c r="AP365" s="69">
        <v>0</v>
      </c>
      <c r="AQ365" s="69">
        <v>0</v>
      </c>
      <c r="AR365" s="69">
        <v>0</v>
      </c>
      <c r="AS365" s="69">
        <v>0</v>
      </c>
      <c r="AT365" s="69">
        <v>0</v>
      </c>
      <c r="AU365" s="69">
        <v>0</v>
      </c>
      <c r="AV365" s="69">
        <v>0</v>
      </c>
      <c r="AW365" s="70" t="s">
        <v>423</v>
      </c>
      <c r="AX365" s="69">
        <v>0</v>
      </c>
      <c r="AY365" s="69">
        <v>0</v>
      </c>
      <c r="AZ365" s="69">
        <v>0</v>
      </c>
      <c r="BA365" s="69">
        <v>0</v>
      </c>
      <c r="BB365" s="69">
        <v>0</v>
      </c>
      <c r="BC365" s="69">
        <v>0</v>
      </c>
      <c r="BD365" s="69">
        <v>0</v>
      </c>
      <c r="BE365" s="69">
        <v>0</v>
      </c>
      <c r="BF365" s="70" t="s">
        <v>423</v>
      </c>
      <c r="BG365" s="69">
        <v>0</v>
      </c>
      <c r="BH365" s="69">
        <v>0</v>
      </c>
      <c r="BI365" s="69">
        <v>0</v>
      </c>
      <c r="BJ365" s="69">
        <v>0</v>
      </c>
      <c r="BK365" s="69">
        <v>0</v>
      </c>
      <c r="BL365" s="69">
        <v>0</v>
      </c>
      <c r="BM365" s="69">
        <v>0</v>
      </c>
      <c r="BN365" s="69">
        <v>0</v>
      </c>
      <c r="BO365" s="70" t="s">
        <v>423</v>
      </c>
      <c r="BP365" s="69">
        <v>0</v>
      </c>
      <c r="BQ365" s="69">
        <v>0</v>
      </c>
      <c r="BR365" s="69">
        <v>0</v>
      </c>
      <c r="BS365" s="69">
        <v>0</v>
      </c>
      <c r="BT365" s="69">
        <v>0</v>
      </c>
      <c r="BU365" s="69">
        <v>0</v>
      </c>
      <c r="BV365" s="69">
        <v>0</v>
      </c>
      <c r="BW365" s="69">
        <v>0</v>
      </c>
      <c r="BX365" s="70" t="s">
        <v>423</v>
      </c>
      <c r="BY365" s="69">
        <v>0</v>
      </c>
      <c r="BZ365" s="69">
        <v>0</v>
      </c>
      <c r="CA365" s="69">
        <v>0</v>
      </c>
      <c r="CB365" s="69">
        <v>0</v>
      </c>
      <c r="CC365" s="69">
        <v>0</v>
      </c>
      <c r="CD365" s="69">
        <v>0</v>
      </c>
      <c r="CE365" s="69">
        <v>0</v>
      </c>
      <c r="CF365" s="69">
        <v>0</v>
      </c>
      <c r="CG365" s="70" t="s">
        <v>423</v>
      </c>
      <c r="CH365" s="69">
        <v>0</v>
      </c>
      <c r="CI365" s="69">
        <v>0</v>
      </c>
      <c r="CJ365" s="69">
        <v>0</v>
      </c>
      <c r="CK365" s="69">
        <v>0</v>
      </c>
      <c r="CL365" s="69">
        <v>0</v>
      </c>
      <c r="CM365" s="69">
        <v>0</v>
      </c>
      <c r="CN365" s="69">
        <v>0</v>
      </c>
      <c r="CO365" s="69">
        <v>0</v>
      </c>
      <c r="CP365" s="70" t="s">
        <v>423</v>
      </c>
      <c r="CQ365" s="69">
        <v>0</v>
      </c>
      <c r="CR365" s="69">
        <v>0</v>
      </c>
      <c r="CS365" s="69">
        <v>0</v>
      </c>
      <c r="CT365" s="69">
        <v>0</v>
      </c>
      <c r="CU365" s="69">
        <v>0</v>
      </c>
      <c r="CV365" s="69">
        <v>0</v>
      </c>
      <c r="CW365" s="69">
        <v>0</v>
      </c>
      <c r="CX365" s="69">
        <v>0</v>
      </c>
      <c r="CY365" s="70" t="s">
        <v>423</v>
      </c>
      <c r="CZ365" s="69">
        <v>0</v>
      </c>
      <c r="DA365" s="69">
        <v>0</v>
      </c>
      <c r="DB365" s="69">
        <v>0</v>
      </c>
      <c r="DC365" s="69">
        <v>0</v>
      </c>
      <c r="DD365" s="69">
        <v>0</v>
      </c>
      <c r="DE365" s="69">
        <v>0</v>
      </c>
      <c r="DF365" s="69">
        <v>0</v>
      </c>
      <c r="DG365" s="69">
        <v>0</v>
      </c>
      <c r="DH365" s="70" t="s">
        <v>423</v>
      </c>
      <c r="DJ365" s="104"/>
      <c r="DK365" s="105"/>
    </row>
    <row r="366" spans="1:115" s="74" customFormat="1" ht="11.5" hidden="1" outlineLevel="1" x14ac:dyDescent="0.35">
      <c r="A366" s="88">
        <v>2104</v>
      </c>
      <c r="B366" s="88" t="s">
        <v>600</v>
      </c>
      <c r="C366" s="69"/>
      <c r="D366" s="69">
        <v>0</v>
      </c>
      <c r="E366" s="69">
        <v>0</v>
      </c>
      <c r="F366" s="69">
        <v>0</v>
      </c>
      <c r="G366" s="69">
        <v>0</v>
      </c>
      <c r="H366" s="69">
        <v>0</v>
      </c>
      <c r="I366" s="69">
        <v>0</v>
      </c>
      <c r="J366" s="69">
        <v>0</v>
      </c>
      <c r="K366" s="69">
        <v>0</v>
      </c>
      <c r="L366" s="69">
        <v>0</v>
      </c>
      <c r="M366" s="69">
        <v>0</v>
      </c>
      <c r="N366" s="70" t="s">
        <v>423</v>
      </c>
      <c r="O366" s="69">
        <v>0</v>
      </c>
      <c r="P366" s="69">
        <v>0</v>
      </c>
      <c r="Q366" s="69">
        <v>0</v>
      </c>
      <c r="R366" s="69">
        <v>0</v>
      </c>
      <c r="S366" s="69">
        <v>0</v>
      </c>
      <c r="T366" s="69">
        <v>0</v>
      </c>
      <c r="U366" s="69">
        <v>0</v>
      </c>
      <c r="V366" s="69">
        <v>0</v>
      </c>
      <c r="W366" s="70" t="s">
        <v>423</v>
      </c>
      <c r="X366" s="69">
        <f t="shared" si="312"/>
        <v>0</v>
      </c>
      <c r="Y366" s="69">
        <f t="shared" si="312"/>
        <v>0</v>
      </c>
      <c r="Z366" s="69">
        <f t="shared" si="312"/>
        <v>0</v>
      </c>
      <c r="AA366" s="69">
        <f t="shared" si="312"/>
        <v>0</v>
      </c>
      <c r="AB366" s="69">
        <f t="shared" si="312"/>
        <v>0</v>
      </c>
      <c r="AC366" s="69">
        <f t="shared" si="312"/>
        <v>0</v>
      </c>
      <c r="AD366" s="69">
        <f t="shared" si="312"/>
        <v>0</v>
      </c>
      <c r="AE366" s="69">
        <f t="shared" si="312"/>
        <v>0</v>
      </c>
      <c r="AF366" s="69">
        <v>0</v>
      </c>
      <c r="AG366" s="69">
        <v>0</v>
      </c>
      <c r="AH366" s="69">
        <v>0</v>
      </c>
      <c r="AI366" s="69">
        <v>0</v>
      </c>
      <c r="AJ366" s="69">
        <v>0</v>
      </c>
      <c r="AK366" s="69">
        <v>0</v>
      </c>
      <c r="AL366" s="69">
        <v>0</v>
      </c>
      <c r="AM366" s="69">
        <v>0</v>
      </c>
      <c r="AN366" s="70" t="s">
        <v>423</v>
      </c>
      <c r="AO366" s="69">
        <v>0</v>
      </c>
      <c r="AP366" s="69">
        <v>0</v>
      </c>
      <c r="AQ366" s="69">
        <v>0</v>
      </c>
      <c r="AR366" s="69">
        <v>0</v>
      </c>
      <c r="AS366" s="69">
        <v>0</v>
      </c>
      <c r="AT366" s="69">
        <v>0</v>
      </c>
      <c r="AU366" s="69">
        <v>0</v>
      </c>
      <c r="AV366" s="69">
        <v>0</v>
      </c>
      <c r="AW366" s="70" t="s">
        <v>423</v>
      </c>
      <c r="AX366" s="69">
        <v>0</v>
      </c>
      <c r="AY366" s="69">
        <v>0</v>
      </c>
      <c r="AZ366" s="69">
        <v>0</v>
      </c>
      <c r="BA366" s="69">
        <v>0</v>
      </c>
      <c r="BB366" s="69">
        <v>0</v>
      </c>
      <c r="BC366" s="69">
        <v>0</v>
      </c>
      <c r="BD366" s="69">
        <v>0</v>
      </c>
      <c r="BE366" s="69">
        <v>0</v>
      </c>
      <c r="BF366" s="70" t="s">
        <v>423</v>
      </c>
      <c r="BG366" s="69">
        <v>0</v>
      </c>
      <c r="BH366" s="69">
        <v>0</v>
      </c>
      <c r="BI366" s="69">
        <v>0</v>
      </c>
      <c r="BJ366" s="69">
        <v>0</v>
      </c>
      <c r="BK366" s="69">
        <v>0</v>
      </c>
      <c r="BL366" s="69">
        <v>0</v>
      </c>
      <c r="BM366" s="69">
        <v>0</v>
      </c>
      <c r="BN366" s="69">
        <v>0</v>
      </c>
      <c r="BO366" s="70" t="s">
        <v>423</v>
      </c>
      <c r="BP366" s="69">
        <v>0</v>
      </c>
      <c r="BQ366" s="69">
        <v>0</v>
      </c>
      <c r="BR366" s="69">
        <v>0</v>
      </c>
      <c r="BS366" s="69">
        <v>0</v>
      </c>
      <c r="BT366" s="69">
        <v>0</v>
      </c>
      <c r="BU366" s="69">
        <v>0</v>
      </c>
      <c r="BV366" s="69">
        <v>0</v>
      </c>
      <c r="BW366" s="69">
        <v>0</v>
      </c>
      <c r="BX366" s="70" t="s">
        <v>423</v>
      </c>
      <c r="BY366" s="69">
        <v>0</v>
      </c>
      <c r="BZ366" s="69">
        <v>0</v>
      </c>
      <c r="CA366" s="69">
        <v>0</v>
      </c>
      <c r="CB366" s="69">
        <v>0</v>
      </c>
      <c r="CC366" s="69">
        <v>0</v>
      </c>
      <c r="CD366" s="69">
        <v>0</v>
      </c>
      <c r="CE366" s="69">
        <v>0</v>
      </c>
      <c r="CF366" s="69">
        <v>0</v>
      </c>
      <c r="CG366" s="70" t="s">
        <v>423</v>
      </c>
      <c r="CH366" s="69">
        <v>0</v>
      </c>
      <c r="CI366" s="69">
        <v>0</v>
      </c>
      <c r="CJ366" s="69">
        <v>0</v>
      </c>
      <c r="CK366" s="69">
        <v>0</v>
      </c>
      <c r="CL366" s="69">
        <v>0</v>
      </c>
      <c r="CM366" s="69">
        <v>0</v>
      </c>
      <c r="CN366" s="69">
        <v>0</v>
      </c>
      <c r="CO366" s="69">
        <v>0</v>
      </c>
      <c r="CP366" s="70" t="s">
        <v>423</v>
      </c>
      <c r="CQ366" s="69">
        <v>0</v>
      </c>
      <c r="CR366" s="69">
        <v>0</v>
      </c>
      <c r="CS366" s="69">
        <v>0</v>
      </c>
      <c r="CT366" s="69">
        <v>0</v>
      </c>
      <c r="CU366" s="69">
        <v>0</v>
      </c>
      <c r="CV366" s="69">
        <v>0</v>
      </c>
      <c r="CW366" s="69">
        <v>0</v>
      </c>
      <c r="CX366" s="69">
        <v>0</v>
      </c>
      <c r="CY366" s="70" t="s">
        <v>423</v>
      </c>
      <c r="CZ366" s="69">
        <v>0</v>
      </c>
      <c r="DA366" s="69">
        <v>0</v>
      </c>
      <c r="DB366" s="69">
        <v>0</v>
      </c>
      <c r="DC366" s="69">
        <v>0</v>
      </c>
      <c r="DD366" s="69">
        <v>0</v>
      </c>
      <c r="DE366" s="69">
        <v>0</v>
      </c>
      <c r="DF366" s="69">
        <v>0</v>
      </c>
      <c r="DG366" s="69">
        <v>0</v>
      </c>
      <c r="DH366" s="70" t="s">
        <v>423</v>
      </c>
      <c r="DJ366" s="104"/>
      <c r="DK366" s="105"/>
    </row>
    <row r="367" spans="1:115" s="74" customFormat="1" ht="11.5" hidden="1" outlineLevel="1" x14ac:dyDescent="0.35">
      <c r="A367" s="88">
        <v>2105</v>
      </c>
      <c r="B367" s="88" t="s">
        <v>601</v>
      </c>
      <c r="C367" s="69"/>
      <c r="D367" s="69">
        <v>0</v>
      </c>
      <c r="E367" s="69">
        <v>0</v>
      </c>
      <c r="F367" s="69">
        <v>0</v>
      </c>
      <c r="G367" s="69">
        <v>0</v>
      </c>
      <c r="H367" s="69">
        <v>0</v>
      </c>
      <c r="I367" s="69">
        <v>0</v>
      </c>
      <c r="J367" s="69">
        <v>0</v>
      </c>
      <c r="K367" s="69">
        <v>0</v>
      </c>
      <c r="L367" s="69">
        <v>0</v>
      </c>
      <c r="M367" s="69">
        <v>0</v>
      </c>
      <c r="N367" s="70" t="s">
        <v>423</v>
      </c>
      <c r="O367" s="69">
        <v>0</v>
      </c>
      <c r="P367" s="69">
        <v>0</v>
      </c>
      <c r="Q367" s="69">
        <v>0</v>
      </c>
      <c r="R367" s="69">
        <v>0</v>
      </c>
      <c r="S367" s="69">
        <v>0</v>
      </c>
      <c r="T367" s="69">
        <v>0</v>
      </c>
      <c r="U367" s="69">
        <v>0</v>
      </c>
      <c r="V367" s="69">
        <v>0</v>
      </c>
      <c r="W367" s="70" t="s">
        <v>423</v>
      </c>
      <c r="X367" s="69">
        <f t="shared" si="312"/>
        <v>0</v>
      </c>
      <c r="Y367" s="69">
        <f t="shared" si="312"/>
        <v>0</v>
      </c>
      <c r="Z367" s="69">
        <f t="shared" si="312"/>
        <v>0</v>
      </c>
      <c r="AA367" s="69">
        <f t="shared" si="312"/>
        <v>0</v>
      </c>
      <c r="AB367" s="69">
        <f t="shared" si="312"/>
        <v>0</v>
      </c>
      <c r="AC367" s="69">
        <f t="shared" si="312"/>
        <v>0</v>
      </c>
      <c r="AD367" s="69">
        <f t="shared" si="312"/>
        <v>0</v>
      </c>
      <c r="AE367" s="69">
        <f t="shared" si="312"/>
        <v>0</v>
      </c>
      <c r="AF367" s="69">
        <v>0</v>
      </c>
      <c r="AG367" s="69">
        <v>0</v>
      </c>
      <c r="AH367" s="69">
        <v>0</v>
      </c>
      <c r="AI367" s="69">
        <v>0</v>
      </c>
      <c r="AJ367" s="69">
        <v>0</v>
      </c>
      <c r="AK367" s="69">
        <v>0</v>
      </c>
      <c r="AL367" s="69">
        <v>0</v>
      </c>
      <c r="AM367" s="69">
        <v>0</v>
      </c>
      <c r="AN367" s="70" t="s">
        <v>423</v>
      </c>
      <c r="AO367" s="69">
        <v>0</v>
      </c>
      <c r="AP367" s="69">
        <v>0</v>
      </c>
      <c r="AQ367" s="69">
        <v>0</v>
      </c>
      <c r="AR367" s="69">
        <v>0</v>
      </c>
      <c r="AS367" s="69">
        <v>0</v>
      </c>
      <c r="AT367" s="69">
        <v>0</v>
      </c>
      <c r="AU367" s="69">
        <v>0</v>
      </c>
      <c r="AV367" s="69">
        <v>0</v>
      </c>
      <c r="AW367" s="70" t="s">
        <v>423</v>
      </c>
      <c r="AX367" s="69">
        <v>0</v>
      </c>
      <c r="AY367" s="69">
        <v>0</v>
      </c>
      <c r="AZ367" s="69">
        <v>0</v>
      </c>
      <c r="BA367" s="69">
        <v>0</v>
      </c>
      <c r="BB367" s="69">
        <v>0</v>
      </c>
      <c r="BC367" s="69">
        <v>0</v>
      </c>
      <c r="BD367" s="69">
        <v>0</v>
      </c>
      <c r="BE367" s="69">
        <v>0</v>
      </c>
      <c r="BF367" s="70" t="s">
        <v>423</v>
      </c>
      <c r="BG367" s="69">
        <v>0</v>
      </c>
      <c r="BH367" s="69">
        <v>0</v>
      </c>
      <c r="BI367" s="69">
        <v>0</v>
      </c>
      <c r="BJ367" s="69">
        <v>0</v>
      </c>
      <c r="BK367" s="69">
        <v>0</v>
      </c>
      <c r="BL367" s="69">
        <v>0</v>
      </c>
      <c r="BM367" s="69">
        <v>0</v>
      </c>
      <c r="BN367" s="69">
        <v>0</v>
      </c>
      <c r="BO367" s="70" t="s">
        <v>423</v>
      </c>
      <c r="BP367" s="69">
        <v>0</v>
      </c>
      <c r="BQ367" s="69">
        <v>0</v>
      </c>
      <c r="BR367" s="69">
        <v>0</v>
      </c>
      <c r="BS367" s="69">
        <v>0</v>
      </c>
      <c r="BT367" s="69">
        <v>0</v>
      </c>
      <c r="BU367" s="69">
        <v>0</v>
      </c>
      <c r="BV367" s="69">
        <v>0</v>
      </c>
      <c r="BW367" s="69">
        <v>0</v>
      </c>
      <c r="BX367" s="70" t="s">
        <v>423</v>
      </c>
      <c r="BY367" s="69">
        <v>0</v>
      </c>
      <c r="BZ367" s="69">
        <v>0</v>
      </c>
      <c r="CA367" s="69">
        <v>0</v>
      </c>
      <c r="CB367" s="69">
        <v>0</v>
      </c>
      <c r="CC367" s="69">
        <v>0</v>
      </c>
      <c r="CD367" s="69">
        <v>0</v>
      </c>
      <c r="CE367" s="69">
        <v>0</v>
      </c>
      <c r="CF367" s="69">
        <v>0</v>
      </c>
      <c r="CG367" s="70" t="s">
        <v>423</v>
      </c>
      <c r="CH367" s="69">
        <v>0</v>
      </c>
      <c r="CI367" s="69">
        <v>0</v>
      </c>
      <c r="CJ367" s="69">
        <v>0</v>
      </c>
      <c r="CK367" s="69">
        <v>0</v>
      </c>
      <c r="CL367" s="69">
        <v>0</v>
      </c>
      <c r="CM367" s="69">
        <v>0</v>
      </c>
      <c r="CN367" s="69">
        <v>0</v>
      </c>
      <c r="CO367" s="69">
        <v>0</v>
      </c>
      <c r="CP367" s="70" t="s">
        <v>423</v>
      </c>
      <c r="CQ367" s="69">
        <v>0</v>
      </c>
      <c r="CR367" s="69">
        <v>0</v>
      </c>
      <c r="CS367" s="69">
        <v>0</v>
      </c>
      <c r="CT367" s="69">
        <v>0</v>
      </c>
      <c r="CU367" s="69">
        <v>0</v>
      </c>
      <c r="CV367" s="69">
        <v>0</v>
      </c>
      <c r="CW367" s="69">
        <v>0</v>
      </c>
      <c r="CX367" s="69">
        <v>0</v>
      </c>
      <c r="CY367" s="70" t="s">
        <v>423</v>
      </c>
      <c r="CZ367" s="69">
        <v>0</v>
      </c>
      <c r="DA367" s="69">
        <v>0</v>
      </c>
      <c r="DB367" s="69">
        <v>0</v>
      </c>
      <c r="DC367" s="69">
        <v>0</v>
      </c>
      <c r="DD367" s="69">
        <v>0</v>
      </c>
      <c r="DE367" s="69">
        <v>0</v>
      </c>
      <c r="DF367" s="69">
        <v>0</v>
      </c>
      <c r="DG367" s="69">
        <v>0</v>
      </c>
      <c r="DH367" s="70" t="s">
        <v>423</v>
      </c>
      <c r="DJ367" s="104"/>
      <c r="DK367" s="105"/>
    </row>
    <row r="368" spans="1:115" s="74" customFormat="1" ht="11.5" hidden="1" outlineLevel="1" x14ac:dyDescent="0.35">
      <c r="A368" s="88">
        <v>2106</v>
      </c>
      <c r="B368" s="88" t="s">
        <v>602</v>
      </c>
      <c r="C368" s="69"/>
      <c r="D368" s="69">
        <v>0</v>
      </c>
      <c r="E368" s="69">
        <v>0</v>
      </c>
      <c r="F368" s="69">
        <v>0</v>
      </c>
      <c r="G368" s="69">
        <v>0</v>
      </c>
      <c r="H368" s="69">
        <v>0</v>
      </c>
      <c r="I368" s="69">
        <v>0</v>
      </c>
      <c r="J368" s="69">
        <v>0</v>
      </c>
      <c r="K368" s="69">
        <v>0</v>
      </c>
      <c r="L368" s="69">
        <v>0</v>
      </c>
      <c r="M368" s="69">
        <v>0</v>
      </c>
      <c r="N368" s="70" t="s">
        <v>423</v>
      </c>
      <c r="O368" s="69">
        <v>0</v>
      </c>
      <c r="P368" s="69">
        <v>0</v>
      </c>
      <c r="Q368" s="69">
        <v>0</v>
      </c>
      <c r="R368" s="69">
        <v>0</v>
      </c>
      <c r="S368" s="69">
        <v>0</v>
      </c>
      <c r="T368" s="69">
        <v>0</v>
      </c>
      <c r="U368" s="69">
        <v>0</v>
      </c>
      <c r="V368" s="69">
        <v>0</v>
      </c>
      <c r="W368" s="70" t="s">
        <v>423</v>
      </c>
      <c r="X368" s="69">
        <f t="shared" si="312"/>
        <v>0</v>
      </c>
      <c r="Y368" s="69">
        <f t="shared" si="312"/>
        <v>0</v>
      </c>
      <c r="Z368" s="69">
        <f t="shared" si="312"/>
        <v>0</v>
      </c>
      <c r="AA368" s="69">
        <f t="shared" si="312"/>
        <v>0</v>
      </c>
      <c r="AB368" s="69">
        <f t="shared" si="312"/>
        <v>0</v>
      </c>
      <c r="AC368" s="69">
        <f t="shared" si="312"/>
        <v>0</v>
      </c>
      <c r="AD368" s="69">
        <f t="shared" si="312"/>
        <v>0</v>
      </c>
      <c r="AE368" s="69">
        <f t="shared" si="312"/>
        <v>0</v>
      </c>
      <c r="AF368" s="69">
        <v>0</v>
      </c>
      <c r="AG368" s="69">
        <v>0</v>
      </c>
      <c r="AH368" s="69">
        <v>0</v>
      </c>
      <c r="AI368" s="69">
        <v>0</v>
      </c>
      <c r="AJ368" s="69">
        <v>0</v>
      </c>
      <c r="AK368" s="69">
        <v>0</v>
      </c>
      <c r="AL368" s="69">
        <v>0</v>
      </c>
      <c r="AM368" s="69">
        <v>0</v>
      </c>
      <c r="AN368" s="70" t="s">
        <v>423</v>
      </c>
      <c r="AO368" s="69">
        <v>0</v>
      </c>
      <c r="AP368" s="69">
        <v>0</v>
      </c>
      <c r="AQ368" s="69">
        <v>0</v>
      </c>
      <c r="AR368" s="69">
        <v>0</v>
      </c>
      <c r="AS368" s="69">
        <v>0</v>
      </c>
      <c r="AT368" s="69">
        <v>0</v>
      </c>
      <c r="AU368" s="69">
        <v>0</v>
      </c>
      <c r="AV368" s="69">
        <v>0</v>
      </c>
      <c r="AW368" s="70" t="s">
        <v>423</v>
      </c>
      <c r="AX368" s="69">
        <v>0</v>
      </c>
      <c r="AY368" s="69">
        <v>0</v>
      </c>
      <c r="AZ368" s="69">
        <v>0</v>
      </c>
      <c r="BA368" s="69">
        <v>0</v>
      </c>
      <c r="BB368" s="69">
        <v>0</v>
      </c>
      <c r="BC368" s="69">
        <v>0</v>
      </c>
      <c r="BD368" s="69">
        <v>0</v>
      </c>
      <c r="BE368" s="69">
        <v>0</v>
      </c>
      <c r="BF368" s="70" t="s">
        <v>423</v>
      </c>
      <c r="BG368" s="69">
        <v>0</v>
      </c>
      <c r="BH368" s="69">
        <v>0</v>
      </c>
      <c r="BI368" s="69">
        <v>0</v>
      </c>
      <c r="BJ368" s="69">
        <v>0</v>
      </c>
      <c r="BK368" s="69">
        <v>0</v>
      </c>
      <c r="BL368" s="69">
        <v>0</v>
      </c>
      <c r="BM368" s="69">
        <v>0</v>
      </c>
      <c r="BN368" s="69">
        <v>0</v>
      </c>
      <c r="BO368" s="70" t="s">
        <v>423</v>
      </c>
      <c r="BP368" s="69">
        <v>0</v>
      </c>
      <c r="BQ368" s="69">
        <v>0</v>
      </c>
      <c r="BR368" s="69">
        <v>0</v>
      </c>
      <c r="BS368" s="69">
        <v>0</v>
      </c>
      <c r="BT368" s="69">
        <v>0</v>
      </c>
      <c r="BU368" s="69">
        <v>0</v>
      </c>
      <c r="BV368" s="69">
        <v>0</v>
      </c>
      <c r="BW368" s="69">
        <v>0</v>
      </c>
      <c r="BX368" s="70" t="s">
        <v>423</v>
      </c>
      <c r="BY368" s="69">
        <v>0</v>
      </c>
      <c r="BZ368" s="69">
        <v>0</v>
      </c>
      <c r="CA368" s="69">
        <v>0</v>
      </c>
      <c r="CB368" s="69">
        <v>0</v>
      </c>
      <c r="CC368" s="69">
        <v>0</v>
      </c>
      <c r="CD368" s="69">
        <v>0</v>
      </c>
      <c r="CE368" s="69">
        <v>0</v>
      </c>
      <c r="CF368" s="69">
        <v>0</v>
      </c>
      <c r="CG368" s="70" t="s">
        <v>423</v>
      </c>
      <c r="CH368" s="69">
        <v>0</v>
      </c>
      <c r="CI368" s="69">
        <v>0</v>
      </c>
      <c r="CJ368" s="69">
        <v>0</v>
      </c>
      <c r="CK368" s="69">
        <v>0</v>
      </c>
      <c r="CL368" s="69">
        <v>0</v>
      </c>
      <c r="CM368" s="69">
        <v>0</v>
      </c>
      <c r="CN368" s="69">
        <v>0</v>
      </c>
      <c r="CO368" s="69">
        <v>0</v>
      </c>
      <c r="CP368" s="70" t="s">
        <v>423</v>
      </c>
      <c r="CQ368" s="69">
        <v>0</v>
      </c>
      <c r="CR368" s="69">
        <v>0</v>
      </c>
      <c r="CS368" s="69">
        <v>0</v>
      </c>
      <c r="CT368" s="69">
        <v>0</v>
      </c>
      <c r="CU368" s="69">
        <v>0</v>
      </c>
      <c r="CV368" s="69">
        <v>0</v>
      </c>
      <c r="CW368" s="69">
        <v>0</v>
      </c>
      <c r="CX368" s="69">
        <v>0</v>
      </c>
      <c r="CY368" s="70" t="s">
        <v>423</v>
      </c>
      <c r="CZ368" s="69">
        <v>0</v>
      </c>
      <c r="DA368" s="69">
        <v>0</v>
      </c>
      <c r="DB368" s="69">
        <v>0</v>
      </c>
      <c r="DC368" s="69">
        <v>0</v>
      </c>
      <c r="DD368" s="69">
        <v>0</v>
      </c>
      <c r="DE368" s="69">
        <v>0</v>
      </c>
      <c r="DF368" s="69">
        <v>0</v>
      </c>
      <c r="DG368" s="69">
        <v>0</v>
      </c>
      <c r="DH368" s="70" t="s">
        <v>423</v>
      </c>
      <c r="DJ368" s="104"/>
      <c r="DK368" s="105"/>
    </row>
    <row r="369" spans="1:115" s="74" customFormat="1" ht="11.5" hidden="1" outlineLevel="1" x14ac:dyDescent="0.35">
      <c r="A369" s="88">
        <v>2107</v>
      </c>
      <c r="B369" s="88" t="s">
        <v>603</v>
      </c>
      <c r="C369" s="69"/>
      <c r="D369" s="69">
        <v>0</v>
      </c>
      <c r="E369" s="69">
        <v>0</v>
      </c>
      <c r="F369" s="69">
        <v>0</v>
      </c>
      <c r="G369" s="69">
        <v>0</v>
      </c>
      <c r="H369" s="69">
        <v>0</v>
      </c>
      <c r="I369" s="69">
        <v>0</v>
      </c>
      <c r="J369" s="69">
        <v>0</v>
      </c>
      <c r="K369" s="69">
        <v>0</v>
      </c>
      <c r="L369" s="69">
        <v>0</v>
      </c>
      <c r="M369" s="69">
        <v>0</v>
      </c>
      <c r="N369" s="70" t="s">
        <v>423</v>
      </c>
      <c r="O369" s="69">
        <v>0</v>
      </c>
      <c r="P369" s="69">
        <v>0</v>
      </c>
      <c r="Q369" s="69">
        <v>0</v>
      </c>
      <c r="R369" s="69">
        <v>0</v>
      </c>
      <c r="S369" s="69">
        <v>0</v>
      </c>
      <c r="T369" s="69">
        <v>0</v>
      </c>
      <c r="U369" s="69">
        <v>0</v>
      </c>
      <c r="V369" s="69">
        <v>0</v>
      </c>
      <c r="W369" s="70" t="s">
        <v>423</v>
      </c>
      <c r="X369" s="69">
        <f t="shared" si="312"/>
        <v>0</v>
      </c>
      <c r="Y369" s="69">
        <f t="shared" si="312"/>
        <v>0</v>
      </c>
      <c r="Z369" s="69">
        <f t="shared" si="312"/>
        <v>0</v>
      </c>
      <c r="AA369" s="69">
        <f t="shared" si="312"/>
        <v>0</v>
      </c>
      <c r="AB369" s="69">
        <f t="shared" si="312"/>
        <v>0</v>
      </c>
      <c r="AC369" s="69">
        <f t="shared" si="312"/>
        <v>0</v>
      </c>
      <c r="AD369" s="69">
        <f t="shared" si="312"/>
        <v>0</v>
      </c>
      <c r="AE369" s="69">
        <f t="shared" si="312"/>
        <v>0</v>
      </c>
      <c r="AF369" s="69">
        <v>0</v>
      </c>
      <c r="AG369" s="69">
        <v>0</v>
      </c>
      <c r="AH369" s="69">
        <v>0</v>
      </c>
      <c r="AI369" s="69">
        <v>0</v>
      </c>
      <c r="AJ369" s="69">
        <v>0</v>
      </c>
      <c r="AK369" s="69">
        <v>0</v>
      </c>
      <c r="AL369" s="69">
        <v>0</v>
      </c>
      <c r="AM369" s="69">
        <v>0</v>
      </c>
      <c r="AN369" s="70" t="s">
        <v>423</v>
      </c>
      <c r="AO369" s="69">
        <v>0</v>
      </c>
      <c r="AP369" s="69">
        <v>0</v>
      </c>
      <c r="AQ369" s="69">
        <v>0</v>
      </c>
      <c r="AR369" s="69">
        <v>0</v>
      </c>
      <c r="AS369" s="69">
        <v>0</v>
      </c>
      <c r="AT369" s="69">
        <v>0</v>
      </c>
      <c r="AU369" s="69">
        <v>0</v>
      </c>
      <c r="AV369" s="69">
        <v>0</v>
      </c>
      <c r="AW369" s="70" t="s">
        <v>423</v>
      </c>
      <c r="AX369" s="69">
        <v>0</v>
      </c>
      <c r="AY369" s="69">
        <v>0</v>
      </c>
      <c r="AZ369" s="69">
        <v>0</v>
      </c>
      <c r="BA369" s="69">
        <v>0</v>
      </c>
      <c r="BB369" s="69">
        <v>0</v>
      </c>
      <c r="BC369" s="69">
        <v>0</v>
      </c>
      <c r="BD369" s="69">
        <v>0</v>
      </c>
      <c r="BE369" s="69">
        <v>0</v>
      </c>
      <c r="BF369" s="70" t="s">
        <v>423</v>
      </c>
      <c r="BG369" s="69">
        <v>0</v>
      </c>
      <c r="BH369" s="69">
        <v>0</v>
      </c>
      <c r="BI369" s="69">
        <v>0</v>
      </c>
      <c r="BJ369" s="69">
        <v>0</v>
      </c>
      <c r="BK369" s="69">
        <v>0</v>
      </c>
      <c r="BL369" s="69">
        <v>0</v>
      </c>
      <c r="BM369" s="69">
        <v>0</v>
      </c>
      <c r="BN369" s="69">
        <v>0</v>
      </c>
      <c r="BO369" s="70" t="s">
        <v>423</v>
      </c>
      <c r="BP369" s="69">
        <v>0</v>
      </c>
      <c r="BQ369" s="69">
        <v>0</v>
      </c>
      <c r="BR369" s="69">
        <v>0</v>
      </c>
      <c r="BS369" s="69">
        <v>0</v>
      </c>
      <c r="BT369" s="69">
        <v>0</v>
      </c>
      <c r="BU369" s="69">
        <v>0</v>
      </c>
      <c r="BV369" s="69">
        <v>0</v>
      </c>
      <c r="BW369" s="69">
        <v>0</v>
      </c>
      <c r="BX369" s="70" t="s">
        <v>423</v>
      </c>
      <c r="BY369" s="69">
        <v>0</v>
      </c>
      <c r="BZ369" s="69">
        <v>0</v>
      </c>
      <c r="CA369" s="69">
        <v>0</v>
      </c>
      <c r="CB369" s="69">
        <v>0</v>
      </c>
      <c r="CC369" s="69">
        <v>0</v>
      </c>
      <c r="CD369" s="69">
        <v>0</v>
      </c>
      <c r="CE369" s="69">
        <v>0</v>
      </c>
      <c r="CF369" s="69">
        <v>0</v>
      </c>
      <c r="CG369" s="70" t="s">
        <v>423</v>
      </c>
      <c r="CH369" s="69">
        <v>0</v>
      </c>
      <c r="CI369" s="69">
        <v>0</v>
      </c>
      <c r="CJ369" s="69">
        <v>0</v>
      </c>
      <c r="CK369" s="69">
        <v>0</v>
      </c>
      <c r="CL369" s="69">
        <v>0</v>
      </c>
      <c r="CM369" s="69">
        <v>0</v>
      </c>
      <c r="CN369" s="69">
        <v>0</v>
      </c>
      <c r="CO369" s="69">
        <v>0</v>
      </c>
      <c r="CP369" s="70" t="s">
        <v>423</v>
      </c>
      <c r="CQ369" s="69">
        <v>0</v>
      </c>
      <c r="CR369" s="69">
        <v>0</v>
      </c>
      <c r="CS369" s="69">
        <v>0</v>
      </c>
      <c r="CT369" s="69">
        <v>0</v>
      </c>
      <c r="CU369" s="69">
        <v>0</v>
      </c>
      <c r="CV369" s="69">
        <v>0</v>
      </c>
      <c r="CW369" s="69">
        <v>0</v>
      </c>
      <c r="CX369" s="69">
        <v>0</v>
      </c>
      <c r="CY369" s="70" t="s">
        <v>423</v>
      </c>
      <c r="CZ369" s="69">
        <v>0</v>
      </c>
      <c r="DA369" s="69">
        <v>0</v>
      </c>
      <c r="DB369" s="69">
        <v>0</v>
      </c>
      <c r="DC369" s="69">
        <v>0</v>
      </c>
      <c r="DD369" s="69">
        <v>0</v>
      </c>
      <c r="DE369" s="69">
        <v>0</v>
      </c>
      <c r="DF369" s="69">
        <v>0</v>
      </c>
      <c r="DG369" s="69">
        <v>0</v>
      </c>
      <c r="DH369" s="70" t="s">
        <v>423</v>
      </c>
      <c r="DJ369" s="104"/>
      <c r="DK369" s="105"/>
    </row>
    <row r="370" spans="1:115" s="74" customFormat="1" ht="11.5" hidden="1" collapsed="1" x14ac:dyDescent="0.35">
      <c r="A370" s="88">
        <v>2108</v>
      </c>
      <c r="B370" s="88" t="s">
        <v>604</v>
      </c>
      <c r="C370" s="69"/>
      <c r="D370" s="69">
        <v>0</v>
      </c>
      <c r="E370" s="69">
        <v>0</v>
      </c>
      <c r="F370" s="69">
        <v>0</v>
      </c>
      <c r="G370" s="69">
        <v>0</v>
      </c>
      <c r="H370" s="69">
        <v>0</v>
      </c>
      <c r="I370" s="69">
        <v>0</v>
      </c>
      <c r="J370" s="69">
        <v>0</v>
      </c>
      <c r="K370" s="69">
        <v>0</v>
      </c>
      <c r="L370" s="69">
        <v>0</v>
      </c>
      <c r="M370" s="69">
        <v>0</v>
      </c>
      <c r="N370" s="70" t="s">
        <v>423</v>
      </c>
      <c r="O370" s="69">
        <v>0</v>
      </c>
      <c r="P370" s="69">
        <v>0</v>
      </c>
      <c r="Q370" s="69">
        <v>0</v>
      </c>
      <c r="R370" s="69">
        <v>0</v>
      </c>
      <c r="S370" s="69">
        <v>0</v>
      </c>
      <c r="T370" s="69">
        <v>0</v>
      </c>
      <c r="U370" s="69">
        <v>0</v>
      </c>
      <c r="V370" s="69">
        <v>0</v>
      </c>
      <c r="W370" s="70" t="s">
        <v>423</v>
      </c>
      <c r="X370" s="69">
        <f t="shared" si="312"/>
        <v>0</v>
      </c>
      <c r="Y370" s="69">
        <f t="shared" si="312"/>
        <v>0</v>
      </c>
      <c r="Z370" s="69">
        <f t="shared" si="312"/>
        <v>0</v>
      </c>
      <c r="AA370" s="69">
        <f t="shared" si="312"/>
        <v>0</v>
      </c>
      <c r="AB370" s="69">
        <f t="shared" si="312"/>
        <v>0</v>
      </c>
      <c r="AC370" s="69">
        <f t="shared" si="312"/>
        <v>0</v>
      </c>
      <c r="AD370" s="69">
        <f t="shared" si="312"/>
        <v>0</v>
      </c>
      <c r="AE370" s="69">
        <f t="shared" si="312"/>
        <v>0</v>
      </c>
      <c r="AF370" s="69">
        <v>0</v>
      </c>
      <c r="AG370" s="69">
        <v>0</v>
      </c>
      <c r="AH370" s="69">
        <v>0</v>
      </c>
      <c r="AI370" s="69">
        <v>0</v>
      </c>
      <c r="AJ370" s="69">
        <v>0</v>
      </c>
      <c r="AK370" s="69">
        <v>0</v>
      </c>
      <c r="AL370" s="69">
        <v>0</v>
      </c>
      <c r="AM370" s="69">
        <v>0</v>
      </c>
      <c r="AN370" s="70" t="s">
        <v>423</v>
      </c>
      <c r="AO370" s="69">
        <v>0</v>
      </c>
      <c r="AP370" s="69">
        <v>0</v>
      </c>
      <c r="AQ370" s="69">
        <v>0</v>
      </c>
      <c r="AR370" s="69">
        <v>0</v>
      </c>
      <c r="AS370" s="69">
        <v>0</v>
      </c>
      <c r="AT370" s="69">
        <v>0</v>
      </c>
      <c r="AU370" s="69">
        <v>0</v>
      </c>
      <c r="AV370" s="69">
        <v>0</v>
      </c>
      <c r="AW370" s="70" t="s">
        <v>423</v>
      </c>
      <c r="AX370" s="69">
        <v>0</v>
      </c>
      <c r="AY370" s="69">
        <v>0</v>
      </c>
      <c r="AZ370" s="69">
        <v>0</v>
      </c>
      <c r="BA370" s="69">
        <v>0</v>
      </c>
      <c r="BB370" s="69">
        <v>0</v>
      </c>
      <c r="BC370" s="69">
        <v>0</v>
      </c>
      <c r="BD370" s="69">
        <v>0</v>
      </c>
      <c r="BE370" s="69">
        <v>0</v>
      </c>
      <c r="BF370" s="70" t="s">
        <v>423</v>
      </c>
      <c r="BG370" s="69">
        <v>0</v>
      </c>
      <c r="BH370" s="69">
        <v>0</v>
      </c>
      <c r="BI370" s="69">
        <v>0</v>
      </c>
      <c r="BJ370" s="69">
        <v>0</v>
      </c>
      <c r="BK370" s="69">
        <v>0</v>
      </c>
      <c r="BL370" s="69">
        <v>0</v>
      </c>
      <c r="BM370" s="69">
        <v>0</v>
      </c>
      <c r="BN370" s="69">
        <v>0</v>
      </c>
      <c r="BO370" s="70" t="s">
        <v>423</v>
      </c>
      <c r="BP370" s="69">
        <v>0</v>
      </c>
      <c r="BQ370" s="69">
        <v>0</v>
      </c>
      <c r="BR370" s="69">
        <v>0</v>
      </c>
      <c r="BS370" s="69">
        <v>0</v>
      </c>
      <c r="BT370" s="69">
        <v>0</v>
      </c>
      <c r="BU370" s="69">
        <v>0</v>
      </c>
      <c r="BV370" s="69">
        <v>0</v>
      </c>
      <c r="BW370" s="69">
        <v>0</v>
      </c>
      <c r="BX370" s="70" t="s">
        <v>423</v>
      </c>
      <c r="BY370" s="69">
        <v>0</v>
      </c>
      <c r="BZ370" s="69">
        <v>0</v>
      </c>
      <c r="CA370" s="69">
        <v>0</v>
      </c>
      <c r="CB370" s="69">
        <v>0</v>
      </c>
      <c r="CC370" s="69">
        <v>0</v>
      </c>
      <c r="CD370" s="69">
        <v>0</v>
      </c>
      <c r="CE370" s="69">
        <v>0</v>
      </c>
      <c r="CF370" s="69">
        <v>0</v>
      </c>
      <c r="CG370" s="70" t="s">
        <v>423</v>
      </c>
      <c r="CH370" s="69">
        <v>0</v>
      </c>
      <c r="CI370" s="69">
        <v>0</v>
      </c>
      <c r="CJ370" s="69">
        <v>0</v>
      </c>
      <c r="CK370" s="69">
        <v>0</v>
      </c>
      <c r="CL370" s="69">
        <v>0</v>
      </c>
      <c r="CM370" s="69">
        <v>0</v>
      </c>
      <c r="CN370" s="69">
        <v>0</v>
      </c>
      <c r="CO370" s="69">
        <v>0</v>
      </c>
      <c r="CP370" s="70" t="s">
        <v>423</v>
      </c>
      <c r="CQ370" s="69">
        <v>0</v>
      </c>
      <c r="CR370" s="69">
        <v>0</v>
      </c>
      <c r="CS370" s="69">
        <v>0</v>
      </c>
      <c r="CT370" s="69">
        <v>0</v>
      </c>
      <c r="CU370" s="69">
        <v>0</v>
      </c>
      <c r="CV370" s="69">
        <v>0</v>
      </c>
      <c r="CW370" s="69">
        <v>0</v>
      </c>
      <c r="CX370" s="69">
        <v>0</v>
      </c>
      <c r="CY370" s="70" t="s">
        <v>423</v>
      </c>
      <c r="CZ370" s="69">
        <v>0</v>
      </c>
      <c r="DA370" s="69">
        <v>0</v>
      </c>
      <c r="DB370" s="69">
        <v>0</v>
      </c>
      <c r="DC370" s="69">
        <v>0</v>
      </c>
      <c r="DD370" s="69">
        <v>0</v>
      </c>
      <c r="DE370" s="69">
        <v>0</v>
      </c>
      <c r="DF370" s="69">
        <v>0</v>
      </c>
      <c r="DG370" s="69">
        <v>0</v>
      </c>
      <c r="DH370" s="70" t="s">
        <v>423</v>
      </c>
      <c r="DJ370" s="104"/>
      <c r="DK370" s="105"/>
    </row>
    <row r="371" spans="1:115" s="74" customFormat="1" ht="11.5" hidden="1" x14ac:dyDescent="0.35">
      <c r="A371" s="88">
        <v>2200</v>
      </c>
      <c r="B371" s="88" t="s">
        <v>605</v>
      </c>
      <c r="C371" s="69"/>
      <c r="D371" s="69">
        <v>0</v>
      </c>
      <c r="E371" s="69">
        <v>0</v>
      </c>
      <c r="F371" s="69">
        <v>0</v>
      </c>
      <c r="G371" s="69">
        <v>0</v>
      </c>
      <c r="H371" s="69">
        <v>0</v>
      </c>
      <c r="I371" s="69">
        <v>0</v>
      </c>
      <c r="J371" s="69">
        <v>0</v>
      </c>
      <c r="K371" s="69">
        <v>0</v>
      </c>
      <c r="L371" s="69">
        <v>0</v>
      </c>
      <c r="M371" s="69">
        <v>0</v>
      </c>
      <c r="N371" s="70" t="s">
        <v>423</v>
      </c>
      <c r="O371" s="69">
        <v>0</v>
      </c>
      <c r="P371" s="69">
        <v>0</v>
      </c>
      <c r="Q371" s="69">
        <v>0</v>
      </c>
      <c r="R371" s="69">
        <v>0</v>
      </c>
      <c r="S371" s="69">
        <v>0</v>
      </c>
      <c r="T371" s="69">
        <v>0</v>
      </c>
      <c r="U371" s="69">
        <v>0</v>
      </c>
      <c r="V371" s="69">
        <v>0</v>
      </c>
      <c r="W371" s="70" t="s">
        <v>423</v>
      </c>
      <c r="X371" s="69">
        <f t="shared" si="312"/>
        <v>0</v>
      </c>
      <c r="Y371" s="69">
        <f t="shared" si="312"/>
        <v>0</v>
      </c>
      <c r="Z371" s="69">
        <f t="shared" si="312"/>
        <v>0</v>
      </c>
      <c r="AA371" s="69">
        <f t="shared" si="312"/>
        <v>0</v>
      </c>
      <c r="AB371" s="69">
        <f t="shared" si="312"/>
        <v>0</v>
      </c>
      <c r="AC371" s="69">
        <f t="shared" si="312"/>
        <v>0</v>
      </c>
      <c r="AD371" s="69">
        <f t="shared" si="312"/>
        <v>0</v>
      </c>
      <c r="AE371" s="69">
        <f t="shared" si="312"/>
        <v>0</v>
      </c>
      <c r="AF371" s="69">
        <v>0</v>
      </c>
      <c r="AG371" s="69">
        <v>0</v>
      </c>
      <c r="AH371" s="69">
        <v>0</v>
      </c>
      <c r="AI371" s="69">
        <v>0</v>
      </c>
      <c r="AJ371" s="69">
        <v>0</v>
      </c>
      <c r="AK371" s="69">
        <v>0</v>
      </c>
      <c r="AL371" s="69">
        <v>0</v>
      </c>
      <c r="AM371" s="69">
        <v>0</v>
      </c>
      <c r="AN371" s="70" t="s">
        <v>423</v>
      </c>
      <c r="AO371" s="69">
        <v>0</v>
      </c>
      <c r="AP371" s="69">
        <v>0</v>
      </c>
      <c r="AQ371" s="69">
        <v>0</v>
      </c>
      <c r="AR371" s="69">
        <v>0</v>
      </c>
      <c r="AS371" s="69">
        <v>0</v>
      </c>
      <c r="AT371" s="69">
        <v>0</v>
      </c>
      <c r="AU371" s="69">
        <v>0</v>
      </c>
      <c r="AV371" s="69">
        <v>0</v>
      </c>
      <c r="AW371" s="70" t="s">
        <v>423</v>
      </c>
      <c r="AX371" s="69">
        <v>0</v>
      </c>
      <c r="AY371" s="69">
        <v>0</v>
      </c>
      <c r="AZ371" s="69">
        <v>0</v>
      </c>
      <c r="BA371" s="69">
        <v>0</v>
      </c>
      <c r="BB371" s="69">
        <v>0</v>
      </c>
      <c r="BC371" s="69">
        <v>0</v>
      </c>
      <c r="BD371" s="69">
        <v>0</v>
      </c>
      <c r="BE371" s="69">
        <v>0</v>
      </c>
      <c r="BF371" s="70" t="s">
        <v>423</v>
      </c>
      <c r="BG371" s="69">
        <v>0</v>
      </c>
      <c r="BH371" s="69">
        <v>0</v>
      </c>
      <c r="BI371" s="69">
        <v>0</v>
      </c>
      <c r="BJ371" s="69">
        <v>0</v>
      </c>
      <c r="BK371" s="69">
        <v>0</v>
      </c>
      <c r="BL371" s="69">
        <v>0</v>
      </c>
      <c r="BM371" s="69">
        <v>0</v>
      </c>
      <c r="BN371" s="69">
        <v>0</v>
      </c>
      <c r="BO371" s="70" t="s">
        <v>423</v>
      </c>
      <c r="BP371" s="69">
        <v>0</v>
      </c>
      <c r="BQ371" s="69">
        <v>0</v>
      </c>
      <c r="BR371" s="69">
        <v>0</v>
      </c>
      <c r="BS371" s="69">
        <v>0</v>
      </c>
      <c r="BT371" s="69">
        <v>0</v>
      </c>
      <c r="BU371" s="69">
        <v>0</v>
      </c>
      <c r="BV371" s="69">
        <v>0</v>
      </c>
      <c r="BW371" s="69">
        <v>0</v>
      </c>
      <c r="BX371" s="70" t="s">
        <v>423</v>
      </c>
      <c r="BY371" s="69">
        <v>0</v>
      </c>
      <c r="BZ371" s="69">
        <v>0</v>
      </c>
      <c r="CA371" s="69">
        <v>0</v>
      </c>
      <c r="CB371" s="69">
        <v>0</v>
      </c>
      <c r="CC371" s="69">
        <v>0</v>
      </c>
      <c r="CD371" s="69">
        <v>0</v>
      </c>
      <c r="CE371" s="69">
        <v>0</v>
      </c>
      <c r="CF371" s="69">
        <v>0</v>
      </c>
      <c r="CG371" s="70" t="s">
        <v>423</v>
      </c>
      <c r="CH371" s="69">
        <v>0</v>
      </c>
      <c r="CI371" s="69">
        <v>0</v>
      </c>
      <c r="CJ371" s="69">
        <v>0</v>
      </c>
      <c r="CK371" s="69">
        <v>0</v>
      </c>
      <c r="CL371" s="69">
        <v>0</v>
      </c>
      <c r="CM371" s="69">
        <v>0</v>
      </c>
      <c r="CN371" s="69">
        <v>0</v>
      </c>
      <c r="CO371" s="69">
        <v>0</v>
      </c>
      <c r="CP371" s="70" t="s">
        <v>423</v>
      </c>
      <c r="CQ371" s="69">
        <v>0</v>
      </c>
      <c r="CR371" s="69">
        <v>0</v>
      </c>
      <c r="CS371" s="69">
        <v>0</v>
      </c>
      <c r="CT371" s="69">
        <v>0</v>
      </c>
      <c r="CU371" s="69">
        <v>0</v>
      </c>
      <c r="CV371" s="69">
        <v>0</v>
      </c>
      <c r="CW371" s="69">
        <v>0</v>
      </c>
      <c r="CX371" s="69">
        <v>0</v>
      </c>
      <c r="CY371" s="70" t="s">
        <v>423</v>
      </c>
      <c r="CZ371" s="69">
        <v>0</v>
      </c>
      <c r="DA371" s="69">
        <v>0</v>
      </c>
      <c r="DB371" s="69">
        <v>0</v>
      </c>
      <c r="DC371" s="69">
        <v>0</v>
      </c>
      <c r="DD371" s="69">
        <v>0</v>
      </c>
      <c r="DE371" s="69">
        <v>0</v>
      </c>
      <c r="DF371" s="69">
        <v>0</v>
      </c>
      <c r="DG371" s="69">
        <v>0</v>
      </c>
      <c r="DH371" s="70" t="s">
        <v>423</v>
      </c>
      <c r="DJ371" s="104"/>
      <c r="DK371" s="105"/>
    </row>
    <row r="372" spans="1:115" s="74" customFormat="1" ht="11.5" hidden="1" outlineLevel="1" x14ac:dyDescent="0.35">
      <c r="A372" s="88">
        <v>2201</v>
      </c>
      <c r="B372" s="88" t="s">
        <v>606</v>
      </c>
      <c r="C372" s="69"/>
      <c r="D372" s="69">
        <v>0</v>
      </c>
      <c r="E372" s="69">
        <v>0</v>
      </c>
      <c r="F372" s="69">
        <v>0</v>
      </c>
      <c r="G372" s="69">
        <v>0</v>
      </c>
      <c r="H372" s="69">
        <v>0</v>
      </c>
      <c r="I372" s="69">
        <v>0</v>
      </c>
      <c r="J372" s="69">
        <v>0</v>
      </c>
      <c r="K372" s="69">
        <v>0</v>
      </c>
      <c r="L372" s="69">
        <v>0</v>
      </c>
      <c r="M372" s="69">
        <v>0</v>
      </c>
      <c r="N372" s="70" t="s">
        <v>423</v>
      </c>
      <c r="O372" s="69">
        <v>0</v>
      </c>
      <c r="P372" s="69">
        <v>0</v>
      </c>
      <c r="Q372" s="69">
        <v>0</v>
      </c>
      <c r="R372" s="69">
        <v>0</v>
      </c>
      <c r="S372" s="69">
        <v>0</v>
      </c>
      <c r="T372" s="69">
        <v>0</v>
      </c>
      <c r="U372" s="69">
        <v>0</v>
      </c>
      <c r="V372" s="69">
        <v>0</v>
      </c>
      <c r="W372" s="70" t="s">
        <v>423</v>
      </c>
      <c r="X372" s="69">
        <f t="shared" si="312"/>
        <v>0</v>
      </c>
      <c r="Y372" s="69">
        <f t="shared" si="312"/>
        <v>0</v>
      </c>
      <c r="Z372" s="69">
        <f t="shared" si="312"/>
        <v>0</v>
      </c>
      <c r="AA372" s="69">
        <f t="shared" si="312"/>
        <v>0</v>
      </c>
      <c r="AB372" s="69">
        <f t="shared" si="312"/>
        <v>0</v>
      </c>
      <c r="AC372" s="69">
        <f t="shared" si="312"/>
        <v>0</v>
      </c>
      <c r="AD372" s="69">
        <f t="shared" si="312"/>
        <v>0</v>
      </c>
      <c r="AE372" s="69">
        <f t="shared" si="312"/>
        <v>0</v>
      </c>
      <c r="AF372" s="69">
        <v>0</v>
      </c>
      <c r="AG372" s="69">
        <v>0</v>
      </c>
      <c r="AH372" s="69">
        <v>0</v>
      </c>
      <c r="AI372" s="69">
        <v>0</v>
      </c>
      <c r="AJ372" s="69">
        <v>0</v>
      </c>
      <c r="AK372" s="69">
        <v>0</v>
      </c>
      <c r="AL372" s="69">
        <v>0</v>
      </c>
      <c r="AM372" s="69">
        <v>0</v>
      </c>
      <c r="AN372" s="70" t="s">
        <v>423</v>
      </c>
      <c r="AO372" s="69">
        <v>0</v>
      </c>
      <c r="AP372" s="69">
        <v>0</v>
      </c>
      <c r="AQ372" s="69">
        <v>0</v>
      </c>
      <c r="AR372" s="69">
        <v>0</v>
      </c>
      <c r="AS372" s="69">
        <v>0</v>
      </c>
      <c r="AT372" s="69">
        <v>0</v>
      </c>
      <c r="AU372" s="69">
        <v>0</v>
      </c>
      <c r="AV372" s="69">
        <v>0</v>
      </c>
      <c r="AW372" s="70" t="s">
        <v>423</v>
      </c>
      <c r="AX372" s="69">
        <v>0</v>
      </c>
      <c r="AY372" s="69">
        <v>0</v>
      </c>
      <c r="AZ372" s="69">
        <v>0</v>
      </c>
      <c r="BA372" s="69">
        <v>0</v>
      </c>
      <c r="BB372" s="69">
        <v>0</v>
      </c>
      <c r="BC372" s="69">
        <v>0</v>
      </c>
      <c r="BD372" s="69">
        <v>0</v>
      </c>
      <c r="BE372" s="69">
        <v>0</v>
      </c>
      <c r="BF372" s="70" t="s">
        <v>423</v>
      </c>
      <c r="BG372" s="69">
        <v>0</v>
      </c>
      <c r="BH372" s="69">
        <v>0</v>
      </c>
      <c r="BI372" s="69">
        <v>0</v>
      </c>
      <c r="BJ372" s="69">
        <v>0</v>
      </c>
      <c r="BK372" s="69">
        <v>0</v>
      </c>
      <c r="BL372" s="69">
        <v>0</v>
      </c>
      <c r="BM372" s="69">
        <v>0</v>
      </c>
      <c r="BN372" s="69">
        <v>0</v>
      </c>
      <c r="BO372" s="70" t="s">
        <v>423</v>
      </c>
      <c r="BP372" s="69">
        <v>0</v>
      </c>
      <c r="BQ372" s="69">
        <v>0</v>
      </c>
      <c r="BR372" s="69">
        <v>0</v>
      </c>
      <c r="BS372" s="69">
        <v>0</v>
      </c>
      <c r="BT372" s="69">
        <v>0</v>
      </c>
      <c r="BU372" s="69">
        <v>0</v>
      </c>
      <c r="BV372" s="69">
        <v>0</v>
      </c>
      <c r="BW372" s="69">
        <v>0</v>
      </c>
      <c r="BX372" s="70" t="s">
        <v>423</v>
      </c>
      <c r="BY372" s="69">
        <v>0</v>
      </c>
      <c r="BZ372" s="69">
        <v>0</v>
      </c>
      <c r="CA372" s="69">
        <v>0</v>
      </c>
      <c r="CB372" s="69">
        <v>0</v>
      </c>
      <c r="CC372" s="69">
        <v>0</v>
      </c>
      <c r="CD372" s="69">
        <v>0</v>
      </c>
      <c r="CE372" s="69">
        <v>0</v>
      </c>
      <c r="CF372" s="69">
        <v>0</v>
      </c>
      <c r="CG372" s="70" t="s">
        <v>423</v>
      </c>
      <c r="CH372" s="69">
        <v>0</v>
      </c>
      <c r="CI372" s="69">
        <v>0</v>
      </c>
      <c r="CJ372" s="69">
        <v>0</v>
      </c>
      <c r="CK372" s="69">
        <v>0</v>
      </c>
      <c r="CL372" s="69">
        <v>0</v>
      </c>
      <c r="CM372" s="69">
        <v>0</v>
      </c>
      <c r="CN372" s="69">
        <v>0</v>
      </c>
      <c r="CO372" s="69">
        <v>0</v>
      </c>
      <c r="CP372" s="70" t="s">
        <v>423</v>
      </c>
      <c r="CQ372" s="69">
        <v>0</v>
      </c>
      <c r="CR372" s="69">
        <v>0</v>
      </c>
      <c r="CS372" s="69">
        <v>0</v>
      </c>
      <c r="CT372" s="69">
        <v>0</v>
      </c>
      <c r="CU372" s="69">
        <v>0</v>
      </c>
      <c r="CV372" s="69">
        <v>0</v>
      </c>
      <c r="CW372" s="69">
        <v>0</v>
      </c>
      <c r="CX372" s="69">
        <v>0</v>
      </c>
      <c r="CY372" s="70" t="s">
        <v>423</v>
      </c>
      <c r="CZ372" s="69">
        <v>0</v>
      </c>
      <c r="DA372" s="69">
        <v>0</v>
      </c>
      <c r="DB372" s="69">
        <v>0</v>
      </c>
      <c r="DC372" s="69">
        <v>0</v>
      </c>
      <c r="DD372" s="69">
        <v>0</v>
      </c>
      <c r="DE372" s="69">
        <v>0</v>
      </c>
      <c r="DF372" s="69">
        <v>0</v>
      </c>
      <c r="DG372" s="69">
        <v>0</v>
      </c>
      <c r="DH372" s="70" t="s">
        <v>423</v>
      </c>
      <c r="DJ372" s="104"/>
      <c r="DK372" s="105"/>
    </row>
    <row r="373" spans="1:115" s="74" customFormat="1" ht="11.5" hidden="1" outlineLevel="1" x14ac:dyDescent="0.35">
      <c r="A373" s="88">
        <v>2202</v>
      </c>
      <c r="B373" s="88" t="s">
        <v>607</v>
      </c>
      <c r="C373" s="69"/>
      <c r="D373" s="69">
        <v>0</v>
      </c>
      <c r="E373" s="69">
        <v>0</v>
      </c>
      <c r="F373" s="69">
        <v>0</v>
      </c>
      <c r="G373" s="69">
        <v>0</v>
      </c>
      <c r="H373" s="69">
        <v>0</v>
      </c>
      <c r="I373" s="69">
        <v>0</v>
      </c>
      <c r="J373" s="69">
        <v>0</v>
      </c>
      <c r="K373" s="69">
        <v>0</v>
      </c>
      <c r="L373" s="69">
        <v>0</v>
      </c>
      <c r="M373" s="69">
        <v>0</v>
      </c>
      <c r="N373" s="70" t="s">
        <v>423</v>
      </c>
      <c r="O373" s="69">
        <v>0</v>
      </c>
      <c r="P373" s="69">
        <v>0</v>
      </c>
      <c r="Q373" s="69">
        <v>0</v>
      </c>
      <c r="R373" s="69">
        <v>0</v>
      </c>
      <c r="S373" s="69">
        <v>0</v>
      </c>
      <c r="T373" s="69">
        <v>0</v>
      </c>
      <c r="U373" s="69">
        <v>0</v>
      </c>
      <c r="V373" s="69">
        <v>0</v>
      </c>
      <c r="W373" s="70" t="s">
        <v>423</v>
      </c>
      <c r="X373" s="69">
        <f t="shared" si="312"/>
        <v>0</v>
      </c>
      <c r="Y373" s="69">
        <f t="shared" si="312"/>
        <v>0</v>
      </c>
      <c r="Z373" s="69">
        <f t="shared" si="312"/>
        <v>0</v>
      </c>
      <c r="AA373" s="69">
        <f t="shared" si="312"/>
        <v>0</v>
      </c>
      <c r="AB373" s="69">
        <f t="shared" si="312"/>
        <v>0</v>
      </c>
      <c r="AC373" s="69">
        <f t="shared" si="312"/>
        <v>0</v>
      </c>
      <c r="AD373" s="69">
        <f t="shared" si="312"/>
        <v>0</v>
      </c>
      <c r="AE373" s="69">
        <f t="shared" si="312"/>
        <v>0</v>
      </c>
      <c r="AF373" s="69">
        <v>0</v>
      </c>
      <c r="AG373" s="69">
        <v>0</v>
      </c>
      <c r="AH373" s="69">
        <v>0</v>
      </c>
      <c r="AI373" s="69">
        <v>0</v>
      </c>
      <c r="AJ373" s="69">
        <v>0</v>
      </c>
      <c r="AK373" s="69">
        <v>0</v>
      </c>
      <c r="AL373" s="69">
        <v>0</v>
      </c>
      <c r="AM373" s="69">
        <v>0</v>
      </c>
      <c r="AN373" s="70" t="s">
        <v>423</v>
      </c>
      <c r="AO373" s="69">
        <v>0</v>
      </c>
      <c r="AP373" s="69">
        <v>0</v>
      </c>
      <c r="AQ373" s="69">
        <v>0</v>
      </c>
      <c r="AR373" s="69">
        <v>0</v>
      </c>
      <c r="AS373" s="69">
        <v>0</v>
      </c>
      <c r="AT373" s="69">
        <v>0</v>
      </c>
      <c r="AU373" s="69">
        <v>0</v>
      </c>
      <c r="AV373" s="69">
        <v>0</v>
      </c>
      <c r="AW373" s="70" t="s">
        <v>423</v>
      </c>
      <c r="AX373" s="69">
        <v>0</v>
      </c>
      <c r="AY373" s="69">
        <v>0</v>
      </c>
      <c r="AZ373" s="69">
        <v>0</v>
      </c>
      <c r="BA373" s="69">
        <v>0</v>
      </c>
      <c r="BB373" s="69">
        <v>0</v>
      </c>
      <c r="BC373" s="69">
        <v>0</v>
      </c>
      <c r="BD373" s="69">
        <v>0</v>
      </c>
      <c r="BE373" s="69">
        <v>0</v>
      </c>
      <c r="BF373" s="70" t="s">
        <v>423</v>
      </c>
      <c r="BG373" s="69">
        <v>0</v>
      </c>
      <c r="BH373" s="69">
        <v>0</v>
      </c>
      <c r="BI373" s="69">
        <v>0</v>
      </c>
      <c r="BJ373" s="69">
        <v>0</v>
      </c>
      <c r="BK373" s="69">
        <v>0</v>
      </c>
      <c r="BL373" s="69">
        <v>0</v>
      </c>
      <c r="BM373" s="69">
        <v>0</v>
      </c>
      <c r="BN373" s="69">
        <v>0</v>
      </c>
      <c r="BO373" s="70" t="s">
        <v>423</v>
      </c>
      <c r="BP373" s="69">
        <v>0</v>
      </c>
      <c r="BQ373" s="69">
        <v>0</v>
      </c>
      <c r="BR373" s="69">
        <v>0</v>
      </c>
      <c r="BS373" s="69">
        <v>0</v>
      </c>
      <c r="BT373" s="69">
        <v>0</v>
      </c>
      <c r="BU373" s="69">
        <v>0</v>
      </c>
      <c r="BV373" s="69">
        <v>0</v>
      </c>
      <c r="BW373" s="69">
        <v>0</v>
      </c>
      <c r="BX373" s="70" t="s">
        <v>423</v>
      </c>
      <c r="BY373" s="69">
        <v>0</v>
      </c>
      <c r="BZ373" s="69">
        <v>0</v>
      </c>
      <c r="CA373" s="69">
        <v>0</v>
      </c>
      <c r="CB373" s="69">
        <v>0</v>
      </c>
      <c r="CC373" s="69">
        <v>0</v>
      </c>
      <c r="CD373" s="69">
        <v>0</v>
      </c>
      <c r="CE373" s="69">
        <v>0</v>
      </c>
      <c r="CF373" s="69">
        <v>0</v>
      </c>
      <c r="CG373" s="70" t="s">
        <v>423</v>
      </c>
      <c r="CH373" s="69">
        <v>0</v>
      </c>
      <c r="CI373" s="69">
        <v>0</v>
      </c>
      <c r="CJ373" s="69">
        <v>0</v>
      </c>
      <c r="CK373" s="69">
        <v>0</v>
      </c>
      <c r="CL373" s="69">
        <v>0</v>
      </c>
      <c r="CM373" s="69">
        <v>0</v>
      </c>
      <c r="CN373" s="69">
        <v>0</v>
      </c>
      <c r="CO373" s="69">
        <v>0</v>
      </c>
      <c r="CP373" s="70" t="s">
        <v>423</v>
      </c>
      <c r="CQ373" s="69">
        <v>0</v>
      </c>
      <c r="CR373" s="69">
        <v>0</v>
      </c>
      <c r="CS373" s="69">
        <v>0</v>
      </c>
      <c r="CT373" s="69">
        <v>0</v>
      </c>
      <c r="CU373" s="69">
        <v>0</v>
      </c>
      <c r="CV373" s="69">
        <v>0</v>
      </c>
      <c r="CW373" s="69">
        <v>0</v>
      </c>
      <c r="CX373" s="69">
        <v>0</v>
      </c>
      <c r="CY373" s="70" t="s">
        <v>423</v>
      </c>
      <c r="CZ373" s="69">
        <v>0</v>
      </c>
      <c r="DA373" s="69">
        <v>0</v>
      </c>
      <c r="DB373" s="69">
        <v>0</v>
      </c>
      <c r="DC373" s="69">
        <v>0</v>
      </c>
      <c r="DD373" s="69">
        <v>0</v>
      </c>
      <c r="DE373" s="69">
        <v>0</v>
      </c>
      <c r="DF373" s="69">
        <v>0</v>
      </c>
      <c r="DG373" s="69">
        <v>0</v>
      </c>
      <c r="DH373" s="70" t="s">
        <v>423</v>
      </c>
      <c r="DJ373" s="104"/>
      <c r="DK373" s="105"/>
    </row>
    <row r="374" spans="1:115" s="74" customFormat="1" ht="11.5" hidden="1" outlineLevel="1" x14ac:dyDescent="0.35">
      <c r="A374" s="88">
        <v>2203</v>
      </c>
      <c r="B374" s="88" t="s">
        <v>608</v>
      </c>
      <c r="C374" s="69"/>
      <c r="D374" s="69">
        <v>0</v>
      </c>
      <c r="E374" s="69">
        <v>0</v>
      </c>
      <c r="F374" s="69">
        <v>0</v>
      </c>
      <c r="G374" s="69">
        <v>0</v>
      </c>
      <c r="H374" s="69">
        <v>0</v>
      </c>
      <c r="I374" s="69">
        <v>0</v>
      </c>
      <c r="J374" s="69">
        <v>0</v>
      </c>
      <c r="K374" s="69">
        <v>0</v>
      </c>
      <c r="L374" s="69">
        <v>0</v>
      </c>
      <c r="M374" s="69">
        <v>0</v>
      </c>
      <c r="N374" s="70" t="s">
        <v>423</v>
      </c>
      <c r="O374" s="69">
        <v>0</v>
      </c>
      <c r="P374" s="69">
        <v>0</v>
      </c>
      <c r="Q374" s="69">
        <v>0</v>
      </c>
      <c r="R374" s="69">
        <v>0</v>
      </c>
      <c r="S374" s="69">
        <v>0</v>
      </c>
      <c r="T374" s="69">
        <v>0</v>
      </c>
      <c r="U374" s="69">
        <v>0</v>
      </c>
      <c r="V374" s="69">
        <v>0</v>
      </c>
      <c r="W374" s="70" t="s">
        <v>423</v>
      </c>
      <c r="X374" s="69">
        <f t="shared" si="312"/>
        <v>0</v>
      </c>
      <c r="Y374" s="69">
        <f t="shared" si="312"/>
        <v>0</v>
      </c>
      <c r="Z374" s="69">
        <f t="shared" si="312"/>
        <v>0</v>
      </c>
      <c r="AA374" s="69">
        <f t="shared" si="312"/>
        <v>0</v>
      </c>
      <c r="AB374" s="69">
        <f t="shared" si="312"/>
        <v>0</v>
      </c>
      <c r="AC374" s="69">
        <f t="shared" si="312"/>
        <v>0</v>
      </c>
      <c r="AD374" s="69">
        <f t="shared" si="312"/>
        <v>0</v>
      </c>
      <c r="AE374" s="69">
        <f t="shared" si="312"/>
        <v>0</v>
      </c>
      <c r="AF374" s="69">
        <v>0</v>
      </c>
      <c r="AG374" s="69">
        <v>0</v>
      </c>
      <c r="AH374" s="69">
        <v>0</v>
      </c>
      <c r="AI374" s="69">
        <v>0</v>
      </c>
      <c r="AJ374" s="69">
        <v>0</v>
      </c>
      <c r="AK374" s="69">
        <v>0</v>
      </c>
      <c r="AL374" s="69">
        <v>0</v>
      </c>
      <c r="AM374" s="69">
        <v>0</v>
      </c>
      <c r="AN374" s="70" t="s">
        <v>423</v>
      </c>
      <c r="AO374" s="69">
        <v>0</v>
      </c>
      <c r="AP374" s="69">
        <v>0</v>
      </c>
      <c r="AQ374" s="69">
        <v>0</v>
      </c>
      <c r="AR374" s="69">
        <v>0</v>
      </c>
      <c r="AS374" s="69">
        <v>0</v>
      </c>
      <c r="AT374" s="69">
        <v>0</v>
      </c>
      <c r="AU374" s="69">
        <v>0</v>
      </c>
      <c r="AV374" s="69">
        <v>0</v>
      </c>
      <c r="AW374" s="70" t="s">
        <v>423</v>
      </c>
      <c r="AX374" s="69">
        <v>0</v>
      </c>
      <c r="AY374" s="69">
        <v>0</v>
      </c>
      <c r="AZ374" s="69">
        <v>0</v>
      </c>
      <c r="BA374" s="69">
        <v>0</v>
      </c>
      <c r="BB374" s="69">
        <v>0</v>
      </c>
      <c r="BC374" s="69">
        <v>0</v>
      </c>
      <c r="BD374" s="69">
        <v>0</v>
      </c>
      <c r="BE374" s="69">
        <v>0</v>
      </c>
      <c r="BF374" s="70" t="s">
        <v>423</v>
      </c>
      <c r="BG374" s="69">
        <v>0</v>
      </c>
      <c r="BH374" s="69">
        <v>0</v>
      </c>
      <c r="BI374" s="69">
        <v>0</v>
      </c>
      <c r="BJ374" s="69">
        <v>0</v>
      </c>
      <c r="BK374" s="69">
        <v>0</v>
      </c>
      <c r="BL374" s="69">
        <v>0</v>
      </c>
      <c r="BM374" s="69">
        <v>0</v>
      </c>
      <c r="BN374" s="69">
        <v>0</v>
      </c>
      <c r="BO374" s="70" t="s">
        <v>423</v>
      </c>
      <c r="BP374" s="69">
        <v>0</v>
      </c>
      <c r="BQ374" s="69">
        <v>0</v>
      </c>
      <c r="BR374" s="69">
        <v>0</v>
      </c>
      <c r="BS374" s="69">
        <v>0</v>
      </c>
      <c r="BT374" s="69">
        <v>0</v>
      </c>
      <c r="BU374" s="69">
        <v>0</v>
      </c>
      <c r="BV374" s="69">
        <v>0</v>
      </c>
      <c r="BW374" s="69">
        <v>0</v>
      </c>
      <c r="BX374" s="70" t="s">
        <v>423</v>
      </c>
      <c r="BY374" s="69">
        <v>0</v>
      </c>
      <c r="BZ374" s="69">
        <v>0</v>
      </c>
      <c r="CA374" s="69">
        <v>0</v>
      </c>
      <c r="CB374" s="69">
        <v>0</v>
      </c>
      <c r="CC374" s="69">
        <v>0</v>
      </c>
      <c r="CD374" s="69">
        <v>0</v>
      </c>
      <c r="CE374" s="69">
        <v>0</v>
      </c>
      <c r="CF374" s="69">
        <v>0</v>
      </c>
      <c r="CG374" s="70" t="s">
        <v>423</v>
      </c>
      <c r="CH374" s="69">
        <v>0</v>
      </c>
      <c r="CI374" s="69">
        <v>0</v>
      </c>
      <c r="CJ374" s="69">
        <v>0</v>
      </c>
      <c r="CK374" s="69">
        <v>0</v>
      </c>
      <c r="CL374" s="69">
        <v>0</v>
      </c>
      <c r="CM374" s="69">
        <v>0</v>
      </c>
      <c r="CN374" s="69">
        <v>0</v>
      </c>
      <c r="CO374" s="69">
        <v>0</v>
      </c>
      <c r="CP374" s="70" t="s">
        <v>423</v>
      </c>
      <c r="CQ374" s="69">
        <v>0</v>
      </c>
      <c r="CR374" s="69">
        <v>0</v>
      </c>
      <c r="CS374" s="69">
        <v>0</v>
      </c>
      <c r="CT374" s="69">
        <v>0</v>
      </c>
      <c r="CU374" s="69">
        <v>0</v>
      </c>
      <c r="CV374" s="69">
        <v>0</v>
      </c>
      <c r="CW374" s="69">
        <v>0</v>
      </c>
      <c r="CX374" s="69">
        <v>0</v>
      </c>
      <c r="CY374" s="70" t="s">
        <v>423</v>
      </c>
      <c r="CZ374" s="69">
        <v>0</v>
      </c>
      <c r="DA374" s="69">
        <v>0</v>
      </c>
      <c r="DB374" s="69">
        <v>0</v>
      </c>
      <c r="DC374" s="69">
        <v>0</v>
      </c>
      <c r="DD374" s="69">
        <v>0</v>
      </c>
      <c r="DE374" s="69">
        <v>0</v>
      </c>
      <c r="DF374" s="69">
        <v>0</v>
      </c>
      <c r="DG374" s="69">
        <v>0</v>
      </c>
      <c r="DH374" s="70" t="s">
        <v>423</v>
      </c>
      <c r="DJ374" s="104"/>
      <c r="DK374" s="105"/>
    </row>
    <row r="375" spans="1:115" s="74" customFormat="1" ht="11.5" hidden="1" outlineLevel="1" x14ac:dyDescent="0.35">
      <c r="A375" s="88">
        <v>2204</v>
      </c>
      <c r="B375" s="88" t="s">
        <v>609</v>
      </c>
      <c r="C375" s="69"/>
      <c r="D375" s="69">
        <v>0</v>
      </c>
      <c r="E375" s="69">
        <v>0</v>
      </c>
      <c r="F375" s="69">
        <v>0</v>
      </c>
      <c r="G375" s="69">
        <v>0</v>
      </c>
      <c r="H375" s="69">
        <v>0</v>
      </c>
      <c r="I375" s="69">
        <v>0</v>
      </c>
      <c r="J375" s="69">
        <v>0</v>
      </c>
      <c r="K375" s="69">
        <v>0</v>
      </c>
      <c r="L375" s="69">
        <v>0</v>
      </c>
      <c r="M375" s="69">
        <v>0</v>
      </c>
      <c r="N375" s="70" t="s">
        <v>423</v>
      </c>
      <c r="O375" s="69">
        <v>0</v>
      </c>
      <c r="P375" s="69">
        <v>0</v>
      </c>
      <c r="Q375" s="69">
        <v>0</v>
      </c>
      <c r="R375" s="69">
        <v>0</v>
      </c>
      <c r="S375" s="69">
        <v>0</v>
      </c>
      <c r="T375" s="69">
        <v>0</v>
      </c>
      <c r="U375" s="69">
        <v>0</v>
      </c>
      <c r="V375" s="69">
        <v>0</v>
      </c>
      <c r="W375" s="70" t="s">
        <v>423</v>
      </c>
      <c r="X375" s="69">
        <f t="shared" si="312"/>
        <v>0</v>
      </c>
      <c r="Y375" s="69">
        <f t="shared" si="312"/>
        <v>0</v>
      </c>
      <c r="Z375" s="69">
        <f t="shared" si="312"/>
        <v>0</v>
      </c>
      <c r="AA375" s="69">
        <f t="shared" si="312"/>
        <v>0</v>
      </c>
      <c r="AB375" s="69">
        <f t="shared" si="312"/>
        <v>0</v>
      </c>
      <c r="AC375" s="69">
        <f t="shared" si="312"/>
        <v>0</v>
      </c>
      <c r="AD375" s="69">
        <f t="shared" si="312"/>
        <v>0</v>
      </c>
      <c r="AE375" s="69">
        <f t="shared" si="312"/>
        <v>0</v>
      </c>
      <c r="AF375" s="69">
        <v>0</v>
      </c>
      <c r="AG375" s="69">
        <v>0</v>
      </c>
      <c r="AH375" s="69">
        <v>0</v>
      </c>
      <c r="AI375" s="69">
        <v>0</v>
      </c>
      <c r="AJ375" s="69">
        <v>0</v>
      </c>
      <c r="AK375" s="69">
        <v>0</v>
      </c>
      <c r="AL375" s="69">
        <v>0</v>
      </c>
      <c r="AM375" s="69">
        <v>0</v>
      </c>
      <c r="AN375" s="70" t="s">
        <v>423</v>
      </c>
      <c r="AO375" s="69">
        <v>0</v>
      </c>
      <c r="AP375" s="69">
        <v>0</v>
      </c>
      <c r="AQ375" s="69">
        <v>0</v>
      </c>
      <c r="AR375" s="69">
        <v>0</v>
      </c>
      <c r="AS375" s="69">
        <v>0</v>
      </c>
      <c r="AT375" s="69">
        <v>0</v>
      </c>
      <c r="AU375" s="69">
        <v>0</v>
      </c>
      <c r="AV375" s="69">
        <v>0</v>
      </c>
      <c r="AW375" s="70" t="s">
        <v>423</v>
      </c>
      <c r="AX375" s="69">
        <v>0</v>
      </c>
      <c r="AY375" s="69">
        <v>0</v>
      </c>
      <c r="AZ375" s="69">
        <v>0</v>
      </c>
      <c r="BA375" s="69">
        <v>0</v>
      </c>
      <c r="BB375" s="69">
        <v>0</v>
      </c>
      <c r="BC375" s="69">
        <v>0</v>
      </c>
      <c r="BD375" s="69">
        <v>0</v>
      </c>
      <c r="BE375" s="69">
        <v>0</v>
      </c>
      <c r="BF375" s="70" t="s">
        <v>423</v>
      </c>
      <c r="BG375" s="69">
        <v>0</v>
      </c>
      <c r="BH375" s="69">
        <v>0</v>
      </c>
      <c r="BI375" s="69">
        <v>0</v>
      </c>
      <c r="BJ375" s="69">
        <v>0</v>
      </c>
      <c r="BK375" s="69">
        <v>0</v>
      </c>
      <c r="BL375" s="69">
        <v>0</v>
      </c>
      <c r="BM375" s="69">
        <v>0</v>
      </c>
      <c r="BN375" s="69">
        <v>0</v>
      </c>
      <c r="BO375" s="70" t="s">
        <v>423</v>
      </c>
      <c r="BP375" s="69">
        <v>0</v>
      </c>
      <c r="BQ375" s="69">
        <v>0</v>
      </c>
      <c r="BR375" s="69">
        <v>0</v>
      </c>
      <c r="BS375" s="69">
        <v>0</v>
      </c>
      <c r="BT375" s="69">
        <v>0</v>
      </c>
      <c r="BU375" s="69">
        <v>0</v>
      </c>
      <c r="BV375" s="69">
        <v>0</v>
      </c>
      <c r="BW375" s="69">
        <v>0</v>
      </c>
      <c r="BX375" s="70" t="s">
        <v>423</v>
      </c>
      <c r="BY375" s="69">
        <v>0</v>
      </c>
      <c r="BZ375" s="69">
        <v>0</v>
      </c>
      <c r="CA375" s="69">
        <v>0</v>
      </c>
      <c r="CB375" s="69">
        <v>0</v>
      </c>
      <c r="CC375" s="69">
        <v>0</v>
      </c>
      <c r="CD375" s="69">
        <v>0</v>
      </c>
      <c r="CE375" s="69">
        <v>0</v>
      </c>
      <c r="CF375" s="69">
        <v>0</v>
      </c>
      <c r="CG375" s="70" t="s">
        <v>423</v>
      </c>
      <c r="CH375" s="69">
        <v>0</v>
      </c>
      <c r="CI375" s="69">
        <v>0</v>
      </c>
      <c r="CJ375" s="69">
        <v>0</v>
      </c>
      <c r="CK375" s="69">
        <v>0</v>
      </c>
      <c r="CL375" s="69">
        <v>0</v>
      </c>
      <c r="CM375" s="69">
        <v>0</v>
      </c>
      <c r="CN375" s="69">
        <v>0</v>
      </c>
      <c r="CO375" s="69">
        <v>0</v>
      </c>
      <c r="CP375" s="70" t="s">
        <v>423</v>
      </c>
      <c r="CQ375" s="69">
        <v>0</v>
      </c>
      <c r="CR375" s="69">
        <v>0</v>
      </c>
      <c r="CS375" s="69">
        <v>0</v>
      </c>
      <c r="CT375" s="69">
        <v>0</v>
      </c>
      <c r="CU375" s="69">
        <v>0</v>
      </c>
      <c r="CV375" s="69">
        <v>0</v>
      </c>
      <c r="CW375" s="69">
        <v>0</v>
      </c>
      <c r="CX375" s="69">
        <v>0</v>
      </c>
      <c r="CY375" s="70" t="s">
        <v>423</v>
      </c>
      <c r="CZ375" s="69">
        <v>0</v>
      </c>
      <c r="DA375" s="69">
        <v>0</v>
      </c>
      <c r="DB375" s="69">
        <v>0</v>
      </c>
      <c r="DC375" s="69">
        <v>0</v>
      </c>
      <c r="DD375" s="69">
        <v>0</v>
      </c>
      <c r="DE375" s="69">
        <v>0</v>
      </c>
      <c r="DF375" s="69">
        <v>0</v>
      </c>
      <c r="DG375" s="69">
        <v>0</v>
      </c>
      <c r="DH375" s="70" t="s">
        <v>423</v>
      </c>
      <c r="DJ375" s="104"/>
      <c r="DK375" s="105"/>
    </row>
    <row r="376" spans="1:115" s="74" customFormat="1" ht="11.5" hidden="1" outlineLevel="1" x14ac:dyDescent="0.35">
      <c r="A376" s="88">
        <v>2205</v>
      </c>
      <c r="B376" s="88" t="s">
        <v>610</v>
      </c>
      <c r="C376" s="69"/>
      <c r="D376" s="69">
        <v>0</v>
      </c>
      <c r="E376" s="69">
        <v>0</v>
      </c>
      <c r="F376" s="69">
        <v>0</v>
      </c>
      <c r="G376" s="69">
        <v>0</v>
      </c>
      <c r="H376" s="69">
        <v>0</v>
      </c>
      <c r="I376" s="69">
        <v>0</v>
      </c>
      <c r="J376" s="69">
        <v>0</v>
      </c>
      <c r="K376" s="69">
        <v>0</v>
      </c>
      <c r="L376" s="69">
        <v>0</v>
      </c>
      <c r="M376" s="69">
        <v>0</v>
      </c>
      <c r="N376" s="70" t="s">
        <v>423</v>
      </c>
      <c r="O376" s="69">
        <v>0</v>
      </c>
      <c r="P376" s="69">
        <v>0</v>
      </c>
      <c r="Q376" s="69">
        <v>0</v>
      </c>
      <c r="R376" s="69">
        <v>0</v>
      </c>
      <c r="S376" s="69">
        <v>0</v>
      </c>
      <c r="T376" s="69">
        <v>0</v>
      </c>
      <c r="U376" s="69">
        <v>0</v>
      </c>
      <c r="V376" s="69">
        <v>0</v>
      </c>
      <c r="W376" s="70" t="s">
        <v>423</v>
      </c>
      <c r="X376" s="69">
        <f t="shared" si="312"/>
        <v>0</v>
      </c>
      <c r="Y376" s="69">
        <f t="shared" si="312"/>
        <v>0</v>
      </c>
      <c r="Z376" s="69">
        <f t="shared" si="312"/>
        <v>0</v>
      </c>
      <c r="AA376" s="69">
        <f t="shared" si="312"/>
        <v>0</v>
      </c>
      <c r="AB376" s="69">
        <f t="shared" si="312"/>
        <v>0</v>
      </c>
      <c r="AC376" s="69">
        <f t="shared" si="312"/>
        <v>0</v>
      </c>
      <c r="AD376" s="69">
        <f t="shared" si="312"/>
        <v>0</v>
      </c>
      <c r="AE376" s="69">
        <f t="shared" si="312"/>
        <v>0</v>
      </c>
      <c r="AF376" s="69">
        <v>0</v>
      </c>
      <c r="AG376" s="69">
        <v>0</v>
      </c>
      <c r="AH376" s="69">
        <v>0</v>
      </c>
      <c r="AI376" s="69">
        <v>0</v>
      </c>
      <c r="AJ376" s="69">
        <v>0</v>
      </c>
      <c r="AK376" s="69">
        <v>0</v>
      </c>
      <c r="AL376" s="69">
        <v>0</v>
      </c>
      <c r="AM376" s="69">
        <v>0</v>
      </c>
      <c r="AN376" s="70" t="s">
        <v>423</v>
      </c>
      <c r="AO376" s="69">
        <v>0</v>
      </c>
      <c r="AP376" s="69">
        <v>0</v>
      </c>
      <c r="AQ376" s="69">
        <v>0</v>
      </c>
      <c r="AR376" s="69">
        <v>0</v>
      </c>
      <c r="AS376" s="69">
        <v>0</v>
      </c>
      <c r="AT376" s="69">
        <v>0</v>
      </c>
      <c r="AU376" s="69">
        <v>0</v>
      </c>
      <c r="AV376" s="69">
        <v>0</v>
      </c>
      <c r="AW376" s="70" t="s">
        <v>423</v>
      </c>
      <c r="AX376" s="69">
        <v>0</v>
      </c>
      <c r="AY376" s="69">
        <v>0</v>
      </c>
      <c r="AZ376" s="69">
        <v>0</v>
      </c>
      <c r="BA376" s="69">
        <v>0</v>
      </c>
      <c r="BB376" s="69">
        <v>0</v>
      </c>
      <c r="BC376" s="69">
        <v>0</v>
      </c>
      <c r="BD376" s="69">
        <v>0</v>
      </c>
      <c r="BE376" s="69">
        <v>0</v>
      </c>
      <c r="BF376" s="70" t="s">
        <v>423</v>
      </c>
      <c r="BG376" s="69">
        <v>0</v>
      </c>
      <c r="BH376" s="69">
        <v>0</v>
      </c>
      <c r="BI376" s="69">
        <v>0</v>
      </c>
      <c r="BJ376" s="69">
        <v>0</v>
      </c>
      <c r="BK376" s="69">
        <v>0</v>
      </c>
      <c r="BL376" s="69">
        <v>0</v>
      </c>
      <c r="BM376" s="69">
        <v>0</v>
      </c>
      <c r="BN376" s="69">
        <v>0</v>
      </c>
      <c r="BO376" s="70" t="s">
        <v>423</v>
      </c>
      <c r="BP376" s="69">
        <v>0</v>
      </c>
      <c r="BQ376" s="69">
        <v>0</v>
      </c>
      <c r="BR376" s="69">
        <v>0</v>
      </c>
      <c r="BS376" s="69">
        <v>0</v>
      </c>
      <c r="BT376" s="69">
        <v>0</v>
      </c>
      <c r="BU376" s="69">
        <v>0</v>
      </c>
      <c r="BV376" s="69">
        <v>0</v>
      </c>
      <c r="BW376" s="69">
        <v>0</v>
      </c>
      <c r="BX376" s="70" t="s">
        <v>423</v>
      </c>
      <c r="BY376" s="69">
        <v>0</v>
      </c>
      <c r="BZ376" s="69">
        <v>0</v>
      </c>
      <c r="CA376" s="69">
        <v>0</v>
      </c>
      <c r="CB376" s="69">
        <v>0</v>
      </c>
      <c r="CC376" s="69">
        <v>0</v>
      </c>
      <c r="CD376" s="69">
        <v>0</v>
      </c>
      <c r="CE376" s="69">
        <v>0</v>
      </c>
      <c r="CF376" s="69">
        <v>0</v>
      </c>
      <c r="CG376" s="70" t="s">
        <v>423</v>
      </c>
      <c r="CH376" s="69">
        <v>0</v>
      </c>
      <c r="CI376" s="69">
        <v>0</v>
      </c>
      <c r="CJ376" s="69">
        <v>0</v>
      </c>
      <c r="CK376" s="69">
        <v>0</v>
      </c>
      <c r="CL376" s="69">
        <v>0</v>
      </c>
      <c r="CM376" s="69">
        <v>0</v>
      </c>
      <c r="CN376" s="69">
        <v>0</v>
      </c>
      <c r="CO376" s="69">
        <v>0</v>
      </c>
      <c r="CP376" s="70" t="s">
        <v>423</v>
      </c>
      <c r="CQ376" s="69">
        <v>0</v>
      </c>
      <c r="CR376" s="69">
        <v>0</v>
      </c>
      <c r="CS376" s="69">
        <v>0</v>
      </c>
      <c r="CT376" s="69">
        <v>0</v>
      </c>
      <c r="CU376" s="69">
        <v>0</v>
      </c>
      <c r="CV376" s="69">
        <v>0</v>
      </c>
      <c r="CW376" s="69">
        <v>0</v>
      </c>
      <c r="CX376" s="69">
        <v>0</v>
      </c>
      <c r="CY376" s="70" t="s">
        <v>423</v>
      </c>
      <c r="CZ376" s="69">
        <v>0</v>
      </c>
      <c r="DA376" s="69">
        <v>0</v>
      </c>
      <c r="DB376" s="69">
        <v>0</v>
      </c>
      <c r="DC376" s="69">
        <v>0</v>
      </c>
      <c r="DD376" s="69">
        <v>0</v>
      </c>
      <c r="DE376" s="69">
        <v>0</v>
      </c>
      <c r="DF376" s="69">
        <v>0</v>
      </c>
      <c r="DG376" s="69">
        <v>0</v>
      </c>
      <c r="DH376" s="70" t="s">
        <v>423</v>
      </c>
      <c r="DJ376" s="104"/>
      <c r="DK376" s="105"/>
    </row>
    <row r="377" spans="1:115" s="74" customFormat="1" ht="11.5" hidden="1" collapsed="1" x14ac:dyDescent="0.35">
      <c r="A377" s="88">
        <v>2300</v>
      </c>
      <c r="B377" s="88" t="s">
        <v>611</v>
      </c>
      <c r="C377" s="69"/>
      <c r="D377" s="69">
        <v>0</v>
      </c>
      <c r="E377" s="69">
        <v>0</v>
      </c>
      <c r="F377" s="69">
        <v>0</v>
      </c>
      <c r="G377" s="69">
        <v>0</v>
      </c>
      <c r="H377" s="69">
        <v>0</v>
      </c>
      <c r="I377" s="69">
        <v>0</v>
      </c>
      <c r="J377" s="69">
        <v>0</v>
      </c>
      <c r="K377" s="69">
        <v>0</v>
      </c>
      <c r="L377" s="69">
        <v>0</v>
      </c>
      <c r="M377" s="69">
        <v>0</v>
      </c>
      <c r="N377" s="70" t="s">
        <v>423</v>
      </c>
      <c r="O377" s="69">
        <v>0</v>
      </c>
      <c r="P377" s="69">
        <v>0</v>
      </c>
      <c r="Q377" s="69">
        <v>0</v>
      </c>
      <c r="R377" s="69">
        <v>0</v>
      </c>
      <c r="S377" s="69">
        <v>0</v>
      </c>
      <c r="T377" s="69">
        <v>0</v>
      </c>
      <c r="U377" s="69">
        <v>0</v>
      </c>
      <c r="V377" s="69">
        <v>0</v>
      </c>
      <c r="W377" s="70" t="s">
        <v>423</v>
      </c>
      <c r="X377" s="69">
        <f t="shared" si="312"/>
        <v>0</v>
      </c>
      <c r="Y377" s="69">
        <f t="shared" si="312"/>
        <v>0</v>
      </c>
      <c r="Z377" s="69">
        <f t="shared" si="312"/>
        <v>0</v>
      </c>
      <c r="AA377" s="69">
        <f t="shared" si="312"/>
        <v>0</v>
      </c>
      <c r="AB377" s="69">
        <f t="shared" si="312"/>
        <v>0</v>
      </c>
      <c r="AC377" s="69">
        <f t="shared" si="312"/>
        <v>0</v>
      </c>
      <c r="AD377" s="69">
        <f t="shared" si="312"/>
        <v>0</v>
      </c>
      <c r="AE377" s="69">
        <f t="shared" si="312"/>
        <v>0</v>
      </c>
      <c r="AF377" s="69">
        <v>0</v>
      </c>
      <c r="AG377" s="69">
        <v>0</v>
      </c>
      <c r="AH377" s="69">
        <v>0</v>
      </c>
      <c r="AI377" s="69">
        <v>0</v>
      </c>
      <c r="AJ377" s="69">
        <v>0</v>
      </c>
      <c r="AK377" s="69">
        <v>0</v>
      </c>
      <c r="AL377" s="69">
        <v>0</v>
      </c>
      <c r="AM377" s="69">
        <v>0</v>
      </c>
      <c r="AN377" s="70" t="s">
        <v>423</v>
      </c>
      <c r="AO377" s="69">
        <v>0</v>
      </c>
      <c r="AP377" s="69">
        <v>0</v>
      </c>
      <c r="AQ377" s="69">
        <v>0</v>
      </c>
      <c r="AR377" s="69">
        <v>0</v>
      </c>
      <c r="AS377" s="69">
        <v>0</v>
      </c>
      <c r="AT377" s="69">
        <v>0</v>
      </c>
      <c r="AU377" s="69">
        <v>0</v>
      </c>
      <c r="AV377" s="69">
        <v>0</v>
      </c>
      <c r="AW377" s="70" t="s">
        <v>423</v>
      </c>
      <c r="AX377" s="69">
        <v>0</v>
      </c>
      <c r="AY377" s="69">
        <v>0</v>
      </c>
      <c r="AZ377" s="69">
        <v>0</v>
      </c>
      <c r="BA377" s="69">
        <v>0</v>
      </c>
      <c r="BB377" s="69">
        <v>0</v>
      </c>
      <c r="BC377" s="69">
        <v>0</v>
      </c>
      <c r="BD377" s="69">
        <v>0</v>
      </c>
      <c r="BE377" s="69">
        <v>0</v>
      </c>
      <c r="BF377" s="70" t="s">
        <v>423</v>
      </c>
      <c r="BG377" s="69">
        <v>0</v>
      </c>
      <c r="BH377" s="69">
        <v>0</v>
      </c>
      <c r="BI377" s="69">
        <v>0</v>
      </c>
      <c r="BJ377" s="69">
        <v>0</v>
      </c>
      <c r="BK377" s="69">
        <v>0</v>
      </c>
      <c r="BL377" s="69">
        <v>0</v>
      </c>
      <c r="BM377" s="69">
        <v>0</v>
      </c>
      <c r="BN377" s="69">
        <v>0</v>
      </c>
      <c r="BO377" s="70" t="s">
        <v>423</v>
      </c>
      <c r="BP377" s="69">
        <v>0</v>
      </c>
      <c r="BQ377" s="69">
        <v>0</v>
      </c>
      <c r="BR377" s="69">
        <v>0</v>
      </c>
      <c r="BS377" s="69">
        <v>0</v>
      </c>
      <c r="BT377" s="69">
        <v>0</v>
      </c>
      <c r="BU377" s="69">
        <v>0</v>
      </c>
      <c r="BV377" s="69">
        <v>0</v>
      </c>
      <c r="BW377" s="69">
        <v>0</v>
      </c>
      <c r="BX377" s="70" t="s">
        <v>423</v>
      </c>
      <c r="BY377" s="69">
        <v>0</v>
      </c>
      <c r="BZ377" s="69">
        <v>0</v>
      </c>
      <c r="CA377" s="69">
        <v>0</v>
      </c>
      <c r="CB377" s="69">
        <v>0</v>
      </c>
      <c r="CC377" s="69">
        <v>0</v>
      </c>
      <c r="CD377" s="69">
        <v>0</v>
      </c>
      <c r="CE377" s="69">
        <v>0</v>
      </c>
      <c r="CF377" s="69">
        <v>0</v>
      </c>
      <c r="CG377" s="70" t="s">
        <v>423</v>
      </c>
      <c r="CH377" s="69">
        <v>0</v>
      </c>
      <c r="CI377" s="69">
        <v>0</v>
      </c>
      <c r="CJ377" s="69">
        <v>0</v>
      </c>
      <c r="CK377" s="69">
        <v>0</v>
      </c>
      <c r="CL377" s="69">
        <v>0</v>
      </c>
      <c r="CM377" s="69">
        <v>0</v>
      </c>
      <c r="CN377" s="69">
        <v>0</v>
      </c>
      <c r="CO377" s="69">
        <v>0</v>
      </c>
      <c r="CP377" s="70" t="s">
        <v>423</v>
      </c>
      <c r="CQ377" s="69">
        <v>0</v>
      </c>
      <c r="CR377" s="69">
        <v>0</v>
      </c>
      <c r="CS377" s="69">
        <v>0</v>
      </c>
      <c r="CT377" s="69">
        <v>0</v>
      </c>
      <c r="CU377" s="69">
        <v>0</v>
      </c>
      <c r="CV377" s="69">
        <v>0</v>
      </c>
      <c r="CW377" s="69">
        <v>0</v>
      </c>
      <c r="CX377" s="69">
        <v>0</v>
      </c>
      <c r="CY377" s="70" t="s">
        <v>423</v>
      </c>
      <c r="CZ377" s="69">
        <v>0</v>
      </c>
      <c r="DA377" s="69">
        <v>0</v>
      </c>
      <c r="DB377" s="69">
        <v>0</v>
      </c>
      <c r="DC377" s="69">
        <v>0</v>
      </c>
      <c r="DD377" s="69">
        <v>0</v>
      </c>
      <c r="DE377" s="69">
        <v>0</v>
      </c>
      <c r="DF377" s="69">
        <v>0</v>
      </c>
      <c r="DG377" s="69">
        <v>0</v>
      </c>
      <c r="DH377" s="70" t="s">
        <v>423</v>
      </c>
      <c r="DJ377" s="104"/>
      <c r="DK377" s="105"/>
    </row>
    <row r="378" spans="1:115" s="74" customFormat="1" ht="11.5" hidden="1" outlineLevel="1" x14ac:dyDescent="0.35">
      <c r="A378" s="88">
        <v>2311</v>
      </c>
      <c r="B378" s="88" t="s">
        <v>612</v>
      </c>
      <c r="C378" s="69"/>
      <c r="D378" s="69">
        <v>0</v>
      </c>
      <c r="E378" s="69">
        <v>0</v>
      </c>
      <c r="F378" s="69">
        <v>0</v>
      </c>
      <c r="G378" s="69">
        <v>0</v>
      </c>
      <c r="H378" s="69">
        <v>0</v>
      </c>
      <c r="I378" s="69">
        <v>0</v>
      </c>
      <c r="J378" s="69">
        <v>0</v>
      </c>
      <c r="K378" s="69">
        <v>0</v>
      </c>
      <c r="L378" s="69">
        <v>0</v>
      </c>
      <c r="M378" s="69">
        <v>0</v>
      </c>
      <c r="N378" s="70" t="s">
        <v>423</v>
      </c>
      <c r="O378" s="69">
        <v>0</v>
      </c>
      <c r="P378" s="69">
        <v>0</v>
      </c>
      <c r="Q378" s="69">
        <v>0</v>
      </c>
      <c r="R378" s="69">
        <v>0</v>
      </c>
      <c r="S378" s="69">
        <v>0</v>
      </c>
      <c r="T378" s="69">
        <v>0</v>
      </c>
      <c r="U378" s="69">
        <v>0</v>
      </c>
      <c r="V378" s="69">
        <v>0</v>
      </c>
      <c r="W378" s="70" t="s">
        <v>423</v>
      </c>
      <c r="X378" s="69">
        <f t="shared" si="312"/>
        <v>0</v>
      </c>
      <c r="Y378" s="69">
        <f t="shared" si="312"/>
        <v>0</v>
      </c>
      <c r="Z378" s="69">
        <f t="shared" si="312"/>
        <v>0</v>
      </c>
      <c r="AA378" s="69">
        <f t="shared" si="312"/>
        <v>0</v>
      </c>
      <c r="AB378" s="69">
        <f t="shared" si="312"/>
        <v>0</v>
      </c>
      <c r="AC378" s="69">
        <f t="shared" si="312"/>
        <v>0</v>
      </c>
      <c r="AD378" s="69">
        <f t="shared" si="312"/>
        <v>0</v>
      </c>
      <c r="AE378" s="69">
        <f t="shared" si="312"/>
        <v>0</v>
      </c>
      <c r="AF378" s="69">
        <v>0</v>
      </c>
      <c r="AG378" s="69">
        <v>0</v>
      </c>
      <c r="AH378" s="69">
        <v>0</v>
      </c>
      <c r="AI378" s="69">
        <v>0</v>
      </c>
      <c r="AJ378" s="69">
        <v>0</v>
      </c>
      <c r="AK378" s="69">
        <v>0</v>
      </c>
      <c r="AL378" s="69">
        <v>0</v>
      </c>
      <c r="AM378" s="69">
        <v>0</v>
      </c>
      <c r="AN378" s="70" t="s">
        <v>423</v>
      </c>
      <c r="AO378" s="69">
        <v>0</v>
      </c>
      <c r="AP378" s="69">
        <v>0</v>
      </c>
      <c r="AQ378" s="69">
        <v>0</v>
      </c>
      <c r="AR378" s="69">
        <v>0</v>
      </c>
      <c r="AS378" s="69">
        <v>0</v>
      </c>
      <c r="AT378" s="69">
        <v>0</v>
      </c>
      <c r="AU378" s="69">
        <v>0</v>
      </c>
      <c r="AV378" s="69">
        <v>0</v>
      </c>
      <c r="AW378" s="70" t="s">
        <v>423</v>
      </c>
      <c r="AX378" s="69">
        <v>0</v>
      </c>
      <c r="AY378" s="69">
        <v>0</v>
      </c>
      <c r="AZ378" s="69">
        <v>0</v>
      </c>
      <c r="BA378" s="69">
        <v>0</v>
      </c>
      <c r="BB378" s="69">
        <v>0</v>
      </c>
      <c r="BC378" s="69">
        <v>0</v>
      </c>
      <c r="BD378" s="69">
        <v>0</v>
      </c>
      <c r="BE378" s="69">
        <v>0</v>
      </c>
      <c r="BF378" s="70" t="s">
        <v>423</v>
      </c>
      <c r="BG378" s="69">
        <v>0</v>
      </c>
      <c r="BH378" s="69">
        <v>0</v>
      </c>
      <c r="BI378" s="69">
        <v>0</v>
      </c>
      <c r="BJ378" s="69">
        <v>0</v>
      </c>
      <c r="BK378" s="69">
        <v>0</v>
      </c>
      <c r="BL378" s="69">
        <v>0</v>
      </c>
      <c r="BM378" s="69">
        <v>0</v>
      </c>
      <c r="BN378" s="69">
        <v>0</v>
      </c>
      <c r="BO378" s="70" t="s">
        <v>423</v>
      </c>
      <c r="BP378" s="69">
        <v>0</v>
      </c>
      <c r="BQ378" s="69">
        <v>0</v>
      </c>
      <c r="BR378" s="69">
        <v>0</v>
      </c>
      <c r="BS378" s="69">
        <v>0</v>
      </c>
      <c r="BT378" s="69">
        <v>0</v>
      </c>
      <c r="BU378" s="69">
        <v>0</v>
      </c>
      <c r="BV378" s="69">
        <v>0</v>
      </c>
      <c r="BW378" s="69">
        <v>0</v>
      </c>
      <c r="BX378" s="70" t="s">
        <v>423</v>
      </c>
      <c r="BY378" s="69">
        <v>0</v>
      </c>
      <c r="BZ378" s="69">
        <v>0</v>
      </c>
      <c r="CA378" s="69">
        <v>0</v>
      </c>
      <c r="CB378" s="69">
        <v>0</v>
      </c>
      <c r="CC378" s="69">
        <v>0</v>
      </c>
      <c r="CD378" s="69">
        <v>0</v>
      </c>
      <c r="CE378" s="69">
        <v>0</v>
      </c>
      <c r="CF378" s="69">
        <v>0</v>
      </c>
      <c r="CG378" s="70" t="s">
        <v>423</v>
      </c>
      <c r="CH378" s="69">
        <v>0</v>
      </c>
      <c r="CI378" s="69">
        <v>0</v>
      </c>
      <c r="CJ378" s="69">
        <v>0</v>
      </c>
      <c r="CK378" s="69">
        <v>0</v>
      </c>
      <c r="CL378" s="69">
        <v>0</v>
      </c>
      <c r="CM378" s="69">
        <v>0</v>
      </c>
      <c r="CN378" s="69">
        <v>0</v>
      </c>
      <c r="CO378" s="69">
        <v>0</v>
      </c>
      <c r="CP378" s="70" t="s">
        <v>423</v>
      </c>
      <c r="CQ378" s="69">
        <v>0</v>
      </c>
      <c r="CR378" s="69">
        <v>0</v>
      </c>
      <c r="CS378" s="69">
        <v>0</v>
      </c>
      <c r="CT378" s="69">
        <v>0</v>
      </c>
      <c r="CU378" s="69">
        <v>0</v>
      </c>
      <c r="CV378" s="69">
        <v>0</v>
      </c>
      <c r="CW378" s="69">
        <v>0</v>
      </c>
      <c r="CX378" s="69">
        <v>0</v>
      </c>
      <c r="CY378" s="70" t="s">
        <v>423</v>
      </c>
      <c r="CZ378" s="69">
        <v>0</v>
      </c>
      <c r="DA378" s="69">
        <v>0</v>
      </c>
      <c r="DB378" s="69">
        <v>0</v>
      </c>
      <c r="DC378" s="69">
        <v>0</v>
      </c>
      <c r="DD378" s="69">
        <v>0</v>
      </c>
      <c r="DE378" s="69">
        <v>0</v>
      </c>
      <c r="DF378" s="69">
        <v>0</v>
      </c>
      <c r="DG378" s="69">
        <v>0</v>
      </c>
      <c r="DH378" s="70" t="s">
        <v>423</v>
      </c>
      <c r="DJ378" s="104"/>
      <c r="DK378" s="105"/>
    </row>
    <row r="379" spans="1:115" s="74" customFormat="1" ht="11.5" hidden="1" outlineLevel="1" x14ac:dyDescent="0.35">
      <c r="A379" s="88">
        <v>2322</v>
      </c>
      <c r="B379" s="88" t="s">
        <v>613</v>
      </c>
      <c r="C379" s="69"/>
      <c r="D379" s="69">
        <v>0</v>
      </c>
      <c r="E379" s="69">
        <v>0</v>
      </c>
      <c r="F379" s="69">
        <v>0</v>
      </c>
      <c r="G379" s="69">
        <v>0</v>
      </c>
      <c r="H379" s="69">
        <v>0</v>
      </c>
      <c r="I379" s="69">
        <v>0</v>
      </c>
      <c r="J379" s="69">
        <v>0</v>
      </c>
      <c r="K379" s="69">
        <v>0</v>
      </c>
      <c r="L379" s="69">
        <v>0</v>
      </c>
      <c r="M379" s="69">
        <v>0</v>
      </c>
      <c r="N379" s="70" t="s">
        <v>423</v>
      </c>
      <c r="O379" s="69">
        <v>0</v>
      </c>
      <c r="P379" s="69">
        <v>0</v>
      </c>
      <c r="Q379" s="69">
        <v>0</v>
      </c>
      <c r="R379" s="69">
        <v>0</v>
      </c>
      <c r="S379" s="69">
        <v>0</v>
      </c>
      <c r="T379" s="69">
        <v>0</v>
      </c>
      <c r="U379" s="69">
        <v>0</v>
      </c>
      <c r="V379" s="69">
        <v>0</v>
      </c>
      <c r="W379" s="70" t="s">
        <v>423</v>
      </c>
      <c r="X379" s="69">
        <f t="shared" si="312"/>
        <v>0</v>
      </c>
      <c r="Y379" s="69">
        <f t="shared" si="312"/>
        <v>0</v>
      </c>
      <c r="Z379" s="69">
        <f t="shared" si="312"/>
        <v>0</v>
      </c>
      <c r="AA379" s="69">
        <f t="shared" si="312"/>
        <v>0</v>
      </c>
      <c r="AB379" s="69">
        <f t="shared" si="312"/>
        <v>0</v>
      </c>
      <c r="AC379" s="69">
        <f t="shared" si="312"/>
        <v>0</v>
      </c>
      <c r="AD379" s="69">
        <f t="shared" si="312"/>
        <v>0</v>
      </c>
      <c r="AE379" s="69">
        <f t="shared" si="312"/>
        <v>0</v>
      </c>
      <c r="AF379" s="69">
        <v>0</v>
      </c>
      <c r="AG379" s="69">
        <v>0</v>
      </c>
      <c r="AH379" s="69">
        <v>0</v>
      </c>
      <c r="AI379" s="69">
        <v>0</v>
      </c>
      <c r="AJ379" s="69">
        <v>0</v>
      </c>
      <c r="AK379" s="69">
        <v>0</v>
      </c>
      <c r="AL379" s="69">
        <v>0</v>
      </c>
      <c r="AM379" s="69">
        <v>0</v>
      </c>
      <c r="AN379" s="70" t="s">
        <v>423</v>
      </c>
      <c r="AO379" s="69">
        <v>0</v>
      </c>
      <c r="AP379" s="69">
        <v>0</v>
      </c>
      <c r="AQ379" s="69">
        <v>0</v>
      </c>
      <c r="AR379" s="69">
        <v>0</v>
      </c>
      <c r="AS379" s="69">
        <v>0</v>
      </c>
      <c r="AT379" s="69">
        <v>0</v>
      </c>
      <c r="AU379" s="69">
        <v>0</v>
      </c>
      <c r="AV379" s="69">
        <v>0</v>
      </c>
      <c r="AW379" s="70" t="s">
        <v>423</v>
      </c>
      <c r="AX379" s="69">
        <v>0</v>
      </c>
      <c r="AY379" s="69">
        <v>0</v>
      </c>
      <c r="AZ379" s="69">
        <v>0</v>
      </c>
      <c r="BA379" s="69">
        <v>0</v>
      </c>
      <c r="BB379" s="69">
        <v>0</v>
      </c>
      <c r="BC379" s="69">
        <v>0</v>
      </c>
      <c r="BD379" s="69">
        <v>0</v>
      </c>
      <c r="BE379" s="69">
        <v>0</v>
      </c>
      <c r="BF379" s="70" t="s">
        <v>423</v>
      </c>
      <c r="BG379" s="69">
        <v>0</v>
      </c>
      <c r="BH379" s="69">
        <v>0</v>
      </c>
      <c r="BI379" s="69">
        <v>0</v>
      </c>
      <c r="BJ379" s="69">
        <v>0</v>
      </c>
      <c r="BK379" s="69">
        <v>0</v>
      </c>
      <c r="BL379" s="69">
        <v>0</v>
      </c>
      <c r="BM379" s="69">
        <v>0</v>
      </c>
      <c r="BN379" s="69">
        <v>0</v>
      </c>
      <c r="BO379" s="70" t="s">
        <v>423</v>
      </c>
      <c r="BP379" s="69">
        <v>0</v>
      </c>
      <c r="BQ379" s="69">
        <v>0</v>
      </c>
      <c r="BR379" s="69">
        <v>0</v>
      </c>
      <c r="BS379" s="69">
        <v>0</v>
      </c>
      <c r="BT379" s="69">
        <v>0</v>
      </c>
      <c r="BU379" s="69">
        <v>0</v>
      </c>
      <c r="BV379" s="69">
        <v>0</v>
      </c>
      <c r="BW379" s="69">
        <v>0</v>
      </c>
      <c r="BX379" s="70" t="s">
        <v>423</v>
      </c>
      <c r="BY379" s="69">
        <v>0</v>
      </c>
      <c r="BZ379" s="69">
        <v>0</v>
      </c>
      <c r="CA379" s="69">
        <v>0</v>
      </c>
      <c r="CB379" s="69">
        <v>0</v>
      </c>
      <c r="CC379" s="69">
        <v>0</v>
      </c>
      <c r="CD379" s="69">
        <v>0</v>
      </c>
      <c r="CE379" s="69">
        <v>0</v>
      </c>
      <c r="CF379" s="69">
        <v>0</v>
      </c>
      <c r="CG379" s="70" t="s">
        <v>423</v>
      </c>
      <c r="CH379" s="69">
        <v>0</v>
      </c>
      <c r="CI379" s="69">
        <v>0</v>
      </c>
      <c r="CJ379" s="69">
        <v>0</v>
      </c>
      <c r="CK379" s="69">
        <v>0</v>
      </c>
      <c r="CL379" s="69">
        <v>0</v>
      </c>
      <c r="CM379" s="69">
        <v>0</v>
      </c>
      <c r="CN379" s="69">
        <v>0</v>
      </c>
      <c r="CO379" s="69">
        <v>0</v>
      </c>
      <c r="CP379" s="70" t="s">
        <v>423</v>
      </c>
      <c r="CQ379" s="69">
        <v>0</v>
      </c>
      <c r="CR379" s="69">
        <v>0</v>
      </c>
      <c r="CS379" s="69">
        <v>0</v>
      </c>
      <c r="CT379" s="69">
        <v>0</v>
      </c>
      <c r="CU379" s="69">
        <v>0</v>
      </c>
      <c r="CV379" s="69">
        <v>0</v>
      </c>
      <c r="CW379" s="69">
        <v>0</v>
      </c>
      <c r="CX379" s="69">
        <v>0</v>
      </c>
      <c r="CY379" s="70" t="s">
        <v>423</v>
      </c>
      <c r="CZ379" s="69">
        <v>0</v>
      </c>
      <c r="DA379" s="69">
        <v>0</v>
      </c>
      <c r="DB379" s="69">
        <v>0</v>
      </c>
      <c r="DC379" s="69">
        <v>0</v>
      </c>
      <c r="DD379" s="69">
        <v>0</v>
      </c>
      <c r="DE379" s="69">
        <v>0</v>
      </c>
      <c r="DF379" s="69">
        <v>0</v>
      </c>
      <c r="DG379" s="69">
        <v>0</v>
      </c>
      <c r="DH379" s="70" t="s">
        <v>423</v>
      </c>
      <c r="DJ379" s="104"/>
      <c r="DK379" s="105"/>
    </row>
    <row r="380" spans="1:115" s="74" customFormat="1" ht="11.5" hidden="1" outlineLevel="1" x14ac:dyDescent="0.35">
      <c r="A380" s="88">
        <v>2330</v>
      </c>
      <c r="B380" s="88" t="s">
        <v>614</v>
      </c>
      <c r="C380" s="69"/>
      <c r="D380" s="69">
        <v>0</v>
      </c>
      <c r="E380" s="69">
        <v>0</v>
      </c>
      <c r="F380" s="69">
        <v>0</v>
      </c>
      <c r="G380" s="69">
        <v>0</v>
      </c>
      <c r="H380" s="69">
        <v>0</v>
      </c>
      <c r="I380" s="69">
        <v>0</v>
      </c>
      <c r="J380" s="69">
        <v>0</v>
      </c>
      <c r="K380" s="69">
        <v>0</v>
      </c>
      <c r="L380" s="69">
        <v>0</v>
      </c>
      <c r="M380" s="69">
        <v>0</v>
      </c>
      <c r="N380" s="70" t="s">
        <v>423</v>
      </c>
      <c r="O380" s="69">
        <v>0</v>
      </c>
      <c r="P380" s="69">
        <v>0</v>
      </c>
      <c r="Q380" s="69">
        <v>0</v>
      </c>
      <c r="R380" s="69">
        <v>0</v>
      </c>
      <c r="S380" s="69">
        <v>0</v>
      </c>
      <c r="T380" s="69">
        <v>0</v>
      </c>
      <c r="U380" s="69">
        <v>0</v>
      </c>
      <c r="V380" s="69">
        <v>0</v>
      </c>
      <c r="W380" s="70" t="s">
        <v>423</v>
      </c>
      <c r="X380" s="69">
        <f t="shared" si="312"/>
        <v>0</v>
      </c>
      <c r="Y380" s="69">
        <f t="shared" si="312"/>
        <v>0</v>
      </c>
      <c r="Z380" s="69">
        <f t="shared" si="312"/>
        <v>0</v>
      </c>
      <c r="AA380" s="69">
        <f t="shared" si="312"/>
        <v>0</v>
      </c>
      <c r="AB380" s="69">
        <f t="shared" si="312"/>
        <v>0</v>
      </c>
      <c r="AC380" s="69">
        <f t="shared" si="312"/>
        <v>0</v>
      </c>
      <c r="AD380" s="69">
        <f t="shared" si="312"/>
        <v>0</v>
      </c>
      <c r="AE380" s="69">
        <f t="shared" si="312"/>
        <v>0</v>
      </c>
      <c r="AF380" s="69">
        <v>0</v>
      </c>
      <c r="AG380" s="69">
        <v>0</v>
      </c>
      <c r="AH380" s="69">
        <v>0</v>
      </c>
      <c r="AI380" s="69">
        <v>0</v>
      </c>
      <c r="AJ380" s="69">
        <v>0</v>
      </c>
      <c r="AK380" s="69">
        <v>0</v>
      </c>
      <c r="AL380" s="69">
        <v>0</v>
      </c>
      <c r="AM380" s="69">
        <v>0</v>
      </c>
      <c r="AN380" s="70" t="s">
        <v>423</v>
      </c>
      <c r="AO380" s="69">
        <v>0</v>
      </c>
      <c r="AP380" s="69">
        <v>0</v>
      </c>
      <c r="AQ380" s="69">
        <v>0</v>
      </c>
      <c r="AR380" s="69">
        <v>0</v>
      </c>
      <c r="AS380" s="69">
        <v>0</v>
      </c>
      <c r="AT380" s="69">
        <v>0</v>
      </c>
      <c r="AU380" s="69">
        <v>0</v>
      </c>
      <c r="AV380" s="69">
        <v>0</v>
      </c>
      <c r="AW380" s="70" t="s">
        <v>423</v>
      </c>
      <c r="AX380" s="69">
        <v>0</v>
      </c>
      <c r="AY380" s="69">
        <v>0</v>
      </c>
      <c r="AZ380" s="69">
        <v>0</v>
      </c>
      <c r="BA380" s="69">
        <v>0</v>
      </c>
      <c r="BB380" s="69">
        <v>0</v>
      </c>
      <c r="BC380" s="69">
        <v>0</v>
      </c>
      <c r="BD380" s="69">
        <v>0</v>
      </c>
      <c r="BE380" s="69">
        <v>0</v>
      </c>
      <c r="BF380" s="70" t="s">
        <v>423</v>
      </c>
      <c r="BG380" s="69">
        <v>0</v>
      </c>
      <c r="BH380" s="69">
        <v>0</v>
      </c>
      <c r="BI380" s="69">
        <v>0</v>
      </c>
      <c r="BJ380" s="69">
        <v>0</v>
      </c>
      <c r="BK380" s="69">
        <v>0</v>
      </c>
      <c r="BL380" s="69">
        <v>0</v>
      </c>
      <c r="BM380" s="69">
        <v>0</v>
      </c>
      <c r="BN380" s="69">
        <v>0</v>
      </c>
      <c r="BO380" s="70" t="s">
        <v>423</v>
      </c>
      <c r="BP380" s="69">
        <v>0</v>
      </c>
      <c r="BQ380" s="69">
        <v>0</v>
      </c>
      <c r="BR380" s="69">
        <v>0</v>
      </c>
      <c r="BS380" s="69">
        <v>0</v>
      </c>
      <c r="BT380" s="69">
        <v>0</v>
      </c>
      <c r="BU380" s="69">
        <v>0</v>
      </c>
      <c r="BV380" s="69">
        <v>0</v>
      </c>
      <c r="BW380" s="69">
        <v>0</v>
      </c>
      <c r="BX380" s="70" t="s">
        <v>423</v>
      </c>
      <c r="BY380" s="69">
        <v>0</v>
      </c>
      <c r="BZ380" s="69">
        <v>0</v>
      </c>
      <c r="CA380" s="69">
        <v>0</v>
      </c>
      <c r="CB380" s="69">
        <v>0</v>
      </c>
      <c r="CC380" s="69">
        <v>0</v>
      </c>
      <c r="CD380" s="69">
        <v>0</v>
      </c>
      <c r="CE380" s="69">
        <v>0</v>
      </c>
      <c r="CF380" s="69">
        <v>0</v>
      </c>
      <c r="CG380" s="70" t="s">
        <v>423</v>
      </c>
      <c r="CH380" s="69">
        <v>0</v>
      </c>
      <c r="CI380" s="69">
        <v>0</v>
      </c>
      <c r="CJ380" s="69">
        <v>0</v>
      </c>
      <c r="CK380" s="69">
        <v>0</v>
      </c>
      <c r="CL380" s="69">
        <v>0</v>
      </c>
      <c r="CM380" s="69">
        <v>0</v>
      </c>
      <c r="CN380" s="69">
        <v>0</v>
      </c>
      <c r="CO380" s="69">
        <v>0</v>
      </c>
      <c r="CP380" s="70" t="s">
        <v>423</v>
      </c>
      <c r="CQ380" s="69">
        <v>0</v>
      </c>
      <c r="CR380" s="69">
        <v>0</v>
      </c>
      <c r="CS380" s="69">
        <v>0</v>
      </c>
      <c r="CT380" s="69">
        <v>0</v>
      </c>
      <c r="CU380" s="69">
        <v>0</v>
      </c>
      <c r="CV380" s="69">
        <v>0</v>
      </c>
      <c r="CW380" s="69">
        <v>0</v>
      </c>
      <c r="CX380" s="69">
        <v>0</v>
      </c>
      <c r="CY380" s="70" t="s">
        <v>423</v>
      </c>
      <c r="CZ380" s="69">
        <v>0</v>
      </c>
      <c r="DA380" s="69">
        <v>0</v>
      </c>
      <c r="DB380" s="69">
        <v>0</v>
      </c>
      <c r="DC380" s="69">
        <v>0</v>
      </c>
      <c r="DD380" s="69">
        <v>0</v>
      </c>
      <c r="DE380" s="69">
        <v>0</v>
      </c>
      <c r="DF380" s="69">
        <v>0</v>
      </c>
      <c r="DG380" s="69">
        <v>0</v>
      </c>
      <c r="DH380" s="70" t="s">
        <v>423</v>
      </c>
      <c r="DJ380" s="104"/>
      <c r="DK380" s="105"/>
    </row>
    <row r="381" spans="1:115" s="74" customFormat="1" ht="11.5" hidden="1" outlineLevel="1" x14ac:dyDescent="0.35">
      <c r="A381" s="88">
        <v>2340</v>
      </c>
      <c r="B381" s="88" t="s">
        <v>615</v>
      </c>
      <c r="C381" s="69"/>
      <c r="D381" s="69">
        <v>0</v>
      </c>
      <c r="E381" s="69">
        <v>0</v>
      </c>
      <c r="F381" s="69">
        <v>0</v>
      </c>
      <c r="G381" s="69">
        <v>0</v>
      </c>
      <c r="H381" s="69">
        <v>0</v>
      </c>
      <c r="I381" s="69">
        <v>0</v>
      </c>
      <c r="J381" s="69">
        <v>0</v>
      </c>
      <c r="K381" s="69">
        <v>0</v>
      </c>
      <c r="L381" s="69">
        <v>0</v>
      </c>
      <c r="M381" s="69">
        <v>0</v>
      </c>
      <c r="N381" s="70" t="s">
        <v>423</v>
      </c>
      <c r="O381" s="69">
        <v>0</v>
      </c>
      <c r="P381" s="69">
        <v>0</v>
      </c>
      <c r="Q381" s="69">
        <v>0</v>
      </c>
      <c r="R381" s="69">
        <v>0</v>
      </c>
      <c r="S381" s="69">
        <v>0</v>
      </c>
      <c r="T381" s="69">
        <v>0</v>
      </c>
      <c r="U381" s="69">
        <v>0</v>
      </c>
      <c r="V381" s="69">
        <v>0</v>
      </c>
      <c r="W381" s="70" t="s">
        <v>423</v>
      </c>
      <c r="X381" s="69">
        <f t="shared" si="312"/>
        <v>0</v>
      </c>
      <c r="Y381" s="69">
        <f t="shared" si="312"/>
        <v>0</v>
      </c>
      <c r="Z381" s="69">
        <f t="shared" si="312"/>
        <v>0</v>
      </c>
      <c r="AA381" s="69">
        <f t="shared" si="312"/>
        <v>0</v>
      </c>
      <c r="AB381" s="69">
        <f t="shared" si="312"/>
        <v>0</v>
      </c>
      <c r="AC381" s="69">
        <f t="shared" si="312"/>
        <v>0</v>
      </c>
      <c r="AD381" s="69">
        <f t="shared" si="312"/>
        <v>0</v>
      </c>
      <c r="AE381" s="69">
        <f t="shared" si="312"/>
        <v>0</v>
      </c>
      <c r="AF381" s="69">
        <v>0</v>
      </c>
      <c r="AG381" s="69">
        <v>0</v>
      </c>
      <c r="AH381" s="69">
        <v>0</v>
      </c>
      <c r="AI381" s="69">
        <v>0</v>
      </c>
      <c r="AJ381" s="69">
        <v>0</v>
      </c>
      <c r="AK381" s="69">
        <v>0</v>
      </c>
      <c r="AL381" s="69">
        <v>0</v>
      </c>
      <c r="AM381" s="69">
        <v>0</v>
      </c>
      <c r="AN381" s="70" t="s">
        <v>423</v>
      </c>
      <c r="AO381" s="69">
        <v>0</v>
      </c>
      <c r="AP381" s="69">
        <v>0</v>
      </c>
      <c r="AQ381" s="69">
        <v>0</v>
      </c>
      <c r="AR381" s="69">
        <v>0</v>
      </c>
      <c r="AS381" s="69">
        <v>0</v>
      </c>
      <c r="AT381" s="69">
        <v>0</v>
      </c>
      <c r="AU381" s="69">
        <v>0</v>
      </c>
      <c r="AV381" s="69">
        <v>0</v>
      </c>
      <c r="AW381" s="70" t="s">
        <v>423</v>
      </c>
      <c r="AX381" s="69">
        <v>0</v>
      </c>
      <c r="AY381" s="69">
        <v>0</v>
      </c>
      <c r="AZ381" s="69">
        <v>0</v>
      </c>
      <c r="BA381" s="69">
        <v>0</v>
      </c>
      <c r="BB381" s="69">
        <v>0</v>
      </c>
      <c r="BC381" s="69">
        <v>0</v>
      </c>
      <c r="BD381" s="69">
        <v>0</v>
      </c>
      <c r="BE381" s="69">
        <v>0</v>
      </c>
      <c r="BF381" s="70" t="s">
        <v>423</v>
      </c>
      <c r="BG381" s="69">
        <v>0</v>
      </c>
      <c r="BH381" s="69">
        <v>0</v>
      </c>
      <c r="BI381" s="69">
        <v>0</v>
      </c>
      <c r="BJ381" s="69">
        <v>0</v>
      </c>
      <c r="BK381" s="69">
        <v>0</v>
      </c>
      <c r="BL381" s="69">
        <v>0</v>
      </c>
      <c r="BM381" s="69">
        <v>0</v>
      </c>
      <c r="BN381" s="69">
        <v>0</v>
      </c>
      <c r="BO381" s="70" t="s">
        <v>423</v>
      </c>
      <c r="BP381" s="69">
        <v>0</v>
      </c>
      <c r="BQ381" s="69">
        <v>0</v>
      </c>
      <c r="BR381" s="69">
        <v>0</v>
      </c>
      <c r="BS381" s="69">
        <v>0</v>
      </c>
      <c r="BT381" s="69">
        <v>0</v>
      </c>
      <c r="BU381" s="69">
        <v>0</v>
      </c>
      <c r="BV381" s="69">
        <v>0</v>
      </c>
      <c r="BW381" s="69">
        <v>0</v>
      </c>
      <c r="BX381" s="70" t="s">
        <v>423</v>
      </c>
      <c r="BY381" s="69">
        <v>0</v>
      </c>
      <c r="BZ381" s="69">
        <v>0</v>
      </c>
      <c r="CA381" s="69">
        <v>0</v>
      </c>
      <c r="CB381" s="69">
        <v>0</v>
      </c>
      <c r="CC381" s="69">
        <v>0</v>
      </c>
      <c r="CD381" s="69">
        <v>0</v>
      </c>
      <c r="CE381" s="69">
        <v>0</v>
      </c>
      <c r="CF381" s="69">
        <v>0</v>
      </c>
      <c r="CG381" s="70" t="s">
        <v>423</v>
      </c>
      <c r="CH381" s="69">
        <v>0</v>
      </c>
      <c r="CI381" s="69">
        <v>0</v>
      </c>
      <c r="CJ381" s="69">
        <v>0</v>
      </c>
      <c r="CK381" s="69">
        <v>0</v>
      </c>
      <c r="CL381" s="69">
        <v>0</v>
      </c>
      <c r="CM381" s="69">
        <v>0</v>
      </c>
      <c r="CN381" s="69">
        <v>0</v>
      </c>
      <c r="CO381" s="69">
        <v>0</v>
      </c>
      <c r="CP381" s="70" t="s">
        <v>423</v>
      </c>
      <c r="CQ381" s="69">
        <v>0</v>
      </c>
      <c r="CR381" s="69">
        <v>0</v>
      </c>
      <c r="CS381" s="69">
        <v>0</v>
      </c>
      <c r="CT381" s="69">
        <v>0</v>
      </c>
      <c r="CU381" s="69">
        <v>0</v>
      </c>
      <c r="CV381" s="69">
        <v>0</v>
      </c>
      <c r="CW381" s="69">
        <v>0</v>
      </c>
      <c r="CX381" s="69">
        <v>0</v>
      </c>
      <c r="CY381" s="70" t="s">
        <v>423</v>
      </c>
      <c r="CZ381" s="69">
        <v>0</v>
      </c>
      <c r="DA381" s="69">
        <v>0</v>
      </c>
      <c r="DB381" s="69">
        <v>0</v>
      </c>
      <c r="DC381" s="69">
        <v>0</v>
      </c>
      <c r="DD381" s="69">
        <v>0</v>
      </c>
      <c r="DE381" s="69">
        <v>0</v>
      </c>
      <c r="DF381" s="69">
        <v>0</v>
      </c>
      <c r="DG381" s="69">
        <v>0</v>
      </c>
      <c r="DH381" s="70" t="s">
        <v>423</v>
      </c>
      <c r="DJ381" s="104"/>
      <c r="DK381" s="105"/>
    </row>
    <row r="382" spans="1:115" s="74" customFormat="1" ht="11.5" hidden="1" outlineLevel="1" x14ac:dyDescent="0.35">
      <c r="A382" s="88">
        <v>2350</v>
      </c>
      <c r="B382" s="88" t="s">
        <v>616</v>
      </c>
      <c r="C382" s="69"/>
      <c r="D382" s="69">
        <v>0</v>
      </c>
      <c r="E382" s="69">
        <v>0</v>
      </c>
      <c r="F382" s="69">
        <v>0</v>
      </c>
      <c r="G382" s="69">
        <v>0</v>
      </c>
      <c r="H382" s="69">
        <v>0</v>
      </c>
      <c r="I382" s="69">
        <v>0</v>
      </c>
      <c r="J382" s="69">
        <v>0</v>
      </c>
      <c r="K382" s="69">
        <v>0</v>
      </c>
      <c r="L382" s="69">
        <v>0</v>
      </c>
      <c r="M382" s="69">
        <v>0</v>
      </c>
      <c r="N382" s="70" t="s">
        <v>423</v>
      </c>
      <c r="O382" s="69">
        <v>0</v>
      </c>
      <c r="P382" s="69">
        <v>0</v>
      </c>
      <c r="Q382" s="69">
        <v>0</v>
      </c>
      <c r="R382" s="69">
        <v>0</v>
      </c>
      <c r="S382" s="69">
        <v>0</v>
      </c>
      <c r="T382" s="69">
        <v>0</v>
      </c>
      <c r="U382" s="69">
        <v>0</v>
      </c>
      <c r="V382" s="69">
        <v>0</v>
      </c>
      <c r="W382" s="70" t="s">
        <v>423</v>
      </c>
      <c r="X382" s="69">
        <f t="shared" si="312"/>
        <v>0</v>
      </c>
      <c r="Y382" s="69">
        <f t="shared" si="312"/>
        <v>0</v>
      </c>
      <c r="Z382" s="69">
        <f t="shared" si="312"/>
        <v>0</v>
      </c>
      <c r="AA382" s="69">
        <f t="shared" si="312"/>
        <v>0</v>
      </c>
      <c r="AB382" s="69">
        <f t="shared" si="312"/>
        <v>0</v>
      </c>
      <c r="AC382" s="69">
        <f t="shared" si="312"/>
        <v>0</v>
      </c>
      <c r="AD382" s="69">
        <f t="shared" si="312"/>
        <v>0</v>
      </c>
      <c r="AE382" s="69">
        <f t="shared" si="312"/>
        <v>0</v>
      </c>
      <c r="AF382" s="69">
        <v>0</v>
      </c>
      <c r="AG382" s="69">
        <v>0</v>
      </c>
      <c r="AH382" s="69">
        <v>0</v>
      </c>
      <c r="AI382" s="69">
        <v>0</v>
      </c>
      <c r="AJ382" s="69">
        <v>0</v>
      </c>
      <c r="AK382" s="69">
        <v>0</v>
      </c>
      <c r="AL382" s="69">
        <v>0</v>
      </c>
      <c r="AM382" s="69">
        <v>0</v>
      </c>
      <c r="AN382" s="70" t="s">
        <v>423</v>
      </c>
      <c r="AO382" s="69">
        <v>0</v>
      </c>
      <c r="AP382" s="69">
        <v>0</v>
      </c>
      <c r="AQ382" s="69">
        <v>0</v>
      </c>
      <c r="AR382" s="69">
        <v>0</v>
      </c>
      <c r="AS382" s="69">
        <v>0</v>
      </c>
      <c r="AT382" s="69">
        <v>0</v>
      </c>
      <c r="AU382" s="69">
        <v>0</v>
      </c>
      <c r="AV382" s="69">
        <v>0</v>
      </c>
      <c r="AW382" s="70" t="s">
        <v>423</v>
      </c>
      <c r="AX382" s="69">
        <v>0</v>
      </c>
      <c r="AY382" s="69">
        <v>0</v>
      </c>
      <c r="AZ382" s="69">
        <v>0</v>
      </c>
      <c r="BA382" s="69">
        <v>0</v>
      </c>
      <c r="BB382" s="69">
        <v>0</v>
      </c>
      <c r="BC382" s="69">
        <v>0</v>
      </c>
      <c r="BD382" s="69">
        <v>0</v>
      </c>
      <c r="BE382" s="69">
        <v>0</v>
      </c>
      <c r="BF382" s="70" t="s">
        <v>423</v>
      </c>
      <c r="BG382" s="69">
        <v>0</v>
      </c>
      <c r="BH382" s="69">
        <v>0</v>
      </c>
      <c r="BI382" s="69">
        <v>0</v>
      </c>
      <c r="BJ382" s="69">
        <v>0</v>
      </c>
      <c r="BK382" s="69">
        <v>0</v>
      </c>
      <c r="BL382" s="69">
        <v>0</v>
      </c>
      <c r="BM382" s="69">
        <v>0</v>
      </c>
      <c r="BN382" s="69">
        <v>0</v>
      </c>
      <c r="BO382" s="70" t="s">
        <v>423</v>
      </c>
      <c r="BP382" s="69">
        <v>0</v>
      </c>
      <c r="BQ382" s="69">
        <v>0</v>
      </c>
      <c r="BR382" s="69">
        <v>0</v>
      </c>
      <c r="BS382" s="69">
        <v>0</v>
      </c>
      <c r="BT382" s="69">
        <v>0</v>
      </c>
      <c r="BU382" s="69">
        <v>0</v>
      </c>
      <c r="BV382" s="69">
        <v>0</v>
      </c>
      <c r="BW382" s="69">
        <v>0</v>
      </c>
      <c r="BX382" s="70" t="s">
        <v>423</v>
      </c>
      <c r="BY382" s="69">
        <v>0</v>
      </c>
      <c r="BZ382" s="69">
        <v>0</v>
      </c>
      <c r="CA382" s="69">
        <v>0</v>
      </c>
      <c r="CB382" s="69">
        <v>0</v>
      </c>
      <c r="CC382" s="69">
        <v>0</v>
      </c>
      <c r="CD382" s="69">
        <v>0</v>
      </c>
      <c r="CE382" s="69">
        <v>0</v>
      </c>
      <c r="CF382" s="69">
        <v>0</v>
      </c>
      <c r="CG382" s="70" t="s">
        <v>423</v>
      </c>
      <c r="CH382" s="69">
        <v>0</v>
      </c>
      <c r="CI382" s="69">
        <v>0</v>
      </c>
      <c r="CJ382" s="69">
        <v>0</v>
      </c>
      <c r="CK382" s="69">
        <v>0</v>
      </c>
      <c r="CL382" s="69">
        <v>0</v>
      </c>
      <c r="CM382" s="69">
        <v>0</v>
      </c>
      <c r="CN382" s="69">
        <v>0</v>
      </c>
      <c r="CO382" s="69">
        <v>0</v>
      </c>
      <c r="CP382" s="70" t="s">
        <v>423</v>
      </c>
      <c r="CQ382" s="69">
        <v>0</v>
      </c>
      <c r="CR382" s="69">
        <v>0</v>
      </c>
      <c r="CS382" s="69">
        <v>0</v>
      </c>
      <c r="CT382" s="69">
        <v>0</v>
      </c>
      <c r="CU382" s="69">
        <v>0</v>
      </c>
      <c r="CV382" s="69">
        <v>0</v>
      </c>
      <c r="CW382" s="69">
        <v>0</v>
      </c>
      <c r="CX382" s="69">
        <v>0</v>
      </c>
      <c r="CY382" s="70" t="s">
        <v>423</v>
      </c>
      <c r="CZ382" s="69">
        <v>0</v>
      </c>
      <c r="DA382" s="69">
        <v>0</v>
      </c>
      <c r="DB382" s="69">
        <v>0</v>
      </c>
      <c r="DC382" s="69">
        <v>0</v>
      </c>
      <c r="DD382" s="69">
        <v>0</v>
      </c>
      <c r="DE382" s="69">
        <v>0</v>
      </c>
      <c r="DF382" s="69">
        <v>0</v>
      </c>
      <c r="DG382" s="69">
        <v>0</v>
      </c>
      <c r="DH382" s="70" t="s">
        <v>423</v>
      </c>
      <c r="DJ382" s="104"/>
      <c r="DK382" s="105"/>
    </row>
    <row r="383" spans="1:115" s="74" customFormat="1" ht="11.5" hidden="1" collapsed="1" x14ac:dyDescent="0.35">
      <c r="A383" s="88">
        <v>2400</v>
      </c>
      <c r="B383" s="88" t="s">
        <v>617</v>
      </c>
      <c r="C383" s="69"/>
      <c r="D383" s="69">
        <v>0</v>
      </c>
      <c r="E383" s="69">
        <v>444703.22200000001</v>
      </c>
      <c r="F383" s="69">
        <v>68504.171999999991</v>
      </c>
      <c r="G383" s="69">
        <v>58169.958000000006</v>
      </c>
      <c r="H383" s="69">
        <v>185995.80000000002</v>
      </c>
      <c r="I383" s="69">
        <v>70000.000000000015</v>
      </c>
      <c r="J383" s="69">
        <v>62033.291999999994</v>
      </c>
      <c r="K383" s="69">
        <v>0</v>
      </c>
      <c r="L383" s="69">
        <v>0</v>
      </c>
      <c r="M383" s="69">
        <v>0</v>
      </c>
      <c r="N383" s="70" t="s">
        <v>618</v>
      </c>
      <c r="O383" s="69">
        <v>75077.429999999993</v>
      </c>
      <c r="P383" s="69">
        <v>57929.599999999999</v>
      </c>
      <c r="Q383" s="69">
        <v>204245.64</v>
      </c>
      <c r="R383" s="69">
        <v>146200.16</v>
      </c>
      <c r="S383" s="69">
        <v>143812</v>
      </c>
      <c r="T383" s="69">
        <v>0</v>
      </c>
      <c r="U383" s="69">
        <v>0</v>
      </c>
      <c r="V383" s="69">
        <v>627264.83000000007</v>
      </c>
      <c r="W383" s="70" t="s">
        <v>619</v>
      </c>
      <c r="X383" s="69">
        <f t="shared" si="312"/>
        <v>-6573.2580000000016</v>
      </c>
      <c r="Y383" s="69">
        <f t="shared" si="312"/>
        <v>240.35800000000745</v>
      </c>
      <c r="Z383" s="69">
        <f t="shared" si="312"/>
        <v>-18249.839999999997</v>
      </c>
      <c r="AA383" s="69">
        <f t="shared" si="312"/>
        <v>-76200.159999999989</v>
      </c>
      <c r="AB383" s="69">
        <f t="shared" si="312"/>
        <v>-81778.708000000013</v>
      </c>
      <c r="AC383" s="69">
        <f t="shared" si="312"/>
        <v>0</v>
      </c>
      <c r="AD383" s="69">
        <f t="shared" si="312"/>
        <v>0</v>
      </c>
      <c r="AE383" s="69">
        <f t="shared" si="312"/>
        <v>-627264.83000000007</v>
      </c>
      <c r="AF383" s="69">
        <v>74497.252900000021</v>
      </c>
      <c r="AG383" s="69">
        <v>59667.488000000005</v>
      </c>
      <c r="AH383" s="69">
        <v>203575.0092</v>
      </c>
      <c r="AI383" s="69">
        <v>150586.1648</v>
      </c>
      <c r="AJ383" s="69">
        <v>145808.86000000002</v>
      </c>
      <c r="AK383" s="69">
        <v>0</v>
      </c>
      <c r="AL383" s="69">
        <v>0</v>
      </c>
      <c r="AM383" s="69">
        <v>634134.77489999996</v>
      </c>
      <c r="AN383" s="70" t="s">
        <v>619</v>
      </c>
      <c r="AO383" s="69">
        <v>76732.170486999996</v>
      </c>
      <c r="AP383" s="69">
        <v>61457.512639999994</v>
      </c>
      <c r="AQ383" s="69">
        <v>209682.25947599998</v>
      </c>
      <c r="AR383" s="69">
        <v>155103.749744</v>
      </c>
      <c r="AS383" s="69">
        <v>150183.12580000001</v>
      </c>
      <c r="AT383" s="69">
        <v>0</v>
      </c>
      <c r="AU383" s="69">
        <v>0</v>
      </c>
      <c r="AV383" s="69">
        <v>653158.81814699993</v>
      </c>
      <c r="AW383" s="70" t="s">
        <v>920</v>
      </c>
      <c r="AX383" s="69">
        <v>79034.135601610018</v>
      </c>
      <c r="AY383" s="69">
        <v>63301.238019200013</v>
      </c>
      <c r="AZ383" s="69">
        <v>215972.72726027999</v>
      </c>
      <c r="BA383" s="69">
        <v>159756.86223631998</v>
      </c>
      <c r="BB383" s="69">
        <v>154688.61957400001</v>
      </c>
      <c r="BC383" s="69">
        <v>0</v>
      </c>
      <c r="BD383" s="69">
        <v>0</v>
      </c>
      <c r="BE383" s="69">
        <v>672753.58269141009</v>
      </c>
      <c r="BF383" s="70" t="s">
        <v>920</v>
      </c>
      <c r="BG383" s="69">
        <v>81405.1596696583</v>
      </c>
      <c r="BH383" s="69">
        <v>65200.275159775985</v>
      </c>
      <c r="BI383" s="69">
        <v>222451.90907808841</v>
      </c>
      <c r="BJ383" s="69">
        <v>164549.56810340961</v>
      </c>
      <c r="BK383" s="69">
        <v>159329.27816122002</v>
      </c>
      <c r="BL383" s="69">
        <v>159329.27816122002</v>
      </c>
      <c r="BM383" s="69">
        <v>0</v>
      </c>
      <c r="BN383" s="69">
        <v>692936.19017215224</v>
      </c>
      <c r="BO383" s="70" t="s">
        <v>920</v>
      </c>
      <c r="BP383" s="69">
        <v>83847.314459748057</v>
      </c>
      <c r="BQ383" s="69">
        <v>67156.283414569276</v>
      </c>
      <c r="BR383" s="69">
        <v>229125.46635043106</v>
      </c>
      <c r="BS383" s="69">
        <v>169486.05514651194</v>
      </c>
      <c r="BT383" s="69">
        <v>164109.15650605664</v>
      </c>
      <c r="BU383" s="69">
        <v>164109.15650605664</v>
      </c>
      <c r="BV383" s="69">
        <v>0</v>
      </c>
      <c r="BW383" s="69">
        <v>713724.27587731695</v>
      </c>
      <c r="BX383" s="70" t="s">
        <v>920</v>
      </c>
      <c r="BY383" s="69">
        <v>86362.733893540513</v>
      </c>
      <c r="BZ383" s="69">
        <v>69170.971917006362</v>
      </c>
      <c r="CA383" s="69">
        <v>235999.23034094402</v>
      </c>
      <c r="CB383" s="69">
        <v>174570.63680090726</v>
      </c>
      <c r="CC383" s="69">
        <v>169032.43120123836</v>
      </c>
      <c r="CD383" s="69">
        <v>169032.43120123836</v>
      </c>
      <c r="CE383" s="69">
        <v>0</v>
      </c>
      <c r="CF383" s="69">
        <v>735136.00415363652</v>
      </c>
      <c r="CG383" s="70" t="s">
        <v>920</v>
      </c>
      <c r="CH383" s="69">
        <v>88953.615910346722</v>
      </c>
      <c r="CI383" s="69">
        <v>71246.101074516555</v>
      </c>
      <c r="CJ383" s="69">
        <v>243079.20725117234</v>
      </c>
      <c r="CK383" s="69">
        <v>179807.75590493451</v>
      </c>
      <c r="CL383" s="69">
        <v>174103.4041372755</v>
      </c>
      <c r="CM383" s="69">
        <v>174103.4041372755</v>
      </c>
      <c r="CN383" s="69">
        <v>0</v>
      </c>
      <c r="CO383" s="69">
        <v>757190.08427824557</v>
      </c>
      <c r="CP383" s="70" t="s">
        <v>423</v>
      </c>
      <c r="CQ383" s="69">
        <v>91622.22438765713</v>
      </c>
      <c r="CR383" s="69">
        <v>73383.484106752047</v>
      </c>
      <c r="CS383" s="69">
        <v>250371.58346870751</v>
      </c>
      <c r="CT383" s="69">
        <v>185201.98858208256</v>
      </c>
      <c r="CU383" s="69">
        <v>179326.50626139378</v>
      </c>
      <c r="CV383" s="69">
        <v>179326.50626139378</v>
      </c>
      <c r="CW383" s="69">
        <v>0</v>
      </c>
      <c r="CX383" s="69">
        <v>779905.78680659295</v>
      </c>
      <c r="CY383" s="70" t="s">
        <v>920</v>
      </c>
      <c r="CZ383" s="69">
        <v>2</v>
      </c>
      <c r="DA383" s="69">
        <v>2</v>
      </c>
      <c r="DB383" s="69">
        <v>0</v>
      </c>
      <c r="DC383" s="69">
        <v>0</v>
      </c>
      <c r="DD383" s="69">
        <v>0</v>
      </c>
      <c r="DE383" s="69">
        <v>13.125000073601932</v>
      </c>
      <c r="DF383" s="69">
        <v>15</v>
      </c>
      <c r="DG383" s="69">
        <v>5</v>
      </c>
      <c r="DH383" s="70" t="s">
        <v>920</v>
      </c>
      <c r="DJ383" s="104"/>
      <c r="DK383" s="105"/>
    </row>
    <row r="384" spans="1:115" s="74" customFormat="1" ht="11.5" hidden="1" outlineLevel="1" x14ac:dyDescent="0.35">
      <c r="A384" s="88">
        <v>2401</v>
      </c>
      <c r="B384" s="88" t="s">
        <v>620</v>
      </c>
      <c r="C384" s="69"/>
      <c r="D384" s="69">
        <v>0</v>
      </c>
      <c r="E384" s="69">
        <v>0</v>
      </c>
      <c r="F384" s="69">
        <v>0</v>
      </c>
      <c r="G384" s="69">
        <v>0</v>
      </c>
      <c r="H384" s="69">
        <v>0</v>
      </c>
      <c r="I384" s="69">
        <v>0</v>
      </c>
      <c r="J384" s="69">
        <v>0</v>
      </c>
      <c r="K384" s="69">
        <v>0</v>
      </c>
      <c r="L384" s="69">
        <v>0</v>
      </c>
      <c r="M384" s="69">
        <v>0</v>
      </c>
      <c r="N384" s="70" t="s">
        <v>423</v>
      </c>
      <c r="O384" s="69">
        <v>0</v>
      </c>
      <c r="P384" s="69">
        <v>0</v>
      </c>
      <c r="Q384" s="69">
        <v>0</v>
      </c>
      <c r="R384" s="69">
        <v>0</v>
      </c>
      <c r="S384" s="69">
        <v>0</v>
      </c>
      <c r="T384" s="69">
        <v>0</v>
      </c>
      <c r="U384" s="69">
        <v>0</v>
      </c>
      <c r="V384" s="69">
        <v>0</v>
      </c>
      <c r="W384" s="70" t="s">
        <v>423</v>
      </c>
      <c r="X384" s="69">
        <f t="shared" si="312"/>
        <v>0</v>
      </c>
      <c r="Y384" s="69">
        <f t="shared" si="312"/>
        <v>0</v>
      </c>
      <c r="Z384" s="69">
        <f t="shared" si="312"/>
        <v>0</v>
      </c>
      <c r="AA384" s="69">
        <f t="shared" si="312"/>
        <v>0</v>
      </c>
      <c r="AB384" s="69">
        <f t="shared" si="312"/>
        <v>0</v>
      </c>
      <c r="AC384" s="69">
        <f t="shared" si="312"/>
        <v>0</v>
      </c>
      <c r="AD384" s="69">
        <f t="shared" si="312"/>
        <v>0</v>
      </c>
      <c r="AE384" s="69">
        <f t="shared" si="312"/>
        <v>0</v>
      </c>
      <c r="AF384" s="69">
        <v>0</v>
      </c>
      <c r="AG384" s="69">
        <v>0</v>
      </c>
      <c r="AH384" s="69">
        <v>0</v>
      </c>
      <c r="AI384" s="69">
        <v>0</v>
      </c>
      <c r="AJ384" s="69">
        <v>0</v>
      </c>
      <c r="AK384" s="69">
        <v>0</v>
      </c>
      <c r="AL384" s="69">
        <v>0</v>
      </c>
      <c r="AM384" s="69">
        <v>0</v>
      </c>
      <c r="AN384" s="70" t="s">
        <v>423</v>
      </c>
      <c r="AO384" s="69">
        <v>0</v>
      </c>
      <c r="AP384" s="69">
        <v>0</v>
      </c>
      <c r="AQ384" s="69">
        <v>0</v>
      </c>
      <c r="AR384" s="69">
        <v>0</v>
      </c>
      <c r="AS384" s="69">
        <v>0</v>
      </c>
      <c r="AT384" s="69">
        <v>0</v>
      </c>
      <c r="AU384" s="69">
        <v>0</v>
      </c>
      <c r="AV384" s="69">
        <v>0</v>
      </c>
      <c r="AW384" s="70" t="s">
        <v>423</v>
      </c>
      <c r="AX384" s="69">
        <v>0</v>
      </c>
      <c r="AY384" s="69">
        <v>0</v>
      </c>
      <c r="AZ384" s="69">
        <v>0</v>
      </c>
      <c r="BA384" s="69">
        <v>0</v>
      </c>
      <c r="BB384" s="69">
        <v>0</v>
      </c>
      <c r="BC384" s="69">
        <v>0</v>
      </c>
      <c r="BD384" s="69">
        <v>0</v>
      </c>
      <c r="BE384" s="69">
        <v>0</v>
      </c>
      <c r="BF384" s="70" t="s">
        <v>423</v>
      </c>
      <c r="BG384" s="69">
        <v>0</v>
      </c>
      <c r="BH384" s="69">
        <v>0</v>
      </c>
      <c r="BI384" s="69">
        <v>0</v>
      </c>
      <c r="BJ384" s="69">
        <v>0</v>
      </c>
      <c r="BK384" s="69">
        <v>0</v>
      </c>
      <c r="BL384" s="69">
        <v>0</v>
      </c>
      <c r="BM384" s="69">
        <v>0</v>
      </c>
      <c r="BN384" s="69">
        <v>0</v>
      </c>
      <c r="BO384" s="70" t="s">
        <v>423</v>
      </c>
      <c r="BP384" s="69">
        <v>0</v>
      </c>
      <c r="BQ384" s="69">
        <v>0</v>
      </c>
      <c r="BR384" s="69">
        <v>0</v>
      </c>
      <c r="BS384" s="69">
        <v>0</v>
      </c>
      <c r="BT384" s="69">
        <v>0</v>
      </c>
      <c r="BU384" s="69">
        <v>0</v>
      </c>
      <c r="BV384" s="69">
        <v>0</v>
      </c>
      <c r="BW384" s="69">
        <v>0</v>
      </c>
      <c r="BX384" s="70" t="s">
        <v>423</v>
      </c>
      <c r="BY384" s="69">
        <v>0</v>
      </c>
      <c r="BZ384" s="69">
        <v>0</v>
      </c>
      <c r="CA384" s="69">
        <v>0</v>
      </c>
      <c r="CB384" s="69">
        <v>0</v>
      </c>
      <c r="CC384" s="69">
        <v>0</v>
      </c>
      <c r="CD384" s="69">
        <v>0</v>
      </c>
      <c r="CE384" s="69">
        <v>0</v>
      </c>
      <c r="CF384" s="69">
        <v>0</v>
      </c>
      <c r="CG384" s="70" t="s">
        <v>423</v>
      </c>
      <c r="CH384" s="69">
        <v>0</v>
      </c>
      <c r="CI384" s="69">
        <v>0</v>
      </c>
      <c r="CJ384" s="69">
        <v>0</v>
      </c>
      <c r="CK384" s="69">
        <v>0</v>
      </c>
      <c r="CL384" s="69">
        <v>0</v>
      </c>
      <c r="CM384" s="69">
        <v>0</v>
      </c>
      <c r="CN384" s="69">
        <v>0</v>
      </c>
      <c r="CO384" s="69">
        <v>0</v>
      </c>
      <c r="CP384" s="70" t="s">
        <v>423</v>
      </c>
      <c r="CQ384" s="69">
        <v>0</v>
      </c>
      <c r="CR384" s="69">
        <v>0</v>
      </c>
      <c r="CS384" s="69">
        <v>0</v>
      </c>
      <c r="CT384" s="69">
        <v>0</v>
      </c>
      <c r="CU384" s="69">
        <v>0</v>
      </c>
      <c r="CV384" s="69">
        <v>0</v>
      </c>
      <c r="CW384" s="69">
        <v>0</v>
      </c>
      <c r="CX384" s="69">
        <v>0</v>
      </c>
      <c r="CY384" s="70" t="s">
        <v>423</v>
      </c>
      <c r="CZ384" s="69">
        <v>0</v>
      </c>
      <c r="DA384" s="69">
        <v>0</v>
      </c>
      <c r="DB384" s="69">
        <v>0</v>
      </c>
      <c r="DC384" s="69">
        <v>0</v>
      </c>
      <c r="DD384" s="69">
        <v>0</v>
      </c>
      <c r="DE384" s="69">
        <v>0</v>
      </c>
      <c r="DF384" s="69">
        <v>0</v>
      </c>
      <c r="DG384" s="69">
        <v>0</v>
      </c>
      <c r="DH384" s="70" t="s">
        <v>423</v>
      </c>
      <c r="DJ384" s="104"/>
      <c r="DK384" s="105"/>
    </row>
    <row r="385" spans="1:115" s="74" customFormat="1" ht="11.5" hidden="1" outlineLevel="1" x14ac:dyDescent="0.35">
      <c r="A385" s="88">
        <v>2402</v>
      </c>
      <c r="B385" s="88" t="s">
        <v>621</v>
      </c>
      <c r="C385" s="69"/>
      <c r="D385" s="69">
        <v>0</v>
      </c>
      <c r="E385" s="69">
        <v>0</v>
      </c>
      <c r="F385" s="69">
        <v>0</v>
      </c>
      <c r="G385" s="69">
        <v>0</v>
      </c>
      <c r="H385" s="69">
        <v>0</v>
      </c>
      <c r="I385" s="69">
        <v>0</v>
      </c>
      <c r="J385" s="69">
        <v>0</v>
      </c>
      <c r="K385" s="69">
        <v>0</v>
      </c>
      <c r="L385" s="69">
        <v>0</v>
      </c>
      <c r="M385" s="69">
        <v>0</v>
      </c>
      <c r="N385" s="70" t="s">
        <v>423</v>
      </c>
      <c r="O385" s="69">
        <v>0</v>
      </c>
      <c r="P385" s="69">
        <v>0</v>
      </c>
      <c r="Q385" s="69">
        <v>0</v>
      </c>
      <c r="R385" s="69">
        <v>0</v>
      </c>
      <c r="S385" s="69">
        <v>0</v>
      </c>
      <c r="T385" s="69">
        <v>0</v>
      </c>
      <c r="U385" s="69">
        <v>0</v>
      </c>
      <c r="V385" s="69">
        <v>0</v>
      </c>
      <c r="W385" s="70" t="s">
        <v>423</v>
      </c>
      <c r="X385" s="69">
        <f t="shared" si="312"/>
        <v>0</v>
      </c>
      <c r="Y385" s="69">
        <f t="shared" si="312"/>
        <v>0</v>
      </c>
      <c r="Z385" s="69">
        <f t="shared" si="312"/>
        <v>0</v>
      </c>
      <c r="AA385" s="69">
        <f t="shared" si="312"/>
        <v>0</v>
      </c>
      <c r="AB385" s="69">
        <f t="shared" si="312"/>
        <v>0</v>
      </c>
      <c r="AC385" s="69">
        <f t="shared" si="312"/>
        <v>0</v>
      </c>
      <c r="AD385" s="69">
        <f t="shared" si="312"/>
        <v>0</v>
      </c>
      <c r="AE385" s="69">
        <f t="shared" si="312"/>
        <v>0</v>
      </c>
      <c r="AF385" s="69">
        <v>0</v>
      </c>
      <c r="AG385" s="69">
        <v>0</v>
      </c>
      <c r="AH385" s="69">
        <v>0</v>
      </c>
      <c r="AI385" s="69">
        <v>0</v>
      </c>
      <c r="AJ385" s="69">
        <v>0</v>
      </c>
      <c r="AK385" s="69">
        <v>0</v>
      </c>
      <c r="AL385" s="69">
        <v>0</v>
      </c>
      <c r="AM385" s="69">
        <v>0</v>
      </c>
      <c r="AN385" s="70" t="s">
        <v>423</v>
      </c>
      <c r="AO385" s="69">
        <v>0</v>
      </c>
      <c r="AP385" s="69">
        <v>0</v>
      </c>
      <c r="AQ385" s="69">
        <v>0</v>
      </c>
      <c r="AR385" s="69">
        <v>0</v>
      </c>
      <c r="AS385" s="69">
        <v>0</v>
      </c>
      <c r="AT385" s="69">
        <v>0</v>
      </c>
      <c r="AU385" s="69">
        <v>0</v>
      </c>
      <c r="AV385" s="69">
        <v>0</v>
      </c>
      <c r="AW385" s="70" t="s">
        <v>423</v>
      </c>
      <c r="AX385" s="69">
        <v>0</v>
      </c>
      <c r="AY385" s="69">
        <v>0</v>
      </c>
      <c r="AZ385" s="69">
        <v>0</v>
      </c>
      <c r="BA385" s="69">
        <v>0</v>
      </c>
      <c r="BB385" s="69">
        <v>0</v>
      </c>
      <c r="BC385" s="69">
        <v>0</v>
      </c>
      <c r="BD385" s="69">
        <v>0</v>
      </c>
      <c r="BE385" s="69">
        <v>0</v>
      </c>
      <c r="BF385" s="70" t="s">
        <v>423</v>
      </c>
      <c r="BG385" s="69">
        <v>0</v>
      </c>
      <c r="BH385" s="69">
        <v>0</v>
      </c>
      <c r="BI385" s="69">
        <v>0</v>
      </c>
      <c r="BJ385" s="69">
        <v>0</v>
      </c>
      <c r="BK385" s="69">
        <v>0</v>
      </c>
      <c r="BL385" s="69">
        <v>0</v>
      </c>
      <c r="BM385" s="69">
        <v>0</v>
      </c>
      <c r="BN385" s="69">
        <v>0</v>
      </c>
      <c r="BO385" s="70" t="s">
        <v>423</v>
      </c>
      <c r="BP385" s="69">
        <v>0</v>
      </c>
      <c r="BQ385" s="69">
        <v>0</v>
      </c>
      <c r="BR385" s="69">
        <v>0</v>
      </c>
      <c r="BS385" s="69">
        <v>0</v>
      </c>
      <c r="BT385" s="69">
        <v>0</v>
      </c>
      <c r="BU385" s="69">
        <v>0</v>
      </c>
      <c r="BV385" s="69">
        <v>0</v>
      </c>
      <c r="BW385" s="69">
        <v>0</v>
      </c>
      <c r="BX385" s="70" t="s">
        <v>423</v>
      </c>
      <c r="BY385" s="69">
        <v>0</v>
      </c>
      <c r="BZ385" s="69">
        <v>0</v>
      </c>
      <c r="CA385" s="69">
        <v>0</v>
      </c>
      <c r="CB385" s="69">
        <v>0</v>
      </c>
      <c r="CC385" s="69">
        <v>0</v>
      </c>
      <c r="CD385" s="69">
        <v>0</v>
      </c>
      <c r="CE385" s="69">
        <v>0</v>
      </c>
      <c r="CF385" s="69">
        <v>0</v>
      </c>
      <c r="CG385" s="70" t="s">
        <v>423</v>
      </c>
      <c r="CH385" s="69">
        <v>0</v>
      </c>
      <c r="CI385" s="69">
        <v>0</v>
      </c>
      <c r="CJ385" s="69">
        <v>0</v>
      </c>
      <c r="CK385" s="69">
        <v>0</v>
      </c>
      <c r="CL385" s="69">
        <v>0</v>
      </c>
      <c r="CM385" s="69">
        <v>0</v>
      </c>
      <c r="CN385" s="69">
        <v>0</v>
      </c>
      <c r="CO385" s="69">
        <v>0</v>
      </c>
      <c r="CP385" s="70" t="s">
        <v>423</v>
      </c>
      <c r="CQ385" s="69">
        <v>0</v>
      </c>
      <c r="CR385" s="69">
        <v>0</v>
      </c>
      <c r="CS385" s="69">
        <v>0</v>
      </c>
      <c r="CT385" s="69">
        <v>0</v>
      </c>
      <c r="CU385" s="69">
        <v>0</v>
      </c>
      <c r="CV385" s="69">
        <v>0</v>
      </c>
      <c r="CW385" s="69">
        <v>0</v>
      </c>
      <c r="CX385" s="69">
        <v>0</v>
      </c>
      <c r="CY385" s="70" t="s">
        <v>423</v>
      </c>
      <c r="CZ385" s="69">
        <v>0</v>
      </c>
      <c r="DA385" s="69">
        <v>0</v>
      </c>
      <c r="DB385" s="69">
        <v>0</v>
      </c>
      <c r="DC385" s="69">
        <v>0</v>
      </c>
      <c r="DD385" s="69">
        <v>0</v>
      </c>
      <c r="DE385" s="69">
        <v>0</v>
      </c>
      <c r="DF385" s="69">
        <v>0</v>
      </c>
      <c r="DG385" s="69">
        <v>0</v>
      </c>
      <c r="DH385" s="70" t="s">
        <v>423</v>
      </c>
      <c r="DJ385" s="104"/>
      <c r="DK385" s="105"/>
    </row>
    <row r="386" spans="1:115" s="74" customFormat="1" ht="11.5" hidden="1" outlineLevel="1" x14ac:dyDescent="0.35">
      <c r="A386" s="88">
        <v>2403</v>
      </c>
      <c r="B386" s="88" t="s">
        <v>622</v>
      </c>
      <c r="C386" s="69"/>
      <c r="D386" s="69">
        <v>0</v>
      </c>
      <c r="E386" s="69">
        <v>0</v>
      </c>
      <c r="F386" s="69">
        <v>0</v>
      </c>
      <c r="G386" s="69">
        <v>0</v>
      </c>
      <c r="H386" s="69">
        <v>0</v>
      </c>
      <c r="I386" s="69">
        <v>0</v>
      </c>
      <c r="J386" s="69">
        <v>0</v>
      </c>
      <c r="K386" s="69">
        <v>0</v>
      </c>
      <c r="L386" s="69">
        <v>0</v>
      </c>
      <c r="M386" s="69">
        <v>0</v>
      </c>
      <c r="N386" s="70" t="s">
        <v>423</v>
      </c>
      <c r="O386" s="69">
        <v>0</v>
      </c>
      <c r="P386" s="69">
        <v>0</v>
      </c>
      <c r="Q386" s="69">
        <v>0</v>
      </c>
      <c r="R386" s="69">
        <v>0</v>
      </c>
      <c r="S386" s="69">
        <v>0</v>
      </c>
      <c r="T386" s="69">
        <v>0</v>
      </c>
      <c r="U386" s="69">
        <v>0</v>
      </c>
      <c r="V386" s="69">
        <v>0</v>
      </c>
      <c r="W386" s="70" t="s">
        <v>423</v>
      </c>
      <c r="X386" s="69">
        <f t="shared" si="312"/>
        <v>0</v>
      </c>
      <c r="Y386" s="69">
        <f t="shared" si="312"/>
        <v>0</v>
      </c>
      <c r="Z386" s="69">
        <f t="shared" si="312"/>
        <v>0</v>
      </c>
      <c r="AA386" s="69">
        <f t="shared" si="312"/>
        <v>0</v>
      </c>
      <c r="AB386" s="69">
        <f t="shared" si="312"/>
        <v>0</v>
      </c>
      <c r="AC386" s="69">
        <f t="shared" si="312"/>
        <v>0</v>
      </c>
      <c r="AD386" s="69">
        <f t="shared" si="312"/>
        <v>0</v>
      </c>
      <c r="AE386" s="69">
        <f t="shared" si="312"/>
        <v>0</v>
      </c>
      <c r="AF386" s="69">
        <v>0</v>
      </c>
      <c r="AG386" s="69">
        <v>0</v>
      </c>
      <c r="AH386" s="69">
        <v>0</v>
      </c>
      <c r="AI386" s="69">
        <v>0</v>
      </c>
      <c r="AJ386" s="69">
        <v>0</v>
      </c>
      <c r="AK386" s="69">
        <v>0</v>
      </c>
      <c r="AL386" s="69">
        <v>0</v>
      </c>
      <c r="AM386" s="69">
        <v>0</v>
      </c>
      <c r="AN386" s="70" t="s">
        <v>423</v>
      </c>
      <c r="AO386" s="69">
        <v>0</v>
      </c>
      <c r="AP386" s="69">
        <v>0</v>
      </c>
      <c r="AQ386" s="69">
        <v>0</v>
      </c>
      <c r="AR386" s="69">
        <v>0</v>
      </c>
      <c r="AS386" s="69">
        <v>0</v>
      </c>
      <c r="AT386" s="69">
        <v>0</v>
      </c>
      <c r="AU386" s="69">
        <v>0</v>
      </c>
      <c r="AV386" s="69">
        <v>0</v>
      </c>
      <c r="AW386" s="70" t="s">
        <v>423</v>
      </c>
      <c r="AX386" s="69">
        <v>0</v>
      </c>
      <c r="AY386" s="69">
        <v>0</v>
      </c>
      <c r="AZ386" s="69">
        <v>0</v>
      </c>
      <c r="BA386" s="69">
        <v>0</v>
      </c>
      <c r="BB386" s="69">
        <v>0</v>
      </c>
      <c r="BC386" s="69">
        <v>0</v>
      </c>
      <c r="BD386" s="69">
        <v>0</v>
      </c>
      <c r="BE386" s="69">
        <v>0</v>
      </c>
      <c r="BF386" s="70" t="s">
        <v>423</v>
      </c>
      <c r="BG386" s="69">
        <v>0</v>
      </c>
      <c r="BH386" s="69">
        <v>0</v>
      </c>
      <c r="BI386" s="69">
        <v>0</v>
      </c>
      <c r="BJ386" s="69">
        <v>0</v>
      </c>
      <c r="BK386" s="69">
        <v>0</v>
      </c>
      <c r="BL386" s="69">
        <v>0</v>
      </c>
      <c r="BM386" s="69">
        <v>0</v>
      </c>
      <c r="BN386" s="69">
        <v>0</v>
      </c>
      <c r="BO386" s="70" t="s">
        <v>423</v>
      </c>
      <c r="BP386" s="69">
        <v>0</v>
      </c>
      <c r="BQ386" s="69">
        <v>0</v>
      </c>
      <c r="BR386" s="69">
        <v>0</v>
      </c>
      <c r="BS386" s="69">
        <v>0</v>
      </c>
      <c r="BT386" s="69">
        <v>0</v>
      </c>
      <c r="BU386" s="69">
        <v>0</v>
      </c>
      <c r="BV386" s="69">
        <v>0</v>
      </c>
      <c r="BW386" s="69">
        <v>0</v>
      </c>
      <c r="BX386" s="70" t="s">
        <v>423</v>
      </c>
      <c r="BY386" s="69">
        <v>0</v>
      </c>
      <c r="BZ386" s="69">
        <v>0</v>
      </c>
      <c r="CA386" s="69">
        <v>0</v>
      </c>
      <c r="CB386" s="69">
        <v>0</v>
      </c>
      <c r="CC386" s="69">
        <v>0</v>
      </c>
      <c r="CD386" s="69">
        <v>0</v>
      </c>
      <c r="CE386" s="69">
        <v>0</v>
      </c>
      <c r="CF386" s="69">
        <v>0</v>
      </c>
      <c r="CG386" s="70" t="s">
        <v>423</v>
      </c>
      <c r="CH386" s="69">
        <v>0</v>
      </c>
      <c r="CI386" s="69">
        <v>0</v>
      </c>
      <c r="CJ386" s="69">
        <v>0</v>
      </c>
      <c r="CK386" s="69">
        <v>0</v>
      </c>
      <c r="CL386" s="69">
        <v>0</v>
      </c>
      <c r="CM386" s="69">
        <v>0</v>
      </c>
      <c r="CN386" s="69">
        <v>0</v>
      </c>
      <c r="CO386" s="69">
        <v>0</v>
      </c>
      <c r="CP386" s="70" t="s">
        <v>423</v>
      </c>
      <c r="CQ386" s="69">
        <v>0</v>
      </c>
      <c r="CR386" s="69">
        <v>0</v>
      </c>
      <c r="CS386" s="69">
        <v>0</v>
      </c>
      <c r="CT386" s="69">
        <v>0</v>
      </c>
      <c r="CU386" s="69">
        <v>0</v>
      </c>
      <c r="CV386" s="69">
        <v>0</v>
      </c>
      <c r="CW386" s="69">
        <v>0</v>
      </c>
      <c r="CX386" s="69">
        <v>0</v>
      </c>
      <c r="CY386" s="70" t="s">
        <v>423</v>
      </c>
      <c r="CZ386" s="69">
        <v>0</v>
      </c>
      <c r="DA386" s="69">
        <v>0</v>
      </c>
      <c r="DB386" s="69">
        <v>0</v>
      </c>
      <c r="DC386" s="69">
        <v>0</v>
      </c>
      <c r="DD386" s="69">
        <v>0</v>
      </c>
      <c r="DE386" s="69">
        <v>0</v>
      </c>
      <c r="DF386" s="69">
        <v>0</v>
      </c>
      <c r="DG386" s="69">
        <v>0</v>
      </c>
      <c r="DH386" s="70" t="s">
        <v>423</v>
      </c>
      <c r="DJ386" s="104"/>
      <c r="DK386" s="105"/>
    </row>
    <row r="387" spans="1:115" s="74" customFormat="1" ht="11.5" hidden="1" outlineLevel="1" x14ac:dyDescent="0.35">
      <c r="A387" s="88">
        <v>2404</v>
      </c>
      <c r="B387" s="88" t="s">
        <v>623</v>
      </c>
      <c r="C387" s="69"/>
      <c r="D387" s="69">
        <v>0</v>
      </c>
      <c r="E387" s="69">
        <v>0</v>
      </c>
      <c r="F387" s="69">
        <v>0</v>
      </c>
      <c r="G387" s="69">
        <v>0</v>
      </c>
      <c r="H387" s="69">
        <v>0</v>
      </c>
      <c r="I387" s="69">
        <v>0</v>
      </c>
      <c r="J387" s="69">
        <v>0</v>
      </c>
      <c r="K387" s="69">
        <v>0</v>
      </c>
      <c r="L387" s="69">
        <v>0</v>
      </c>
      <c r="M387" s="69">
        <v>0</v>
      </c>
      <c r="N387" s="70" t="s">
        <v>423</v>
      </c>
      <c r="O387" s="69">
        <v>0</v>
      </c>
      <c r="P387" s="69">
        <v>0</v>
      </c>
      <c r="Q387" s="69">
        <v>0</v>
      </c>
      <c r="R387" s="69">
        <v>0</v>
      </c>
      <c r="S387" s="69">
        <v>0</v>
      </c>
      <c r="T387" s="69">
        <v>0</v>
      </c>
      <c r="U387" s="69">
        <v>0</v>
      </c>
      <c r="V387" s="69">
        <v>0</v>
      </c>
      <c r="W387" s="70" t="s">
        <v>423</v>
      </c>
      <c r="X387" s="69">
        <f t="shared" si="312"/>
        <v>0</v>
      </c>
      <c r="Y387" s="69">
        <f t="shared" si="312"/>
        <v>0</v>
      </c>
      <c r="Z387" s="69">
        <f t="shared" si="312"/>
        <v>0</v>
      </c>
      <c r="AA387" s="69">
        <f t="shared" si="312"/>
        <v>0</v>
      </c>
      <c r="AB387" s="69">
        <f t="shared" si="312"/>
        <v>0</v>
      </c>
      <c r="AC387" s="69">
        <f t="shared" si="312"/>
        <v>0</v>
      </c>
      <c r="AD387" s="69">
        <f t="shared" si="312"/>
        <v>0</v>
      </c>
      <c r="AE387" s="69">
        <f t="shared" si="312"/>
        <v>0</v>
      </c>
      <c r="AF387" s="69">
        <v>0</v>
      </c>
      <c r="AG387" s="69">
        <v>0</v>
      </c>
      <c r="AH387" s="69">
        <v>0</v>
      </c>
      <c r="AI387" s="69">
        <v>0</v>
      </c>
      <c r="AJ387" s="69">
        <v>0</v>
      </c>
      <c r="AK387" s="69">
        <v>0</v>
      </c>
      <c r="AL387" s="69">
        <v>0</v>
      </c>
      <c r="AM387" s="69">
        <v>0</v>
      </c>
      <c r="AN387" s="70" t="s">
        <v>423</v>
      </c>
      <c r="AO387" s="69">
        <v>0</v>
      </c>
      <c r="AP387" s="69">
        <v>0</v>
      </c>
      <c r="AQ387" s="69">
        <v>0</v>
      </c>
      <c r="AR387" s="69">
        <v>0</v>
      </c>
      <c r="AS387" s="69">
        <v>0</v>
      </c>
      <c r="AT387" s="69">
        <v>0</v>
      </c>
      <c r="AU387" s="69">
        <v>0</v>
      </c>
      <c r="AV387" s="69">
        <v>0</v>
      </c>
      <c r="AW387" s="70" t="s">
        <v>423</v>
      </c>
      <c r="AX387" s="69">
        <v>0</v>
      </c>
      <c r="AY387" s="69">
        <v>0</v>
      </c>
      <c r="AZ387" s="69">
        <v>0</v>
      </c>
      <c r="BA387" s="69">
        <v>0</v>
      </c>
      <c r="BB387" s="69">
        <v>0</v>
      </c>
      <c r="BC387" s="69">
        <v>0</v>
      </c>
      <c r="BD387" s="69">
        <v>0</v>
      </c>
      <c r="BE387" s="69">
        <v>0</v>
      </c>
      <c r="BF387" s="70" t="s">
        <v>423</v>
      </c>
      <c r="BG387" s="69">
        <v>0</v>
      </c>
      <c r="BH387" s="69">
        <v>0</v>
      </c>
      <c r="BI387" s="69">
        <v>0</v>
      </c>
      <c r="BJ387" s="69">
        <v>0</v>
      </c>
      <c r="BK387" s="69">
        <v>0</v>
      </c>
      <c r="BL387" s="69">
        <v>0</v>
      </c>
      <c r="BM387" s="69">
        <v>0</v>
      </c>
      <c r="BN387" s="69">
        <v>0</v>
      </c>
      <c r="BO387" s="70" t="s">
        <v>423</v>
      </c>
      <c r="BP387" s="69">
        <v>0</v>
      </c>
      <c r="BQ387" s="69">
        <v>0</v>
      </c>
      <c r="BR387" s="69">
        <v>0</v>
      </c>
      <c r="BS387" s="69">
        <v>0</v>
      </c>
      <c r="BT387" s="69">
        <v>0</v>
      </c>
      <c r="BU387" s="69">
        <v>0</v>
      </c>
      <c r="BV387" s="69">
        <v>0</v>
      </c>
      <c r="BW387" s="69">
        <v>0</v>
      </c>
      <c r="BX387" s="70" t="s">
        <v>423</v>
      </c>
      <c r="BY387" s="69">
        <v>0</v>
      </c>
      <c r="BZ387" s="69">
        <v>0</v>
      </c>
      <c r="CA387" s="69">
        <v>0</v>
      </c>
      <c r="CB387" s="69">
        <v>0</v>
      </c>
      <c r="CC387" s="69">
        <v>0</v>
      </c>
      <c r="CD387" s="69">
        <v>0</v>
      </c>
      <c r="CE387" s="69">
        <v>0</v>
      </c>
      <c r="CF387" s="69">
        <v>0</v>
      </c>
      <c r="CG387" s="70" t="s">
        <v>423</v>
      </c>
      <c r="CH387" s="69">
        <v>0</v>
      </c>
      <c r="CI387" s="69">
        <v>0</v>
      </c>
      <c r="CJ387" s="69">
        <v>0</v>
      </c>
      <c r="CK387" s="69">
        <v>0</v>
      </c>
      <c r="CL387" s="69">
        <v>0</v>
      </c>
      <c r="CM387" s="69">
        <v>0</v>
      </c>
      <c r="CN387" s="69">
        <v>0</v>
      </c>
      <c r="CO387" s="69">
        <v>0</v>
      </c>
      <c r="CP387" s="70" t="s">
        <v>423</v>
      </c>
      <c r="CQ387" s="69">
        <v>0</v>
      </c>
      <c r="CR387" s="69">
        <v>0</v>
      </c>
      <c r="CS387" s="69">
        <v>0</v>
      </c>
      <c r="CT387" s="69">
        <v>0</v>
      </c>
      <c r="CU387" s="69">
        <v>0</v>
      </c>
      <c r="CV387" s="69">
        <v>0</v>
      </c>
      <c r="CW387" s="69">
        <v>0</v>
      </c>
      <c r="CX387" s="69">
        <v>0</v>
      </c>
      <c r="CY387" s="70" t="s">
        <v>423</v>
      </c>
      <c r="CZ387" s="69">
        <v>0</v>
      </c>
      <c r="DA387" s="69">
        <v>0</v>
      </c>
      <c r="DB387" s="69">
        <v>0</v>
      </c>
      <c r="DC387" s="69">
        <v>0</v>
      </c>
      <c r="DD387" s="69">
        <v>0</v>
      </c>
      <c r="DE387" s="69">
        <v>0</v>
      </c>
      <c r="DF387" s="69">
        <v>0</v>
      </c>
      <c r="DG387" s="69">
        <v>0</v>
      </c>
      <c r="DH387" s="70" t="s">
        <v>423</v>
      </c>
      <c r="DJ387" s="104"/>
      <c r="DK387" s="105"/>
    </row>
    <row r="388" spans="1:115" s="74" customFormat="1" ht="11.5" hidden="1" outlineLevel="1" x14ac:dyDescent="0.35">
      <c r="A388" s="88">
        <v>2405</v>
      </c>
      <c r="B388" s="88" t="s">
        <v>624</v>
      </c>
      <c r="C388" s="69"/>
      <c r="D388" s="69">
        <v>0</v>
      </c>
      <c r="E388" s="69">
        <v>0</v>
      </c>
      <c r="F388" s="69">
        <v>0</v>
      </c>
      <c r="G388" s="69">
        <v>0</v>
      </c>
      <c r="H388" s="69">
        <v>0</v>
      </c>
      <c r="I388" s="69">
        <v>0</v>
      </c>
      <c r="J388" s="69">
        <v>0</v>
      </c>
      <c r="K388" s="69">
        <v>0</v>
      </c>
      <c r="L388" s="69">
        <v>0</v>
      </c>
      <c r="M388" s="69">
        <v>0</v>
      </c>
      <c r="N388" s="70" t="s">
        <v>423</v>
      </c>
      <c r="O388" s="69">
        <v>0</v>
      </c>
      <c r="P388" s="69">
        <v>0</v>
      </c>
      <c r="Q388" s="69">
        <v>0</v>
      </c>
      <c r="R388" s="69">
        <v>0</v>
      </c>
      <c r="S388" s="69">
        <v>0</v>
      </c>
      <c r="T388" s="69">
        <v>0</v>
      </c>
      <c r="U388" s="69">
        <v>0</v>
      </c>
      <c r="V388" s="69">
        <v>0</v>
      </c>
      <c r="W388" s="70" t="s">
        <v>423</v>
      </c>
      <c r="X388" s="69">
        <f t="shared" si="312"/>
        <v>0</v>
      </c>
      <c r="Y388" s="69">
        <f t="shared" si="312"/>
        <v>0</v>
      </c>
      <c r="Z388" s="69">
        <f t="shared" si="312"/>
        <v>0</v>
      </c>
      <c r="AA388" s="69">
        <f t="shared" si="312"/>
        <v>0</v>
      </c>
      <c r="AB388" s="69">
        <f t="shared" si="312"/>
        <v>0</v>
      </c>
      <c r="AC388" s="69">
        <f t="shared" si="312"/>
        <v>0</v>
      </c>
      <c r="AD388" s="69">
        <f t="shared" si="312"/>
        <v>0</v>
      </c>
      <c r="AE388" s="69">
        <f t="shared" si="312"/>
        <v>0</v>
      </c>
      <c r="AF388" s="69">
        <v>0</v>
      </c>
      <c r="AG388" s="69">
        <v>0</v>
      </c>
      <c r="AH388" s="69">
        <v>0</v>
      </c>
      <c r="AI388" s="69">
        <v>0</v>
      </c>
      <c r="AJ388" s="69">
        <v>0</v>
      </c>
      <c r="AK388" s="69">
        <v>0</v>
      </c>
      <c r="AL388" s="69">
        <v>0</v>
      </c>
      <c r="AM388" s="69">
        <v>0</v>
      </c>
      <c r="AN388" s="70" t="s">
        <v>423</v>
      </c>
      <c r="AO388" s="69">
        <v>0</v>
      </c>
      <c r="AP388" s="69">
        <v>0</v>
      </c>
      <c r="AQ388" s="69">
        <v>0</v>
      </c>
      <c r="AR388" s="69">
        <v>0</v>
      </c>
      <c r="AS388" s="69">
        <v>0</v>
      </c>
      <c r="AT388" s="69">
        <v>0</v>
      </c>
      <c r="AU388" s="69">
        <v>0</v>
      </c>
      <c r="AV388" s="69">
        <v>0</v>
      </c>
      <c r="AW388" s="70" t="s">
        <v>423</v>
      </c>
      <c r="AX388" s="69">
        <v>0</v>
      </c>
      <c r="AY388" s="69">
        <v>0</v>
      </c>
      <c r="AZ388" s="69">
        <v>0</v>
      </c>
      <c r="BA388" s="69">
        <v>0</v>
      </c>
      <c r="BB388" s="69">
        <v>0</v>
      </c>
      <c r="BC388" s="69">
        <v>0</v>
      </c>
      <c r="BD388" s="69">
        <v>0</v>
      </c>
      <c r="BE388" s="69">
        <v>0</v>
      </c>
      <c r="BF388" s="70" t="s">
        <v>423</v>
      </c>
      <c r="BG388" s="69">
        <v>0</v>
      </c>
      <c r="BH388" s="69">
        <v>0</v>
      </c>
      <c r="BI388" s="69">
        <v>0</v>
      </c>
      <c r="BJ388" s="69">
        <v>0</v>
      </c>
      <c r="BK388" s="69">
        <v>0</v>
      </c>
      <c r="BL388" s="69">
        <v>0</v>
      </c>
      <c r="BM388" s="69">
        <v>0</v>
      </c>
      <c r="BN388" s="69">
        <v>0</v>
      </c>
      <c r="BO388" s="70" t="s">
        <v>423</v>
      </c>
      <c r="BP388" s="69">
        <v>0</v>
      </c>
      <c r="BQ388" s="69">
        <v>0</v>
      </c>
      <c r="BR388" s="69">
        <v>0</v>
      </c>
      <c r="BS388" s="69">
        <v>0</v>
      </c>
      <c r="BT388" s="69">
        <v>0</v>
      </c>
      <c r="BU388" s="69">
        <v>0</v>
      </c>
      <c r="BV388" s="69">
        <v>0</v>
      </c>
      <c r="BW388" s="69">
        <v>0</v>
      </c>
      <c r="BX388" s="70" t="s">
        <v>423</v>
      </c>
      <c r="BY388" s="69">
        <v>0</v>
      </c>
      <c r="BZ388" s="69">
        <v>0</v>
      </c>
      <c r="CA388" s="69">
        <v>0</v>
      </c>
      <c r="CB388" s="69">
        <v>0</v>
      </c>
      <c r="CC388" s="69">
        <v>0</v>
      </c>
      <c r="CD388" s="69">
        <v>0</v>
      </c>
      <c r="CE388" s="69">
        <v>0</v>
      </c>
      <c r="CF388" s="69">
        <v>0</v>
      </c>
      <c r="CG388" s="70" t="s">
        <v>423</v>
      </c>
      <c r="CH388" s="69">
        <v>0</v>
      </c>
      <c r="CI388" s="69">
        <v>0</v>
      </c>
      <c r="CJ388" s="69">
        <v>0</v>
      </c>
      <c r="CK388" s="69">
        <v>0</v>
      </c>
      <c r="CL388" s="69">
        <v>0</v>
      </c>
      <c r="CM388" s="69">
        <v>0</v>
      </c>
      <c r="CN388" s="69">
        <v>0</v>
      </c>
      <c r="CO388" s="69">
        <v>0</v>
      </c>
      <c r="CP388" s="70" t="s">
        <v>423</v>
      </c>
      <c r="CQ388" s="69">
        <v>0</v>
      </c>
      <c r="CR388" s="69">
        <v>0</v>
      </c>
      <c r="CS388" s="69">
        <v>0</v>
      </c>
      <c r="CT388" s="69">
        <v>0</v>
      </c>
      <c r="CU388" s="69">
        <v>0</v>
      </c>
      <c r="CV388" s="69">
        <v>0</v>
      </c>
      <c r="CW388" s="69">
        <v>0</v>
      </c>
      <c r="CX388" s="69">
        <v>0</v>
      </c>
      <c r="CY388" s="70" t="s">
        <v>423</v>
      </c>
      <c r="CZ388" s="69">
        <v>0</v>
      </c>
      <c r="DA388" s="69">
        <v>0</v>
      </c>
      <c r="DB388" s="69">
        <v>0</v>
      </c>
      <c r="DC388" s="69">
        <v>0</v>
      </c>
      <c r="DD388" s="69">
        <v>0</v>
      </c>
      <c r="DE388" s="69">
        <v>0</v>
      </c>
      <c r="DF388" s="69">
        <v>0</v>
      </c>
      <c r="DG388" s="69">
        <v>0</v>
      </c>
      <c r="DH388" s="70" t="s">
        <v>423</v>
      </c>
      <c r="DJ388" s="104"/>
      <c r="DK388" s="105"/>
    </row>
    <row r="389" spans="1:115" s="74" customFormat="1" ht="11.5" hidden="1" collapsed="1" x14ac:dyDescent="0.35">
      <c r="A389" s="88">
        <v>2600</v>
      </c>
      <c r="B389" s="88" t="s">
        <v>625</v>
      </c>
      <c r="C389" s="69"/>
      <c r="D389" s="69">
        <v>0</v>
      </c>
      <c r="E389" s="69">
        <v>0</v>
      </c>
      <c r="F389" s="69">
        <v>0</v>
      </c>
      <c r="G389" s="69">
        <v>0</v>
      </c>
      <c r="H389" s="69">
        <v>0</v>
      </c>
      <c r="I389" s="69">
        <v>0</v>
      </c>
      <c r="J389" s="69">
        <v>0</v>
      </c>
      <c r="K389" s="69">
        <v>0</v>
      </c>
      <c r="L389" s="69">
        <v>0</v>
      </c>
      <c r="M389" s="69">
        <v>0</v>
      </c>
      <c r="N389" s="70" t="s">
        <v>423</v>
      </c>
      <c r="O389" s="69">
        <v>0</v>
      </c>
      <c r="P389" s="69">
        <v>0</v>
      </c>
      <c r="Q389" s="69">
        <v>0</v>
      </c>
      <c r="R389" s="69">
        <v>0</v>
      </c>
      <c r="S389" s="69">
        <v>0</v>
      </c>
      <c r="T389" s="69">
        <v>0</v>
      </c>
      <c r="U389" s="69">
        <v>0</v>
      </c>
      <c r="V389" s="69">
        <v>0</v>
      </c>
      <c r="W389" s="70" t="s">
        <v>423</v>
      </c>
      <c r="X389" s="69">
        <f t="shared" si="312"/>
        <v>0</v>
      </c>
      <c r="Y389" s="69">
        <f t="shared" si="312"/>
        <v>0</v>
      </c>
      <c r="Z389" s="69">
        <f t="shared" si="312"/>
        <v>0</v>
      </c>
      <c r="AA389" s="69">
        <f t="shared" si="312"/>
        <v>0</v>
      </c>
      <c r="AB389" s="69">
        <f t="shared" si="312"/>
        <v>0</v>
      </c>
      <c r="AC389" s="69">
        <f t="shared" si="312"/>
        <v>0</v>
      </c>
      <c r="AD389" s="69">
        <f t="shared" si="312"/>
        <v>0</v>
      </c>
      <c r="AE389" s="69">
        <f t="shared" si="312"/>
        <v>0</v>
      </c>
      <c r="AF389" s="69">
        <v>0</v>
      </c>
      <c r="AG389" s="69">
        <v>0</v>
      </c>
      <c r="AH389" s="69">
        <v>0</v>
      </c>
      <c r="AI389" s="69">
        <v>0</v>
      </c>
      <c r="AJ389" s="69">
        <v>0</v>
      </c>
      <c r="AK389" s="69">
        <v>0</v>
      </c>
      <c r="AL389" s="69">
        <v>0</v>
      </c>
      <c r="AM389" s="69">
        <v>0</v>
      </c>
      <c r="AN389" s="70" t="s">
        <v>423</v>
      </c>
      <c r="AO389" s="69">
        <v>0</v>
      </c>
      <c r="AP389" s="69">
        <v>0</v>
      </c>
      <c r="AQ389" s="69">
        <v>0</v>
      </c>
      <c r="AR389" s="69">
        <v>0</v>
      </c>
      <c r="AS389" s="69">
        <v>0</v>
      </c>
      <c r="AT389" s="69">
        <v>0</v>
      </c>
      <c r="AU389" s="69">
        <v>0</v>
      </c>
      <c r="AV389" s="69">
        <v>0</v>
      </c>
      <c r="AW389" s="70" t="s">
        <v>423</v>
      </c>
      <c r="AX389" s="69">
        <v>0</v>
      </c>
      <c r="AY389" s="69">
        <v>0</v>
      </c>
      <c r="AZ389" s="69">
        <v>0</v>
      </c>
      <c r="BA389" s="69">
        <v>0</v>
      </c>
      <c r="BB389" s="69">
        <v>0</v>
      </c>
      <c r="BC389" s="69">
        <v>0</v>
      </c>
      <c r="BD389" s="69">
        <v>0</v>
      </c>
      <c r="BE389" s="69">
        <v>0</v>
      </c>
      <c r="BF389" s="70" t="s">
        <v>423</v>
      </c>
      <c r="BG389" s="69">
        <v>0</v>
      </c>
      <c r="BH389" s="69">
        <v>0</v>
      </c>
      <c r="BI389" s="69">
        <v>0</v>
      </c>
      <c r="BJ389" s="69">
        <v>0</v>
      </c>
      <c r="BK389" s="69">
        <v>0</v>
      </c>
      <c r="BL389" s="69">
        <v>0</v>
      </c>
      <c r="BM389" s="69">
        <v>0</v>
      </c>
      <c r="BN389" s="69">
        <v>0</v>
      </c>
      <c r="BO389" s="70" t="s">
        <v>423</v>
      </c>
      <c r="BP389" s="69">
        <v>0</v>
      </c>
      <c r="BQ389" s="69">
        <v>0</v>
      </c>
      <c r="BR389" s="69">
        <v>0</v>
      </c>
      <c r="BS389" s="69">
        <v>0</v>
      </c>
      <c r="BT389" s="69">
        <v>0</v>
      </c>
      <c r="BU389" s="69">
        <v>0</v>
      </c>
      <c r="BV389" s="69">
        <v>0</v>
      </c>
      <c r="BW389" s="69">
        <v>0</v>
      </c>
      <c r="BX389" s="70" t="s">
        <v>423</v>
      </c>
      <c r="BY389" s="69">
        <v>0</v>
      </c>
      <c r="BZ389" s="69">
        <v>0</v>
      </c>
      <c r="CA389" s="69">
        <v>0</v>
      </c>
      <c r="CB389" s="69">
        <v>0</v>
      </c>
      <c r="CC389" s="69">
        <v>0</v>
      </c>
      <c r="CD389" s="69">
        <v>0</v>
      </c>
      <c r="CE389" s="69">
        <v>0</v>
      </c>
      <c r="CF389" s="69">
        <v>0</v>
      </c>
      <c r="CG389" s="70" t="s">
        <v>423</v>
      </c>
      <c r="CH389" s="69">
        <v>0</v>
      </c>
      <c r="CI389" s="69">
        <v>0</v>
      </c>
      <c r="CJ389" s="69">
        <v>0</v>
      </c>
      <c r="CK389" s="69">
        <v>0</v>
      </c>
      <c r="CL389" s="69">
        <v>0</v>
      </c>
      <c r="CM389" s="69">
        <v>0</v>
      </c>
      <c r="CN389" s="69">
        <v>0</v>
      </c>
      <c r="CO389" s="69">
        <v>0</v>
      </c>
      <c r="CP389" s="70" t="s">
        <v>423</v>
      </c>
      <c r="CQ389" s="69">
        <v>0</v>
      </c>
      <c r="CR389" s="69">
        <v>0</v>
      </c>
      <c r="CS389" s="69">
        <v>0</v>
      </c>
      <c r="CT389" s="69">
        <v>0</v>
      </c>
      <c r="CU389" s="69">
        <v>0</v>
      </c>
      <c r="CV389" s="69">
        <v>0</v>
      </c>
      <c r="CW389" s="69">
        <v>0</v>
      </c>
      <c r="CX389" s="69">
        <v>0</v>
      </c>
      <c r="CY389" s="70" t="s">
        <v>423</v>
      </c>
      <c r="CZ389" s="69">
        <v>0</v>
      </c>
      <c r="DA389" s="69">
        <v>0</v>
      </c>
      <c r="DB389" s="69">
        <v>0</v>
      </c>
      <c r="DC389" s="69">
        <v>0</v>
      </c>
      <c r="DD389" s="69">
        <v>0</v>
      </c>
      <c r="DE389" s="69">
        <v>0</v>
      </c>
      <c r="DF389" s="69">
        <v>0</v>
      </c>
      <c r="DG389" s="69">
        <v>0</v>
      </c>
      <c r="DH389" s="70" t="s">
        <v>423</v>
      </c>
      <c r="DJ389" s="104"/>
      <c r="DK389" s="105"/>
    </row>
    <row r="390" spans="1:115" s="74" customFormat="1" ht="11.5" hidden="1" outlineLevel="1" x14ac:dyDescent="0.35">
      <c r="A390" s="88">
        <v>2601</v>
      </c>
      <c r="B390" s="88" t="s">
        <v>626</v>
      </c>
      <c r="C390" s="69"/>
      <c r="D390" s="69">
        <v>0</v>
      </c>
      <c r="E390" s="69">
        <v>0</v>
      </c>
      <c r="F390" s="69">
        <v>0</v>
      </c>
      <c r="G390" s="69">
        <v>0</v>
      </c>
      <c r="H390" s="69">
        <v>0</v>
      </c>
      <c r="I390" s="69">
        <v>0</v>
      </c>
      <c r="J390" s="69">
        <v>0</v>
      </c>
      <c r="K390" s="69">
        <v>0</v>
      </c>
      <c r="L390" s="69">
        <v>0</v>
      </c>
      <c r="M390" s="69">
        <v>0</v>
      </c>
      <c r="N390" s="70" t="s">
        <v>423</v>
      </c>
      <c r="O390" s="69">
        <v>0</v>
      </c>
      <c r="P390" s="69">
        <v>0</v>
      </c>
      <c r="Q390" s="69">
        <v>0</v>
      </c>
      <c r="R390" s="69">
        <v>0</v>
      </c>
      <c r="S390" s="69">
        <v>0</v>
      </c>
      <c r="T390" s="69">
        <v>0</v>
      </c>
      <c r="U390" s="69">
        <v>0</v>
      </c>
      <c r="V390" s="69">
        <v>0</v>
      </c>
      <c r="W390" s="70" t="s">
        <v>423</v>
      </c>
      <c r="X390" s="69">
        <f t="shared" si="312"/>
        <v>0</v>
      </c>
      <c r="Y390" s="69">
        <f t="shared" si="312"/>
        <v>0</v>
      </c>
      <c r="Z390" s="69">
        <f t="shared" si="312"/>
        <v>0</v>
      </c>
      <c r="AA390" s="69">
        <f t="shared" si="312"/>
        <v>0</v>
      </c>
      <c r="AB390" s="69">
        <f t="shared" si="312"/>
        <v>0</v>
      </c>
      <c r="AC390" s="69">
        <f t="shared" si="312"/>
        <v>0</v>
      </c>
      <c r="AD390" s="69">
        <f t="shared" si="312"/>
        <v>0</v>
      </c>
      <c r="AE390" s="69">
        <f t="shared" si="312"/>
        <v>0</v>
      </c>
      <c r="AF390" s="69">
        <v>0</v>
      </c>
      <c r="AG390" s="69">
        <v>0</v>
      </c>
      <c r="AH390" s="69">
        <v>0</v>
      </c>
      <c r="AI390" s="69">
        <v>0</v>
      </c>
      <c r="AJ390" s="69">
        <v>0</v>
      </c>
      <c r="AK390" s="69">
        <v>0</v>
      </c>
      <c r="AL390" s="69">
        <v>0</v>
      </c>
      <c r="AM390" s="69">
        <v>0</v>
      </c>
      <c r="AN390" s="70" t="s">
        <v>423</v>
      </c>
      <c r="AO390" s="69">
        <v>0</v>
      </c>
      <c r="AP390" s="69">
        <v>0</v>
      </c>
      <c r="AQ390" s="69">
        <v>0</v>
      </c>
      <c r="AR390" s="69">
        <v>0</v>
      </c>
      <c r="AS390" s="69">
        <v>0</v>
      </c>
      <c r="AT390" s="69">
        <v>0</v>
      </c>
      <c r="AU390" s="69">
        <v>0</v>
      </c>
      <c r="AV390" s="69">
        <v>0</v>
      </c>
      <c r="AW390" s="70" t="s">
        <v>423</v>
      </c>
      <c r="AX390" s="69">
        <v>0</v>
      </c>
      <c r="AY390" s="69">
        <v>0</v>
      </c>
      <c r="AZ390" s="69">
        <v>0</v>
      </c>
      <c r="BA390" s="69">
        <v>0</v>
      </c>
      <c r="BB390" s="69">
        <v>0</v>
      </c>
      <c r="BC390" s="69">
        <v>0</v>
      </c>
      <c r="BD390" s="69">
        <v>0</v>
      </c>
      <c r="BE390" s="69">
        <v>0</v>
      </c>
      <c r="BF390" s="70" t="s">
        <v>423</v>
      </c>
      <c r="BG390" s="69">
        <v>0</v>
      </c>
      <c r="BH390" s="69">
        <v>0</v>
      </c>
      <c r="BI390" s="69">
        <v>0</v>
      </c>
      <c r="BJ390" s="69">
        <v>0</v>
      </c>
      <c r="BK390" s="69">
        <v>0</v>
      </c>
      <c r="BL390" s="69">
        <v>0</v>
      </c>
      <c r="BM390" s="69">
        <v>0</v>
      </c>
      <c r="BN390" s="69">
        <v>0</v>
      </c>
      <c r="BO390" s="70" t="s">
        <v>423</v>
      </c>
      <c r="BP390" s="69">
        <v>0</v>
      </c>
      <c r="BQ390" s="69">
        <v>0</v>
      </c>
      <c r="BR390" s="69">
        <v>0</v>
      </c>
      <c r="BS390" s="69">
        <v>0</v>
      </c>
      <c r="BT390" s="69">
        <v>0</v>
      </c>
      <c r="BU390" s="69">
        <v>0</v>
      </c>
      <c r="BV390" s="69">
        <v>0</v>
      </c>
      <c r="BW390" s="69">
        <v>0</v>
      </c>
      <c r="BX390" s="70" t="s">
        <v>423</v>
      </c>
      <c r="BY390" s="69">
        <v>0</v>
      </c>
      <c r="BZ390" s="69">
        <v>0</v>
      </c>
      <c r="CA390" s="69">
        <v>0</v>
      </c>
      <c r="CB390" s="69">
        <v>0</v>
      </c>
      <c r="CC390" s="69">
        <v>0</v>
      </c>
      <c r="CD390" s="69">
        <v>0</v>
      </c>
      <c r="CE390" s="69">
        <v>0</v>
      </c>
      <c r="CF390" s="69">
        <v>0</v>
      </c>
      <c r="CG390" s="70" t="s">
        <v>423</v>
      </c>
      <c r="CH390" s="69">
        <v>0</v>
      </c>
      <c r="CI390" s="69">
        <v>0</v>
      </c>
      <c r="CJ390" s="69">
        <v>0</v>
      </c>
      <c r="CK390" s="69">
        <v>0</v>
      </c>
      <c r="CL390" s="69">
        <v>0</v>
      </c>
      <c r="CM390" s="69">
        <v>0</v>
      </c>
      <c r="CN390" s="69">
        <v>0</v>
      </c>
      <c r="CO390" s="69">
        <v>0</v>
      </c>
      <c r="CP390" s="70" t="s">
        <v>423</v>
      </c>
      <c r="CQ390" s="69">
        <v>0</v>
      </c>
      <c r="CR390" s="69">
        <v>0</v>
      </c>
      <c r="CS390" s="69">
        <v>0</v>
      </c>
      <c r="CT390" s="69">
        <v>0</v>
      </c>
      <c r="CU390" s="69">
        <v>0</v>
      </c>
      <c r="CV390" s="69">
        <v>0</v>
      </c>
      <c r="CW390" s="69">
        <v>0</v>
      </c>
      <c r="CX390" s="69">
        <v>0</v>
      </c>
      <c r="CY390" s="70" t="s">
        <v>423</v>
      </c>
      <c r="CZ390" s="69">
        <v>0</v>
      </c>
      <c r="DA390" s="69">
        <v>0</v>
      </c>
      <c r="DB390" s="69">
        <v>0</v>
      </c>
      <c r="DC390" s="69">
        <v>0</v>
      </c>
      <c r="DD390" s="69">
        <v>0</v>
      </c>
      <c r="DE390" s="69">
        <v>0</v>
      </c>
      <c r="DF390" s="69">
        <v>0</v>
      </c>
      <c r="DG390" s="69">
        <v>0</v>
      </c>
      <c r="DH390" s="70" t="s">
        <v>423</v>
      </c>
      <c r="DJ390" s="104"/>
      <c r="DK390" s="105"/>
    </row>
    <row r="391" spans="1:115" s="74" customFormat="1" ht="11.5" hidden="1" outlineLevel="1" x14ac:dyDescent="0.35">
      <c r="A391" s="88">
        <v>2602</v>
      </c>
      <c r="B391" s="88" t="s">
        <v>627</v>
      </c>
      <c r="C391" s="69"/>
      <c r="D391" s="69">
        <v>0</v>
      </c>
      <c r="E391" s="69">
        <v>0</v>
      </c>
      <c r="F391" s="69">
        <v>0</v>
      </c>
      <c r="G391" s="69">
        <v>0</v>
      </c>
      <c r="H391" s="69">
        <v>0</v>
      </c>
      <c r="I391" s="69">
        <v>0</v>
      </c>
      <c r="J391" s="69">
        <v>0</v>
      </c>
      <c r="K391" s="69">
        <v>0</v>
      </c>
      <c r="L391" s="69">
        <v>0</v>
      </c>
      <c r="M391" s="69">
        <v>0</v>
      </c>
      <c r="N391" s="70" t="s">
        <v>423</v>
      </c>
      <c r="O391" s="69">
        <v>0</v>
      </c>
      <c r="P391" s="69">
        <v>0</v>
      </c>
      <c r="Q391" s="69">
        <v>0</v>
      </c>
      <c r="R391" s="69">
        <v>0</v>
      </c>
      <c r="S391" s="69">
        <v>0</v>
      </c>
      <c r="T391" s="69">
        <v>0</v>
      </c>
      <c r="U391" s="69">
        <v>0</v>
      </c>
      <c r="V391" s="69">
        <v>0</v>
      </c>
      <c r="W391" s="70" t="s">
        <v>423</v>
      </c>
      <c r="X391" s="69">
        <f t="shared" si="312"/>
        <v>0</v>
      </c>
      <c r="Y391" s="69">
        <f t="shared" si="312"/>
        <v>0</v>
      </c>
      <c r="Z391" s="69">
        <f t="shared" si="312"/>
        <v>0</v>
      </c>
      <c r="AA391" s="69">
        <f t="shared" si="312"/>
        <v>0</v>
      </c>
      <c r="AB391" s="69">
        <f t="shared" si="312"/>
        <v>0</v>
      </c>
      <c r="AC391" s="69">
        <f t="shared" si="312"/>
        <v>0</v>
      </c>
      <c r="AD391" s="69">
        <f t="shared" si="312"/>
        <v>0</v>
      </c>
      <c r="AE391" s="69">
        <f t="shared" si="312"/>
        <v>0</v>
      </c>
      <c r="AF391" s="69">
        <v>0</v>
      </c>
      <c r="AG391" s="69">
        <v>0</v>
      </c>
      <c r="AH391" s="69">
        <v>0</v>
      </c>
      <c r="AI391" s="69">
        <v>0</v>
      </c>
      <c r="AJ391" s="69">
        <v>0</v>
      </c>
      <c r="AK391" s="69">
        <v>0</v>
      </c>
      <c r="AL391" s="69">
        <v>0</v>
      </c>
      <c r="AM391" s="69">
        <v>0</v>
      </c>
      <c r="AN391" s="70" t="s">
        <v>423</v>
      </c>
      <c r="AO391" s="69">
        <v>0</v>
      </c>
      <c r="AP391" s="69">
        <v>0</v>
      </c>
      <c r="AQ391" s="69">
        <v>0</v>
      </c>
      <c r="AR391" s="69">
        <v>0</v>
      </c>
      <c r="AS391" s="69">
        <v>0</v>
      </c>
      <c r="AT391" s="69">
        <v>0</v>
      </c>
      <c r="AU391" s="69">
        <v>0</v>
      </c>
      <c r="AV391" s="69">
        <v>0</v>
      </c>
      <c r="AW391" s="70" t="s">
        <v>423</v>
      </c>
      <c r="AX391" s="69">
        <v>0</v>
      </c>
      <c r="AY391" s="69">
        <v>0</v>
      </c>
      <c r="AZ391" s="69">
        <v>0</v>
      </c>
      <c r="BA391" s="69">
        <v>0</v>
      </c>
      <c r="BB391" s="69">
        <v>0</v>
      </c>
      <c r="BC391" s="69">
        <v>0</v>
      </c>
      <c r="BD391" s="69">
        <v>0</v>
      </c>
      <c r="BE391" s="69">
        <v>0</v>
      </c>
      <c r="BF391" s="70" t="s">
        <v>423</v>
      </c>
      <c r="BG391" s="69">
        <v>0</v>
      </c>
      <c r="BH391" s="69">
        <v>0</v>
      </c>
      <c r="BI391" s="69">
        <v>0</v>
      </c>
      <c r="BJ391" s="69">
        <v>0</v>
      </c>
      <c r="BK391" s="69">
        <v>0</v>
      </c>
      <c r="BL391" s="69">
        <v>0</v>
      </c>
      <c r="BM391" s="69">
        <v>0</v>
      </c>
      <c r="BN391" s="69">
        <v>0</v>
      </c>
      <c r="BO391" s="70" t="s">
        <v>423</v>
      </c>
      <c r="BP391" s="69">
        <v>0</v>
      </c>
      <c r="BQ391" s="69">
        <v>0</v>
      </c>
      <c r="BR391" s="69">
        <v>0</v>
      </c>
      <c r="BS391" s="69">
        <v>0</v>
      </c>
      <c r="BT391" s="69">
        <v>0</v>
      </c>
      <c r="BU391" s="69">
        <v>0</v>
      </c>
      <c r="BV391" s="69">
        <v>0</v>
      </c>
      <c r="BW391" s="69">
        <v>0</v>
      </c>
      <c r="BX391" s="70" t="s">
        <v>423</v>
      </c>
      <c r="BY391" s="69">
        <v>0</v>
      </c>
      <c r="BZ391" s="69">
        <v>0</v>
      </c>
      <c r="CA391" s="69">
        <v>0</v>
      </c>
      <c r="CB391" s="69">
        <v>0</v>
      </c>
      <c r="CC391" s="69">
        <v>0</v>
      </c>
      <c r="CD391" s="69">
        <v>0</v>
      </c>
      <c r="CE391" s="69">
        <v>0</v>
      </c>
      <c r="CF391" s="69">
        <v>0</v>
      </c>
      <c r="CG391" s="70" t="s">
        <v>423</v>
      </c>
      <c r="CH391" s="69">
        <v>0</v>
      </c>
      <c r="CI391" s="69">
        <v>0</v>
      </c>
      <c r="CJ391" s="69">
        <v>0</v>
      </c>
      <c r="CK391" s="69">
        <v>0</v>
      </c>
      <c r="CL391" s="69">
        <v>0</v>
      </c>
      <c r="CM391" s="69">
        <v>0</v>
      </c>
      <c r="CN391" s="69">
        <v>0</v>
      </c>
      <c r="CO391" s="69">
        <v>0</v>
      </c>
      <c r="CP391" s="70" t="s">
        <v>423</v>
      </c>
      <c r="CQ391" s="69">
        <v>0</v>
      </c>
      <c r="CR391" s="69">
        <v>0</v>
      </c>
      <c r="CS391" s="69">
        <v>0</v>
      </c>
      <c r="CT391" s="69">
        <v>0</v>
      </c>
      <c r="CU391" s="69">
        <v>0</v>
      </c>
      <c r="CV391" s="69">
        <v>0</v>
      </c>
      <c r="CW391" s="69">
        <v>0</v>
      </c>
      <c r="CX391" s="69">
        <v>0</v>
      </c>
      <c r="CY391" s="70" t="s">
        <v>423</v>
      </c>
      <c r="CZ391" s="69">
        <v>0</v>
      </c>
      <c r="DA391" s="69">
        <v>0</v>
      </c>
      <c r="DB391" s="69">
        <v>0</v>
      </c>
      <c r="DC391" s="69">
        <v>0</v>
      </c>
      <c r="DD391" s="69">
        <v>0</v>
      </c>
      <c r="DE391" s="69">
        <v>0</v>
      </c>
      <c r="DF391" s="69">
        <v>0</v>
      </c>
      <c r="DG391" s="69">
        <v>0</v>
      </c>
      <c r="DH391" s="70" t="s">
        <v>423</v>
      </c>
      <c r="DJ391" s="104"/>
      <c r="DK391" s="105"/>
    </row>
    <row r="392" spans="1:115" s="74" customFormat="1" ht="11.5" hidden="1" outlineLevel="1" x14ac:dyDescent="0.35">
      <c r="A392" s="88">
        <v>2603</v>
      </c>
      <c r="B392" s="88" t="s">
        <v>628</v>
      </c>
      <c r="C392" s="69"/>
      <c r="D392" s="69">
        <v>0</v>
      </c>
      <c r="E392" s="69">
        <v>0</v>
      </c>
      <c r="F392" s="69">
        <v>0</v>
      </c>
      <c r="G392" s="69">
        <v>0</v>
      </c>
      <c r="H392" s="69">
        <v>0</v>
      </c>
      <c r="I392" s="69">
        <v>0</v>
      </c>
      <c r="J392" s="69">
        <v>0</v>
      </c>
      <c r="K392" s="69">
        <v>0</v>
      </c>
      <c r="L392" s="69">
        <v>0</v>
      </c>
      <c r="M392" s="69">
        <v>0</v>
      </c>
      <c r="N392" s="70" t="s">
        <v>423</v>
      </c>
      <c r="O392" s="69">
        <v>0</v>
      </c>
      <c r="P392" s="69">
        <v>0</v>
      </c>
      <c r="Q392" s="69">
        <v>0</v>
      </c>
      <c r="R392" s="69">
        <v>0</v>
      </c>
      <c r="S392" s="69">
        <v>0</v>
      </c>
      <c r="T392" s="69">
        <v>0</v>
      </c>
      <c r="U392" s="69">
        <v>0</v>
      </c>
      <c r="V392" s="69">
        <v>0</v>
      </c>
      <c r="W392" s="70" t="s">
        <v>423</v>
      </c>
      <c r="X392" s="69">
        <f t="shared" si="312"/>
        <v>0</v>
      </c>
      <c r="Y392" s="69">
        <f t="shared" si="312"/>
        <v>0</v>
      </c>
      <c r="Z392" s="69">
        <f t="shared" si="312"/>
        <v>0</v>
      </c>
      <c r="AA392" s="69">
        <f t="shared" si="312"/>
        <v>0</v>
      </c>
      <c r="AB392" s="69">
        <f t="shared" si="312"/>
        <v>0</v>
      </c>
      <c r="AC392" s="69">
        <f t="shared" si="312"/>
        <v>0</v>
      </c>
      <c r="AD392" s="69">
        <f t="shared" si="312"/>
        <v>0</v>
      </c>
      <c r="AE392" s="69">
        <f t="shared" si="312"/>
        <v>0</v>
      </c>
      <c r="AF392" s="69">
        <v>0</v>
      </c>
      <c r="AG392" s="69">
        <v>0</v>
      </c>
      <c r="AH392" s="69">
        <v>0</v>
      </c>
      <c r="AI392" s="69">
        <v>0</v>
      </c>
      <c r="AJ392" s="69">
        <v>0</v>
      </c>
      <c r="AK392" s="69">
        <v>0</v>
      </c>
      <c r="AL392" s="69">
        <v>0</v>
      </c>
      <c r="AM392" s="69">
        <v>0</v>
      </c>
      <c r="AN392" s="70" t="s">
        <v>423</v>
      </c>
      <c r="AO392" s="69">
        <v>0</v>
      </c>
      <c r="AP392" s="69">
        <v>0</v>
      </c>
      <c r="AQ392" s="69">
        <v>0</v>
      </c>
      <c r="AR392" s="69">
        <v>0</v>
      </c>
      <c r="AS392" s="69">
        <v>0</v>
      </c>
      <c r="AT392" s="69">
        <v>0</v>
      </c>
      <c r="AU392" s="69">
        <v>0</v>
      </c>
      <c r="AV392" s="69">
        <v>0</v>
      </c>
      <c r="AW392" s="70" t="s">
        <v>423</v>
      </c>
      <c r="AX392" s="69">
        <v>0</v>
      </c>
      <c r="AY392" s="69">
        <v>0</v>
      </c>
      <c r="AZ392" s="69">
        <v>0</v>
      </c>
      <c r="BA392" s="69">
        <v>0</v>
      </c>
      <c r="BB392" s="69">
        <v>0</v>
      </c>
      <c r="BC392" s="69">
        <v>0</v>
      </c>
      <c r="BD392" s="69">
        <v>0</v>
      </c>
      <c r="BE392" s="69">
        <v>0</v>
      </c>
      <c r="BF392" s="70" t="s">
        <v>423</v>
      </c>
      <c r="BG392" s="69">
        <v>0</v>
      </c>
      <c r="BH392" s="69">
        <v>0</v>
      </c>
      <c r="BI392" s="69">
        <v>0</v>
      </c>
      <c r="BJ392" s="69">
        <v>0</v>
      </c>
      <c r="BK392" s="69">
        <v>0</v>
      </c>
      <c r="BL392" s="69">
        <v>0</v>
      </c>
      <c r="BM392" s="69">
        <v>0</v>
      </c>
      <c r="BN392" s="69">
        <v>0</v>
      </c>
      <c r="BO392" s="70" t="s">
        <v>423</v>
      </c>
      <c r="BP392" s="69">
        <v>0</v>
      </c>
      <c r="BQ392" s="69">
        <v>0</v>
      </c>
      <c r="BR392" s="69">
        <v>0</v>
      </c>
      <c r="BS392" s="69">
        <v>0</v>
      </c>
      <c r="BT392" s="69">
        <v>0</v>
      </c>
      <c r="BU392" s="69">
        <v>0</v>
      </c>
      <c r="BV392" s="69">
        <v>0</v>
      </c>
      <c r="BW392" s="69">
        <v>0</v>
      </c>
      <c r="BX392" s="70" t="s">
        <v>423</v>
      </c>
      <c r="BY392" s="69">
        <v>0</v>
      </c>
      <c r="BZ392" s="69">
        <v>0</v>
      </c>
      <c r="CA392" s="69">
        <v>0</v>
      </c>
      <c r="CB392" s="69">
        <v>0</v>
      </c>
      <c r="CC392" s="69">
        <v>0</v>
      </c>
      <c r="CD392" s="69">
        <v>0</v>
      </c>
      <c r="CE392" s="69">
        <v>0</v>
      </c>
      <c r="CF392" s="69">
        <v>0</v>
      </c>
      <c r="CG392" s="70" t="s">
        <v>423</v>
      </c>
      <c r="CH392" s="69">
        <v>0</v>
      </c>
      <c r="CI392" s="69">
        <v>0</v>
      </c>
      <c r="CJ392" s="69">
        <v>0</v>
      </c>
      <c r="CK392" s="69">
        <v>0</v>
      </c>
      <c r="CL392" s="69">
        <v>0</v>
      </c>
      <c r="CM392" s="69">
        <v>0</v>
      </c>
      <c r="CN392" s="69">
        <v>0</v>
      </c>
      <c r="CO392" s="69">
        <v>0</v>
      </c>
      <c r="CP392" s="70" t="s">
        <v>423</v>
      </c>
      <c r="CQ392" s="69">
        <v>0</v>
      </c>
      <c r="CR392" s="69">
        <v>0</v>
      </c>
      <c r="CS392" s="69">
        <v>0</v>
      </c>
      <c r="CT392" s="69">
        <v>0</v>
      </c>
      <c r="CU392" s="69">
        <v>0</v>
      </c>
      <c r="CV392" s="69">
        <v>0</v>
      </c>
      <c r="CW392" s="69">
        <v>0</v>
      </c>
      <c r="CX392" s="69">
        <v>0</v>
      </c>
      <c r="CY392" s="70" t="s">
        <v>423</v>
      </c>
      <c r="CZ392" s="69">
        <v>0</v>
      </c>
      <c r="DA392" s="69">
        <v>0</v>
      </c>
      <c r="DB392" s="69">
        <v>0</v>
      </c>
      <c r="DC392" s="69">
        <v>0</v>
      </c>
      <c r="DD392" s="69">
        <v>0</v>
      </c>
      <c r="DE392" s="69">
        <v>0</v>
      </c>
      <c r="DF392" s="69">
        <v>0</v>
      </c>
      <c r="DG392" s="69">
        <v>0</v>
      </c>
      <c r="DH392" s="70" t="s">
        <v>423</v>
      </c>
      <c r="DJ392" s="104"/>
      <c r="DK392" s="105"/>
    </row>
    <row r="393" spans="1:115" s="74" customFormat="1" ht="11.5" hidden="1" outlineLevel="1" x14ac:dyDescent="0.35">
      <c r="A393" s="88">
        <v>2604</v>
      </c>
      <c r="B393" s="88" t="s">
        <v>629</v>
      </c>
      <c r="C393" s="69"/>
      <c r="D393" s="69">
        <v>0</v>
      </c>
      <c r="E393" s="69">
        <v>0</v>
      </c>
      <c r="F393" s="69">
        <v>0</v>
      </c>
      <c r="G393" s="69">
        <v>0</v>
      </c>
      <c r="H393" s="69">
        <v>0</v>
      </c>
      <c r="I393" s="69">
        <v>0</v>
      </c>
      <c r="J393" s="69">
        <v>0</v>
      </c>
      <c r="K393" s="69">
        <v>0</v>
      </c>
      <c r="L393" s="69">
        <v>0</v>
      </c>
      <c r="M393" s="69">
        <v>0</v>
      </c>
      <c r="N393" s="70" t="s">
        <v>423</v>
      </c>
      <c r="O393" s="69">
        <v>0</v>
      </c>
      <c r="P393" s="69">
        <v>0</v>
      </c>
      <c r="Q393" s="69">
        <v>0</v>
      </c>
      <c r="R393" s="69">
        <v>0</v>
      </c>
      <c r="S393" s="69">
        <v>0</v>
      </c>
      <c r="T393" s="69">
        <v>0</v>
      </c>
      <c r="U393" s="69">
        <v>0</v>
      </c>
      <c r="V393" s="69">
        <v>0</v>
      </c>
      <c r="W393" s="70" t="s">
        <v>423</v>
      </c>
      <c r="X393" s="69">
        <f t="shared" si="312"/>
        <v>0</v>
      </c>
      <c r="Y393" s="69">
        <f t="shared" si="312"/>
        <v>0</v>
      </c>
      <c r="Z393" s="69">
        <f t="shared" si="312"/>
        <v>0</v>
      </c>
      <c r="AA393" s="69">
        <f t="shared" si="312"/>
        <v>0</v>
      </c>
      <c r="AB393" s="69">
        <f t="shared" si="312"/>
        <v>0</v>
      </c>
      <c r="AC393" s="69">
        <f t="shared" si="312"/>
        <v>0</v>
      </c>
      <c r="AD393" s="69">
        <f t="shared" si="312"/>
        <v>0</v>
      </c>
      <c r="AE393" s="69">
        <f t="shared" ref="AE393" si="313">M393-V393</f>
        <v>0</v>
      </c>
      <c r="AF393" s="69">
        <v>0</v>
      </c>
      <c r="AG393" s="69">
        <v>0</v>
      </c>
      <c r="AH393" s="69">
        <v>0</v>
      </c>
      <c r="AI393" s="69">
        <v>0</v>
      </c>
      <c r="AJ393" s="69">
        <v>0</v>
      </c>
      <c r="AK393" s="69">
        <v>0</v>
      </c>
      <c r="AL393" s="69">
        <v>0</v>
      </c>
      <c r="AM393" s="69">
        <v>0</v>
      </c>
      <c r="AN393" s="70" t="s">
        <v>423</v>
      </c>
      <c r="AO393" s="69">
        <v>0</v>
      </c>
      <c r="AP393" s="69">
        <v>0</v>
      </c>
      <c r="AQ393" s="69">
        <v>0</v>
      </c>
      <c r="AR393" s="69">
        <v>0</v>
      </c>
      <c r="AS393" s="69">
        <v>0</v>
      </c>
      <c r="AT393" s="69">
        <v>0</v>
      </c>
      <c r="AU393" s="69">
        <v>0</v>
      </c>
      <c r="AV393" s="69">
        <v>0</v>
      </c>
      <c r="AW393" s="70" t="s">
        <v>423</v>
      </c>
      <c r="AX393" s="69">
        <v>0</v>
      </c>
      <c r="AY393" s="69">
        <v>0</v>
      </c>
      <c r="AZ393" s="69">
        <v>0</v>
      </c>
      <c r="BA393" s="69">
        <v>0</v>
      </c>
      <c r="BB393" s="69">
        <v>0</v>
      </c>
      <c r="BC393" s="69">
        <v>0</v>
      </c>
      <c r="BD393" s="69">
        <v>0</v>
      </c>
      <c r="BE393" s="69">
        <v>0</v>
      </c>
      <c r="BF393" s="70" t="s">
        <v>423</v>
      </c>
      <c r="BG393" s="69">
        <v>0</v>
      </c>
      <c r="BH393" s="69">
        <v>0</v>
      </c>
      <c r="BI393" s="69">
        <v>0</v>
      </c>
      <c r="BJ393" s="69">
        <v>0</v>
      </c>
      <c r="BK393" s="69">
        <v>0</v>
      </c>
      <c r="BL393" s="69">
        <v>0</v>
      </c>
      <c r="BM393" s="69">
        <v>0</v>
      </c>
      <c r="BN393" s="69">
        <v>0</v>
      </c>
      <c r="BO393" s="70" t="s">
        <v>423</v>
      </c>
      <c r="BP393" s="69">
        <v>0</v>
      </c>
      <c r="BQ393" s="69">
        <v>0</v>
      </c>
      <c r="BR393" s="69">
        <v>0</v>
      </c>
      <c r="BS393" s="69">
        <v>0</v>
      </c>
      <c r="BT393" s="69">
        <v>0</v>
      </c>
      <c r="BU393" s="69">
        <v>0</v>
      </c>
      <c r="BV393" s="69">
        <v>0</v>
      </c>
      <c r="BW393" s="69">
        <v>0</v>
      </c>
      <c r="BX393" s="70" t="s">
        <v>423</v>
      </c>
      <c r="BY393" s="69">
        <v>0</v>
      </c>
      <c r="BZ393" s="69">
        <v>0</v>
      </c>
      <c r="CA393" s="69">
        <v>0</v>
      </c>
      <c r="CB393" s="69">
        <v>0</v>
      </c>
      <c r="CC393" s="69">
        <v>0</v>
      </c>
      <c r="CD393" s="69">
        <v>0</v>
      </c>
      <c r="CE393" s="69">
        <v>0</v>
      </c>
      <c r="CF393" s="69">
        <v>0</v>
      </c>
      <c r="CG393" s="70" t="s">
        <v>423</v>
      </c>
      <c r="CH393" s="69">
        <v>0</v>
      </c>
      <c r="CI393" s="69">
        <v>0</v>
      </c>
      <c r="CJ393" s="69">
        <v>0</v>
      </c>
      <c r="CK393" s="69">
        <v>0</v>
      </c>
      <c r="CL393" s="69">
        <v>0</v>
      </c>
      <c r="CM393" s="69">
        <v>0</v>
      </c>
      <c r="CN393" s="69">
        <v>0</v>
      </c>
      <c r="CO393" s="69">
        <v>0</v>
      </c>
      <c r="CP393" s="70" t="s">
        <v>423</v>
      </c>
      <c r="CQ393" s="69">
        <v>0</v>
      </c>
      <c r="CR393" s="69">
        <v>0</v>
      </c>
      <c r="CS393" s="69">
        <v>0</v>
      </c>
      <c r="CT393" s="69">
        <v>0</v>
      </c>
      <c r="CU393" s="69">
        <v>0</v>
      </c>
      <c r="CV393" s="69">
        <v>0</v>
      </c>
      <c r="CW393" s="69">
        <v>0</v>
      </c>
      <c r="CX393" s="69">
        <v>0</v>
      </c>
      <c r="CY393" s="70" t="s">
        <v>423</v>
      </c>
      <c r="CZ393" s="69">
        <v>0</v>
      </c>
      <c r="DA393" s="69">
        <v>0</v>
      </c>
      <c r="DB393" s="69">
        <v>0</v>
      </c>
      <c r="DC393" s="69">
        <v>0</v>
      </c>
      <c r="DD393" s="69">
        <v>0</v>
      </c>
      <c r="DE393" s="69">
        <v>0</v>
      </c>
      <c r="DF393" s="69">
        <v>0</v>
      </c>
      <c r="DG393" s="69">
        <v>0</v>
      </c>
      <c r="DH393" s="70" t="s">
        <v>423</v>
      </c>
      <c r="DJ393" s="104"/>
      <c r="DK393" s="105"/>
    </row>
    <row r="394" spans="1:115" s="74" customFormat="1" ht="11.5" hidden="1" outlineLevel="1" x14ac:dyDescent="0.35">
      <c r="A394" s="88">
        <v>2605</v>
      </c>
      <c r="B394" s="88" t="s">
        <v>630</v>
      </c>
      <c r="C394" s="69"/>
      <c r="D394" s="69">
        <v>0</v>
      </c>
      <c r="E394" s="69">
        <v>0</v>
      </c>
      <c r="F394" s="69">
        <v>0</v>
      </c>
      <c r="G394" s="69">
        <v>0</v>
      </c>
      <c r="H394" s="69">
        <v>0</v>
      </c>
      <c r="I394" s="69">
        <v>0</v>
      </c>
      <c r="J394" s="69">
        <v>0</v>
      </c>
      <c r="K394" s="69">
        <v>0</v>
      </c>
      <c r="L394" s="69">
        <v>0</v>
      </c>
      <c r="M394" s="69">
        <v>0</v>
      </c>
      <c r="N394" s="70" t="s">
        <v>423</v>
      </c>
      <c r="O394" s="69">
        <v>0</v>
      </c>
      <c r="P394" s="69">
        <v>0</v>
      </c>
      <c r="Q394" s="69">
        <v>0</v>
      </c>
      <c r="R394" s="69">
        <v>0</v>
      </c>
      <c r="S394" s="69">
        <v>0</v>
      </c>
      <c r="T394" s="69">
        <v>0</v>
      </c>
      <c r="U394" s="69">
        <v>0</v>
      </c>
      <c r="V394" s="69">
        <v>0</v>
      </c>
      <c r="W394" s="70" t="s">
        <v>423</v>
      </c>
      <c r="X394" s="69">
        <f t="shared" ref="X394:AE408" si="314">F394-O394</f>
        <v>0</v>
      </c>
      <c r="Y394" s="69">
        <f t="shared" si="314"/>
        <v>0</v>
      </c>
      <c r="Z394" s="69">
        <f t="shared" si="314"/>
        <v>0</v>
      </c>
      <c r="AA394" s="69">
        <f t="shared" si="314"/>
        <v>0</v>
      </c>
      <c r="AB394" s="69">
        <f t="shared" si="314"/>
        <v>0</v>
      </c>
      <c r="AC394" s="69">
        <f t="shared" si="314"/>
        <v>0</v>
      </c>
      <c r="AD394" s="69">
        <f t="shared" si="314"/>
        <v>0</v>
      </c>
      <c r="AE394" s="69">
        <f t="shared" si="314"/>
        <v>0</v>
      </c>
      <c r="AF394" s="69">
        <v>0</v>
      </c>
      <c r="AG394" s="69">
        <v>0</v>
      </c>
      <c r="AH394" s="69">
        <v>0</v>
      </c>
      <c r="AI394" s="69">
        <v>0</v>
      </c>
      <c r="AJ394" s="69">
        <v>0</v>
      </c>
      <c r="AK394" s="69">
        <v>0</v>
      </c>
      <c r="AL394" s="69">
        <v>0</v>
      </c>
      <c r="AM394" s="69">
        <v>0</v>
      </c>
      <c r="AN394" s="70" t="s">
        <v>423</v>
      </c>
      <c r="AO394" s="69">
        <v>0</v>
      </c>
      <c r="AP394" s="69">
        <v>0</v>
      </c>
      <c r="AQ394" s="69">
        <v>0</v>
      </c>
      <c r="AR394" s="69">
        <v>0</v>
      </c>
      <c r="AS394" s="69">
        <v>0</v>
      </c>
      <c r="AT394" s="69">
        <v>0</v>
      </c>
      <c r="AU394" s="69">
        <v>0</v>
      </c>
      <c r="AV394" s="69">
        <v>0</v>
      </c>
      <c r="AW394" s="70" t="s">
        <v>423</v>
      </c>
      <c r="AX394" s="69">
        <v>0</v>
      </c>
      <c r="AY394" s="69">
        <v>0</v>
      </c>
      <c r="AZ394" s="69">
        <v>0</v>
      </c>
      <c r="BA394" s="69">
        <v>0</v>
      </c>
      <c r="BB394" s="69">
        <v>0</v>
      </c>
      <c r="BC394" s="69">
        <v>0</v>
      </c>
      <c r="BD394" s="69">
        <v>0</v>
      </c>
      <c r="BE394" s="69">
        <v>0</v>
      </c>
      <c r="BF394" s="70" t="s">
        <v>423</v>
      </c>
      <c r="BG394" s="69">
        <v>0</v>
      </c>
      <c r="BH394" s="69">
        <v>0</v>
      </c>
      <c r="BI394" s="69">
        <v>0</v>
      </c>
      <c r="BJ394" s="69">
        <v>0</v>
      </c>
      <c r="BK394" s="69">
        <v>0</v>
      </c>
      <c r="BL394" s="69">
        <v>0</v>
      </c>
      <c r="BM394" s="69">
        <v>0</v>
      </c>
      <c r="BN394" s="69">
        <v>0</v>
      </c>
      <c r="BO394" s="70" t="s">
        <v>423</v>
      </c>
      <c r="BP394" s="69">
        <v>0</v>
      </c>
      <c r="BQ394" s="69">
        <v>0</v>
      </c>
      <c r="BR394" s="69">
        <v>0</v>
      </c>
      <c r="BS394" s="69">
        <v>0</v>
      </c>
      <c r="BT394" s="69">
        <v>0</v>
      </c>
      <c r="BU394" s="69">
        <v>0</v>
      </c>
      <c r="BV394" s="69">
        <v>0</v>
      </c>
      <c r="BW394" s="69">
        <v>0</v>
      </c>
      <c r="BX394" s="70" t="s">
        <v>423</v>
      </c>
      <c r="BY394" s="69">
        <v>0</v>
      </c>
      <c r="BZ394" s="69">
        <v>0</v>
      </c>
      <c r="CA394" s="69">
        <v>0</v>
      </c>
      <c r="CB394" s="69">
        <v>0</v>
      </c>
      <c r="CC394" s="69">
        <v>0</v>
      </c>
      <c r="CD394" s="69">
        <v>0</v>
      </c>
      <c r="CE394" s="69">
        <v>0</v>
      </c>
      <c r="CF394" s="69">
        <v>0</v>
      </c>
      <c r="CG394" s="70" t="s">
        <v>423</v>
      </c>
      <c r="CH394" s="69">
        <v>0</v>
      </c>
      <c r="CI394" s="69">
        <v>0</v>
      </c>
      <c r="CJ394" s="69">
        <v>0</v>
      </c>
      <c r="CK394" s="69">
        <v>0</v>
      </c>
      <c r="CL394" s="69">
        <v>0</v>
      </c>
      <c r="CM394" s="69">
        <v>0</v>
      </c>
      <c r="CN394" s="69">
        <v>0</v>
      </c>
      <c r="CO394" s="69">
        <v>0</v>
      </c>
      <c r="CP394" s="70" t="s">
        <v>423</v>
      </c>
      <c r="CQ394" s="69">
        <v>0</v>
      </c>
      <c r="CR394" s="69">
        <v>0</v>
      </c>
      <c r="CS394" s="69">
        <v>0</v>
      </c>
      <c r="CT394" s="69">
        <v>0</v>
      </c>
      <c r="CU394" s="69">
        <v>0</v>
      </c>
      <c r="CV394" s="69">
        <v>0</v>
      </c>
      <c r="CW394" s="69">
        <v>0</v>
      </c>
      <c r="CX394" s="69">
        <v>0</v>
      </c>
      <c r="CY394" s="70" t="s">
        <v>423</v>
      </c>
      <c r="CZ394" s="69">
        <v>0</v>
      </c>
      <c r="DA394" s="69">
        <v>0</v>
      </c>
      <c r="DB394" s="69">
        <v>0</v>
      </c>
      <c r="DC394" s="69">
        <v>0</v>
      </c>
      <c r="DD394" s="69">
        <v>0</v>
      </c>
      <c r="DE394" s="69">
        <v>0</v>
      </c>
      <c r="DF394" s="69">
        <v>0</v>
      </c>
      <c r="DG394" s="69">
        <v>0</v>
      </c>
      <c r="DH394" s="70" t="s">
        <v>423</v>
      </c>
      <c r="DJ394" s="104"/>
      <c r="DK394" s="105"/>
    </row>
    <row r="395" spans="1:115" s="74" customFormat="1" ht="11.5" hidden="1" collapsed="1" x14ac:dyDescent="0.35">
      <c r="A395" s="88">
        <v>2900</v>
      </c>
      <c r="B395" s="88" t="s">
        <v>631</v>
      </c>
      <c r="C395" s="69"/>
      <c r="D395" s="69">
        <v>0</v>
      </c>
      <c r="E395" s="69">
        <v>606050.18800000008</v>
      </c>
      <c r="F395" s="69">
        <v>18750</v>
      </c>
      <c r="G395" s="69">
        <v>251809.00800000003</v>
      </c>
      <c r="H395" s="69">
        <v>137069.40000000002</v>
      </c>
      <c r="I395" s="69">
        <v>165580</v>
      </c>
      <c r="J395" s="69">
        <v>32841.779999999992</v>
      </c>
      <c r="K395" s="69">
        <v>0</v>
      </c>
      <c r="L395" s="69">
        <v>0</v>
      </c>
      <c r="M395" s="69">
        <v>0</v>
      </c>
      <c r="N395" s="70" t="s">
        <v>632</v>
      </c>
      <c r="O395" s="69">
        <v>19500</v>
      </c>
      <c r="P395" s="69">
        <v>240052.89600000001</v>
      </c>
      <c r="Q395" s="69">
        <v>251578.51</v>
      </c>
      <c r="R395" s="69">
        <v>266756</v>
      </c>
      <c r="S395" s="69">
        <v>75987.55</v>
      </c>
      <c r="T395" s="69">
        <v>0</v>
      </c>
      <c r="U395" s="69">
        <v>0</v>
      </c>
      <c r="V395" s="69">
        <v>853874.95600000001</v>
      </c>
      <c r="W395" s="70" t="s">
        <v>633</v>
      </c>
      <c r="X395" s="69">
        <f t="shared" si="314"/>
        <v>-750</v>
      </c>
      <c r="Y395" s="69">
        <f t="shared" si="314"/>
        <v>11756.112000000023</v>
      </c>
      <c r="Z395" s="69">
        <f t="shared" si="314"/>
        <v>-114509.10999999999</v>
      </c>
      <c r="AA395" s="69">
        <f t="shared" si="314"/>
        <v>-101176</v>
      </c>
      <c r="AB395" s="69">
        <f t="shared" si="314"/>
        <v>-43145.770000000011</v>
      </c>
      <c r="AC395" s="69">
        <f t="shared" si="314"/>
        <v>0</v>
      </c>
      <c r="AD395" s="69">
        <f t="shared" si="314"/>
        <v>0</v>
      </c>
      <c r="AE395" s="69">
        <f t="shared" si="314"/>
        <v>-853874.95600000001</v>
      </c>
      <c r="AF395" s="69">
        <v>20085</v>
      </c>
      <c r="AG395" s="69">
        <v>238742.89247999998</v>
      </c>
      <c r="AH395" s="69">
        <v>255083.65089999998</v>
      </c>
      <c r="AI395" s="69">
        <v>465308.67999999993</v>
      </c>
      <c r="AJ395" s="69">
        <v>76722.176500000001</v>
      </c>
      <c r="AK395" s="69">
        <v>0</v>
      </c>
      <c r="AL395" s="69">
        <v>0</v>
      </c>
      <c r="AM395" s="69">
        <v>1055942.3998799999</v>
      </c>
      <c r="AN395" s="70" t="s">
        <v>633</v>
      </c>
      <c r="AO395" s="69">
        <v>20687.550000000003</v>
      </c>
      <c r="AP395" s="69">
        <v>245905.17925439996</v>
      </c>
      <c r="AQ395" s="69">
        <v>262736.16042700002</v>
      </c>
      <c r="AR395" s="69">
        <v>479267.94039999996</v>
      </c>
      <c r="AS395" s="69">
        <v>79023.841795000015</v>
      </c>
      <c r="AT395" s="69">
        <v>0</v>
      </c>
      <c r="AU395" s="69">
        <v>0</v>
      </c>
      <c r="AV395" s="69">
        <v>1087620.6718764</v>
      </c>
      <c r="AW395" s="70" t="s">
        <v>633</v>
      </c>
      <c r="AX395" s="69">
        <v>21308.176500000005</v>
      </c>
      <c r="AY395" s="69">
        <v>253282.334632032</v>
      </c>
      <c r="AZ395" s="69">
        <v>270618.24523980997</v>
      </c>
      <c r="BA395" s="69">
        <v>493645.97861199995</v>
      </c>
      <c r="BB395" s="69">
        <v>81394.557048850009</v>
      </c>
      <c r="BC395" s="69">
        <v>0</v>
      </c>
      <c r="BD395" s="69">
        <v>0</v>
      </c>
      <c r="BE395" s="69">
        <v>1120249.2920326921</v>
      </c>
      <c r="BF395" s="70" t="s">
        <v>633</v>
      </c>
      <c r="BG395" s="69">
        <v>21947.421795000002</v>
      </c>
      <c r="BH395" s="69">
        <v>260880.80467099295</v>
      </c>
      <c r="BI395" s="69">
        <v>278736.79259700433</v>
      </c>
      <c r="BJ395" s="69">
        <v>508455.35797035997</v>
      </c>
      <c r="BK395" s="69">
        <v>83836.393760315535</v>
      </c>
      <c r="BL395" s="69">
        <v>83836.393760315535</v>
      </c>
      <c r="BM395" s="69">
        <v>0</v>
      </c>
      <c r="BN395" s="69">
        <v>1153856.7707936729</v>
      </c>
      <c r="BO395" s="70" t="s">
        <v>633</v>
      </c>
      <c r="BP395" s="69">
        <v>22605.844448850006</v>
      </c>
      <c r="BQ395" s="69">
        <v>268707.22881112277</v>
      </c>
      <c r="BR395" s="69">
        <v>287098.8963749145</v>
      </c>
      <c r="BS395" s="69">
        <v>523709.01870947087</v>
      </c>
      <c r="BT395" s="69">
        <v>86351.485573124985</v>
      </c>
      <c r="BU395" s="69">
        <v>86351.485573124985</v>
      </c>
      <c r="BV395" s="69">
        <v>0</v>
      </c>
      <c r="BW395" s="69">
        <v>1188472.4739174831</v>
      </c>
      <c r="BX395" s="70" t="s">
        <v>633</v>
      </c>
      <c r="BY395" s="69">
        <v>23284.019782315507</v>
      </c>
      <c r="BZ395" s="69">
        <v>276768.44567545643</v>
      </c>
      <c r="CA395" s="69">
        <v>295711.86326616188</v>
      </c>
      <c r="CB395" s="69">
        <v>539420.2892707549</v>
      </c>
      <c r="CC395" s="69">
        <v>88942.030140318733</v>
      </c>
      <c r="CD395" s="69">
        <v>88942.030140318733</v>
      </c>
      <c r="CE395" s="69">
        <v>0</v>
      </c>
      <c r="CF395" s="69">
        <v>1224126.6481350076</v>
      </c>
      <c r="CG395" s="70" t="s">
        <v>633</v>
      </c>
      <c r="CH395" s="69">
        <v>23982.540375784974</v>
      </c>
      <c r="CI395" s="69">
        <v>285071.49904572015</v>
      </c>
      <c r="CJ395" s="69">
        <v>304583.21916414681</v>
      </c>
      <c r="CK395" s="69">
        <v>555602.89794887765</v>
      </c>
      <c r="CL395" s="69">
        <v>91610.291044528291</v>
      </c>
      <c r="CM395" s="69">
        <v>91610.291044528291</v>
      </c>
      <c r="CN395" s="69">
        <v>0</v>
      </c>
      <c r="CO395" s="69">
        <v>1260850.4475790579</v>
      </c>
      <c r="CP395" s="70" t="s">
        <v>423</v>
      </c>
      <c r="CQ395" s="69">
        <v>24702.016587058522</v>
      </c>
      <c r="CR395" s="69">
        <v>293623.64401709178</v>
      </c>
      <c r="CS395" s="69">
        <v>313720.71573907119</v>
      </c>
      <c r="CT395" s="69">
        <v>572270.98488734395</v>
      </c>
      <c r="CU395" s="69">
        <v>94358.599775864146</v>
      </c>
      <c r="CV395" s="69">
        <v>94358.599775864146</v>
      </c>
      <c r="CW395" s="69">
        <v>0</v>
      </c>
      <c r="CX395" s="69">
        <v>1298675.9610064302</v>
      </c>
      <c r="CY395" s="70" t="s">
        <v>633</v>
      </c>
      <c r="CZ395" s="69">
        <v>7</v>
      </c>
      <c r="DA395" s="69">
        <v>1</v>
      </c>
      <c r="DB395" s="69">
        <v>0</v>
      </c>
      <c r="DC395" s="69">
        <v>0</v>
      </c>
      <c r="DD395" s="69">
        <v>0</v>
      </c>
      <c r="DE395" s="69">
        <v>24.5</v>
      </c>
      <c r="DF395" s="69">
        <v>26</v>
      </c>
      <c r="DG395" s="69">
        <v>5</v>
      </c>
      <c r="DH395" s="70" t="s">
        <v>633</v>
      </c>
      <c r="DJ395" s="104"/>
      <c r="DK395" s="105"/>
    </row>
    <row r="396" spans="1:115" s="74" customFormat="1" ht="11.5" hidden="1" x14ac:dyDescent="0.35">
      <c r="A396" s="88">
        <v>2904</v>
      </c>
      <c r="B396" s="88" t="s">
        <v>634</v>
      </c>
      <c r="C396" s="69"/>
      <c r="D396" s="69">
        <v>0</v>
      </c>
      <c r="E396" s="69">
        <v>0</v>
      </c>
      <c r="F396" s="69">
        <v>0</v>
      </c>
      <c r="G396" s="69">
        <v>0</v>
      </c>
      <c r="H396" s="69">
        <v>0</v>
      </c>
      <c r="I396" s="69">
        <v>0</v>
      </c>
      <c r="J396" s="69">
        <v>0</v>
      </c>
      <c r="K396" s="69">
        <v>0</v>
      </c>
      <c r="L396" s="69">
        <v>0</v>
      </c>
      <c r="M396" s="69">
        <v>0</v>
      </c>
      <c r="N396" s="70" t="s">
        <v>423</v>
      </c>
      <c r="O396" s="69">
        <v>0</v>
      </c>
      <c r="P396" s="69">
        <v>0</v>
      </c>
      <c r="Q396" s="69">
        <v>0</v>
      </c>
      <c r="R396" s="69">
        <v>0</v>
      </c>
      <c r="S396" s="69">
        <v>0</v>
      </c>
      <c r="T396" s="69">
        <v>0</v>
      </c>
      <c r="U396" s="69">
        <v>0</v>
      </c>
      <c r="V396" s="69">
        <v>0</v>
      </c>
      <c r="W396" s="70" t="s">
        <v>423</v>
      </c>
      <c r="X396" s="69">
        <f t="shared" si="314"/>
        <v>0</v>
      </c>
      <c r="Y396" s="69">
        <f t="shared" si="314"/>
        <v>0</v>
      </c>
      <c r="Z396" s="69">
        <f t="shared" si="314"/>
        <v>0</v>
      </c>
      <c r="AA396" s="69">
        <f t="shared" si="314"/>
        <v>0</v>
      </c>
      <c r="AB396" s="69">
        <f t="shared" si="314"/>
        <v>0</v>
      </c>
      <c r="AC396" s="69">
        <f t="shared" si="314"/>
        <v>0</v>
      </c>
      <c r="AD396" s="69">
        <f t="shared" si="314"/>
        <v>0</v>
      </c>
      <c r="AE396" s="69">
        <f t="shared" si="314"/>
        <v>0</v>
      </c>
      <c r="AF396" s="69">
        <v>0</v>
      </c>
      <c r="AG396" s="69">
        <v>0</v>
      </c>
      <c r="AH396" s="69">
        <v>0</v>
      </c>
      <c r="AI396" s="69">
        <v>0</v>
      </c>
      <c r="AJ396" s="69">
        <v>0</v>
      </c>
      <c r="AK396" s="69">
        <v>0</v>
      </c>
      <c r="AL396" s="69">
        <v>0</v>
      </c>
      <c r="AM396" s="69">
        <v>0</v>
      </c>
      <c r="AN396" s="70" t="s">
        <v>423</v>
      </c>
      <c r="AO396" s="69">
        <v>0</v>
      </c>
      <c r="AP396" s="69">
        <v>0</v>
      </c>
      <c r="AQ396" s="69">
        <v>0</v>
      </c>
      <c r="AR396" s="69">
        <v>0</v>
      </c>
      <c r="AS396" s="69">
        <v>0</v>
      </c>
      <c r="AT396" s="69">
        <v>0</v>
      </c>
      <c r="AU396" s="69">
        <v>0</v>
      </c>
      <c r="AV396" s="69">
        <v>0</v>
      </c>
      <c r="AW396" s="70" t="s">
        <v>423</v>
      </c>
      <c r="AX396" s="69">
        <v>0</v>
      </c>
      <c r="AY396" s="69">
        <v>0</v>
      </c>
      <c r="AZ396" s="69">
        <v>0</v>
      </c>
      <c r="BA396" s="69">
        <v>0</v>
      </c>
      <c r="BB396" s="69">
        <v>0</v>
      </c>
      <c r="BC396" s="69">
        <v>0</v>
      </c>
      <c r="BD396" s="69">
        <v>0</v>
      </c>
      <c r="BE396" s="69">
        <v>0</v>
      </c>
      <c r="BF396" s="70" t="s">
        <v>423</v>
      </c>
      <c r="BG396" s="69">
        <v>0</v>
      </c>
      <c r="BH396" s="69">
        <v>0</v>
      </c>
      <c r="BI396" s="69">
        <v>0</v>
      </c>
      <c r="BJ396" s="69">
        <v>0</v>
      </c>
      <c r="BK396" s="69">
        <v>0</v>
      </c>
      <c r="BL396" s="69">
        <v>0</v>
      </c>
      <c r="BM396" s="69">
        <v>0</v>
      </c>
      <c r="BN396" s="69">
        <v>0</v>
      </c>
      <c r="BO396" s="70" t="s">
        <v>423</v>
      </c>
      <c r="BP396" s="69">
        <v>0</v>
      </c>
      <c r="BQ396" s="69">
        <v>0</v>
      </c>
      <c r="BR396" s="69">
        <v>0</v>
      </c>
      <c r="BS396" s="69">
        <v>0</v>
      </c>
      <c r="BT396" s="69">
        <v>0</v>
      </c>
      <c r="BU396" s="69">
        <v>0</v>
      </c>
      <c r="BV396" s="69">
        <v>0</v>
      </c>
      <c r="BW396" s="69">
        <v>0</v>
      </c>
      <c r="BX396" s="70" t="s">
        <v>423</v>
      </c>
      <c r="BY396" s="69">
        <v>0</v>
      </c>
      <c r="BZ396" s="69">
        <v>0</v>
      </c>
      <c r="CA396" s="69">
        <v>0</v>
      </c>
      <c r="CB396" s="69">
        <v>0</v>
      </c>
      <c r="CC396" s="69">
        <v>0</v>
      </c>
      <c r="CD396" s="69">
        <v>0</v>
      </c>
      <c r="CE396" s="69">
        <v>0</v>
      </c>
      <c r="CF396" s="69">
        <v>0</v>
      </c>
      <c r="CG396" s="70" t="s">
        <v>423</v>
      </c>
      <c r="CH396" s="69">
        <v>0</v>
      </c>
      <c r="CI396" s="69">
        <v>0</v>
      </c>
      <c r="CJ396" s="69">
        <v>0</v>
      </c>
      <c r="CK396" s="69">
        <v>0</v>
      </c>
      <c r="CL396" s="69">
        <v>0</v>
      </c>
      <c r="CM396" s="69">
        <v>0</v>
      </c>
      <c r="CN396" s="69">
        <v>0</v>
      </c>
      <c r="CO396" s="69">
        <v>0</v>
      </c>
      <c r="CP396" s="70" t="s">
        <v>423</v>
      </c>
      <c r="CQ396" s="69">
        <v>0</v>
      </c>
      <c r="CR396" s="69">
        <v>0</v>
      </c>
      <c r="CS396" s="69">
        <v>0</v>
      </c>
      <c r="CT396" s="69">
        <v>0</v>
      </c>
      <c r="CU396" s="69">
        <v>0</v>
      </c>
      <c r="CV396" s="69">
        <v>0</v>
      </c>
      <c r="CW396" s="69">
        <v>0</v>
      </c>
      <c r="CX396" s="69">
        <v>0</v>
      </c>
      <c r="CY396" s="70" t="s">
        <v>423</v>
      </c>
      <c r="CZ396" s="69">
        <v>0</v>
      </c>
      <c r="DA396" s="69">
        <v>0</v>
      </c>
      <c r="DB396" s="69">
        <v>0</v>
      </c>
      <c r="DC396" s="69">
        <v>0</v>
      </c>
      <c r="DD396" s="69">
        <v>0</v>
      </c>
      <c r="DE396" s="69">
        <v>0</v>
      </c>
      <c r="DF396" s="69">
        <v>0</v>
      </c>
      <c r="DG396" s="69">
        <v>0</v>
      </c>
      <c r="DH396" s="70" t="s">
        <v>423</v>
      </c>
      <c r="DJ396" s="104"/>
      <c r="DK396" s="105"/>
    </row>
    <row r="397" spans="1:115" s="74" customFormat="1" ht="11.5" hidden="1" x14ac:dyDescent="0.35">
      <c r="A397" s="88">
        <v>2905</v>
      </c>
      <c r="B397" s="88" t="s">
        <v>635</v>
      </c>
      <c r="C397" s="69"/>
      <c r="D397" s="69">
        <v>0</v>
      </c>
      <c r="E397" s="69">
        <v>0</v>
      </c>
      <c r="F397" s="69">
        <v>0</v>
      </c>
      <c r="G397" s="69">
        <v>0</v>
      </c>
      <c r="H397" s="69">
        <v>0</v>
      </c>
      <c r="I397" s="69">
        <v>0</v>
      </c>
      <c r="J397" s="69">
        <v>0</v>
      </c>
      <c r="K397" s="69">
        <v>0</v>
      </c>
      <c r="L397" s="69">
        <v>0</v>
      </c>
      <c r="M397" s="69">
        <v>0</v>
      </c>
      <c r="N397" s="70" t="s">
        <v>423</v>
      </c>
      <c r="O397" s="69">
        <v>0</v>
      </c>
      <c r="P397" s="69">
        <v>0</v>
      </c>
      <c r="Q397" s="69">
        <v>0</v>
      </c>
      <c r="R397" s="69">
        <v>0</v>
      </c>
      <c r="S397" s="69">
        <v>0</v>
      </c>
      <c r="T397" s="69">
        <v>0</v>
      </c>
      <c r="U397" s="69">
        <v>0</v>
      </c>
      <c r="V397" s="69">
        <v>0</v>
      </c>
      <c r="W397" s="70" t="s">
        <v>423</v>
      </c>
      <c r="X397" s="69">
        <f t="shared" si="314"/>
        <v>0</v>
      </c>
      <c r="Y397" s="69">
        <f t="shared" si="314"/>
        <v>0</v>
      </c>
      <c r="Z397" s="69">
        <f t="shared" si="314"/>
        <v>0</v>
      </c>
      <c r="AA397" s="69">
        <f t="shared" si="314"/>
        <v>0</v>
      </c>
      <c r="AB397" s="69">
        <f t="shared" si="314"/>
        <v>0</v>
      </c>
      <c r="AC397" s="69">
        <f t="shared" si="314"/>
        <v>0</v>
      </c>
      <c r="AD397" s="69">
        <f t="shared" si="314"/>
        <v>0</v>
      </c>
      <c r="AE397" s="69">
        <f t="shared" si="314"/>
        <v>0</v>
      </c>
      <c r="AF397" s="69">
        <v>0</v>
      </c>
      <c r="AG397" s="69">
        <v>0</v>
      </c>
      <c r="AH397" s="69">
        <v>0</v>
      </c>
      <c r="AI397" s="69">
        <v>0</v>
      </c>
      <c r="AJ397" s="69">
        <v>0</v>
      </c>
      <c r="AK397" s="69">
        <v>0</v>
      </c>
      <c r="AL397" s="69">
        <v>0</v>
      </c>
      <c r="AM397" s="69">
        <v>0</v>
      </c>
      <c r="AN397" s="70" t="s">
        <v>423</v>
      </c>
      <c r="AO397" s="69">
        <v>0</v>
      </c>
      <c r="AP397" s="69">
        <v>0</v>
      </c>
      <c r="AQ397" s="69">
        <v>0</v>
      </c>
      <c r="AR397" s="69">
        <v>0</v>
      </c>
      <c r="AS397" s="69">
        <v>0</v>
      </c>
      <c r="AT397" s="69">
        <v>0</v>
      </c>
      <c r="AU397" s="69">
        <v>0</v>
      </c>
      <c r="AV397" s="69">
        <v>0</v>
      </c>
      <c r="AW397" s="70" t="s">
        <v>423</v>
      </c>
      <c r="AX397" s="69">
        <v>0</v>
      </c>
      <c r="AY397" s="69">
        <v>0</v>
      </c>
      <c r="AZ397" s="69">
        <v>0</v>
      </c>
      <c r="BA397" s="69">
        <v>0</v>
      </c>
      <c r="BB397" s="69">
        <v>0</v>
      </c>
      <c r="BC397" s="69">
        <v>0</v>
      </c>
      <c r="BD397" s="69">
        <v>0</v>
      </c>
      <c r="BE397" s="69">
        <v>0</v>
      </c>
      <c r="BF397" s="70" t="s">
        <v>423</v>
      </c>
      <c r="BG397" s="69">
        <v>0</v>
      </c>
      <c r="BH397" s="69">
        <v>0</v>
      </c>
      <c r="BI397" s="69">
        <v>0</v>
      </c>
      <c r="BJ397" s="69">
        <v>0</v>
      </c>
      <c r="BK397" s="69">
        <v>0</v>
      </c>
      <c r="BL397" s="69">
        <v>0</v>
      </c>
      <c r="BM397" s="69">
        <v>0</v>
      </c>
      <c r="BN397" s="69">
        <v>0</v>
      </c>
      <c r="BO397" s="70" t="s">
        <v>423</v>
      </c>
      <c r="BP397" s="69">
        <v>0</v>
      </c>
      <c r="BQ397" s="69">
        <v>0</v>
      </c>
      <c r="BR397" s="69">
        <v>0</v>
      </c>
      <c r="BS397" s="69">
        <v>0</v>
      </c>
      <c r="BT397" s="69">
        <v>0</v>
      </c>
      <c r="BU397" s="69">
        <v>0</v>
      </c>
      <c r="BV397" s="69">
        <v>0</v>
      </c>
      <c r="BW397" s="69">
        <v>0</v>
      </c>
      <c r="BX397" s="70" t="s">
        <v>423</v>
      </c>
      <c r="BY397" s="69">
        <v>0</v>
      </c>
      <c r="BZ397" s="69">
        <v>0</v>
      </c>
      <c r="CA397" s="69">
        <v>0</v>
      </c>
      <c r="CB397" s="69">
        <v>0</v>
      </c>
      <c r="CC397" s="69">
        <v>0</v>
      </c>
      <c r="CD397" s="69">
        <v>0</v>
      </c>
      <c r="CE397" s="69">
        <v>0</v>
      </c>
      <c r="CF397" s="69">
        <v>0</v>
      </c>
      <c r="CG397" s="70" t="s">
        <v>423</v>
      </c>
      <c r="CH397" s="69">
        <v>0</v>
      </c>
      <c r="CI397" s="69">
        <v>0</v>
      </c>
      <c r="CJ397" s="69">
        <v>0</v>
      </c>
      <c r="CK397" s="69">
        <v>0</v>
      </c>
      <c r="CL397" s="69">
        <v>0</v>
      </c>
      <c r="CM397" s="69">
        <v>0</v>
      </c>
      <c r="CN397" s="69">
        <v>0</v>
      </c>
      <c r="CO397" s="69">
        <v>0</v>
      </c>
      <c r="CP397" s="70" t="s">
        <v>423</v>
      </c>
      <c r="CQ397" s="69">
        <v>0</v>
      </c>
      <c r="CR397" s="69">
        <v>0</v>
      </c>
      <c r="CS397" s="69">
        <v>0</v>
      </c>
      <c r="CT397" s="69">
        <v>0</v>
      </c>
      <c r="CU397" s="69">
        <v>0</v>
      </c>
      <c r="CV397" s="69">
        <v>0</v>
      </c>
      <c r="CW397" s="69">
        <v>0</v>
      </c>
      <c r="CX397" s="69">
        <v>0</v>
      </c>
      <c r="CY397" s="70" t="s">
        <v>423</v>
      </c>
      <c r="CZ397" s="69">
        <v>0</v>
      </c>
      <c r="DA397" s="69">
        <v>0</v>
      </c>
      <c r="DB397" s="69">
        <v>0</v>
      </c>
      <c r="DC397" s="69">
        <v>0</v>
      </c>
      <c r="DD397" s="69">
        <v>0</v>
      </c>
      <c r="DE397" s="69">
        <v>0</v>
      </c>
      <c r="DF397" s="69">
        <v>0</v>
      </c>
      <c r="DG397" s="69">
        <v>0</v>
      </c>
      <c r="DH397" s="70" t="s">
        <v>423</v>
      </c>
      <c r="DJ397" s="104"/>
      <c r="DK397" s="105"/>
    </row>
    <row r="398" spans="1:115" s="74" customFormat="1" ht="11.5" hidden="1" outlineLevel="1" x14ac:dyDescent="0.35">
      <c r="A398" s="88">
        <v>2908</v>
      </c>
      <c r="B398" s="88" t="s">
        <v>636</v>
      </c>
      <c r="C398" s="69"/>
      <c r="D398" s="69">
        <v>0</v>
      </c>
      <c r="E398" s="69">
        <v>0</v>
      </c>
      <c r="F398" s="69">
        <v>0</v>
      </c>
      <c r="G398" s="69">
        <v>0</v>
      </c>
      <c r="H398" s="69">
        <v>0</v>
      </c>
      <c r="I398" s="69">
        <v>0</v>
      </c>
      <c r="J398" s="69">
        <v>0</v>
      </c>
      <c r="K398" s="69">
        <v>0</v>
      </c>
      <c r="L398" s="69">
        <v>0</v>
      </c>
      <c r="M398" s="69">
        <v>0</v>
      </c>
      <c r="N398" s="70" t="s">
        <v>423</v>
      </c>
      <c r="O398" s="69">
        <v>0</v>
      </c>
      <c r="P398" s="69">
        <v>0</v>
      </c>
      <c r="Q398" s="69">
        <v>0</v>
      </c>
      <c r="R398" s="69">
        <v>0</v>
      </c>
      <c r="S398" s="69">
        <v>0</v>
      </c>
      <c r="T398" s="69">
        <v>0</v>
      </c>
      <c r="U398" s="69">
        <v>0</v>
      </c>
      <c r="V398" s="69">
        <v>0</v>
      </c>
      <c r="W398" s="70" t="s">
        <v>423</v>
      </c>
      <c r="X398" s="69">
        <f t="shared" si="314"/>
        <v>0</v>
      </c>
      <c r="Y398" s="69">
        <f t="shared" si="314"/>
        <v>0</v>
      </c>
      <c r="Z398" s="69">
        <f t="shared" si="314"/>
        <v>0</v>
      </c>
      <c r="AA398" s="69">
        <f t="shared" si="314"/>
        <v>0</v>
      </c>
      <c r="AB398" s="69">
        <f t="shared" si="314"/>
        <v>0</v>
      </c>
      <c r="AC398" s="69">
        <f t="shared" si="314"/>
        <v>0</v>
      </c>
      <c r="AD398" s="69">
        <f t="shared" si="314"/>
        <v>0</v>
      </c>
      <c r="AE398" s="69">
        <f t="shared" si="314"/>
        <v>0</v>
      </c>
      <c r="AF398" s="69">
        <v>0</v>
      </c>
      <c r="AG398" s="69">
        <v>0</v>
      </c>
      <c r="AH398" s="69">
        <v>0</v>
      </c>
      <c r="AI398" s="69">
        <v>0</v>
      </c>
      <c r="AJ398" s="69">
        <v>0</v>
      </c>
      <c r="AK398" s="69">
        <v>0</v>
      </c>
      <c r="AL398" s="69">
        <v>0</v>
      </c>
      <c r="AM398" s="69">
        <v>0</v>
      </c>
      <c r="AN398" s="70" t="s">
        <v>423</v>
      </c>
      <c r="AO398" s="69">
        <v>0</v>
      </c>
      <c r="AP398" s="69">
        <v>0</v>
      </c>
      <c r="AQ398" s="69">
        <v>0</v>
      </c>
      <c r="AR398" s="69">
        <v>0</v>
      </c>
      <c r="AS398" s="69">
        <v>0</v>
      </c>
      <c r="AT398" s="69">
        <v>0</v>
      </c>
      <c r="AU398" s="69">
        <v>0</v>
      </c>
      <c r="AV398" s="69">
        <v>0</v>
      </c>
      <c r="AW398" s="70" t="s">
        <v>423</v>
      </c>
      <c r="AX398" s="69">
        <v>0</v>
      </c>
      <c r="AY398" s="69">
        <v>0</v>
      </c>
      <c r="AZ398" s="69">
        <v>0</v>
      </c>
      <c r="BA398" s="69">
        <v>0</v>
      </c>
      <c r="BB398" s="69">
        <v>0</v>
      </c>
      <c r="BC398" s="69">
        <v>0</v>
      </c>
      <c r="BD398" s="69">
        <v>0</v>
      </c>
      <c r="BE398" s="69">
        <v>0</v>
      </c>
      <c r="BF398" s="70" t="s">
        <v>423</v>
      </c>
      <c r="BG398" s="69">
        <v>0</v>
      </c>
      <c r="BH398" s="69">
        <v>0</v>
      </c>
      <c r="BI398" s="69">
        <v>0</v>
      </c>
      <c r="BJ398" s="69">
        <v>0</v>
      </c>
      <c r="BK398" s="69">
        <v>0</v>
      </c>
      <c r="BL398" s="69">
        <v>0</v>
      </c>
      <c r="BM398" s="69">
        <v>0</v>
      </c>
      <c r="BN398" s="69">
        <v>0</v>
      </c>
      <c r="BO398" s="70" t="s">
        <v>423</v>
      </c>
      <c r="BP398" s="69">
        <v>0</v>
      </c>
      <c r="BQ398" s="69">
        <v>0</v>
      </c>
      <c r="BR398" s="69">
        <v>0</v>
      </c>
      <c r="BS398" s="69">
        <v>0</v>
      </c>
      <c r="BT398" s="69">
        <v>0</v>
      </c>
      <c r="BU398" s="69">
        <v>0</v>
      </c>
      <c r="BV398" s="69">
        <v>0</v>
      </c>
      <c r="BW398" s="69">
        <v>0</v>
      </c>
      <c r="BX398" s="70" t="s">
        <v>423</v>
      </c>
      <c r="BY398" s="69">
        <v>0</v>
      </c>
      <c r="BZ398" s="69">
        <v>0</v>
      </c>
      <c r="CA398" s="69">
        <v>0</v>
      </c>
      <c r="CB398" s="69">
        <v>0</v>
      </c>
      <c r="CC398" s="69">
        <v>0</v>
      </c>
      <c r="CD398" s="69">
        <v>0</v>
      </c>
      <c r="CE398" s="69">
        <v>0</v>
      </c>
      <c r="CF398" s="69">
        <v>0</v>
      </c>
      <c r="CG398" s="70" t="s">
        <v>423</v>
      </c>
      <c r="CH398" s="69">
        <v>0</v>
      </c>
      <c r="CI398" s="69">
        <v>0</v>
      </c>
      <c r="CJ398" s="69">
        <v>0</v>
      </c>
      <c r="CK398" s="69">
        <v>0</v>
      </c>
      <c r="CL398" s="69">
        <v>0</v>
      </c>
      <c r="CM398" s="69">
        <v>0</v>
      </c>
      <c r="CN398" s="69">
        <v>0</v>
      </c>
      <c r="CO398" s="69">
        <v>0</v>
      </c>
      <c r="CP398" s="70" t="s">
        <v>423</v>
      </c>
      <c r="CQ398" s="69">
        <v>0</v>
      </c>
      <c r="CR398" s="69">
        <v>0</v>
      </c>
      <c r="CS398" s="69">
        <v>0</v>
      </c>
      <c r="CT398" s="69">
        <v>0</v>
      </c>
      <c r="CU398" s="69">
        <v>0</v>
      </c>
      <c r="CV398" s="69">
        <v>0</v>
      </c>
      <c r="CW398" s="69">
        <v>0</v>
      </c>
      <c r="CX398" s="69">
        <v>0</v>
      </c>
      <c r="CY398" s="70" t="s">
        <v>423</v>
      </c>
      <c r="CZ398" s="69">
        <v>0</v>
      </c>
      <c r="DA398" s="69">
        <v>0</v>
      </c>
      <c r="DB398" s="69">
        <v>0</v>
      </c>
      <c r="DC398" s="69">
        <v>0</v>
      </c>
      <c r="DD398" s="69">
        <v>0</v>
      </c>
      <c r="DE398" s="69">
        <v>0</v>
      </c>
      <c r="DF398" s="69">
        <v>0</v>
      </c>
      <c r="DG398" s="69">
        <v>0</v>
      </c>
      <c r="DH398" s="70" t="s">
        <v>423</v>
      </c>
      <c r="DJ398" s="104"/>
      <c r="DK398" s="105"/>
    </row>
    <row r="399" spans="1:115" s="74" customFormat="1" ht="11.5" hidden="1" outlineLevel="1" x14ac:dyDescent="0.35">
      <c r="A399" s="88">
        <v>2909</v>
      </c>
      <c r="B399" s="88" t="s">
        <v>637</v>
      </c>
      <c r="C399" s="69"/>
      <c r="D399" s="69">
        <v>0</v>
      </c>
      <c r="E399" s="69">
        <v>0</v>
      </c>
      <c r="F399" s="69">
        <v>0</v>
      </c>
      <c r="G399" s="69">
        <v>0</v>
      </c>
      <c r="H399" s="69">
        <v>0</v>
      </c>
      <c r="I399" s="69">
        <v>0</v>
      </c>
      <c r="J399" s="69">
        <v>0</v>
      </c>
      <c r="K399" s="69">
        <v>0</v>
      </c>
      <c r="L399" s="69">
        <v>0</v>
      </c>
      <c r="M399" s="69">
        <v>0</v>
      </c>
      <c r="N399" s="70" t="s">
        <v>423</v>
      </c>
      <c r="O399" s="69">
        <v>0</v>
      </c>
      <c r="P399" s="69">
        <v>0</v>
      </c>
      <c r="Q399" s="69">
        <v>0</v>
      </c>
      <c r="R399" s="69">
        <v>0</v>
      </c>
      <c r="S399" s="69">
        <v>0</v>
      </c>
      <c r="T399" s="69">
        <v>0</v>
      </c>
      <c r="U399" s="69">
        <v>0</v>
      </c>
      <c r="V399" s="69">
        <v>0</v>
      </c>
      <c r="W399" s="70" t="s">
        <v>423</v>
      </c>
      <c r="X399" s="69">
        <f t="shared" si="314"/>
        <v>0</v>
      </c>
      <c r="Y399" s="69">
        <f t="shared" si="314"/>
        <v>0</v>
      </c>
      <c r="Z399" s="69">
        <f t="shared" si="314"/>
        <v>0</v>
      </c>
      <c r="AA399" s="69">
        <f t="shared" si="314"/>
        <v>0</v>
      </c>
      <c r="AB399" s="69">
        <f t="shared" si="314"/>
        <v>0</v>
      </c>
      <c r="AC399" s="69">
        <f t="shared" si="314"/>
        <v>0</v>
      </c>
      <c r="AD399" s="69">
        <f t="shared" si="314"/>
        <v>0</v>
      </c>
      <c r="AE399" s="69">
        <f t="shared" si="314"/>
        <v>0</v>
      </c>
      <c r="AF399" s="69">
        <v>0</v>
      </c>
      <c r="AG399" s="69">
        <v>0</v>
      </c>
      <c r="AH399" s="69">
        <v>0</v>
      </c>
      <c r="AI399" s="69">
        <v>0</v>
      </c>
      <c r="AJ399" s="69">
        <v>0</v>
      </c>
      <c r="AK399" s="69">
        <v>0</v>
      </c>
      <c r="AL399" s="69">
        <v>0</v>
      </c>
      <c r="AM399" s="69">
        <v>0</v>
      </c>
      <c r="AN399" s="70" t="s">
        <v>423</v>
      </c>
      <c r="AO399" s="69">
        <v>0</v>
      </c>
      <c r="AP399" s="69">
        <v>0</v>
      </c>
      <c r="AQ399" s="69">
        <v>0</v>
      </c>
      <c r="AR399" s="69">
        <v>0</v>
      </c>
      <c r="AS399" s="69">
        <v>0</v>
      </c>
      <c r="AT399" s="69">
        <v>0</v>
      </c>
      <c r="AU399" s="69">
        <v>0</v>
      </c>
      <c r="AV399" s="69">
        <v>0</v>
      </c>
      <c r="AW399" s="70" t="s">
        <v>423</v>
      </c>
      <c r="AX399" s="69">
        <v>0</v>
      </c>
      <c r="AY399" s="69">
        <v>0</v>
      </c>
      <c r="AZ399" s="69">
        <v>0</v>
      </c>
      <c r="BA399" s="69">
        <v>0</v>
      </c>
      <c r="BB399" s="69">
        <v>0</v>
      </c>
      <c r="BC399" s="69">
        <v>0</v>
      </c>
      <c r="BD399" s="69">
        <v>0</v>
      </c>
      <c r="BE399" s="69">
        <v>0</v>
      </c>
      <c r="BF399" s="70" t="s">
        <v>423</v>
      </c>
      <c r="BG399" s="69">
        <v>0</v>
      </c>
      <c r="BH399" s="69">
        <v>0</v>
      </c>
      <c r="BI399" s="69">
        <v>0</v>
      </c>
      <c r="BJ399" s="69">
        <v>0</v>
      </c>
      <c r="BK399" s="69">
        <v>0</v>
      </c>
      <c r="BL399" s="69">
        <v>0</v>
      </c>
      <c r="BM399" s="69">
        <v>0</v>
      </c>
      <c r="BN399" s="69">
        <v>0</v>
      </c>
      <c r="BO399" s="70" t="s">
        <v>423</v>
      </c>
      <c r="BP399" s="69">
        <v>0</v>
      </c>
      <c r="BQ399" s="69">
        <v>0</v>
      </c>
      <c r="BR399" s="69">
        <v>0</v>
      </c>
      <c r="BS399" s="69">
        <v>0</v>
      </c>
      <c r="BT399" s="69">
        <v>0</v>
      </c>
      <c r="BU399" s="69">
        <v>0</v>
      </c>
      <c r="BV399" s="69">
        <v>0</v>
      </c>
      <c r="BW399" s="69">
        <v>0</v>
      </c>
      <c r="BX399" s="70" t="s">
        <v>423</v>
      </c>
      <c r="BY399" s="69">
        <v>0</v>
      </c>
      <c r="BZ399" s="69">
        <v>0</v>
      </c>
      <c r="CA399" s="69">
        <v>0</v>
      </c>
      <c r="CB399" s="69">
        <v>0</v>
      </c>
      <c r="CC399" s="69">
        <v>0</v>
      </c>
      <c r="CD399" s="69">
        <v>0</v>
      </c>
      <c r="CE399" s="69">
        <v>0</v>
      </c>
      <c r="CF399" s="69">
        <v>0</v>
      </c>
      <c r="CG399" s="70" t="s">
        <v>423</v>
      </c>
      <c r="CH399" s="69">
        <v>0</v>
      </c>
      <c r="CI399" s="69">
        <v>0</v>
      </c>
      <c r="CJ399" s="69">
        <v>0</v>
      </c>
      <c r="CK399" s="69">
        <v>0</v>
      </c>
      <c r="CL399" s="69">
        <v>0</v>
      </c>
      <c r="CM399" s="69">
        <v>0</v>
      </c>
      <c r="CN399" s="69">
        <v>0</v>
      </c>
      <c r="CO399" s="69">
        <v>0</v>
      </c>
      <c r="CP399" s="70" t="s">
        <v>423</v>
      </c>
      <c r="CQ399" s="69">
        <v>0</v>
      </c>
      <c r="CR399" s="69">
        <v>0</v>
      </c>
      <c r="CS399" s="69">
        <v>0</v>
      </c>
      <c r="CT399" s="69">
        <v>0</v>
      </c>
      <c r="CU399" s="69">
        <v>0</v>
      </c>
      <c r="CV399" s="69">
        <v>0</v>
      </c>
      <c r="CW399" s="69">
        <v>0</v>
      </c>
      <c r="CX399" s="69">
        <v>0</v>
      </c>
      <c r="CY399" s="70" t="s">
        <v>423</v>
      </c>
      <c r="CZ399" s="69">
        <v>0</v>
      </c>
      <c r="DA399" s="69">
        <v>0</v>
      </c>
      <c r="DB399" s="69">
        <v>0</v>
      </c>
      <c r="DC399" s="69">
        <v>0</v>
      </c>
      <c r="DD399" s="69">
        <v>0</v>
      </c>
      <c r="DE399" s="69">
        <v>0</v>
      </c>
      <c r="DF399" s="69">
        <v>0</v>
      </c>
      <c r="DG399" s="69">
        <v>0</v>
      </c>
      <c r="DH399" s="70" t="s">
        <v>423</v>
      </c>
      <c r="DJ399" s="104"/>
      <c r="DK399" s="105"/>
    </row>
    <row r="400" spans="1:115" s="74" customFormat="1" ht="11.5" hidden="1" outlineLevel="1" x14ac:dyDescent="0.35">
      <c r="A400" s="88">
        <v>2911</v>
      </c>
      <c r="B400" s="88" t="s">
        <v>638</v>
      </c>
      <c r="C400" s="69"/>
      <c r="D400" s="69">
        <v>0</v>
      </c>
      <c r="E400" s="69">
        <v>0</v>
      </c>
      <c r="F400" s="69">
        <v>0</v>
      </c>
      <c r="G400" s="69">
        <v>0</v>
      </c>
      <c r="H400" s="69">
        <v>0</v>
      </c>
      <c r="I400" s="69">
        <v>0</v>
      </c>
      <c r="J400" s="69">
        <v>0</v>
      </c>
      <c r="K400" s="69">
        <v>0</v>
      </c>
      <c r="L400" s="69">
        <v>0</v>
      </c>
      <c r="M400" s="69">
        <v>0</v>
      </c>
      <c r="N400" s="70" t="s">
        <v>423</v>
      </c>
      <c r="O400" s="69">
        <v>0</v>
      </c>
      <c r="P400" s="69">
        <v>0</v>
      </c>
      <c r="Q400" s="69">
        <v>0</v>
      </c>
      <c r="R400" s="69">
        <v>0</v>
      </c>
      <c r="S400" s="69">
        <v>0</v>
      </c>
      <c r="T400" s="69">
        <v>0</v>
      </c>
      <c r="U400" s="69">
        <v>0</v>
      </c>
      <c r="V400" s="69">
        <v>0</v>
      </c>
      <c r="W400" s="70" t="s">
        <v>423</v>
      </c>
      <c r="X400" s="69">
        <f t="shared" si="314"/>
        <v>0</v>
      </c>
      <c r="Y400" s="69">
        <f t="shared" si="314"/>
        <v>0</v>
      </c>
      <c r="Z400" s="69">
        <f t="shared" si="314"/>
        <v>0</v>
      </c>
      <c r="AA400" s="69">
        <f t="shared" si="314"/>
        <v>0</v>
      </c>
      <c r="AB400" s="69">
        <f t="shared" si="314"/>
        <v>0</v>
      </c>
      <c r="AC400" s="69">
        <f t="shared" si="314"/>
        <v>0</v>
      </c>
      <c r="AD400" s="69">
        <f t="shared" si="314"/>
        <v>0</v>
      </c>
      <c r="AE400" s="69">
        <f t="shared" si="314"/>
        <v>0</v>
      </c>
      <c r="AF400" s="69">
        <v>0</v>
      </c>
      <c r="AG400" s="69">
        <v>0</v>
      </c>
      <c r="AH400" s="69">
        <v>0</v>
      </c>
      <c r="AI400" s="69">
        <v>0</v>
      </c>
      <c r="AJ400" s="69">
        <v>0</v>
      </c>
      <c r="AK400" s="69">
        <v>0</v>
      </c>
      <c r="AL400" s="69">
        <v>0</v>
      </c>
      <c r="AM400" s="69">
        <v>0</v>
      </c>
      <c r="AN400" s="70" t="s">
        <v>423</v>
      </c>
      <c r="AO400" s="69">
        <v>0</v>
      </c>
      <c r="AP400" s="69">
        <v>0</v>
      </c>
      <c r="AQ400" s="69">
        <v>0</v>
      </c>
      <c r="AR400" s="69">
        <v>0</v>
      </c>
      <c r="AS400" s="69">
        <v>0</v>
      </c>
      <c r="AT400" s="69">
        <v>0</v>
      </c>
      <c r="AU400" s="69">
        <v>0</v>
      </c>
      <c r="AV400" s="69">
        <v>0</v>
      </c>
      <c r="AW400" s="70" t="s">
        <v>423</v>
      </c>
      <c r="AX400" s="69">
        <v>0</v>
      </c>
      <c r="AY400" s="69">
        <v>0</v>
      </c>
      <c r="AZ400" s="69">
        <v>0</v>
      </c>
      <c r="BA400" s="69">
        <v>0</v>
      </c>
      <c r="BB400" s="69">
        <v>0</v>
      </c>
      <c r="BC400" s="69">
        <v>0</v>
      </c>
      <c r="BD400" s="69">
        <v>0</v>
      </c>
      <c r="BE400" s="69">
        <v>0</v>
      </c>
      <c r="BF400" s="70" t="s">
        <v>423</v>
      </c>
      <c r="BG400" s="69">
        <v>0</v>
      </c>
      <c r="BH400" s="69">
        <v>0</v>
      </c>
      <c r="BI400" s="69">
        <v>0</v>
      </c>
      <c r="BJ400" s="69">
        <v>0</v>
      </c>
      <c r="BK400" s="69">
        <v>0</v>
      </c>
      <c r="BL400" s="69">
        <v>0</v>
      </c>
      <c r="BM400" s="69">
        <v>0</v>
      </c>
      <c r="BN400" s="69">
        <v>0</v>
      </c>
      <c r="BO400" s="70" t="s">
        <v>423</v>
      </c>
      <c r="BP400" s="69">
        <v>0</v>
      </c>
      <c r="BQ400" s="69">
        <v>0</v>
      </c>
      <c r="BR400" s="69">
        <v>0</v>
      </c>
      <c r="BS400" s="69">
        <v>0</v>
      </c>
      <c r="BT400" s="69">
        <v>0</v>
      </c>
      <c r="BU400" s="69">
        <v>0</v>
      </c>
      <c r="BV400" s="69">
        <v>0</v>
      </c>
      <c r="BW400" s="69">
        <v>0</v>
      </c>
      <c r="BX400" s="70" t="s">
        <v>423</v>
      </c>
      <c r="BY400" s="69">
        <v>0</v>
      </c>
      <c r="BZ400" s="69">
        <v>0</v>
      </c>
      <c r="CA400" s="69">
        <v>0</v>
      </c>
      <c r="CB400" s="69">
        <v>0</v>
      </c>
      <c r="CC400" s="69">
        <v>0</v>
      </c>
      <c r="CD400" s="69">
        <v>0</v>
      </c>
      <c r="CE400" s="69">
        <v>0</v>
      </c>
      <c r="CF400" s="69">
        <v>0</v>
      </c>
      <c r="CG400" s="70" t="s">
        <v>423</v>
      </c>
      <c r="CH400" s="69">
        <v>0</v>
      </c>
      <c r="CI400" s="69">
        <v>0</v>
      </c>
      <c r="CJ400" s="69">
        <v>0</v>
      </c>
      <c r="CK400" s="69">
        <v>0</v>
      </c>
      <c r="CL400" s="69">
        <v>0</v>
      </c>
      <c r="CM400" s="69">
        <v>0</v>
      </c>
      <c r="CN400" s="69">
        <v>0</v>
      </c>
      <c r="CO400" s="69">
        <v>0</v>
      </c>
      <c r="CP400" s="70" t="s">
        <v>423</v>
      </c>
      <c r="CQ400" s="69">
        <v>0</v>
      </c>
      <c r="CR400" s="69">
        <v>0</v>
      </c>
      <c r="CS400" s="69">
        <v>0</v>
      </c>
      <c r="CT400" s="69">
        <v>0</v>
      </c>
      <c r="CU400" s="69">
        <v>0</v>
      </c>
      <c r="CV400" s="69">
        <v>0</v>
      </c>
      <c r="CW400" s="69">
        <v>0</v>
      </c>
      <c r="CX400" s="69">
        <v>0</v>
      </c>
      <c r="CY400" s="70" t="s">
        <v>423</v>
      </c>
      <c r="CZ400" s="69">
        <v>0</v>
      </c>
      <c r="DA400" s="69">
        <v>0</v>
      </c>
      <c r="DB400" s="69">
        <v>0</v>
      </c>
      <c r="DC400" s="69">
        <v>0</v>
      </c>
      <c r="DD400" s="69">
        <v>0</v>
      </c>
      <c r="DE400" s="69">
        <v>0</v>
      </c>
      <c r="DF400" s="69">
        <v>0</v>
      </c>
      <c r="DG400" s="69">
        <v>0</v>
      </c>
      <c r="DH400" s="70" t="s">
        <v>423</v>
      </c>
      <c r="DJ400" s="104"/>
      <c r="DK400" s="105"/>
    </row>
    <row r="401" spans="1:115" s="74" customFormat="1" ht="11.5" hidden="1" outlineLevel="1" x14ac:dyDescent="0.35">
      <c r="A401" s="88">
        <v>2912</v>
      </c>
      <c r="B401" s="88" t="s">
        <v>639</v>
      </c>
      <c r="C401" s="69"/>
      <c r="D401" s="69">
        <v>0</v>
      </c>
      <c r="E401" s="69">
        <v>0</v>
      </c>
      <c r="F401" s="69">
        <v>0</v>
      </c>
      <c r="G401" s="69">
        <v>0</v>
      </c>
      <c r="H401" s="69">
        <v>0</v>
      </c>
      <c r="I401" s="69">
        <v>0</v>
      </c>
      <c r="J401" s="69">
        <v>0</v>
      </c>
      <c r="K401" s="69">
        <v>0</v>
      </c>
      <c r="L401" s="69">
        <v>0</v>
      </c>
      <c r="M401" s="69">
        <v>0</v>
      </c>
      <c r="N401" s="70" t="s">
        <v>423</v>
      </c>
      <c r="O401" s="69">
        <v>0</v>
      </c>
      <c r="P401" s="69">
        <v>0</v>
      </c>
      <c r="Q401" s="69">
        <v>0</v>
      </c>
      <c r="R401" s="69">
        <v>0</v>
      </c>
      <c r="S401" s="69">
        <v>0</v>
      </c>
      <c r="T401" s="69">
        <v>0</v>
      </c>
      <c r="U401" s="69">
        <v>0</v>
      </c>
      <c r="V401" s="69">
        <v>0</v>
      </c>
      <c r="W401" s="70" t="s">
        <v>423</v>
      </c>
      <c r="X401" s="69">
        <f t="shared" si="314"/>
        <v>0</v>
      </c>
      <c r="Y401" s="69">
        <f t="shared" si="314"/>
        <v>0</v>
      </c>
      <c r="Z401" s="69">
        <f t="shared" si="314"/>
        <v>0</v>
      </c>
      <c r="AA401" s="69">
        <f t="shared" si="314"/>
        <v>0</v>
      </c>
      <c r="AB401" s="69">
        <f t="shared" si="314"/>
        <v>0</v>
      </c>
      <c r="AC401" s="69">
        <f t="shared" si="314"/>
        <v>0</v>
      </c>
      <c r="AD401" s="69">
        <f t="shared" si="314"/>
        <v>0</v>
      </c>
      <c r="AE401" s="69">
        <f t="shared" si="314"/>
        <v>0</v>
      </c>
      <c r="AF401" s="69">
        <v>0</v>
      </c>
      <c r="AG401" s="69">
        <v>0</v>
      </c>
      <c r="AH401" s="69">
        <v>0</v>
      </c>
      <c r="AI401" s="69">
        <v>0</v>
      </c>
      <c r="AJ401" s="69">
        <v>0</v>
      </c>
      <c r="AK401" s="69">
        <v>0</v>
      </c>
      <c r="AL401" s="69">
        <v>0</v>
      </c>
      <c r="AM401" s="69">
        <v>0</v>
      </c>
      <c r="AN401" s="70" t="s">
        <v>423</v>
      </c>
      <c r="AO401" s="69">
        <v>0</v>
      </c>
      <c r="AP401" s="69">
        <v>0</v>
      </c>
      <c r="AQ401" s="69">
        <v>0</v>
      </c>
      <c r="AR401" s="69">
        <v>0</v>
      </c>
      <c r="AS401" s="69">
        <v>0</v>
      </c>
      <c r="AT401" s="69">
        <v>0</v>
      </c>
      <c r="AU401" s="69">
        <v>0</v>
      </c>
      <c r="AV401" s="69">
        <v>0</v>
      </c>
      <c r="AW401" s="70" t="s">
        <v>423</v>
      </c>
      <c r="AX401" s="69">
        <v>0</v>
      </c>
      <c r="AY401" s="69">
        <v>0</v>
      </c>
      <c r="AZ401" s="69">
        <v>0</v>
      </c>
      <c r="BA401" s="69">
        <v>0</v>
      </c>
      <c r="BB401" s="69">
        <v>0</v>
      </c>
      <c r="BC401" s="69">
        <v>0</v>
      </c>
      <c r="BD401" s="69">
        <v>0</v>
      </c>
      <c r="BE401" s="69">
        <v>0</v>
      </c>
      <c r="BF401" s="70" t="s">
        <v>423</v>
      </c>
      <c r="BG401" s="69">
        <v>0</v>
      </c>
      <c r="BH401" s="69">
        <v>0</v>
      </c>
      <c r="BI401" s="69">
        <v>0</v>
      </c>
      <c r="BJ401" s="69">
        <v>0</v>
      </c>
      <c r="BK401" s="69">
        <v>0</v>
      </c>
      <c r="BL401" s="69">
        <v>0</v>
      </c>
      <c r="BM401" s="69">
        <v>0</v>
      </c>
      <c r="BN401" s="69">
        <v>0</v>
      </c>
      <c r="BO401" s="70" t="s">
        <v>423</v>
      </c>
      <c r="BP401" s="69">
        <v>0</v>
      </c>
      <c r="BQ401" s="69">
        <v>0</v>
      </c>
      <c r="BR401" s="69">
        <v>0</v>
      </c>
      <c r="BS401" s="69">
        <v>0</v>
      </c>
      <c r="BT401" s="69">
        <v>0</v>
      </c>
      <c r="BU401" s="69">
        <v>0</v>
      </c>
      <c r="BV401" s="69">
        <v>0</v>
      </c>
      <c r="BW401" s="69">
        <v>0</v>
      </c>
      <c r="BX401" s="70" t="s">
        <v>423</v>
      </c>
      <c r="BY401" s="69">
        <v>0</v>
      </c>
      <c r="BZ401" s="69">
        <v>0</v>
      </c>
      <c r="CA401" s="69">
        <v>0</v>
      </c>
      <c r="CB401" s="69">
        <v>0</v>
      </c>
      <c r="CC401" s="69">
        <v>0</v>
      </c>
      <c r="CD401" s="69">
        <v>0</v>
      </c>
      <c r="CE401" s="69">
        <v>0</v>
      </c>
      <c r="CF401" s="69">
        <v>0</v>
      </c>
      <c r="CG401" s="70" t="s">
        <v>423</v>
      </c>
      <c r="CH401" s="69">
        <v>0</v>
      </c>
      <c r="CI401" s="69">
        <v>0</v>
      </c>
      <c r="CJ401" s="69">
        <v>0</v>
      </c>
      <c r="CK401" s="69">
        <v>0</v>
      </c>
      <c r="CL401" s="69">
        <v>0</v>
      </c>
      <c r="CM401" s="69">
        <v>0</v>
      </c>
      <c r="CN401" s="69">
        <v>0</v>
      </c>
      <c r="CO401" s="69">
        <v>0</v>
      </c>
      <c r="CP401" s="70" t="s">
        <v>423</v>
      </c>
      <c r="CQ401" s="69">
        <v>0</v>
      </c>
      <c r="CR401" s="69">
        <v>0</v>
      </c>
      <c r="CS401" s="69">
        <v>0</v>
      </c>
      <c r="CT401" s="69">
        <v>0</v>
      </c>
      <c r="CU401" s="69">
        <v>0</v>
      </c>
      <c r="CV401" s="69">
        <v>0</v>
      </c>
      <c r="CW401" s="69">
        <v>0</v>
      </c>
      <c r="CX401" s="69">
        <v>0</v>
      </c>
      <c r="CY401" s="70" t="s">
        <v>423</v>
      </c>
      <c r="CZ401" s="69">
        <v>0</v>
      </c>
      <c r="DA401" s="69">
        <v>0</v>
      </c>
      <c r="DB401" s="69">
        <v>0</v>
      </c>
      <c r="DC401" s="69">
        <v>0</v>
      </c>
      <c r="DD401" s="69">
        <v>0</v>
      </c>
      <c r="DE401" s="69">
        <v>0</v>
      </c>
      <c r="DF401" s="69">
        <v>0</v>
      </c>
      <c r="DG401" s="69">
        <v>0</v>
      </c>
      <c r="DH401" s="70" t="s">
        <v>423</v>
      </c>
      <c r="DJ401" s="104"/>
      <c r="DK401" s="105"/>
    </row>
    <row r="402" spans="1:115" s="74" customFormat="1" ht="11.5" hidden="1" collapsed="1" x14ac:dyDescent="0.35">
      <c r="A402" s="88">
        <v>2915</v>
      </c>
      <c r="B402" s="88" t="s">
        <v>640</v>
      </c>
      <c r="C402" s="69"/>
      <c r="D402" s="69">
        <v>0</v>
      </c>
      <c r="E402" s="69">
        <v>0</v>
      </c>
      <c r="F402" s="69">
        <v>0</v>
      </c>
      <c r="G402" s="69">
        <v>0</v>
      </c>
      <c r="H402" s="69">
        <v>0</v>
      </c>
      <c r="I402" s="69">
        <v>0</v>
      </c>
      <c r="J402" s="69">
        <v>0</v>
      </c>
      <c r="K402" s="69">
        <v>0</v>
      </c>
      <c r="L402" s="69">
        <v>0</v>
      </c>
      <c r="M402" s="69">
        <v>0</v>
      </c>
      <c r="N402" s="70" t="s">
        <v>423</v>
      </c>
      <c r="O402" s="69">
        <v>0</v>
      </c>
      <c r="P402" s="69">
        <v>0</v>
      </c>
      <c r="Q402" s="69">
        <v>0</v>
      </c>
      <c r="R402" s="69">
        <v>0</v>
      </c>
      <c r="S402" s="69">
        <v>0</v>
      </c>
      <c r="T402" s="69">
        <v>0</v>
      </c>
      <c r="U402" s="69">
        <v>0</v>
      </c>
      <c r="V402" s="69">
        <v>0</v>
      </c>
      <c r="W402" s="70" t="s">
        <v>423</v>
      </c>
      <c r="X402" s="69">
        <f t="shared" si="314"/>
        <v>0</v>
      </c>
      <c r="Y402" s="69">
        <f t="shared" si="314"/>
        <v>0</v>
      </c>
      <c r="Z402" s="69">
        <f t="shared" si="314"/>
        <v>0</v>
      </c>
      <c r="AA402" s="69">
        <f t="shared" si="314"/>
        <v>0</v>
      </c>
      <c r="AB402" s="69">
        <f t="shared" si="314"/>
        <v>0</v>
      </c>
      <c r="AC402" s="69">
        <f t="shared" si="314"/>
        <v>0</v>
      </c>
      <c r="AD402" s="69">
        <f t="shared" si="314"/>
        <v>0</v>
      </c>
      <c r="AE402" s="69">
        <f t="shared" si="314"/>
        <v>0</v>
      </c>
      <c r="AF402" s="69">
        <v>0</v>
      </c>
      <c r="AG402" s="69">
        <v>0</v>
      </c>
      <c r="AH402" s="69">
        <v>0</v>
      </c>
      <c r="AI402" s="69">
        <v>0</v>
      </c>
      <c r="AJ402" s="69">
        <v>0</v>
      </c>
      <c r="AK402" s="69">
        <v>0</v>
      </c>
      <c r="AL402" s="69">
        <v>0</v>
      </c>
      <c r="AM402" s="69">
        <v>0</v>
      </c>
      <c r="AN402" s="70" t="s">
        <v>423</v>
      </c>
      <c r="AO402" s="69">
        <v>0</v>
      </c>
      <c r="AP402" s="69">
        <v>0</v>
      </c>
      <c r="AQ402" s="69">
        <v>0</v>
      </c>
      <c r="AR402" s="69">
        <v>0</v>
      </c>
      <c r="AS402" s="69">
        <v>0</v>
      </c>
      <c r="AT402" s="69">
        <v>0</v>
      </c>
      <c r="AU402" s="69">
        <v>0</v>
      </c>
      <c r="AV402" s="69">
        <v>0</v>
      </c>
      <c r="AW402" s="70" t="s">
        <v>423</v>
      </c>
      <c r="AX402" s="69">
        <v>0</v>
      </c>
      <c r="AY402" s="69">
        <v>0</v>
      </c>
      <c r="AZ402" s="69">
        <v>0</v>
      </c>
      <c r="BA402" s="69">
        <v>0</v>
      </c>
      <c r="BB402" s="69">
        <v>0</v>
      </c>
      <c r="BC402" s="69">
        <v>0</v>
      </c>
      <c r="BD402" s="69">
        <v>0</v>
      </c>
      <c r="BE402" s="69">
        <v>0</v>
      </c>
      <c r="BF402" s="70" t="s">
        <v>423</v>
      </c>
      <c r="BG402" s="69">
        <v>0</v>
      </c>
      <c r="BH402" s="69">
        <v>0</v>
      </c>
      <c r="BI402" s="69">
        <v>0</v>
      </c>
      <c r="BJ402" s="69">
        <v>0</v>
      </c>
      <c r="BK402" s="69">
        <v>0</v>
      </c>
      <c r="BL402" s="69">
        <v>0</v>
      </c>
      <c r="BM402" s="69">
        <v>0</v>
      </c>
      <c r="BN402" s="69">
        <v>0</v>
      </c>
      <c r="BO402" s="70" t="s">
        <v>423</v>
      </c>
      <c r="BP402" s="69">
        <v>0</v>
      </c>
      <c r="BQ402" s="69">
        <v>0</v>
      </c>
      <c r="BR402" s="69">
        <v>0</v>
      </c>
      <c r="BS402" s="69">
        <v>0</v>
      </c>
      <c r="BT402" s="69">
        <v>0</v>
      </c>
      <c r="BU402" s="69">
        <v>0</v>
      </c>
      <c r="BV402" s="69">
        <v>0</v>
      </c>
      <c r="BW402" s="69">
        <v>0</v>
      </c>
      <c r="BX402" s="70" t="s">
        <v>423</v>
      </c>
      <c r="BY402" s="69">
        <v>0</v>
      </c>
      <c r="BZ402" s="69">
        <v>0</v>
      </c>
      <c r="CA402" s="69">
        <v>0</v>
      </c>
      <c r="CB402" s="69">
        <v>0</v>
      </c>
      <c r="CC402" s="69">
        <v>0</v>
      </c>
      <c r="CD402" s="69">
        <v>0</v>
      </c>
      <c r="CE402" s="69">
        <v>0</v>
      </c>
      <c r="CF402" s="69">
        <v>0</v>
      </c>
      <c r="CG402" s="70" t="s">
        <v>423</v>
      </c>
      <c r="CH402" s="69">
        <v>0</v>
      </c>
      <c r="CI402" s="69">
        <v>0</v>
      </c>
      <c r="CJ402" s="69">
        <v>0</v>
      </c>
      <c r="CK402" s="69">
        <v>0</v>
      </c>
      <c r="CL402" s="69">
        <v>0</v>
      </c>
      <c r="CM402" s="69">
        <v>0</v>
      </c>
      <c r="CN402" s="69">
        <v>0</v>
      </c>
      <c r="CO402" s="69">
        <v>0</v>
      </c>
      <c r="CP402" s="70" t="s">
        <v>423</v>
      </c>
      <c r="CQ402" s="69">
        <v>0</v>
      </c>
      <c r="CR402" s="69">
        <v>0</v>
      </c>
      <c r="CS402" s="69">
        <v>0</v>
      </c>
      <c r="CT402" s="69">
        <v>0</v>
      </c>
      <c r="CU402" s="69">
        <v>0</v>
      </c>
      <c r="CV402" s="69">
        <v>0</v>
      </c>
      <c r="CW402" s="69">
        <v>0</v>
      </c>
      <c r="CX402" s="69">
        <v>0</v>
      </c>
      <c r="CY402" s="70" t="s">
        <v>423</v>
      </c>
      <c r="CZ402" s="69">
        <v>0</v>
      </c>
      <c r="DA402" s="69">
        <v>0</v>
      </c>
      <c r="DB402" s="69">
        <v>0</v>
      </c>
      <c r="DC402" s="69">
        <v>0</v>
      </c>
      <c r="DD402" s="69">
        <v>0</v>
      </c>
      <c r="DE402" s="69">
        <v>0</v>
      </c>
      <c r="DF402" s="69">
        <v>0</v>
      </c>
      <c r="DG402" s="69">
        <v>0</v>
      </c>
      <c r="DH402" s="70" t="s">
        <v>423</v>
      </c>
      <c r="DJ402" s="104"/>
      <c r="DK402" s="105"/>
    </row>
    <row r="403" spans="1:115" s="74" customFormat="1" ht="11.5" hidden="1" x14ac:dyDescent="0.35">
      <c r="A403" s="88">
        <v>2925</v>
      </c>
      <c r="B403" s="88" t="s">
        <v>641</v>
      </c>
      <c r="C403" s="69"/>
      <c r="D403" s="69">
        <v>0</v>
      </c>
      <c r="E403" s="69">
        <v>0</v>
      </c>
      <c r="F403" s="69">
        <v>0</v>
      </c>
      <c r="G403" s="69">
        <v>0</v>
      </c>
      <c r="H403" s="69">
        <v>0</v>
      </c>
      <c r="I403" s="69">
        <v>0</v>
      </c>
      <c r="J403" s="69">
        <v>0</v>
      </c>
      <c r="K403" s="69">
        <v>0</v>
      </c>
      <c r="L403" s="69">
        <v>0</v>
      </c>
      <c r="M403" s="69">
        <v>0</v>
      </c>
      <c r="N403" s="70" t="s">
        <v>423</v>
      </c>
      <c r="O403" s="69">
        <v>0</v>
      </c>
      <c r="P403" s="69">
        <v>0</v>
      </c>
      <c r="Q403" s="69">
        <v>0</v>
      </c>
      <c r="R403" s="69">
        <v>0</v>
      </c>
      <c r="S403" s="69">
        <v>0</v>
      </c>
      <c r="T403" s="69">
        <v>0</v>
      </c>
      <c r="U403" s="69">
        <v>0</v>
      </c>
      <c r="V403" s="69">
        <v>0</v>
      </c>
      <c r="W403" s="70" t="s">
        <v>423</v>
      </c>
      <c r="X403" s="69">
        <f t="shared" si="314"/>
        <v>0</v>
      </c>
      <c r="Y403" s="69">
        <f t="shared" si="314"/>
        <v>0</v>
      </c>
      <c r="Z403" s="69">
        <f t="shared" si="314"/>
        <v>0</v>
      </c>
      <c r="AA403" s="69">
        <f t="shared" si="314"/>
        <v>0</v>
      </c>
      <c r="AB403" s="69">
        <f t="shared" si="314"/>
        <v>0</v>
      </c>
      <c r="AC403" s="69">
        <f t="shared" si="314"/>
        <v>0</v>
      </c>
      <c r="AD403" s="69">
        <f t="shared" si="314"/>
        <v>0</v>
      </c>
      <c r="AE403" s="69">
        <f t="shared" si="314"/>
        <v>0</v>
      </c>
      <c r="AF403" s="69">
        <v>0</v>
      </c>
      <c r="AG403" s="69">
        <v>0</v>
      </c>
      <c r="AH403" s="69">
        <v>0</v>
      </c>
      <c r="AI403" s="69">
        <v>0</v>
      </c>
      <c r="AJ403" s="69">
        <v>0</v>
      </c>
      <c r="AK403" s="69">
        <v>0</v>
      </c>
      <c r="AL403" s="69">
        <v>0</v>
      </c>
      <c r="AM403" s="69">
        <v>0</v>
      </c>
      <c r="AN403" s="70" t="s">
        <v>423</v>
      </c>
      <c r="AO403" s="69">
        <v>0</v>
      </c>
      <c r="AP403" s="69">
        <v>0</v>
      </c>
      <c r="AQ403" s="69">
        <v>0</v>
      </c>
      <c r="AR403" s="69">
        <v>0</v>
      </c>
      <c r="AS403" s="69">
        <v>0</v>
      </c>
      <c r="AT403" s="69">
        <v>0</v>
      </c>
      <c r="AU403" s="69">
        <v>0</v>
      </c>
      <c r="AV403" s="69">
        <v>0</v>
      </c>
      <c r="AW403" s="70" t="s">
        <v>423</v>
      </c>
      <c r="AX403" s="69">
        <v>0</v>
      </c>
      <c r="AY403" s="69">
        <v>0</v>
      </c>
      <c r="AZ403" s="69">
        <v>0</v>
      </c>
      <c r="BA403" s="69">
        <v>0</v>
      </c>
      <c r="BB403" s="69">
        <v>0</v>
      </c>
      <c r="BC403" s="69">
        <v>0</v>
      </c>
      <c r="BD403" s="69">
        <v>0</v>
      </c>
      <c r="BE403" s="69">
        <v>0</v>
      </c>
      <c r="BF403" s="70" t="s">
        <v>423</v>
      </c>
      <c r="BG403" s="69">
        <v>0</v>
      </c>
      <c r="BH403" s="69">
        <v>0</v>
      </c>
      <c r="BI403" s="69">
        <v>0</v>
      </c>
      <c r="BJ403" s="69">
        <v>0</v>
      </c>
      <c r="BK403" s="69">
        <v>0</v>
      </c>
      <c r="BL403" s="69">
        <v>0</v>
      </c>
      <c r="BM403" s="69">
        <v>0</v>
      </c>
      <c r="BN403" s="69">
        <v>0</v>
      </c>
      <c r="BO403" s="70" t="s">
        <v>423</v>
      </c>
      <c r="BP403" s="69">
        <v>0</v>
      </c>
      <c r="BQ403" s="69">
        <v>0</v>
      </c>
      <c r="BR403" s="69">
        <v>0</v>
      </c>
      <c r="BS403" s="69">
        <v>0</v>
      </c>
      <c r="BT403" s="69">
        <v>0</v>
      </c>
      <c r="BU403" s="69">
        <v>0</v>
      </c>
      <c r="BV403" s="69">
        <v>0</v>
      </c>
      <c r="BW403" s="69">
        <v>0</v>
      </c>
      <c r="BX403" s="70" t="s">
        <v>423</v>
      </c>
      <c r="BY403" s="69">
        <v>0</v>
      </c>
      <c r="BZ403" s="69">
        <v>0</v>
      </c>
      <c r="CA403" s="69">
        <v>0</v>
      </c>
      <c r="CB403" s="69">
        <v>0</v>
      </c>
      <c r="CC403" s="69">
        <v>0</v>
      </c>
      <c r="CD403" s="69">
        <v>0</v>
      </c>
      <c r="CE403" s="69">
        <v>0</v>
      </c>
      <c r="CF403" s="69">
        <v>0</v>
      </c>
      <c r="CG403" s="70" t="s">
        <v>423</v>
      </c>
      <c r="CH403" s="69">
        <v>0</v>
      </c>
      <c r="CI403" s="69">
        <v>0</v>
      </c>
      <c r="CJ403" s="69">
        <v>0</v>
      </c>
      <c r="CK403" s="69">
        <v>0</v>
      </c>
      <c r="CL403" s="69">
        <v>0</v>
      </c>
      <c r="CM403" s="69">
        <v>0</v>
      </c>
      <c r="CN403" s="69">
        <v>0</v>
      </c>
      <c r="CO403" s="69">
        <v>0</v>
      </c>
      <c r="CP403" s="70" t="s">
        <v>423</v>
      </c>
      <c r="CQ403" s="69">
        <v>0</v>
      </c>
      <c r="CR403" s="69">
        <v>0</v>
      </c>
      <c r="CS403" s="69">
        <v>0</v>
      </c>
      <c r="CT403" s="69">
        <v>0</v>
      </c>
      <c r="CU403" s="69">
        <v>0</v>
      </c>
      <c r="CV403" s="69">
        <v>0</v>
      </c>
      <c r="CW403" s="69">
        <v>0</v>
      </c>
      <c r="CX403" s="69">
        <v>0</v>
      </c>
      <c r="CY403" s="70" t="s">
        <v>423</v>
      </c>
      <c r="CZ403" s="69">
        <v>0</v>
      </c>
      <c r="DA403" s="69">
        <v>0</v>
      </c>
      <c r="DB403" s="69">
        <v>0</v>
      </c>
      <c r="DC403" s="69">
        <v>0</v>
      </c>
      <c r="DD403" s="69">
        <v>0</v>
      </c>
      <c r="DE403" s="69">
        <v>0</v>
      </c>
      <c r="DF403" s="69">
        <v>0</v>
      </c>
      <c r="DG403" s="69">
        <v>0</v>
      </c>
      <c r="DH403" s="70" t="s">
        <v>423</v>
      </c>
      <c r="DJ403" s="104"/>
      <c r="DK403" s="105"/>
    </row>
    <row r="404" spans="1:115" s="74" customFormat="1" ht="11.5" hidden="1" x14ac:dyDescent="0.35">
      <c r="A404" s="88">
        <v>2928</v>
      </c>
      <c r="B404" s="88" t="s">
        <v>642</v>
      </c>
      <c r="C404" s="69"/>
      <c r="D404" s="69">
        <v>0</v>
      </c>
      <c r="E404" s="69">
        <v>0</v>
      </c>
      <c r="F404" s="69">
        <v>0</v>
      </c>
      <c r="G404" s="69">
        <v>0</v>
      </c>
      <c r="H404" s="69">
        <v>0</v>
      </c>
      <c r="I404" s="69">
        <v>0</v>
      </c>
      <c r="J404" s="69">
        <v>0</v>
      </c>
      <c r="K404" s="69">
        <v>0</v>
      </c>
      <c r="L404" s="69">
        <v>0</v>
      </c>
      <c r="M404" s="69">
        <v>0</v>
      </c>
      <c r="N404" s="70" t="s">
        <v>423</v>
      </c>
      <c r="O404" s="69">
        <v>0</v>
      </c>
      <c r="P404" s="69">
        <v>0</v>
      </c>
      <c r="Q404" s="69">
        <v>0</v>
      </c>
      <c r="R404" s="69">
        <v>0</v>
      </c>
      <c r="S404" s="69">
        <v>0</v>
      </c>
      <c r="T404" s="69">
        <v>0</v>
      </c>
      <c r="U404" s="69">
        <v>0</v>
      </c>
      <c r="V404" s="69">
        <v>0</v>
      </c>
      <c r="W404" s="70" t="s">
        <v>423</v>
      </c>
      <c r="X404" s="69">
        <f t="shared" si="314"/>
        <v>0</v>
      </c>
      <c r="Y404" s="69">
        <f t="shared" si="314"/>
        <v>0</v>
      </c>
      <c r="Z404" s="69">
        <f t="shared" si="314"/>
        <v>0</v>
      </c>
      <c r="AA404" s="69">
        <f t="shared" si="314"/>
        <v>0</v>
      </c>
      <c r="AB404" s="69">
        <f t="shared" si="314"/>
        <v>0</v>
      </c>
      <c r="AC404" s="69">
        <f t="shared" si="314"/>
        <v>0</v>
      </c>
      <c r="AD404" s="69">
        <f t="shared" si="314"/>
        <v>0</v>
      </c>
      <c r="AE404" s="69">
        <f t="shared" si="314"/>
        <v>0</v>
      </c>
      <c r="AF404" s="69">
        <v>0</v>
      </c>
      <c r="AG404" s="69">
        <v>0</v>
      </c>
      <c r="AH404" s="69">
        <v>0</v>
      </c>
      <c r="AI404" s="69">
        <v>0</v>
      </c>
      <c r="AJ404" s="69">
        <v>0</v>
      </c>
      <c r="AK404" s="69">
        <v>0</v>
      </c>
      <c r="AL404" s="69">
        <v>0</v>
      </c>
      <c r="AM404" s="69">
        <v>0</v>
      </c>
      <c r="AN404" s="70" t="s">
        <v>423</v>
      </c>
      <c r="AO404" s="69">
        <v>0</v>
      </c>
      <c r="AP404" s="69">
        <v>0</v>
      </c>
      <c r="AQ404" s="69">
        <v>0</v>
      </c>
      <c r="AR404" s="69">
        <v>0</v>
      </c>
      <c r="AS404" s="69">
        <v>0</v>
      </c>
      <c r="AT404" s="69">
        <v>0</v>
      </c>
      <c r="AU404" s="69">
        <v>0</v>
      </c>
      <c r="AV404" s="69">
        <v>0</v>
      </c>
      <c r="AW404" s="70" t="s">
        <v>423</v>
      </c>
      <c r="AX404" s="69">
        <v>0</v>
      </c>
      <c r="AY404" s="69">
        <v>0</v>
      </c>
      <c r="AZ404" s="69">
        <v>0</v>
      </c>
      <c r="BA404" s="69">
        <v>0</v>
      </c>
      <c r="BB404" s="69">
        <v>0</v>
      </c>
      <c r="BC404" s="69">
        <v>0</v>
      </c>
      <c r="BD404" s="69">
        <v>0</v>
      </c>
      <c r="BE404" s="69">
        <v>0</v>
      </c>
      <c r="BF404" s="70" t="s">
        <v>423</v>
      </c>
      <c r="BG404" s="69">
        <v>0</v>
      </c>
      <c r="BH404" s="69">
        <v>0</v>
      </c>
      <c r="BI404" s="69">
        <v>0</v>
      </c>
      <c r="BJ404" s="69">
        <v>0</v>
      </c>
      <c r="BK404" s="69">
        <v>0</v>
      </c>
      <c r="BL404" s="69">
        <v>0</v>
      </c>
      <c r="BM404" s="69">
        <v>0</v>
      </c>
      <c r="BN404" s="69">
        <v>0</v>
      </c>
      <c r="BO404" s="70" t="s">
        <v>423</v>
      </c>
      <c r="BP404" s="69">
        <v>0</v>
      </c>
      <c r="BQ404" s="69">
        <v>0</v>
      </c>
      <c r="BR404" s="69">
        <v>0</v>
      </c>
      <c r="BS404" s="69">
        <v>0</v>
      </c>
      <c r="BT404" s="69">
        <v>0</v>
      </c>
      <c r="BU404" s="69">
        <v>0</v>
      </c>
      <c r="BV404" s="69">
        <v>0</v>
      </c>
      <c r="BW404" s="69">
        <v>0</v>
      </c>
      <c r="BX404" s="70" t="s">
        <v>423</v>
      </c>
      <c r="BY404" s="69">
        <v>0</v>
      </c>
      <c r="BZ404" s="69">
        <v>0</v>
      </c>
      <c r="CA404" s="69">
        <v>0</v>
      </c>
      <c r="CB404" s="69">
        <v>0</v>
      </c>
      <c r="CC404" s="69">
        <v>0</v>
      </c>
      <c r="CD404" s="69">
        <v>0</v>
      </c>
      <c r="CE404" s="69">
        <v>0</v>
      </c>
      <c r="CF404" s="69">
        <v>0</v>
      </c>
      <c r="CG404" s="70" t="s">
        <v>423</v>
      </c>
      <c r="CH404" s="69">
        <v>0</v>
      </c>
      <c r="CI404" s="69">
        <v>0</v>
      </c>
      <c r="CJ404" s="69">
        <v>0</v>
      </c>
      <c r="CK404" s="69">
        <v>0</v>
      </c>
      <c r="CL404" s="69">
        <v>0</v>
      </c>
      <c r="CM404" s="69">
        <v>0</v>
      </c>
      <c r="CN404" s="69">
        <v>0</v>
      </c>
      <c r="CO404" s="69">
        <v>0</v>
      </c>
      <c r="CP404" s="70" t="s">
        <v>423</v>
      </c>
      <c r="CQ404" s="69">
        <v>0</v>
      </c>
      <c r="CR404" s="69">
        <v>0</v>
      </c>
      <c r="CS404" s="69">
        <v>0</v>
      </c>
      <c r="CT404" s="69">
        <v>0</v>
      </c>
      <c r="CU404" s="69">
        <v>0</v>
      </c>
      <c r="CV404" s="69">
        <v>0</v>
      </c>
      <c r="CW404" s="69">
        <v>0</v>
      </c>
      <c r="CX404" s="69">
        <v>0</v>
      </c>
      <c r="CY404" s="70" t="s">
        <v>423</v>
      </c>
      <c r="CZ404" s="69">
        <v>0</v>
      </c>
      <c r="DA404" s="69">
        <v>0</v>
      </c>
      <c r="DB404" s="69">
        <v>0</v>
      </c>
      <c r="DC404" s="69">
        <v>0</v>
      </c>
      <c r="DD404" s="69">
        <v>0</v>
      </c>
      <c r="DE404" s="69">
        <v>0</v>
      </c>
      <c r="DF404" s="69">
        <v>0</v>
      </c>
      <c r="DG404" s="69">
        <v>0</v>
      </c>
      <c r="DH404" s="70" t="s">
        <v>423</v>
      </c>
      <c r="DJ404" s="104"/>
      <c r="DK404" s="105"/>
    </row>
    <row r="405" spans="1:115" s="74" customFormat="1" ht="11.5" hidden="1" x14ac:dyDescent="0.35">
      <c r="A405" s="88">
        <v>2930</v>
      </c>
      <c r="B405" s="88" t="s">
        <v>643</v>
      </c>
      <c r="C405" s="69"/>
      <c r="D405" s="69">
        <v>0</v>
      </c>
      <c r="E405" s="69">
        <v>0</v>
      </c>
      <c r="F405" s="69">
        <v>0</v>
      </c>
      <c r="G405" s="69">
        <v>0</v>
      </c>
      <c r="H405" s="69">
        <v>0</v>
      </c>
      <c r="I405" s="69">
        <v>0</v>
      </c>
      <c r="J405" s="69">
        <v>0</v>
      </c>
      <c r="K405" s="69">
        <v>0</v>
      </c>
      <c r="L405" s="69">
        <v>0</v>
      </c>
      <c r="M405" s="69">
        <v>0</v>
      </c>
      <c r="N405" s="70" t="s">
        <v>423</v>
      </c>
      <c r="O405" s="69">
        <v>0</v>
      </c>
      <c r="P405" s="69">
        <v>0</v>
      </c>
      <c r="Q405" s="69">
        <v>0</v>
      </c>
      <c r="R405" s="69">
        <v>0</v>
      </c>
      <c r="S405" s="69">
        <v>0</v>
      </c>
      <c r="T405" s="69">
        <v>0</v>
      </c>
      <c r="U405" s="69">
        <v>0</v>
      </c>
      <c r="V405" s="69">
        <v>0</v>
      </c>
      <c r="W405" s="70" t="s">
        <v>423</v>
      </c>
      <c r="X405" s="69">
        <f t="shared" si="314"/>
        <v>0</v>
      </c>
      <c r="Y405" s="69">
        <f t="shared" si="314"/>
        <v>0</v>
      </c>
      <c r="Z405" s="69">
        <f t="shared" si="314"/>
        <v>0</v>
      </c>
      <c r="AA405" s="69">
        <f t="shared" si="314"/>
        <v>0</v>
      </c>
      <c r="AB405" s="69">
        <f t="shared" si="314"/>
        <v>0</v>
      </c>
      <c r="AC405" s="69">
        <f t="shared" si="314"/>
        <v>0</v>
      </c>
      <c r="AD405" s="69">
        <f t="shared" si="314"/>
        <v>0</v>
      </c>
      <c r="AE405" s="69">
        <f t="shared" si="314"/>
        <v>0</v>
      </c>
      <c r="AF405" s="69">
        <v>0</v>
      </c>
      <c r="AG405" s="69">
        <v>0</v>
      </c>
      <c r="AH405" s="69">
        <v>0</v>
      </c>
      <c r="AI405" s="69">
        <v>0</v>
      </c>
      <c r="AJ405" s="69">
        <v>0</v>
      </c>
      <c r="AK405" s="69">
        <v>0</v>
      </c>
      <c r="AL405" s="69">
        <v>0</v>
      </c>
      <c r="AM405" s="69">
        <v>0</v>
      </c>
      <c r="AN405" s="70" t="s">
        <v>423</v>
      </c>
      <c r="AO405" s="69">
        <v>0</v>
      </c>
      <c r="AP405" s="69">
        <v>0</v>
      </c>
      <c r="AQ405" s="69">
        <v>0</v>
      </c>
      <c r="AR405" s="69">
        <v>0</v>
      </c>
      <c r="AS405" s="69">
        <v>0</v>
      </c>
      <c r="AT405" s="69">
        <v>0</v>
      </c>
      <c r="AU405" s="69">
        <v>0</v>
      </c>
      <c r="AV405" s="69">
        <v>0</v>
      </c>
      <c r="AW405" s="70" t="s">
        <v>423</v>
      </c>
      <c r="AX405" s="69">
        <v>0</v>
      </c>
      <c r="AY405" s="69">
        <v>0</v>
      </c>
      <c r="AZ405" s="69">
        <v>0</v>
      </c>
      <c r="BA405" s="69">
        <v>0</v>
      </c>
      <c r="BB405" s="69">
        <v>0</v>
      </c>
      <c r="BC405" s="69">
        <v>0</v>
      </c>
      <c r="BD405" s="69">
        <v>0</v>
      </c>
      <c r="BE405" s="69">
        <v>0</v>
      </c>
      <c r="BF405" s="70" t="s">
        <v>423</v>
      </c>
      <c r="BG405" s="69">
        <v>0</v>
      </c>
      <c r="BH405" s="69">
        <v>0</v>
      </c>
      <c r="BI405" s="69">
        <v>0</v>
      </c>
      <c r="BJ405" s="69">
        <v>0</v>
      </c>
      <c r="BK405" s="69">
        <v>0</v>
      </c>
      <c r="BL405" s="69">
        <v>0</v>
      </c>
      <c r="BM405" s="69">
        <v>0</v>
      </c>
      <c r="BN405" s="69">
        <v>0</v>
      </c>
      <c r="BO405" s="70" t="s">
        <v>423</v>
      </c>
      <c r="BP405" s="69">
        <v>0</v>
      </c>
      <c r="BQ405" s="69">
        <v>0</v>
      </c>
      <c r="BR405" s="69">
        <v>0</v>
      </c>
      <c r="BS405" s="69">
        <v>0</v>
      </c>
      <c r="BT405" s="69">
        <v>0</v>
      </c>
      <c r="BU405" s="69">
        <v>0</v>
      </c>
      <c r="BV405" s="69">
        <v>0</v>
      </c>
      <c r="BW405" s="69">
        <v>0</v>
      </c>
      <c r="BX405" s="70" t="s">
        <v>423</v>
      </c>
      <c r="BY405" s="69">
        <v>0</v>
      </c>
      <c r="BZ405" s="69">
        <v>0</v>
      </c>
      <c r="CA405" s="69">
        <v>0</v>
      </c>
      <c r="CB405" s="69">
        <v>0</v>
      </c>
      <c r="CC405" s="69">
        <v>0</v>
      </c>
      <c r="CD405" s="69">
        <v>0</v>
      </c>
      <c r="CE405" s="69">
        <v>0</v>
      </c>
      <c r="CF405" s="69">
        <v>0</v>
      </c>
      <c r="CG405" s="70" t="s">
        <v>423</v>
      </c>
      <c r="CH405" s="69">
        <v>0</v>
      </c>
      <c r="CI405" s="69">
        <v>0</v>
      </c>
      <c r="CJ405" s="69">
        <v>0</v>
      </c>
      <c r="CK405" s="69">
        <v>0</v>
      </c>
      <c r="CL405" s="69">
        <v>0</v>
      </c>
      <c r="CM405" s="69">
        <v>0</v>
      </c>
      <c r="CN405" s="69">
        <v>0</v>
      </c>
      <c r="CO405" s="69">
        <v>0</v>
      </c>
      <c r="CP405" s="70" t="s">
        <v>423</v>
      </c>
      <c r="CQ405" s="69">
        <v>0</v>
      </c>
      <c r="CR405" s="69">
        <v>0</v>
      </c>
      <c r="CS405" s="69">
        <v>0</v>
      </c>
      <c r="CT405" s="69">
        <v>0</v>
      </c>
      <c r="CU405" s="69">
        <v>0</v>
      </c>
      <c r="CV405" s="69">
        <v>0</v>
      </c>
      <c r="CW405" s="69">
        <v>0</v>
      </c>
      <c r="CX405" s="69">
        <v>0</v>
      </c>
      <c r="CY405" s="70" t="s">
        <v>423</v>
      </c>
      <c r="CZ405" s="69">
        <v>0</v>
      </c>
      <c r="DA405" s="69">
        <v>0</v>
      </c>
      <c r="DB405" s="69">
        <v>0</v>
      </c>
      <c r="DC405" s="69">
        <v>0</v>
      </c>
      <c r="DD405" s="69">
        <v>0</v>
      </c>
      <c r="DE405" s="69">
        <v>0</v>
      </c>
      <c r="DF405" s="69">
        <v>0</v>
      </c>
      <c r="DG405" s="69">
        <v>0</v>
      </c>
      <c r="DH405" s="70" t="s">
        <v>423</v>
      </c>
      <c r="DJ405" s="104"/>
      <c r="DK405" s="105"/>
    </row>
    <row r="406" spans="1:115" s="74" customFormat="1" ht="11.5" hidden="1" x14ac:dyDescent="0.35">
      <c r="A406" s="88">
        <v>2933</v>
      </c>
      <c r="B406" s="88" t="s">
        <v>644</v>
      </c>
      <c r="C406" s="69"/>
      <c r="D406" s="69">
        <v>0</v>
      </c>
      <c r="E406" s="69">
        <v>0</v>
      </c>
      <c r="F406" s="69">
        <v>0</v>
      </c>
      <c r="G406" s="69">
        <v>0</v>
      </c>
      <c r="H406" s="69">
        <v>0</v>
      </c>
      <c r="I406" s="69">
        <v>0</v>
      </c>
      <c r="J406" s="69">
        <v>0</v>
      </c>
      <c r="K406" s="69">
        <v>0</v>
      </c>
      <c r="L406" s="69">
        <v>0</v>
      </c>
      <c r="M406" s="69">
        <v>0</v>
      </c>
      <c r="N406" s="70" t="s">
        <v>423</v>
      </c>
      <c r="O406" s="69">
        <v>0</v>
      </c>
      <c r="P406" s="69">
        <v>0</v>
      </c>
      <c r="Q406" s="69">
        <v>0</v>
      </c>
      <c r="R406" s="69">
        <v>0</v>
      </c>
      <c r="S406" s="69">
        <v>0</v>
      </c>
      <c r="T406" s="69">
        <v>0</v>
      </c>
      <c r="U406" s="69">
        <v>0</v>
      </c>
      <c r="V406" s="69">
        <v>0</v>
      </c>
      <c r="W406" s="70" t="s">
        <v>423</v>
      </c>
      <c r="X406" s="69">
        <f t="shared" si="314"/>
        <v>0</v>
      </c>
      <c r="Y406" s="69">
        <f t="shared" si="314"/>
        <v>0</v>
      </c>
      <c r="Z406" s="69">
        <f t="shared" si="314"/>
        <v>0</v>
      </c>
      <c r="AA406" s="69">
        <f t="shared" si="314"/>
        <v>0</v>
      </c>
      <c r="AB406" s="69">
        <f t="shared" si="314"/>
        <v>0</v>
      </c>
      <c r="AC406" s="69">
        <f t="shared" si="314"/>
        <v>0</v>
      </c>
      <c r="AD406" s="69">
        <f t="shared" si="314"/>
        <v>0</v>
      </c>
      <c r="AE406" s="69">
        <f t="shared" si="314"/>
        <v>0</v>
      </c>
      <c r="AF406" s="69">
        <v>0</v>
      </c>
      <c r="AG406" s="69">
        <v>0</v>
      </c>
      <c r="AH406" s="69">
        <v>0</v>
      </c>
      <c r="AI406" s="69">
        <v>0</v>
      </c>
      <c r="AJ406" s="69">
        <v>0</v>
      </c>
      <c r="AK406" s="69">
        <v>0</v>
      </c>
      <c r="AL406" s="69">
        <v>0</v>
      </c>
      <c r="AM406" s="69">
        <v>0</v>
      </c>
      <c r="AN406" s="70" t="s">
        <v>423</v>
      </c>
      <c r="AO406" s="69">
        <v>0</v>
      </c>
      <c r="AP406" s="69">
        <v>0</v>
      </c>
      <c r="AQ406" s="69">
        <v>0</v>
      </c>
      <c r="AR406" s="69">
        <v>0</v>
      </c>
      <c r="AS406" s="69">
        <v>0</v>
      </c>
      <c r="AT406" s="69">
        <v>0</v>
      </c>
      <c r="AU406" s="69">
        <v>0</v>
      </c>
      <c r="AV406" s="69">
        <v>0</v>
      </c>
      <c r="AW406" s="70" t="s">
        <v>423</v>
      </c>
      <c r="AX406" s="69">
        <v>0</v>
      </c>
      <c r="AY406" s="69">
        <v>0</v>
      </c>
      <c r="AZ406" s="69">
        <v>0</v>
      </c>
      <c r="BA406" s="69">
        <v>0</v>
      </c>
      <c r="BB406" s="69">
        <v>0</v>
      </c>
      <c r="BC406" s="69">
        <v>0</v>
      </c>
      <c r="BD406" s="69">
        <v>0</v>
      </c>
      <c r="BE406" s="69">
        <v>0</v>
      </c>
      <c r="BF406" s="70" t="s">
        <v>423</v>
      </c>
      <c r="BG406" s="69">
        <v>0</v>
      </c>
      <c r="BH406" s="69">
        <v>0</v>
      </c>
      <c r="BI406" s="69">
        <v>0</v>
      </c>
      <c r="BJ406" s="69">
        <v>0</v>
      </c>
      <c r="BK406" s="69">
        <v>0</v>
      </c>
      <c r="BL406" s="69">
        <v>0</v>
      </c>
      <c r="BM406" s="69">
        <v>0</v>
      </c>
      <c r="BN406" s="69">
        <v>0</v>
      </c>
      <c r="BO406" s="70" t="s">
        <v>423</v>
      </c>
      <c r="BP406" s="69">
        <v>0</v>
      </c>
      <c r="BQ406" s="69">
        <v>0</v>
      </c>
      <c r="BR406" s="69">
        <v>0</v>
      </c>
      <c r="BS406" s="69">
        <v>0</v>
      </c>
      <c r="BT406" s="69">
        <v>0</v>
      </c>
      <c r="BU406" s="69">
        <v>0</v>
      </c>
      <c r="BV406" s="69">
        <v>0</v>
      </c>
      <c r="BW406" s="69">
        <v>0</v>
      </c>
      <c r="BX406" s="70" t="s">
        <v>423</v>
      </c>
      <c r="BY406" s="69">
        <v>0</v>
      </c>
      <c r="BZ406" s="69">
        <v>0</v>
      </c>
      <c r="CA406" s="69">
        <v>0</v>
      </c>
      <c r="CB406" s="69">
        <v>0</v>
      </c>
      <c r="CC406" s="69">
        <v>0</v>
      </c>
      <c r="CD406" s="69">
        <v>0</v>
      </c>
      <c r="CE406" s="69">
        <v>0</v>
      </c>
      <c r="CF406" s="69">
        <v>0</v>
      </c>
      <c r="CG406" s="70" t="s">
        <v>423</v>
      </c>
      <c r="CH406" s="69">
        <v>0</v>
      </c>
      <c r="CI406" s="69">
        <v>0</v>
      </c>
      <c r="CJ406" s="69">
        <v>0</v>
      </c>
      <c r="CK406" s="69">
        <v>0</v>
      </c>
      <c r="CL406" s="69">
        <v>0</v>
      </c>
      <c r="CM406" s="69">
        <v>0</v>
      </c>
      <c r="CN406" s="69">
        <v>0</v>
      </c>
      <c r="CO406" s="69">
        <v>0</v>
      </c>
      <c r="CP406" s="70" t="s">
        <v>423</v>
      </c>
      <c r="CQ406" s="69">
        <v>0</v>
      </c>
      <c r="CR406" s="69">
        <v>0</v>
      </c>
      <c r="CS406" s="69">
        <v>0</v>
      </c>
      <c r="CT406" s="69">
        <v>0</v>
      </c>
      <c r="CU406" s="69">
        <v>0</v>
      </c>
      <c r="CV406" s="69">
        <v>0</v>
      </c>
      <c r="CW406" s="69">
        <v>0</v>
      </c>
      <c r="CX406" s="69">
        <v>0</v>
      </c>
      <c r="CY406" s="70" t="s">
        <v>423</v>
      </c>
      <c r="CZ406" s="69">
        <v>0</v>
      </c>
      <c r="DA406" s="69">
        <v>0</v>
      </c>
      <c r="DB406" s="69">
        <v>0</v>
      </c>
      <c r="DC406" s="69">
        <v>0</v>
      </c>
      <c r="DD406" s="69">
        <v>0</v>
      </c>
      <c r="DE406" s="69">
        <v>0</v>
      </c>
      <c r="DF406" s="69">
        <v>0</v>
      </c>
      <c r="DG406" s="69">
        <v>0</v>
      </c>
      <c r="DH406" s="70" t="s">
        <v>423</v>
      </c>
      <c r="DJ406" s="104"/>
      <c r="DK406" s="105"/>
    </row>
    <row r="407" spans="1:115" s="74" customFormat="1" ht="11.5" hidden="1" x14ac:dyDescent="0.35">
      <c r="A407" s="88">
        <v>2935</v>
      </c>
      <c r="B407" s="88" t="s">
        <v>645</v>
      </c>
      <c r="C407" s="69"/>
      <c r="D407" s="69">
        <v>0</v>
      </c>
      <c r="E407" s="69">
        <v>0</v>
      </c>
      <c r="F407" s="69">
        <v>0</v>
      </c>
      <c r="G407" s="69">
        <v>0</v>
      </c>
      <c r="H407" s="69">
        <v>0</v>
      </c>
      <c r="I407" s="69">
        <v>0</v>
      </c>
      <c r="J407" s="69">
        <v>0</v>
      </c>
      <c r="K407" s="69">
        <v>0</v>
      </c>
      <c r="L407" s="69">
        <v>0</v>
      </c>
      <c r="M407" s="69">
        <v>0</v>
      </c>
      <c r="N407" s="70" t="s">
        <v>423</v>
      </c>
      <c r="O407" s="69">
        <v>0</v>
      </c>
      <c r="P407" s="69">
        <v>0</v>
      </c>
      <c r="Q407" s="69">
        <v>0</v>
      </c>
      <c r="R407" s="69">
        <v>0</v>
      </c>
      <c r="S407" s="69">
        <v>0</v>
      </c>
      <c r="T407" s="69">
        <v>0</v>
      </c>
      <c r="U407" s="69">
        <v>0</v>
      </c>
      <c r="V407" s="69">
        <v>0</v>
      </c>
      <c r="W407" s="70" t="s">
        <v>423</v>
      </c>
      <c r="X407" s="69">
        <f t="shared" si="314"/>
        <v>0</v>
      </c>
      <c r="Y407" s="69">
        <f t="shared" si="314"/>
        <v>0</v>
      </c>
      <c r="Z407" s="69">
        <f t="shared" si="314"/>
        <v>0</v>
      </c>
      <c r="AA407" s="69">
        <f t="shared" si="314"/>
        <v>0</v>
      </c>
      <c r="AB407" s="69">
        <f t="shared" si="314"/>
        <v>0</v>
      </c>
      <c r="AC407" s="69">
        <f t="shared" si="314"/>
        <v>0</v>
      </c>
      <c r="AD407" s="69">
        <f t="shared" si="314"/>
        <v>0</v>
      </c>
      <c r="AE407" s="69">
        <f t="shared" si="314"/>
        <v>0</v>
      </c>
      <c r="AF407" s="69">
        <v>0</v>
      </c>
      <c r="AG407" s="69">
        <v>0</v>
      </c>
      <c r="AH407" s="69">
        <v>0</v>
      </c>
      <c r="AI407" s="69">
        <v>0</v>
      </c>
      <c r="AJ407" s="69">
        <v>0</v>
      </c>
      <c r="AK407" s="69">
        <v>0</v>
      </c>
      <c r="AL407" s="69">
        <v>0</v>
      </c>
      <c r="AM407" s="69">
        <v>0</v>
      </c>
      <c r="AN407" s="70" t="s">
        <v>423</v>
      </c>
      <c r="AO407" s="69">
        <v>0</v>
      </c>
      <c r="AP407" s="69">
        <v>0</v>
      </c>
      <c r="AQ407" s="69">
        <v>0</v>
      </c>
      <c r="AR407" s="69">
        <v>0</v>
      </c>
      <c r="AS407" s="69">
        <v>0</v>
      </c>
      <c r="AT407" s="69">
        <v>0</v>
      </c>
      <c r="AU407" s="69">
        <v>0</v>
      </c>
      <c r="AV407" s="69">
        <v>0</v>
      </c>
      <c r="AW407" s="70" t="s">
        <v>423</v>
      </c>
      <c r="AX407" s="69">
        <v>0</v>
      </c>
      <c r="AY407" s="69">
        <v>0</v>
      </c>
      <c r="AZ407" s="69">
        <v>0</v>
      </c>
      <c r="BA407" s="69">
        <v>0</v>
      </c>
      <c r="BB407" s="69">
        <v>0</v>
      </c>
      <c r="BC407" s="69">
        <v>0</v>
      </c>
      <c r="BD407" s="69">
        <v>0</v>
      </c>
      <c r="BE407" s="69">
        <v>0</v>
      </c>
      <c r="BF407" s="70" t="s">
        <v>423</v>
      </c>
      <c r="BG407" s="69">
        <v>0</v>
      </c>
      <c r="BH407" s="69">
        <v>0</v>
      </c>
      <c r="BI407" s="69">
        <v>0</v>
      </c>
      <c r="BJ407" s="69">
        <v>0</v>
      </c>
      <c r="BK407" s="69">
        <v>0</v>
      </c>
      <c r="BL407" s="69">
        <v>0</v>
      </c>
      <c r="BM407" s="69">
        <v>0</v>
      </c>
      <c r="BN407" s="69">
        <v>0</v>
      </c>
      <c r="BO407" s="70" t="s">
        <v>423</v>
      </c>
      <c r="BP407" s="69">
        <v>0</v>
      </c>
      <c r="BQ407" s="69">
        <v>0</v>
      </c>
      <c r="BR407" s="69">
        <v>0</v>
      </c>
      <c r="BS407" s="69">
        <v>0</v>
      </c>
      <c r="BT407" s="69">
        <v>0</v>
      </c>
      <c r="BU407" s="69">
        <v>0</v>
      </c>
      <c r="BV407" s="69">
        <v>0</v>
      </c>
      <c r="BW407" s="69">
        <v>0</v>
      </c>
      <c r="BX407" s="70" t="s">
        <v>423</v>
      </c>
      <c r="BY407" s="69">
        <v>0</v>
      </c>
      <c r="BZ407" s="69">
        <v>0</v>
      </c>
      <c r="CA407" s="69">
        <v>0</v>
      </c>
      <c r="CB407" s="69">
        <v>0</v>
      </c>
      <c r="CC407" s="69">
        <v>0</v>
      </c>
      <c r="CD407" s="69">
        <v>0</v>
      </c>
      <c r="CE407" s="69">
        <v>0</v>
      </c>
      <c r="CF407" s="69">
        <v>0</v>
      </c>
      <c r="CG407" s="70" t="s">
        <v>423</v>
      </c>
      <c r="CH407" s="69">
        <v>0</v>
      </c>
      <c r="CI407" s="69">
        <v>0</v>
      </c>
      <c r="CJ407" s="69">
        <v>0</v>
      </c>
      <c r="CK407" s="69">
        <v>0</v>
      </c>
      <c r="CL407" s="69">
        <v>0</v>
      </c>
      <c r="CM407" s="69">
        <v>0</v>
      </c>
      <c r="CN407" s="69">
        <v>0</v>
      </c>
      <c r="CO407" s="69">
        <v>0</v>
      </c>
      <c r="CP407" s="70" t="s">
        <v>423</v>
      </c>
      <c r="CQ407" s="69">
        <v>0</v>
      </c>
      <c r="CR407" s="69">
        <v>0</v>
      </c>
      <c r="CS407" s="69">
        <v>0</v>
      </c>
      <c r="CT407" s="69">
        <v>0</v>
      </c>
      <c r="CU407" s="69">
        <v>0</v>
      </c>
      <c r="CV407" s="69">
        <v>0</v>
      </c>
      <c r="CW407" s="69">
        <v>0</v>
      </c>
      <c r="CX407" s="69">
        <v>0</v>
      </c>
      <c r="CY407" s="70" t="s">
        <v>423</v>
      </c>
      <c r="CZ407" s="69">
        <v>0</v>
      </c>
      <c r="DA407" s="69">
        <v>0</v>
      </c>
      <c r="DB407" s="69">
        <v>0</v>
      </c>
      <c r="DC407" s="69">
        <v>0</v>
      </c>
      <c r="DD407" s="69">
        <v>0</v>
      </c>
      <c r="DE407" s="69">
        <v>0</v>
      </c>
      <c r="DF407" s="69">
        <v>0</v>
      </c>
      <c r="DG407" s="69">
        <v>0</v>
      </c>
      <c r="DH407" s="70" t="s">
        <v>423</v>
      </c>
      <c r="DJ407" s="104"/>
      <c r="DK407" s="105"/>
    </row>
    <row r="408" spans="1:115" s="74" customFormat="1" ht="11.5" hidden="1" x14ac:dyDescent="0.35">
      <c r="A408" s="88">
        <v>2940</v>
      </c>
      <c r="B408" s="88" t="s">
        <v>646</v>
      </c>
      <c r="C408" s="69"/>
      <c r="D408" s="69">
        <v>0</v>
      </c>
      <c r="E408" s="69">
        <v>0</v>
      </c>
      <c r="F408" s="69">
        <v>0</v>
      </c>
      <c r="G408" s="69">
        <v>0</v>
      </c>
      <c r="H408" s="69">
        <v>0</v>
      </c>
      <c r="I408" s="69">
        <v>0</v>
      </c>
      <c r="J408" s="69">
        <v>0</v>
      </c>
      <c r="K408" s="69">
        <v>0</v>
      </c>
      <c r="L408" s="69">
        <v>0</v>
      </c>
      <c r="M408" s="69">
        <v>0</v>
      </c>
      <c r="N408" s="70" t="s">
        <v>423</v>
      </c>
      <c r="O408" s="69">
        <v>0</v>
      </c>
      <c r="P408" s="69">
        <v>0</v>
      </c>
      <c r="Q408" s="69">
        <v>0</v>
      </c>
      <c r="R408" s="69">
        <v>0</v>
      </c>
      <c r="S408" s="69">
        <v>0</v>
      </c>
      <c r="T408" s="69">
        <v>0</v>
      </c>
      <c r="U408" s="69">
        <v>0</v>
      </c>
      <c r="V408" s="69">
        <v>0</v>
      </c>
      <c r="W408" s="70" t="s">
        <v>423</v>
      </c>
      <c r="X408" s="69">
        <f t="shared" si="314"/>
        <v>0</v>
      </c>
      <c r="Y408" s="69">
        <f t="shared" si="314"/>
        <v>0</v>
      </c>
      <c r="Z408" s="69">
        <f t="shared" si="314"/>
        <v>0</v>
      </c>
      <c r="AA408" s="69">
        <f t="shared" si="314"/>
        <v>0</v>
      </c>
      <c r="AB408" s="69">
        <f t="shared" si="314"/>
        <v>0</v>
      </c>
      <c r="AC408" s="69">
        <f t="shared" si="314"/>
        <v>0</v>
      </c>
      <c r="AD408" s="69">
        <f t="shared" si="314"/>
        <v>0</v>
      </c>
      <c r="AE408" s="69">
        <f t="shared" si="314"/>
        <v>0</v>
      </c>
      <c r="AF408" s="69">
        <v>0</v>
      </c>
      <c r="AG408" s="69">
        <v>0</v>
      </c>
      <c r="AH408" s="69">
        <v>0</v>
      </c>
      <c r="AI408" s="69">
        <v>0</v>
      </c>
      <c r="AJ408" s="69">
        <v>0</v>
      </c>
      <c r="AK408" s="69">
        <v>0</v>
      </c>
      <c r="AL408" s="69">
        <v>0</v>
      </c>
      <c r="AM408" s="69">
        <v>0</v>
      </c>
      <c r="AN408" s="70" t="s">
        <v>423</v>
      </c>
      <c r="AO408" s="69">
        <v>0</v>
      </c>
      <c r="AP408" s="69">
        <v>0</v>
      </c>
      <c r="AQ408" s="69">
        <v>0</v>
      </c>
      <c r="AR408" s="69">
        <v>0</v>
      </c>
      <c r="AS408" s="69">
        <v>0</v>
      </c>
      <c r="AT408" s="69">
        <v>0</v>
      </c>
      <c r="AU408" s="69">
        <v>0</v>
      </c>
      <c r="AV408" s="69">
        <v>0</v>
      </c>
      <c r="AW408" s="70" t="s">
        <v>423</v>
      </c>
      <c r="AX408" s="69">
        <v>0</v>
      </c>
      <c r="AY408" s="69">
        <v>0</v>
      </c>
      <c r="AZ408" s="69">
        <v>0</v>
      </c>
      <c r="BA408" s="69">
        <v>0</v>
      </c>
      <c r="BB408" s="69">
        <v>0</v>
      </c>
      <c r="BC408" s="69">
        <v>0</v>
      </c>
      <c r="BD408" s="69">
        <v>0</v>
      </c>
      <c r="BE408" s="69">
        <v>0</v>
      </c>
      <c r="BF408" s="70" t="s">
        <v>423</v>
      </c>
      <c r="BG408" s="69">
        <v>0</v>
      </c>
      <c r="BH408" s="69">
        <v>0</v>
      </c>
      <c r="BI408" s="69">
        <v>0</v>
      </c>
      <c r="BJ408" s="69">
        <v>0</v>
      </c>
      <c r="BK408" s="69">
        <v>0</v>
      </c>
      <c r="BL408" s="69">
        <v>0</v>
      </c>
      <c r="BM408" s="69">
        <v>0</v>
      </c>
      <c r="BN408" s="69">
        <v>0</v>
      </c>
      <c r="BO408" s="70" t="s">
        <v>423</v>
      </c>
      <c r="BP408" s="69">
        <v>0</v>
      </c>
      <c r="BQ408" s="69">
        <v>0</v>
      </c>
      <c r="BR408" s="69">
        <v>0</v>
      </c>
      <c r="BS408" s="69">
        <v>0</v>
      </c>
      <c r="BT408" s="69">
        <v>0</v>
      </c>
      <c r="BU408" s="69">
        <v>0</v>
      </c>
      <c r="BV408" s="69">
        <v>0</v>
      </c>
      <c r="BW408" s="69">
        <v>0</v>
      </c>
      <c r="BX408" s="70" t="s">
        <v>423</v>
      </c>
      <c r="BY408" s="69">
        <v>0</v>
      </c>
      <c r="BZ408" s="69">
        <v>0</v>
      </c>
      <c r="CA408" s="69">
        <v>0</v>
      </c>
      <c r="CB408" s="69">
        <v>0</v>
      </c>
      <c r="CC408" s="69">
        <v>0</v>
      </c>
      <c r="CD408" s="69">
        <v>0</v>
      </c>
      <c r="CE408" s="69">
        <v>0</v>
      </c>
      <c r="CF408" s="69">
        <v>0</v>
      </c>
      <c r="CG408" s="70" t="s">
        <v>423</v>
      </c>
      <c r="CH408" s="69">
        <v>0</v>
      </c>
      <c r="CI408" s="69">
        <v>0</v>
      </c>
      <c r="CJ408" s="69">
        <v>0</v>
      </c>
      <c r="CK408" s="69">
        <v>0</v>
      </c>
      <c r="CL408" s="69">
        <v>0</v>
      </c>
      <c r="CM408" s="69">
        <v>0</v>
      </c>
      <c r="CN408" s="69">
        <v>0</v>
      </c>
      <c r="CO408" s="69">
        <v>0</v>
      </c>
      <c r="CP408" s="70" t="s">
        <v>423</v>
      </c>
      <c r="CQ408" s="69">
        <v>0</v>
      </c>
      <c r="CR408" s="69">
        <v>0</v>
      </c>
      <c r="CS408" s="69">
        <v>0</v>
      </c>
      <c r="CT408" s="69">
        <v>0</v>
      </c>
      <c r="CU408" s="69">
        <v>0</v>
      </c>
      <c r="CV408" s="69">
        <v>0</v>
      </c>
      <c r="CW408" s="69">
        <v>0</v>
      </c>
      <c r="CX408" s="69">
        <v>0</v>
      </c>
      <c r="CY408" s="70" t="s">
        <v>423</v>
      </c>
      <c r="CZ408" s="69">
        <v>0</v>
      </c>
      <c r="DA408" s="69">
        <v>0</v>
      </c>
      <c r="DB408" s="69">
        <v>0</v>
      </c>
      <c r="DC408" s="69">
        <v>0</v>
      </c>
      <c r="DD408" s="69">
        <v>0</v>
      </c>
      <c r="DE408" s="69">
        <v>0</v>
      </c>
      <c r="DF408" s="69">
        <v>0</v>
      </c>
      <c r="DG408" s="69">
        <v>0</v>
      </c>
      <c r="DH408" s="70" t="s">
        <v>423</v>
      </c>
      <c r="DJ408" s="104"/>
      <c r="DK408" s="105"/>
    </row>
    <row r="409" spans="1:115" s="74" customFormat="1" ht="11.5" hidden="1" x14ac:dyDescent="0.35">
      <c r="A409" s="88"/>
      <c r="B409" s="88"/>
      <c r="C409" s="69"/>
      <c r="D409" s="69"/>
      <c r="E409" s="69"/>
      <c r="F409" s="69"/>
      <c r="G409" s="69"/>
      <c r="H409" s="69"/>
      <c r="I409" s="69"/>
      <c r="J409" s="69"/>
      <c r="K409" s="69"/>
      <c r="L409" s="69"/>
      <c r="M409" s="69"/>
      <c r="N409" s="70"/>
      <c r="O409" s="69"/>
      <c r="P409" s="69"/>
      <c r="Q409" s="69"/>
      <c r="R409" s="69"/>
      <c r="S409" s="69"/>
      <c r="T409" s="69"/>
      <c r="U409" s="69"/>
      <c r="V409" s="69"/>
      <c r="W409" s="70"/>
      <c r="X409" s="69"/>
      <c r="Y409" s="69"/>
      <c r="Z409" s="69"/>
      <c r="AA409" s="69"/>
      <c r="AB409" s="69"/>
      <c r="AC409" s="69"/>
      <c r="AD409" s="69"/>
      <c r="AE409" s="69"/>
      <c r="AF409" s="69"/>
      <c r="AG409" s="69"/>
      <c r="AH409" s="69"/>
      <c r="AI409" s="69"/>
      <c r="AJ409" s="69"/>
      <c r="AK409" s="69"/>
      <c r="AL409" s="69"/>
      <c r="AM409" s="69"/>
      <c r="AN409" s="70"/>
      <c r="AO409" s="69"/>
      <c r="AP409" s="69"/>
      <c r="AQ409" s="69"/>
      <c r="AR409" s="69"/>
      <c r="AS409" s="69"/>
      <c r="AT409" s="69"/>
      <c r="AU409" s="69"/>
      <c r="AV409" s="69"/>
      <c r="AW409" s="70"/>
      <c r="AX409" s="69"/>
      <c r="AY409" s="69"/>
      <c r="AZ409" s="69"/>
      <c r="BA409" s="69"/>
      <c r="BB409" s="69"/>
      <c r="BC409" s="69"/>
      <c r="BD409" s="69"/>
      <c r="BE409" s="69"/>
      <c r="BF409" s="70"/>
      <c r="BG409" s="69"/>
      <c r="BH409" s="69"/>
      <c r="BI409" s="69"/>
      <c r="BJ409" s="69"/>
      <c r="BK409" s="69"/>
      <c r="BL409" s="69"/>
      <c r="BM409" s="69"/>
      <c r="BN409" s="69"/>
      <c r="BO409" s="70"/>
      <c r="BP409" s="69"/>
      <c r="BQ409" s="69"/>
      <c r="BR409" s="69"/>
      <c r="BS409" s="69"/>
      <c r="BT409" s="69"/>
      <c r="BU409" s="69"/>
      <c r="BV409" s="69"/>
      <c r="BW409" s="69"/>
      <c r="BX409" s="70"/>
      <c r="BY409" s="69"/>
      <c r="BZ409" s="69"/>
      <c r="CA409" s="69"/>
      <c r="CB409" s="69"/>
      <c r="CC409" s="69"/>
      <c r="CD409" s="69"/>
      <c r="CE409" s="69"/>
      <c r="CF409" s="69"/>
      <c r="CG409" s="70"/>
      <c r="CH409" s="69"/>
      <c r="CI409" s="69"/>
      <c r="CJ409" s="69"/>
      <c r="CK409" s="69"/>
      <c r="CL409" s="69"/>
      <c r="CM409" s="69"/>
      <c r="CN409" s="69"/>
      <c r="CO409" s="69"/>
      <c r="CP409" s="70"/>
      <c r="CQ409" s="69"/>
      <c r="CR409" s="69"/>
      <c r="CS409" s="69"/>
      <c r="CT409" s="69"/>
      <c r="CU409" s="69"/>
      <c r="CV409" s="69"/>
      <c r="CW409" s="69"/>
      <c r="CX409" s="69"/>
      <c r="CY409" s="70"/>
      <c r="CZ409" s="69"/>
      <c r="DA409" s="69"/>
      <c r="DB409" s="69"/>
      <c r="DC409" s="69"/>
      <c r="DD409" s="69"/>
      <c r="DE409" s="69"/>
      <c r="DF409" s="69"/>
      <c r="DG409" s="69"/>
      <c r="DH409" s="70"/>
      <c r="DJ409" s="104"/>
      <c r="DK409" s="105"/>
    </row>
    <row r="410" spans="1:115" s="109" customFormat="1" ht="11.5" hidden="1" x14ac:dyDescent="0.35">
      <c r="A410" s="88"/>
      <c r="B410" s="87" t="s">
        <v>647</v>
      </c>
      <c r="C410" s="107">
        <f t="shared" ref="C410:BN410" si="315">SUM(C362:C408)</f>
        <v>0</v>
      </c>
      <c r="D410" s="107">
        <f t="shared" si="315"/>
        <v>0</v>
      </c>
      <c r="E410" s="107">
        <f t="shared" si="315"/>
        <v>1050753.4100000001</v>
      </c>
      <c r="F410" s="107">
        <f t="shared" si="315"/>
        <v>87254.171999999991</v>
      </c>
      <c r="G410" s="107">
        <f t="shared" si="315"/>
        <v>309978.96600000001</v>
      </c>
      <c r="H410" s="107">
        <f t="shared" si="315"/>
        <v>323065.20000000007</v>
      </c>
      <c r="I410" s="107">
        <f t="shared" si="315"/>
        <v>235580</v>
      </c>
      <c r="J410" s="107">
        <f t="shared" si="315"/>
        <v>94875.071999999986</v>
      </c>
      <c r="K410" s="107">
        <f>SUM(K362:K408)</f>
        <v>0</v>
      </c>
      <c r="L410" s="107">
        <f>SUM(L362:L408)</f>
        <v>0</v>
      </c>
      <c r="M410" s="107">
        <f t="shared" si="315"/>
        <v>0</v>
      </c>
      <c r="N410" s="108">
        <f t="shared" si="315"/>
        <v>0</v>
      </c>
      <c r="O410" s="107">
        <f t="shared" si="315"/>
        <v>94577.43</v>
      </c>
      <c r="P410" s="107">
        <f t="shared" si="315"/>
        <v>297982.49599999998</v>
      </c>
      <c r="Q410" s="107">
        <f t="shared" si="315"/>
        <v>455824.15</v>
      </c>
      <c r="R410" s="107">
        <f t="shared" si="315"/>
        <v>412956.16000000003</v>
      </c>
      <c r="S410" s="107">
        <f t="shared" si="315"/>
        <v>219799.55</v>
      </c>
      <c r="T410" s="107">
        <f>SUM(T362:T408)</f>
        <v>0</v>
      </c>
      <c r="U410" s="107">
        <f>SUM(U362:U408)</f>
        <v>0</v>
      </c>
      <c r="V410" s="107">
        <f t="shared" si="315"/>
        <v>1481139.7860000001</v>
      </c>
      <c r="W410" s="108">
        <f t="shared" si="315"/>
        <v>0</v>
      </c>
      <c r="X410" s="107">
        <f t="shared" si="315"/>
        <v>-7323.2580000000016</v>
      </c>
      <c r="Y410" s="107">
        <f t="shared" si="315"/>
        <v>11996.47000000003</v>
      </c>
      <c r="Z410" s="107">
        <f t="shared" si="315"/>
        <v>-132758.94999999998</v>
      </c>
      <c r="AA410" s="107">
        <f t="shared" si="315"/>
        <v>-177376.15999999997</v>
      </c>
      <c r="AB410" s="107">
        <f t="shared" si="315"/>
        <v>-124924.47800000003</v>
      </c>
      <c r="AC410" s="107">
        <f>SUM(AC362:AC408)</f>
        <v>0</v>
      </c>
      <c r="AD410" s="107">
        <f>SUM(AD362:AD408)</f>
        <v>0</v>
      </c>
      <c r="AE410" s="107">
        <f>SUM(AE362:AE408)</f>
        <v>-1481139.7860000001</v>
      </c>
      <c r="AF410" s="107">
        <f t="shared" si="315"/>
        <v>94582.252900000021</v>
      </c>
      <c r="AG410" s="107">
        <f t="shared" si="315"/>
        <v>298410.38047999999</v>
      </c>
      <c r="AH410" s="107">
        <f t="shared" si="315"/>
        <v>458658.66009999998</v>
      </c>
      <c r="AI410" s="107">
        <f t="shared" si="315"/>
        <v>615894.84479999996</v>
      </c>
      <c r="AJ410" s="107">
        <f t="shared" si="315"/>
        <v>222531.03650000002</v>
      </c>
      <c r="AK410" s="107">
        <f>SUM(AK362:AK408)</f>
        <v>0</v>
      </c>
      <c r="AL410" s="107">
        <f>SUM(AL362:AL408)</f>
        <v>0</v>
      </c>
      <c r="AM410" s="107">
        <f t="shared" si="315"/>
        <v>1690077.17478</v>
      </c>
      <c r="AN410" s="108">
        <f t="shared" si="315"/>
        <v>0</v>
      </c>
      <c r="AO410" s="107">
        <f t="shared" si="315"/>
        <v>97419.720486999999</v>
      </c>
      <c r="AP410" s="107">
        <f t="shared" si="315"/>
        <v>307362.69189439993</v>
      </c>
      <c r="AQ410" s="107">
        <f t="shared" si="315"/>
        <v>472418.419903</v>
      </c>
      <c r="AR410" s="107">
        <f t="shared" si="315"/>
        <v>634371.69014399999</v>
      </c>
      <c r="AS410" s="107">
        <f t="shared" si="315"/>
        <v>229206.96759500002</v>
      </c>
      <c r="AT410" s="107">
        <f>SUM(AT362:AT408)</f>
        <v>0</v>
      </c>
      <c r="AU410" s="107">
        <f>SUM(AU362:AU408)</f>
        <v>0</v>
      </c>
      <c r="AV410" s="107">
        <f t="shared" si="315"/>
        <v>1740779.4900233999</v>
      </c>
      <c r="AW410" s="108">
        <f t="shared" si="315"/>
        <v>0</v>
      </c>
      <c r="AX410" s="107">
        <f t="shared" si="315"/>
        <v>100342.31210161002</v>
      </c>
      <c r="AY410" s="107">
        <f t="shared" si="315"/>
        <v>316583.57265123201</v>
      </c>
      <c r="AZ410" s="107">
        <f t="shared" si="315"/>
        <v>486590.97250008996</v>
      </c>
      <c r="BA410" s="107">
        <f t="shared" si="315"/>
        <v>653402.84084831993</v>
      </c>
      <c r="BB410" s="107">
        <f t="shared" si="315"/>
        <v>236083.17662285001</v>
      </c>
      <c r="BC410" s="107">
        <f>SUM(BC362:BC408)</f>
        <v>0</v>
      </c>
      <c r="BD410" s="107">
        <f>SUM(BD362:BD408)</f>
        <v>0</v>
      </c>
      <c r="BE410" s="107">
        <f t="shared" si="315"/>
        <v>1793002.8747241022</v>
      </c>
      <c r="BF410" s="108">
        <f t="shared" si="315"/>
        <v>0</v>
      </c>
      <c r="BG410" s="107">
        <f t="shared" si="315"/>
        <v>103352.5814646583</v>
      </c>
      <c r="BH410" s="107">
        <f t="shared" si="315"/>
        <v>326081.07983076893</v>
      </c>
      <c r="BI410" s="107">
        <f t="shared" si="315"/>
        <v>501188.70167509274</v>
      </c>
      <c r="BJ410" s="107">
        <f t="shared" si="315"/>
        <v>673004.92607376957</v>
      </c>
      <c r="BK410" s="107">
        <f t="shared" si="315"/>
        <v>243165.67192153557</v>
      </c>
      <c r="BL410" s="107">
        <f>SUM(BL362:BL408)</f>
        <v>243165.67192153557</v>
      </c>
      <c r="BM410" s="107">
        <f>SUM(BM362:BM408)</f>
        <v>0</v>
      </c>
      <c r="BN410" s="107">
        <f t="shared" si="315"/>
        <v>1846792.9609658252</v>
      </c>
      <c r="BO410" s="108">
        <f t="shared" ref="BO410:DH410" si="316">SUM(BO362:BO408)</f>
        <v>0</v>
      </c>
      <c r="BP410" s="107">
        <f t="shared" si="316"/>
        <v>106453.15890859807</v>
      </c>
      <c r="BQ410" s="107">
        <f t="shared" si="316"/>
        <v>335863.51222569204</v>
      </c>
      <c r="BR410" s="107">
        <f t="shared" si="316"/>
        <v>516224.36272534553</v>
      </c>
      <c r="BS410" s="107">
        <f t="shared" si="316"/>
        <v>693195.07385598286</v>
      </c>
      <c r="BT410" s="107">
        <f t="shared" si="316"/>
        <v>250460.64207918162</v>
      </c>
      <c r="BU410" s="107">
        <f>SUM(BU362:BU408)</f>
        <v>250460.64207918162</v>
      </c>
      <c r="BV410" s="107">
        <f>SUM(BV362:BV408)</f>
        <v>0</v>
      </c>
      <c r="BW410" s="107">
        <f t="shared" si="316"/>
        <v>1902196.7497948001</v>
      </c>
      <c r="BX410" s="108">
        <f t="shared" si="316"/>
        <v>0</v>
      </c>
      <c r="BY410" s="107">
        <f t="shared" si="316"/>
        <v>109646.75367585602</v>
      </c>
      <c r="BZ410" s="107">
        <f t="shared" si="316"/>
        <v>345939.41759246279</v>
      </c>
      <c r="CA410" s="107">
        <f t="shared" si="316"/>
        <v>531711.0936071059</v>
      </c>
      <c r="CB410" s="107">
        <f t="shared" si="316"/>
        <v>713990.92607166222</v>
      </c>
      <c r="CC410" s="107">
        <f t="shared" si="316"/>
        <v>257974.46134155709</v>
      </c>
      <c r="CD410" s="107">
        <f>SUM(CD362:CD408)</f>
        <v>257974.46134155709</v>
      </c>
      <c r="CE410" s="107">
        <f>SUM(CE362:CE408)</f>
        <v>0</v>
      </c>
      <c r="CF410" s="107">
        <f t="shared" si="316"/>
        <v>1959262.6522886441</v>
      </c>
      <c r="CG410" s="108">
        <f t="shared" si="316"/>
        <v>0</v>
      </c>
      <c r="CH410" s="107">
        <f t="shared" si="316"/>
        <v>112936.15628613169</v>
      </c>
      <c r="CI410" s="107">
        <f t="shared" si="316"/>
        <v>356317.60012023669</v>
      </c>
      <c r="CJ410" s="107">
        <f t="shared" si="316"/>
        <v>547662.42641531909</v>
      </c>
      <c r="CK410" s="107">
        <f t="shared" si="316"/>
        <v>735410.65385381214</v>
      </c>
      <c r="CL410" s="107">
        <f t="shared" si="316"/>
        <v>265713.69518180378</v>
      </c>
      <c r="CM410" s="107">
        <f>SUM(CM362:CM408)</f>
        <v>265713.69518180378</v>
      </c>
      <c r="CN410" s="107">
        <f>SUM(CN362:CN408)</f>
        <v>0</v>
      </c>
      <c r="CO410" s="107">
        <f t="shared" si="316"/>
        <v>2018040.5318573033</v>
      </c>
      <c r="CP410" s="108">
        <f t="shared" si="316"/>
        <v>0</v>
      </c>
      <c r="CQ410" s="107">
        <f t="shared" si="316"/>
        <v>116324.24097471565</v>
      </c>
      <c r="CR410" s="107">
        <f t="shared" si="316"/>
        <v>367007.12812384381</v>
      </c>
      <c r="CS410" s="107">
        <f t="shared" si="316"/>
        <v>564092.29920777865</v>
      </c>
      <c r="CT410" s="107">
        <f t="shared" si="316"/>
        <v>757472.97346942651</v>
      </c>
      <c r="CU410" s="107">
        <f t="shared" si="316"/>
        <v>273685.10603725794</v>
      </c>
      <c r="CV410" s="107">
        <f>SUM(CV362:CV408)</f>
        <v>273685.10603725794</v>
      </c>
      <c r="CW410" s="107">
        <f>SUM(CW362:CW408)</f>
        <v>0</v>
      </c>
      <c r="CX410" s="107">
        <f t="shared" si="316"/>
        <v>2078581.7478130232</v>
      </c>
      <c r="CY410" s="108">
        <f t="shared" si="316"/>
        <v>0</v>
      </c>
      <c r="CZ410" s="107">
        <f t="shared" si="316"/>
        <v>9</v>
      </c>
      <c r="DA410" s="107">
        <f t="shared" si="316"/>
        <v>3</v>
      </c>
      <c r="DB410" s="107">
        <f t="shared" si="316"/>
        <v>0</v>
      </c>
      <c r="DC410" s="107">
        <f t="shared" si="316"/>
        <v>0</v>
      </c>
      <c r="DD410" s="107">
        <f t="shared" si="316"/>
        <v>0</v>
      </c>
      <c r="DE410" s="107">
        <f>SUM(DE362:DE408)</f>
        <v>37.625000073601932</v>
      </c>
      <c r="DF410" s="107">
        <f>SUM(DF362:DF408)</f>
        <v>41</v>
      </c>
      <c r="DG410" s="107">
        <f t="shared" si="316"/>
        <v>10</v>
      </c>
      <c r="DH410" s="108">
        <f t="shared" si="316"/>
        <v>0</v>
      </c>
      <c r="DJ410" s="104"/>
      <c r="DK410" s="105"/>
    </row>
    <row r="411" spans="1:115" s="74" customFormat="1" ht="11.5" hidden="1" x14ac:dyDescent="0.35">
      <c r="A411" s="88"/>
      <c r="B411" s="88"/>
      <c r="C411" s="69"/>
      <c r="D411" s="69" t="str">
        <f t="shared" ref="D411:V411" si="317">IFERROR(IF(SUBTOTAL(109,D362:D408)&lt;&gt;D410,"Hidden",""),"Error")</f>
        <v/>
      </c>
      <c r="E411" s="69" t="str">
        <f t="shared" si="317"/>
        <v>Hidden</v>
      </c>
      <c r="F411" s="69" t="str">
        <f t="shared" si="317"/>
        <v>Hidden</v>
      </c>
      <c r="G411" s="69" t="str">
        <f t="shared" si="317"/>
        <v>Hidden</v>
      </c>
      <c r="H411" s="69" t="str">
        <f t="shared" si="317"/>
        <v>Hidden</v>
      </c>
      <c r="I411" s="69" t="str">
        <f t="shared" si="317"/>
        <v>Hidden</v>
      </c>
      <c r="J411" s="69" t="str">
        <f t="shared" si="317"/>
        <v>Hidden</v>
      </c>
      <c r="K411" s="69" t="str">
        <f>IFERROR(IF(SUBTOTAL(109,K362:K408)&lt;&gt;K410,"Hidden",""),"Error")</f>
        <v/>
      </c>
      <c r="L411" s="69" t="str">
        <f>IFERROR(IF(SUBTOTAL(109,L362:L408)&lt;&gt;L410,"Hidden",""),"Error")</f>
        <v/>
      </c>
      <c r="M411" s="69" t="str">
        <f t="shared" si="317"/>
        <v/>
      </c>
      <c r="N411" s="70"/>
      <c r="O411" s="69" t="str">
        <f t="shared" si="317"/>
        <v>Hidden</v>
      </c>
      <c r="P411" s="69" t="str">
        <f t="shared" si="317"/>
        <v>Hidden</v>
      </c>
      <c r="Q411" s="69" t="str">
        <f t="shared" si="317"/>
        <v>Hidden</v>
      </c>
      <c r="R411" s="69" t="str">
        <f t="shared" si="317"/>
        <v>Hidden</v>
      </c>
      <c r="S411" s="69" t="str">
        <f t="shared" si="317"/>
        <v>Hidden</v>
      </c>
      <c r="T411" s="69" t="str">
        <f>IFERROR(IF(SUBTOTAL(109,T362:T408)&lt;&gt;T410,"Hidden",""),"Error")</f>
        <v/>
      </c>
      <c r="U411" s="69" t="str">
        <f>IFERROR(IF(SUBTOTAL(109,U362:U408)&lt;&gt;U410,"Hidden",""),"Error")</f>
        <v/>
      </c>
      <c r="V411" s="69" t="str">
        <f t="shared" si="317"/>
        <v>Hidden</v>
      </c>
      <c r="W411" s="70"/>
      <c r="X411" s="69"/>
      <c r="Y411" s="69"/>
      <c r="Z411" s="69"/>
      <c r="AA411" s="69"/>
      <c r="AB411" s="69"/>
      <c r="AC411" s="69"/>
      <c r="AD411" s="69"/>
      <c r="AE411" s="69"/>
      <c r="AF411" s="69" t="str">
        <f t="shared" ref="AF411:AM411" si="318">IFERROR(IF(SUBTOTAL(109,AF362:AF408)&lt;&gt;AF410,"Hidden",""),"Error")</f>
        <v>Hidden</v>
      </c>
      <c r="AG411" s="69" t="str">
        <f t="shared" si="318"/>
        <v>Hidden</v>
      </c>
      <c r="AH411" s="69" t="str">
        <f t="shared" si="318"/>
        <v>Hidden</v>
      </c>
      <c r="AI411" s="69" t="str">
        <f t="shared" si="318"/>
        <v>Hidden</v>
      </c>
      <c r="AJ411" s="69" t="str">
        <f t="shared" si="318"/>
        <v>Hidden</v>
      </c>
      <c r="AK411" s="69" t="str">
        <f>IFERROR(IF(SUBTOTAL(109,AK362:AK408)&lt;&gt;AK410,"Hidden",""),"Error")</f>
        <v/>
      </c>
      <c r="AL411" s="69" t="str">
        <f>IFERROR(IF(SUBTOTAL(109,AL362:AL408)&lt;&gt;AL410,"Hidden",""),"Error")</f>
        <v/>
      </c>
      <c r="AM411" s="69" t="str">
        <f t="shared" si="318"/>
        <v>Hidden</v>
      </c>
      <c r="AN411" s="70"/>
      <c r="AO411" s="69" t="str">
        <f t="shared" ref="AO411:AV411" si="319">IFERROR(IF(SUBTOTAL(109,AO362:AO408)&lt;&gt;AO410,"Hidden",""),"Error")</f>
        <v>Hidden</v>
      </c>
      <c r="AP411" s="69" t="str">
        <f t="shared" si="319"/>
        <v>Hidden</v>
      </c>
      <c r="AQ411" s="69" t="str">
        <f t="shared" si="319"/>
        <v>Hidden</v>
      </c>
      <c r="AR411" s="69" t="str">
        <f t="shared" si="319"/>
        <v>Hidden</v>
      </c>
      <c r="AS411" s="69" t="str">
        <f t="shared" si="319"/>
        <v>Hidden</v>
      </c>
      <c r="AT411" s="69" t="str">
        <f>IFERROR(IF(SUBTOTAL(109,AT362:AT408)&lt;&gt;AT410,"Hidden",""),"Error")</f>
        <v/>
      </c>
      <c r="AU411" s="69" t="str">
        <f>IFERROR(IF(SUBTOTAL(109,AU362:AU408)&lt;&gt;AU410,"Hidden",""),"Error")</f>
        <v/>
      </c>
      <c r="AV411" s="69" t="str">
        <f t="shared" si="319"/>
        <v>Hidden</v>
      </c>
      <c r="AW411" s="70"/>
      <c r="AX411" s="69" t="str">
        <f t="shared" ref="AX411:BE411" si="320">IFERROR(IF(SUBTOTAL(109,AX362:AX408)&lt;&gt;AX410,"Hidden",""),"Error")</f>
        <v>Hidden</v>
      </c>
      <c r="AY411" s="69" t="str">
        <f t="shared" si="320"/>
        <v>Hidden</v>
      </c>
      <c r="AZ411" s="69" t="str">
        <f t="shared" si="320"/>
        <v>Hidden</v>
      </c>
      <c r="BA411" s="69" t="str">
        <f t="shared" si="320"/>
        <v>Hidden</v>
      </c>
      <c r="BB411" s="69" t="str">
        <f t="shared" si="320"/>
        <v>Hidden</v>
      </c>
      <c r="BC411" s="69" t="str">
        <f>IFERROR(IF(SUBTOTAL(109,BC362:BC408)&lt;&gt;BC410,"Hidden",""),"Error")</f>
        <v/>
      </c>
      <c r="BD411" s="69" t="str">
        <f>IFERROR(IF(SUBTOTAL(109,BD362:BD408)&lt;&gt;BD410,"Hidden",""),"Error")</f>
        <v/>
      </c>
      <c r="BE411" s="69" t="str">
        <f t="shared" si="320"/>
        <v>Hidden</v>
      </c>
      <c r="BF411" s="70"/>
      <c r="BG411" s="69" t="str">
        <f t="shared" ref="BG411:BN411" si="321">IFERROR(IF(SUBTOTAL(109,BG362:BG408)&lt;&gt;BG410,"Hidden",""),"Error")</f>
        <v>Hidden</v>
      </c>
      <c r="BH411" s="69" t="str">
        <f t="shared" si="321"/>
        <v>Hidden</v>
      </c>
      <c r="BI411" s="69" t="str">
        <f t="shared" si="321"/>
        <v>Hidden</v>
      </c>
      <c r="BJ411" s="69" t="str">
        <f t="shared" si="321"/>
        <v>Hidden</v>
      </c>
      <c r="BK411" s="69" t="str">
        <f t="shared" si="321"/>
        <v>Hidden</v>
      </c>
      <c r="BL411" s="69" t="str">
        <f>IFERROR(IF(SUBTOTAL(109,BL362:BL408)&lt;&gt;BL410,"Hidden",""),"Error")</f>
        <v>Hidden</v>
      </c>
      <c r="BM411" s="69" t="str">
        <f>IFERROR(IF(SUBTOTAL(109,BM362:BM408)&lt;&gt;BM410,"Hidden",""),"Error")</f>
        <v/>
      </c>
      <c r="BN411" s="69" t="str">
        <f t="shared" si="321"/>
        <v>Hidden</v>
      </c>
      <c r="BO411" s="70"/>
      <c r="BP411" s="69" t="str">
        <f t="shared" ref="BP411:BW411" si="322">IFERROR(IF(SUBTOTAL(109,BP362:BP408)&lt;&gt;BP410,"Hidden",""),"Error")</f>
        <v>Hidden</v>
      </c>
      <c r="BQ411" s="69" t="str">
        <f t="shared" si="322"/>
        <v>Hidden</v>
      </c>
      <c r="BR411" s="69" t="str">
        <f t="shared" si="322"/>
        <v>Hidden</v>
      </c>
      <c r="BS411" s="69" t="str">
        <f t="shared" si="322"/>
        <v>Hidden</v>
      </c>
      <c r="BT411" s="69" t="str">
        <f t="shared" si="322"/>
        <v>Hidden</v>
      </c>
      <c r="BU411" s="69" t="str">
        <f>IFERROR(IF(SUBTOTAL(109,BU362:BU408)&lt;&gt;BU410,"Hidden",""),"Error")</f>
        <v>Hidden</v>
      </c>
      <c r="BV411" s="69" t="str">
        <f>IFERROR(IF(SUBTOTAL(109,BV362:BV408)&lt;&gt;BV410,"Hidden",""),"Error")</f>
        <v/>
      </c>
      <c r="BW411" s="69" t="str">
        <f t="shared" si="322"/>
        <v>Hidden</v>
      </c>
      <c r="BX411" s="70"/>
      <c r="BY411" s="69" t="str">
        <f t="shared" ref="BY411:CF411" si="323">IFERROR(IF(SUBTOTAL(109,BY362:BY408)&lt;&gt;BY410,"Hidden",""),"Error")</f>
        <v>Hidden</v>
      </c>
      <c r="BZ411" s="69" t="str">
        <f t="shared" si="323"/>
        <v>Hidden</v>
      </c>
      <c r="CA411" s="69" t="str">
        <f t="shared" si="323"/>
        <v>Hidden</v>
      </c>
      <c r="CB411" s="69" t="str">
        <f t="shared" si="323"/>
        <v>Hidden</v>
      </c>
      <c r="CC411" s="69" t="str">
        <f t="shared" si="323"/>
        <v>Hidden</v>
      </c>
      <c r="CD411" s="69" t="str">
        <f>IFERROR(IF(SUBTOTAL(109,CD362:CD408)&lt;&gt;CD410,"Hidden",""),"Error")</f>
        <v>Hidden</v>
      </c>
      <c r="CE411" s="69" t="str">
        <f>IFERROR(IF(SUBTOTAL(109,CE362:CE408)&lt;&gt;CE410,"Hidden",""),"Error")</f>
        <v/>
      </c>
      <c r="CF411" s="69" t="str">
        <f t="shared" si="323"/>
        <v>Hidden</v>
      </c>
      <c r="CG411" s="70"/>
      <c r="CH411" s="69" t="str">
        <f t="shared" ref="CH411:CO411" si="324">IFERROR(IF(SUBTOTAL(109,CH362:CH408)&lt;&gt;CH410,"Hidden",""),"Error")</f>
        <v>Hidden</v>
      </c>
      <c r="CI411" s="69" t="str">
        <f t="shared" si="324"/>
        <v>Hidden</v>
      </c>
      <c r="CJ411" s="69" t="str">
        <f t="shared" si="324"/>
        <v>Hidden</v>
      </c>
      <c r="CK411" s="69" t="str">
        <f t="shared" si="324"/>
        <v>Hidden</v>
      </c>
      <c r="CL411" s="69" t="str">
        <f t="shared" si="324"/>
        <v>Hidden</v>
      </c>
      <c r="CM411" s="69" t="str">
        <f>IFERROR(IF(SUBTOTAL(109,CM362:CM408)&lt;&gt;CM410,"Hidden",""),"Error")</f>
        <v>Hidden</v>
      </c>
      <c r="CN411" s="69" t="str">
        <f>IFERROR(IF(SUBTOTAL(109,CN362:CN408)&lt;&gt;CN410,"Hidden",""),"Error")</f>
        <v/>
      </c>
      <c r="CO411" s="69" t="str">
        <f t="shared" si="324"/>
        <v>Hidden</v>
      </c>
      <c r="CP411" s="70"/>
      <c r="CQ411" s="69" t="str">
        <f t="shared" ref="CQ411:CX411" si="325">IFERROR(IF(SUBTOTAL(109,CQ362:CQ408)&lt;&gt;CQ410,"Hidden",""),"Error")</f>
        <v>Hidden</v>
      </c>
      <c r="CR411" s="69" t="str">
        <f t="shared" si="325"/>
        <v>Hidden</v>
      </c>
      <c r="CS411" s="69" t="str">
        <f t="shared" si="325"/>
        <v>Hidden</v>
      </c>
      <c r="CT411" s="69" t="str">
        <f t="shared" si="325"/>
        <v>Hidden</v>
      </c>
      <c r="CU411" s="69" t="str">
        <f t="shared" si="325"/>
        <v>Hidden</v>
      </c>
      <c r="CV411" s="69" t="str">
        <f>IFERROR(IF(SUBTOTAL(109,CV362:CV408)&lt;&gt;CV410,"Hidden",""),"Error")</f>
        <v>Hidden</v>
      </c>
      <c r="CW411" s="69" t="str">
        <f>IFERROR(IF(SUBTOTAL(109,CW362:CW408)&lt;&gt;CW410,"Hidden",""),"Error")</f>
        <v/>
      </c>
      <c r="CX411" s="69" t="str">
        <f t="shared" si="325"/>
        <v>Hidden</v>
      </c>
      <c r="CY411" s="70"/>
      <c r="CZ411" s="69" t="str">
        <f t="shared" ref="CZ411:DG411" si="326">IFERROR(IF(SUBTOTAL(109,CZ362:CZ408)&lt;&gt;CZ410,"Hidden",""),"Error")</f>
        <v>Hidden</v>
      </c>
      <c r="DA411" s="69" t="str">
        <f t="shared" si="326"/>
        <v>Hidden</v>
      </c>
      <c r="DB411" s="69" t="str">
        <f t="shared" si="326"/>
        <v/>
      </c>
      <c r="DC411" s="69" t="str">
        <f t="shared" si="326"/>
        <v/>
      </c>
      <c r="DD411" s="69" t="str">
        <f t="shared" si="326"/>
        <v/>
      </c>
      <c r="DE411" s="69" t="str">
        <f>IFERROR(IF(SUBTOTAL(109,DE362:DE408)&lt;&gt;DE410,"Hidden",""),"Error")</f>
        <v>Hidden</v>
      </c>
      <c r="DF411" s="69" t="str">
        <f>IFERROR(IF(SUBTOTAL(109,DF362:DF408)&lt;&gt;DF410,"Hidden",""),"Error")</f>
        <v>Hidden</v>
      </c>
      <c r="DG411" s="69" t="str">
        <f t="shared" si="326"/>
        <v>Hidden</v>
      </c>
      <c r="DH411" s="70"/>
      <c r="DJ411" s="104"/>
      <c r="DK411" s="105"/>
    </row>
    <row r="412" spans="1:115" s="103" customFormat="1" ht="11.5" outlineLevel="1" x14ac:dyDescent="0.35">
      <c r="A412" s="101" t="s">
        <v>35</v>
      </c>
      <c r="B412" s="106"/>
      <c r="C412" s="102"/>
      <c r="D412" s="102"/>
      <c r="E412" s="102"/>
      <c r="F412" s="102"/>
      <c r="G412" s="102"/>
      <c r="H412" s="102"/>
      <c r="I412" s="102"/>
      <c r="J412" s="102"/>
      <c r="K412" s="102"/>
      <c r="L412" s="102"/>
      <c r="M412" s="102"/>
      <c r="N412" s="100"/>
      <c r="O412" s="102"/>
      <c r="P412" s="102"/>
      <c r="Q412" s="102"/>
      <c r="R412" s="102"/>
      <c r="S412" s="102"/>
      <c r="T412" s="102"/>
      <c r="U412" s="102"/>
      <c r="V412" s="102"/>
      <c r="W412" s="100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0"/>
      <c r="AO412" s="102"/>
      <c r="AP412" s="102"/>
      <c r="AQ412" s="102"/>
      <c r="AR412" s="102"/>
      <c r="AS412" s="102"/>
      <c r="AT412" s="102"/>
      <c r="AU412" s="102"/>
      <c r="AV412" s="102"/>
      <c r="AW412" s="100"/>
      <c r="AX412" s="102"/>
      <c r="AY412" s="102"/>
      <c r="AZ412" s="102"/>
      <c r="BA412" s="102"/>
      <c r="BB412" s="102"/>
      <c r="BC412" s="102"/>
      <c r="BD412" s="102"/>
      <c r="BE412" s="102"/>
      <c r="BF412" s="100"/>
      <c r="BG412" s="102"/>
      <c r="BH412" s="102"/>
      <c r="BI412" s="102"/>
      <c r="BJ412" s="102"/>
      <c r="BK412" s="102"/>
      <c r="BL412" s="102"/>
      <c r="BM412" s="102"/>
      <c r="BN412" s="102"/>
      <c r="BO412" s="100"/>
      <c r="BP412" s="102"/>
      <c r="BQ412" s="102"/>
      <c r="BR412" s="102"/>
      <c r="BS412" s="102"/>
      <c r="BT412" s="102"/>
      <c r="BU412" s="102"/>
      <c r="BV412" s="102"/>
      <c r="BW412" s="102"/>
      <c r="BX412" s="100"/>
      <c r="BY412" s="102"/>
      <c r="BZ412" s="102"/>
      <c r="CA412" s="102"/>
      <c r="CB412" s="102"/>
      <c r="CC412" s="102"/>
      <c r="CD412" s="102"/>
      <c r="CE412" s="102"/>
      <c r="CF412" s="102"/>
      <c r="CG412" s="100"/>
      <c r="CH412" s="102"/>
      <c r="CI412" s="102"/>
      <c r="CJ412" s="102"/>
      <c r="CK412" s="102"/>
      <c r="CL412" s="102"/>
      <c r="CM412" s="102"/>
      <c r="CN412" s="102"/>
      <c r="CO412" s="102"/>
      <c r="CP412" s="100"/>
      <c r="CQ412" s="102"/>
      <c r="CR412" s="102"/>
      <c r="CS412" s="102"/>
      <c r="CT412" s="102"/>
      <c r="CU412" s="102"/>
      <c r="CV412" s="102"/>
      <c r="CW412" s="102"/>
      <c r="CX412" s="102"/>
      <c r="CY412" s="100"/>
      <c r="CZ412" s="102"/>
      <c r="DA412" s="102"/>
      <c r="DB412" s="102"/>
      <c r="DC412" s="102"/>
      <c r="DD412" s="102"/>
      <c r="DE412" s="102"/>
      <c r="DF412" s="102"/>
      <c r="DG412" s="102"/>
      <c r="DH412" s="100"/>
      <c r="DJ412" s="104"/>
      <c r="DK412" s="105"/>
    </row>
    <row r="413" spans="1:115" s="103" customFormat="1" ht="11.5" outlineLevel="1" x14ac:dyDescent="0.35">
      <c r="A413" s="87">
        <v>2100</v>
      </c>
      <c r="B413" s="87" t="s">
        <v>596</v>
      </c>
      <c r="C413" s="102">
        <f t="shared" ref="C413:AP413" si="327">SUM(C362:C370)</f>
        <v>0</v>
      </c>
      <c r="D413" s="102">
        <f t="shared" si="327"/>
        <v>0</v>
      </c>
      <c r="E413" s="102">
        <f t="shared" si="327"/>
        <v>0</v>
      </c>
      <c r="F413" s="102">
        <f t="shared" si="327"/>
        <v>0</v>
      </c>
      <c r="G413" s="102">
        <f t="shared" si="327"/>
        <v>0</v>
      </c>
      <c r="H413" s="102">
        <f t="shared" si="327"/>
        <v>0</v>
      </c>
      <c r="I413" s="102">
        <f t="shared" si="327"/>
        <v>0</v>
      </c>
      <c r="J413" s="102">
        <f t="shared" si="327"/>
        <v>0</v>
      </c>
      <c r="K413" s="102">
        <f>SUM(K362:K370)</f>
        <v>0</v>
      </c>
      <c r="L413" s="102">
        <f>SUM(L362:L370)</f>
        <v>0</v>
      </c>
      <c r="M413" s="102">
        <f t="shared" si="327"/>
        <v>0</v>
      </c>
      <c r="N413" s="102">
        <f t="shared" si="327"/>
        <v>0</v>
      </c>
      <c r="O413" s="102">
        <f t="shared" si="327"/>
        <v>0</v>
      </c>
      <c r="P413" s="102">
        <f t="shared" si="327"/>
        <v>0</v>
      </c>
      <c r="Q413" s="102">
        <f t="shared" si="327"/>
        <v>0</v>
      </c>
      <c r="R413" s="102">
        <f t="shared" si="327"/>
        <v>0</v>
      </c>
      <c r="S413" s="102">
        <f t="shared" si="327"/>
        <v>0</v>
      </c>
      <c r="T413" s="102">
        <f>SUM(T362:T370)</f>
        <v>0</v>
      </c>
      <c r="U413" s="102">
        <f>SUM(U362:U370)</f>
        <v>0</v>
      </c>
      <c r="V413" s="102">
        <f t="shared" si="327"/>
        <v>0</v>
      </c>
      <c r="W413" s="102">
        <f t="shared" si="327"/>
        <v>0</v>
      </c>
      <c r="X413" s="102">
        <f t="shared" si="327"/>
        <v>0</v>
      </c>
      <c r="Y413" s="102">
        <f t="shared" si="327"/>
        <v>0</v>
      </c>
      <c r="Z413" s="102">
        <f t="shared" si="327"/>
        <v>0</v>
      </c>
      <c r="AA413" s="102">
        <f t="shared" si="327"/>
        <v>0</v>
      </c>
      <c r="AB413" s="102">
        <f t="shared" si="327"/>
        <v>0</v>
      </c>
      <c r="AC413" s="102">
        <f>SUM(AC362:AC370)</f>
        <v>0</v>
      </c>
      <c r="AD413" s="102">
        <f>SUM(AD362:AD370)</f>
        <v>0</v>
      </c>
      <c r="AE413" s="102">
        <f>SUM(AE362:AE370)</f>
        <v>0</v>
      </c>
      <c r="AF413" s="102">
        <f t="shared" si="327"/>
        <v>0</v>
      </c>
      <c r="AG413" s="102">
        <f t="shared" si="327"/>
        <v>0</v>
      </c>
      <c r="AH413" s="102">
        <f t="shared" si="327"/>
        <v>0</v>
      </c>
      <c r="AI413" s="102">
        <f t="shared" si="327"/>
        <v>0</v>
      </c>
      <c r="AJ413" s="102">
        <f t="shared" si="327"/>
        <v>0</v>
      </c>
      <c r="AK413" s="102">
        <f>SUM(AK362:AK370)</f>
        <v>0</v>
      </c>
      <c r="AL413" s="102">
        <f>SUM(AL362:AL370)</f>
        <v>0</v>
      </c>
      <c r="AM413" s="102">
        <f t="shared" si="327"/>
        <v>0</v>
      </c>
      <c r="AN413" s="102">
        <f t="shared" si="327"/>
        <v>0</v>
      </c>
      <c r="AO413" s="102">
        <f t="shared" si="327"/>
        <v>0</v>
      </c>
      <c r="AP413" s="102">
        <f t="shared" si="327"/>
        <v>0</v>
      </c>
      <c r="AQ413" s="102">
        <f t="shared" ref="AQ413:DB413" si="328">SUM(AQ362:AQ370)</f>
        <v>0</v>
      </c>
      <c r="AR413" s="102">
        <f t="shared" si="328"/>
        <v>0</v>
      </c>
      <c r="AS413" s="102">
        <f t="shared" si="328"/>
        <v>0</v>
      </c>
      <c r="AT413" s="102">
        <f>SUM(AT362:AT370)</f>
        <v>0</v>
      </c>
      <c r="AU413" s="102">
        <f>SUM(AU362:AU370)</f>
        <v>0</v>
      </c>
      <c r="AV413" s="102">
        <f t="shared" si="328"/>
        <v>0</v>
      </c>
      <c r="AW413" s="102">
        <f t="shared" si="328"/>
        <v>0</v>
      </c>
      <c r="AX413" s="102">
        <f t="shared" si="328"/>
        <v>0</v>
      </c>
      <c r="AY413" s="102">
        <f t="shared" si="328"/>
        <v>0</v>
      </c>
      <c r="AZ413" s="102">
        <f t="shared" si="328"/>
        <v>0</v>
      </c>
      <c r="BA413" s="102">
        <f t="shared" si="328"/>
        <v>0</v>
      </c>
      <c r="BB413" s="102">
        <f t="shared" si="328"/>
        <v>0</v>
      </c>
      <c r="BC413" s="102">
        <f>SUM(BC362:BC370)</f>
        <v>0</v>
      </c>
      <c r="BD413" s="102">
        <f>SUM(BD362:BD370)</f>
        <v>0</v>
      </c>
      <c r="BE413" s="102">
        <f t="shared" si="328"/>
        <v>0</v>
      </c>
      <c r="BF413" s="102">
        <f t="shared" si="328"/>
        <v>0</v>
      </c>
      <c r="BG413" s="102">
        <f t="shared" si="328"/>
        <v>0</v>
      </c>
      <c r="BH413" s="102">
        <f t="shared" si="328"/>
        <v>0</v>
      </c>
      <c r="BI413" s="102">
        <f t="shared" si="328"/>
        <v>0</v>
      </c>
      <c r="BJ413" s="102">
        <f t="shared" si="328"/>
        <v>0</v>
      </c>
      <c r="BK413" s="102">
        <f t="shared" si="328"/>
        <v>0</v>
      </c>
      <c r="BL413" s="102">
        <f>SUM(BL362:BL370)</f>
        <v>0</v>
      </c>
      <c r="BM413" s="102">
        <f>SUM(BM362:BM370)</f>
        <v>0</v>
      </c>
      <c r="BN413" s="102">
        <f t="shared" si="328"/>
        <v>0</v>
      </c>
      <c r="BO413" s="102">
        <f t="shared" si="328"/>
        <v>0</v>
      </c>
      <c r="BP413" s="102">
        <f t="shared" si="328"/>
        <v>0</v>
      </c>
      <c r="BQ413" s="102">
        <f t="shared" si="328"/>
        <v>0</v>
      </c>
      <c r="BR413" s="102">
        <f t="shared" si="328"/>
        <v>0</v>
      </c>
      <c r="BS413" s="102">
        <f t="shared" si="328"/>
        <v>0</v>
      </c>
      <c r="BT413" s="102">
        <f t="shared" si="328"/>
        <v>0</v>
      </c>
      <c r="BU413" s="102">
        <f>SUM(BU362:BU370)</f>
        <v>0</v>
      </c>
      <c r="BV413" s="102">
        <f>SUM(BV362:BV370)</f>
        <v>0</v>
      </c>
      <c r="BW413" s="102">
        <f t="shared" si="328"/>
        <v>0</v>
      </c>
      <c r="BX413" s="102">
        <f t="shared" si="328"/>
        <v>0</v>
      </c>
      <c r="BY413" s="102">
        <f t="shared" si="328"/>
        <v>0</v>
      </c>
      <c r="BZ413" s="102">
        <f t="shared" si="328"/>
        <v>0</v>
      </c>
      <c r="CA413" s="102">
        <f t="shared" si="328"/>
        <v>0</v>
      </c>
      <c r="CB413" s="102">
        <f t="shared" si="328"/>
        <v>0</v>
      </c>
      <c r="CC413" s="102">
        <f t="shared" si="328"/>
        <v>0</v>
      </c>
      <c r="CD413" s="102">
        <f>SUM(CD362:CD370)</f>
        <v>0</v>
      </c>
      <c r="CE413" s="102">
        <f>SUM(CE362:CE370)</f>
        <v>0</v>
      </c>
      <c r="CF413" s="102">
        <f t="shared" si="328"/>
        <v>0</v>
      </c>
      <c r="CG413" s="102">
        <f t="shared" si="328"/>
        <v>0</v>
      </c>
      <c r="CH413" s="102">
        <f t="shared" si="328"/>
        <v>0</v>
      </c>
      <c r="CI413" s="102">
        <f t="shared" si="328"/>
        <v>0</v>
      </c>
      <c r="CJ413" s="102">
        <f t="shared" si="328"/>
        <v>0</v>
      </c>
      <c r="CK413" s="102">
        <f t="shared" si="328"/>
        <v>0</v>
      </c>
      <c r="CL413" s="102">
        <f t="shared" si="328"/>
        <v>0</v>
      </c>
      <c r="CM413" s="102">
        <f>SUM(CM362:CM370)</f>
        <v>0</v>
      </c>
      <c r="CN413" s="102">
        <f>SUM(CN362:CN370)</f>
        <v>0</v>
      </c>
      <c r="CO413" s="102">
        <f t="shared" si="328"/>
        <v>0</v>
      </c>
      <c r="CP413" s="102">
        <f t="shared" si="328"/>
        <v>0</v>
      </c>
      <c r="CQ413" s="102">
        <f t="shared" si="328"/>
        <v>0</v>
      </c>
      <c r="CR413" s="102">
        <f t="shared" si="328"/>
        <v>0</v>
      </c>
      <c r="CS413" s="102">
        <f t="shared" si="328"/>
        <v>0</v>
      </c>
      <c r="CT413" s="102">
        <f t="shared" si="328"/>
        <v>0</v>
      </c>
      <c r="CU413" s="102">
        <f t="shared" si="328"/>
        <v>0</v>
      </c>
      <c r="CV413" s="102">
        <f>SUM(CV362:CV370)</f>
        <v>0</v>
      </c>
      <c r="CW413" s="102">
        <f>SUM(CW362:CW370)</f>
        <v>0</v>
      </c>
      <c r="CX413" s="102">
        <f t="shared" si="328"/>
        <v>0</v>
      </c>
      <c r="CY413" s="102">
        <f t="shared" si="328"/>
        <v>0</v>
      </c>
      <c r="CZ413" s="102">
        <f t="shared" si="328"/>
        <v>0</v>
      </c>
      <c r="DA413" s="102">
        <f t="shared" si="328"/>
        <v>0</v>
      </c>
      <c r="DB413" s="102">
        <f t="shared" si="328"/>
        <v>0</v>
      </c>
      <c r="DC413" s="102">
        <f t="shared" ref="DC413:DH413" si="329">SUM(DC362:DC370)</f>
        <v>0</v>
      </c>
      <c r="DD413" s="102">
        <f t="shared" si="329"/>
        <v>0</v>
      </c>
      <c r="DE413" s="102">
        <f>SUM(DE362:DE370)</f>
        <v>0</v>
      </c>
      <c r="DF413" s="102">
        <f>SUM(DF362:DF370)</f>
        <v>0</v>
      </c>
      <c r="DG413" s="102">
        <f t="shared" si="329"/>
        <v>0</v>
      </c>
      <c r="DH413" s="102">
        <f t="shared" si="329"/>
        <v>0</v>
      </c>
      <c r="DJ413" s="104"/>
      <c r="DK413" s="105"/>
    </row>
    <row r="414" spans="1:115" s="103" customFormat="1" ht="11.5" outlineLevel="1" x14ac:dyDescent="0.35">
      <c r="A414" s="87">
        <v>2200</v>
      </c>
      <c r="B414" s="87" t="s">
        <v>605</v>
      </c>
      <c r="C414" s="102">
        <f t="shared" ref="C414:BN414" si="330">SUM(C371:C376)</f>
        <v>0</v>
      </c>
      <c r="D414" s="102">
        <f t="shared" si="330"/>
        <v>0</v>
      </c>
      <c r="E414" s="102">
        <f t="shared" si="330"/>
        <v>0</v>
      </c>
      <c r="F414" s="102">
        <f t="shared" si="330"/>
        <v>0</v>
      </c>
      <c r="G414" s="102">
        <f t="shared" si="330"/>
        <v>0</v>
      </c>
      <c r="H414" s="102">
        <f t="shared" si="330"/>
        <v>0</v>
      </c>
      <c r="I414" s="102">
        <f t="shared" si="330"/>
        <v>0</v>
      </c>
      <c r="J414" s="102">
        <f t="shared" si="330"/>
        <v>0</v>
      </c>
      <c r="K414" s="102">
        <f>SUM(K371:K376)</f>
        <v>0</v>
      </c>
      <c r="L414" s="102">
        <f>SUM(L371:L376)</f>
        <v>0</v>
      </c>
      <c r="M414" s="102">
        <f t="shared" si="330"/>
        <v>0</v>
      </c>
      <c r="N414" s="102">
        <f t="shared" si="330"/>
        <v>0</v>
      </c>
      <c r="O414" s="102">
        <f t="shared" si="330"/>
        <v>0</v>
      </c>
      <c r="P414" s="102">
        <f t="shared" si="330"/>
        <v>0</v>
      </c>
      <c r="Q414" s="102">
        <f t="shared" si="330"/>
        <v>0</v>
      </c>
      <c r="R414" s="102">
        <f t="shared" si="330"/>
        <v>0</v>
      </c>
      <c r="S414" s="102">
        <f t="shared" si="330"/>
        <v>0</v>
      </c>
      <c r="T414" s="102">
        <f>SUM(T371:T376)</f>
        <v>0</v>
      </c>
      <c r="U414" s="102">
        <f>SUM(U371:U376)</f>
        <v>0</v>
      </c>
      <c r="V414" s="102">
        <f t="shared" si="330"/>
        <v>0</v>
      </c>
      <c r="W414" s="102">
        <f t="shared" si="330"/>
        <v>0</v>
      </c>
      <c r="X414" s="102">
        <f t="shared" si="330"/>
        <v>0</v>
      </c>
      <c r="Y414" s="102">
        <f t="shared" si="330"/>
        <v>0</v>
      </c>
      <c r="Z414" s="102">
        <f t="shared" si="330"/>
        <v>0</v>
      </c>
      <c r="AA414" s="102">
        <f t="shared" si="330"/>
        <v>0</v>
      </c>
      <c r="AB414" s="102">
        <f t="shared" si="330"/>
        <v>0</v>
      </c>
      <c r="AC414" s="102">
        <f>SUM(AC371:AC376)</f>
        <v>0</v>
      </c>
      <c r="AD414" s="102">
        <f>SUM(AD371:AD376)</f>
        <v>0</v>
      </c>
      <c r="AE414" s="102">
        <f>SUM(AE371:AE376)</f>
        <v>0</v>
      </c>
      <c r="AF414" s="102">
        <f t="shared" si="330"/>
        <v>0</v>
      </c>
      <c r="AG414" s="102">
        <f t="shared" si="330"/>
        <v>0</v>
      </c>
      <c r="AH414" s="102">
        <f t="shared" si="330"/>
        <v>0</v>
      </c>
      <c r="AI414" s="102">
        <f t="shared" si="330"/>
        <v>0</v>
      </c>
      <c r="AJ414" s="102">
        <f t="shared" si="330"/>
        <v>0</v>
      </c>
      <c r="AK414" s="102">
        <f>SUM(AK371:AK376)</f>
        <v>0</v>
      </c>
      <c r="AL414" s="102">
        <f>SUM(AL371:AL376)</f>
        <v>0</v>
      </c>
      <c r="AM414" s="102">
        <f t="shared" si="330"/>
        <v>0</v>
      </c>
      <c r="AN414" s="102">
        <f t="shared" si="330"/>
        <v>0</v>
      </c>
      <c r="AO414" s="102">
        <f t="shared" si="330"/>
        <v>0</v>
      </c>
      <c r="AP414" s="102">
        <f t="shared" si="330"/>
        <v>0</v>
      </c>
      <c r="AQ414" s="102">
        <f t="shared" si="330"/>
        <v>0</v>
      </c>
      <c r="AR414" s="102">
        <f t="shared" si="330"/>
        <v>0</v>
      </c>
      <c r="AS414" s="102">
        <f t="shared" si="330"/>
        <v>0</v>
      </c>
      <c r="AT414" s="102">
        <f>SUM(AT371:AT376)</f>
        <v>0</v>
      </c>
      <c r="AU414" s="102">
        <f>SUM(AU371:AU376)</f>
        <v>0</v>
      </c>
      <c r="AV414" s="102">
        <f t="shared" si="330"/>
        <v>0</v>
      </c>
      <c r="AW414" s="102">
        <f t="shared" si="330"/>
        <v>0</v>
      </c>
      <c r="AX414" s="102">
        <f t="shared" si="330"/>
        <v>0</v>
      </c>
      <c r="AY414" s="102">
        <f t="shared" si="330"/>
        <v>0</v>
      </c>
      <c r="AZ414" s="102">
        <f t="shared" si="330"/>
        <v>0</v>
      </c>
      <c r="BA414" s="102">
        <f t="shared" si="330"/>
        <v>0</v>
      </c>
      <c r="BB414" s="102">
        <f t="shared" si="330"/>
        <v>0</v>
      </c>
      <c r="BC414" s="102">
        <f>SUM(BC371:BC376)</f>
        <v>0</v>
      </c>
      <c r="BD414" s="102">
        <f>SUM(BD371:BD376)</f>
        <v>0</v>
      </c>
      <c r="BE414" s="102">
        <f t="shared" si="330"/>
        <v>0</v>
      </c>
      <c r="BF414" s="102">
        <f t="shared" si="330"/>
        <v>0</v>
      </c>
      <c r="BG414" s="102">
        <f t="shared" si="330"/>
        <v>0</v>
      </c>
      <c r="BH414" s="102">
        <f t="shared" si="330"/>
        <v>0</v>
      </c>
      <c r="BI414" s="102">
        <f t="shared" si="330"/>
        <v>0</v>
      </c>
      <c r="BJ414" s="102">
        <f t="shared" si="330"/>
        <v>0</v>
      </c>
      <c r="BK414" s="102">
        <f t="shared" si="330"/>
        <v>0</v>
      </c>
      <c r="BL414" s="102">
        <f>SUM(BL371:BL376)</f>
        <v>0</v>
      </c>
      <c r="BM414" s="102">
        <f>SUM(BM371:BM376)</f>
        <v>0</v>
      </c>
      <c r="BN414" s="102">
        <f t="shared" si="330"/>
        <v>0</v>
      </c>
      <c r="BO414" s="102">
        <f t="shared" ref="BO414:DH414" si="331">SUM(BO371:BO376)</f>
        <v>0</v>
      </c>
      <c r="BP414" s="102">
        <f t="shared" si="331"/>
        <v>0</v>
      </c>
      <c r="BQ414" s="102">
        <f t="shared" si="331"/>
        <v>0</v>
      </c>
      <c r="BR414" s="102">
        <f t="shared" si="331"/>
        <v>0</v>
      </c>
      <c r="BS414" s="102">
        <f t="shared" si="331"/>
        <v>0</v>
      </c>
      <c r="BT414" s="102">
        <f t="shared" si="331"/>
        <v>0</v>
      </c>
      <c r="BU414" s="102">
        <f>SUM(BU371:BU376)</f>
        <v>0</v>
      </c>
      <c r="BV414" s="102">
        <f>SUM(BV371:BV376)</f>
        <v>0</v>
      </c>
      <c r="BW414" s="102">
        <f t="shared" si="331"/>
        <v>0</v>
      </c>
      <c r="BX414" s="102">
        <f t="shared" si="331"/>
        <v>0</v>
      </c>
      <c r="BY414" s="102">
        <f t="shared" si="331"/>
        <v>0</v>
      </c>
      <c r="BZ414" s="102">
        <f t="shared" si="331"/>
        <v>0</v>
      </c>
      <c r="CA414" s="102">
        <f t="shared" si="331"/>
        <v>0</v>
      </c>
      <c r="CB414" s="102">
        <f t="shared" si="331"/>
        <v>0</v>
      </c>
      <c r="CC414" s="102">
        <f t="shared" si="331"/>
        <v>0</v>
      </c>
      <c r="CD414" s="102">
        <f>SUM(CD371:CD376)</f>
        <v>0</v>
      </c>
      <c r="CE414" s="102">
        <f>SUM(CE371:CE376)</f>
        <v>0</v>
      </c>
      <c r="CF414" s="102">
        <f t="shared" si="331"/>
        <v>0</v>
      </c>
      <c r="CG414" s="102">
        <f t="shared" si="331"/>
        <v>0</v>
      </c>
      <c r="CH414" s="102">
        <f t="shared" si="331"/>
        <v>0</v>
      </c>
      <c r="CI414" s="102">
        <f t="shared" si="331"/>
        <v>0</v>
      </c>
      <c r="CJ414" s="102">
        <f t="shared" si="331"/>
        <v>0</v>
      </c>
      <c r="CK414" s="102">
        <f t="shared" si="331"/>
        <v>0</v>
      </c>
      <c r="CL414" s="102">
        <f t="shared" si="331"/>
        <v>0</v>
      </c>
      <c r="CM414" s="102">
        <f>SUM(CM371:CM376)</f>
        <v>0</v>
      </c>
      <c r="CN414" s="102">
        <f>SUM(CN371:CN376)</f>
        <v>0</v>
      </c>
      <c r="CO414" s="102">
        <f t="shared" si="331"/>
        <v>0</v>
      </c>
      <c r="CP414" s="102">
        <f t="shared" si="331"/>
        <v>0</v>
      </c>
      <c r="CQ414" s="102">
        <f t="shared" si="331"/>
        <v>0</v>
      </c>
      <c r="CR414" s="102">
        <f t="shared" si="331"/>
        <v>0</v>
      </c>
      <c r="CS414" s="102">
        <f t="shared" si="331"/>
        <v>0</v>
      </c>
      <c r="CT414" s="102">
        <f t="shared" si="331"/>
        <v>0</v>
      </c>
      <c r="CU414" s="102">
        <f t="shared" si="331"/>
        <v>0</v>
      </c>
      <c r="CV414" s="102">
        <f>SUM(CV371:CV376)</f>
        <v>0</v>
      </c>
      <c r="CW414" s="102">
        <f>SUM(CW371:CW376)</f>
        <v>0</v>
      </c>
      <c r="CX414" s="102">
        <f t="shared" si="331"/>
        <v>0</v>
      </c>
      <c r="CY414" s="102">
        <f t="shared" si="331"/>
        <v>0</v>
      </c>
      <c r="CZ414" s="102">
        <f t="shared" si="331"/>
        <v>0</v>
      </c>
      <c r="DA414" s="102">
        <f t="shared" si="331"/>
        <v>0</v>
      </c>
      <c r="DB414" s="102">
        <f t="shared" si="331"/>
        <v>0</v>
      </c>
      <c r="DC414" s="102">
        <f t="shared" si="331"/>
        <v>0</v>
      </c>
      <c r="DD414" s="102">
        <f t="shared" si="331"/>
        <v>0</v>
      </c>
      <c r="DE414" s="102">
        <f>SUM(DE371:DE376)</f>
        <v>0</v>
      </c>
      <c r="DF414" s="102">
        <f>SUM(DF371:DF376)</f>
        <v>0</v>
      </c>
      <c r="DG414" s="102">
        <f t="shared" si="331"/>
        <v>0</v>
      </c>
      <c r="DH414" s="102">
        <f t="shared" si="331"/>
        <v>0</v>
      </c>
      <c r="DJ414" s="104"/>
      <c r="DK414" s="105"/>
    </row>
    <row r="415" spans="1:115" s="103" customFormat="1" ht="11.5" outlineLevel="1" x14ac:dyDescent="0.35">
      <c r="A415" s="87">
        <v>2300</v>
      </c>
      <c r="B415" s="87" t="s">
        <v>611</v>
      </c>
      <c r="C415" s="102">
        <f t="shared" ref="C415:BN415" si="332">SUM(C377:C382)</f>
        <v>0</v>
      </c>
      <c r="D415" s="102">
        <f t="shared" si="332"/>
        <v>0</v>
      </c>
      <c r="E415" s="102">
        <f t="shared" si="332"/>
        <v>0</v>
      </c>
      <c r="F415" s="102">
        <f t="shared" si="332"/>
        <v>0</v>
      </c>
      <c r="G415" s="102">
        <f t="shared" si="332"/>
        <v>0</v>
      </c>
      <c r="H415" s="102">
        <f t="shared" si="332"/>
        <v>0</v>
      </c>
      <c r="I415" s="102">
        <f t="shared" si="332"/>
        <v>0</v>
      </c>
      <c r="J415" s="102">
        <f t="shared" si="332"/>
        <v>0</v>
      </c>
      <c r="K415" s="102">
        <f>SUM(K377:K382)</f>
        <v>0</v>
      </c>
      <c r="L415" s="102">
        <f>SUM(L377:L382)</f>
        <v>0</v>
      </c>
      <c r="M415" s="102">
        <f t="shared" si="332"/>
        <v>0</v>
      </c>
      <c r="N415" s="102">
        <f t="shared" si="332"/>
        <v>0</v>
      </c>
      <c r="O415" s="102">
        <f t="shared" si="332"/>
        <v>0</v>
      </c>
      <c r="P415" s="102">
        <f t="shared" si="332"/>
        <v>0</v>
      </c>
      <c r="Q415" s="102">
        <f t="shared" si="332"/>
        <v>0</v>
      </c>
      <c r="R415" s="102">
        <f t="shared" si="332"/>
        <v>0</v>
      </c>
      <c r="S415" s="102">
        <f t="shared" si="332"/>
        <v>0</v>
      </c>
      <c r="T415" s="102">
        <f>SUM(T377:T382)</f>
        <v>0</v>
      </c>
      <c r="U415" s="102">
        <f>SUM(U377:U382)</f>
        <v>0</v>
      </c>
      <c r="V415" s="102">
        <f t="shared" si="332"/>
        <v>0</v>
      </c>
      <c r="W415" s="102">
        <f t="shared" si="332"/>
        <v>0</v>
      </c>
      <c r="X415" s="102">
        <f t="shared" si="332"/>
        <v>0</v>
      </c>
      <c r="Y415" s="102">
        <f t="shared" si="332"/>
        <v>0</v>
      </c>
      <c r="Z415" s="102">
        <f t="shared" si="332"/>
        <v>0</v>
      </c>
      <c r="AA415" s="102">
        <f t="shared" si="332"/>
        <v>0</v>
      </c>
      <c r="AB415" s="102">
        <f t="shared" si="332"/>
        <v>0</v>
      </c>
      <c r="AC415" s="102">
        <f>SUM(AC377:AC382)</f>
        <v>0</v>
      </c>
      <c r="AD415" s="102">
        <f>SUM(AD377:AD382)</f>
        <v>0</v>
      </c>
      <c r="AE415" s="102">
        <f>SUM(AE377:AE382)</f>
        <v>0</v>
      </c>
      <c r="AF415" s="102">
        <f t="shared" si="332"/>
        <v>0</v>
      </c>
      <c r="AG415" s="102">
        <f t="shared" si="332"/>
        <v>0</v>
      </c>
      <c r="AH415" s="102">
        <f t="shared" si="332"/>
        <v>0</v>
      </c>
      <c r="AI415" s="102">
        <f t="shared" si="332"/>
        <v>0</v>
      </c>
      <c r="AJ415" s="102">
        <f t="shared" si="332"/>
        <v>0</v>
      </c>
      <c r="AK415" s="102">
        <f>SUM(AK377:AK382)</f>
        <v>0</v>
      </c>
      <c r="AL415" s="102">
        <f>SUM(AL377:AL382)</f>
        <v>0</v>
      </c>
      <c r="AM415" s="102">
        <f t="shared" si="332"/>
        <v>0</v>
      </c>
      <c r="AN415" s="102">
        <f t="shared" si="332"/>
        <v>0</v>
      </c>
      <c r="AO415" s="102">
        <f t="shared" si="332"/>
        <v>0</v>
      </c>
      <c r="AP415" s="102">
        <f t="shared" si="332"/>
        <v>0</v>
      </c>
      <c r="AQ415" s="102">
        <f t="shared" si="332"/>
        <v>0</v>
      </c>
      <c r="AR415" s="102">
        <f t="shared" si="332"/>
        <v>0</v>
      </c>
      <c r="AS415" s="102">
        <f t="shared" si="332"/>
        <v>0</v>
      </c>
      <c r="AT415" s="102">
        <f>SUM(AT377:AT382)</f>
        <v>0</v>
      </c>
      <c r="AU415" s="102">
        <f>SUM(AU377:AU382)</f>
        <v>0</v>
      </c>
      <c r="AV415" s="102">
        <f t="shared" si="332"/>
        <v>0</v>
      </c>
      <c r="AW415" s="102">
        <f t="shared" si="332"/>
        <v>0</v>
      </c>
      <c r="AX415" s="102">
        <f t="shared" si="332"/>
        <v>0</v>
      </c>
      <c r="AY415" s="102">
        <f t="shared" si="332"/>
        <v>0</v>
      </c>
      <c r="AZ415" s="102">
        <f t="shared" si="332"/>
        <v>0</v>
      </c>
      <c r="BA415" s="102">
        <f t="shared" si="332"/>
        <v>0</v>
      </c>
      <c r="BB415" s="102">
        <f t="shared" si="332"/>
        <v>0</v>
      </c>
      <c r="BC415" s="102">
        <f>SUM(BC377:BC382)</f>
        <v>0</v>
      </c>
      <c r="BD415" s="102">
        <f>SUM(BD377:BD382)</f>
        <v>0</v>
      </c>
      <c r="BE415" s="102">
        <f t="shared" si="332"/>
        <v>0</v>
      </c>
      <c r="BF415" s="102">
        <f t="shared" si="332"/>
        <v>0</v>
      </c>
      <c r="BG415" s="102">
        <f t="shared" si="332"/>
        <v>0</v>
      </c>
      <c r="BH415" s="102">
        <f t="shared" si="332"/>
        <v>0</v>
      </c>
      <c r="BI415" s="102">
        <f t="shared" si="332"/>
        <v>0</v>
      </c>
      <c r="BJ415" s="102">
        <f t="shared" si="332"/>
        <v>0</v>
      </c>
      <c r="BK415" s="102">
        <f t="shared" si="332"/>
        <v>0</v>
      </c>
      <c r="BL415" s="102">
        <f>SUM(BL377:BL382)</f>
        <v>0</v>
      </c>
      <c r="BM415" s="102">
        <f>SUM(BM377:BM382)</f>
        <v>0</v>
      </c>
      <c r="BN415" s="102">
        <f t="shared" si="332"/>
        <v>0</v>
      </c>
      <c r="BO415" s="102">
        <f t="shared" ref="BO415:DH415" si="333">SUM(BO377:BO382)</f>
        <v>0</v>
      </c>
      <c r="BP415" s="102">
        <f t="shared" si="333"/>
        <v>0</v>
      </c>
      <c r="BQ415" s="102">
        <f t="shared" si="333"/>
        <v>0</v>
      </c>
      <c r="BR415" s="102">
        <f t="shared" si="333"/>
        <v>0</v>
      </c>
      <c r="BS415" s="102">
        <f t="shared" si="333"/>
        <v>0</v>
      </c>
      <c r="BT415" s="102">
        <f t="shared" si="333"/>
        <v>0</v>
      </c>
      <c r="BU415" s="102">
        <f>SUM(BU377:BU382)</f>
        <v>0</v>
      </c>
      <c r="BV415" s="102">
        <f>SUM(BV377:BV382)</f>
        <v>0</v>
      </c>
      <c r="BW415" s="102">
        <f t="shared" si="333"/>
        <v>0</v>
      </c>
      <c r="BX415" s="102">
        <f t="shared" si="333"/>
        <v>0</v>
      </c>
      <c r="BY415" s="102">
        <f t="shared" si="333"/>
        <v>0</v>
      </c>
      <c r="BZ415" s="102">
        <f t="shared" si="333"/>
        <v>0</v>
      </c>
      <c r="CA415" s="102">
        <f t="shared" si="333"/>
        <v>0</v>
      </c>
      <c r="CB415" s="102">
        <f t="shared" si="333"/>
        <v>0</v>
      </c>
      <c r="CC415" s="102">
        <f t="shared" si="333"/>
        <v>0</v>
      </c>
      <c r="CD415" s="102">
        <f>SUM(CD377:CD382)</f>
        <v>0</v>
      </c>
      <c r="CE415" s="102">
        <f>SUM(CE377:CE382)</f>
        <v>0</v>
      </c>
      <c r="CF415" s="102">
        <f t="shared" si="333"/>
        <v>0</v>
      </c>
      <c r="CG415" s="102">
        <f t="shared" si="333"/>
        <v>0</v>
      </c>
      <c r="CH415" s="102">
        <f t="shared" si="333"/>
        <v>0</v>
      </c>
      <c r="CI415" s="102">
        <f t="shared" si="333"/>
        <v>0</v>
      </c>
      <c r="CJ415" s="102">
        <f t="shared" si="333"/>
        <v>0</v>
      </c>
      <c r="CK415" s="102">
        <f t="shared" si="333"/>
        <v>0</v>
      </c>
      <c r="CL415" s="102">
        <f t="shared" si="333"/>
        <v>0</v>
      </c>
      <c r="CM415" s="102">
        <f>SUM(CM377:CM382)</f>
        <v>0</v>
      </c>
      <c r="CN415" s="102">
        <f>SUM(CN377:CN382)</f>
        <v>0</v>
      </c>
      <c r="CO415" s="102">
        <f t="shared" si="333"/>
        <v>0</v>
      </c>
      <c r="CP415" s="102">
        <f t="shared" si="333"/>
        <v>0</v>
      </c>
      <c r="CQ415" s="102">
        <f t="shared" si="333"/>
        <v>0</v>
      </c>
      <c r="CR415" s="102">
        <f t="shared" si="333"/>
        <v>0</v>
      </c>
      <c r="CS415" s="102">
        <f t="shared" si="333"/>
        <v>0</v>
      </c>
      <c r="CT415" s="102">
        <f t="shared" si="333"/>
        <v>0</v>
      </c>
      <c r="CU415" s="102">
        <f t="shared" si="333"/>
        <v>0</v>
      </c>
      <c r="CV415" s="102">
        <f>SUM(CV377:CV382)</f>
        <v>0</v>
      </c>
      <c r="CW415" s="102">
        <f>SUM(CW377:CW382)</f>
        <v>0</v>
      </c>
      <c r="CX415" s="102">
        <f t="shared" si="333"/>
        <v>0</v>
      </c>
      <c r="CY415" s="102">
        <f t="shared" si="333"/>
        <v>0</v>
      </c>
      <c r="CZ415" s="102">
        <f t="shared" si="333"/>
        <v>0</v>
      </c>
      <c r="DA415" s="102">
        <f t="shared" si="333"/>
        <v>0</v>
      </c>
      <c r="DB415" s="102">
        <f t="shared" si="333"/>
        <v>0</v>
      </c>
      <c r="DC415" s="102">
        <f t="shared" si="333"/>
        <v>0</v>
      </c>
      <c r="DD415" s="102">
        <f t="shared" si="333"/>
        <v>0</v>
      </c>
      <c r="DE415" s="102">
        <f>SUM(DE377:DE382)</f>
        <v>0</v>
      </c>
      <c r="DF415" s="102">
        <f>SUM(DF377:DF382)</f>
        <v>0</v>
      </c>
      <c r="DG415" s="102">
        <f t="shared" si="333"/>
        <v>0</v>
      </c>
      <c r="DH415" s="102">
        <f t="shared" si="333"/>
        <v>0</v>
      </c>
      <c r="DJ415" s="104"/>
      <c r="DK415" s="105"/>
    </row>
    <row r="416" spans="1:115" s="103" customFormat="1" ht="11.5" outlineLevel="1" x14ac:dyDescent="0.35">
      <c r="A416" s="87">
        <v>2400</v>
      </c>
      <c r="B416" s="87" t="s">
        <v>617</v>
      </c>
      <c r="C416" s="102">
        <f t="shared" ref="C416:BN416" si="334">SUM(C383:C388)</f>
        <v>0</v>
      </c>
      <c r="D416" s="102">
        <f t="shared" si="334"/>
        <v>0</v>
      </c>
      <c r="E416" s="102">
        <f t="shared" si="334"/>
        <v>444703.22200000001</v>
      </c>
      <c r="F416" s="102">
        <f t="shared" si="334"/>
        <v>68504.171999999991</v>
      </c>
      <c r="G416" s="102">
        <f t="shared" si="334"/>
        <v>58169.958000000006</v>
      </c>
      <c r="H416" s="102">
        <f t="shared" si="334"/>
        <v>185995.80000000002</v>
      </c>
      <c r="I416" s="102">
        <f t="shared" si="334"/>
        <v>70000.000000000015</v>
      </c>
      <c r="J416" s="102">
        <f t="shared" si="334"/>
        <v>62033.291999999994</v>
      </c>
      <c r="K416" s="102">
        <f>SUM(K383:K388)</f>
        <v>0</v>
      </c>
      <c r="L416" s="102">
        <f>SUM(L383:L388)</f>
        <v>0</v>
      </c>
      <c r="M416" s="102">
        <f t="shared" si="334"/>
        <v>0</v>
      </c>
      <c r="N416" s="102">
        <f t="shared" si="334"/>
        <v>0</v>
      </c>
      <c r="O416" s="102">
        <f t="shared" si="334"/>
        <v>75077.429999999993</v>
      </c>
      <c r="P416" s="102">
        <f t="shared" si="334"/>
        <v>57929.599999999999</v>
      </c>
      <c r="Q416" s="102">
        <f t="shared" si="334"/>
        <v>204245.64</v>
      </c>
      <c r="R416" s="102">
        <f t="shared" si="334"/>
        <v>146200.16</v>
      </c>
      <c r="S416" s="102">
        <f t="shared" si="334"/>
        <v>143812</v>
      </c>
      <c r="T416" s="102">
        <f>SUM(T383:T388)</f>
        <v>0</v>
      </c>
      <c r="U416" s="102">
        <f>SUM(U383:U388)</f>
        <v>0</v>
      </c>
      <c r="V416" s="102">
        <f t="shared" si="334"/>
        <v>627264.83000000007</v>
      </c>
      <c r="W416" s="102">
        <f t="shared" si="334"/>
        <v>0</v>
      </c>
      <c r="X416" s="102">
        <f t="shared" si="334"/>
        <v>-6573.2580000000016</v>
      </c>
      <c r="Y416" s="102">
        <f t="shared" si="334"/>
        <v>240.35800000000745</v>
      </c>
      <c r="Z416" s="102">
        <f t="shared" si="334"/>
        <v>-18249.839999999997</v>
      </c>
      <c r="AA416" s="102">
        <f t="shared" si="334"/>
        <v>-76200.159999999989</v>
      </c>
      <c r="AB416" s="102">
        <f t="shared" si="334"/>
        <v>-81778.708000000013</v>
      </c>
      <c r="AC416" s="102">
        <f>SUM(AC383:AC388)</f>
        <v>0</v>
      </c>
      <c r="AD416" s="102">
        <f>SUM(AD383:AD388)</f>
        <v>0</v>
      </c>
      <c r="AE416" s="102">
        <f>SUM(AE383:AE388)</f>
        <v>-627264.83000000007</v>
      </c>
      <c r="AF416" s="102">
        <f t="shared" si="334"/>
        <v>74497.252900000021</v>
      </c>
      <c r="AG416" s="102">
        <f t="shared" si="334"/>
        <v>59667.488000000005</v>
      </c>
      <c r="AH416" s="102">
        <f t="shared" si="334"/>
        <v>203575.0092</v>
      </c>
      <c r="AI416" s="102">
        <f t="shared" si="334"/>
        <v>150586.1648</v>
      </c>
      <c r="AJ416" s="102">
        <f t="shared" si="334"/>
        <v>145808.86000000002</v>
      </c>
      <c r="AK416" s="102">
        <f>SUM(AK383:AK388)</f>
        <v>0</v>
      </c>
      <c r="AL416" s="102">
        <f>SUM(AL383:AL388)</f>
        <v>0</v>
      </c>
      <c r="AM416" s="102">
        <f t="shared" si="334"/>
        <v>634134.77489999996</v>
      </c>
      <c r="AN416" s="102">
        <f t="shared" si="334"/>
        <v>0</v>
      </c>
      <c r="AO416" s="102">
        <f t="shared" si="334"/>
        <v>76732.170486999996</v>
      </c>
      <c r="AP416" s="102">
        <f t="shared" si="334"/>
        <v>61457.512639999994</v>
      </c>
      <c r="AQ416" s="102">
        <f t="shared" si="334"/>
        <v>209682.25947599998</v>
      </c>
      <c r="AR416" s="102">
        <f t="shared" si="334"/>
        <v>155103.749744</v>
      </c>
      <c r="AS416" s="102">
        <f t="shared" si="334"/>
        <v>150183.12580000001</v>
      </c>
      <c r="AT416" s="102">
        <f>SUM(AT383:AT388)</f>
        <v>0</v>
      </c>
      <c r="AU416" s="102">
        <f>SUM(AU383:AU388)</f>
        <v>0</v>
      </c>
      <c r="AV416" s="102">
        <f t="shared" si="334"/>
        <v>653158.81814699993</v>
      </c>
      <c r="AW416" s="102">
        <f t="shared" si="334"/>
        <v>0</v>
      </c>
      <c r="AX416" s="102">
        <f t="shared" si="334"/>
        <v>79034.135601610018</v>
      </c>
      <c r="AY416" s="102">
        <f t="shared" si="334"/>
        <v>63301.238019200013</v>
      </c>
      <c r="AZ416" s="102">
        <f t="shared" si="334"/>
        <v>215972.72726027999</v>
      </c>
      <c r="BA416" s="102">
        <f t="shared" si="334"/>
        <v>159756.86223631998</v>
      </c>
      <c r="BB416" s="102">
        <f t="shared" si="334"/>
        <v>154688.61957400001</v>
      </c>
      <c r="BC416" s="102">
        <f>SUM(BC383:BC388)</f>
        <v>0</v>
      </c>
      <c r="BD416" s="102">
        <f>SUM(BD383:BD388)</f>
        <v>0</v>
      </c>
      <c r="BE416" s="102">
        <f t="shared" si="334"/>
        <v>672753.58269141009</v>
      </c>
      <c r="BF416" s="102">
        <f t="shared" si="334"/>
        <v>0</v>
      </c>
      <c r="BG416" s="102">
        <f t="shared" si="334"/>
        <v>81405.1596696583</v>
      </c>
      <c r="BH416" s="102">
        <f t="shared" si="334"/>
        <v>65200.275159775985</v>
      </c>
      <c r="BI416" s="102">
        <f t="shared" si="334"/>
        <v>222451.90907808841</v>
      </c>
      <c r="BJ416" s="102">
        <f t="shared" si="334"/>
        <v>164549.56810340961</v>
      </c>
      <c r="BK416" s="102">
        <f t="shared" si="334"/>
        <v>159329.27816122002</v>
      </c>
      <c r="BL416" s="102">
        <f>SUM(BL383:BL388)</f>
        <v>159329.27816122002</v>
      </c>
      <c r="BM416" s="102">
        <f>SUM(BM383:BM388)</f>
        <v>0</v>
      </c>
      <c r="BN416" s="102">
        <f t="shared" si="334"/>
        <v>692936.19017215224</v>
      </c>
      <c r="BO416" s="102">
        <f t="shared" ref="BO416:DH416" si="335">SUM(BO383:BO388)</f>
        <v>0</v>
      </c>
      <c r="BP416" s="102">
        <f t="shared" si="335"/>
        <v>83847.314459748057</v>
      </c>
      <c r="BQ416" s="102">
        <f t="shared" si="335"/>
        <v>67156.283414569276</v>
      </c>
      <c r="BR416" s="102">
        <f t="shared" si="335"/>
        <v>229125.46635043106</v>
      </c>
      <c r="BS416" s="102">
        <f t="shared" si="335"/>
        <v>169486.05514651194</v>
      </c>
      <c r="BT416" s="102">
        <f t="shared" si="335"/>
        <v>164109.15650605664</v>
      </c>
      <c r="BU416" s="102">
        <f>SUM(BU383:BU388)</f>
        <v>164109.15650605664</v>
      </c>
      <c r="BV416" s="102">
        <f>SUM(BV383:BV388)</f>
        <v>0</v>
      </c>
      <c r="BW416" s="102">
        <f t="shared" si="335"/>
        <v>713724.27587731695</v>
      </c>
      <c r="BX416" s="102">
        <f t="shared" si="335"/>
        <v>0</v>
      </c>
      <c r="BY416" s="102">
        <f t="shared" si="335"/>
        <v>86362.733893540513</v>
      </c>
      <c r="BZ416" s="102">
        <f t="shared" si="335"/>
        <v>69170.971917006362</v>
      </c>
      <c r="CA416" s="102">
        <f t="shared" si="335"/>
        <v>235999.23034094402</v>
      </c>
      <c r="CB416" s="102">
        <f t="shared" si="335"/>
        <v>174570.63680090726</v>
      </c>
      <c r="CC416" s="102">
        <f t="shared" si="335"/>
        <v>169032.43120123836</v>
      </c>
      <c r="CD416" s="102">
        <f>SUM(CD383:CD388)</f>
        <v>169032.43120123836</v>
      </c>
      <c r="CE416" s="102">
        <f>SUM(CE383:CE388)</f>
        <v>0</v>
      </c>
      <c r="CF416" s="102">
        <f t="shared" si="335"/>
        <v>735136.00415363652</v>
      </c>
      <c r="CG416" s="102">
        <f t="shared" si="335"/>
        <v>0</v>
      </c>
      <c r="CH416" s="102">
        <f t="shared" si="335"/>
        <v>88953.615910346722</v>
      </c>
      <c r="CI416" s="102">
        <f t="shared" si="335"/>
        <v>71246.101074516555</v>
      </c>
      <c r="CJ416" s="102">
        <f t="shared" si="335"/>
        <v>243079.20725117234</v>
      </c>
      <c r="CK416" s="102">
        <f t="shared" si="335"/>
        <v>179807.75590493451</v>
      </c>
      <c r="CL416" s="102">
        <f t="shared" si="335"/>
        <v>174103.4041372755</v>
      </c>
      <c r="CM416" s="102">
        <f>SUM(CM383:CM388)</f>
        <v>174103.4041372755</v>
      </c>
      <c r="CN416" s="102">
        <f>SUM(CN383:CN388)</f>
        <v>0</v>
      </c>
      <c r="CO416" s="102">
        <f t="shared" si="335"/>
        <v>757190.08427824557</v>
      </c>
      <c r="CP416" s="102">
        <f t="shared" si="335"/>
        <v>0</v>
      </c>
      <c r="CQ416" s="102">
        <f t="shared" si="335"/>
        <v>91622.22438765713</v>
      </c>
      <c r="CR416" s="102">
        <f t="shared" si="335"/>
        <v>73383.484106752047</v>
      </c>
      <c r="CS416" s="102">
        <f t="shared" si="335"/>
        <v>250371.58346870751</v>
      </c>
      <c r="CT416" s="102">
        <f t="shared" si="335"/>
        <v>185201.98858208256</v>
      </c>
      <c r="CU416" s="102">
        <f t="shared" si="335"/>
        <v>179326.50626139378</v>
      </c>
      <c r="CV416" s="102">
        <f>SUM(CV383:CV388)</f>
        <v>179326.50626139378</v>
      </c>
      <c r="CW416" s="102">
        <f>SUM(CW383:CW388)</f>
        <v>0</v>
      </c>
      <c r="CX416" s="102">
        <f t="shared" si="335"/>
        <v>779905.78680659295</v>
      </c>
      <c r="CY416" s="102">
        <f t="shared" si="335"/>
        <v>0</v>
      </c>
      <c r="CZ416" s="102">
        <f t="shared" si="335"/>
        <v>2</v>
      </c>
      <c r="DA416" s="102">
        <f t="shared" si="335"/>
        <v>2</v>
      </c>
      <c r="DB416" s="102">
        <f t="shared" si="335"/>
        <v>0</v>
      </c>
      <c r="DC416" s="102">
        <f t="shared" si="335"/>
        <v>0</v>
      </c>
      <c r="DD416" s="102">
        <f t="shared" si="335"/>
        <v>0</v>
      </c>
      <c r="DE416" s="102">
        <f>SUM(DE383:DE388)</f>
        <v>13.125000073601932</v>
      </c>
      <c r="DF416" s="102">
        <f>SUM(DF383:DF388)</f>
        <v>15</v>
      </c>
      <c r="DG416" s="102">
        <f t="shared" si="335"/>
        <v>5</v>
      </c>
      <c r="DH416" s="102">
        <f t="shared" si="335"/>
        <v>0</v>
      </c>
      <c r="DJ416" s="104"/>
      <c r="DK416" s="105"/>
    </row>
    <row r="417" spans="1:115" s="103" customFormat="1" ht="11.5" outlineLevel="1" x14ac:dyDescent="0.35">
      <c r="A417" s="87">
        <v>2900</v>
      </c>
      <c r="B417" s="87" t="s">
        <v>631</v>
      </c>
      <c r="C417" s="102">
        <f>SUM(C395:C408)</f>
        <v>0</v>
      </c>
      <c r="D417" s="102">
        <f>SUM(D395:D408)</f>
        <v>0</v>
      </c>
      <c r="E417" s="102">
        <f>SUM(E389:E408)</f>
        <v>606050.18800000008</v>
      </c>
      <c r="F417" s="102">
        <f t="shared" ref="F417:Q417" si="336">SUM(F389:F408)</f>
        <v>18750</v>
      </c>
      <c r="G417" s="102">
        <f t="shared" si="336"/>
        <v>251809.00800000003</v>
      </c>
      <c r="H417" s="102">
        <f t="shared" si="336"/>
        <v>137069.40000000002</v>
      </c>
      <c r="I417" s="102">
        <f t="shared" si="336"/>
        <v>165580</v>
      </c>
      <c r="J417" s="102">
        <f t="shared" si="336"/>
        <v>32841.779999999992</v>
      </c>
      <c r="K417" s="102">
        <f t="shared" si="336"/>
        <v>0</v>
      </c>
      <c r="L417" s="102">
        <f t="shared" si="336"/>
        <v>0</v>
      </c>
      <c r="M417" s="102">
        <f t="shared" si="336"/>
        <v>0</v>
      </c>
      <c r="N417" s="102">
        <f t="shared" si="336"/>
        <v>0</v>
      </c>
      <c r="O417" s="102">
        <f t="shared" si="336"/>
        <v>19500</v>
      </c>
      <c r="P417" s="102">
        <f t="shared" si="336"/>
        <v>240052.89600000001</v>
      </c>
      <c r="Q417" s="102">
        <f t="shared" si="336"/>
        <v>251578.51</v>
      </c>
      <c r="R417" s="102">
        <f>SUM(R395:R408)</f>
        <v>266756</v>
      </c>
      <c r="S417" s="102">
        <f t="shared" ref="S417:U417" si="337">SUM(S389:S408)</f>
        <v>75987.55</v>
      </c>
      <c r="T417" s="102">
        <f t="shared" si="337"/>
        <v>0</v>
      </c>
      <c r="U417" s="102">
        <f t="shared" si="337"/>
        <v>0</v>
      </c>
      <c r="V417" s="102">
        <f>SUM(V395:V408)</f>
        <v>853874.95600000001</v>
      </c>
      <c r="W417" s="102">
        <f t="shared" ref="W417:AQ417" si="338">SUM(W389:W408)</f>
        <v>0</v>
      </c>
      <c r="X417" s="102">
        <f t="shared" si="338"/>
        <v>-750</v>
      </c>
      <c r="Y417" s="102">
        <f t="shared" si="338"/>
        <v>11756.112000000023</v>
      </c>
      <c r="Z417" s="102">
        <f t="shared" si="338"/>
        <v>-114509.10999999999</v>
      </c>
      <c r="AA417" s="102">
        <f t="shared" si="338"/>
        <v>-101176</v>
      </c>
      <c r="AB417" s="102">
        <f t="shared" si="338"/>
        <v>-43145.770000000011</v>
      </c>
      <c r="AC417" s="102">
        <f t="shared" si="338"/>
        <v>0</v>
      </c>
      <c r="AD417" s="102">
        <f t="shared" si="338"/>
        <v>0</v>
      </c>
      <c r="AE417" s="102">
        <f t="shared" si="338"/>
        <v>-853874.95600000001</v>
      </c>
      <c r="AF417" s="102">
        <f t="shared" si="338"/>
        <v>20085</v>
      </c>
      <c r="AG417" s="102">
        <f t="shared" si="338"/>
        <v>238742.89247999998</v>
      </c>
      <c r="AH417" s="102">
        <f t="shared" si="338"/>
        <v>255083.65089999998</v>
      </c>
      <c r="AI417" s="102">
        <f t="shared" si="338"/>
        <v>465308.67999999993</v>
      </c>
      <c r="AJ417" s="102">
        <f t="shared" si="338"/>
        <v>76722.176500000001</v>
      </c>
      <c r="AK417" s="102">
        <f t="shared" si="338"/>
        <v>0</v>
      </c>
      <c r="AL417" s="102">
        <f t="shared" si="338"/>
        <v>0</v>
      </c>
      <c r="AM417" s="102">
        <f t="shared" si="338"/>
        <v>1055942.3998799999</v>
      </c>
      <c r="AN417" s="102">
        <f t="shared" si="338"/>
        <v>0</v>
      </c>
      <c r="AO417" s="102">
        <f t="shared" si="338"/>
        <v>20687.550000000003</v>
      </c>
      <c r="AP417" s="102">
        <f t="shared" si="338"/>
        <v>245905.17925439996</v>
      </c>
      <c r="AQ417" s="102">
        <f t="shared" si="338"/>
        <v>262736.16042700002</v>
      </c>
      <c r="AR417" s="102">
        <f t="shared" ref="AR417:DC417" si="339">SUM(AR395:AR408)</f>
        <v>479267.94039999996</v>
      </c>
      <c r="AS417" s="102">
        <f t="shared" si="339"/>
        <v>79023.841795000015</v>
      </c>
      <c r="AT417" s="102">
        <f t="shared" si="339"/>
        <v>0</v>
      </c>
      <c r="AU417" s="102">
        <f t="shared" si="339"/>
        <v>0</v>
      </c>
      <c r="AV417" s="102">
        <f t="shared" si="339"/>
        <v>1087620.6718764</v>
      </c>
      <c r="AW417" s="102">
        <f t="shared" si="339"/>
        <v>0</v>
      </c>
      <c r="AX417" s="102">
        <f t="shared" si="339"/>
        <v>21308.176500000005</v>
      </c>
      <c r="AY417" s="102">
        <f t="shared" si="339"/>
        <v>253282.334632032</v>
      </c>
      <c r="AZ417" s="102">
        <f t="shared" si="339"/>
        <v>270618.24523980997</v>
      </c>
      <c r="BA417" s="102">
        <f t="shared" si="339"/>
        <v>493645.97861199995</v>
      </c>
      <c r="BB417" s="102">
        <f t="shared" si="339"/>
        <v>81394.557048850009</v>
      </c>
      <c r="BC417" s="102">
        <f t="shared" si="339"/>
        <v>0</v>
      </c>
      <c r="BD417" s="102">
        <f t="shared" si="339"/>
        <v>0</v>
      </c>
      <c r="BE417" s="102">
        <f t="shared" si="339"/>
        <v>1120249.2920326921</v>
      </c>
      <c r="BF417" s="102">
        <f t="shared" si="339"/>
        <v>0</v>
      </c>
      <c r="BG417" s="102">
        <f t="shared" si="339"/>
        <v>21947.421795000002</v>
      </c>
      <c r="BH417" s="102">
        <f t="shared" si="339"/>
        <v>260880.80467099295</v>
      </c>
      <c r="BI417" s="102">
        <f t="shared" si="339"/>
        <v>278736.79259700433</v>
      </c>
      <c r="BJ417" s="102">
        <f t="shared" si="339"/>
        <v>508455.35797035997</v>
      </c>
      <c r="BK417" s="102">
        <f t="shared" si="339"/>
        <v>83836.393760315535</v>
      </c>
      <c r="BL417" s="102">
        <f t="shared" si="339"/>
        <v>83836.393760315535</v>
      </c>
      <c r="BM417" s="102">
        <f t="shared" si="339"/>
        <v>0</v>
      </c>
      <c r="BN417" s="102">
        <f t="shared" si="339"/>
        <v>1153856.7707936729</v>
      </c>
      <c r="BO417" s="102">
        <f t="shared" si="339"/>
        <v>0</v>
      </c>
      <c r="BP417" s="102">
        <f t="shared" si="339"/>
        <v>22605.844448850006</v>
      </c>
      <c r="BQ417" s="102">
        <f t="shared" si="339"/>
        <v>268707.22881112277</v>
      </c>
      <c r="BR417" s="102">
        <f t="shared" si="339"/>
        <v>287098.8963749145</v>
      </c>
      <c r="BS417" s="102">
        <f t="shared" si="339"/>
        <v>523709.01870947087</v>
      </c>
      <c r="BT417" s="102">
        <f t="shared" si="339"/>
        <v>86351.485573124985</v>
      </c>
      <c r="BU417" s="102">
        <f t="shared" si="339"/>
        <v>86351.485573124985</v>
      </c>
      <c r="BV417" s="102">
        <f t="shared" si="339"/>
        <v>0</v>
      </c>
      <c r="BW417" s="102">
        <f t="shared" si="339"/>
        <v>1188472.4739174831</v>
      </c>
      <c r="BX417" s="102">
        <f t="shared" si="339"/>
        <v>0</v>
      </c>
      <c r="BY417" s="102">
        <f t="shared" si="339"/>
        <v>23284.019782315507</v>
      </c>
      <c r="BZ417" s="102">
        <f t="shared" si="339"/>
        <v>276768.44567545643</v>
      </c>
      <c r="CA417" s="102">
        <f t="shared" si="339"/>
        <v>295711.86326616188</v>
      </c>
      <c r="CB417" s="102">
        <f t="shared" si="339"/>
        <v>539420.2892707549</v>
      </c>
      <c r="CC417" s="102">
        <f t="shared" si="339"/>
        <v>88942.030140318733</v>
      </c>
      <c r="CD417" s="102">
        <f t="shared" si="339"/>
        <v>88942.030140318733</v>
      </c>
      <c r="CE417" s="102">
        <f t="shared" si="339"/>
        <v>0</v>
      </c>
      <c r="CF417" s="102">
        <f t="shared" si="339"/>
        <v>1224126.6481350076</v>
      </c>
      <c r="CG417" s="102">
        <f t="shared" si="339"/>
        <v>0</v>
      </c>
      <c r="CH417" s="102">
        <f t="shared" si="339"/>
        <v>23982.540375784974</v>
      </c>
      <c r="CI417" s="102">
        <f t="shared" si="339"/>
        <v>285071.49904572015</v>
      </c>
      <c r="CJ417" s="102">
        <f t="shared" si="339"/>
        <v>304583.21916414681</v>
      </c>
      <c r="CK417" s="102">
        <f t="shared" si="339"/>
        <v>555602.89794887765</v>
      </c>
      <c r="CL417" s="102">
        <f t="shared" si="339"/>
        <v>91610.291044528291</v>
      </c>
      <c r="CM417" s="102">
        <f t="shared" si="339"/>
        <v>91610.291044528291</v>
      </c>
      <c r="CN417" s="102">
        <f t="shared" si="339"/>
        <v>0</v>
      </c>
      <c r="CO417" s="102">
        <f t="shared" si="339"/>
        <v>1260850.4475790579</v>
      </c>
      <c r="CP417" s="102">
        <f t="shared" si="339"/>
        <v>0</v>
      </c>
      <c r="CQ417" s="102">
        <f t="shared" si="339"/>
        <v>24702.016587058522</v>
      </c>
      <c r="CR417" s="102">
        <f t="shared" si="339"/>
        <v>293623.64401709178</v>
      </c>
      <c r="CS417" s="102">
        <f t="shared" si="339"/>
        <v>313720.71573907119</v>
      </c>
      <c r="CT417" s="102">
        <f t="shared" si="339"/>
        <v>572270.98488734395</v>
      </c>
      <c r="CU417" s="102">
        <f t="shared" si="339"/>
        <v>94358.599775864146</v>
      </c>
      <c r="CV417" s="102">
        <f t="shared" si="339"/>
        <v>94358.599775864146</v>
      </c>
      <c r="CW417" s="102">
        <f t="shared" si="339"/>
        <v>0</v>
      </c>
      <c r="CX417" s="102">
        <f t="shared" si="339"/>
        <v>1298675.9610064302</v>
      </c>
      <c r="CY417" s="102">
        <f t="shared" si="339"/>
        <v>0</v>
      </c>
      <c r="CZ417" s="102">
        <f t="shared" si="339"/>
        <v>7</v>
      </c>
      <c r="DA417" s="102">
        <f t="shared" si="339"/>
        <v>1</v>
      </c>
      <c r="DB417" s="102">
        <f t="shared" si="339"/>
        <v>0</v>
      </c>
      <c r="DC417" s="102">
        <f t="shared" si="339"/>
        <v>0</v>
      </c>
      <c r="DD417" s="102">
        <f t="shared" ref="DD417:DH417" si="340">SUM(DD395:DD408)</f>
        <v>0</v>
      </c>
      <c r="DE417" s="102">
        <f t="shared" si="340"/>
        <v>24.5</v>
      </c>
      <c r="DF417" s="102">
        <f t="shared" si="340"/>
        <v>26</v>
      </c>
      <c r="DG417" s="102">
        <f t="shared" si="340"/>
        <v>5</v>
      </c>
      <c r="DH417" s="102">
        <f t="shared" si="340"/>
        <v>0</v>
      </c>
      <c r="DJ417" s="104"/>
      <c r="DK417" s="105"/>
    </row>
    <row r="418" spans="1:115" s="103" customFormat="1" ht="11.5" outlineLevel="1" x14ac:dyDescent="0.35">
      <c r="A418" s="87"/>
      <c r="B418" s="87"/>
      <c r="C418" s="102"/>
      <c r="D418" s="102"/>
      <c r="E418" s="102"/>
      <c r="F418" s="102"/>
      <c r="G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  <c r="AU418" s="102"/>
      <c r="AV418" s="102"/>
      <c r="AW418" s="102"/>
      <c r="AX418" s="102"/>
      <c r="AY418" s="102"/>
      <c r="AZ418" s="102"/>
      <c r="BA418" s="102"/>
      <c r="BB418" s="102"/>
      <c r="BC418" s="102"/>
      <c r="BD418" s="102"/>
      <c r="BE418" s="102"/>
      <c r="BF418" s="102"/>
      <c r="BG418" s="102"/>
      <c r="BH418" s="102"/>
      <c r="BI418" s="102"/>
      <c r="BJ418" s="102"/>
      <c r="BK418" s="102"/>
      <c r="BL418" s="102"/>
      <c r="BM418" s="102"/>
      <c r="BN418" s="102"/>
      <c r="BO418" s="102"/>
      <c r="BP418" s="102"/>
      <c r="BQ418" s="102"/>
      <c r="BR418" s="102"/>
      <c r="BS418" s="102"/>
      <c r="BT418" s="102"/>
      <c r="BU418" s="102"/>
      <c r="BV418" s="102"/>
      <c r="BW418" s="102"/>
      <c r="BX418" s="102"/>
      <c r="BY418" s="102"/>
      <c r="BZ418" s="102"/>
      <c r="CA418" s="102"/>
      <c r="CB418" s="102"/>
      <c r="CC418" s="102"/>
      <c r="CD418" s="102"/>
      <c r="CE418" s="102"/>
      <c r="CF418" s="102"/>
      <c r="CG418" s="102"/>
      <c r="CH418" s="102"/>
      <c r="CI418" s="102"/>
      <c r="CJ418" s="102"/>
      <c r="CK418" s="102"/>
      <c r="CL418" s="102"/>
      <c r="CM418" s="102"/>
      <c r="CN418" s="102"/>
      <c r="CO418" s="102"/>
      <c r="CP418" s="102"/>
      <c r="CQ418" s="102"/>
      <c r="CR418" s="102"/>
      <c r="CS418" s="102"/>
      <c r="CT418" s="102"/>
      <c r="CU418" s="102"/>
      <c r="CV418" s="102"/>
      <c r="CW418" s="102"/>
      <c r="CX418" s="102"/>
      <c r="CY418" s="102"/>
      <c r="CZ418" s="102"/>
      <c r="DA418" s="102"/>
      <c r="DB418" s="102"/>
      <c r="DC418" s="102"/>
      <c r="DD418" s="102"/>
      <c r="DE418" s="102"/>
      <c r="DF418" s="102"/>
      <c r="DG418" s="102"/>
      <c r="DH418" s="102"/>
      <c r="DK418" s="105"/>
    </row>
    <row r="419" spans="1:115" s="109" customFormat="1" ht="11.5" outlineLevel="1" x14ac:dyDescent="0.35">
      <c r="A419" s="88"/>
      <c r="B419" s="87" t="s">
        <v>647</v>
      </c>
      <c r="C419" s="93">
        <f t="shared" ref="C419:BN419" si="341">SUM(C413:C417)</f>
        <v>0</v>
      </c>
      <c r="D419" s="93">
        <f t="shared" si="341"/>
        <v>0</v>
      </c>
      <c r="E419" s="93">
        <f t="shared" si="341"/>
        <v>1050753.4100000001</v>
      </c>
      <c r="F419" s="93">
        <f t="shared" si="341"/>
        <v>87254.171999999991</v>
      </c>
      <c r="G419" s="93">
        <f t="shared" si="341"/>
        <v>309978.96600000001</v>
      </c>
      <c r="H419" s="93">
        <f t="shared" si="341"/>
        <v>323065.20000000007</v>
      </c>
      <c r="I419" s="93">
        <f t="shared" si="341"/>
        <v>235580</v>
      </c>
      <c r="J419" s="93">
        <f t="shared" si="341"/>
        <v>94875.071999999986</v>
      </c>
      <c r="K419" s="93">
        <f t="shared" si="341"/>
        <v>0</v>
      </c>
      <c r="L419" s="93">
        <f t="shared" si="341"/>
        <v>0</v>
      </c>
      <c r="M419" s="93">
        <f t="shared" si="341"/>
        <v>0</v>
      </c>
      <c r="N419" s="94">
        <f t="shared" si="341"/>
        <v>0</v>
      </c>
      <c r="O419" s="93">
        <f t="shared" si="341"/>
        <v>94577.43</v>
      </c>
      <c r="P419" s="93">
        <f t="shared" si="341"/>
        <v>297982.49599999998</v>
      </c>
      <c r="Q419" s="93">
        <f t="shared" si="341"/>
        <v>455824.15</v>
      </c>
      <c r="R419" s="93">
        <f t="shared" si="341"/>
        <v>412956.16000000003</v>
      </c>
      <c r="S419" s="93">
        <f t="shared" si="341"/>
        <v>219799.55</v>
      </c>
      <c r="T419" s="93">
        <f t="shared" si="341"/>
        <v>0</v>
      </c>
      <c r="U419" s="93">
        <f t="shared" si="341"/>
        <v>0</v>
      </c>
      <c r="V419" s="93">
        <f t="shared" si="341"/>
        <v>1481139.7860000001</v>
      </c>
      <c r="W419" s="94">
        <f t="shared" si="341"/>
        <v>0</v>
      </c>
      <c r="X419" s="93">
        <f t="shared" si="341"/>
        <v>-7323.2580000000016</v>
      </c>
      <c r="Y419" s="93">
        <f t="shared" si="341"/>
        <v>11996.47000000003</v>
      </c>
      <c r="Z419" s="93">
        <f t="shared" si="341"/>
        <v>-132758.94999999998</v>
      </c>
      <c r="AA419" s="93">
        <f t="shared" si="341"/>
        <v>-177376.15999999997</v>
      </c>
      <c r="AB419" s="93">
        <f t="shared" si="341"/>
        <v>-124924.47800000003</v>
      </c>
      <c r="AC419" s="93">
        <f t="shared" si="341"/>
        <v>0</v>
      </c>
      <c r="AD419" s="93">
        <f t="shared" si="341"/>
        <v>0</v>
      </c>
      <c r="AE419" s="93">
        <f t="shared" si="341"/>
        <v>-1481139.7860000001</v>
      </c>
      <c r="AF419" s="93">
        <f t="shared" si="341"/>
        <v>94582.252900000021</v>
      </c>
      <c r="AG419" s="93">
        <f t="shared" si="341"/>
        <v>298410.38047999999</v>
      </c>
      <c r="AH419" s="93">
        <f t="shared" si="341"/>
        <v>458658.66009999998</v>
      </c>
      <c r="AI419" s="93">
        <f t="shared" si="341"/>
        <v>615894.84479999996</v>
      </c>
      <c r="AJ419" s="93">
        <f t="shared" si="341"/>
        <v>222531.03650000002</v>
      </c>
      <c r="AK419" s="93">
        <f t="shared" si="341"/>
        <v>0</v>
      </c>
      <c r="AL419" s="93">
        <f t="shared" si="341"/>
        <v>0</v>
      </c>
      <c r="AM419" s="93">
        <f t="shared" si="341"/>
        <v>1690077.17478</v>
      </c>
      <c r="AN419" s="94">
        <f t="shared" si="341"/>
        <v>0</v>
      </c>
      <c r="AO419" s="93">
        <f t="shared" si="341"/>
        <v>97419.720486999999</v>
      </c>
      <c r="AP419" s="93">
        <f t="shared" si="341"/>
        <v>307362.69189439993</v>
      </c>
      <c r="AQ419" s="93">
        <f t="shared" si="341"/>
        <v>472418.419903</v>
      </c>
      <c r="AR419" s="93">
        <f t="shared" si="341"/>
        <v>634371.69014399999</v>
      </c>
      <c r="AS419" s="93">
        <f t="shared" si="341"/>
        <v>229206.96759500002</v>
      </c>
      <c r="AT419" s="93">
        <f t="shared" si="341"/>
        <v>0</v>
      </c>
      <c r="AU419" s="93">
        <f t="shared" si="341"/>
        <v>0</v>
      </c>
      <c r="AV419" s="93">
        <f t="shared" si="341"/>
        <v>1740779.4900233999</v>
      </c>
      <c r="AW419" s="94">
        <f t="shared" si="341"/>
        <v>0</v>
      </c>
      <c r="AX419" s="93">
        <f t="shared" si="341"/>
        <v>100342.31210161002</v>
      </c>
      <c r="AY419" s="93">
        <f t="shared" si="341"/>
        <v>316583.57265123201</v>
      </c>
      <c r="AZ419" s="93">
        <f t="shared" si="341"/>
        <v>486590.97250008996</v>
      </c>
      <c r="BA419" s="93">
        <f t="shared" si="341"/>
        <v>653402.84084831993</v>
      </c>
      <c r="BB419" s="93">
        <f t="shared" si="341"/>
        <v>236083.17662285001</v>
      </c>
      <c r="BC419" s="93">
        <f t="shared" si="341"/>
        <v>0</v>
      </c>
      <c r="BD419" s="93">
        <f t="shared" si="341"/>
        <v>0</v>
      </c>
      <c r="BE419" s="93">
        <f t="shared" si="341"/>
        <v>1793002.8747241022</v>
      </c>
      <c r="BF419" s="94">
        <f t="shared" si="341"/>
        <v>0</v>
      </c>
      <c r="BG419" s="93">
        <f t="shared" si="341"/>
        <v>103352.5814646583</v>
      </c>
      <c r="BH419" s="93">
        <f t="shared" si="341"/>
        <v>326081.07983076893</v>
      </c>
      <c r="BI419" s="93">
        <f t="shared" si="341"/>
        <v>501188.70167509274</v>
      </c>
      <c r="BJ419" s="93">
        <f t="shared" si="341"/>
        <v>673004.92607376957</v>
      </c>
      <c r="BK419" s="93">
        <f t="shared" si="341"/>
        <v>243165.67192153557</v>
      </c>
      <c r="BL419" s="93">
        <f t="shared" si="341"/>
        <v>243165.67192153557</v>
      </c>
      <c r="BM419" s="93">
        <f t="shared" si="341"/>
        <v>0</v>
      </c>
      <c r="BN419" s="93">
        <f t="shared" si="341"/>
        <v>1846792.9609658252</v>
      </c>
      <c r="BO419" s="94">
        <f t="shared" ref="BO419:DH419" si="342">SUM(BO413:BO417)</f>
        <v>0</v>
      </c>
      <c r="BP419" s="93">
        <f t="shared" si="342"/>
        <v>106453.15890859807</v>
      </c>
      <c r="BQ419" s="93">
        <f t="shared" si="342"/>
        <v>335863.51222569204</v>
      </c>
      <c r="BR419" s="93">
        <f t="shared" si="342"/>
        <v>516224.36272534553</v>
      </c>
      <c r="BS419" s="93">
        <f t="shared" si="342"/>
        <v>693195.07385598286</v>
      </c>
      <c r="BT419" s="93">
        <f t="shared" si="342"/>
        <v>250460.64207918162</v>
      </c>
      <c r="BU419" s="93">
        <f t="shared" si="342"/>
        <v>250460.64207918162</v>
      </c>
      <c r="BV419" s="93">
        <f t="shared" si="342"/>
        <v>0</v>
      </c>
      <c r="BW419" s="93">
        <f t="shared" si="342"/>
        <v>1902196.7497948001</v>
      </c>
      <c r="BX419" s="94">
        <f t="shared" si="342"/>
        <v>0</v>
      </c>
      <c r="BY419" s="93">
        <f t="shared" si="342"/>
        <v>109646.75367585602</v>
      </c>
      <c r="BZ419" s="93">
        <f t="shared" si="342"/>
        <v>345939.41759246279</v>
      </c>
      <c r="CA419" s="93">
        <f t="shared" si="342"/>
        <v>531711.0936071059</v>
      </c>
      <c r="CB419" s="93">
        <f t="shared" si="342"/>
        <v>713990.92607166222</v>
      </c>
      <c r="CC419" s="93">
        <f t="shared" si="342"/>
        <v>257974.46134155709</v>
      </c>
      <c r="CD419" s="93">
        <f t="shared" si="342"/>
        <v>257974.46134155709</v>
      </c>
      <c r="CE419" s="93">
        <f t="shared" si="342"/>
        <v>0</v>
      </c>
      <c r="CF419" s="93">
        <f t="shared" si="342"/>
        <v>1959262.6522886441</v>
      </c>
      <c r="CG419" s="94">
        <f t="shared" si="342"/>
        <v>0</v>
      </c>
      <c r="CH419" s="93">
        <f t="shared" si="342"/>
        <v>112936.15628613169</v>
      </c>
      <c r="CI419" s="93">
        <f t="shared" si="342"/>
        <v>356317.60012023669</v>
      </c>
      <c r="CJ419" s="93">
        <f t="shared" si="342"/>
        <v>547662.42641531909</v>
      </c>
      <c r="CK419" s="93">
        <f t="shared" si="342"/>
        <v>735410.65385381214</v>
      </c>
      <c r="CL419" s="93">
        <f t="shared" si="342"/>
        <v>265713.69518180378</v>
      </c>
      <c r="CM419" s="93">
        <f t="shared" si="342"/>
        <v>265713.69518180378</v>
      </c>
      <c r="CN419" s="93">
        <f t="shared" si="342"/>
        <v>0</v>
      </c>
      <c r="CO419" s="93">
        <f t="shared" si="342"/>
        <v>2018040.5318573033</v>
      </c>
      <c r="CP419" s="94">
        <f t="shared" si="342"/>
        <v>0</v>
      </c>
      <c r="CQ419" s="93">
        <f t="shared" si="342"/>
        <v>116324.24097471565</v>
      </c>
      <c r="CR419" s="93">
        <f t="shared" si="342"/>
        <v>367007.12812384381</v>
      </c>
      <c r="CS419" s="93">
        <f t="shared" si="342"/>
        <v>564092.29920777865</v>
      </c>
      <c r="CT419" s="93">
        <f t="shared" si="342"/>
        <v>757472.97346942651</v>
      </c>
      <c r="CU419" s="93">
        <f t="shared" si="342"/>
        <v>273685.10603725794</v>
      </c>
      <c r="CV419" s="93">
        <f t="shared" si="342"/>
        <v>273685.10603725794</v>
      </c>
      <c r="CW419" s="93">
        <f t="shared" si="342"/>
        <v>0</v>
      </c>
      <c r="CX419" s="93">
        <f t="shared" si="342"/>
        <v>2078581.7478130232</v>
      </c>
      <c r="CY419" s="94">
        <f t="shared" si="342"/>
        <v>0</v>
      </c>
      <c r="CZ419" s="93">
        <f t="shared" si="342"/>
        <v>9</v>
      </c>
      <c r="DA419" s="93">
        <f t="shared" si="342"/>
        <v>3</v>
      </c>
      <c r="DB419" s="93">
        <f t="shared" si="342"/>
        <v>0</v>
      </c>
      <c r="DC419" s="93">
        <f t="shared" si="342"/>
        <v>0</v>
      </c>
      <c r="DD419" s="93">
        <f t="shared" si="342"/>
        <v>0</v>
      </c>
      <c r="DE419" s="93">
        <f t="shared" si="342"/>
        <v>37.625000073601932</v>
      </c>
      <c r="DF419" s="93">
        <f t="shared" si="342"/>
        <v>41</v>
      </c>
      <c r="DG419" s="93">
        <f t="shared" si="342"/>
        <v>10</v>
      </c>
      <c r="DH419" s="94">
        <f t="shared" si="342"/>
        <v>0</v>
      </c>
      <c r="DK419" s="105"/>
    </row>
    <row r="420" spans="1:115" s="103" customFormat="1" ht="11.5" outlineLevel="1" x14ac:dyDescent="0.35">
      <c r="A420" s="106"/>
      <c r="B420" s="106"/>
      <c r="C420" s="102"/>
      <c r="D420" s="69" t="str">
        <f t="shared" ref="D420:E420" si="343">IFERROR(IF(SUBTOTAL(109,D413:D417)&lt;&gt;D419,"Hidden",""),"Error")</f>
        <v/>
      </c>
      <c r="E420" s="69" t="str">
        <f t="shared" si="343"/>
        <v/>
      </c>
      <c r="F420" s="69" t="str">
        <f>IFERROR(IF(SUBTOTAL(109,F413:F417)&lt;&gt;F419,"Hidden",""),"Error")</f>
        <v/>
      </c>
      <c r="G420" s="69" t="str">
        <f t="shared" ref="G420:M420" si="344">IFERROR(IF(SUBTOTAL(109,G413:G417)&lt;&gt;G419,"Hidden",""),"Error")</f>
        <v/>
      </c>
      <c r="H420" s="69" t="str">
        <f t="shared" si="344"/>
        <v/>
      </c>
      <c r="I420" s="69" t="str">
        <f t="shared" si="344"/>
        <v/>
      </c>
      <c r="J420" s="69" t="str">
        <f t="shared" si="344"/>
        <v/>
      </c>
      <c r="K420" s="69" t="str">
        <f t="shared" si="344"/>
        <v/>
      </c>
      <c r="L420" s="69" t="str">
        <f t="shared" si="344"/>
        <v/>
      </c>
      <c r="M420" s="69" t="str">
        <f t="shared" si="344"/>
        <v/>
      </c>
      <c r="N420" s="100"/>
      <c r="O420" s="69" t="str">
        <f>IFERROR(IF(SUBTOTAL(109,O413:O417)&lt;&gt;O419,"Hidden",""),"Error")</f>
        <v/>
      </c>
      <c r="P420" s="69" t="str">
        <f t="shared" ref="P420:V420" si="345">IFERROR(IF(SUBTOTAL(109,P413:P417)&lt;&gt;P419,"Hidden",""),"Error")</f>
        <v/>
      </c>
      <c r="Q420" s="69" t="str">
        <f t="shared" si="345"/>
        <v/>
      </c>
      <c r="R420" s="69" t="str">
        <f t="shared" si="345"/>
        <v/>
      </c>
      <c r="S420" s="69" t="str">
        <f t="shared" si="345"/>
        <v/>
      </c>
      <c r="T420" s="69" t="str">
        <f t="shared" si="345"/>
        <v/>
      </c>
      <c r="U420" s="69" t="str">
        <f t="shared" si="345"/>
        <v/>
      </c>
      <c r="V420" s="69" t="str">
        <f t="shared" si="345"/>
        <v/>
      </c>
      <c r="W420" s="100"/>
      <c r="X420" s="69"/>
      <c r="Y420" s="69"/>
      <c r="Z420" s="69"/>
      <c r="AA420" s="69"/>
      <c r="AB420" s="69"/>
      <c r="AC420" s="69"/>
      <c r="AD420" s="69"/>
      <c r="AE420" s="69"/>
      <c r="AF420" s="69" t="str">
        <f>IFERROR(IF(SUBTOTAL(109,AF413:AF417)&lt;&gt;AF419,"Hidden",""),"Error")</f>
        <v/>
      </c>
      <c r="AG420" s="69" t="str">
        <f t="shared" ref="AG420:AM420" si="346">IFERROR(IF(SUBTOTAL(109,AG413:AG417)&lt;&gt;AG419,"Hidden",""),"Error")</f>
        <v/>
      </c>
      <c r="AH420" s="69" t="str">
        <f t="shared" si="346"/>
        <v/>
      </c>
      <c r="AI420" s="69" t="str">
        <f t="shared" si="346"/>
        <v/>
      </c>
      <c r="AJ420" s="69" t="str">
        <f t="shared" si="346"/>
        <v/>
      </c>
      <c r="AK420" s="69" t="str">
        <f t="shared" si="346"/>
        <v/>
      </c>
      <c r="AL420" s="69" t="str">
        <f t="shared" si="346"/>
        <v/>
      </c>
      <c r="AM420" s="69" t="str">
        <f t="shared" si="346"/>
        <v/>
      </c>
      <c r="AN420" s="100"/>
      <c r="AO420" s="69" t="str">
        <f>IFERROR(IF(SUBTOTAL(109,AO413:AO417)&lt;&gt;AO419,"Hidden",""),"Error")</f>
        <v/>
      </c>
      <c r="AP420" s="69" t="str">
        <f t="shared" ref="AP420:AV420" si="347">IFERROR(IF(SUBTOTAL(109,AP413:AP417)&lt;&gt;AP419,"Hidden",""),"Error")</f>
        <v/>
      </c>
      <c r="AQ420" s="69" t="str">
        <f t="shared" si="347"/>
        <v/>
      </c>
      <c r="AR420" s="69" t="str">
        <f t="shared" si="347"/>
        <v/>
      </c>
      <c r="AS420" s="69" t="str">
        <f t="shared" si="347"/>
        <v/>
      </c>
      <c r="AT420" s="69" t="str">
        <f t="shared" si="347"/>
        <v/>
      </c>
      <c r="AU420" s="69" t="str">
        <f t="shared" si="347"/>
        <v/>
      </c>
      <c r="AV420" s="69" t="str">
        <f t="shared" si="347"/>
        <v/>
      </c>
      <c r="AW420" s="100"/>
      <c r="AX420" s="69" t="str">
        <f>IFERROR(IF(SUBTOTAL(109,AX413:AX417)&lt;&gt;AX419,"Hidden",""),"Error")</f>
        <v/>
      </c>
      <c r="AY420" s="69" t="str">
        <f t="shared" ref="AY420:BE420" si="348">IFERROR(IF(SUBTOTAL(109,AY413:AY417)&lt;&gt;AY419,"Hidden",""),"Error")</f>
        <v/>
      </c>
      <c r="AZ420" s="69" t="str">
        <f t="shared" si="348"/>
        <v/>
      </c>
      <c r="BA420" s="69" t="str">
        <f t="shared" si="348"/>
        <v/>
      </c>
      <c r="BB420" s="69" t="str">
        <f t="shared" si="348"/>
        <v/>
      </c>
      <c r="BC420" s="69" t="str">
        <f t="shared" si="348"/>
        <v/>
      </c>
      <c r="BD420" s="69" t="str">
        <f t="shared" si="348"/>
        <v/>
      </c>
      <c r="BE420" s="69" t="str">
        <f t="shared" si="348"/>
        <v/>
      </c>
      <c r="BF420" s="100"/>
      <c r="BG420" s="69" t="str">
        <f>IFERROR(IF(SUBTOTAL(109,BG413:BG417)&lt;&gt;BG419,"Hidden",""),"Error")</f>
        <v/>
      </c>
      <c r="BH420" s="69" t="str">
        <f t="shared" ref="BH420:BN420" si="349">IFERROR(IF(SUBTOTAL(109,BH413:BH417)&lt;&gt;BH419,"Hidden",""),"Error")</f>
        <v/>
      </c>
      <c r="BI420" s="69" t="str">
        <f t="shared" si="349"/>
        <v/>
      </c>
      <c r="BJ420" s="69" t="str">
        <f t="shared" si="349"/>
        <v/>
      </c>
      <c r="BK420" s="69" t="str">
        <f t="shared" si="349"/>
        <v/>
      </c>
      <c r="BL420" s="69" t="str">
        <f t="shared" si="349"/>
        <v/>
      </c>
      <c r="BM420" s="69" t="str">
        <f t="shared" si="349"/>
        <v/>
      </c>
      <c r="BN420" s="69" t="str">
        <f t="shared" si="349"/>
        <v/>
      </c>
      <c r="BO420" s="100"/>
      <c r="BP420" s="69" t="str">
        <f>IFERROR(IF(SUBTOTAL(109,BP413:BP417)&lt;&gt;BP419,"Hidden",""),"Error")</f>
        <v/>
      </c>
      <c r="BQ420" s="69" t="str">
        <f t="shared" ref="BQ420:BW420" si="350">IFERROR(IF(SUBTOTAL(109,BQ413:BQ417)&lt;&gt;BQ419,"Hidden",""),"Error")</f>
        <v/>
      </c>
      <c r="BR420" s="69" t="str">
        <f t="shared" si="350"/>
        <v/>
      </c>
      <c r="BS420" s="69" t="str">
        <f t="shared" si="350"/>
        <v/>
      </c>
      <c r="BT420" s="69" t="str">
        <f t="shared" si="350"/>
        <v/>
      </c>
      <c r="BU420" s="69" t="str">
        <f t="shared" si="350"/>
        <v/>
      </c>
      <c r="BV420" s="69" t="str">
        <f t="shared" si="350"/>
        <v/>
      </c>
      <c r="BW420" s="69" t="str">
        <f t="shared" si="350"/>
        <v/>
      </c>
      <c r="BX420" s="100"/>
      <c r="BY420" s="69" t="str">
        <f>IFERROR(IF(SUBTOTAL(109,BY413:BY417)&lt;&gt;BY419,"Hidden",""),"Error")</f>
        <v/>
      </c>
      <c r="BZ420" s="69" t="str">
        <f t="shared" ref="BZ420:CF420" si="351">IFERROR(IF(SUBTOTAL(109,BZ413:BZ417)&lt;&gt;BZ419,"Hidden",""),"Error")</f>
        <v/>
      </c>
      <c r="CA420" s="69" t="str">
        <f t="shared" si="351"/>
        <v/>
      </c>
      <c r="CB420" s="69" t="str">
        <f t="shared" si="351"/>
        <v/>
      </c>
      <c r="CC420" s="69" t="str">
        <f t="shared" si="351"/>
        <v/>
      </c>
      <c r="CD420" s="69" t="str">
        <f t="shared" si="351"/>
        <v/>
      </c>
      <c r="CE420" s="69" t="str">
        <f t="shared" si="351"/>
        <v/>
      </c>
      <c r="CF420" s="69" t="str">
        <f t="shared" si="351"/>
        <v/>
      </c>
      <c r="CG420" s="100"/>
      <c r="CH420" s="69" t="str">
        <f>IFERROR(IF(SUBTOTAL(109,CH413:CH417)&lt;&gt;CH419,"Hidden",""),"Error")</f>
        <v/>
      </c>
      <c r="CI420" s="69" t="str">
        <f t="shared" ref="CI420:CO420" si="352">IFERROR(IF(SUBTOTAL(109,CI413:CI417)&lt;&gt;CI419,"Hidden",""),"Error")</f>
        <v/>
      </c>
      <c r="CJ420" s="69" t="str">
        <f t="shared" si="352"/>
        <v/>
      </c>
      <c r="CK420" s="69" t="str">
        <f t="shared" si="352"/>
        <v/>
      </c>
      <c r="CL420" s="69" t="str">
        <f t="shared" si="352"/>
        <v/>
      </c>
      <c r="CM420" s="69" t="str">
        <f t="shared" si="352"/>
        <v/>
      </c>
      <c r="CN420" s="69" t="str">
        <f t="shared" si="352"/>
        <v/>
      </c>
      <c r="CO420" s="69" t="str">
        <f t="shared" si="352"/>
        <v/>
      </c>
      <c r="CP420" s="100"/>
      <c r="CQ420" s="69" t="str">
        <f>IFERROR(IF(SUBTOTAL(109,CQ413:CQ417)&lt;&gt;CQ419,"Hidden",""),"Error")</f>
        <v/>
      </c>
      <c r="CR420" s="69" t="str">
        <f t="shared" ref="CR420:CX420" si="353">IFERROR(IF(SUBTOTAL(109,CR413:CR417)&lt;&gt;CR419,"Hidden",""),"Error")</f>
        <v/>
      </c>
      <c r="CS420" s="69" t="str">
        <f t="shared" si="353"/>
        <v/>
      </c>
      <c r="CT420" s="69" t="str">
        <f t="shared" si="353"/>
        <v/>
      </c>
      <c r="CU420" s="69" t="str">
        <f t="shared" si="353"/>
        <v/>
      </c>
      <c r="CV420" s="69" t="str">
        <f t="shared" si="353"/>
        <v/>
      </c>
      <c r="CW420" s="69" t="str">
        <f t="shared" si="353"/>
        <v/>
      </c>
      <c r="CX420" s="69" t="str">
        <f t="shared" si="353"/>
        <v/>
      </c>
      <c r="CY420" s="100"/>
      <c r="CZ420" s="69" t="str">
        <f>IFERROR(IF(SUBTOTAL(109,CZ413:CZ417)&lt;&gt;CZ419,"Hidden",""),"Error")</f>
        <v/>
      </c>
      <c r="DA420" s="69" t="str">
        <f t="shared" ref="DA420:DG420" si="354">IFERROR(IF(SUBTOTAL(109,DA413:DA417)&lt;&gt;DA419,"Hidden",""),"Error")</f>
        <v/>
      </c>
      <c r="DB420" s="69" t="str">
        <f t="shared" si="354"/>
        <v/>
      </c>
      <c r="DC420" s="69" t="str">
        <f t="shared" si="354"/>
        <v/>
      </c>
      <c r="DD420" s="69" t="str">
        <f t="shared" si="354"/>
        <v/>
      </c>
      <c r="DE420" s="69" t="str">
        <f t="shared" si="354"/>
        <v/>
      </c>
      <c r="DF420" s="69" t="str">
        <f t="shared" si="354"/>
        <v/>
      </c>
      <c r="DG420" s="69" t="str">
        <f t="shared" si="354"/>
        <v/>
      </c>
      <c r="DH420" s="100"/>
      <c r="DK420" s="105"/>
    </row>
    <row r="421" spans="1:115" s="74" customFormat="1" ht="11.5" x14ac:dyDescent="0.35">
      <c r="A421" s="87">
        <v>3000</v>
      </c>
      <c r="B421" s="87" t="s">
        <v>648</v>
      </c>
      <c r="C421" s="69"/>
      <c r="D421" s="69"/>
      <c r="E421" s="69"/>
      <c r="F421" s="69"/>
      <c r="G421" s="69"/>
      <c r="H421" s="69"/>
      <c r="I421" s="69"/>
      <c r="J421" s="69"/>
      <c r="K421" s="69"/>
      <c r="L421" s="69"/>
      <c r="M421" s="69"/>
      <c r="N421" s="70"/>
      <c r="O421" s="69"/>
      <c r="P421" s="69"/>
      <c r="Q421" s="69"/>
      <c r="R421" s="69"/>
      <c r="S421" s="69"/>
      <c r="T421" s="69"/>
      <c r="U421" s="69"/>
      <c r="V421" s="69"/>
      <c r="W421" s="70"/>
      <c r="X421" s="69"/>
      <c r="Y421" s="69"/>
      <c r="Z421" s="69"/>
      <c r="AA421" s="69"/>
      <c r="AB421" s="69"/>
      <c r="AC421" s="69"/>
      <c r="AD421" s="69"/>
      <c r="AE421" s="69"/>
      <c r="AF421" s="69"/>
      <c r="AG421" s="69"/>
      <c r="AH421" s="69"/>
      <c r="AI421" s="69"/>
      <c r="AJ421" s="69"/>
      <c r="AK421" s="69"/>
      <c r="AL421" s="69"/>
      <c r="AM421" s="69"/>
      <c r="AN421" s="70"/>
      <c r="AO421" s="69"/>
      <c r="AP421" s="69"/>
      <c r="AQ421" s="69"/>
      <c r="AR421" s="69"/>
      <c r="AS421" s="69"/>
      <c r="AT421" s="69"/>
      <c r="AU421" s="69"/>
      <c r="AV421" s="69"/>
      <c r="AW421" s="70"/>
      <c r="AX421" s="69"/>
      <c r="AY421" s="69"/>
      <c r="AZ421" s="69"/>
      <c r="BA421" s="69"/>
      <c r="BB421" s="69"/>
      <c r="BC421" s="69"/>
      <c r="BD421" s="69"/>
      <c r="BE421" s="69"/>
      <c r="BF421" s="70"/>
      <c r="BG421" s="69"/>
      <c r="BH421" s="69"/>
      <c r="BI421" s="69"/>
      <c r="BJ421" s="69"/>
      <c r="BK421" s="69"/>
      <c r="BL421" s="69"/>
      <c r="BM421" s="69"/>
      <c r="BN421" s="69"/>
      <c r="BO421" s="70"/>
      <c r="BP421" s="69"/>
      <c r="BQ421" s="69"/>
      <c r="BR421" s="69"/>
      <c r="BS421" s="69"/>
      <c r="BT421" s="69"/>
      <c r="BU421" s="69"/>
      <c r="BV421" s="69"/>
      <c r="BW421" s="69"/>
      <c r="BX421" s="70"/>
      <c r="BY421" s="69"/>
      <c r="BZ421" s="69"/>
      <c r="CA421" s="69"/>
      <c r="CB421" s="69"/>
      <c r="CC421" s="69"/>
      <c r="CD421" s="69"/>
      <c r="CE421" s="69"/>
      <c r="CF421" s="69"/>
      <c r="CG421" s="70"/>
      <c r="CH421" s="69"/>
      <c r="CI421" s="69"/>
      <c r="CJ421" s="69"/>
      <c r="CK421" s="69"/>
      <c r="CL421" s="69"/>
      <c r="CM421" s="69"/>
      <c r="CN421" s="69"/>
      <c r="CO421" s="69"/>
      <c r="CP421" s="70"/>
      <c r="CQ421" s="69"/>
      <c r="CR421" s="69"/>
      <c r="CS421" s="69"/>
      <c r="CT421" s="69"/>
      <c r="CU421" s="69"/>
      <c r="CV421" s="69"/>
      <c r="CW421" s="69"/>
      <c r="CX421" s="69"/>
      <c r="CY421" s="70"/>
      <c r="CZ421" s="69"/>
      <c r="DA421" s="69"/>
      <c r="DB421" s="69"/>
      <c r="DC421" s="69"/>
      <c r="DD421" s="69"/>
      <c r="DE421" s="69"/>
      <c r="DF421" s="69"/>
      <c r="DG421" s="69"/>
      <c r="DH421" s="70"/>
      <c r="DK421" s="105"/>
    </row>
    <row r="422" spans="1:115" s="74" customFormat="1" ht="11.5" hidden="1" outlineLevel="1" x14ac:dyDescent="0.35">
      <c r="A422" s="88">
        <v>3100</v>
      </c>
      <c r="B422" s="88" t="s">
        <v>649</v>
      </c>
      <c r="C422" s="69"/>
      <c r="D422" s="69">
        <v>0</v>
      </c>
      <c r="E422" s="69">
        <v>0</v>
      </c>
      <c r="F422" s="69">
        <v>0</v>
      </c>
      <c r="G422" s="69">
        <v>0</v>
      </c>
      <c r="H422" s="69">
        <v>0</v>
      </c>
      <c r="I422" s="69">
        <v>0</v>
      </c>
      <c r="J422" s="69">
        <v>0</v>
      </c>
      <c r="K422" s="69">
        <v>0</v>
      </c>
      <c r="L422" s="69">
        <v>0</v>
      </c>
      <c r="M422" s="69">
        <v>0</v>
      </c>
      <c r="N422" s="70" t="s">
        <v>423</v>
      </c>
      <c r="O422" s="69">
        <v>0</v>
      </c>
      <c r="P422" s="69">
        <v>0</v>
      </c>
      <c r="Q422" s="69">
        <v>0</v>
      </c>
      <c r="R422" s="69">
        <v>0</v>
      </c>
      <c r="S422" s="69">
        <v>0</v>
      </c>
      <c r="T422" s="69">
        <v>0</v>
      </c>
      <c r="U422" s="69">
        <v>0</v>
      </c>
      <c r="V422" s="69">
        <v>0</v>
      </c>
      <c r="W422" s="70" t="s">
        <v>423</v>
      </c>
      <c r="X422" s="69">
        <f t="shared" ref="X422:AE453" si="355">F422-O422</f>
        <v>0</v>
      </c>
      <c r="Y422" s="69">
        <f t="shared" si="355"/>
        <v>0</v>
      </c>
      <c r="Z422" s="69">
        <f t="shared" si="355"/>
        <v>0</v>
      </c>
      <c r="AA422" s="69">
        <f t="shared" si="355"/>
        <v>0</v>
      </c>
      <c r="AB422" s="69">
        <f t="shared" si="355"/>
        <v>0</v>
      </c>
      <c r="AC422" s="69">
        <f t="shared" si="355"/>
        <v>0</v>
      </c>
      <c r="AD422" s="69">
        <f t="shared" si="355"/>
        <v>0</v>
      </c>
      <c r="AE422" s="69">
        <f t="shared" si="355"/>
        <v>0</v>
      </c>
      <c r="AF422" s="69">
        <v>0</v>
      </c>
      <c r="AG422" s="69">
        <v>0</v>
      </c>
      <c r="AH422" s="69">
        <v>0</v>
      </c>
      <c r="AI422" s="69">
        <v>0</v>
      </c>
      <c r="AJ422" s="69">
        <v>0</v>
      </c>
      <c r="AK422" s="69">
        <v>0</v>
      </c>
      <c r="AL422" s="69">
        <v>0</v>
      </c>
      <c r="AM422" s="69">
        <v>0</v>
      </c>
      <c r="AN422" s="70" t="s">
        <v>423</v>
      </c>
      <c r="AO422" s="69">
        <v>0</v>
      </c>
      <c r="AP422" s="69">
        <v>0</v>
      </c>
      <c r="AQ422" s="69">
        <v>0</v>
      </c>
      <c r="AR422" s="69">
        <v>0</v>
      </c>
      <c r="AS422" s="69">
        <v>0</v>
      </c>
      <c r="AT422" s="69">
        <v>0</v>
      </c>
      <c r="AU422" s="69">
        <v>0</v>
      </c>
      <c r="AV422" s="69">
        <v>0</v>
      </c>
      <c r="AW422" s="70" t="s">
        <v>423</v>
      </c>
      <c r="AX422" s="69">
        <v>0</v>
      </c>
      <c r="AY422" s="69">
        <v>0</v>
      </c>
      <c r="AZ422" s="69">
        <v>0</v>
      </c>
      <c r="BA422" s="69">
        <v>0</v>
      </c>
      <c r="BB422" s="69">
        <v>0</v>
      </c>
      <c r="BC422" s="69">
        <v>0</v>
      </c>
      <c r="BD422" s="69">
        <v>0</v>
      </c>
      <c r="BE422" s="69">
        <v>0</v>
      </c>
      <c r="BF422" s="70" t="s">
        <v>423</v>
      </c>
      <c r="BG422" s="69">
        <v>0</v>
      </c>
      <c r="BH422" s="69">
        <v>0</v>
      </c>
      <c r="BI422" s="69">
        <v>0</v>
      </c>
      <c r="BJ422" s="69">
        <v>0</v>
      </c>
      <c r="BK422" s="69">
        <v>0</v>
      </c>
      <c r="BL422" s="69">
        <v>0</v>
      </c>
      <c r="BM422" s="69">
        <v>0</v>
      </c>
      <c r="BN422" s="69">
        <v>0</v>
      </c>
      <c r="BO422" s="70" t="s">
        <v>423</v>
      </c>
      <c r="BP422" s="69">
        <v>0</v>
      </c>
      <c r="BQ422" s="69">
        <v>0</v>
      </c>
      <c r="BR422" s="69">
        <v>0</v>
      </c>
      <c r="BS422" s="69">
        <v>0</v>
      </c>
      <c r="BT422" s="69">
        <v>0</v>
      </c>
      <c r="BU422" s="69">
        <v>0</v>
      </c>
      <c r="BV422" s="69">
        <v>0</v>
      </c>
      <c r="BW422" s="69">
        <v>0</v>
      </c>
      <c r="BX422" s="70" t="s">
        <v>423</v>
      </c>
      <c r="BY422" s="69">
        <v>0</v>
      </c>
      <c r="BZ422" s="69">
        <v>0</v>
      </c>
      <c r="CA422" s="69">
        <v>0</v>
      </c>
      <c r="CB422" s="69">
        <v>0</v>
      </c>
      <c r="CC422" s="69">
        <v>0</v>
      </c>
      <c r="CD422" s="69">
        <v>0</v>
      </c>
      <c r="CE422" s="69">
        <v>0</v>
      </c>
      <c r="CF422" s="69">
        <v>0</v>
      </c>
      <c r="CG422" s="70" t="s">
        <v>423</v>
      </c>
      <c r="CH422" s="69">
        <v>0</v>
      </c>
      <c r="CI422" s="69">
        <v>0</v>
      </c>
      <c r="CJ422" s="69">
        <v>0</v>
      </c>
      <c r="CK422" s="69">
        <v>0</v>
      </c>
      <c r="CL422" s="69">
        <v>0</v>
      </c>
      <c r="CM422" s="69">
        <v>0</v>
      </c>
      <c r="CN422" s="69">
        <v>0</v>
      </c>
      <c r="CO422" s="69">
        <v>0</v>
      </c>
      <c r="CP422" s="70" t="s">
        <v>423</v>
      </c>
      <c r="CQ422" s="69">
        <v>0</v>
      </c>
      <c r="CR422" s="69">
        <v>0</v>
      </c>
      <c r="CS422" s="69">
        <v>0</v>
      </c>
      <c r="CT422" s="69">
        <v>0</v>
      </c>
      <c r="CU422" s="69">
        <v>0</v>
      </c>
      <c r="CV422" s="69">
        <v>0</v>
      </c>
      <c r="CW422" s="69">
        <v>0</v>
      </c>
      <c r="CX422" s="69">
        <v>0</v>
      </c>
      <c r="CY422" s="70" t="s">
        <v>423</v>
      </c>
      <c r="CZ422" s="69">
        <v>0</v>
      </c>
      <c r="DA422" s="69">
        <v>0</v>
      </c>
      <c r="DB422" s="69">
        <v>0</v>
      </c>
      <c r="DC422" s="69">
        <v>0</v>
      </c>
      <c r="DD422" s="69">
        <v>0</v>
      </c>
      <c r="DE422" s="69">
        <v>0</v>
      </c>
      <c r="DF422" s="69">
        <v>0</v>
      </c>
      <c r="DG422" s="69">
        <v>0</v>
      </c>
      <c r="DH422" s="70" t="s">
        <v>423</v>
      </c>
      <c r="DK422" s="105"/>
    </row>
    <row r="423" spans="1:115" s="110" customFormat="1" ht="12" hidden="1" outlineLevel="2" x14ac:dyDescent="0.35">
      <c r="A423" s="88">
        <v>3101</v>
      </c>
      <c r="B423" s="88" t="s">
        <v>650</v>
      </c>
      <c r="C423" s="69"/>
      <c r="D423" s="69">
        <v>0</v>
      </c>
      <c r="E423" s="69">
        <v>874463.25313272001</v>
      </c>
      <c r="F423" s="69">
        <v>82446.929548400003</v>
      </c>
      <c r="G423" s="69">
        <v>119347.4925664</v>
      </c>
      <c r="H423" s="69">
        <v>234029.79886151999</v>
      </c>
      <c r="I423" s="69">
        <v>249907.98999999993</v>
      </c>
      <c r="J423" s="69">
        <v>188731.04215640004</v>
      </c>
      <c r="K423" s="69">
        <v>0</v>
      </c>
      <c r="L423" s="69">
        <v>0</v>
      </c>
      <c r="M423" s="69">
        <v>0.14430000000000001</v>
      </c>
      <c r="N423" s="70" t="s">
        <v>651</v>
      </c>
      <c r="O423" s="69">
        <v>89072.071357533336</v>
      </c>
      <c r="P423" s="69">
        <v>122794.68077199999</v>
      </c>
      <c r="Q423" s="69">
        <v>213100.26989799997</v>
      </c>
      <c r="R423" s="69">
        <v>268608.63552400004</v>
      </c>
      <c r="S423" s="69">
        <v>167077.47293666672</v>
      </c>
      <c r="T423" s="69">
        <v>0</v>
      </c>
      <c r="U423" s="69">
        <v>0</v>
      </c>
      <c r="V423" s="69">
        <v>860653.13048819976</v>
      </c>
      <c r="W423" s="70" t="s">
        <v>651</v>
      </c>
      <c r="X423" s="69">
        <f t="shared" si="355"/>
        <v>-6625.1418091333326</v>
      </c>
      <c r="Y423" s="69">
        <f t="shared" si="355"/>
        <v>-3447.1882055999886</v>
      </c>
      <c r="Z423" s="69">
        <f t="shared" si="355"/>
        <v>20929.528963520017</v>
      </c>
      <c r="AA423" s="69">
        <f t="shared" si="355"/>
        <v>-18700.645524000109</v>
      </c>
      <c r="AB423" s="69">
        <f t="shared" si="355"/>
        <v>21653.569219733326</v>
      </c>
      <c r="AC423" s="69">
        <f t="shared" si="355"/>
        <v>0</v>
      </c>
      <c r="AD423" s="69">
        <f t="shared" si="355"/>
        <v>0</v>
      </c>
      <c r="AE423" s="69">
        <f t="shared" si="355"/>
        <v>-860652.98618819972</v>
      </c>
      <c r="AF423" s="69">
        <v>98827.171018810011</v>
      </c>
      <c r="AG423" s="69">
        <v>143406.22747386002</v>
      </c>
      <c r="AH423" s="69">
        <v>233312.45058342</v>
      </c>
      <c r="AI423" s="69">
        <v>365415.20777346013</v>
      </c>
      <c r="AJ423" s="69">
        <v>199489.20172272</v>
      </c>
      <c r="AK423" s="69">
        <v>0</v>
      </c>
      <c r="AL423" s="69">
        <v>0</v>
      </c>
      <c r="AM423" s="69">
        <v>1040450.2585722699</v>
      </c>
      <c r="AN423" s="70" t="s">
        <v>921</v>
      </c>
      <c r="AO423" s="69">
        <v>114842.2407839095</v>
      </c>
      <c r="AP423" s="69">
        <v>166645.39049013684</v>
      </c>
      <c r="AQ423" s="69">
        <v>271121.03231898963</v>
      </c>
      <c r="AR423" s="69">
        <v>433585.21067418478</v>
      </c>
      <c r="AS423" s="69">
        <v>231816.68261727362</v>
      </c>
      <c r="AT423" s="69">
        <v>0</v>
      </c>
      <c r="AU423" s="69">
        <v>0</v>
      </c>
      <c r="AV423" s="69">
        <v>1218010.5568844946</v>
      </c>
      <c r="AW423" s="70" t="s">
        <v>922</v>
      </c>
      <c r="AX423" s="69">
        <v>131729.27028099797</v>
      </c>
      <c r="AY423" s="69">
        <v>191149.83768266375</v>
      </c>
      <c r="AZ423" s="69">
        <v>310988.1477531683</v>
      </c>
      <c r="BA423" s="69">
        <v>507313.445061957</v>
      </c>
      <c r="BB423" s="69">
        <v>265904.27208395</v>
      </c>
      <c r="BC423" s="69">
        <v>0</v>
      </c>
      <c r="BD423" s="69">
        <v>0</v>
      </c>
      <c r="BE423" s="69">
        <v>1407084.9728627373</v>
      </c>
      <c r="BF423" s="70" t="s">
        <v>923</v>
      </c>
      <c r="BG423" s="69">
        <v>142940.42659890093</v>
      </c>
      <c r="BH423" s="69">
        <v>207418.13330011274</v>
      </c>
      <c r="BI423" s="69">
        <v>337455.58912013686</v>
      </c>
      <c r="BJ423" s="69">
        <v>550489.65276910528</v>
      </c>
      <c r="BK423" s="69">
        <v>550489.65276910528</v>
      </c>
      <c r="BL423" s="69">
        <v>288534.73495353275</v>
      </c>
      <c r="BM423" s="69">
        <v>0</v>
      </c>
      <c r="BN423" s="69">
        <v>1526838.536741789</v>
      </c>
      <c r="BO423" s="70" t="s">
        <v>924</v>
      </c>
      <c r="BP423" s="69">
        <v>147228.63939686795</v>
      </c>
      <c r="BQ423" s="69">
        <v>213640.67729911613</v>
      </c>
      <c r="BR423" s="69">
        <v>347579.2567937409</v>
      </c>
      <c r="BS423" s="69">
        <v>567004.34235217853</v>
      </c>
      <c r="BT423" s="69">
        <v>297190.77700213867</v>
      </c>
      <c r="BU423" s="69">
        <v>297190.77700213867</v>
      </c>
      <c r="BV423" s="69">
        <v>0</v>
      </c>
      <c r="BW423" s="69">
        <v>1572643.6928440416</v>
      </c>
      <c r="BX423" s="70" t="s">
        <v>924</v>
      </c>
      <c r="BY423" s="69">
        <v>151645.49857877399</v>
      </c>
      <c r="BZ423" s="69">
        <v>220049.89761808966</v>
      </c>
      <c r="CA423" s="69">
        <v>358006.63449755317</v>
      </c>
      <c r="CB423" s="69">
        <v>584014.47262274404</v>
      </c>
      <c r="CC423" s="69">
        <v>306106.50031220284</v>
      </c>
      <c r="CD423" s="69">
        <v>306106.50031220284</v>
      </c>
      <c r="CE423" s="69">
        <v>0</v>
      </c>
      <c r="CF423" s="69">
        <v>1619823.0036293634</v>
      </c>
      <c r="CG423" s="70" t="s">
        <v>924</v>
      </c>
      <c r="CH423" s="69">
        <v>156194.86353613719</v>
      </c>
      <c r="CI423" s="69">
        <v>226651.39454663236</v>
      </c>
      <c r="CJ423" s="69">
        <v>368746.83353247977</v>
      </c>
      <c r="CK423" s="69">
        <v>601534.9068014262</v>
      </c>
      <c r="CL423" s="69">
        <v>315289.69532156899</v>
      </c>
      <c r="CM423" s="69">
        <v>315289.69532156899</v>
      </c>
      <c r="CN423" s="69">
        <v>0</v>
      </c>
      <c r="CO423" s="69">
        <v>1668417.6937382449</v>
      </c>
      <c r="CP423" s="70" t="s">
        <v>924</v>
      </c>
      <c r="CQ423" s="69">
        <v>160880.70944222136</v>
      </c>
      <c r="CR423" s="69">
        <v>233450.93638303134</v>
      </c>
      <c r="CS423" s="69">
        <v>379809.23853845417</v>
      </c>
      <c r="CT423" s="69">
        <v>619580.9540054691</v>
      </c>
      <c r="CU423" s="69">
        <v>324748.3861812161</v>
      </c>
      <c r="CV423" s="69">
        <v>324748.3861812161</v>
      </c>
      <c r="CW423" s="69">
        <v>0</v>
      </c>
      <c r="CX423" s="69">
        <v>1718470.2245503922</v>
      </c>
      <c r="CY423" s="70" t="s">
        <v>924</v>
      </c>
      <c r="CZ423" s="69">
        <v>0</v>
      </c>
      <c r="DA423" s="69">
        <v>0</v>
      </c>
      <c r="DB423" s="69">
        <v>0</v>
      </c>
      <c r="DC423" s="69">
        <v>0</v>
      </c>
      <c r="DD423" s="69">
        <v>0</v>
      </c>
      <c r="DE423" s="69">
        <v>0</v>
      </c>
      <c r="DF423" s="69">
        <v>0</v>
      </c>
      <c r="DG423" s="69">
        <v>0</v>
      </c>
      <c r="DH423" s="70" t="s">
        <v>423</v>
      </c>
      <c r="DK423" s="105"/>
    </row>
    <row r="424" spans="1:115" s="110" customFormat="1" ht="12" hidden="1" outlineLevel="2" x14ac:dyDescent="0.35">
      <c r="A424" s="88">
        <v>3102</v>
      </c>
      <c r="B424" s="88" t="s">
        <v>652</v>
      </c>
      <c r="C424" s="69"/>
      <c r="D424" s="69">
        <v>0</v>
      </c>
      <c r="E424" s="69">
        <v>0</v>
      </c>
      <c r="F424" s="69">
        <v>0</v>
      </c>
      <c r="G424" s="69">
        <v>0</v>
      </c>
      <c r="H424" s="69">
        <v>0</v>
      </c>
      <c r="I424" s="69">
        <v>0</v>
      </c>
      <c r="J424" s="69">
        <v>0</v>
      </c>
      <c r="K424" s="69">
        <v>0</v>
      </c>
      <c r="L424" s="69">
        <v>0</v>
      </c>
      <c r="M424" s="69">
        <v>0.14430000000000001</v>
      </c>
      <c r="N424" s="70" t="s">
        <v>423</v>
      </c>
      <c r="O424" s="69">
        <v>1068.2470539999999</v>
      </c>
      <c r="P424" s="69">
        <v>0</v>
      </c>
      <c r="Q424" s="69">
        <v>7474.6120539999993</v>
      </c>
      <c r="R424" s="69">
        <v>0</v>
      </c>
      <c r="S424" s="69">
        <v>9026.15</v>
      </c>
      <c r="T424" s="69">
        <v>0</v>
      </c>
      <c r="U424" s="69">
        <v>0</v>
      </c>
      <c r="V424" s="69">
        <v>17569.009107999998</v>
      </c>
      <c r="W424" s="70" t="s">
        <v>651</v>
      </c>
      <c r="X424" s="69">
        <f t="shared" si="355"/>
        <v>-1068.2470539999999</v>
      </c>
      <c r="Y424" s="69">
        <f t="shared" si="355"/>
        <v>0</v>
      </c>
      <c r="Z424" s="69">
        <f t="shared" si="355"/>
        <v>-7474.6120539999993</v>
      </c>
      <c r="AA424" s="69">
        <f t="shared" si="355"/>
        <v>0</v>
      </c>
      <c r="AB424" s="69">
        <f t="shared" si="355"/>
        <v>-9026.15</v>
      </c>
      <c r="AC424" s="69">
        <f t="shared" si="355"/>
        <v>0</v>
      </c>
      <c r="AD424" s="69">
        <f t="shared" si="355"/>
        <v>0</v>
      </c>
      <c r="AE424" s="69">
        <f t="shared" si="355"/>
        <v>-17568.864807999998</v>
      </c>
      <c r="AF424" s="69">
        <v>1262.10247527</v>
      </c>
      <c r="AG424" s="69">
        <v>0</v>
      </c>
      <c r="AH424" s="69">
        <v>8719.5625502700004</v>
      </c>
      <c r="AI424" s="69">
        <v>0</v>
      </c>
      <c r="AJ424" s="69">
        <v>10552.659000000001</v>
      </c>
      <c r="AK424" s="69">
        <v>0</v>
      </c>
      <c r="AL424" s="69">
        <v>0</v>
      </c>
      <c r="AM424" s="69">
        <v>20534.324025540001</v>
      </c>
      <c r="AN424" s="70" t="s">
        <v>921</v>
      </c>
      <c r="AO424" s="69">
        <v>1466.6277994676</v>
      </c>
      <c r="AP424" s="69">
        <v>0</v>
      </c>
      <c r="AQ424" s="69">
        <v>10132.5788404676</v>
      </c>
      <c r="AR424" s="69">
        <v>0</v>
      </c>
      <c r="AS424" s="69">
        <v>12262.730920000002</v>
      </c>
      <c r="AT424" s="69">
        <v>0</v>
      </c>
      <c r="AU424" s="69">
        <v>0</v>
      </c>
      <c r="AV424" s="69">
        <v>23861.937559935202</v>
      </c>
      <c r="AW424" s="70" t="s">
        <v>922</v>
      </c>
      <c r="AX424" s="69">
        <v>1682.2887508893132</v>
      </c>
      <c r="AY424" s="69">
        <v>0</v>
      </c>
      <c r="AZ424" s="69">
        <v>11622.528501781813</v>
      </c>
      <c r="BA424" s="69">
        <v>0</v>
      </c>
      <c r="BB424" s="69">
        <v>14065.909762100002</v>
      </c>
      <c r="BC424" s="69">
        <v>0</v>
      </c>
      <c r="BD424" s="69">
        <v>0</v>
      </c>
      <c r="BE424" s="69">
        <v>27370.727014771128</v>
      </c>
      <c r="BF424" s="70" t="s">
        <v>923</v>
      </c>
      <c r="BG424" s="69">
        <v>1825.4642358657177</v>
      </c>
      <c r="BH424" s="69">
        <v>0</v>
      </c>
      <c r="BI424" s="69">
        <v>12611.69350333997</v>
      </c>
      <c r="BJ424" s="69">
        <v>0</v>
      </c>
      <c r="BK424" s="69">
        <v>0</v>
      </c>
      <c r="BL424" s="69">
        <v>15263.024972410003</v>
      </c>
      <c r="BM424" s="69">
        <v>0</v>
      </c>
      <c r="BN424" s="69">
        <v>29700.182711615693</v>
      </c>
      <c r="BO424" s="70" t="s">
        <v>924</v>
      </c>
      <c r="BP424" s="69">
        <v>1880.2281629416893</v>
      </c>
      <c r="BQ424" s="69">
        <v>0</v>
      </c>
      <c r="BR424" s="69">
        <v>12990.044308440169</v>
      </c>
      <c r="BS424" s="69">
        <v>0</v>
      </c>
      <c r="BT424" s="69">
        <v>15720.915721582303</v>
      </c>
      <c r="BU424" s="69">
        <v>15720.915721582303</v>
      </c>
      <c r="BV424" s="69">
        <v>0</v>
      </c>
      <c r="BW424" s="69">
        <v>30591.18819296416</v>
      </c>
      <c r="BX424" s="70" t="s">
        <v>924</v>
      </c>
      <c r="BY424" s="69">
        <v>1936.6350078299399</v>
      </c>
      <c r="BZ424" s="69">
        <v>0</v>
      </c>
      <c r="CA424" s="69">
        <v>13379.745637693375</v>
      </c>
      <c r="CB424" s="69">
        <v>0</v>
      </c>
      <c r="CC424" s="69">
        <v>16192.543193229774</v>
      </c>
      <c r="CD424" s="69">
        <v>16192.543193229774</v>
      </c>
      <c r="CE424" s="69">
        <v>0</v>
      </c>
      <c r="CF424" s="69">
        <v>31508.923838753086</v>
      </c>
      <c r="CG424" s="70" t="s">
        <v>924</v>
      </c>
      <c r="CH424" s="69">
        <v>1994.7340580648381</v>
      </c>
      <c r="CI424" s="69">
        <v>0</v>
      </c>
      <c r="CJ424" s="69">
        <v>13781.138006824176</v>
      </c>
      <c r="CK424" s="69">
        <v>0</v>
      </c>
      <c r="CL424" s="69">
        <v>16678.319489026668</v>
      </c>
      <c r="CM424" s="69">
        <v>16678.319489026668</v>
      </c>
      <c r="CN424" s="69">
        <v>0</v>
      </c>
      <c r="CO424" s="69">
        <v>32454.191553915683</v>
      </c>
      <c r="CP424" s="70" t="s">
        <v>924</v>
      </c>
      <c r="CQ424" s="69">
        <v>2054.5760798067831</v>
      </c>
      <c r="CR424" s="69">
        <v>0</v>
      </c>
      <c r="CS424" s="69">
        <v>14194.572147028901</v>
      </c>
      <c r="CT424" s="69">
        <v>0</v>
      </c>
      <c r="CU424" s="69">
        <v>17178.669073697467</v>
      </c>
      <c r="CV424" s="69">
        <v>17178.669073697467</v>
      </c>
      <c r="CW424" s="69">
        <v>0</v>
      </c>
      <c r="CX424" s="69">
        <v>33427.817300533148</v>
      </c>
      <c r="CY424" s="70" t="s">
        <v>924</v>
      </c>
      <c r="CZ424" s="69">
        <v>0</v>
      </c>
      <c r="DA424" s="69">
        <v>0</v>
      </c>
      <c r="DB424" s="69">
        <v>0</v>
      </c>
      <c r="DC424" s="69">
        <v>0</v>
      </c>
      <c r="DD424" s="69">
        <v>0</v>
      </c>
      <c r="DE424" s="69">
        <v>0</v>
      </c>
      <c r="DF424" s="69">
        <v>0</v>
      </c>
      <c r="DG424" s="69">
        <v>0</v>
      </c>
      <c r="DH424" s="70" t="s">
        <v>423</v>
      </c>
      <c r="DK424" s="105"/>
    </row>
    <row r="425" spans="1:115" s="74" customFormat="1" ht="11.5" hidden="1" outlineLevel="1" x14ac:dyDescent="0.35">
      <c r="A425" s="88">
        <v>3200</v>
      </c>
      <c r="B425" s="88" t="s">
        <v>653</v>
      </c>
      <c r="C425" s="69"/>
      <c r="D425" s="69">
        <v>0</v>
      </c>
      <c r="E425" s="69">
        <v>0</v>
      </c>
      <c r="F425" s="69">
        <v>0</v>
      </c>
      <c r="G425" s="69">
        <v>0</v>
      </c>
      <c r="H425" s="69">
        <v>0</v>
      </c>
      <c r="I425" s="69">
        <v>0</v>
      </c>
      <c r="J425" s="69">
        <v>0</v>
      </c>
      <c r="K425" s="69">
        <v>0</v>
      </c>
      <c r="L425" s="69">
        <v>0</v>
      </c>
      <c r="M425" s="69">
        <v>0</v>
      </c>
      <c r="N425" s="70" t="s">
        <v>423</v>
      </c>
      <c r="O425" s="69">
        <v>0</v>
      </c>
      <c r="P425" s="69">
        <v>0</v>
      </c>
      <c r="Q425" s="69">
        <v>0</v>
      </c>
      <c r="R425" s="69">
        <v>0</v>
      </c>
      <c r="S425" s="69">
        <v>0</v>
      </c>
      <c r="T425" s="69">
        <v>0</v>
      </c>
      <c r="U425" s="69">
        <v>0</v>
      </c>
      <c r="V425" s="69">
        <v>0</v>
      </c>
      <c r="W425" s="70" t="s">
        <v>423</v>
      </c>
      <c r="X425" s="69">
        <f t="shared" si="355"/>
        <v>0</v>
      </c>
      <c r="Y425" s="69">
        <f t="shared" si="355"/>
        <v>0</v>
      </c>
      <c r="Z425" s="69">
        <f t="shared" si="355"/>
        <v>0</v>
      </c>
      <c r="AA425" s="69">
        <f t="shared" si="355"/>
        <v>0</v>
      </c>
      <c r="AB425" s="69">
        <f t="shared" si="355"/>
        <v>0</v>
      </c>
      <c r="AC425" s="69">
        <f t="shared" si="355"/>
        <v>0</v>
      </c>
      <c r="AD425" s="69">
        <f t="shared" si="355"/>
        <v>0</v>
      </c>
      <c r="AE425" s="69">
        <f t="shared" si="355"/>
        <v>0</v>
      </c>
      <c r="AF425" s="69">
        <v>0</v>
      </c>
      <c r="AG425" s="69">
        <v>0</v>
      </c>
      <c r="AH425" s="69">
        <v>0</v>
      </c>
      <c r="AI425" s="69">
        <v>0</v>
      </c>
      <c r="AJ425" s="69">
        <v>0</v>
      </c>
      <c r="AK425" s="69">
        <v>0</v>
      </c>
      <c r="AL425" s="69">
        <v>0</v>
      </c>
      <c r="AM425" s="69">
        <v>0</v>
      </c>
      <c r="AN425" s="70" t="s">
        <v>423</v>
      </c>
      <c r="AO425" s="69">
        <v>0</v>
      </c>
      <c r="AP425" s="69">
        <v>0</v>
      </c>
      <c r="AQ425" s="69">
        <v>0</v>
      </c>
      <c r="AR425" s="69">
        <v>0</v>
      </c>
      <c r="AS425" s="69">
        <v>0</v>
      </c>
      <c r="AT425" s="69">
        <v>0</v>
      </c>
      <c r="AU425" s="69">
        <v>0</v>
      </c>
      <c r="AV425" s="69">
        <v>0</v>
      </c>
      <c r="AW425" s="70" t="s">
        <v>423</v>
      </c>
      <c r="AX425" s="69">
        <v>0</v>
      </c>
      <c r="AY425" s="69">
        <v>0</v>
      </c>
      <c r="AZ425" s="69">
        <v>0</v>
      </c>
      <c r="BA425" s="69">
        <v>0</v>
      </c>
      <c r="BB425" s="69">
        <v>0</v>
      </c>
      <c r="BC425" s="69">
        <v>0</v>
      </c>
      <c r="BD425" s="69">
        <v>0</v>
      </c>
      <c r="BE425" s="69">
        <v>0</v>
      </c>
      <c r="BF425" s="70" t="s">
        <v>423</v>
      </c>
      <c r="BG425" s="69">
        <v>0</v>
      </c>
      <c r="BH425" s="69">
        <v>0</v>
      </c>
      <c r="BI425" s="69">
        <v>0</v>
      </c>
      <c r="BJ425" s="69">
        <v>0</v>
      </c>
      <c r="BK425" s="69">
        <v>0</v>
      </c>
      <c r="BL425" s="69">
        <v>0</v>
      </c>
      <c r="BM425" s="69">
        <v>0</v>
      </c>
      <c r="BN425" s="69">
        <v>0</v>
      </c>
      <c r="BO425" s="70" t="s">
        <v>423</v>
      </c>
      <c r="BP425" s="69">
        <v>0</v>
      </c>
      <c r="BQ425" s="69">
        <v>0</v>
      </c>
      <c r="BR425" s="69">
        <v>0</v>
      </c>
      <c r="BS425" s="69">
        <v>0</v>
      </c>
      <c r="BT425" s="69">
        <v>0</v>
      </c>
      <c r="BU425" s="69">
        <v>0</v>
      </c>
      <c r="BV425" s="69">
        <v>0</v>
      </c>
      <c r="BW425" s="69">
        <v>0</v>
      </c>
      <c r="BX425" s="70" t="s">
        <v>423</v>
      </c>
      <c r="BY425" s="69">
        <v>0</v>
      </c>
      <c r="BZ425" s="69">
        <v>0</v>
      </c>
      <c r="CA425" s="69">
        <v>0</v>
      </c>
      <c r="CB425" s="69">
        <v>0</v>
      </c>
      <c r="CC425" s="69">
        <v>0</v>
      </c>
      <c r="CD425" s="69">
        <v>0</v>
      </c>
      <c r="CE425" s="69">
        <v>0</v>
      </c>
      <c r="CF425" s="69">
        <v>0</v>
      </c>
      <c r="CG425" s="70" t="s">
        <v>423</v>
      </c>
      <c r="CH425" s="69">
        <v>0</v>
      </c>
      <c r="CI425" s="69">
        <v>0</v>
      </c>
      <c r="CJ425" s="69">
        <v>0</v>
      </c>
      <c r="CK425" s="69">
        <v>0</v>
      </c>
      <c r="CL425" s="69">
        <v>0</v>
      </c>
      <c r="CM425" s="69">
        <v>0</v>
      </c>
      <c r="CN425" s="69">
        <v>0</v>
      </c>
      <c r="CO425" s="69">
        <v>0</v>
      </c>
      <c r="CP425" s="70" t="s">
        <v>423</v>
      </c>
      <c r="CQ425" s="69">
        <v>0</v>
      </c>
      <c r="CR425" s="69">
        <v>0</v>
      </c>
      <c r="CS425" s="69">
        <v>0</v>
      </c>
      <c r="CT425" s="69">
        <v>0</v>
      </c>
      <c r="CU425" s="69">
        <v>0</v>
      </c>
      <c r="CV425" s="69">
        <v>0</v>
      </c>
      <c r="CW425" s="69">
        <v>0</v>
      </c>
      <c r="CX425" s="69">
        <v>0</v>
      </c>
      <c r="CY425" s="70" t="s">
        <v>423</v>
      </c>
      <c r="CZ425" s="69">
        <v>0</v>
      </c>
      <c r="DA425" s="69">
        <v>0</v>
      </c>
      <c r="DB425" s="69">
        <v>0</v>
      </c>
      <c r="DC425" s="69">
        <v>0</v>
      </c>
      <c r="DD425" s="69">
        <v>0</v>
      </c>
      <c r="DE425" s="69">
        <v>0</v>
      </c>
      <c r="DF425" s="69">
        <v>0</v>
      </c>
      <c r="DG425" s="69">
        <v>0</v>
      </c>
      <c r="DH425" s="70" t="s">
        <v>423</v>
      </c>
      <c r="DK425" s="105"/>
    </row>
    <row r="426" spans="1:115" s="110" customFormat="1" ht="12" hidden="1" outlineLevel="2" x14ac:dyDescent="0.35">
      <c r="A426" s="88">
        <v>3201</v>
      </c>
      <c r="B426" s="88" t="s">
        <v>654</v>
      </c>
      <c r="C426" s="69"/>
      <c r="D426" s="69">
        <v>0</v>
      </c>
      <c r="E426" s="69">
        <v>0</v>
      </c>
      <c r="F426" s="69">
        <v>0</v>
      </c>
      <c r="G426" s="69">
        <v>0</v>
      </c>
      <c r="H426" s="69">
        <v>0</v>
      </c>
      <c r="I426" s="69">
        <v>0</v>
      </c>
      <c r="J426" s="69">
        <v>0</v>
      </c>
      <c r="K426" s="69">
        <v>0</v>
      </c>
      <c r="L426" s="69">
        <v>0</v>
      </c>
      <c r="M426" s="69">
        <v>0.155</v>
      </c>
      <c r="N426" s="70" t="s">
        <v>423</v>
      </c>
      <c r="O426" s="69">
        <v>0</v>
      </c>
      <c r="P426" s="69">
        <v>0</v>
      </c>
      <c r="Q426" s="69">
        <v>0</v>
      </c>
      <c r="R426" s="69">
        <v>0</v>
      </c>
      <c r="S426" s="69">
        <v>0</v>
      </c>
      <c r="T426" s="69">
        <v>0</v>
      </c>
      <c r="U426" s="69">
        <v>0</v>
      </c>
      <c r="V426" s="69">
        <v>0</v>
      </c>
      <c r="W426" s="70" t="s">
        <v>423</v>
      </c>
      <c r="X426" s="69">
        <f t="shared" si="355"/>
        <v>0</v>
      </c>
      <c r="Y426" s="69">
        <f t="shared" si="355"/>
        <v>0</v>
      </c>
      <c r="Z426" s="69">
        <f t="shared" si="355"/>
        <v>0</v>
      </c>
      <c r="AA426" s="69">
        <f t="shared" si="355"/>
        <v>0</v>
      </c>
      <c r="AB426" s="69">
        <f t="shared" si="355"/>
        <v>0</v>
      </c>
      <c r="AC426" s="69">
        <f t="shared" si="355"/>
        <v>0</v>
      </c>
      <c r="AD426" s="69">
        <f t="shared" si="355"/>
        <v>0</v>
      </c>
      <c r="AE426" s="69">
        <f t="shared" si="355"/>
        <v>0.155</v>
      </c>
      <c r="AF426" s="69">
        <v>0</v>
      </c>
      <c r="AG426" s="69">
        <v>0</v>
      </c>
      <c r="AH426" s="69">
        <v>0</v>
      </c>
      <c r="AI426" s="69">
        <v>0</v>
      </c>
      <c r="AJ426" s="69">
        <v>0</v>
      </c>
      <c r="AK426" s="69">
        <v>0</v>
      </c>
      <c r="AL426" s="69">
        <v>0</v>
      </c>
      <c r="AM426" s="69">
        <v>0</v>
      </c>
      <c r="AN426" s="70" t="s">
        <v>423</v>
      </c>
      <c r="AO426" s="69">
        <v>0</v>
      </c>
      <c r="AP426" s="69">
        <v>0</v>
      </c>
      <c r="AQ426" s="69">
        <v>0</v>
      </c>
      <c r="AR426" s="69">
        <v>0</v>
      </c>
      <c r="AS426" s="69">
        <v>0</v>
      </c>
      <c r="AT426" s="69">
        <v>0</v>
      </c>
      <c r="AU426" s="69">
        <v>0</v>
      </c>
      <c r="AV426" s="69">
        <v>0</v>
      </c>
      <c r="AW426" s="70" t="s">
        <v>423</v>
      </c>
      <c r="AX426" s="69">
        <v>0</v>
      </c>
      <c r="AY426" s="69">
        <v>0</v>
      </c>
      <c r="AZ426" s="69">
        <v>0</v>
      </c>
      <c r="BA426" s="69">
        <v>0</v>
      </c>
      <c r="BB426" s="69">
        <v>0</v>
      </c>
      <c r="BC426" s="69">
        <v>0</v>
      </c>
      <c r="BD426" s="69">
        <v>0</v>
      </c>
      <c r="BE426" s="69">
        <v>0</v>
      </c>
      <c r="BF426" s="70" t="s">
        <v>423</v>
      </c>
      <c r="BG426" s="69">
        <v>0</v>
      </c>
      <c r="BH426" s="69">
        <v>0</v>
      </c>
      <c r="BI426" s="69">
        <v>0</v>
      </c>
      <c r="BJ426" s="69">
        <v>0</v>
      </c>
      <c r="BK426" s="69">
        <v>0</v>
      </c>
      <c r="BL426" s="69">
        <v>0</v>
      </c>
      <c r="BM426" s="69">
        <v>0</v>
      </c>
      <c r="BN426" s="69">
        <v>0</v>
      </c>
      <c r="BO426" s="70" t="s">
        <v>423</v>
      </c>
      <c r="BP426" s="69">
        <v>0</v>
      </c>
      <c r="BQ426" s="69">
        <v>0</v>
      </c>
      <c r="BR426" s="69">
        <v>0</v>
      </c>
      <c r="BS426" s="69">
        <v>0</v>
      </c>
      <c r="BT426" s="69">
        <v>0</v>
      </c>
      <c r="BU426" s="69">
        <v>0</v>
      </c>
      <c r="BV426" s="69">
        <v>0</v>
      </c>
      <c r="BW426" s="69">
        <v>0</v>
      </c>
      <c r="BX426" s="70" t="s">
        <v>423</v>
      </c>
      <c r="BY426" s="69">
        <v>0</v>
      </c>
      <c r="BZ426" s="69">
        <v>0</v>
      </c>
      <c r="CA426" s="69">
        <v>0</v>
      </c>
      <c r="CB426" s="69">
        <v>0</v>
      </c>
      <c r="CC426" s="69">
        <v>0</v>
      </c>
      <c r="CD426" s="69">
        <v>0</v>
      </c>
      <c r="CE426" s="69">
        <v>0</v>
      </c>
      <c r="CF426" s="69">
        <v>0</v>
      </c>
      <c r="CG426" s="70" t="s">
        <v>423</v>
      </c>
      <c r="CH426" s="69">
        <v>0</v>
      </c>
      <c r="CI426" s="69">
        <v>0</v>
      </c>
      <c r="CJ426" s="69">
        <v>0</v>
      </c>
      <c r="CK426" s="69">
        <v>0</v>
      </c>
      <c r="CL426" s="69">
        <v>0</v>
      </c>
      <c r="CM426" s="69">
        <v>0</v>
      </c>
      <c r="CN426" s="69">
        <v>0</v>
      </c>
      <c r="CO426" s="69">
        <v>0</v>
      </c>
      <c r="CP426" s="70" t="s">
        <v>423</v>
      </c>
      <c r="CQ426" s="69">
        <v>0</v>
      </c>
      <c r="CR426" s="69">
        <v>0</v>
      </c>
      <c r="CS426" s="69">
        <v>0</v>
      </c>
      <c r="CT426" s="69">
        <v>0</v>
      </c>
      <c r="CU426" s="69">
        <v>0</v>
      </c>
      <c r="CV426" s="69">
        <v>0</v>
      </c>
      <c r="CW426" s="69">
        <v>0</v>
      </c>
      <c r="CX426" s="69">
        <v>0</v>
      </c>
      <c r="CY426" s="70" t="s">
        <v>423</v>
      </c>
      <c r="CZ426" s="69">
        <v>0</v>
      </c>
      <c r="DA426" s="69">
        <v>0</v>
      </c>
      <c r="DB426" s="69">
        <v>0</v>
      </c>
      <c r="DC426" s="69">
        <v>0</v>
      </c>
      <c r="DD426" s="69">
        <v>0</v>
      </c>
      <c r="DE426" s="69">
        <v>0</v>
      </c>
      <c r="DF426" s="69">
        <v>0</v>
      </c>
      <c r="DG426" s="69">
        <v>0</v>
      </c>
      <c r="DH426" s="70" t="s">
        <v>423</v>
      </c>
      <c r="DK426" s="105"/>
    </row>
    <row r="427" spans="1:115" s="110" customFormat="1" ht="12" hidden="1" outlineLevel="2" x14ac:dyDescent="0.35">
      <c r="A427" s="88">
        <v>3202</v>
      </c>
      <c r="B427" s="88" t="s">
        <v>655</v>
      </c>
      <c r="C427" s="69"/>
      <c r="D427" s="69">
        <v>0</v>
      </c>
      <c r="E427" s="69">
        <v>91918.461286400008</v>
      </c>
      <c r="F427" s="69">
        <v>5869.4218329600008</v>
      </c>
      <c r="G427" s="69">
        <v>22847.4</v>
      </c>
      <c r="H427" s="69">
        <v>37396.31</v>
      </c>
      <c r="I427" s="69">
        <v>8427.69</v>
      </c>
      <c r="J427" s="69">
        <v>12185.45</v>
      </c>
      <c r="K427" s="69">
        <v>0</v>
      </c>
      <c r="L427" s="69">
        <v>0</v>
      </c>
      <c r="M427" s="69">
        <v>0.155</v>
      </c>
      <c r="N427" s="70" t="s">
        <v>656</v>
      </c>
      <c r="O427" s="69">
        <v>6782.315904000001</v>
      </c>
      <c r="P427" s="69">
        <v>17241.187604480001</v>
      </c>
      <c r="Q427" s="69">
        <v>45220.372377600012</v>
      </c>
      <c r="R427" s="69">
        <v>21909.153280000002</v>
      </c>
      <c r="S427" s="69">
        <v>19877.831904000002</v>
      </c>
      <c r="T427" s="69">
        <v>0</v>
      </c>
      <c r="U427" s="69">
        <v>0</v>
      </c>
      <c r="V427" s="69">
        <v>111030.86107008002</v>
      </c>
      <c r="W427" s="70" t="s">
        <v>656</v>
      </c>
      <c r="X427" s="69">
        <f t="shared" si="355"/>
        <v>-912.8940710400002</v>
      </c>
      <c r="Y427" s="69">
        <f t="shared" si="355"/>
        <v>5606.2123955200004</v>
      </c>
      <c r="Z427" s="69">
        <f t="shared" si="355"/>
        <v>-7824.0623776000139</v>
      </c>
      <c r="AA427" s="69">
        <f t="shared" si="355"/>
        <v>-13481.463280000002</v>
      </c>
      <c r="AB427" s="69">
        <f t="shared" si="355"/>
        <v>-7692.3819040000017</v>
      </c>
      <c r="AC427" s="69">
        <f t="shared" si="355"/>
        <v>0</v>
      </c>
      <c r="AD427" s="69">
        <f t="shared" si="355"/>
        <v>0</v>
      </c>
      <c r="AE427" s="69">
        <f t="shared" si="355"/>
        <v>-111030.70607008002</v>
      </c>
      <c r="AF427" s="69">
        <v>7796.6354700000002</v>
      </c>
      <c r="AG427" s="69">
        <v>18517.614474399998</v>
      </c>
      <c r="AH427" s="69">
        <v>51763.804836000003</v>
      </c>
      <c r="AI427" s="69">
        <v>25185.7454</v>
      </c>
      <c r="AJ427" s="69">
        <v>22850.632657499998</v>
      </c>
      <c r="AK427" s="69">
        <v>0</v>
      </c>
      <c r="AL427" s="69">
        <v>0</v>
      </c>
      <c r="AM427" s="69">
        <v>126114.43283790001</v>
      </c>
      <c r="AN427" s="70" t="s">
        <v>925</v>
      </c>
      <c r="AO427" s="69">
        <v>8859.4929376200016</v>
      </c>
      <c r="AP427" s="69">
        <v>21041.983466942402</v>
      </c>
      <c r="AQ427" s="69">
        <v>58820.380295256007</v>
      </c>
      <c r="AR427" s="69">
        <v>28619.131208400006</v>
      </c>
      <c r="AS427" s="69">
        <v>25965.689870745002</v>
      </c>
      <c r="AT427" s="69">
        <v>0</v>
      </c>
      <c r="AU427" s="69">
        <v>0</v>
      </c>
      <c r="AV427" s="69">
        <v>143306.67777896341</v>
      </c>
      <c r="AW427" s="70" t="s">
        <v>926</v>
      </c>
      <c r="AX427" s="69">
        <v>9925.7406841476022</v>
      </c>
      <c r="AY427" s="69">
        <v>23574.404635069157</v>
      </c>
      <c r="AZ427" s="69">
        <v>65899.464660614889</v>
      </c>
      <c r="BA427" s="69">
        <v>32063.468753831999</v>
      </c>
      <c r="BB427" s="69">
        <v>29090.683423610106</v>
      </c>
      <c r="BC427" s="69">
        <v>0</v>
      </c>
      <c r="BD427" s="69">
        <v>0</v>
      </c>
      <c r="BE427" s="69">
        <v>160553.76215727377</v>
      </c>
      <c r="BF427" s="70" t="s">
        <v>927</v>
      </c>
      <c r="BG427" s="69">
        <v>10883.094382392806</v>
      </c>
      <c r="BH427" s="69">
        <v>25848.193985354854</v>
      </c>
      <c r="BI427" s="69">
        <v>72255.574316590326</v>
      </c>
      <c r="BJ427" s="69">
        <v>35156.042030411285</v>
      </c>
      <c r="BK427" s="69">
        <v>35156.042030411285</v>
      </c>
      <c r="BL427" s="69">
        <v>31896.526760274435</v>
      </c>
      <c r="BM427" s="69">
        <v>0</v>
      </c>
      <c r="BN427" s="69">
        <v>176039.43147502371</v>
      </c>
      <c r="BO427" s="70" t="s">
        <v>928</v>
      </c>
      <c r="BP427" s="69">
        <v>11209.58721386459</v>
      </c>
      <c r="BQ427" s="69">
        <v>26623.639804915503</v>
      </c>
      <c r="BR427" s="69">
        <v>74423.241546088029</v>
      </c>
      <c r="BS427" s="69">
        <v>36210.723291323622</v>
      </c>
      <c r="BT427" s="69">
        <v>32853.42256308267</v>
      </c>
      <c r="BU427" s="69">
        <v>32853.42256308267</v>
      </c>
      <c r="BV427" s="69">
        <v>0</v>
      </c>
      <c r="BW427" s="69">
        <v>181320.61441927444</v>
      </c>
      <c r="BX427" s="70" t="s">
        <v>928</v>
      </c>
      <c r="BY427" s="69">
        <v>11545.874830280529</v>
      </c>
      <c r="BZ427" s="69">
        <v>27422.348999062968</v>
      </c>
      <c r="CA427" s="69">
        <v>76655.938792470697</v>
      </c>
      <c r="CB427" s="69">
        <v>37297.044990063339</v>
      </c>
      <c r="CC427" s="69">
        <v>33839.025239975148</v>
      </c>
      <c r="CD427" s="69">
        <v>33839.025239975148</v>
      </c>
      <c r="CE427" s="69">
        <v>0</v>
      </c>
      <c r="CF427" s="69">
        <v>186760.23285185266</v>
      </c>
      <c r="CG427" s="70" t="s">
        <v>928</v>
      </c>
      <c r="CH427" s="69">
        <v>11892.251075188944</v>
      </c>
      <c r="CI427" s="69">
        <v>28245.019469034858</v>
      </c>
      <c r="CJ427" s="69">
        <v>78955.616956244805</v>
      </c>
      <c r="CK427" s="69">
        <v>38415.956339765238</v>
      </c>
      <c r="CL427" s="69">
        <v>34854.195997174407</v>
      </c>
      <c r="CM427" s="69">
        <v>34854.195997174407</v>
      </c>
      <c r="CN427" s="69">
        <v>0</v>
      </c>
      <c r="CO427" s="69">
        <v>192363.03983740826</v>
      </c>
      <c r="CP427" s="70" t="s">
        <v>928</v>
      </c>
      <c r="CQ427" s="69">
        <v>12249.018607444614</v>
      </c>
      <c r="CR427" s="69">
        <v>29092.3700531059</v>
      </c>
      <c r="CS427" s="69">
        <v>81324.285464932153</v>
      </c>
      <c r="CT427" s="69">
        <v>39568.435029958186</v>
      </c>
      <c r="CU427" s="69">
        <v>35899.821877089635</v>
      </c>
      <c r="CV427" s="69">
        <v>35899.821877089635</v>
      </c>
      <c r="CW427" s="69">
        <v>0</v>
      </c>
      <c r="CX427" s="69">
        <v>198133.9310325305</v>
      </c>
      <c r="CY427" s="70" t="s">
        <v>928</v>
      </c>
      <c r="CZ427" s="69">
        <v>0</v>
      </c>
      <c r="DA427" s="69">
        <v>0</v>
      </c>
      <c r="DB427" s="69">
        <v>0</v>
      </c>
      <c r="DC427" s="69">
        <v>0</v>
      </c>
      <c r="DD427" s="69">
        <v>0</v>
      </c>
      <c r="DE427" s="69">
        <v>0</v>
      </c>
      <c r="DF427" s="69">
        <v>0</v>
      </c>
      <c r="DG427" s="69">
        <v>0</v>
      </c>
      <c r="DH427" s="70" t="s">
        <v>423</v>
      </c>
      <c r="DK427" s="105"/>
    </row>
    <row r="428" spans="1:115" s="74" customFormat="1" ht="11.5" hidden="1" outlineLevel="1" x14ac:dyDescent="0.35">
      <c r="A428" s="88">
        <v>3300</v>
      </c>
      <c r="B428" s="88" t="s">
        <v>657</v>
      </c>
      <c r="C428" s="69"/>
      <c r="D428" s="69">
        <v>0</v>
      </c>
      <c r="E428" s="69">
        <v>0</v>
      </c>
      <c r="F428" s="69">
        <v>0</v>
      </c>
      <c r="G428" s="69">
        <v>0</v>
      </c>
      <c r="H428" s="69">
        <v>0</v>
      </c>
      <c r="I428" s="69">
        <v>0</v>
      </c>
      <c r="J428" s="69">
        <v>0</v>
      </c>
      <c r="K428" s="69">
        <v>0</v>
      </c>
      <c r="L428" s="69">
        <v>0</v>
      </c>
      <c r="M428" s="69">
        <v>0</v>
      </c>
      <c r="N428" s="70">
        <v>0</v>
      </c>
      <c r="O428" s="69">
        <v>0</v>
      </c>
      <c r="P428" s="69">
        <v>0</v>
      </c>
      <c r="Q428" s="69">
        <v>0</v>
      </c>
      <c r="R428" s="69">
        <v>0</v>
      </c>
      <c r="S428" s="69">
        <v>0</v>
      </c>
      <c r="T428" s="69">
        <v>0</v>
      </c>
      <c r="U428" s="69">
        <v>0</v>
      </c>
      <c r="V428" s="69">
        <v>0</v>
      </c>
      <c r="W428" s="70">
        <v>0</v>
      </c>
      <c r="X428" s="69">
        <f t="shared" si="355"/>
        <v>0</v>
      </c>
      <c r="Y428" s="69">
        <f t="shared" si="355"/>
        <v>0</v>
      </c>
      <c r="Z428" s="69">
        <f t="shared" si="355"/>
        <v>0</v>
      </c>
      <c r="AA428" s="69">
        <f t="shared" si="355"/>
        <v>0</v>
      </c>
      <c r="AB428" s="69">
        <f t="shared" si="355"/>
        <v>0</v>
      </c>
      <c r="AC428" s="69">
        <f t="shared" si="355"/>
        <v>0</v>
      </c>
      <c r="AD428" s="69">
        <f t="shared" si="355"/>
        <v>0</v>
      </c>
      <c r="AE428" s="69">
        <f t="shared" si="355"/>
        <v>0</v>
      </c>
      <c r="AF428" s="69">
        <v>0</v>
      </c>
      <c r="AG428" s="69">
        <v>0</v>
      </c>
      <c r="AH428" s="69">
        <v>0</v>
      </c>
      <c r="AI428" s="69">
        <v>0</v>
      </c>
      <c r="AJ428" s="69">
        <v>0</v>
      </c>
      <c r="AK428" s="69">
        <v>0</v>
      </c>
      <c r="AL428" s="69">
        <v>0</v>
      </c>
      <c r="AM428" s="69">
        <v>0</v>
      </c>
      <c r="AN428" s="70">
        <v>0</v>
      </c>
      <c r="AO428" s="69">
        <v>0</v>
      </c>
      <c r="AP428" s="69">
        <v>0</v>
      </c>
      <c r="AQ428" s="69">
        <v>0</v>
      </c>
      <c r="AR428" s="69">
        <v>0</v>
      </c>
      <c r="AS428" s="69">
        <v>0</v>
      </c>
      <c r="AT428" s="69">
        <v>0</v>
      </c>
      <c r="AU428" s="69">
        <v>0</v>
      </c>
      <c r="AV428" s="69">
        <v>0</v>
      </c>
      <c r="AW428" s="70">
        <v>0</v>
      </c>
      <c r="AX428" s="69">
        <v>0</v>
      </c>
      <c r="AY428" s="69">
        <v>0</v>
      </c>
      <c r="AZ428" s="69">
        <v>0</v>
      </c>
      <c r="BA428" s="69">
        <v>0</v>
      </c>
      <c r="BB428" s="69">
        <v>0</v>
      </c>
      <c r="BC428" s="69">
        <v>0</v>
      </c>
      <c r="BD428" s="69">
        <v>0</v>
      </c>
      <c r="BE428" s="69">
        <v>0</v>
      </c>
      <c r="BF428" s="70">
        <v>0</v>
      </c>
      <c r="BG428" s="69">
        <v>0</v>
      </c>
      <c r="BH428" s="69">
        <v>0</v>
      </c>
      <c r="BI428" s="69">
        <v>0</v>
      </c>
      <c r="BJ428" s="69">
        <v>0</v>
      </c>
      <c r="BK428" s="69">
        <v>0</v>
      </c>
      <c r="BL428" s="69">
        <v>0</v>
      </c>
      <c r="BM428" s="69">
        <v>0</v>
      </c>
      <c r="BN428" s="69">
        <v>0</v>
      </c>
      <c r="BO428" s="70">
        <v>0</v>
      </c>
      <c r="BP428" s="69">
        <v>0</v>
      </c>
      <c r="BQ428" s="69">
        <v>0</v>
      </c>
      <c r="BR428" s="69">
        <v>0</v>
      </c>
      <c r="BS428" s="69">
        <v>0</v>
      </c>
      <c r="BT428" s="69">
        <v>0</v>
      </c>
      <c r="BU428" s="69">
        <v>0</v>
      </c>
      <c r="BV428" s="69">
        <v>0</v>
      </c>
      <c r="BW428" s="69">
        <v>0</v>
      </c>
      <c r="BX428" s="70">
        <v>0</v>
      </c>
      <c r="BY428" s="69">
        <v>0</v>
      </c>
      <c r="BZ428" s="69">
        <v>0</v>
      </c>
      <c r="CA428" s="69">
        <v>0</v>
      </c>
      <c r="CB428" s="69">
        <v>0</v>
      </c>
      <c r="CC428" s="69">
        <v>0</v>
      </c>
      <c r="CD428" s="69">
        <v>0</v>
      </c>
      <c r="CE428" s="69">
        <v>0</v>
      </c>
      <c r="CF428" s="69">
        <v>0</v>
      </c>
      <c r="CG428" s="70">
        <v>0</v>
      </c>
      <c r="CH428" s="69">
        <v>0</v>
      </c>
      <c r="CI428" s="69">
        <v>0</v>
      </c>
      <c r="CJ428" s="69">
        <v>0</v>
      </c>
      <c r="CK428" s="69">
        <v>0</v>
      </c>
      <c r="CL428" s="69">
        <v>0</v>
      </c>
      <c r="CM428" s="69">
        <v>0</v>
      </c>
      <c r="CN428" s="69">
        <v>0</v>
      </c>
      <c r="CO428" s="69">
        <v>0</v>
      </c>
      <c r="CP428" s="70">
        <v>0</v>
      </c>
      <c r="CQ428" s="69">
        <v>0</v>
      </c>
      <c r="CR428" s="69">
        <v>0</v>
      </c>
      <c r="CS428" s="69">
        <v>0</v>
      </c>
      <c r="CT428" s="69">
        <v>0</v>
      </c>
      <c r="CU428" s="69">
        <v>0</v>
      </c>
      <c r="CV428" s="69">
        <v>0</v>
      </c>
      <c r="CW428" s="69">
        <v>0</v>
      </c>
      <c r="CX428" s="69">
        <v>0</v>
      </c>
      <c r="CY428" s="70">
        <v>0</v>
      </c>
      <c r="CZ428" s="69">
        <v>0</v>
      </c>
      <c r="DA428" s="69">
        <v>0</v>
      </c>
      <c r="DB428" s="69">
        <v>0</v>
      </c>
      <c r="DC428" s="69">
        <v>0</v>
      </c>
      <c r="DD428" s="69">
        <v>0</v>
      </c>
      <c r="DE428" s="69">
        <v>0</v>
      </c>
      <c r="DF428" s="69">
        <v>0</v>
      </c>
      <c r="DG428" s="69">
        <v>0</v>
      </c>
      <c r="DH428" s="70">
        <v>0</v>
      </c>
      <c r="DK428" s="105"/>
    </row>
    <row r="429" spans="1:115" s="110" customFormat="1" ht="12" hidden="1" outlineLevel="2" x14ac:dyDescent="0.35">
      <c r="A429" s="88">
        <v>3301</v>
      </c>
      <c r="B429" s="88" t="s">
        <v>658</v>
      </c>
      <c r="C429" s="69"/>
      <c r="D429" s="69">
        <v>0</v>
      </c>
      <c r="E429" s="69">
        <v>0</v>
      </c>
      <c r="F429" s="69">
        <v>0</v>
      </c>
      <c r="G429" s="69">
        <v>0</v>
      </c>
      <c r="H429" s="69">
        <v>0</v>
      </c>
      <c r="I429" s="69">
        <v>0</v>
      </c>
      <c r="J429" s="69">
        <v>0</v>
      </c>
      <c r="K429" s="69">
        <v>0</v>
      </c>
      <c r="L429" s="69">
        <v>0</v>
      </c>
      <c r="M429" s="69">
        <v>6.2E-2</v>
      </c>
      <c r="N429" s="70">
        <v>0</v>
      </c>
      <c r="O429" s="69">
        <v>0</v>
      </c>
      <c r="P429" s="69">
        <v>0</v>
      </c>
      <c r="Q429" s="69">
        <v>0</v>
      </c>
      <c r="R429" s="69">
        <v>0</v>
      </c>
      <c r="S429" s="69">
        <v>0</v>
      </c>
      <c r="T429" s="69">
        <v>0</v>
      </c>
      <c r="U429" s="69">
        <v>0</v>
      </c>
      <c r="V429" s="69">
        <v>0</v>
      </c>
      <c r="W429" s="70">
        <v>0</v>
      </c>
      <c r="X429" s="69">
        <f t="shared" si="355"/>
        <v>0</v>
      </c>
      <c r="Y429" s="69">
        <f t="shared" si="355"/>
        <v>0</v>
      </c>
      <c r="Z429" s="69">
        <f t="shared" si="355"/>
        <v>0</v>
      </c>
      <c r="AA429" s="69">
        <f t="shared" si="355"/>
        <v>0</v>
      </c>
      <c r="AB429" s="69">
        <f t="shared" si="355"/>
        <v>0</v>
      </c>
      <c r="AC429" s="69">
        <f t="shared" si="355"/>
        <v>0</v>
      </c>
      <c r="AD429" s="69">
        <f t="shared" si="355"/>
        <v>0</v>
      </c>
      <c r="AE429" s="69">
        <f t="shared" si="355"/>
        <v>6.2E-2</v>
      </c>
      <c r="AF429" s="69">
        <v>0</v>
      </c>
      <c r="AG429" s="69">
        <v>0</v>
      </c>
      <c r="AH429" s="69">
        <v>0</v>
      </c>
      <c r="AI429" s="69">
        <v>0</v>
      </c>
      <c r="AJ429" s="69">
        <v>0</v>
      </c>
      <c r="AK429" s="69">
        <v>0</v>
      </c>
      <c r="AL429" s="69">
        <v>0</v>
      </c>
      <c r="AM429" s="69">
        <v>0</v>
      </c>
      <c r="AN429" s="70">
        <v>0</v>
      </c>
      <c r="AO429" s="69">
        <v>0</v>
      </c>
      <c r="AP429" s="69">
        <v>0</v>
      </c>
      <c r="AQ429" s="69">
        <v>0</v>
      </c>
      <c r="AR429" s="69">
        <v>0</v>
      </c>
      <c r="AS429" s="69">
        <v>0</v>
      </c>
      <c r="AT429" s="69">
        <v>0</v>
      </c>
      <c r="AU429" s="69">
        <v>0</v>
      </c>
      <c r="AV429" s="69">
        <v>0</v>
      </c>
      <c r="AW429" s="70">
        <v>0</v>
      </c>
      <c r="AX429" s="69">
        <v>0</v>
      </c>
      <c r="AY429" s="69">
        <v>0</v>
      </c>
      <c r="AZ429" s="69">
        <v>0</v>
      </c>
      <c r="BA429" s="69">
        <v>0</v>
      </c>
      <c r="BB429" s="69">
        <v>0</v>
      </c>
      <c r="BC429" s="69">
        <v>0</v>
      </c>
      <c r="BD429" s="69">
        <v>0</v>
      </c>
      <c r="BE429" s="69">
        <v>0</v>
      </c>
      <c r="BF429" s="70">
        <v>0</v>
      </c>
      <c r="BG429" s="69">
        <v>0</v>
      </c>
      <c r="BH429" s="69">
        <v>0</v>
      </c>
      <c r="BI429" s="69">
        <v>0</v>
      </c>
      <c r="BJ429" s="69">
        <v>0</v>
      </c>
      <c r="BK429" s="69">
        <v>0</v>
      </c>
      <c r="BL429" s="69">
        <v>0</v>
      </c>
      <c r="BM429" s="69">
        <v>0</v>
      </c>
      <c r="BN429" s="69">
        <v>0</v>
      </c>
      <c r="BO429" s="70">
        <v>0</v>
      </c>
      <c r="BP429" s="69">
        <v>0</v>
      </c>
      <c r="BQ429" s="69">
        <v>0</v>
      </c>
      <c r="BR429" s="69">
        <v>0</v>
      </c>
      <c r="BS429" s="69">
        <v>0</v>
      </c>
      <c r="BT429" s="69">
        <v>0</v>
      </c>
      <c r="BU429" s="69">
        <v>0</v>
      </c>
      <c r="BV429" s="69">
        <v>0</v>
      </c>
      <c r="BW429" s="69">
        <v>0</v>
      </c>
      <c r="BX429" s="70">
        <v>0</v>
      </c>
      <c r="BY429" s="69">
        <v>0</v>
      </c>
      <c r="BZ429" s="69">
        <v>0</v>
      </c>
      <c r="CA429" s="69">
        <v>0</v>
      </c>
      <c r="CB429" s="69">
        <v>0</v>
      </c>
      <c r="CC429" s="69">
        <v>0</v>
      </c>
      <c r="CD429" s="69">
        <v>0</v>
      </c>
      <c r="CE429" s="69">
        <v>0</v>
      </c>
      <c r="CF429" s="69">
        <v>0</v>
      </c>
      <c r="CG429" s="70">
        <v>0</v>
      </c>
      <c r="CH429" s="69">
        <v>0</v>
      </c>
      <c r="CI429" s="69">
        <v>0</v>
      </c>
      <c r="CJ429" s="69">
        <v>0</v>
      </c>
      <c r="CK429" s="69">
        <v>0</v>
      </c>
      <c r="CL429" s="69">
        <v>0</v>
      </c>
      <c r="CM429" s="69">
        <v>0</v>
      </c>
      <c r="CN429" s="69">
        <v>0</v>
      </c>
      <c r="CO429" s="69">
        <v>0</v>
      </c>
      <c r="CP429" s="70">
        <v>0</v>
      </c>
      <c r="CQ429" s="69">
        <v>0</v>
      </c>
      <c r="CR429" s="69">
        <v>0</v>
      </c>
      <c r="CS429" s="69">
        <v>0</v>
      </c>
      <c r="CT429" s="69">
        <v>0</v>
      </c>
      <c r="CU429" s="69">
        <v>0</v>
      </c>
      <c r="CV429" s="69">
        <v>0</v>
      </c>
      <c r="CW429" s="69">
        <v>0</v>
      </c>
      <c r="CX429" s="69">
        <v>0</v>
      </c>
      <c r="CY429" s="70">
        <v>0</v>
      </c>
      <c r="CZ429" s="69">
        <v>0</v>
      </c>
      <c r="DA429" s="69">
        <v>0</v>
      </c>
      <c r="DB429" s="69">
        <v>0</v>
      </c>
      <c r="DC429" s="69">
        <v>0</v>
      </c>
      <c r="DD429" s="69">
        <v>0</v>
      </c>
      <c r="DE429" s="69">
        <v>0</v>
      </c>
      <c r="DF429" s="69">
        <v>0</v>
      </c>
      <c r="DG429" s="69">
        <v>0</v>
      </c>
      <c r="DH429" s="70">
        <v>0</v>
      </c>
      <c r="DK429" s="105"/>
    </row>
    <row r="430" spans="1:115" s="110" customFormat="1" ht="12" hidden="1" outlineLevel="2" x14ac:dyDescent="0.35">
      <c r="A430" s="88">
        <v>3302</v>
      </c>
      <c r="B430" s="88" t="s">
        <v>659</v>
      </c>
      <c r="C430" s="69"/>
      <c r="D430" s="69">
        <v>0</v>
      </c>
      <c r="E430" s="69">
        <v>0</v>
      </c>
      <c r="F430" s="69">
        <v>0</v>
      </c>
      <c r="G430" s="69">
        <v>0</v>
      </c>
      <c r="H430" s="69">
        <v>0</v>
      </c>
      <c r="I430" s="69">
        <v>0</v>
      </c>
      <c r="J430" s="69">
        <v>0</v>
      </c>
      <c r="K430" s="69">
        <v>0</v>
      </c>
      <c r="L430" s="69">
        <v>0</v>
      </c>
      <c r="M430" s="69">
        <v>6.2E-2</v>
      </c>
      <c r="N430" s="70">
        <v>0</v>
      </c>
      <c r="O430" s="69">
        <v>0</v>
      </c>
      <c r="P430" s="69">
        <v>0</v>
      </c>
      <c r="Q430" s="69">
        <v>0</v>
      </c>
      <c r="R430" s="69">
        <v>0</v>
      </c>
      <c r="S430" s="69">
        <v>0</v>
      </c>
      <c r="T430" s="69">
        <v>0</v>
      </c>
      <c r="U430" s="69">
        <v>0</v>
      </c>
      <c r="V430" s="69">
        <v>0</v>
      </c>
      <c r="W430" s="70">
        <v>0</v>
      </c>
      <c r="X430" s="69">
        <f t="shared" si="355"/>
        <v>0</v>
      </c>
      <c r="Y430" s="69">
        <f t="shared" si="355"/>
        <v>0</v>
      </c>
      <c r="Z430" s="69">
        <f t="shared" si="355"/>
        <v>0</v>
      </c>
      <c r="AA430" s="69">
        <f t="shared" si="355"/>
        <v>0</v>
      </c>
      <c r="AB430" s="69">
        <f t="shared" si="355"/>
        <v>0</v>
      </c>
      <c r="AC430" s="69">
        <f t="shared" si="355"/>
        <v>0</v>
      </c>
      <c r="AD430" s="69">
        <f t="shared" si="355"/>
        <v>0</v>
      </c>
      <c r="AE430" s="69">
        <f t="shared" si="355"/>
        <v>6.2E-2</v>
      </c>
      <c r="AF430" s="69">
        <v>0</v>
      </c>
      <c r="AG430" s="69">
        <v>0</v>
      </c>
      <c r="AH430" s="69">
        <v>0</v>
      </c>
      <c r="AI430" s="69">
        <v>0</v>
      </c>
      <c r="AJ430" s="69">
        <v>0</v>
      </c>
      <c r="AK430" s="69">
        <v>0</v>
      </c>
      <c r="AL430" s="69">
        <v>0</v>
      </c>
      <c r="AM430" s="69">
        <v>0</v>
      </c>
      <c r="AN430" s="70">
        <v>0</v>
      </c>
      <c r="AO430" s="69">
        <v>0</v>
      </c>
      <c r="AP430" s="69">
        <v>0</v>
      </c>
      <c r="AQ430" s="69">
        <v>0</v>
      </c>
      <c r="AR430" s="69">
        <v>0</v>
      </c>
      <c r="AS430" s="69">
        <v>0</v>
      </c>
      <c r="AT430" s="69">
        <v>0</v>
      </c>
      <c r="AU430" s="69">
        <v>0</v>
      </c>
      <c r="AV430" s="69">
        <v>0</v>
      </c>
      <c r="AW430" s="70">
        <v>0</v>
      </c>
      <c r="AX430" s="69">
        <v>0</v>
      </c>
      <c r="AY430" s="69">
        <v>0</v>
      </c>
      <c r="AZ430" s="69">
        <v>0</v>
      </c>
      <c r="BA430" s="69">
        <v>0</v>
      </c>
      <c r="BB430" s="69">
        <v>0</v>
      </c>
      <c r="BC430" s="69">
        <v>0</v>
      </c>
      <c r="BD430" s="69">
        <v>0</v>
      </c>
      <c r="BE430" s="69">
        <v>0</v>
      </c>
      <c r="BF430" s="70">
        <v>0</v>
      </c>
      <c r="BG430" s="69">
        <v>0</v>
      </c>
      <c r="BH430" s="69">
        <v>0</v>
      </c>
      <c r="BI430" s="69">
        <v>0</v>
      </c>
      <c r="BJ430" s="69">
        <v>0</v>
      </c>
      <c r="BK430" s="69">
        <v>0</v>
      </c>
      <c r="BL430" s="69">
        <v>0</v>
      </c>
      <c r="BM430" s="69">
        <v>0</v>
      </c>
      <c r="BN430" s="69">
        <v>0</v>
      </c>
      <c r="BO430" s="70">
        <v>0</v>
      </c>
      <c r="BP430" s="69">
        <v>0</v>
      </c>
      <c r="BQ430" s="69">
        <v>0</v>
      </c>
      <c r="BR430" s="69">
        <v>0</v>
      </c>
      <c r="BS430" s="69">
        <v>0</v>
      </c>
      <c r="BT430" s="69">
        <v>0</v>
      </c>
      <c r="BU430" s="69">
        <v>0</v>
      </c>
      <c r="BV430" s="69">
        <v>0</v>
      </c>
      <c r="BW430" s="69">
        <v>0</v>
      </c>
      <c r="BX430" s="70">
        <v>0</v>
      </c>
      <c r="BY430" s="69">
        <v>0</v>
      </c>
      <c r="BZ430" s="69">
        <v>0</v>
      </c>
      <c r="CA430" s="69">
        <v>0</v>
      </c>
      <c r="CB430" s="69">
        <v>0</v>
      </c>
      <c r="CC430" s="69">
        <v>0</v>
      </c>
      <c r="CD430" s="69">
        <v>0</v>
      </c>
      <c r="CE430" s="69">
        <v>0</v>
      </c>
      <c r="CF430" s="69">
        <v>0</v>
      </c>
      <c r="CG430" s="70">
        <v>0</v>
      </c>
      <c r="CH430" s="69">
        <v>0</v>
      </c>
      <c r="CI430" s="69">
        <v>0</v>
      </c>
      <c r="CJ430" s="69">
        <v>0</v>
      </c>
      <c r="CK430" s="69">
        <v>0</v>
      </c>
      <c r="CL430" s="69">
        <v>0</v>
      </c>
      <c r="CM430" s="69">
        <v>0</v>
      </c>
      <c r="CN430" s="69">
        <v>0</v>
      </c>
      <c r="CO430" s="69">
        <v>0</v>
      </c>
      <c r="CP430" s="70">
        <v>0</v>
      </c>
      <c r="CQ430" s="69">
        <v>0</v>
      </c>
      <c r="CR430" s="69">
        <v>0</v>
      </c>
      <c r="CS430" s="69">
        <v>0</v>
      </c>
      <c r="CT430" s="69">
        <v>0</v>
      </c>
      <c r="CU430" s="69">
        <v>0</v>
      </c>
      <c r="CV430" s="69">
        <v>0</v>
      </c>
      <c r="CW430" s="69">
        <v>0</v>
      </c>
      <c r="CX430" s="69">
        <v>0</v>
      </c>
      <c r="CY430" s="70">
        <v>0</v>
      </c>
      <c r="CZ430" s="69">
        <v>0</v>
      </c>
      <c r="DA430" s="69">
        <v>0</v>
      </c>
      <c r="DB430" s="69">
        <v>0</v>
      </c>
      <c r="DC430" s="69">
        <v>0</v>
      </c>
      <c r="DD430" s="69">
        <v>0</v>
      </c>
      <c r="DE430" s="69">
        <v>0</v>
      </c>
      <c r="DF430" s="69">
        <v>0</v>
      </c>
      <c r="DG430" s="69">
        <v>0</v>
      </c>
      <c r="DH430" s="70">
        <v>0</v>
      </c>
      <c r="DK430" s="105"/>
    </row>
    <row r="431" spans="1:115" s="110" customFormat="1" ht="12" hidden="1" outlineLevel="2" x14ac:dyDescent="0.35">
      <c r="A431" s="88">
        <v>3303</v>
      </c>
      <c r="B431" s="88" t="s">
        <v>660</v>
      </c>
      <c r="C431" s="69"/>
      <c r="D431" s="69">
        <v>0</v>
      </c>
      <c r="E431" s="69">
        <v>0</v>
      </c>
      <c r="F431" s="69">
        <v>10352.024471000001</v>
      </c>
      <c r="G431" s="69">
        <v>19449</v>
      </c>
      <c r="H431" s="69">
        <v>28478</v>
      </c>
      <c r="I431" s="69">
        <v>40980.699999999997</v>
      </c>
      <c r="J431" s="69">
        <v>29605.15</v>
      </c>
      <c r="K431" s="69">
        <v>0</v>
      </c>
      <c r="L431" s="69">
        <v>0</v>
      </c>
      <c r="M431" s="69">
        <v>1.4500000000000001E-2</v>
      </c>
      <c r="N431" s="70">
        <v>0</v>
      </c>
      <c r="O431" s="69">
        <v>10385.653693833334</v>
      </c>
      <c r="P431" s="69">
        <v>15816.59993</v>
      </c>
      <c r="Q431" s="69">
        <v>26775.431745000005</v>
      </c>
      <c r="R431" s="69">
        <v>40679.267049999988</v>
      </c>
      <c r="S431" s="69">
        <v>26213.011341666665</v>
      </c>
      <c r="T431" s="69">
        <v>0</v>
      </c>
      <c r="U431" s="69">
        <v>0</v>
      </c>
      <c r="V431" s="69">
        <v>0</v>
      </c>
      <c r="W431" s="70">
        <v>0</v>
      </c>
      <c r="X431" s="69">
        <f t="shared" si="355"/>
        <v>-33.629222833333188</v>
      </c>
      <c r="Y431" s="69">
        <f t="shared" si="355"/>
        <v>3632.4000699999997</v>
      </c>
      <c r="Z431" s="69">
        <f t="shared" si="355"/>
        <v>1702.5682549999947</v>
      </c>
      <c r="AA431" s="69">
        <f t="shared" si="355"/>
        <v>301.43295000000944</v>
      </c>
      <c r="AB431" s="69">
        <f t="shared" si="355"/>
        <v>3392.1386583333369</v>
      </c>
      <c r="AC431" s="69">
        <f t="shared" si="355"/>
        <v>0</v>
      </c>
      <c r="AD431" s="69">
        <f t="shared" si="355"/>
        <v>0</v>
      </c>
      <c r="AE431" s="69">
        <f t="shared" si="355"/>
        <v>1.4500000000000001E-2</v>
      </c>
      <c r="AF431" s="69">
        <v>10007.658210483334</v>
      </c>
      <c r="AG431" s="69">
        <v>16119.089177900003</v>
      </c>
      <c r="AH431" s="69">
        <v>25223.325041300002</v>
      </c>
      <c r="AI431" s="69">
        <v>46727.340479099992</v>
      </c>
      <c r="AJ431" s="69">
        <v>27122.178450799998</v>
      </c>
      <c r="AK431" s="69">
        <v>0</v>
      </c>
      <c r="AL431" s="69">
        <v>0</v>
      </c>
      <c r="AM431" s="69">
        <v>125199.59135958338</v>
      </c>
      <c r="AN431" s="70">
        <v>0</v>
      </c>
      <c r="AO431" s="69">
        <v>10305.577956797833</v>
      </c>
      <c r="AP431" s="69">
        <v>16598.671853237</v>
      </c>
      <c r="AQ431" s="69">
        <v>25973.934792539003</v>
      </c>
      <c r="AR431" s="69">
        <v>48924.630693473009</v>
      </c>
      <c r="AS431" s="69">
        <v>27929.123804324005</v>
      </c>
      <c r="AT431" s="69">
        <v>0</v>
      </c>
      <c r="AU431" s="69">
        <v>0</v>
      </c>
      <c r="AV431" s="69">
        <v>129731.93910037082</v>
      </c>
      <c r="AW431" s="70">
        <v>0</v>
      </c>
      <c r="AX431" s="69">
        <v>10612.435295501768</v>
      </c>
      <c r="AY431" s="69">
        <v>17092.642008834107</v>
      </c>
      <c r="AZ431" s="69">
        <v>26747.062836315177</v>
      </c>
      <c r="BA431" s="69">
        <v>51187.629614277204</v>
      </c>
      <c r="BB431" s="69">
        <v>28760.277518453724</v>
      </c>
      <c r="BC431" s="69">
        <v>0</v>
      </c>
      <c r="BD431" s="69">
        <v>0</v>
      </c>
      <c r="BE431" s="69">
        <v>134400.04727338202</v>
      </c>
      <c r="BF431" s="70">
        <v>0</v>
      </c>
      <c r="BG431" s="69">
        <v>10928.498354366824</v>
      </c>
      <c r="BH431" s="69">
        <v>17601.431269099136</v>
      </c>
      <c r="BI431" s="69">
        <v>27543.384721404633</v>
      </c>
      <c r="BJ431" s="69">
        <v>52713.80850270552</v>
      </c>
      <c r="BK431" s="69">
        <v>29616.365844007334</v>
      </c>
      <c r="BL431" s="69">
        <v>29616.365844007334</v>
      </c>
      <c r="BM431" s="69">
        <v>0</v>
      </c>
      <c r="BN431" s="69">
        <v>138403.48869158342</v>
      </c>
      <c r="BO431" s="70">
        <v>0</v>
      </c>
      <c r="BP431" s="69">
        <v>11254.043304997827</v>
      </c>
      <c r="BQ431" s="69">
        <v>18125.484207172114</v>
      </c>
      <c r="BR431" s="69">
        <v>28363.596263046769</v>
      </c>
      <c r="BS431" s="69">
        <v>54285.772757786683</v>
      </c>
      <c r="BT431" s="69">
        <v>30498.136819327556</v>
      </c>
      <c r="BU431" s="69">
        <v>30498.136819327556</v>
      </c>
      <c r="BV431" s="69">
        <v>0</v>
      </c>
      <c r="BW431" s="69">
        <v>142527.03335233085</v>
      </c>
      <c r="BX431" s="70">
        <v>0</v>
      </c>
      <c r="BY431" s="69">
        <v>11589.354604147764</v>
      </c>
      <c r="BZ431" s="69">
        <v>18665.258733387273</v>
      </c>
      <c r="CA431" s="69">
        <v>29208.41415093817</v>
      </c>
      <c r="CB431" s="69">
        <v>55904.895940520277</v>
      </c>
      <c r="CC431" s="69">
        <v>31406.360923907385</v>
      </c>
      <c r="CD431" s="69">
        <v>31406.360923907385</v>
      </c>
      <c r="CE431" s="69">
        <v>0</v>
      </c>
      <c r="CF431" s="69">
        <v>146774.28435290084</v>
      </c>
      <c r="CG431" s="70">
        <v>0</v>
      </c>
      <c r="CH431" s="69">
        <v>11934.725242272198</v>
      </c>
      <c r="CI431" s="69">
        <v>19221.226495388895</v>
      </c>
      <c r="CJ431" s="69">
        <v>30078.576575466312</v>
      </c>
      <c r="CK431" s="69">
        <v>57572.592818735873</v>
      </c>
      <c r="CL431" s="69">
        <v>32341.831751624606</v>
      </c>
      <c r="CM431" s="69">
        <v>32341.831751624606</v>
      </c>
      <c r="CN431" s="69">
        <v>0</v>
      </c>
      <c r="CO431" s="69">
        <v>151148.95288348786</v>
      </c>
      <c r="CP431" s="70">
        <v>0</v>
      </c>
      <c r="CQ431" s="69">
        <v>12290.456999540362</v>
      </c>
      <c r="CR431" s="69">
        <v>19793.873290250562</v>
      </c>
      <c r="CS431" s="69">
        <v>30974.843872730304</v>
      </c>
      <c r="CT431" s="69">
        <v>59290.32060329798</v>
      </c>
      <c r="CU431" s="69">
        <v>33305.366704173342</v>
      </c>
      <c r="CV431" s="69">
        <v>33305.366704173342</v>
      </c>
      <c r="CW431" s="69">
        <v>0</v>
      </c>
      <c r="CX431" s="69">
        <v>155654.86146999258</v>
      </c>
      <c r="CY431" s="70">
        <v>0</v>
      </c>
      <c r="CZ431" s="69">
        <v>0</v>
      </c>
      <c r="DA431" s="69">
        <v>0</v>
      </c>
      <c r="DB431" s="69">
        <v>0</v>
      </c>
      <c r="DC431" s="69">
        <v>0</v>
      </c>
      <c r="DD431" s="69">
        <v>0</v>
      </c>
      <c r="DE431" s="69">
        <v>0</v>
      </c>
      <c r="DF431" s="69">
        <v>0</v>
      </c>
      <c r="DG431" s="69">
        <v>0</v>
      </c>
      <c r="DH431" s="70">
        <v>0</v>
      </c>
      <c r="DK431" s="105"/>
    </row>
    <row r="432" spans="1:115" s="110" customFormat="1" ht="12" hidden="1" outlineLevel="2" x14ac:dyDescent="0.35">
      <c r="A432" s="88">
        <v>3304</v>
      </c>
      <c r="B432" s="88" t="s">
        <v>661</v>
      </c>
      <c r="C432" s="69"/>
      <c r="D432" s="69">
        <v>0</v>
      </c>
      <c r="E432" s="69">
        <v>0</v>
      </c>
      <c r="F432" s="69">
        <v>6705.9441580000002</v>
      </c>
      <c r="G432" s="69">
        <v>23769</v>
      </c>
      <c r="H432" s="69">
        <v>24740</v>
      </c>
      <c r="I432" s="69">
        <v>18045.53</v>
      </c>
      <c r="J432" s="69">
        <v>7265.92</v>
      </c>
      <c r="K432" s="69">
        <v>0</v>
      </c>
      <c r="L432" s="69">
        <v>0</v>
      </c>
      <c r="M432" s="69">
        <v>1.4500000000000001E-2</v>
      </c>
      <c r="N432" s="70">
        <v>0</v>
      </c>
      <c r="O432" s="69">
        <v>6743.6923350000006</v>
      </c>
      <c r="P432" s="69">
        <v>22886.660943999999</v>
      </c>
      <c r="Q432" s="69">
        <v>31263.716414999992</v>
      </c>
      <c r="R432" s="69">
        <v>31675.146240000002</v>
      </c>
      <c r="S432" s="69">
        <v>12415.165575000001</v>
      </c>
      <c r="T432" s="69">
        <v>0</v>
      </c>
      <c r="U432" s="69">
        <v>0</v>
      </c>
      <c r="V432" s="69">
        <v>0</v>
      </c>
      <c r="W432" s="70">
        <v>0</v>
      </c>
      <c r="X432" s="69">
        <f t="shared" si="355"/>
        <v>-37.748177000000396</v>
      </c>
      <c r="Y432" s="69">
        <f t="shared" si="355"/>
        <v>882.33905600000071</v>
      </c>
      <c r="Z432" s="69">
        <f t="shared" si="355"/>
        <v>-6523.7164149999917</v>
      </c>
      <c r="AA432" s="69">
        <f t="shared" si="355"/>
        <v>-13629.616240000003</v>
      </c>
      <c r="AB432" s="69">
        <f t="shared" si="355"/>
        <v>-5149.2455750000008</v>
      </c>
      <c r="AC432" s="69">
        <f t="shared" si="355"/>
        <v>0</v>
      </c>
      <c r="AD432" s="69">
        <f t="shared" si="355"/>
        <v>0</v>
      </c>
      <c r="AE432" s="69">
        <f t="shared" si="355"/>
        <v>1.4500000000000001E-2</v>
      </c>
      <c r="AF432" s="69">
        <v>6728.2668550500002</v>
      </c>
      <c r="AG432" s="69">
        <v>22912.394106719999</v>
      </c>
      <c r="AH432" s="69">
        <v>31417.936505849997</v>
      </c>
      <c r="AI432" s="69">
        <v>47206.955627199997</v>
      </c>
      <c r="AJ432" s="69">
        <v>12538.564292249999</v>
      </c>
      <c r="AK432" s="69">
        <v>0</v>
      </c>
      <c r="AL432" s="69">
        <v>0</v>
      </c>
      <c r="AM432" s="69">
        <v>120804.11738707003</v>
      </c>
      <c r="AN432" s="70">
        <v>0</v>
      </c>
      <c r="AO432" s="69">
        <v>6929.0648607015009</v>
      </c>
      <c r="AP432" s="69">
        <v>23597.245929921595</v>
      </c>
      <c r="AQ432" s="69">
        <v>32358.164601025503</v>
      </c>
      <c r="AR432" s="69">
        <v>48620.434296016007</v>
      </c>
      <c r="AS432" s="69">
        <v>12913.251221017501</v>
      </c>
      <c r="AT432" s="69">
        <v>0</v>
      </c>
      <c r="AU432" s="69">
        <v>0</v>
      </c>
      <c r="AV432" s="69">
        <v>124418.1609086821</v>
      </c>
      <c r="AW432" s="70">
        <v>0</v>
      </c>
      <c r="AX432" s="69">
        <v>7135.8868065225461</v>
      </c>
      <c r="AY432" s="69">
        <v>24302.643307819249</v>
      </c>
      <c r="AZ432" s="69">
        <v>33326.59953905626</v>
      </c>
      <c r="BA432" s="69">
        <v>50076.317324896481</v>
      </c>
      <c r="BB432" s="69">
        <v>13299.178757648026</v>
      </c>
      <c r="BC432" s="69">
        <v>0</v>
      </c>
      <c r="BD432" s="69">
        <v>0</v>
      </c>
      <c r="BE432" s="69">
        <v>128140.62573594258</v>
      </c>
      <c r="BF432" s="70">
        <v>0</v>
      </c>
      <c r="BG432" s="69">
        <v>7348.9134107182235</v>
      </c>
      <c r="BH432" s="69">
        <v>25029.202607053827</v>
      </c>
      <c r="BI432" s="69">
        <v>34324.087525227951</v>
      </c>
      <c r="BJ432" s="69">
        <v>51575.876844643375</v>
      </c>
      <c r="BK432" s="69">
        <v>13696.684120377469</v>
      </c>
      <c r="BL432" s="69">
        <v>13696.684120377469</v>
      </c>
      <c r="BM432" s="69">
        <v>0</v>
      </c>
      <c r="BN432" s="69">
        <v>131974.76450802083</v>
      </c>
      <c r="BO432" s="70">
        <v>0</v>
      </c>
      <c r="BP432" s="69">
        <v>7568.3308130397691</v>
      </c>
      <c r="BQ432" s="69">
        <v>25777.558685265438</v>
      </c>
      <c r="BR432" s="69">
        <v>35351.500150984793</v>
      </c>
      <c r="BS432" s="69">
        <v>53120.423149982686</v>
      </c>
      <c r="BT432" s="69">
        <v>14106.114643988793</v>
      </c>
      <c r="BU432" s="69">
        <v>14106.114643988793</v>
      </c>
      <c r="BV432" s="69">
        <v>0</v>
      </c>
      <c r="BW432" s="69">
        <v>135923.92744326149</v>
      </c>
      <c r="BX432" s="70">
        <v>0</v>
      </c>
      <c r="BY432" s="69">
        <v>7794.3307374309625</v>
      </c>
      <c r="BZ432" s="69">
        <v>26548.365445823398</v>
      </c>
      <c r="CA432" s="69">
        <v>36409.73515551434</v>
      </c>
      <c r="CB432" s="69">
        <v>54711.305844482158</v>
      </c>
      <c r="CC432" s="69">
        <v>14527.828083308455</v>
      </c>
      <c r="CD432" s="69">
        <v>14527.828083308455</v>
      </c>
      <c r="CE432" s="69">
        <v>0</v>
      </c>
      <c r="CF432" s="69">
        <v>139991.56526655931</v>
      </c>
      <c r="CG432" s="70">
        <v>0</v>
      </c>
      <c r="CH432" s="69">
        <v>8027.1106595538913</v>
      </c>
      <c r="CI432" s="69">
        <v>27342.296409198108</v>
      </c>
      <c r="CJ432" s="69">
        <v>37499.717210179777</v>
      </c>
      <c r="CK432" s="69">
        <v>56349.915019816632</v>
      </c>
      <c r="CL432" s="69">
        <v>14962.192925807709</v>
      </c>
      <c r="CM432" s="69">
        <v>14962.192925807709</v>
      </c>
      <c r="CN432" s="69">
        <v>0</v>
      </c>
      <c r="CO432" s="69">
        <v>144181.23222455612</v>
      </c>
      <c r="CP432" s="70">
        <v>0</v>
      </c>
      <c r="CQ432" s="69">
        <v>8266.8739793405075</v>
      </c>
      <c r="CR432" s="69">
        <v>28160.045301474049</v>
      </c>
      <c r="CS432" s="69">
        <v>38622.398726485168</v>
      </c>
      <c r="CT432" s="69">
        <v>58037.682470411135</v>
      </c>
      <c r="CU432" s="69">
        <v>15409.588713581941</v>
      </c>
      <c r="CV432" s="69">
        <v>15409.588713581941</v>
      </c>
      <c r="CW432" s="69">
        <v>0</v>
      </c>
      <c r="CX432" s="69">
        <v>148496.58919129279</v>
      </c>
      <c r="CY432" s="70">
        <v>0</v>
      </c>
      <c r="CZ432" s="69">
        <v>0</v>
      </c>
      <c r="DA432" s="69">
        <v>0</v>
      </c>
      <c r="DB432" s="69">
        <v>0</v>
      </c>
      <c r="DC432" s="69">
        <v>0</v>
      </c>
      <c r="DD432" s="69">
        <v>0</v>
      </c>
      <c r="DE432" s="69">
        <v>0</v>
      </c>
      <c r="DF432" s="69">
        <v>0</v>
      </c>
      <c r="DG432" s="69">
        <v>0</v>
      </c>
      <c r="DH432" s="70">
        <v>0</v>
      </c>
      <c r="DK432" s="105"/>
    </row>
    <row r="433" spans="1:115" s="74" customFormat="1" ht="11.5" hidden="1" outlineLevel="1" x14ac:dyDescent="0.35">
      <c r="A433" s="88">
        <v>3400</v>
      </c>
      <c r="B433" s="88" t="s">
        <v>662</v>
      </c>
      <c r="C433" s="69"/>
      <c r="D433" s="69">
        <v>0</v>
      </c>
      <c r="E433" s="69">
        <v>0</v>
      </c>
      <c r="F433" s="69">
        <v>0</v>
      </c>
      <c r="G433" s="69">
        <v>0</v>
      </c>
      <c r="H433" s="69">
        <v>0</v>
      </c>
      <c r="I433" s="69">
        <v>0</v>
      </c>
      <c r="J433" s="69">
        <v>0</v>
      </c>
      <c r="K433" s="69">
        <v>0</v>
      </c>
      <c r="L433" s="69">
        <v>0</v>
      </c>
      <c r="M433" s="69">
        <v>0</v>
      </c>
      <c r="N433" s="70">
        <v>0</v>
      </c>
      <c r="O433" s="69">
        <v>0</v>
      </c>
      <c r="P433" s="69">
        <v>0</v>
      </c>
      <c r="Q433" s="69">
        <v>0</v>
      </c>
      <c r="R433" s="69">
        <v>0</v>
      </c>
      <c r="S433" s="69">
        <v>0</v>
      </c>
      <c r="T433" s="69">
        <v>0</v>
      </c>
      <c r="U433" s="69">
        <v>0</v>
      </c>
      <c r="V433" s="69">
        <v>0</v>
      </c>
      <c r="W433" s="70">
        <v>0</v>
      </c>
      <c r="X433" s="69">
        <f t="shared" si="355"/>
        <v>0</v>
      </c>
      <c r="Y433" s="69">
        <f t="shared" si="355"/>
        <v>0</v>
      </c>
      <c r="Z433" s="69">
        <f t="shared" si="355"/>
        <v>0</v>
      </c>
      <c r="AA433" s="69">
        <f t="shared" si="355"/>
        <v>0</v>
      </c>
      <c r="AB433" s="69">
        <f t="shared" si="355"/>
        <v>0</v>
      </c>
      <c r="AC433" s="69">
        <f t="shared" si="355"/>
        <v>0</v>
      </c>
      <c r="AD433" s="69">
        <f t="shared" si="355"/>
        <v>0</v>
      </c>
      <c r="AE433" s="69">
        <f t="shared" si="355"/>
        <v>0</v>
      </c>
      <c r="AF433" s="69">
        <v>0</v>
      </c>
      <c r="AG433" s="69">
        <v>0</v>
      </c>
      <c r="AH433" s="69">
        <v>0</v>
      </c>
      <c r="AI433" s="69">
        <v>0</v>
      </c>
      <c r="AJ433" s="69">
        <v>0</v>
      </c>
      <c r="AK433" s="69">
        <v>0</v>
      </c>
      <c r="AL433" s="69">
        <v>0</v>
      </c>
      <c r="AM433" s="69">
        <v>0</v>
      </c>
      <c r="AN433" s="70">
        <v>0</v>
      </c>
      <c r="AO433" s="69">
        <v>0</v>
      </c>
      <c r="AP433" s="69">
        <v>0</v>
      </c>
      <c r="AQ433" s="69">
        <v>0</v>
      </c>
      <c r="AR433" s="69">
        <v>0</v>
      </c>
      <c r="AS433" s="69">
        <v>0</v>
      </c>
      <c r="AT433" s="69">
        <v>0</v>
      </c>
      <c r="AU433" s="69">
        <v>0</v>
      </c>
      <c r="AV433" s="69">
        <v>0</v>
      </c>
      <c r="AW433" s="70">
        <v>0</v>
      </c>
      <c r="AX433" s="69">
        <v>0</v>
      </c>
      <c r="AY433" s="69">
        <v>0</v>
      </c>
      <c r="AZ433" s="69">
        <v>0</v>
      </c>
      <c r="BA433" s="69">
        <v>0</v>
      </c>
      <c r="BB433" s="69">
        <v>0</v>
      </c>
      <c r="BC433" s="69">
        <v>0</v>
      </c>
      <c r="BD433" s="69">
        <v>0</v>
      </c>
      <c r="BE433" s="69">
        <v>0</v>
      </c>
      <c r="BF433" s="70">
        <v>0</v>
      </c>
      <c r="BG433" s="69">
        <v>0</v>
      </c>
      <c r="BH433" s="69">
        <v>0</v>
      </c>
      <c r="BI433" s="69">
        <v>0</v>
      </c>
      <c r="BJ433" s="69">
        <v>0</v>
      </c>
      <c r="BK433" s="69">
        <v>0</v>
      </c>
      <c r="BL433" s="69">
        <v>0</v>
      </c>
      <c r="BM433" s="69">
        <v>0</v>
      </c>
      <c r="BN433" s="69">
        <v>0</v>
      </c>
      <c r="BO433" s="70">
        <v>0</v>
      </c>
      <c r="BP433" s="69">
        <v>0</v>
      </c>
      <c r="BQ433" s="69">
        <v>0</v>
      </c>
      <c r="BR433" s="69">
        <v>0</v>
      </c>
      <c r="BS433" s="69">
        <v>0</v>
      </c>
      <c r="BT433" s="69">
        <v>0</v>
      </c>
      <c r="BU433" s="69">
        <v>0</v>
      </c>
      <c r="BV433" s="69">
        <v>0</v>
      </c>
      <c r="BW433" s="69">
        <v>0</v>
      </c>
      <c r="BX433" s="70">
        <v>0</v>
      </c>
      <c r="BY433" s="69">
        <v>0</v>
      </c>
      <c r="BZ433" s="69">
        <v>0</v>
      </c>
      <c r="CA433" s="69">
        <v>0</v>
      </c>
      <c r="CB433" s="69">
        <v>0</v>
      </c>
      <c r="CC433" s="69">
        <v>0</v>
      </c>
      <c r="CD433" s="69">
        <v>0</v>
      </c>
      <c r="CE433" s="69">
        <v>0</v>
      </c>
      <c r="CF433" s="69">
        <v>0</v>
      </c>
      <c r="CG433" s="70">
        <v>0</v>
      </c>
      <c r="CH433" s="69">
        <v>0</v>
      </c>
      <c r="CI433" s="69">
        <v>0</v>
      </c>
      <c r="CJ433" s="69">
        <v>0</v>
      </c>
      <c r="CK433" s="69">
        <v>0</v>
      </c>
      <c r="CL433" s="69">
        <v>0</v>
      </c>
      <c r="CM433" s="69">
        <v>0</v>
      </c>
      <c r="CN433" s="69">
        <v>0</v>
      </c>
      <c r="CO433" s="69">
        <v>0</v>
      </c>
      <c r="CP433" s="70">
        <v>0</v>
      </c>
      <c r="CQ433" s="69">
        <v>0</v>
      </c>
      <c r="CR433" s="69">
        <v>0</v>
      </c>
      <c r="CS433" s="69">
        <v>0</v>
      </c>
      <c r="CT433" s="69">
        <v>0</v>
      </c>
      <c r="CU433" s="69">
        <v>0</v>
      </c>
      <c r="CV433" s="69">
        <v>0</v>
      </c>
      <c r="CW433" s="69">
        <v>0</v>
      </c>
      <c r="CX433" s="69">
        <v>0</v>
      </c>
      <c r="CY433" s="70">
        <v>0</v>
      </c>
      <c r="CZ433" s="69">
        <v>0</v>
      </c>
      <c r="DA433" s="69">
        <v>0</v>
      </c>
      <c r="DB433" s="69">
        <v>0</v>
      </c>
      <c r="DC433" s="69">
        <v>0</v>
      </c>
      <c r="DD433" s="69">
        <v>0</v>
      </c>
      <c r="DE433" s="69">
        <v>0</v>
      </c>
      <c r="DF433" s="69">
        <v>0</v>
      </c>
      <c r="DG433" s="69">
        <v>0</v>
      </c>
      <c r="DH433" s="70">
        <v>0</v>
      </c>
      <c r="DK433" s="105"/>
    </row>
    <row r="434" spans="1:115" s="110" customFormat="1" ht="12" hidden="1" outlineLevel="2" x14ac:dyDescent="0.35">
      <c r="A434" s="88">
        <v>3401</v>
      </c>
      <c r="B434" s="88" t="s">
        <v>663</v>
      </c>
      <c r="C434" s="69"/>
      <c r="D434" s="69">
        <v>0</v>
      </c>
      <c r="E434" s="69">
        <v>963900</v>
      </c>
      <c r="F434" s="69">
        <v>89100</v>
      </c>
      <c r="G434" s="69">
        <v>145800</v>
      </c>
      <c r="H434" s="69">
        <v>243000</v>
      </c>
      <c r="I434" s="69">
        <v>299700</v>
      </c>
      <c r="J434" s="69">
        <v>186300</v>
      </c>
      <c r="K434" s="69">
        <v>0</v>
      </c>
      <c r="L434" s="69">
        <v>0</v>
      </c>
      <c r="M434" s="69">
        <v>9234.0000000000018</v>
      </c>
      <c r="N434" s="70" t="s">
        <v>664</v>
      </c>
      <c r="O434" s="69">
        <v>89100</v>
      </c>
      <c r="P434" s="69">
        <v>129600</v>
      </c>
      <c r="Q434" s="69">
        <v>210600</v>
      </c>
      <c r="R434" s="69">
        <v>307800</v>
      </c>
      <c r="S434" s="69">
        <v>178200</v>
      </c>
      <c r="T434" s="69">
        <v>0</v>
      </c>
      <c r="U434" s="69">
        <v>0</v>
      </c>
      <c r="V434" s="69">
        <v>915300</v>
      </c>
      <c r="W434" s="70" t="s">
        <v>664</v>
      </c>
      <c r="X434" s="69">
        <f t="shared" si="355"/>
        <v>0</v>
      </c>
      <c r="Y434" s="69">
        <f t="shared" si="355"/>
        <v>16200</v>
      </c>
      <c r="Z434" s="69">
        <f t="shared" si="355"/>
        <v>32400</v>
      </c>
      <c r="AA434" s="69">
        <f t="shared" si="355"/>
        <v>-8100</v>
      </c>
      <c r="AB434" s="69">
        <f t="shared" si="355"/>
        <v>8100</v>
      </c>
      <c r="AC434" s="69">
        <f t="shared" si="355"/>
        <v>0</v>
      </c>
      <c r="AD434" s="69">
        <f t="shared" si="355"/>
        <v>0</v>
      </c>
      <c r="AE434" s="69">
        <f t="shared" si="355"/>
        <v>-906066</v>
      </c>
      <c r="AF434" s="69">
        <v>94446</v>
      </c>
      <c r="AG434" s="69">
        <v>137376</v>
      </c>
      <c r="AH434" s="69">
        <v>223236</v>
      </c>
      <c r="AI434" s="69">
        <v>377784</v>
      </c>
      <c r="AJ434" s="69">
        <v>188892</v>
      </c>
      <c r="AK434" s="69">
        <v>0</v>
      </c>
      <c r="AL434" s="69">
        <v>0</v>
      </c>
      <c r="AM434" s="69">
        <v>1021734</v>
      </c>
      <c r="AN434" s="70" t="s">
        <v>929</v>
      </c>
      <c r="AO434" s="69">
        <v>100112.76000000002</v>
      </c>
      <c r="AP434" s="69">
        <v>145618.56000000003</v>
      </c>
      <c r="AQ434" s="69">
        <v>236630.16000000006</v>
      </c>
      <c r="AR434" s="69">
        <v>409552.19999999978</v>
      </c>
      <c r="AS434" s="69">
        <v>200225.52000000005</v>
      </c>
      <c r="AT434" s="69">
        <v>0</v>
      </c>
      <c r="AU434" s="69">
        <v>0</v>
      </c>
      <c r="AV434" s="69">
        <v>1092139.2000000007</v>
      </c>
      <c r="AW434" s="70" t="s">
        <v>930</v>
      </c>
      <c r="AX434" s="69">
        <v>106119.52560000002</v>
      </c>
      <c r="AY434" s="69">
        <v>154355.67360000001</v>
      </c>
      <c r="AZ434" s="69">
        <v>250827.96959999992</v>
      </c>
      <c r="BA434" s="69">
        <v>443772.56160000019</v>
      </c>
      <c r="BB434" s="69">
        <v>212239.05119999996</v>
      </c>
      <c r="BC434" s="69">
        <v>0</v>
      </c>
      <c r="BD434" s="69">
        <v>0</v>
      </c>
      <c r="BE434" s="69">
        <v>1167314.7815999989</v>
      </c>
      <c r="BF434" s="70" t="s">
        <v>931</v>
      </c>
      <c r="BG434" s="69">
        <v>112486.69713600005</v>
      </c>
      <c r="BH434" s="69">
        <v>163617.01401600006</v>
      </c>
      <c r="BI434" s="69">
        <v>265877.64777600009</v>
      </c>
      <c r="BJ434" s="69">
        <v>470398.91529599973</v>
      </c>
      <c r="BK434" s="69">
        <v>224973.39427200009</v>
      </c>
      <c r="BL434" s="69">
        <v>224973.39427200009</v>
      </c>
      <c r="BM434" s="69">
        <v>0</v>
      </c>
      <c r="BN434" s="69">
        <v>1237353.6684960013</v>
      </c>
      <c r="BO434" s="70" t="s">
        <v>932</v>
      </c>
      <c r="BP434" s="69">
        <v>112486.69713600005</v>
      </c>
      <c r="BQ434" s="69">
        <v>163617.01401600006</v>
      </c>
      <c r="BR434" s="69">
        <v>265877.64777600009</v>
      </c>
      <c r="BS434" s="69">
        <v>429494.66179199971</v>
      </c>
      <c r="BT434" s="69">
        <v>224973.39427200009</v>
      </c>
      <c r="BU434" s="69">
        <v>224973.39427200009</v>
      </c>
      <c r="BV434" s="69">
        <v>0</v>
      </c>
      <c r="BW434" s="69">
        <v>1196449.4149920011</v>
      </c>
      <c r="BX434" s="70" t="s">
        <v>933</v>
      </c>
      <c r="BY434" s="69">
        <v>112486.69713600005</v>
      </c>
      <c r="BZ434" s="69">
        <v>163617.01401600006</v>
      </c>
      <c r="CA434" s="69">
        <v>265877.64777600009</v>
      </c>
      <c r="CB434" s="69">
        <v>429494.66179199971</v>
      </c>
      <c r="CC434" s="69">
        <v>224973.39427200009</v>
      </c>
      <c r="CD434" s="69">
        <v>224973.39427200009</v>
      </c>
      <c r="CE434" s="69">
        <v>0</v>
      </c>
      <c r="CF434" s="69">
        <v>1196449.4149920011</v>
      </c>
      <c r="CG434" s="70" t="s">
        <v>934</v>
      </c>
      <c r="CH434" s="69">
        <v>112486.69713600005</v>
      </c>
      <c r="CI434" s="69">
        <v>163617.01401600006</v>
      </c>
      <c r="CJ434" s="69">
        <v>265877.64777600009</v>
      </c>
      <c r="CK434" s="69">
        <v>429494.66179199971</v>
      </c>
      <c r="CL434" s="69">
        <v>224973.39427200009</v>
      </c>
      <c r="CM434" s="69">
        <v>224973.39427200009</v>
      </c>
      <c r="CN434" s="69">
        <v>0</v>
      </c>
      <c r="CO434" s="69">
        <v>1196449.4149920011</v>
      </c>
      <c r="CP434" s="70" t="s">
        <v>935</v>
      </c>
      <c r="CQ434" s="69">
        <v>112486.69713600005</v>
      </c>
      <c r="CR434" s="69">
        <v>163617.01401600006</v>
      </c>
      <c r="CS434" s="69">
        <v>265877.64777600009</v>
      </c>
      <c r="CT434" s="69">
        <v>429494.66179199971</v>
      </c>
      <c r="CU434" s="69">
        <v>224973.39427200009</v>
      </c>
      <c r="CV434" s="69">
        <v>224973.39427200009</v>
      </c>
      <c r="CW434" s="69">
        <v>0</v>
      </c>
      <c r="CX434" s="69">
        <v>1196449.4149920011</v>
      </c>
      <c r="CY434" s="70" t="s">
        <v>936</v>
      </c>
      <c r="CZ434" s="69">
        <v>0</v>
      </c>
      <c r="DA434" s="69">
        <v>0</v>
      </c>
      <c r="DB434" s="69">
        <v>0</v>
      </c>
      <c r="DC434" s="69">
        <v>0</v>
      </c>
      <c r="DD434" s="69">
        <v>0</v>
      </c>
      <c r="DE434" s="69">
        <v>0</v>
      </c>
      <c r="DF434" s="69">
        <v>0</v>
      </c>
      <c r="DG434" s="69">
        <v>0</v>
      </c>
      <c r="DH434" s="70" t="s">
        <v>937</v>
      </c>
      <c r="DK434" s="105"/>
    </row>
    <row r="435" spans="1:115" s="111" customFormat="1" ht="13" hidden="1" outlineLevel="2" x14ac:dyDescent="0.3">
      <c r="A435" s="88">
        <v>3402</v>
      </c>
      <c r="B435" s="88" t="s">
        <v>665</v>
      </c>
      <c r="C435" s="69"/>
      <c r="D435" s="69">
        <v>0</v>
      </c>
      <c r="E435" s="69">
        <v>138712.66500000001</v>
      </c>
      <c r="F435" s="69">
        <v>9112.6650000000009</v>
      </c>
      <c r="G435" s="69">
        <v>32400</v>
      </c>
      <c r="H435" s="69">
        <v>48600</v>
      </c>
      <c r="I435" s="69">
        <v>32400</v>
      </c>
      <c r="J435" s="69">
        <v>16200</v>
      </c>
      <c r="K435" s="69">
        <v>0</v>
      </c>
      <c r="L435" s="69">
        <v>0</v>
      </c>
      <c r="M435" s="69">
        <v>9234.0000000000018</v>
      </c>
      <c r="N435" s="70" t="s">
        <v>664</v>
      </c>
      <c r="O435" s="69">
        <v>9112.6650000000009</v>
      </c>
      <c r="P435" s="69">
        <v>32400</v>
      </c>
      <c r="Q435" s="69">
        <v>32400</v>
      </c>
      <c r="R435" s="69">
        <v>40500</v>
      </c>
      <c r="S435" s="69">
        <v>40500</v>
      </c>
      <c r="T435" s="69">
        <v>0</v>
      </c>
      <c r="U435" s="69">
        <v>0</v>
      </c>
      <c r="V435" s="69">
        <v>154912.66500000001</v>
      </c>
      <c r="W435" s="70" t="s">
        <v>664</v>
      </c>
      <c r="X435" s="69">
        <f t="shared" si="355"/>
        <v>0</v>
      </c>
      <c r="Y435" s="69">
        <f t="shared" si="355"/>
        <v>0</v>
      </c>
      <c r="Z435" s="69">
        <f t="shared" si="355"/>
        <v>16200</v>
      </c>
      <c r="AA435" s="69">
        <f t="shared" si="355"/>
        <v>-8100</v>
      </c>
      <c r="AB435" s="69">
        <f t="shared" si="355"/>
        <v>-24300</v>
      </c>
      <c r="AC435" s="69">
        <f t="shared" si="355"/>
        <v>0</v>
      </c>
      <c r="AD435" s="69">
        <f t="shared" si="355"/>
        <v>0</v>
      </c>
      <c r="AE435" s="69">
        <f t="shared" si="355"/>
        <v>-145678.66500000001</v>
      </c>
      <c r="AF435" s="69">
        <v>17172</v>
      </c>
      <c r="AG435" s="69">
        <v>34344</v>
      </c>
      <c r="AH435" s="69">
        <v>34344</v>
      </c>
      <c r="AI435" s="69">
        <v>51516</v>
      </c>
      <c r="AJ435" s="69">
        <v>42930</v>
      </c>
      <c r="AK435" s="69">
        <v>0</v>
      </c>
      <c r="AL435" s="69">
        <v>0</v>
      </c>
      <c r="AM435" s="69">
        <v>180306</v>
      </c>
      <c r="AN435" s="70" t="s">
        <v>929</v>
      </c>
      <c r="AO435" s="69">
        <v>18202.32</v>
      </c>
      <c r="AP435" s="69">
        <v>36404.639999999999</v>
      </c>
      <c r="AQ435" s="69">
        <v>36404.639999999999</v>
      </c>
      <c r="AR435" s="69">
        <v>54606.960000000006</v>
      </c>
      <c r="AS435" s="69">
        <v>45505.8</v>
      </c>
      <c r="AT435" s="69">
        <v>0</v>
      </c>
      <c r="AU435" s="69">
        <v>0</v>
      </c>
      <c r="AV435" s="69">
        <v>191124.36000000004</v>
      </c>
      <c r="AW435" s="70" t="s">
        <v>930</v>
      </c>
      <c r="AX435" s="69">
        <v>19294.459200000001</v>
      </c>
      <c r="AY435" s="69">
        <v>38588.918400000002</v>
      </c>
      <c r="AZ435" s="69">
        <v>38588.918400000002</v>
      </c>
      <c r="BA435" s="69">
        <v>57883.3776</v>
      </c>
      <c r="BB435" s="69">
        <v>48236.148000000001</v>
      </c>
      <c r="BC435" s="69">
        <v>0</v>
      </c>
      <c r="BD435" s="69">
        <v>0</v>
      </c>
      <c r="BE435" s="69">
        <v>202591.82160000002</v>
      </c>
      <c r="BF435" s="70" t="s">
        <v>931</v>
      </c>
      <c r="BG435" s="69">
        <v>20452.126752000004</v>
      </c>
      <c r="BH435" s="69">
        <v>40904.253504000008</v>
      </c>
      <c r="BI435" s="69">
        <v>40904.253504000008</v>
      </c>
      <c r="BJ435" s="69">
        <v>61356.380256000019</v>
      </c>
      <c r="BK435" s="69">
        <v>51130.316880000013</v>
      </c>
      <c r="BL435" s="69">
        <v>51130.316880000013</v>
      </c>
      <c r="BM435" s="69">
        <v>0</v>
      </c>
      <c r="BN435" s="69">
        <v>214747.33089600009</v>
      </c>
      <c r="BO435" s="70" t="s">
        <v>932</v>
      </c>
      <c r="BP435" s="69">
        <v>20452.126752000004</v>
      </c>
      <c r="BQ435" s="69">
        <v>40904.253504000008</v>
      </c>
      <c r="BR435" s="69">
        <v>40904.253504000008</v>
      </c>
      <c r="BS435" s="69">
        <v>51130.316880000013</v>
      </c>
      <c r="BT435" s="69">
        <v>51130.316880000013</v>
      </c>
      <c r="BU435" s="69">
        <v>51130.316880000013</v>
      </c>
      <c r="BV435" s="69">
        <v>0</v>
      </c>
      <c r="BW435" s="69">
        <v>204521.26752000005</v>
      </c>
      <c r="BX435" s="70" t="s">
        <v>933</v>
      </c>
      <c r="BY435" s="69">
        <v>20452.126752000004</v>
      </c>
      <c r="BZ435" s="69">
        <v>40904.253504000008</v>
      </c>
      <c r="CA435" s="69">
        <v>40904.253504000008</v>
      </c>
      <c r="CB435" s="69">
        <v>51130.316880000013</v>
      </c>
      <c r="CC435" s="69">
        <v>51130.316880000013</v>
      </c>
      <c r="CD435" s="69">
        <v>51130.316880000013</v>
      </c>
      <c r="CE435" s="69">
        <v>0</v>
      </c>
      <c r="CF435" s="69">
        <v>204521.26752000005</v>
      </c>
      <c r="CG435" s="70" t="s">
        <v>934</v>
      </c>
      <c r="CH435" s="69">
        <v>20452.126752000004</v>
      </c>
      <c r="CI435" s="69">
        <v>40904.253504000008</v>
      </c>
      <c r="CJ435" s="69">
        <v>40904.253504000008</v>
      </c>
      <c r="CK435" s="69">
        <v>51130.316880000013</v>
      </c>
      <c r="CL435" s="69">
        <v>51130.316880000013</v>
      </c>
      <c r="CM435" s="69">
        <v>51130.316880000013</v>
      </c>
      <c r="CN435" s="69">
        <v>0</v>
      </c>
      <c r="CO435" s="69">
        <v>204521.26752000005</v>
      </c>
      <c r="CP435" s="70" t="s">
        <v>935</v>
      </c>
      <c r="CQ435" s="69">
        <v>20452.126752000004</v>
      </c>
      <c r="CR435" s="69">
        <v>40904.253504000008</v>
      </c>
      <c r="CS435" s="69">
        <v>40904.253504000008</v>
      </c>
      <c r="CT435" s="69">
        <v>51130.316880000013</v>
      </c>
      <c r="CU435" s="69">
        <v>51130.316880000013</v>
      </c>
      <c r="CV435" s="69">
        <v>51130.316880000013</v>
      </c>
      <c r="CW435" s="69">
        <v>0</v>
      </c>
      <c r="CX435" s="69">
        <v>204521.26752000005</v>
      </c>
      <c r="CY435" s="70" t="s">
        <v>936</v>
      </c>
      <c r="CZ435" s="69">
        <v>0</v>
      </c>
      <c r="DA435" s="69">
        <v>0</v>
      </c>
      <c r="DB435" s="69">
        <v>0</v>
      </c>
      <c r="DC435" s="69">
        <v>0</v>
      </c>
      <c r="DD435" s="69">
        <v>0</v>
      </c>
      <c r="DE435" s="69">
        <v>0</v>
      </c>
      <c r="DF435" s="69">
        <v>0</v>
      </c>
      <c r="DG435" s="69">
        <v>0</v>
      </c>
      <c r="DH435" s="70" t="s">
        <v>937</v>
      </c>
      <c r="DK435" s="105"/>
    </row>
    <row r="436" spans="1:115" s="74" customFormat="1" ht="11.5" hidden="1" outlineLevel="1" x14ac:dyDescent="0.35">
      <c r="A436" s="88">
        <v>3500</v>
      </c>
      <c r="B436" s="88" t="s">
        <v>666</v>
      </c>
      <c r="C436" s="69"/>
      <c r="D436" s="69">
        <v>0</v>
      </c>
      <c r="E436" s="69">
        <v>0</v>
      </c>
      <c r="F436" s="69">
        <v>0</v>
      </c>
      <c r="G436" s="69">
        <v>0</v>
      </c>
      <c r="H436" s="69">
        <v>0</v>
      </c>
      <c r="I436" s="69">
        <v>0</v>
      </c>
      <c r="J436" s="69">
        <v>0</v>
      </c>
      <c r="K436" s="69">
        <v>0</v>
      </c>
      <c r="L436" s="69">
        <v>0</v>
      </c>
      <c r="M436" s="69">
        <v>0</v>
      </c>
      <c r="N436" s="70" t="s">
        <v>667</v>
      </c>
      <c r="O436" s="69">
        <v>0</v>
      </c>
      <c r="P436" s="69">
        <v>0</v>
      </c>
      <c r="Q436" s="69">
        <v>0</v>
      </c>
      <c r="R436" s="69">
        <v>0</v>
      </c>
      <c r="S436" s="69">
        <v>0</v>
      </c>
      <c r="T436" s="69">
        <v>0</v>
      </c>
      <c r="U436" s="69">
        <v>0</v>
      </c>
      <c r="V436" s="69">
        <v>0</v>
      </c>
      <c r="W436" s="70" t="s">
        <v>667</v>
      </c>
      <c r="X436" s="69">
        <f t="shared" si="355"/>
        <v>0</v>
      </c>
      <c r="Y436" s="69">
        <f t="shared" si="355"/>
        <v>0</v>
      </c>
      <c r="Z436" s="69">
        <f t="shared" si="355"/>
        <v>0</v>
      </c>
      <c r="AA436" s="69">
        <f t="shared" si="355"/>
        <v>0</v>
      </c>
      <c r="AB436" s="69">
        <f t="shared" si="355"/>
        <v>0</v>
      </c>
      <c r="AC436" s="69">
        <f t="shared" si="355"/>
        <v>0</v>
      </c>
      <c r="AD436" s="69">
        <f t="shared" si="355"/>
        <v>0</v>
      </c>
      <c r="AE436" s="69">
        <f t="shared" si="355"/>
        <v>0</v>
      </c>
      <c r="AF436" s="69">
        <v>0</v>
      </c>
      <c r="AG436" s="69">
        <v>0</v>
      </c>
      <c r="AH436" s="69">
        <v>0</v>
      </c>
      <c r="AI436" s="69">
        <v>0</v>
      </c>
      <c r="AJ436" s="69">
        <v>0</v>
      </c>
      <c r="AK436" s="69">
        <v>0</v>
      </c>
      <c r="AL436" s="69">
        <v>0</v>
      </c>
      <c r="AM436" s="69">
        <v>0</v>
      </c>
      <c r="AN436" s="70" t="s">
        <v>667</v>
      </c>
      <c r="AO436" s="69">
        <v>0</v>
      </c>
      <c r="AP436" s="69">
        <v>0</v>
      </c>
      <c r="AQ436" s="69">
        <v>0</v>
      </c>
      <c r="AR436" s="69">
        <v>0</v>
      </c>
      <c r="AS436" s="69">
        <v>0</v>
      </c>
      <c r="AT436" s="69">
        <v>0</v>
      </c>
      <c r="AU436" s="69">
        <v>0</v>
      </c>
      <c r="AV436" s="69">
        <v>0</v>
      </c>
      <c r="AW436" s="70" t="s">
        <v>667</v>
      </c>
      <c r="AX436" s="69">
        <v>0</v>
      </c>
      <c r="AY436" s="69">
        <v>0</v>
      </c>
      <c r="AZ436" s="69">
        <v>0</v>
      </c>
      <c r="BA436" s="69">
        <v>0</v>
      </c>
      <c r="BB436" s="69">
        <v>0</v>
      </c>
      <c r="BC436" s="69">
        <v>0</v>
      </c>
      <c r="BD436" s="69">
        <v>0</v>
      </c>
      <c r="BE436" s="69">
        <v>0</v>
      </c>
      <c r="BF436" s="70" t="s">
        <v>667</v>
      </c>
      <c r="BG436" s="69">
        <v>0</v>
      </c>
      <c r="BH436" s="69">
        <v>0</v>
      </c>
      <c r="BI436" s="69">
        <v>0</v>
      </c>
      <c r="BJ436" s="69">
        <v>0</v>
      </c>
      <c r="BK436" s="69">
        <v>0</v>
      </c>
      <c r="BL436" s="69">
        <v>0</v>
      </c>
      <c r="BM436" s="69">
        <v>0</v>
      </c>
      <c r="BN436" s="69">
        <v>0</v>
      </c>
      <c r="BO436" s="70" t="s">
        <v>667</v>
      </c>
      <c r="BP436" s="69">
        <v>0</v>
      </c>
      <c r="BQ436" s="69">
        <v>0</v>
      </c>
      <c r="BR436" s="69">
        <v>0</v>
      </c>
      <c r="BS436" s="69">
        <v>0</v>
      </c>
      <c r="BT436" s="69">
        <v>0</v>
      </c>
      <c r="BU436" s="69">
        <v>0</v>
      </c>
      <c r="BV436" s="69">
        <v>0</v>
      </c>
      <c r="BW436" s="69">
        <v>0</v>
      </c>
      <c r="BX436" s="70" t="s">
        <v>667</v>
      </c>
      <c r="BY436" s="69">
        <v>0</v>
      </c>
      <c r="BZ436" s="69">
        <v>0</v>
      </c>
      <c r="CA436" s="69">
        <v>0</v>
      </c>
      <c r="CB436" s="69">
        <v>0</v>
      </c>
      <c r="CC436" s="69">
        <v>0</v>
      </c>
      <c r="CD436" s="69">
        <v>0</v>
      </c>
      <c r="CE436" s="69">
        <v>0</v>
      </c>
      <c r="CF436" s="69">
        <v>0</v>
      </c>
      <c r="CG436" s="70" t="s">
        <v>667</v>
      </c>
      <c r="CH436" s="69">
        <v>0</v>
      </c>
      <c r="CI436" s="69">
        <v>0</v>
      </c>
      <c r="CJ436" s="69">
        <v>0</v>
      </c>
      <c r="CK436" s="69">
        <v>0</v>
      </c>
      <c r="CL436" s="69">
        <v>0</v>
      </c>
      <c r="CM436" s="69">
        <v>0</v>
      </c>
      <c r="CN436" s="69">
        <v>0</v>
      </c>
      <c r="CO436" s="69">
        <v>0</v>
      </c>
      <c r="CP436" s="70" t="s">
        <v>938</v>
      </c>
      <c r="CQ436" s="69">
        <v>0</v>
      </c>
      <c r="CR436" s="69">
        <v>0</v>
      </c>
      <c r="CS436" s="69">
        <v>0</v>
      </c>
      <c r="CT436" s="69">
        <v>0</v>
      </c>
      <c r="CU436" s="69">
        <v>0</v>
      </c>
      <c r="CV436" s="69">
        <v>0</v>
      </c>
      <c r="CW436" s="69">
        <v>0</v>
      </c>
      <c r="CX436" s="69">
        <v>0</v>
      </c>
      <c r="CY436" s="70" t="s">
        <v>667</v>
      </c>
      <c r="CZ436" s="69">
        <v>0</v>
      </c>
      <c r="DA436" s="69">
        <v>0</v>
      </c>
      <c r="DB436" s="69">
        <v>0</v>
      </c>
      <c r="DC436" s="69">
        <v>0</v>
      </c>
      <c r="DD436" s="69">
        <v>0</v>
      </c>
      <c r="DE436" s="69">
        <v>0</v>
      </c>
      <c r="DF436" s="69">
        <v>0</v>
      </c>
      <c r="DG436" s="69">
        <v>0</v>
      </c>
      <c r="DH436" s="70" t="s">
        <v>667</v>
      </c>
      <c r="DK436" s="105"/>
    </row>
    <row r="437" spans="1:115" s="110" customFormat="1" ht="12" hidden="1" outlineLevel="2" x14ac:dyDescent="0.35">
      <c r="A437" s="88">
        <v>3501</v>
      </c>
      <c r="B437" s="88" t="s">
        <v>668</v>
      </c>
      <c r="C437" s="69"/>
      <c r="D437" s="69">
        <v>0</v>
      </c>
      <c r="E437" s="69">
        <v>3659.5631141999984</v>
      </c>
      <c r="F437" s="69">
        <v>332.69049899999976</v>
      </c>
      <c r="G437" s="69">
        <v>511.56260399999962</v>
      </c>
      <c r="H437" s="69">
        <v>940.16613219999954</v>
      </c>
      <c r="I437" s="69">
        <v>1073.7749999999994</v>
      </c>
      <c r="J437" s="69">
        <v>801.36887899999942</v>
      </c>
      <c r="K437" s="69">
        <v>0</v>
      </c>
      <c r="L437" s="69">
        <v>0</v>
      </c>
      <c r="M437" s="69">
        <v>3.5999999999999997E-2</v>
      </c>
      <c r="N437" s="70" t="s">
        <v>669</v>
      </c>
      <c r="O437" s="69">
        <v>353.75947705731153</v>
      </c>
      <c r="P437" s="69">
        <v>498.09617596719573</v>
      </c>
      <c r="Q437" s="69">
        <v>860.05120906027389</v>
      </c>
      <c r="R437" s="69">
        <v>1129.2949396582392</v>
      </c>
      <c r="S437" s="69">
        <v>707.97619275697753</v>
      </c>
      <c r="T437" s="69">
        <v>0</v>
      </c>
      <c r="U437" s="69">
        <v>0</v>
      </c>
      <c r="V437" s="69">
        <v>3549.1779944999985</v>
      </c>
      <c r="W437" s="70" t="s">
        <v>669</v>
      </c>
      <c r="X437" s="69">
        <f t="shared" si="355"/>
        <v>-21.068978057311767</v>
      </c>
      <c r="Y437" s="69">
        <f t="shared" si="355"/>
        <v>13.46642803280389</v>
      </c>
      <c r="Z437" s="69">
        <f t="shared" si="355"/>
        <v>80.114923139725647</v>
      </c>
      <c r="AA437" s="69">
        <f t="shared" si="355"/>
        <v>-55.519939658239764</v>
      </c>
      <c r="AB437" s="69">
        <f t="shared" si="355"/>
        <v>93.392686243021899</v>
      </c>
      <c r="AC437" s="69">
        <f t="shared" si="355"/>
        <v>0</v>
      </c>
      <c r="AD437" s="69">
        <f t="shared" si="355"/>
        <v>0</v>
      </c>
      <c r="AE437" s="69">
        <f t="shared" si="355"/>
        <v>-3549.1419944999984</v>
      </c>
      <c r="AF437" s="69">
        <v>342.43649001666671</v>
      </c>
      <c r="AG437" s="69">
        <v>507.20307510000015</v>
      </c>
      <c r="AH437" s="69">
        <v>818.72844970000017</v>
      </c>
      <c r="AI437" s="69">
        <v>1329.6130435000002</v>
      </c>
      <c r="AJ437" s="69">
        <v>736.0182652000002</v>
      </c>
      <c r="AK437" s="69">
        <v>0</v>
      </c>
      <c r="AL437" s="69">
        <v>0</v>
      </c>
      <c r="AM437" s="69">
        <v>3733.999323516668</v>
      </c>
      <c r="AN437" s="70" t="s">
        <v>669</v>
      </c>
      <c r="AO437" s="69">
        <v>352.70958471716654</v>
      </c>
      <c r="AP437" s="69">
        <v>522.41916735299981</v>
      </c>
      <c r="AQ437" s="69">
        <v>843.29030319099968</v>
      </c>
      <c r="AR437" s="69">
        <v>1397.0014348049995</v>
      </c>
      <c r="AS437" s="69">
        <v>758.09881315599966</v>
      </c>
      <c r="AT437" s="69">
        <v>0</v>
      </c>
      <c r="AU437" s="69">
        <v>0</v>
      </c>
      <c r="AV437" s="69">
        <v>3873.5193032221669</v>
      </c>
      <c r="AW437" s="70" t="s">
        <v>669</v>
      </c>
      <c r="AX437" s="69">
        <v>363.29087225868187</v>
      </c>
      <c r="AY437" s="69">
        <v>538.09174237359048</v>
      </c>
      <c r="AZ437" s="69">
        <v>868.58901228673062</v>
      </c>
      <c r="BA437" s="69">
        <v>1466.411477849151</v>
      </c>
      <c r="BB437" s="69">
        <v>780.84177755068049</v>
      </c>
      <c r="BC437" s="69">
        <v>0</v>
      </c>
      <c r="BD437" s="69">
        <v>0</v>
      </c>
      <c r="BE437" s="69">
        <v>4017.224882318832</v>
      </c>
      <c r="BF437" s="70" t="s">
        <v>669</v>
      </c>
      <c r="BG437" s="69">
        <v>374.18959842644222</v>
      </c>
      <c r="BH437" s="69">
        <v>554.23449464479791</v>
      </c>
      <c r="BI437" s="69">
        <v>894.64668265533214</v>
      </c>
      <c r="BJ437" s="69">
        <v>1510.4038221846249</v>
      </c>
      <c r="BK437" s="69">
        <v>804.26703087720045</v>
      </c>
      <c r="BL437" s="69">
        <v>804.26703087720045</v>
      </c>
      <c r="BM437" s="69">
        <v>0</v>
      </c>
      <c r="BN437" s="69">
        <v>4137.7416287883962</v>
      </c>
      <c r="BO437" s="70" t="s">
        <v>669</v>
      </c>
      <c r="BP437" s="69">
        <v>385.41528637923545</v>
      </c>
      <c r="BQ437" s="69">
        <v>570.86152948414156</v>
      </c>
      <c r="BR437" s="69">
        <v>921.48608313499187</v>
      </c>
      <c r="BS437" s="69">
        <v>1555.7159368501627</v>
      </c>
      <c r="BT437" s="69">
        <v>828.39504180351628</v>
      </c>
      <c r="BU437" s="69">
        <v>828.39504180351628</v>
      </c>
      <c r="BV437" s="69">
        <v>0</v>
      </c>
      <c r="BW437" s="69">
        <v>4261.8738776520495</v>
      </c>
      <c r="BX437" s="70" t="s">
        <v>669</v>
      </c>
      <c r="BY437" s="69">
        <v>396.97774497061238</v>
      </c>
      <c r="BZ437" s="69">
        <v>587.98737536866588</v>
      </c>
      <c r="CA437" s="69">
        <v>949.13066562904169</v>
      </c>
      <c r="CB437" s="69">
        <v>1602.3874149556677</v>
      </c>
      <c r="CC437" s="69">
        <v>853.24689305762183</v>
      </c>
      <c r="CD437" s="69">
        <v>853.24689305762183</v>
      </c>
      <c r="CE437" s="69">
        <v>0</v>
      </c>
      <c r="CF437" s="69">
        <v>4389.7300939816105</v>
      </c>
      <c r="CG437" s="70" t="s">
        <v>669</v>
      </c>
      <c r="CH437" s="69">
        <v>408.88707731973085</v>
      </c>
      <c r="CI437" s="69">
        <v>605.6269966297258</v>
      </c>
      <c r="CJ437" s="69">
        <v>977.60458559791311</v>
      </c>
      <c r="CK437" s="69">
        <v>1650.4590374043382</v>
      </c>
      <c r="CL437" s="69">
        <v>878.8442998493507</v>
      </c>
      <c r="CM437" s="69">
        <v>878.8442998493507</v>
      </c>
      <c r="CN437" s="69">
        <v>0</v>
      </c>
      <c r="CO437" s="69">
        <v>4521.4219968010602</v>
      </c>
      <c r="CP437" s="70" t="s">
        <v>669</v>
      </c>
      <c r="CQ437" s="69">
        <v>421.15368963932275</v>
      </c>
      <c r="CR437" s="69">
        <v>623.79580652861739</v>
      </c>
      <c r="CS437" s="69">
        <v>1006.93272316585</v>
      </c>
      <c r="CT437" s="69">
        <v>1699.9728085264678</v>
      </c>
      <c r="CU437" s="69">
        <v>905.20962884483083</v>
      </c>
      <c r="CV437" s="69">
        <v>905.20962884483083</v>
      </c>
      <c r="CW437" s="69">
        <v>0</v>
      </c>
      <c r="CX437" s="69">
        <v>4657.0646567050917</v>
      </c>
      <c r="CY437" s="70" t="s">
        <v>669</v>
      </c>
      <c r="CZ437" s="69">
        <v>0</v>
      </c>
      <c r="DA437" s="69">
        <v>0</v>
      </c>
      <c r="DB437" s="69">
        <v>0</v>
      </c>
      <c r="DC437" s="69">
        <v>0</v>
      </c>
      <c r="DD437" s="69">
        <v>0</v>
      </c>
      <c r="DE437" s="69">
        <v>0</v>
      </c>
      <c r="DF437" s="69">
        <v>0</v>
      </c>
      <c r="DG437" s="69">
        <v>0</v>
      </c>
      <c r="DH437" s="70" t="s">
        <v>669</v>
      </c>
      <c r="DK437" s="105"/>
    </row>
    <row r="438" spans="1:115" s="110" customFormat="1" ht="12" hidden="1" outlineLevel="2" x14ac:dyDescent="0.35">
      <c r="A438" s="88">
        <v>3502</v>
      </c>
      <c r="B438" s="88" t="s">
        <v>670</v>
      </c>
      <c r="C438" s="69"/>
      <c r="D438" s="69">
        <v>0</v>
      </c>
      <c r="E438" s="69">
        <v>525.37670500000002</v>
      </c>
      <c r="F438" s="69">
        <v>43.627085999999991</v>
      </c>
      <c r="G438" s="69">
        <v>154.98948300000001</v>
      </c>
      <c r="H438" s="69">
        <v>161.53260000000003</v>
      </c>
      <c r="I438" s="69">
        <v>117.78999999999998</v>
      </c>
      <c r="J438" s="69">
        <v>47.437535999999987</v>
      </c>
      <c r="K438" s="69">
        <v>0</v>
      </c>
      <c r="L438" s="69">
        <v>0</v>
      </c>
      <c r="M438" s="69">
        <v>3.5999999999999997E-2</v>
      </c>
      <c r="N438" s="70" t="s">
        <v>669</v>
      </c>
      <c r="O438" s="69">
        <v>47.288714999999989</v>
      </c>
      <c r="P438" s="69">
        <v>148.99124799999998</v>
      </c>
      <c r="Q438" s="69">
        <v>227.91207499999999</v>
      </c>
      <c r="R438" s="69">
        <v>206.47808000000001</v>
      </c>
      <c r="S438" s="69">
        <v>109.89977499999999</v>
      </c>
      <c r="T438" s="69">
        <v>0</v>
      </c>
      <c r="U438" s="69">
        <v>0</v>
      </c>
      <c r="V438" s="69">
        <v>740.56989299999998</v>
      </c>
      <c r="W438" s="70" t="s">
        <v>669</v>
      </c>
      <c r="X438" s="69">
        <f t="shared" si="355"/>
        <v>-3.6616289999999978</v>
      </c>
      <c r="Y438" s="69">
        <f t="shared" si="355"/>
        <v>5.9982350000000224</v>
      </c>
      <c r="Z438" s="69">
        <f t="shared" si="355"/>
        <v>-66.379474999999957</v>
      </c>
      <c r="AA438" s="69">
        <f t="shared" si="355"/>
        <v>-88.688080000000028</v>
      </c>
      <c r="AB438" s="69">
        <f t="shared" si="355"/>
        <v>-62.462239000000004</v>
      </c>
      <c r="AC438" s="69">
        <f t="shared" si="355"/>
        <v>0</v>
      </c>
      <c r="AD438" s="69">
        <f t="shared" si="355"/>
        <v>0</v>
      </c>
      <c r="AE438" s="69">
        <f t="shared" si="355"/>
        <v>-740.53389300000003</v>
      </c>
      <c r="AF438" s="69">
        <v>47.291126450000007</v>
      </c>
      <c r="AG438" s="69">
        <v>149.20519023999998</v>
      </c>
      <c r="AH438" s="69">
        <v>229.32933004999998</v>
      </c>
      <c r="AI438" s="69">
        <v>307.94742239999994</v>
      </c>
      <c r="AJ438" s="69">
        <v>111.26551825000001</v>
      </c>
      <c r="AK438" s="69">
        <v>0</v>
      </c>
      <c r="AL438" s="69">
        <v>0</v>
      </c>
      <c r="AM438" s="69">
        <v>845.03858738999998</v>
      </c>
      <c r="AN438" s="70" t="s">
        <v>669</v>
      </c>
      <c r="AO438" s="69">
        <v>48.70986024350001</v>
      </c>
      <c r="AP438" s="69">
        <v>153.68134594719999</v>
      </c>
      <c r="AQ438" s="69">
        <v>236.20920995150007</v>
      </c>
      <c r="AR438" s="69">
        <v>317.18584507200006</v>
      </c>
      <c r="AS438" s="69">
        <v>114.60348379750003</v>
      </c>
      <c r="AT438" s="69">
        <v>0</v>
      </c>
      <c r="AU438" s="69">
        <v>0</v>
      </c>
      <c r="AV438" s="69">
        <v>870.38974501170014</v>
      </c>
      <c r="AW438" s="70" t="s">
        <v>669</v>
      </c>
      <c r="AX438" s="69">
        <v>50.171156050805003</v>
      </c>
      <c r="AY438" s="69">
        <v>158.29178632561599</v>
      </c>
      <c r="AZ438" s="69">
        <v>243.29548625004492</v>
      </c>
      <c r="BA438" s="69">
        <v>326.70142042415989</v>
      </c>
      <c r="BB438" s="69">
        <v>118.04158831142499</v>
      </c>
      <c r="BC438" s="69">
        <v>0</v>
      </c>
      <c r="BD438" s="69">
        <v>0</v>
      </c>
      <c r="BE438" s="69">
        <v>896.50143736205098</v>
      </c>
      <c r="BF438" s="70" t="s">
        <v>669</v>
      </c>
      <c r="BG438" s="69">
        <v>51.67629073232915</v>
      </c>
      <c r="BH438" s="69">
        <v>163.04053991538447</v>
      </c>
      <c r="BI438" s="69">
        <v>250.59435083754639</v>
      </c>
      <c r="BJ438" s="69">
        <v>336.50246303688482</v>
      </c>
      <c r="BK438" s="69">
        <v>121.5828359607678</v>
      </c>
      <c r="BL438" s="69">
        <v>121.5828359607678</v>
      </c>
      <c r="BM438" s="69">
        <v>0</v>
      </c>
      <c r="BN438" s="69">
        <v>923.39648048291269</v>
      </c>
      <c r="BO438" s="70" t="s">
        <v>669</v>
      </c>
      <c r="BP438" s="69">
        <v>53.226579454299035</v>
      </c>
      <c r="BQ438" s="69">
        <v>167.93175611284602</v>
      </c>
      <c r="BR438" s="69">
        <v>258.11218136267274</v>
      </c>
      <c r="BS438" s="69">
        <v>346.59753692799143</v>
      </c>
      <c r="BT438" s="69">
        <v>125.23032103959082</v>
      </c>
      <c r="BU438" s="69">
        <v>125.23032103959082</v>
      </c>
      <c r="BV438" s="69">
        <v>0</v>
      </c>
      <c r="BW438" s="69">
        <v>951.09837489740005</v>
      </c>
      <c r="BX438" s="70" t="s">
        <v>669</v>
      </c>
      <c r="BY438" s="69">
        <v>54.823376837928009</v>
      </c>
      <c r="BZ438" s="69">
        <v>172.9697087962314</v>
      </c>
      <c r="CA438" s="69">
        <v>265.8555468035529</v>
      </c>
      <c r="CB438" s="69">
        <v>356.99546303583105</v>
      </c>
      <c r="CC438" s="69">
        <v>128.98723067077853</v>
      </c>
      <c r="CD438" s="69">
        <v>128.98723067077853</v>
      </c>
      <c r="CE438" s="69">
        <v>0</v>
      </c>
      <c r="CF438" s="69">
        <v>979.63132614432197</v>
      </c>
      <c r="CG438" s="70" t="s">
        <v>669</v>
      </c>
      <c r="CH438" s="69">
        <v>56.468078143065853</v>
      </c>
      <c r="CI438" s="69">
        <v>178.15880006011835</v>
      </c>
      <c r="CJ438" s="69">
        <v>273.83121320765952</v>
      </c>
      <c r="CK438" s="69">
        <v>367.70532692690608</v>
      </c>
      <c r="CL438" s="69">
        <v>132.85684759090191</v>
      </c>
      <c r="CM438" s="69">
        <v>132.85684759090191</v>
      </c>
      <c r="CN438" s="69">
        <v>0</v>
      </c>
      <c r="CO438" s="69">
        <v>1009.0202659286517</v>
      </c>
      <c r="CP438" s="70" t="s">
        <v>669</v>
      </c>
      <c r="CQ438" s="69">
        <v>58.162120487357804</v>
      </c>
      <c r="CR438" s="69">
        <v>183.50356406192185</v>
      </c>
      <c r="CS438" s="69">
        <v>282.04614960388926</v>
      </c>
      <c r="CT438" s="69">
        <v>378.73648673471314</v>
      </c>
      <c r="CU438" s="69">
        <v>136.84255301862893</v>
      </c>
      <c r="CV438" s="69">
        <v>136.84255301862893</v>
      </c>
      <c r="CW438" s="69">
        <v>0</v>
      </c>
      <c r="CX438" s="69">
        <v>1039.2908739065113</v>
      </c>
      <c r="CY438" s="70" t="s">
        <v>669</v>
      </c>
      <c r="CZ438" s="69">
        <v>0</v>
      </c>
      <c r="DA438" s="69">
        <v>0</v>
      </c>
      <c r="DB438" s="69">
        <v>0</v>
      </c>
      <c r="DC438" s="69">
        <v>0</v>
      </c>
      <c r="DD438" s="69">
        <v>0</v>
      </c>
      <c r="DE438" s="69">
        <v>0</v>
      </c>
      <c r="DF438" s="69">
        <v>0</v>
      </c>
      <c r="DG438" s="69">
        <v>0</v>
      </c>
      <c r="DH438" s="70" t="s">
        <v>669</v>
      </c>
      <c r="DK438" s="105"/>
    </row>
    <row r="439" spans="1:115" s="110" customFormat="1" ht="12" hidden="1" outlineLevel="2" x14ac:dyDescent="0.35">
      <c r="A439" s="88">
        <v>3513</v>
      </c>
      <c r="B439" s="88" t="s">
        <v>671</v>
      </c>
      <c r="C439" s="69"/>
      <c r="D439" s="69">
        <v>0</v>
      </c>
      <c r="E439" s="69">
        <v>0</v>
      </c>
      <c r="F439" s="69">
        <v>0</v>
      </c>
      <c r="G439" s="69">
        <v>0</v>
      </c>
      <c r="H439" s="69">
        <v>0</v>
      </c>
      <c r="I439" s="69">
        <v>0</v>
      </c>
      <c r="J439" s="69">
        <v>0</v>
      </c>
      <c r="K439" s="69">
        <v>0</v>
      </c>
      <c r="L439" s="69">
        <v>0</v>
      </c>
      <c r="M439" s="69">
        <v>8.0000000000000002E-3</v>
      </c>
      <c r="N439" s="70" t="s">
        <v>672</v>
      </c>
      <c r="O439" s="69">
        <v>0</v>
      </c>
      <c r="P439" s="69">
        <v>0</v>
      </c>
      <c r="Q439" s="69">
        <v>0</v>
      </c>
      <c r="R439" s="69">
        <v>0</v>
      </c>
      <c r="S439" s="69">
        <v>0</v>
      </c>
      <c r="T439" s="69">
        <v>0</v>
      </c>
      <c r="U439" s="69">
        <v>0</v>
      </c>
      <c r="V439" s="69">
        <v>0</v>
      </c>
      <c r="W439" s="70" t="s">
        <v>672</v>
      </c>
      <c r="X439" s="69">
        <f t="shared" si="355"/>
        <v>0</v>
      </c>
      <c r="Y439" s="69">
        <f t="shared" si="355"/>
        <v>0</v>
      </c>
      <c r="Z439" s="69">
        <f t="shared" si="355"/>
        <v>0</v>
      </c>
      <c r="AA439" s="69">
        <f t="shared" si="355"/>
        <v>0</v>
      </c>
      <c r="AB439" s="69">
        <f t="shared" si="355"/>
        <v>0</v>
      </c>
      <c r="AC439" s="69">
        <f t="shared" si="355"/>
        <v>0</v>
      </c>
      <c r="AD439" s="69">
        <f t="shared" si="355"/>
        <v>0</v>
      </c>
      <c r="AE439" s="69">
        <f t="shared" si="355"/>
        <v>8.0000000000000002E-3</v>
      </c>
      <c r="AF439" s="69">
        <v>0</v>
      </c>
      <c r="AG439" s="69">
        <v>0</v>
      </c>
      <c r="AH439" s="69">
        <v>0</v>
      </c>
      <c r="AI439" s="69">
        <v>0</v>
      </c>
      <c r="AJ439" s="69">
        <v>0</v>
      </c>
      <c r="AK439" s="69">
        <v>0</v>
      </c>
      <c r="AL439" s="69">
        <v>0</v>
      </c>
      <c r="AM439" s="69">
        <v>0</v>
      </c>
      <c r="AN439" s="70" t="s">
        <v>672</v>
      </c>
      <c r="AO439" s="69">
        <v>0</v>
      </c>
      <c r="AP439" s="69">
        <v>0</v>
      </c>
      <c r="AQ439" s="69">
        <v>0</v>
      </c>
      <c r="AR439" s="69">
        <v>0</v>
      </c>
      <c r="AS439" s="69">
        <v>0</v>
      </c>
      <c r="AT439" s="69">
        <v>0</v>
      </c>
      <c r="AU439" s="69">
        <v>0</v>
      </c>
      <c r="AV439" s="69">
        <v>0</v>
      </c>
      <c r="AW439" s="70" t="s">
        <v>672</v>
      </c>
      <c r="AX439" s="69">
        <v>0</v>
      </c>
      <c r="AY439" s="69">
        <v>0</v>
      </c>
      <c r="AZ439" s="69">
        <v>0</v>
      </c>
      <c r="BA439" s="69">
        <v>0</v>
      </c>
      <c r="BB439" s="69">
        <v>0</v>
      </c>
      <c r="BC439" s="69">
        <v>0</v>
      </c>
      <c r="BD439" s="69">
        <v>0</v>
      </c>
      <c r="BE439" s="69">
        <v>0</v>
      </c>
      <c r="BF439" s="70" t="s">
        <v>672</v>
      </c>
      <c r="BG439" s="69">
        <v>0</v>
      </c>
      <c r="BH439" s="69">
        <v>0</v>
      </c>
      <c r="BI439" s="69">
        <v>0</v>
      </c>
      <c r="BJ439" s="69">
        <v>0</v>
      </c>
      <c r="BK439" s="69">
        <v>0</v>
      </c>
      <c r="BL439" s="69">
        <v>0</v>
      </c>
      <c r="BM439" s="69">
        <v>0</v>
      </c>
      <c r="BN439" s="69">
        <v>0</v>
      </c>
      <c r="BO439" s="70" t="s">
        <v>672</v>
      </c>
      <c r="BP439" s="69">
        <v>0</v>
      </c>
      <c r="BQ439" s="69">
        <v>0</v>
      </c>
      <c r="BR439" s="69">
        <v>0</v>
      </c>
      <c r="BS439" s="69">
        <v>0</v>
      </c>
      <c r="BT439" s="69">
        <v>0</v>
      </c>
      <c r="BU439" s="69">
        <v>0</v>
      </c>
      <c r="BV439" s="69">
        <v>0</v>
      </c>
      <c r="BW439" s="69">
        <v>0</v>
      </c>
      <c r="BX439" s="70" t="s">
        <v>672</v>
      </c>
      <c r="BY439" s="69">
        <v>0</v>
      </c>
      <c r="BZ439" s="69">
        <v>0</v>
      </c>
      <c r="CA439" s="69">
        <v>0</v>
      </c>
      <c r="CB439" s="69">
        <v>0</v>
      </c>
      <c r="CC439" s="69">
        <v>0</v>
      </c>
      <c r="CD439" s="69">
        <v>0</v>
      </c>
      <c r="CE439" s="69">
        <v>0</v>
      </c>
      <c r="CF439" s="69">
        <v>0</v>
      </c>
      <c r="CG439" s="70" t="s">
        <v>672</v>
      </c>
      <c r="CH439" s="69">
        <v>0</v>
      </c>
      <c r="CI439" s="69">
        <v>0</v>
      </c>
      <c r="CJ439" s="69">
        <v>0</v>
      </c>
      <c r="CK439" s="69">
        <v>0</v>
      </c>
      <c r="CL439" s="69">
        <v>0</v>
      </c>
      <c r="CM439" s="69">
        <v>0</v>
      </c>
      <c r="CN439" s="69">
        <v>0</v>
      </c>
      <c r="CO439" s="69">
        <v>0</v>
      </c>
      <c r="CP439" s="70" t="s">
        <v>672</v>
      </c>
      <c r="CQ439" s="69">
        <v>0</v>
      </c>
      <c r="CR439" s="69">
        <v>0</v>
      </c>
      <c r="CS439" s="69">
        <v>0</v>
      </c>
      <c r="CT439" s="69">
        <v>0</v>
      </c>
      <c r="CU439" s="69">
        <v>0</v>
      </c>
      <c r="CV439" s="69">
        <v>0</v>
      </c>
      <c r="CW439" s="69">
        <v>0</v>
      </c>
      <c r="CX439" s="69">
        <v>0</v>
      </c>
      <c r="CY439" s="70" t="s">
        <v>672</v>
      </c>
      <c r="CZ439" s="69">
        <v>0</v>
      </c>
      <c r="DA439" s="69">
        <v>0</v>
      </c>
      <c r="DB439" s="69">
        <v>0</v>
      </c>
      <c r="DC439" s="69">
        <v>0</v>
      </c>
      <c r="DD439" s="69">
        <v>0</v>
      </c>
      <c r="DE439" s="69">
        <v>0</v>
      </c>
      <c r="DF439" s="69">
        <v>0</v>
      </c>
      <c r="DG439" s="69">
        <v>0</v>
      </c>
      <c r="DH439" s="70" t="s">
        <v>672</v>
      </c>
      <c r="DK439" s="105"/>
    </row>
    <row r="440" spans="1:115" s="111" customFormat="1" ht="13" hidden="1" outlineLevel="2" x14ac:dyDescent="0.3">
      <c r="A440" s="88">
        <v>3514</v>
      </c>
      <c r="B440" s="88" t="s">
        <v>673</v>
      </c>
      <c r="C440" s="69"/>
      <c r="D440" s="69">
        <v>0</v>
      </c>
      <c r="E440" s="69">
        <v>0</v>
      </c>
      <c r="F440" s="69">
        <v>0</v>
      </c>
      <c r="G440" s="69">
        <v>0</v>
      </c>
      <c r="H440" s="69">
        <v>0</v>
      </c>
      <c r="I440" s="69">
        <v>0</v>
      </c>
      <c r="J440" s="69">
        <v>0</v>
      </c>
      <c r="K440" s="69">
        <v>0</v>
      </c>
      <c r="L440" s="69">
        <v>0</v>
      </c>
      <c r="M440" s="69">
        <v>8.0000000000000002E-3</v>
      </c>
      <c r="N440" s="70" t="s">
        <v>672</v>
      </c>
      <c r="O440" s="69">
        <v>0</v>
      </c>
      <c r="P440" s="69">
        <v>0</v>
      </c>
      <c r="Q440" s="69">
        <v>0</v>
      </c>
      <c r="R440" s="69">
        <v>0</v>
      </c>
      <c r="S440" s="69">
        <v>0</v>
      </c>
      <c r="T440" s="69">
        <v>0</v>
      </c>
      <c r="U440" s="69">
        <v>0</v>
      </c>
      <c r="V440" s="69">
        <v>0</v>
      </c>
      <c r="W440" s="70" t="s">
        <v>672</v>
      </c>
      <c r="X440" s="69">
        <f t="shared" si="355"/>
        <v>0</v>
      </c>
      <c r="Y440" s="69">
        <f t="shared" si="355"/>
        <v>0</v>
      </c>
      <c r="Z440" s="69">
        <f t="shared" si="355"/>
        <v>0</v>
      </c>
      <c r="AA440" s="69">
        <f t="shared" si="355"/>
        <v>0</v>
      </c>
      <c r="AB440" s="69">
        <f t="shared" si="355"/>
        <v>0</v>
      </c>
      <c r="AC440" s="69">
        <f t="shared" si="355"/>
        <v>0</v>
      </c>
      <c r="AD440" s="69">
        <f t="shared" si="355"/>
        <v>0</v>
      </c>
      <c r="AE440" s="69">
        <f t="shared" si="355"/>
        <v>8.0000000000000002E-3</v>
      </c>
      <c r="AF440" s="69">
        <v>0</v>
      </c>
      <c r="AG440" s="69">
        <v>0</v>
      </c>
      <c r="AH440" s="69">
        <v>0</v>
      </c>
      <c r="AI440" s="69">
        <v>0</v>
      </c>
      <c r="AJ440" s="69">
        <v>0</v>
      </c>
      <c r="AK440" s="69">
        <v>0</v>
      </c>
      <c r="AL440" s="69">
        <v>0</v>
      </c>
      <c r="AM440" s="69">
        <v>0</v>
      </c>
      <c r="AN440" s="70" t="s">
        <v>672</v>
      </c>
      <c r="AO440" s="69">
        <v>0</v>
      </c>
      <c r="AP440" s="69">
        <v>0</v>
      </c>
      <c r="AQ440" s="69">
        <v>0</v>
      </c>
      <c r="AR440" s="69">
        <v>0</v>
      </c>
      <c r="AS440" s="69">
        <v>0</v>
      </c>
      <c r="AT440" s="69">
        <v>0</v>
      </c>
      <c r="AU440" s="69">
        <v>0</v>
      </c>
      <c r="AV440" s="69">
        <v>0</v>
      </c>
      <c r="AW440" s="70" t="s">
        <v>672</v>
      </c>
      <c r="AX440" s="69">
        <v>0</v>
      </c>
      <c r="AY440" s="69">
        <v>0</v>
      </c>
      <c r="AZ440" s="69">
        <v>0</v>
      </c>
      <c r="BA440" s="69">
        <v>0</v>
      </c>
      <c r="BB440" s="69">
        <v>0</v>
      </c>
      <c r="BC440" s="69">
        <v>0</v>
      </c>
      <c r="BD440" s="69">
        <v>0</v>
      </c>
      <c r="BE440" s="69">
        <v>0</v>
      </c>
      <c r="BF440" s="70" t="s">
        <v>672</v>
      </c>
      <c r="BG440" s="69">
        <v>0</v>
      </c>
      <c r="BH440" s="69">
        <v>0</v>
      </c>
      <c r="BI440" s="69">
        <v>0</v>
      </c>
      <c r="BJ440" s="69">
        <v>0</v>
      </c>
      <c r="BK440" s="69">
        <v>0</v>
      </c>
      <c r="BL440" s="69">
        <v>0</v>
      </c>
      <c r="BM440" s="69">
        <v>0</v>
      </c>
      <c r="BN440" s="69">
        <v>0</v>
      </c>
      <c r="BO440" s="70" t="s">
        <v>672</v>
      </c>
      <c r="BP440" s="69">
        <v>0</v>
      </c>
      <c r="BQ440" s="69">
        <v>0</v>
      </c>
      <c r="BR440" s="69">
        <v>0</v>
      </c>
      <c r="BS440" s="69">
        <v>0</v>
      </c>
      <c r="BT440" s="69">
        <v>0</v>
      </c>
      <c r="BU440" s="69">
        <v>0</v>
      </c>
      <c r="BV440" s="69">
        <v>0</v>
      </c>
      <c r="BW440" s="69">
        <v>0</v>
      </c>
      <c r="BX440" s="70" t="s">
        <v>672</v>
      </c>
      <c r="BY440" s="69">
        <v>0</v>
      </c>
      <c r="BZ440" s="69">
        <v>0</v>
      </c>
      <c r="CA440" s="69">
        <v>0</v>
      </c>
      <c r="CB440" s="69">
        <v>0</v>
      </c>
      <c r="CC440" s="69">
        <v>0</v>
      </c>
      <c r="CD440" s="69">
        <v>0</v>
      </c>
      <c r="CE440" s="69">
        <v>0</v>
      </c>
      <c r="CF440" s="69">
        <v>0</v>
      </c>
      <c r="CG440" s="70" t="s">
        <v>672</v>
      </c>
      <c r="CH440" s="69">
        <v>0</v>
      </c>
      <c r="CI440" s="69">
        <v>0</v>
      </c>
      <c r="CJ440" s="69">
        <v>0</v>
      </c>
      <c r="CK440" s="69">
        <v>0</v>
      </c>
      <c r="CL440" s="69">
        <v>0</v>
      </c>
      <c r="CM440" s="69">
        <v>0</v>
      </c>
      <c r="CN440" s="69">
        <v>0</v>
      </c>
      <c r="CO440" s="69">
        <v>0</v>
      </c>
      <c r="CP440" s="70" t="s">
        <v>672</v>
      </c>
      <c r="CQ440" s="69">
        <v>0</v>
      </c>
      <c r="CR440" s="69">
        <v>0</v>
      </c>
      <c r="CS440" s="69">
        <v>0</v>
      </c>
      <c r="CT440" s="69">
        <v>0</v>
      </c>
      <c r="CU440" s="69">
        <v>0</v>
      </c>
      <c r="CV440" s="69">
        <v>0</v>
      </c>
      <c r="CW440" s="69">
        <v>0</v>
      </c>
      <c r="CX440" s="69">
        <v>0</v>
      </c>
      <c r="CY440" s="70" t="s">
        <v>672</v>
      </c>
      <c r="CZ440" s="69">
        <v>0</v>
      </c>
      <c r="DA440" s="69">
        <v>0</v>
      </c>
      <c r="DB440" s="69">
        <v>0</v>
      </c>
      <c r="DC440" s="69">
        <v>0</v>
      </c>
      <c r="DD440" s="69">
        <v>0</v>
      </c>
      <c r="DE440" s="69">
        <v>0</v>
      </c>
      <c r="DF440" s="69">
        <v>0</v>
      </c>
      <c r="DG440" s="69">
        <v>0</v>
      </c>
      <c r="DH440" s="70" t="s">
        <v>672</v>
      </c>
      <c r="DK440" s="105"/>
    </row>
    <row r="441" spans="1:115" s="74" customFormat="1" ht="11.5" hidden="1" outlineLevel="1" x14ac:dyDescent="0.35">
      <c r="A441" s="88">
        <v>3600</v>
      </c>
      <c r="B441" s="88" t="s">
        <v>674</v>
      </c>
      <c r="C441" s="69"/>
      <c r="D441" s="69">
        <v>0</v>
      </c>
      <c r="E441" s="69">
        <v>0</v>
      </c>
      <c r="F441" s="69">
        <v>0</v>
      </c>
      <c r="G441" s="69">
        <v>0</v>
      </c>
      <c r="H441" s="69">
        <v>0</v>
      </c>
      <c r="I441" s="69">
        <v>0</v>
      </c>
      <c r="J441" s="69">
        <v>0</v>
      </c>
      <c r="K441" s="69">
        <v>0</v>
      </c>
      <c r="L441" s="69">
        <v>0</v>
      </c>
      <c r="M441" s="69">
        <v>2.4E-2</v>
      </c>
      <c r="N441" s="70" t="s">
        <v>423</v>
      </c>
      <c r="O441" s="69">
        <v>0</v>
      </c>
      <c r="P441" s="69">
        <v>0</v>
      </c>
      <c r="Q441" s="69">
        <v>0</v>
      </c>
      <c r="R441" s="69">
        <v>0</v>
      </c>
      <c r="S441" s="69">
        <v>0</v>
      </c>
      <c r="T441" s="69">
        <v>0</v>
      </c>
      <c r="U441" s="69">
        <v>0</v>
      </c>
      <c r="V441" s="69">
        <v>0</v>
      </c>
      <c r="W441" s="70" t="s">
        <v>423</v>
      </c>
      <c r="X441" s="69">
        <f t="shared" si="355"/>
        <v>0</v>
      </c>
      <c r="Y441" s="69">
        <f t="shared" si="355"/>
        <v>0</v>
      </c>
      <c r="Z441" s="69">
        <f t="shared" si="355"/>
        <v>0</v>
      </c>
      <c r="AA441" s="69">
        <f t="shared" si="355"/>
        <v>0</v>
      </c>
      <c r="AB441" s="69">
        <f t="shared" si="355"/>
        <v>0</v>
      </c>
      <c r="AC441" s="69">
        <f t="shared" si="355"/>
        <v>0</v>
      </c>
      <c r="AD441" s="69">
        <f t="shared" si="355"/>
        <v>0</v>
      </c>
      <c r="AE441" s="69">
        <f t="shared" si="355"/>
        <v>2.4E-2</v>
      </c>
      <c r="AF441" s="69">
        <v>0</v>
      </c>
      <c r="AG441" s="69">
        <v>0</v>
      </c>
      <c r="AH441" s="69">
        <v>0</v>
      </c>
      <c r="AI441" s="69">
        <v>0</v>
      </c>
      <c r="AJ441" s="69">
        <v>0</v>
      </c>
      <c r="AK441" s="69">
        <v>0</v>
      </c>
      <c r="AL441" s="69">
        <v>0</v>
      </c>
      <c r="AM441" s="69">
        <v>0</v>
      </c>
      <c r="AN441" s="70" t="s">
        <v>423</v>
      </c>
      <c r="AO441" s="69">
        <v>0</v>
      </c>
      <c r="AP441" s="69">
        <v>0</v>
      </c>
      <c r="AQ441" s="69">
        <v>0</v>
      </c>
      <c r="AR441" s="69">
        <v>0</v>
      </c>
      <c r="AS441" s="69">
        <v>0</v>
      </c>
      <c r="AT441" s="69">
        <v>0</v>
      </c>
      <c r="AU441" s="69">
        <v>0</v>
      </c>
      <c r="AV441" s="69">
        <v>0</v>
      </c>
      <c r="AW441" s="70" t="s">
        <v>423</v>
      </c>
      <c r="AX441" s="69">
        <v>0</v>
      </c>
      <c r="AY441" s="69">
        <v>0</v>
      </c>
      <c r="AZ441" s="69">
        <v>0</v>
      </c>
      <c r="BA441" s="69">
        <v>0</v>
      </c>
      <c r="BB441" s="69">
        <v>0</v>
      </c>
      <c r="BC441" s="69">
        <v>0</v>
      </c>
      <c r="BD441" s="69">
        <v>0</v>
      </c>
      <c r="BE441" s="69">
        <v>0</v>
      </c>
      <c r="BF441" s="70" t="s">
        <v>423</v>
      </c>
      <c r="BG441" s="69">
        <v>0</v>
      </c>
      <c r="BH441" s="69">
        <v>0</v>
      </c>
      <c r="BI441" s="69">
        <v>0</v>
      </c>
      <c r="BJ441" s="69">
        <v>0</v>
      </c>
      <c r="BK441" s="69">
        <v>0</v>
      </c>
      <c r="BL441" s="69">
        <v>0</v>
      </c>
      <c r="BM441" s="69">
        <v>0</v>
      </c>
      <c r="BN441" s="69">
        <v>0</v>
      </c>
      <c r="BO441" s="70" t="s">
        <v>423</v>
      </c>
      <c r="BP441" s="69">
        <v>0</v>
      </c>
      <c r="BQ441" s="69">
        <v>0</v>
      </c>
      <c r="BR441" s="69">
        <v>0</v>
      </c>
      <c r="BS441" s="69">
        <v>0</v>
      </c>
      <c r="BT441" s="69">
        <v>0</v>
      </c>
      <c r="BU441" s="69">
        <v>0</v>
      </c>
      <c r="BV441" s="69">
        <v>0</v>
      </c>
      <c r="BW441" s="69">
        <v>0</v>
      </c>
      <c r="BX441" s="70" t="s">
        <v>423</v>
      </c>
      <c r="BY441" s="69">
        <v>0</v>
      </c>
      <c r="BZ441" s="69">
        <v>0</v>
      </c>
      <c r="CA441" s="69">
        <v>0</v>
      </c>
      <c r="CB441" s="69">
        <v>0</v>
      </c>
      <c r="CC441" s="69">
        <v>0</v>
      </c>
      <c r="CD441" s="69">
        <v>0</v>
      </c>
      <c r="CE441" s="69">
        <v>0</v>
      </c>
      <c r="CF441" s="69">
        <v>0</v>
      </c>
      <c r="CG441" s="70" t="s">
        <v>423</v>
      </c>
      <c r="CH441" s="69">
        <v>0</v>
      </c>
      <c r="CI441" s="69">
        <v>0</v>
      </c>
      <c r="CJ441" s="69">
        <v>0</v>
      </c>
      <c r="CK441" s="69">
        <v>0</v>
      </c>
      <c r="CL441" s="69">
        <v>0</v>
      </c>
      <c r="CM441" s="69">
        <v>0</v>
      </c>
      <c r="CN441" s="69">
        <v>0</v>
      </c>
      <c r="CO441" s="69">
        <v>0</v>
      </c>
      <c r="CP441" s="70" t="s">
        <v>423</v>
      </c>
      <c r="CQ441" s="69">
        <v>0</v>
      </c>
      <c r="CR441" s="69">
        <v>0</v>
      </c>
      <c r="CS441" s="69">
        <v>0</v>
      </c>
      <c r="CT441" s="69">
        <v>0</v>
      </c>
      <c r="CU441" s="69">
        <v>0</v>
      </c>
      <c r="CV441" s="69">
        <v>0</v>
      </c>
      <c r="CW441" s="69">
        <v>0</v>
      </c>
      <c r="CX441" s="69">
        <v>0</v>
      </c>
      <c r="CY441" s="70" t="s">
        <v>423</v>
      </c>
      <c r="CZ441" s="69">
        <v>0</v>
      </c>
      <c r="DA441" s="69">
        <v>0</v>
      </c>
      <c r="DB441" s="69">
        <v>0</v>
      </c>
      <c r="DC441" s="69">
        <v>0</v>
      </c>
      <c r="DD441" s="69">
        <v>0</v>
      </c>
      <c r="DE441" s="69">
        <v>0</v>
      </c>
      <c r="DF441" s="69">
        <v>0</v>
      </c>
      <c r="DG441" s="69">
        <v>0</v>
      </c>
      <c r="DH441" s="70" t="s">
        <v>423</v>
      </c>
      <c r="DK441" s="105"/>
    </row>
    <row r="442" spans="1:115" s="111" customFormat="1" ht="23" hidden="1" outlineLevel="2" x14ac:dyDescent="0.3">
      <c r="A442" s="88">
        <v>3601</v>
      </c>
      <c r="B442" s="88" t="s">
        <v>675</v>
      </c>
      <c r="C442" s="69"/>
      <c r="D442" s="69">
        <v>0</v>
      </c>
      <c r="E442" s="69">
        <v>175659.02948160004</v>
      </c>
      <c r="F442" s="69">
        <v>7652</v>
      </c>
      <c r="G442" s="69">
        <v>10231</v>
      </c>
      <c r="H442" s="69">
        <v>18803</v>
      </c>
      <c r="I442" s="69">
        <v>21475.5</v>
      </c>
      <c r="J442" s="69">
        <v>16027.38</v>
      </c>
      <c r="K442" s="69">
        <v>0</v>
      </c>
      <c r="L442" s="69">
        <v>0</v>
      </c>
      <c r="M442" s="69">
        <v>2.4E-2</v>
      </c>
      <c r="N442" s="70" t="s">
        <v>676</v>
      </c>
      <c r="O442" s="69">
        <v>16979.056976</v>
      </c>
      <c r="P442" s="69">
        <v>23906.648160000001</v>
      </c>
      <c r="Q442" s="69">
        <v>41279.059439999997</v>
      </c>
      <c r="R442" s="69">
        <v>54201.694559999996</v>
      </c>
      <c r="S442" s="69">
        <v>33980.059600000001</v>
      </c>
      <c r="T442" s="69">
        <v>0</v>
      </c>
      <c r="U442" s="69">
        <v>0</v>
      </c>
      <c r="V442" s="69">
        <v>170346.51873600003</v>
      </c>
      <c r="W442" s="70" t="s">
        <v>676</v>
      </c>
      <c r="X442" s="69">
        <f t="shared" si="355"/>
        <v>-9327.0569759999998</v>
      </c>
      <c r="Y442" s="69">
        <f t="shared" si="355"/>
        <v>-13675.648160000001</v>
      </c>
      <c r="Z442" s="69">
        <f t="shared" si="355"/>
        <v>-22476.059439999997</v>
      </c>
      <c r="AA442" s="69">
        <f t="shared" si="355"/>
        <v>-32726.194559999996</v>
      </c>
      <c r="AB442" s="69">
        <f t="shared" si="355"/>
        <v>-17952.679600000003</v>
      </c>
      <c r="AC442" s="69">
        <f t="shared" si="355"/>
        <v>0</v>
      </c>
      <c r="AD442" s="69">
        <f t="shared" si="355"/>
        <v>0</v>
      </c>
      <c r="AE442" s="69">
        <f t="shared" si="355"/>
        <v>-170346.49473600002</v>
      </c>
      <c r="AF442" s="69">
        <v>16436.951520799998</v>
      </c>
      <c r="AG442" s="69">
        <v>24345.747604800003</v>
      </c>
      <c r="AH442" s="69">
        <v>39298.965585599995</v>
      </c>
      <c r="AI442" s="69">
        <v>63821.426088</v>
      </c>
      <c r="AJ442" s="69">
        <v>35328.876729600001</v>
      </c>
      <c r="AK442" s="69">
        <v>0</v>
      </c>
      <c r="AL442" s="69">
        <v>0</v>
      </c>
      <c r="AM442" s="69">
        <v>179231.96752880001</v>
      </c>
      <c r="AN442" s="70" t="s">
        <v>676</v>
      </c>
      <c r="AO442" s="69">
        <v>16930.060066423997</v>
      </c>
      <c r="AP442" s="69">
        <v>25076.120032944</v>
      </c>
      <c r="AQ442" s="69">
        <v>40477.934553168001</v>
      </c>
      <c r="AR442" s="69">
        <v>67056.068870639996</v>
      </c>
      <c r="AS442" s="69">
        <v>36388.743031487997</v>
      </c>
      <c r="AT442" s="69">
        <v>0</v>
      </c>
      <c r="AU442" s="69">
        <v>0</v>
      </c>
      <c r="AV442" s="69">
        <v>185928.92655466407</v>
      </c>
      <c r="AW442" s="70" t="s">
        <v>676</v>
      </c>
      <c r="AX442" s="69">
        <v>17437.961868416718</v>
      </c>
      <c r="AY442" s="69">
        <v>25828.403633932328</v>
      </c>
      <c r="AZ442" s="69">
        <v>41692.272589763044</v>
      </c>
      <c r="BA442" s="69">
        <v>70387.750936759214</v>
      </c>
      <c r="BB442" s="69">
        <v>37480.405322432642</v>
      </c>
      <c r="BC442" s="69">
        <v>0</v>
      </c>
      <c r="BD442" s="69">
        <v>0</v>
      </c>
      <c r="BE442" s="69">
        <v>192826.79435130383</v>
      </c>
      <c r="BF442" s="70" t="s">
        <v>676</v>
      </c>
      <c r="BG442" s="69">
        <v>17961.100724469226</v>
      </c>
      <c r="BH442" s="69">
        <v>26603.255742950299</v>
      </c>
      <c r="BI442" s="69">
        <v>42943.040767455939</v>
      </c>
      <c r="BJ442" s="69">
        <v>72499.383464861996</v>
      </c>
      <c r="BK442" s="69">
        <v>38604.817482105624</v>
      </c>
      <c r="BL442" s="69">
        <v>38604.817482105624</v>
      </c>
      <c r="BM442" s="69">
        <v>0</v>
      </c>
      <c r="BN442" s="69">
        <v>198611.598181843</v>
      </c>
      <c r="BO442" s="70" t="s">
        <v>676</v>
      </c>
      <c r="BP442" s="69">
        <v>18499.933746203304</v>
      </c>
      <c r="BQ442" s="69">
        <v>27401.353415238798</v>
      </c>
      <c r="BR442" s="69">
        <v>44231.331990479615</v>
      </c>
      <c r="BS442" s="69">
        <v>74674.364968807829</v>
      </c>
      <c r="BT442" s="69">
        <v>39762.962006568785</v>
      </c>
      <c r="BU442" s="69">
        <v>39762.962006568785</v>
      </c>
      <c r="BV442" s="69">
        <v>0</v>
      </c>
      <c r="BW442" s="69">
        <v>204569.9461272984</v>
      </c>
      <c r="BX442" s="70" t="s">
        <v>676</v>
      </c>
      <c r="BY442" s="69">
        <v>19054.931758589399</v>
      </c>
      <c r="BZ442" s="69">
        <v>28223.39401769597</v>
      </c>
      <c r="CA442" s="69">
        <v>45558.271950194016</v>
      </c>
      <c r="CB442" s="69">
        <v>76914.59591787208</v>
      </c>
      <c r="CC442" s="69">
        <v>40955.850866765861</v>
      </c>
      <c r="CD442" s="69">
        <v>40955.850866765861</v>
      </c>
      <c r="CE442" s="69">
        <v>0</v>
      </c>
      <c r="CF442" s="69">
        <v>210707.04451111736</v>
      </c>
      <c r="CG442" s="70" t="s">
        <v>676</v>
      </c>
      <c r="CH442" s="69">
        <v>19626.579711347084</v>
      </c>
      <c r="CI442" s="69">
        <v>29070.095838226844</v>
      </c>
      <c r="CJ442" s="69">
        <v>46925.020108699835</v>
      </c>
      <c r="CK442" s="69">
        <v>79222.03379540825</v>
      </c>
      <c r="CL442" s="69">
        <v>42184.526392768843</v>
      </c>
      <c r="CM442" s="69">
        <v>42184.526392768843</v>
      </c>
      <c r="CN442" s="69">
        <v>0</v>
      </c>
      <c r="CO442" s="69">
        <v>217028.25584645092</v>
      </c>
      <c r="CP442" s="70" t="s">
        <v>423</v>
      </c>
      <c r="CQ442" s="69">
        <v>20215.3771026875</v>
      </c>
      <c r="CR442" s="69">
        <v>29942.198713373647</v>
      </c>
      <c r="CS442" s="69">
        <v>48332.770711960824</v>
      </c>
      <c r="CT442" s="69">
        <v>81598.694809270484</v>
      </c>
      <c r="CU442" s="69">
        <v>43450.062184551898</v>
      </c>
      <c r="CV442" s="69">
        <v>43450.062184551898</v>
      </c>
      <c r="CW442" s="69">
        <v>0</v>
      </c>
      <c r="CX442" s="69">
        <v>223539.10352184449</v>
      </c>
      <c r="CY442" s="70" t="s">
        <v>676</v>
      </c>
      <c r="CZ442" s="69">
        <v>0</v>
      </c>
      <c r="DA442" s="69">
        <v>0</v>
      </c>
      <c r="DB442" s="69">
        <v>0</v>
      </c>
      <c r="DC442" s="69">
        <v>0</v>
      </c>
      <c r="DD442" s="69">
        <v>0</v>
      </c>
      <c r="DE442" s="69">
        <v>0</v>
      </c>
      <c r="DF442" s="69">
        <v>0</v>
      </c>
      <c r="DG442" s="69">
        <v>0.79200000000000004</v>
      </c>
      <c r="DH442" s="70" t="s">
        <v>676</v>
      </c>
      <c r="DK442" s="105"/>
    </row>
    <row r="443" spans="1:115" s="111" customFormat="1" ht="23" hidden="1" outlineLevel="2" x14ac:dyDescent="0.3">
      <c r="A443" s="88">
        <v>3602</v>
      </c>
      <c r="B443" s="88" t="s">
        <v>677</v>
      </c>
      <c r="C443" s="69"/>
      <c r="D443" s="69">
        <v>0</v>
      </c>
      <c r="E443" s="69">
        <v>25218.081840000003</v>
      </c>
      <c r="F443" s="69">
        <v>1003</v>
      </c>
      <c r="G443" s="69">
        <v>3100</v>
      </c>
      <c r="H443" s="69">
        <v>3230.65</v>
      </c>
      <c r="I443" s="69">
        <v>2355.8000000000002</v>
      </c>
      <c r="J443" s="69">
        <v>948.75</v>
      </c>
      <c r="K443" s="69">
        <v>0</v>
      </c>
      <c r="L443" s="69">
        <v>0</v>
      </c>
      <c r="M443" s="69">
        <v>2.4E-2</v>
      </c>
      <c r="N443" s="70" t="s">
        <v>676</v>
      </c>
      <c r="O443" s="69">
        <v>2269.8583199999998</v>
      </c>
      <c r="P443" s="69">
        <v>7151.5799039999993</v>
      </c>
      <c r="Q443" s="69">
        <v>10939.7796</v>
      </c>
      <c r="R443" s="69">
        <v>9910.9478400000007</v>
      </c>
      <c r="S443" s="69">
        <v>5275.1891999999998</v>
      </c>
      <c r="T443" s="69">
        <v>0</v>
      </c>
      <c r="U443" s="69">
        <v>0</v>
      </c>
      <c r="V443" s="69">
        <v>35547.354864000001</v>
      </c>
      <c r="W443" s="70" t="s">
        <v>676</v>
      </c>
      <c r="X443" s="69">
        <f t="shared" si="355"/>
        <v>-1266.8583199999998</v>
      </c>
      <c r="Y443" s="69">
        <f t="shared" si="355"/>
        <v>-4051.5799039999993</v>
      </c>
      <c r="Z443" s="69">
        <f t="shared" si="355"/>
        <v>-7709.1296000000002</v>
      </c>
      <c r="AA443" s="69">
        <f t="shared" si="355"/>
        <v>-7555.1478400000005</v>
      </c>
      <c r="AB443" s="69">
        <f t="shared" si="355"/>
        <v>-4326.4391999999998</v>
      </c>
      <c r="AC443" s="69">
        <f t="shared" si="355"/>
        <v>0</v>
      </c>
      <c r="AD443" s="69">
        <f t="shared" si="355"/>
        <v>0</v>
      </c>
      <c r="AE443" s="69">
        <f t="shared" si="355"/>
        <v>-35547.330864000003</v>
      </c>
      <c r="AF443" s="69">
        <v>2269.9740696000003</v>
      </c>
      <c r="AG443" s="69">
        <v>7161.849131519999</v>
      </c>
      <c r="AH443" s="69">
        <v>11007.8078424</v>
      </c>
      <c r="AI443" s="69">
        <v>14781.476275199999</v>
      </c>
      <c r="AJ443" s="69">
        <v>5340.7448760000007</v>
      </c>
      <c r="AK443" s="69">
        <v>0</v>
      </c>
      <c r="AL443" s="69">
        <v>0</v>
      </c>
      <c r="AM443" s="69">
        <v>40561.852194719999</v>
      </c>
      <c r="AN443" s="70" t="s">
        <v>676</v>
      </c>
      <c r="AO443" s="69">
        <v>2338.0732916880002</v>
      </c>
      <c r="AP443" s="69">
        <v>7376.7046054655984</v>
      </c>
      <c r="AQ443" s="69">
        <v>11338.042077672002</v>
      </c>
      <c r="AR443" s="69">
        <v>15224.920563456</v>
      </c>
      <c r="AS443" s="69">
        <v>5500.9672222800009</v>
      </c>
      <c r="AT443" s="69">
        <v>0</v>
      </c>
      <c r="AU443" s="69">
        <v>0</v>
      </c>
      <c r="AV443" s="69">
        <v>41778.7077605616</v>
      </c>
      <c r="AW443" s="70" t="s">
        <v>676</v>
      </c>
      <c r="AX443" s="69">
        <v>2408.2154904386407</v>
      </c>
      <c r="AY443" s="69">
        <v>7598.0057436295683</v>
      </c>
      <c r="AZ443" s="69">
        <v>11678.183340002159</v>
      </c>
      <c r="BA443" s="69">
        <v>15681.668180359678</v>
      </c>
      <c r="BB443" s="69">
        <v>5665.9962389483999</v>
      </c>
      <c r="BC443" s="69">
        <v>0</v>
      </c>
      <c r="BD443" s="69">
        <v>0</v>
      </c>
      <c r="BE443" s="69">
        <v>43032.068993378452</v>
      </c>
      <c r="BF443" s="70" t="s">
        <v>676</v>
      </c>
      <c r="BG443" s="69">
        <v>2480.461955151799</v>
      </c>
      <c r="BH443" s="69">
        <v>7825.9459159384542</v>
      </c>
      <c r="BI443" s="69">
        <v>12028.528840202225</v>
      </c>
      <c r="BJ443" s="69">
        <v>16152.118225770471</v>
      </c>
      <c r="BK443" s="69">
        <v>5835.9761261168533</v>
      </c>
      <c r="BL443" s="69">
        <v>5835.9761261168533</v>
      </c>
      <c r="BM443" s="69">
        <v>0</v>
      </c>
      <c r="BN443" s="69">
        <v>44323.031063179806</v>
      </c>
      <c r="BO443" s="70" t="s">
        <v>676</v>
      </c>
      <c r="BP443" s="69">
        <v>2554.8758138063536</v>
      </c>
      <c r="BQ443" s="69">
        <v>8060.7242934166097</v>
      </c>
      <c r="BR443" s="69">
        <v>12389.384705408293</v>
      </c>
      <c r="BS443" s="69">
        <v>16636.68177254359</v>
      </c>
      <c r="BT443" s="69">
        <v>6011.0554099003593</v>
      </c>
      <c r="BU443" s="69">
        <v>6011.0554099003593</v>
      </c>
      <c r="BV443" s="69">
        <v>0</v>
      </c>
      <c r="BW443" s="69">
        <v>45652.721995075204</v>
      </c>
      <c r="BX443" s="70" t="s">
        <v>676</v>
      </c>
      <c r="BY443" s="69">
        <v>2631.5220882205449</v>
      </c>
      <c r="BZ443" s="69">
        <v>8302.5460222191086</v>
      </c>
      <c r="CA443" s="69">
        <v>12761.066246570543</v>
      </c>
      <c r="CB443" s="69">
        <v>17135.782225719893</v>
      </c>
      <c r="CC443" s="69">
        <v>6191.3870721973708</v>
      </c>
      <c r="CD443" s="69">
        <v>6191.3870721973708</v>
      </c>
      <c r="CE443" s="69">
        <v>0</v>
      </c>
      <c r="CF443" s="69">
        <v>47022.303654927462</v>
      </c>
      <c r="CG443" s="70" t="s">
        <v>676</v>
      </c>
      <c r="CH443" s="69">
        <v>2710.4677508671607</v>
      </c>
      <c r="CI443" s="69">
        <v>8551.6224028856795</v>
      </c>
      <c r="CJ443" s="69">
        <v>13143.898233967657</v>
      </c>
      <c r="CK443" s="69">
        <v>17649.855692491492</v>
      </c>
      <c r="CL443" s="69">
        <v>6377.1286843632906</v>
      </c>
      <c r="CM443" s="69">
        <v>6377.1286843632906</v>
      </c>
      <c r="CN443" s="69">
        <v>0</v>
      </c>
      <c r="CO443" s="69">
        <v>48432.972764575279</v>
      </c>
      <c r="CP443" s="70" t="s">
        <v>423</v>
      </c>
      <c r="CQ443" s="69">
        <v>2791.7817833931758</v>
      </c>
      <c r="CR443" s="69">
        <v>8808.1710749722515</v>
      </c>
      <c r="CS443" s="69">
        <v>13538.21518098669</v>
      </c>
      <c r="CT443" s="69">
        <v>18179.35136326624</v>
      </c>
      <c r="CU443" s="69">
        <v>6568.4425448941911</v>
      </c>
      <c r="CV443" s="69">
        <v>6568.4425448941911</v>
      </c>
      <c r="CW443" s="69">
        <v>0</v>
      </c>
      <c r="CX443" s="69">
        <v>49885.961947512558</v>
      </c>
      <c r="CY443" s="70" t="s">
        <v>676</v>
      </c>
      <c r="CZ443" s="69">
        <v>0</v>
      </c>
      <c r="DA443" s="69">
        <v>0</v>
      </c>
      <c r="DB443" s="69">
        <v>0</v>
      </c>
      <c r="DC443" s="69">
        <v>0</v>
      </c>
      <c r="DD443" s="69">
        <v>0</v>
      </c>
      <c r="DE443" s="69">
        <v>0</v>
      </c>
      <c r="DF443" s="69">
        <v>0</v>
      </c>
      <c r="DG443" s="69">
        <v>0.24</v>
      </c>
      <c r="DH443" s="70" t="s">
        <v>676</v>
      </c>
      <c r="DK443" s="105"/>
    </row>
    <row r="444" spans="1:115" s="74" customFormat="1" ht="11.5" hidden="1" outlineLevel="1" x14ac:dyDescent="0.35">
      <c r="A444" s="88">
        <v>3700</v>
      </c>
      <c r="B444" s="88" t="s">
        <v>678</v>
      </c>
      <c r="C444" s="69"/>
      <c r="D444" s="69">
        <v>0</v>
      </c>
      <c r="E444" s="69">
        <v>0</v>
      </c>
      <c r="F444" s="69">
        <v>0</v>
      </c>
      <c r="G444" s="69">
        <v>0</v>
      </c>
      <c r="H444" s="69">
        <v>0</v>
      </c>
      <c r="I444" s="69">
        <v>0</v>
      </c>
      <c r="J444" s="69">
        <v>0</v>
      </c>
      <c r="K444" s="69">
        <v>0</v>
      </c>
      <c r="L444" s="69">
        <v>0</v>
      </c>
      <c r="M444" s="69">
        <v>0</v>
      </c>
      <c r="N444" s="70" t="s">
        <v>423</v>
      </c>
      <c r="O444" s="69">
        <v>0</v>
      </c>
      <c r="P444" s="69">
        <v>0</v>
      </c>
      <c r="Q444" s="69">
        <v>0</v>
      </c>
      <c r="R444" s="69">
        <v>0</v>
      </c>
      <c r="S444" s="69">
        <v>0</v>
      </c>
      <c r="T444" s="69">
        <v>0</v>
      </c>
      <c r="U444" s="69">
        <v>0</v>
      </c>
      <c r="V444" s="69">
        <v>0</v>
      </c>
      <c r="W444" s="70" t="s">
        <v>423</v>
      </c>
      <c r="X444" s="69">
        <f t="shared" si="355"/>
        <v>0</v>
      </c>
      <c r="Y444" s="69">
        <f t="shared" si="355"/>
        <v>0</v>
      </c>
      <c r="Z444" s="69">
        <f t="shared" si="355"/>
        <v>0</v>
      </c>
      <c r="AA444" s="69">
        <f t="shared" si="355"/>
        <v>0</v>
      </c>
      <c r="AB444" s="69">
        <f t="shared" si="355"/>
        <v>0</v>
      </c>
      <c r="AC444" s="69">
        <f t="shared" si="355"/>
        <v>0</v>
      </c>
      <c r="AD444" s="69">
        <f t="shared" si="355"/>
        <v>0</v>
      </c>
      <c r="AE444" s="69">
        <f t="shared" si="355"/>
        <v>0</v>
      </c>
      <c r="AF444" s="69">
        <v>0</v>
      </c>
      <c r="AG444" s="69">
        <v>0</v>
      </c>
      <c r="AH444" s="69">
        <v>0</v>
      </c>
      <c r="AI444" s="69">
        <v>0</v>
      </c>
      <c r="AJ444" s="69">
        <v>0</v>
      </c>
      <c r="AK444" s="69">
        <v>0</v>
      </c>
      <c r="AL444" s="69">
        <v>0</v>
      </c>
      <c r="AM444" s="69">
        <v>0</v>
      </c>
      <c r="AN444" s="70" t="s">
        <v>423</v>
      </c>
      <c r="AO444" s="69">
        <v>0</v>
      </c>
      <c r="AP444" s="69">
        <v>0</v>
      </c>
      <c r="AQ444" s="69">
        <v>0</v>
      </c>
      <c r="AR444" s="69">
        <v>0</v>
      </c>
      <c r="AS444" s="69">
        <v>0</v>
      </c>
      <c r="AT444" s="69">
        <v>0</v>
      </c>
      <c r="AU444" s="69">
        <v>0</v>
      </c>
      <c r="AV444" s="69">
        <v>0</v>
      </c>
      <c r="AW444" s="70" t="s">
        <v>423</v>
      </c>
      <c r="AX444" s="69">
        <v>0</v>
      </c>
      <c r="AY444" s="69">
        <v>0</v>
      </c>
      <c r="AZ444" s="69">
        <v>0</v>
      </c>
      <c r="BA444" s="69">
        <v>0</v>
      </c>
      <c r="BB444" s="69">
        <v>0</v>
      </c>
      <c r="BC444" s="69">
        <v>0</v>
      </c>
      <c r="BD444" s="69">
        <v>0</v>
      </c>
      <c r="BE444" s="69">
        <v>0</v>
      </c>
      <c r="BF444" s="70" t="s">
        <v>423</v>
      </c>
      <c r="BG444" s="69">
        <v>0</v>
      </c>
      <c r="BH444" s="69">
        <v>0</v>
      </c>
      <c r="BI444" s="69">
        <v>0</v>
      </c>
      <c r="BJ444" s="69">
        <v>0</v>
      </c>
      <c r="BK444" s="69">
        <v>0</v>
      </c>
      <c r="BL444" s="69">
        <v>0</v>
      </c>
      <c r="BM444" s="69">
        <v>0</v>
      </c>
      <c r="BN444" s="69">
        <v>0</v>
      </c>
      <c r="BO444" s="70" t="s">
        <v>423</v>
      </c>
      <c r="BP444" s="69">
        <v>0</v>
      </c>
      <c r="BQ444" s="69">
        <v>0</v>
      </c>
      <c r="BR444" s="69">
        <v>0</v>
      </c>
      <c r="BS444" s="69">
        <v>0</v>
      </c>
      <c r="BT444" s="69">
        <v>0</v>
      </c>
      <c r="BU444" s="69">
        <v>0</v>
      </c>
      <c r="BV444" s="69">
        <v>0</v>
      </c>
      <c r="BW444" s="69">
        <v>0</v>
      </c>
      <c r="BX444" s="70" t="s">
        <v>423</v>
      </c>
      <c r="BY444" s="69">
        <v>0</v>
      </c>
      <c r="BZ444" s="69">
        <v>0</v>
      </c>
      <c r="CA444" s="69">
        <v>0</v>
      </c>
      <c r="CB444" s="69">
        <v>0</v>
      </c>
      <c r="CC444" s="69">
        <v>0</v>
      </c>
      <c r="CD444" s="69">
        <v>0</v>
      </c>
      <c r="CE444" s="69">
        <v>0</v>
      </c>
      <c r="CF444" s="69">
        <v>0</v>
      </c>
      <c r="CG444" s="70" t="s">
        <v>423</v>
      </c>
      <c r="CH444" s="69">
        <v>0</v>
      </c>
      <c r="CI444" s="69">
        <v>0</v>
      </c>
      <c r="CJ444" s="69">
        <v>0</v>
      </c>
      <c r="CK444" s="69">
        <v>0</v>
      </c>
      <c r="CL444" s="69">
        <v>0</v>
      </c>
      <c r="CM444" s="69">
        <v>0</v>
      </c>
      <c r="CN444" s="69">
        <v>0</v>
      </c>
      <c r="CO444" s="69">
        <v>0</v>
      </c>
      <c r="CP444" s="70" t="s">
        <v>423</v>
      </c>
      <c r="CQ444" s="69">
        <v>0</v>
      </c>
      <c r="CR444" s="69">
        <v>0</v>
      </c>
      <c r="CS444" s="69">
        <v>0</v>
      </c>
      <c r="CT444" s="69">
        <v>0</v>
      </c>
      <c r="CU444" s="69">
        <v>0</v>
      </c>
      <c r="CV444" s="69">
        <v>0</v>
      </c>
      <c r="CW444" s="69">
        <v>0</v>
      </c>
      <c r="CX444" s="69">
        <v>0</v>
      </c>
      <c r="CY444" s="70" t="s">
        <v>423</v>
      </c>
      <c r="CZ444" s="69">
        <v>0</v>
      </c>
      <c r="DA444" s="69">
        <v>0</v>
      </c>
      <c r="DB444" s="69">
        <v>0</v>
      </c>
      <c r="DC444" s="69">
        <v>0</v>
      </c>
      <c r="DD444" s="69">
        <v>0</v>
      </c>
      <c r="DE444" s="69">
        <v>0</v>
      </c>
      <c r="DF444" s="69">
        <v>0</v>
      </c>
      <c r="DG444" s="69">
        <v>0</v>
      </c>
      <c r="DH444" s="70" t="s">
        <v>423</v>
      </c>
      <c r="DK444" s="105"/>
    </row>
    <row r="445" spans="1:115" s="111" customFormat="1" ht="13" hidden="1" outlineLevel="2" x14ac:dyDescent="0.3">
      <c r="A445" s="88">
        <v>3701</v>
      </c>
      <c r="B445" s="88" t="s">
        <v>679</v>
      </c>
      <c r="C445" s="69"/>
      <c r="D445" s="69">
        <v>0</v>
      </c>
      <c r="E445" s="69">
        <v>0</v>
      </c>
      <c r="F445" s="69">
        <v>0</v>
      </c>
      <c r="G445" s="69">
        <v>0</v>
      </c>
      <c r="H445" s="69">
        <v>0</v>
      </c>
      <c r="I445" s="69">
        <v>0</v>
      </c>
      <c r="J445" s="69">
        <v>0</v>
      </c>
      <c r="K445" s="69">
        <v>0</v>
      </c>
      <c r="L445" s="69">
        <v>0</v>
      </c>
      <c r="M445" s="69">
        <v>0.04</v>
      </c>
      <c r="N445" s="70" t="s">
        <v>423</v>
      </c>
      <c r="O445" s="69">
        <v>0</v>
      </c>
      <c r="P445" s="69">
        <v>0</v>
      </c>
      <c r="Q445" s="69">
        <v>0</v>
      </c>
      <c r="R445" s="69">
        <v>0</v>
      </c>
      <c r="S445" s="69">
        <v>0</v>
      </c>
      <c r="T445" s="69">
        <v>0</v>
      </c>
      <c r="U445" s="69">
        <v>0</v>
      </c>
      <c r="V445" s="69">
        <v>0</v>
      </c>
      <c r="W445" s="70" t="s">
        <v>423</v>
      </c>
      <c r="X445" s="69">
        <f t="shared" si="355"/>
        <v>0</v>
      </c>
      <c r="Y445" s="69">
        <f t="shared" si="355"/>
        <v>0</v>
      </c>
      <c r="Z445" s="69">
        <f t="shared" si="355"/>
        <v>0</v>
      </c>
      <c r="AA445" s="69">
        <f t="shared" si="355"/>
        <v>0</v>
      </c>
      <c r="AB445" s="69">
        <f t="shared" si="355"/>
        <v>0</v>
      </c>
      <c r="AC445" s="69">
        <f t="shared" si="355"/>
        <v>0</v>
      </c>
      <c r="AD445" s="69">
        <f t="shared" si="355"/>
        <v>0</v>
      </c>
      <c r="AE445" s="69">
        <f t="shared" si="355"/>
        <v>0.04</v>
      </c>
      <c r="AF445" s="69">
        <v>0</v>
      </c>
      <c r="AG445" s="69">
        <v>0</v>
      </c>
      <c r="AH445" s="69">
        <v>0</v>
      </c>
      <c r="AI445" s="69">
        <v>0</v>
      </c>
      <c r="AJ445" s="69">
        <v>0</v>
      </c>
      <c r="AK445" s="69">
        <v>0</v>
      </c>
      <c r="AL445" s="69">
        <v>0</v>
      </c>
      <c r="AM445" s="69">
        <v>0</v>
      </c>
      <c r="AN445" s="70" t="s">
        <v>423</v>
      </c>
      <c r="AO445" s="69">
        <v>0</v>
      </c>
      <c r="AP445" s="69">
        <v>0</v>
      </c>
      <c r="AQ445" s="69">
        <v>0</v>
      </c>
      <c r="AR445" s="69">
        <v>0</v>
      </c>
      <c r="AS445" s="69">
        <v>0</v>
      </c>
      <c r="AT445" s="69">
        <v>0</v>
      </c>
      <c r="AU445" s="69">
        <v>0</v>
      </c>
      <c r="AV445" s="69">
        <v>0</v>
      </c>
      <c r="AW445" s="70" t="s">
        <v>423</v>
      </c>
      <c r="AX445" s="69">
        <v>0</v>
      </c>
      <c r="AY445" s="69">
        <v>0</v>
      </c>
      <c r="AZ445" s="69">
        <v>0</v>
      </c>
      <c r="BA445" s="69">
        <v>0</v>
      </c>
      <c r="BB445" s="69">
        <v>0</v>
      </c>
      <c r="BC445" s="69">
        <v>0</v>
      </c>
      <c r="BD445" s="69">
        <v>0</v>
      </c>
      <c r="BE445" s="69">
        <v>0</v>
      </c>
      <c r="BF445" s="70" t="s">
        <v>423</v>
      </c>
      <c r="BG445" s="69">
        <v>0</v>
      </c>
      <c r="BH445" s="69">
        <v>0</v>
      </c>
      <c r="BI445" s="69">
        <v>0</v>
      </c>
      <c r="BJ445" s="69">
        <v>0</v>
      </c>
      <c r="BK445" s="69">
        <v>0</v>
      </c>
      <c r="BL445" s="69">
        <v>0</v>
      </c>
      <c r="BM445" s="69">
        <v>0</v>
      </c>
      <c r="BN445" s="69">
        <v>0</v>
      </c>
      <c r="BO445" s="70" t="s">
        <v>423</v>
      </c>
      <c r="BP445" s="69">
        <v>0</v>
      </c>
      <c r="BQ445" s="69">
        <v>0</v>
      </c>
      <c r="BR445" s="69">
        <v>0</v>
      </c>
      <c r="BS445" s="69">
        <v>0</v>
      </c>
      <c r="BT445" s="69">
        <v>0</v>
      </c>
      <c r="BU445" s="69">
        <v>0</v>
      </c>
      <c r="BV445" s="69">
        <v>0</v>
      </c>
      <c r="BW445" s="69">
        <v>0</v>
      </c>
      <c r="BX445" s="70" t="s">
        <v>423</v>
      </c>
      <c r="BY445" s="69">
        <v>0</v>
      </c>
      <c r="BZ445" s="69">
        <v>0</v>
      </c>
      <c r="CA445" s="69">
        <v>0</v>
      </c>
      <c r="CB445" s="69">
        <v>0</v>
      </c>
      <c r="CC445" s="69">
        <v>0</v>
      </c>
      <c r="CD445" s="69">
        <v>0</v>
      </c>
      <c r="CE445" s="69">
        <v>0</v>
      </c>
      <c r="CF445" s="69">
        <v>0</v>
      </c>
      <c r="CG445" s="70" t="s">
        <v>423</v>
      </c>
      <c r="CH445" s="69">
        <v>0</v>
      </c>
      <c r="CI445" s="69">
        <v>0</v>
      </c>
      <c r="CJ445" s="69">
        <v>0</v>
      </c>
      <c r="CK445" s="69">
        <v>0</v>
      </c>
      <c r="CL445" s="69">
        <v>0</v>
      </c>
      <c r="CM445" s="69">
        <v>0</v>
      </c>
      <c r="CN445" s="69">
        <v>0</v>
      </c>
      <c r="CO445" s="69">
        <v>0</v>
      </c>
      <c r="CP445" s="70" t="s">
        <v>423</v>
      </c>
      <c r="CQ445" s="69">
        <v>0</v>
      </c>
      <c r="CR445" s="69">
        <v>0</v>
      </c>
      <c r="CS445" s="69">
        <v>0</v>
      </c>
      <c r="CT445" s="69">
        <v>0</v>
      </c>
      <c r="CU445" s="69">
        <v>0</v>
      </c>
      <c r="CV445" s="69">
        <v>0</v>
      </c>
      <c r="CW445" s="69">
        <v>0</v>
      </c>
      <c r="CX445" s="69">
        <v>0</v>
      </c>
      <c r="CY445" s="70" t="s">
        <v>423</v>
      </c>
      <c r="CZ445" s="69">
        <v>0</v>
      </c>
      <c r="DA445" s="69">
        <v>0</v>
      </c>
      <c r="DB445" s="69">
        <v>0</v>
      </c>
      <c r="DC445" s="69">
        <v>0</v>
      </c>
      <c r="DD445" s="69">
        <v>0</v>
      </c>
      <c r="DE445" s="69">
        <v>0</v>
      </c>
      <c r="DF445" s="69">
        <v>0</v>
      </c>
      <c r="DG445" s="69">
        <v>0</v>
      </c>
      <c r="DH445" s="70" t="s">
        <v>423</v>
      </c>
      <c r="DK445" s="105"/>
    </row>
    <row r="446" spans="1:115" s="111" customFormat="1" ht="13" hidden="1" outlineLevel="2" x14ac:dyDescent="0.3">
      <c r="A446" s="88">
        <v>3702</v>
      </c>
      <c r="B446" s="88" t="s">
        <v>680</v>
      </c>
      <c r="C446" s="69"/>
      <c r="D446" s="69">
        <v>0</v>
      </c>
      <c r="E446" s="69">
        <v>0</v>
      </c>
      <c r="F446" s="69">
        <v>0</v>
      </c>
      <c r="G446" s="69">
        <v>0</v>
      </c>
      <c r="H446" s="69">
        <v>0</v>
      </c>
      <c r="I446" s="69">
        <v>0</v>
      </c>
      <c r="J446" s="69">
        <v>0</v>
      </c>
      <c r="K446" s="69">
        <v>0</v>
      </c>
      <c r="L446" s="69">
        <v>0</v>
      </c>
      <c r="M446" s="69">
        <v>0.04</v>
      </c>
      <c r="N446" s="70" t="s">
        <v>423</v>
      </c>
      <c r="O446" s="69">
        <v>0</v>
      </c>
      <c r="P446" s="69">
        <v>0</v>
      </c>
      <c r="Q446" s="69">
        <v>0</v>
      </c>
      <c r="R446" s="69">
        <v>0</v>
      </c>
      <c r="S446" s="69">
        <v>0</v>
      </c>
      <c r="T446" s="69">
        <v>0</v>
      </c>
      <c r="U446" s="69">
        <v>0</v>
      </c>
      <c r="V446" s="69">
        <v>0</v>
      </c>
      <c r="W446" s="70" t="s">
        <v>423</v>
      </c>
      <c r="X446" s="69">
        <f t="shared" si="355"/>
        <v>0</v>
      </c>
      <c r="Y446" s="69">
        <f t="shared" si="355"/>
        <v>0</v>
      </c>
      <c r="Z446" s="69">
        <f t="shared" si="355"/>
        <v>0</v>
      </c>
      <c r="AA446" s="69">
        <f t="shared" si="355"/>
        <v>0</v>
      </c>
      <c r="AB446" s="69">
        <f t="shared" si="355"/>
        <v>0</v>
      </c>
      <c r="AC446" s="69">
        <f t="shared" si="355"/>
        <v>0</v>
      </c>
      <c r="AD446" s="69">
        <f t="shared" si="355"/>
        <v>0</v>
      </c>
      <c r="AE446" s="69">
        <f t="shared" si="355"/>
        <v>0.04</v>
      </c>
      <c r="AF446" s="69">
        <v>0</v>
      </c>
      <c r="AG446" s="69">
        <v>0</v>
      </c>
      <c r="AH446" s="69">
        <v>0</v>
      </c>
      <c r="AI446" s="69">
        <v>0</v>
      </c>
      <c r="AJ446" s="69">
        <v>0</v>
      </c>
      <c r="AK446" s="69">
        <v>0</v>
      </c>
      <c r="AL446" s="69">
        <v>0</v>
      </c>
      <c r="AM446" s="69">
        <v>0</v>
      </c>
      <c r="AN446" s="70" t="s">
        <v>423</v>
      </c>
      <c r="AO446" s="69">
        <v>0</v>
      </c>
      <c r="AP446" s="69">
        <v>0</v>
      </c>
      <c r="AQ446" s="69">
        <v>0</v>
      </c>
      <c r="AR446" s="69">
        <v>0</v>
      </c>
      <c r="AS446" s="69">
        <v>0</v>
      </c>
      <c r="AT446" s="69">
        <v>0</v>
      </c>
      <c r="AU446" s="69">
        <v>0</v>
      </c>
      <c r="AV446" s="69">
        <v>0</v>
      </c>
      <c r="AW446" s="70" t="s">
        <v>423</v>
      </c>
      <c r="AX446" s="69">
        <v>0</v>
      </c>
      <c r="AY446" s="69">
        <v>0</v>
      </c>
      <c r="AZ446" s="69">
        <v>0</v>
      </c>
      <c r="BA446" s="69">
        <v>0</v>
      </c>
      <c r="BB446" s="69">
        <v>0</v>
      </c>
      <c r="BC446" s="69">
        <v>0</v>
      </c>
      <c r="BD446" s="69">
        <v>0</v>
      </c>
      <c r="BE446" s="69">
        <v>0</v>
      </c>
      <c r="BF446" s="70" t="s">
        <v>423</v>
      </c>
      <c r="BG446" s="69">
        <v>0</v>
      </c>
      <c r="BH446" s="69">
        <v>0</v>
      </c>
      <c r="BI446" s="69">
        <v>0</v>
      </c>
      <c r="BJ446" s="69">
        <v>0</v>
      </c>
      <c r="BK446" s="69">
        <v>0</v>
      </c>
      <c r="BL446" s="69">
        <v>0</v>
      </c>
      <c r="BM446" s="69">
        <v>0</v>
      </c>
      <c r="BN446" s="69">
        <v>0</v>
      </c>
      <c r="BO446" s="70" t="s">
        <v>423</v>
      </c>
      <c r="BP446" s="69">
        <v>0</v>
      </c>
      <c r="BQ446" s="69">
        <v>0</v>
      </c>
      <c r="BR446" s="69">
        <v>0</v>
      </c>
      <c r="BS446" s="69">
        <v>0</v>
      </c>
      <c r="BT446" s="69">
        <v>0</v>
      </c>
      <c r="BU446" s="69">
        <v>0</v>
      </c>
      <c r="BV446" s="69">
        <v>0</v>
      </c>
      <c r="BW446" s="69">
        <v>0</v>
      </c>
      <c r="BX446" s="70" t="s">
        <v>423</v>
      </c>
      <c r="BY446" s="69">
        <v>0</v>
      </c>
      <c r="BZ446" s="69">
        <v>0</v>
      </c>
      <c r="CA446" s="69">
        <v>0</v>
      </c>
      <c r="CB446" s="69">
        <v>0</v>
      </c>
      <c r="CC446" s="69">
        <v>0</v>
      </c>
      <c r="CD446" s="69">
        <v>0</v>
      </c>
      <c r="CE446" s="69">
        <v>0</v>
      </c>
      <c r="CF446" s="69">
        <v>0</v>
      </c>
      <c r="CG446" s="70" t="s">
        <v>423</v>
      </c>
      <c r="CH446" s="69">
        <v>0</v>
      </c>
      <c r="CI446" s="69">
        <v>0</v>
      </c>
      <c r="CJ446" s="69">
        <v>0</v>
      </c>
      <c r="CK446" s="69">
        <v>0</v>
      </c>
      <c r="CL446" s="69">
        <v>0</v>
      </c>
      <c r="CM446" s="69">
        <v>0</v>
      </c>
      <c r="CN446" s="69">
        <v>0</v>
      </c>
      <c r="CO446" s="69">
        <v>0</v>
      </c>
      <c r="CP446" s="70" t="s">
        <v>423</v>
      </c>
      <c r="CQ446" s="69">
        <v>0</v>
      </c>
      <c r="CR446" s="69">
        <v>0</v>
      </c>
      <c r="CS446" s="69">
        <v>0</v>
      </c>
      <c r="CT446" s="69">
        <v>0</v>
      </c>
      <c r="CU446" s="69">
        <v>0</v>
      </c>
      <c r="CV446" s="69">
        <v>0</v>
      </c>
      <c r="CW446" s="69">
        <v>0</v>
      </c>
      <c r="CX446" s="69">
        <v>0</v>
      </c>
      <c r="CY446" s="70" t="s">
        <v>423</v>
      </c>
      <c r="CZ446" s="69">
        <v>0</v>
      </c>
      <c r="DA446" s="69">
        <v>0</v>
      </c>
      <c r="DB446" s="69">
        <v>0</v>
      </c>
      <c r="DC446" s="69">
        <v>0</v>
      </c>
      <c r="DD446" s="69">
        <v>0</v>
      </c>
      <c r="DE446" s="69">
        <v>0</v>
      </c>
      <c r="DF446" s="69">
        <v>0</v>
      </c>
      <c r="DG446" s="69">
        <v>0</v>
      </c>
      <c r="DH446" s="70" t="s">
        <v>423</v>
      </c>
      <c r="DK446" s="105"/>
    </row>
    <row r="447" spans="1:115" hidden="1" outlineLevel="1" x14ac:dyDescent="0.25">
      <c r="A447" s="88">
        <v>3800</v>
      </c>
      <c r="B447" s="88" t="s">
        <v>681</v>
      </c>
      <c r="C447" s="69"/>
      <c r="D447" s="69">
        <v>0</v>
      </c>
      <c r="E447" s="69">
        <v>0</v>
      </c>
      <c r="F447" s="69">
        <v>0</v>
      </c>
      <c r="G447" s="69">
        <v>0</v>
      </c>
      <c r="H447" s="69">
        <v>0</v>
      </c>
      <c r="I447" s="69">
        <v>0</v>
      </c>
      <c r="J447" s="69">
        <v>0</v>
      </c>
      <c r="K447" s="69">
        <v>0</v>
      </c>
      <c r="L447" s="69">
        <v>0</v>
      </c>
      <c r="M447" s="69">
        <v>0</v>
      </c>
      <c r="N447" s="70">
        <v>0</v>
      </c>
      <c r="O447" s="69">
        <v>0</v>
      </c>
      <c r="P447" s="69">
        <v>0</v>
      </c>
      <c r="Q447" s="69">
        <v>0</v>
      </c>
      <c r="R447" s="69">
        <v>0</v>
      </c>
      <c r="S447" s="69">
        <v>0</v>
      </c>
      <c r="T447" s="69">
        <v>0</v>
      </c>
      <c r="U447" s="69">
        <v>0</v>
      </c>
      <c r="V447" s="69">
        <v>0</v>
      </c>
      <c r="W447" s="70">
        <v>0</v>
      </c>
      <c r="X447" s="69">
        <f t="shared" si="355"/>
        <v>0</v>
      </c>
      <c r="Y447" s="69">
        <f t="shared" si="355"/>
        <v>0</v>
      </c>
      <c r="Z447" s="69">
        <f t="shared" si="355"/>
        <v>0</v>
      </c>
      <c r="AA447" s="69">
        <f t="shared" si="355"/>
        <v>0</v>
      </c>
      <c r="AB447" s="69">
        <f t="shared" si="355"/>
        <v>0</v>
      </c>
      <c r="AC447" s="69">
        <f t="shared" si="355"/>
        <v>0</v>
      </c>
      <c r="AD447" s="69">
        <f t="shared" si="355"/>
        <v>0</v>
      </c>
      <c r="AE447" s="69">
        <f t="shared" si="355"/>
        <v>0</v>
      </c>
      <c r="AF447" s="69">
        <v>0</v>
      </c>
      <c r="AG447" s="69">
        <v>0</v>
      </c>
      <c r="AH447" s="69">
        <v>0</v>
      </c>
      <c r="AI447" s="69">
        <v>0</v>
      </c>
      <c r="AJ447" s="69">
        <v>0</v>
      </c>
      <c r="AK447" s="69">
        <v>0</v>
      </c>
      <c r="AL447" s="69">
        <v>0</v>
      </c>
      <c r="AM447" s="69">
        <v>0</v>
      </c>
      <c r="AN447" s="70" t="s">
        <v>423</v>
      </c>
      <c r="AO447" s="69">
        <v>0</v>
      </c>
      <c r="AP447" s="69">
        <v>0</v>
      </c>
      <c r="AQ447" s="69">
        <v>0</v>
      </c>
      <c r="AR447" s="69">
        <v>0</v>
      </c>
      <c r="AS447" s="69">
        <v>0</v>
      </c>
      <c r="AT447" s="69">
        <v>0</v>
      </c>
      <c r="AU447" s="69">
        <v>0</v>
      </c>
      <c r="AV447" s="69">
        <v>0</v>
      </c>
      <c r="AW447" s="70" t="s">
        <v>423</v>
      </c>
      <c r="AX447" s="69">
        <v>0</v>
      </c>
      <c r="AY447" s="69">
        <v>0</v>
      </c>
      <c r="AZ447" s="69">
        <v>0</v>
      </c>
      <c r="BA447" s="69">
        <v>0</v>
      </c>
      <c r="BB447" s="69">
        <v>0</v>
      </c>
      <c r="BC447" s="69">
        <v>0</v>
      </c>
      <c r="BD447" s="69">
        <v>0</v>
      </c>
      <c r="BE447" s="69">
        <v>0</v>
      </c>
      <c r="BF447" s="70" t="s">
        <v>423</v>
      </c>
      <c r="BG447" s="69">
        <v>0</v>
      </c>
      <c r="BH447" s="69">
        <v>0</v>
      </c>
      <c r="BI447" s="69">
        <v>0</v>
      </c>
      <c r="BJ447" s="69">
        <v>0</v>
      </c>
      <c r="BK447" s="69">
        <v>0</v>
      </c>
      <c r="BL447" s="69">
        <v>0</v>
      </c>
      <c r="BM447" s="69">
        <v>0</v>
      </c>
      <c r="BN447" s="69">
        <v>0</v>
      </c>
      <c r="BO447" s="70" t="s">
        <v>423</v>
      </c>
      <c r="BP447" s="69">
        <v>0</v>
      </c>
      <c r="BQ447" s="69">
        <v>0</v>
      </c>
      <c r="BR447" s="69">
        <v>0</v>
      </c>
      <c r="BS447" s="69">
        <v>0</v>
      </c>
      <c r="BT447" s="69">
        <v>0</v>
      </c>
      <c r="BU447" s="69">
        <v>0</v>
      </c>
      <c r="BV447" s="69">
        <v>0</v>
      </c>
      <c r="BW447" s="69">
        <v>0</v>
      </c>
      <c r="BX447" s="70" t="s">
        <v>423</v>
      </c>
      <c r="BY447" s="69">
        <v>0</v>
      </c>
      <c r="BZ447" s="69">
        <v>0</v>
      </c>
      <c r="CA447" s="69">
        <v>0</v>
      </c>
      <c r="CB447" s="69">
        <v>0</v>
      </c>
      <c r="CC447" s="69">
        <v>0</v>
      </c>
      <c r="CD447" s="69">
        <v>0</v>
      </c>
      <c r="CE447" s="69">
        <v>0</v>
      </c>
      <c r="CF447" s="69">
        <v>0</v>
      </c>
      <c r="CG447" s="70" t="s">
        <v>423</v>
      </c>
      <c r="CH447" s="69">
        <v>0</v>
      </c>
      <c r="CI447" s="69">
        <v>0</v>
      </c>
      <c r="CJ447" s="69">
        <v>0</v>
      </c>
      <c r="CK447" s="69">
        <v>0</v>
      </c>
      <c r="CL447" s="69">
        <v>0</v>
      </c>
      <c r="CM447" s="69">
        <v>0</v>
      </c>
      <c r="CN447" s="69">
        <v>0</v>
      </c>
      <c r="CO447" s="69">
        <v>0</v>
      </c>
      <c r="CP447" s="70" t="s">
        <v>423</v>
      </c>
      <c r="CQ447" s="69">
        <v>0</v>
      </c>
      <c r="CR447" s="69">
        <v>0</v>
      </c>
      <c r="CS447" s="69">
        <v>0</v>
      </c>
      <c r="CT447" s="69">
        <v>0</v>
      </c>
      <c r="CU447" s="69">
        <v>0</v>
      </c>
      <c r="CV447" s="69">
        <v>0</v>
      </c>
      <c r="CW447" s="69">
        <v>0</v>
      </c>
      <c r="CX447" s="69">
        <v>0</v>
      </c>
      <c r="CY447" s="70" t="s">
        <v>423</v>
      </c>
      <c r="CZ447" s="69">
        <v>0</v>
      </c>
      <c r="DA447" s="69">
        <v>0</v>
      </c>
      <c r="DB447" s="69">
        <v>0</v>
      </c>
      <c r="DC447" s="69">
        <v>0</v>
      </c>
      <c r="DD447" s="69">
        <v>0</v>
      </c>
      <c r="DE447" s="69">
        <v>0</v>
      </c>
      <c r="DF447" s="69">
        <v>0</v>
      </c>
      <c r="DG447" s="69">
        <v>0</v>
      </c>
      <c r="DH447" s="70" t="s">
        <v>423</v>
      </c>
      <c r="DK447" s="105"/>
    </row>
    <row r="448" spans="1:115" hidden="1" outlineLevel="2" x14ac:dyDescent="0.25">
      <c r="A448" s="88">
        <v>3801</v>
      </c>
      <c r="B448" s="88" t="s">
        <v>682</v>
      </c>
      <c r="C448" s="69"/>
      <c r="D448" s="69">
        <v>0</v>
      </c>
      <c r="E448" s="69">
        <v>0</v>
      </c>
      <c r="F448" s="69">
        <v>0</v>
      </c>
      <c r="G448" s="69">
        <v>0</v>
      </c>
      <c r="H448" s="69">
        <v>0</v>
      </c>
      <c r="I448" s="69">
        <v>0</v>
      </c>
      <c r="J448" s="69">
        <v>0</v>
      </c>
      <c r="K448" s="69">
        <v>0</v>
      </c>
      <c r="L448" s="69">
        <v>0</v>
      </c>
      <c r="M448" s="69">
        <v>0</v>
      </c>
      <c r="N448" s="70" t="s">
        <v>423</v>
      </c>
      <c r="O448" s="69">
        <v>0</v>
      </c>
      <c r="P448" s="69">
        <v>0</v>
      </c>
      <c r="Q448" s="69">
        <v>0</v>
      </c>
      <c r="R448" s="69">
        <v>0</v>
      </c>
      <c r="S448" s="69">
        <v>0</v>
      </c>
      <c r="T448" s="69">
        <v>0</v>
      </c>
      <c r="U448" s="69">
        <v>0</v>
      </c>
      <c r="V448" s="69">
        <v>0</v>
      </c>
      <c r="W448" s="70" t="s">
        <v>423</v>
      </c>
      <c r="X448" s="69">
        <f t="shared" si="355"/>
        <v>0</v>
      </c>
      <c r="Y448" s="69">
        <f t="shared" si="355"/>
        <v>0</v>
      </c>
      <c r="Z448" s="69">
        <f t="shared" si="355"/>
        <v>0</v>
      </c>
      <c r="AA448" s="69">
        <f t="shared" si="355"/>
        <v>0</v>
      </c>
      <c r="AB448" s="69">
        <f t="shared" si="355"/>
        <v>0</v>
      </c>
      <c r="AC448" s="69">
        <f t="shared" si="355"/>
        <v>0</v>
      </c>
      <c r="AD448" s="69">
        <f t="shared" si="355"/>
        <v>0</v>
      </c>
      <c r="AE448" s="69">
        <f t="shared" si="355"/>
        <v>0</v>
      </c>
      <c r="AF448" s="69">
        <v>0</v>
      </c>
      <c r="AG448" s="69">
        <v>0</v>
      </c>
      <c r="AH448" s="69">
        <v>0</v>
      </c>
      <c r="AI448" s="69">
        <v>0</v>
      </c>
      <c r="AJ448" s="69">
        <v>0</v>
      </c>
      <c r="AK448" s="69">
        <v>0</v>
      </c>
      <c r="AL448" s="69">
        <v>0</v>
      </c>
      <c r="AM448" s="69">
        <v>0</v>
      </c>
      <c r="AN448" s="70" t="s">
        <v>423</v>
      </c>
      <c r="AO448" s="69">
        <v>0</v>
      </c>
      <c r="AP448" s="69">
        <v>0</v>
      </c>
      <c r="AQ448" s="69">
        <v>0</v>
      </c>
      <c r="AR448" s="69">
        <v>0</v>
      </c>
      <c r="AS448" s="69">
        <v>0</v>
      </c>
      <c r="AT448" s="69">
        <v>0</v>
      </c>
      <c r="AU448" s="69">
        <v>0</v>
      </c>
      <c r="AV448" s="69">
        <v>0</v>
      </c>
      <c r="AW448" s="70" t="s">
        <v>423</v>
      </c>
      <c r="AX448" s="69">
        <v>0</v>
      </c>
      <c r="AY448" s="69">
        <v>0</v>
      </c>
      <c r="AZ448" s="69">
        <v>0</v>
      </c>
      <c r="BA448" s="69">
        <v>0</v>
      </c>
      <c r="BB448" s="69">
        <v>0</v>
      </c>
      <c r="BC448" s="69">
        <v>0</v>
      </c>
      <c r="BD448" s="69">
        <v>0</v>
      </c>
      <c r="BE448" s="69">
        <v>0</v>
      </c>
      <c r="BF448" s="70" t="s">
        <v>423</v>
      </c>
      <c r="BG448" s="69">
        <v>0</v>
      </c>
      <c r="BH448" s="69">
        <v>0</v>
      </c>
      <c r="BI448" s="69">
        <v>0</v>
      </c>
      <c r="BJ448" s="69">
        <v>0</v>
      </c>
      <c r="BK448" s="69">
        <v>0</v>
      </c>
      <c r="BL448" s="69">
        <v>0</v>
      </c>
      <c r="BM448" s="69">
        <v>0</v>
      </c>
      <c r="BN448" s="69">
        <v>0</v>
      </c>
      <c r="BO448" s="70" t="s">
        <v>423</v>
      </c>
      <c r="BP448" s="69">
        <v>0</v>
      </c>
      <c r="BQ448" s="69">
        <v>0</v>
      </c>
      <c r="BR448" s="69">
        <v>0</v>
      </c>
      <c r="BS448" s="69">
        <v>0</v>
      </c>
      <c r="BT448" s="69">
        <v>0</v>
      </c>
      <c r="BU448" s="69">
        <v>0</v>
      </c>
      <c r="BV448" s="69">
        <v>0</v>
      </c>
      <c r="BW448" s="69">
        <v>0</v>
      </c>
      <c r="BX448" s="70" t="s">
        <v>423</v>
      </c>
      <c r="BY448" s="69">
        <v>0</v>
      </c>
      <c r="BZ448" s="69">
        <v>0</v>
      </c>
      <c r="CA448" s="69">
        <v>0</v>
      </c>
      <c r="CB448" s="69">
        <v>0</v>
      </c>
      <c r="CC448" s="69">
        <v>0</v>
      </c>
      <c r="CD448" s="69">
        <v>0</v>
      </c>
      <c r="CE448" s="69">
        <v>0</v>
      </c>
      <c r="CF448" s="69">
        <v>0</v>
      </c>
      <c r="CG448" s="70" t="s">
        <v>423</v>
      </c>
      <c r="CH448" s="69">
        <v>0</v>
      </c>
      <c r="CI448" s="69">
        <v>0</v>
      </c>
      <c r="CJ448" s="69">
        <v>0</v>
      </c>
      <c r="CK448" s="69">
        <v>0</v>
      </c>
      <c r="CL448" s="69">
        <v>0</v>
      </c>
      <c r="CM448" s="69">
        <v>0</v>
      </c>
      <c r="CN448" s="69">
        <v>0</v>
      </c>
      <c r="CO448" s="69">
        <v>0</v>
      </c>
      <c r="CP448" s="70" t="s">
        <v>423</v>
      </c>
      <c r="CQ448" s="69">
        <v>0</v>
      </c>
      <c r="CR448" s="69">
        <v>0</v>
      </c>
      <c r="CS448" s="69">
        <v>0</v>
      </c>
      <c r="CT448" s="69">
        <v>0</v>
      </c>
      <c r="CU448" s="69">
        <v>0</v>
      </c>
      <c r="CV448" s="69">
        <v>0</v>
      </c>
      <c r="CW448" s="69">
        <v>0</v>
      </c>
      <c r="CX448" s="69">
        <v>0</v>
      </c>
      <c r="CY448" s="70" t="s">
        <v>423</v>
      </c>
      <c r="CZ448" s="69">
        <v>0</v>
      </c>
      <c r="DA448" s="69">
        <v>0</v>
      </c>
      <c r="DB448" s="69">
        <v>0</v>
      </c>
      <c r="DC448" s="69">
        <v>0</v>
      </c>
      <c r="DD448" s="69">
        <v>0</v>
      </c>
      <c r="DE448" s="69">
        <v>0</v>
      </c>
      <c r="DF448" s="69">
        <v>0</v>
      </c>
      <c r="DG448" s="69">
        <v>0</v>
      </c>
      <c r="DH448" s="70" t="s">
        <v>423</v>
      </c>
      <c r="DK448" s="105"/>
    </row>
    <row r="449" spans="1:115" hidden="1" outlineLevel="2" x14ac:dyDescent="0.25">
      <c r="A449" s="88">
        <v>3802</v>
      </c>
      <c r="B449" s="88" t="s">
        <v>683</v>
      </c>
      <c r="C449" s="69"/>
      <c r="D449" s="69">
        <v>0</v>
      </c>
      <c r="E449" s="69">
        <v>0</v>
      </c>
      <c r="F449" s="69">
        <v>0</v>
      </c>
      <c r="G449" s="69">
        <v>0</v>
      </c>
      <c r="H449" s="69">
        <v>0</v>
      </c>
      <c r="I449" s="69">
        <v>0</v>
      </c>
      <c r="J449" s="69">
        <v>0</v>
      </c>
      <c r="K449" s="69">
        <v>0</v>
      </c>
      <c r="L449" s="69">
        <v>0</v>
      </c>
      <c r="M449" s="69">
        <v>0</v>
      </c>
      <c r="N449" s="70" t="s">
        <v>423</v>
      </c>
      <c r="O449" s="69">
        <v>0</v>
      </c>
      <c r="P449" s="69">
        <v>0</v>
      </c>
      <c r="Q449" s="69">
        <v>0</v>
      </c>
      <c r="R449" s="69">
        <v>0</v>
      </c>
      <c r="S449" s="69">
        <v>0</v>
      </c>
      <c r="T449" s="69">
        <v>0</v>
      </c>
      <c r="U449" s="69">
        <v>0</v>
      </c>
      <c r="V449" s="69">
        <v>0</v>
      </c>
      <c r="W449" s="70" t="s">
        <v>423</v>
      </c>
      <c r="X449" s="69">
        <f t="shared" si="355"/>
        <v>0</v>
      </c>
      <c r="Y449" s="69">
        <f t="shared" si="355"/>
        <v>0</v>
      </c>
      <c r="Z449" s="69">
        <f t="shared" si="355"/>
        <v>0</v>
      </c>
      <c r="AA449" s="69">
        <f t="shared" si="355"/>
        <v>0</v>
      </c>
      <c r="AB449" s="69">
        <f t="shared" si="355"/>
        <v>0</v>
      </c>
      <c r="AC449" s="69">
        <f t="shared" si="355"/>
        <v>0</v>
      </c>
      <c r="AD449" s="69">
        <f t="shared" si="355"/>
        <v>0</v>
      </c>
      <c r="AE449" s="69">
        <f t="shared" si="355"/>
        <v>0</v>
      </c>
      <c r="AF449" s="69">
        <v>0</v>
      </c>
      <c r="AG449" s="69">
        <v>0</v>
      </c>
      <c r="AH449" s="69">
        <v>0</v>
      </c>
      <c r="AI449" s="69">
        <v>0</v>
      </c>
      <c r="AJ449" s="69">
        <v>0</v>
      </c>
      <c r="AK449" s="69">
        <v>0</v>
      </c>
      <c r="AL449" s="69">
        <v>0</v>
      </c>
      <c r="AM449" s="69">
        <v>0</v>
      </c>
      <c r="AN449" s="70" t="s">
        <v>423</v>
      </c>
      <c r="AO449" s="69">
        <v>0</v>
      </c>
      <c r="AP449" s="69">
        <v>0</v>
      </c>
      <c r="AQ449" s="69">
        <v>0</v>
      </c>
      <c r="AR449" s="69">
        <v>0</v>
      </c>
      <c r="AS449" s="69">
        <v>0</v>
      </c>
      <c r="AT449" s="69">
        <v>0</v>
      </c>
      <c r="AU449" s="69">
        <v>0</v>
      </c>
      <c r="AV449" s="69">
        <v>0</v>
      </c>
      <c r="AW449" s="70" t="s">
        <v>423</v>
      </c>
      <c r="AX449" s="69">
        <v>0</v>
      </c>
      <c r="AY449" s="69">
        <v>0</v>
      </c>
      <c r="AZ449" s="69">
        <v>0</v>
      </c>
      <c r="BA449" s="69">
        <v>0</v>
      </c>
      <c r="BB449" s="69">
        <v>0</v>
      </c>
      <c r="BC449" s="69">
        <v>0</v>
      </c>
      <c r="BD449" s="69">
        <v>0</v>
      </c>
      <c r="BE449" s="69">
        <v>0</v>
      </c>
      <c r="BF449" s="70" t="s">
        <v>423</v>
      </c>
      <c r="BG449" s="69">
        <v>0</v>
      </c>
      <c r="BH449" s="69">
        <v>0</v>
      </c>
      <c r="BI449" s="69">
        <v>0</v>
      </c>
      <c r="BJ449" s="69">
        <v>0</v>
      </c>
      <c r="BK449" s="69">
        <v>0</v>
      </c>
      <c r="BL449" s="69">
        <v>0</v>
      </c>
      <c r="BM449" s="69">
        <v>0</v>
      </c>
      <c r="BN449" s="69">
        <v>0</v>
      </c>
      <c r="BO449" s="70" t="s">
        <v>423</v>
      </c>
      <c r="BP449" s="69">
        <v>0</v>
      </c>
      <c r="BQ449" s="69">
        <v>0</v>
      </c>
      <c r="BR449" s="69">
        <v>0</v>
      </c>
      <c r="BS449" s="69">
        <v>0</v>
      </c>
      <c r="BT449" s="69">
        <v>0</v>
      </c>
      <c r="BU449" s="69">
        <v>0</v>
      </c>
      <c r="BV449" s="69">
        <v>0</v>
      </c>
      <c r="BW449" s="69">
        <v>0</v>
      </c>
      <c r="BX449" s="70" t="s">
        <v>423</v>
      </c>
      <c r="BY449" s="69">
        <v>0</v>
      </c>
      <c r="BZ449" s="69">
        <v>0</v>
      </c>
      <c r="CA449" s="69">
        <v>0</v>
      </c>
      <c r="CB449" s="69">
        <v>0</v>
      </c>
      <c r="CC449" s="69">
        <v>0</v>
      </c>
      <c r="CD449" s="69">
        <v>0</v>
      </c>
      <c r="CE449" s="69">
        <v>0</v>
      </c>
      <c r="CF449" s="69">
        <v>0</v>
      </c>
      <c r="CG449" s="70" t="s">
        <v>423</v>
      </c>
      <c r="CH449" s="69">
        <v>0</v>
      </c>
      <c r="CI449" s="69">
        <v>0</v>
      </c>
      <c r="CJ449" s="69">
        <v>0</v>
      </c>
      <c r="CK449" s="69">
        <v>0</v>
      </c>
      <c r="CL449" s="69">
        <v>0</v>
      </c>
      <c r="CM449" s="69">
        <v>0</v>
      </c>
      <c r="CN449" s="69">
        <v>0</v>
      </c>
      <c r="CO449" s="69">
        <v>0</v>
      </c>
      <c r="CP449" s="70" t="s">
        <v>423</v>
      </c>
      <c r="CQ449" s="69">
        <v>0</v>
      </c>
      <c r="CR449" s="69">
        <v>0</v>
      </c>
      <c r="CS449" s="69">
        <v>0</v>
      </c>
      <c r="CT449" s="69">
        <v>0</v>
      </c>
      <c r="CU449" s="69">
        <v>0</v>
      </c>
      <c r="CV449" s="69">
        <v>0</v>
      </c>
      <c r="CW449" s="69">
        <v>0</v>
      </c>
      <c r="CX449" s="69">
        <v>0</v>
      </c>
      <c r="CY449" s="70" t="s">
        <v>423</v>
      </c>
      <c r="CZ449" s="69">
        <v>0</v>
      </c>
      <c r="DA449" s="69">
        <v>0</v>
      </c>
      <c r="DB449" s="69">
        <v>0</v>
      </c>
      <c r="DC449" s="69">
        <v>0</v>
      </c>
      <c r="DD449" s="69">
        <v>0</v>
      </c>
      <c r="DE449" s="69">
        <v>0</v>
      </c>
      <c r="DF449" s="69">
        <v>0</v>
      </c>
      <c r="DG449" s="69">
        <v>0</v>
      </c>
      <c r="DH449" s="70" t="s">
        <v>423</v>
      </c>
      <c r="DK449" s="105"/>
    </row>
    <row r="450" spans="1:115" hidden="1" outlineLevel="2" x14ac:dyDescent="0.25">
      <c r="A450" s="88">
        <v>3900</v>
      </c>
      <c r="B450" s="88" t="s">
        <v>684</v>
      </c>
      <c r="C450" s="69"/>
      <c r="D450" s="69">
        <v>0</v>
      </c>
      <c r="E450" s="69">
        <v>0</v>
      </c>
      <c r="F450" s="69">
        <v>0</v>
      </c>
      <c r="G450" s="69">
        <v>0</v>
      </c>
      <c r="H450" s="69">
        <v>0</v>
      </c>
      <c r="I450" s="69">
        <v>0</v>
      </c>
      <c r="J450" s="69">
        <v>0</v>
      </c>
      <c r="K450" s="69">
        <v>0</v>
      </c>
      <c r="L450" s="69">
        <v>0</v>
      </c>
      <c r="M450" s="69">
        <v>0</v>
      </c>
      <c r="N450" s="70">
        <v>0</v>
      </c>
      <c r="O450" s="69">
        <v>0</v>
      </c>
      <c r="P450" s="69">
        <v>0</v>
      </c>
      <c r="Q450" s="69">
        <v>0</v>
      </c>
      <c r="R450" s="69">
        <v>0</v>
      </c>
      <c r="S450" s="69">
        <v>0</v>
      </c>
      <c r="T450" s="69">
        <v>0</v>
      </c>
      <c r="U450" s="69">
        <v>0</v>
      </c>
      <c r="V450" s="69">
        <v>0</v>
      </c>
      <c r="W450" s="70">
        <v>0</v>
      </c>
      <c r="X450" s="69">
        <f t="shared" si="355"/>
        <v>0</v>
      </c>
      <c r="Y450" s="69">
        <f t="shared" si="355"/>
        <v>0</v>
      </c>
      <c r="Z450" s="69">
        <f t="shared" si="355"/>
        <v>0</v>
      </c>
      <c r="AA450" s="69">
        <f t="shared" si="355"/>
        <v>0</v>
      </c>
      <c r="AB450" s="69">
        <f t="shared" si="355"/>
        <v>0</v>
      </c>
      <c r="AC450" s="69">
        <f t="shared" si="355"/>
        <v>0</v>
      </c>
      <c r="AD450" s="69">
        <f t="shared" si="355"/>
        <v>0</v>
      </c>
      <c r="AE450" s="69">
        <f t="shared" si="355"/>
        <v>0</v>
      </c>
      <c r="AF450" s="69">
        <v>0</v>
      </c>
      <c r="AG450" s="69">
        <v>0</v>
      </c>
      <c r="AH450" s="69">
        <v>0</v>
      </c>
      <c r="AI450" s="69">
        <v>0</v>
      </c>
      <c r="AJ450" s="69">
        <v>0</v>
      </c>
      <c r="AK450" s="69">
        <v>0</v>
      </c>
      <c r="AL450" s="69">
        <v>0</v>
      </c>
      <c r="AM450" s="69">
        <v>0</v>
      </c>
      <c r="AN450" s="70">
        <v>0</v>
      </c>
      <c r="AO450" s="69">
        <v>0</v>
      </c>
      <c r="AP450" s="69">
        <v>0</v>
      </c>
      <c r="AQ450" s="69">
        <v>0</v>
      </c>
      <c r="AR450" s="69">
        <v>0</v>
      </c>
      <c r="AS450" s="69">
        <v>0</v>
      </c>
      <c r="AT450" s="69">
        <v>0</v>
      </c>
      <c r="AU450" s="69">
        <v>0</v>
      </c>
      <c r="AV450" s="69">
        <v>0</v>
      </c>
      <c r="AW450" s="70">
        <v>0</v>
      </c>
      <c r="AX450" s="69">
        <v>0</v>
      </c>
      <c r="AY450" s="69">
        <v>0</v>
      </c>
      <c r="AZ450" s="69">
        <v>0</v>
      </c>
      <c r="BA450" s="69">
        <v>0</v>
      </c>
      <c r="BB450" s="69">
        <v>0</v>
      </c>
      <c r="BC450" s="69">
        <v>0</v>
      </c>
      <c r="BD450" s="69">
        <v>0</v>
      </c>
      <c r="BE450" s="69">
        <v>0</v>
      </c>
      <c r="BF450" s="70">
        <v>0</v>
      </c>
      <c r="BG450" s="69">
        <v>0</v>
      </c>
      <c r="BH450" s="69">
        <v>0</v>
      </c>
      <c r="BI450" s="69">
        <v>0</v>
      </c>
      <c r="BJ450" s="69">
        <v>0</v>
      </c>
      <c r="BK450" s="69">
        <v>0</v>
      </c>
      <c r="BL450" s="69">
        <v>0</v>
      </c>
      <c r="BM450" s="69">
        <v>0</v>
      </c>
      <c r="BN450" s="69">
        <v>0</v>
      </c>
      <c r="BO450" s="70">
        <v>0</v>
      </c>
      <c r="BP450" s="69">
        <v>0</v>
      </c>
      <c r="BQ450" s="69">
        <v>0</v>
      </c>
      <c r="BR450" s="69">
        <v>0</v>
      </c>
      <c r="BS450" s="69">
        <v>0</v>
      </c>
      <c r="BT450" s="69">
        <v>0</v>
      </c>
      <c r="BU450" s="69">
        <v>0</v>
      </c>
      <c r="BV450" s="69">
        <v>0</v>
      </c>
      <c r="BW450" s="69">
        <v>0</v>
      </c>
      <c r="BX450" s="70">
        <v>0</v>
      </c>
      <c r="BY450" s="69">
        <v>0</v>
      </c>
      <c r="BZ450" s="69">
        <v>0</v>
      </c>
      <c r="CA450" s="69">
        <v>0</v>
      </c>
      <c r="CB450" s="69">
        <v>0</v>
      </c>
      <c r="CC450" s="69">
        <v>0</v>
      </c>
      <c r="CD450" s="69">
        <v>0</v>
      </c>
      <c r="CE450" s="69">
        <v>0</v>
      </c>
      <c r="CF450" s="69">
        <v>0</v>
      </c>
      <c r="CG450" s="70">
        <v>0</v>
      </c>
      <c r="CH450" s="69">
        <v>0</v>
      </c>
      <c r="CI450" s="69">
        <v>0</v>
      </c>
      <c r="CJ450" s="69">
        <v>0</v>
      </c>
      <c r="CK450" s="69">
        <v>0</v>
      </c>
      <c r="CL450" s="69">
        <v>0</v>
      </c>
      <c r="CM450" s="69">
        <v>0</v>
      </c>
      <c r="CN450" s="69">
        <v>0</v>
      </c>
      <c r="CO450" s="69">
        <v>0</v>
      </c>
      <c r="CP450" s="70">
        <v>0</v>
      </c>
      <c r="CQ450" s="69">
        <v>0</v>
      </c>
      <c r="CR450" s="69">
        <v>0</v>
      </c>
      <c r="CS450" s="69">
        <v>0</v>
      </c>
      <c r="CT450" s="69">
        <v>0</v>
      </c>
      <c r="CU450" s="69">
        <v>0</v>
      </c>
      <c r="CV450" s="69">
        <v>0</v>
      </c>
      <c r="CW450" s="69">
        <v>0</v>
      </c>
      <c r="CX450" s="69">
        <v>0</v>
      </c>
      <c r="CY450" s="70">
        <v>0</v>
      </c>
      <c r="CZ450" s="69">
        <v>0</v>
      </c>
      <c r="DA450" s="69">
        <v>0</v>
      </c>
      <c r="DB450" s="69">
        <v>0</v>
      </c>
      <c r="DC450" s="69">
        <v>0</v>
      </c>
      <c r="DD450" s="69">
        <v>0</v>
      </c>
      <c r="DE450" s="69">
        <v>0</v>
      </c>
      <c r="DF450" s="69">
        <v>0</v>
      </c>
      <c r="DG450" s="69">
        <v>0</v>
      </c>
      <c r="DH450" s="70">
        <v>0</v>
      </c>
      <c r="DK450" s="105"/>
    </row>
    <row r="451" spans="1:115" hidden="1" outlineLevel="2" x14ac:dyDescent="0.25">
      <c r="A451" s="88">
        <v>3901</v>
      </c>
      <c r="B451" s="88" t="s">
        <v>685</v>
      </c>
      <c r="C451" s="69"/>
      <c r="D451" s="69">
        <v>0</v>
      </c>
      <c r="E451" s="69">
        <v>0</v>
      </c>
      <c r="F451" s="69">
        <v>0</v>
      </c>
      <c r="G451" s="69">
        <v>0</v>
      </c>
      <c r="H451" s="69">
        <v>0</v>
      </c>
      <c r="I451" s="69">
        <v>2142</v>
      </c>
      <c r="J451" s="69">
        <v>0</v>
      </c>
      <c r="K451" s="69">
        <v>0</v>
      </c>
      <c r="L451" s="69">
        <v>0</v>
      </c>
      <c r="M451" s="69">
        <v>0.04</v>
      </c>
      <c r="N451" s="70" t="s">
        <v>423</v>
      </c>
      <c r="O451" s="69">
        <v>0</v>
      </c>
      <c r="P451" s="69">
        <v>0</v>
      </c>
      <c r="Q451" s="69">
        <v>0</v>
      </c>
      <c r="R451" s="69">
        <v>0</v>
      </c>
      <c r="S451" s="69">
        <v>0</v>
      </c>
      <c r="T451" s="69">
        <v>0</v>
      </c>
      <c r="U451" s="69">
        <v>0</v>
      </c>
      <c r="V451" s="69">
        <v>0</v>
      </c>
      <c r="W451" s="70" t="s">
        <v>423</v>
      </c>
      <c r="X451" s="69">
        <f t="shared" si="355"/>
        <v>0</v>
      </c>
      <c r="Y451" s="69">
        <f t="shared" si="355"/>
        <v>0</v>
      </c>
      <c r="Z451" s="69">
        <f t="shared" si="355"/>
        <v>0</v>
      </c>
      <c r="AA451" s="69">
        <f t="shared" si="355"/>
        <v>2142</v>
      </c>
      <c r="AB451" s="69">
        <f t="shared" si="355"/>
        <v>0</v>
      </c>
      <c r="AC451" s="69">
        <f t="shared" si="355"/>
        <v>0</v>
      </c>
      <c r="AD451" s="69">
        <f t="shared" si="355"/>
        <v>0</v>
      </c>
      <c r="AE451" s="69">
        <f t="shared" si="355"/>
        <v>0.04</v>
      </c>
      <c r="AF451" s="69">
        <v>0</v>
      </c>
      <c r="AG451" s="69">
        <v>0</v>
      </c>
      <c r="AH451" s="69">
        <v>0</v>
      </c>
      <c r="AI451" s="69">
        <v>0</v>
      </c>
      <c r="AJ451" s="69">
        <v>0</v>
      </c>
      <c r="AK451" s="69">
        <v>0</v>
      </c>
      <c r="AL451" s="69">
        <v>0</v>
      </c>
      <c r="AM451" s="69">
        <v>0</v>
      </c>
      <c r="AN451" s="70" t="s">
        <v>423</v>
      </c>
      <c r="AO451" s="69">
        <v>0</v>
      </c>
      <c r="AP451" s="69">
        <v>0</v>
      </c>
      <c r="AQ451" s="69">
        <v>0</v>
      </c>
      <c r="AR451" s="69">
        <v>0</v>
      </c>
      <c r="AS451" s="69">
        <v>0</v>
      </c>
      <c r="AT451" s="69">
        <v>0</v>
      </c>
      <c r="AU451" s="69">
        <v>0</v>
      </c>
      <c r="AV451" s="69">
        <v>0</v>
      </c>
      <c r="AW451" s="70" t="s">
        <v>423</v>
      </c>
      <c r="AX451" s="69">
        <v>0</v>
      </c>
      <c r="AY451" s="69">
        <v>0</v>
      </c>
      <c r="AZ451" s="69">
        <v>0</v>
      </c>
      <c r="BA451" s="69">
        <v>0</v>
      </c>
      <c r="BB451" s="69">
        <v>0</v>
      </c>
      <c r="BC451" s="69">
        <v>0</v>
      </c>
      <c r="BD451" s="69">
        <v>0</v>
      </c>
      <c r="BE451" s="69">
        <v>0</v>
      </c>
      <c r="BF451" s="70" t="s">
        <v>423</v>
      </c>
      <c r="BG451" s="69">
        <v>0</v>
      </c>
      <c r="BH451" s="69">
        <v>0</v>
      </c>
      <c r="BI451" s="69">
        <v>0</v>
      </c>
      <c r="BJ451" s="69">
        <v>0</v>
      </c>
      <c r="BK451" s="69">
        <v>0</v>
      </c>
      <c r="BL451" s="69">
        <v>0</v>
      </c>
      <c r="BM451" s="69">
        <v>0</v>
      </c>
      <c r="BN451" s="69">
        <v>0</v>
      </c>
      <c r="BO451" s="70" t="s">
        <v>423</v>
      </c>
      <c r="BP451" s="69">
        <v>0</v>
      </c>
      <c r="BQ451" s="69">
        <v>0</v>
      </c>
      <c r="BR451" s="69">
        <v>0</v>
      </c>
      <c r="BS451" s="69">
        <v>0</v>
      </c>
      <c r="BT451" s="69">
        <v>0</v>
      </c>
      <c r="BU451" s="69">
        <v>0</v>
      </c>
      <c r="BV451" s="69">
        <v>0</v>
      </c>
      <c r="BW451" s="69">
        <v>0</v>
      </c>
      <c r="BX451" s="70" t="s">
        <v>423</v>
      </c>
      <c r="BY451" s="69">
        <v>0</v>
      </c>
      <c r="BZ451" s="69">
        <v>0</v>
      </c>
      <c r="CA451" s="69">
        <v>0</v>
      </c>
      <c r="CB451" s="69">
        <v>0</v>
      </c>
      <c r="CC451" s="69">
        <v>0</v>
      </c>
      <c r="CD451" s="69">
        <v>0</v>
      </c>
      <c r="CE451" s="69">
        <v>0</v>
      </c>
      <c r="CF451" s="69">
        <v>0</v>
      </c>
      <c r="CG451" s="70" t="s">
        <v>423</v>
      </c>
      <c r="CH451" s="69">
        <v>0</v>
      </c>
      <c r="CI451" s="69">
        <v>0</v>
      </c>
      <c r="CJ451" s="69">
        <v>0</v>
      </c>
      <c r="CK451" s="69">
        <v>0</v>
      </c>
      <c r="CL451" s="69">
        <v>0</v>
      </c>
      <c r="CM451" s="69">
        <v>0</v>
      </c>
      <c r="CN451" s="69">
        <v>0</v>
      </c>
      <c r="CO451" s="69">
        <v>0</v>
      </c>
      <c r="CP451" s="70" t="s">
        <v>423</v>
      </c>
      <c r="CQ451" s="69">
        <v>0</v>
      </c>
      <c r="CR451" s="69">
        <v>0</v>
      </c>
      <c r="CS451" s="69">
        <v>0</v>
      </c>
      <c r="CT451" s="69">
        <v>0</v>
      </c>
      <c r="CU451" s="69">
        <v>0</v>
      </c>
      <c r="CV451" s="69">
        <v>0</v>
      </c>
      <c r="CW451" s="69">
        <v>0</v>
      </c>
      <c r="CX451" s="69">
        <v>0</v>
      </c>
      <c r="CY451" s="70" t="s">
        <v>423</v>
      </c>
      <c r="CZ451" s="69">
        <v>0</v>
      </c>
      <c r="DA451" s="69">
        <v>0</v>
      </c>
      <c r="DB451" s="69">
        <v>0</v>
      </c>
      <c r="DC451" s="69">
        <v>0</v>
      </c>
      <c r="DD451" s="69">
        <v>0</v>
      </c>
      <c r="DE451" s="69">
        <v>0</v>
      </c>
      <c r="DF451" s="69">
        <v>0</v>
      </c>
      <c r="DG451" s="69">
        <v>0</v>
      </c>
      <c r="DH451" s="70" t="s">
        <v>423</v>
      </c>
      <c r="DK451" s="105"/>
    </row>
    <row r="452" spans="1:115" hidden="1" outlineLevel="2" x14ac:dyDescent="0.25">
      <c r="A452" s="88">
        <v>3902</v>
      </c>
      <c r="B452" s="88" t="s">
        <v>686</v>
      </c>
      <c r="C452" s="69"/>
      <c r="D452" s="69">
        <v>0</v>
      </c>
      <c r="E452" s="69">
        <v>0</v>
      </c>
      <c r="F452" s="69">
        <v>0</v>
      </c>
      <c r="G452" s="69">
        <v>0</v>
      </c>
      <c r="H452" s="69">
        <v>0</v>
      </c>
      <c r="I452" s="69">
        <v>0</v>
      </c>
      <c r="J452" s="69">
        <v>0</v>
      </c>
      <c r="K452" s="69">
        <v>0</v>
      </c>
      <c r="L452" s="69">
        <v>0</v>
      </c>
      <c r="M452" s="69">
        <v>3.7499999999999999E-2</v>
      </c>
      <c r="N452" s="70" t="s">
        <v>423</v>
      </c>
      <c r="O452" s="69">
        <v>0</v>
      </c>
      <c r="P452" s="69">
        <v>0</v>
      </c>
      <c r="Q452" s="69">
        <v>0</v>
      </c>
      <c r="R452" s="69">
        <v>0</v>
      </c>
      <c r="S452" s="69">
        <v>0</v>
      </c>
      <c r="T452" s="69">
        <v>0</v>
      </c>
      <c r="U452" s="69">
        <v>0</v>
      </c>
      <c r="V452" s="69">
        <v>0</v>
      </c>
      <c r="W452" s="70" t="s">
        <v>423</v>
      </c>
      <c r="X452" s="69">
        <f t="shared" si="355"/>
        <v>0</v>
      </c>
      <c r="Y452" s="69">
        <f t="shared" si="355"/>
        <v>0</v>
      </c>
      <c r="Z452" s="69">
        <f t="shared" si="355"/>
        <v>0</v>
      </c>
      <c r="AA452" s="69">
        <f t="shared" si="355"/>
        <v>0</v>
      </c>
      <c r="AB452" s="69">
        <f t="shared" si="355"/>
        <v>0</v>
      </c>
      <c r="AC452" s="69">
        <f t="shared" si="355"/>
        <v>0</v>
      </c>
      <c r="AD452" s="69">
        <f t="shared" si="355"/>
        <v>0</v>
      </c>
      <c r="AE452" s="69">
        <f t="shared" si="355"/>
        <v>3.7499999999999999E-2</v>
      </c>
      <c r="AF452" s="69">
        <v>0</v>
      </c>
      <c r="AG452" s="69">
        <v>0</v>
      </c>
      <c r="AH452" s="69">
        <v>0</v>
      </c>
      <c r="AI452" s="69">
        <v>0</v>
      </c>
      <c r="AJ452" s="69">
        <v>0</v>
      </c>
      <c r="AK452" s="69">
        <v>0</v>
      </c>
      <c r="AL452" s="69">
        <v>0</v>
      </c>
      <c r="AM452" s="69">
        <v>0</v>
      </c>
      <c r="AN452" s="70" t="s">
        <v>423</v>
      </c>
      <c r="AO452" s="69">
        <v>0</v>
      </c>
      <c r="AP452" s="69">
        <v>0</v>
      </c>
      <c r="AQ452" s="69">
        <v>0</v>
      </c>
      <c r="AR452" s="69">
        <v>0</v>
      </c>
      <c r="AS452" s="69">
        <v>0</v>
      </c>
      <c r="AT452" s="69">
        <v>0</v>
      </c>
      <c r="AU452" s="69">
        <v>0</v>
      </c>
      <c r="AV452" s="69">
        <v>0</v>
      </c>
      <c r="AW452" s="70" t="s">
        <v>423</v>
      </c>
      <c r="AX452" s="69">
        <v>0</v>
      </c>
      <c r="AY452" s="69">
        <v>0</v>
      </c>
      <c r="AZ452" s="69">
        <v>0</v>
      </c>
      <c r="BA452" s="69">
        <v>0</v>
      </c>
      <c r="BB452" s="69">
        <v>0</v>
      </c>
      <c r="BC452" s="69">
        <v>0</v>
      </c>
      <c r="BD452" s="69">
        <v>0</v>
      </c>
      <c r="BE452" s="69">
        <v>0</v>
      </c>
      <c r="BF452" s="70" t="s">
        <v>423</v>
      </c>
      <c r="BG452" s="69">
        <v>0</v>
      </c>
      <c r="BH452" s="69">
        <v>0</v>
      </c>
      <c r="BI452" s="69">
        <v>0</v>
      </c>
      <c r="BJ452" s="69">
        <v>0</v>
      </c>
      <c r="BK452" s="69">
        <v>0</v>
      </c>
      <c r="BL452" s="69">
        <v>0</v>
      </c>
      <c r="BM452" s="69">
        <v>0</v>
      </c>
      <c r="BN452" s="69">
        <v>0</v>
      </c>
      <c r="BO452" s="70" t="s">
        <v>423</v>
      </c>
      <c r="BP452" s="69">
        <v>0</v>
      </c>
      <c r="BQ452" s="69">
        <v>0</v>
      </c>
      <c r="BR452" s="69">
        <v>0</v>
      </c>
      <c r="BS452" s="69">
        <v>0</v>
      </c>
      <c r="BT452" s="69">
        <v>0</v>
      </c>
      <c r="BU452" s="69">
        <v>0</v>
      </c>
      <c r="BV452" s="69">
        <v>0</v>
      </c>
      <c r="BW452" s="69">
        <v>0</v>
      </c>
      <c r="BX452" s="70" t="s">
        <v>423</v>
      </c>
      <c r="BY452" s="69">
        <v>0</v>
      </c>
      <c r="BZ452" s="69">
        <v>0</v>
      </c>
      <c r="CA452" s="69">
        <v>0</v>
      </c>
      <c r="CB452" s="69">
        <v>0</v>
      </c>
      <c r="CC452" s="69">
        <v>0</v>
      </c>
      <c r="CD452" s="69">
        <v>0</v>
      </c>
      <c r="CE452" s="69">
        <v>0</v>
      </c>
      <c r="CF452" s="69">
        <v>0</v>
      </c>
      <c r="CG452" s="70" t="s">
        <v>423</v>
      </c>
      <c r="CH452" s="69">
        <v>0</v>
      </c>
      <c r="CI452" s="69">
        <v>0</v>
      </c>
      <c r="CJ452" s="69">
        <v>0</v>
      </c>
      <c r="CK452" s="69">
        <v>0</v>
      </c>
      <c r="CL452" s="69">
        <v>0</v>
      </c>
      <c r="CM452" s="69">
        <v>0</v>
      </c>
      <c r="CN452" s="69">
        <v>0</v>
      </c>
      <c r="CO452" s="69">
        <v>0</v>
      </c>
      <c r="CP452" s="70" t="s">
        <v>423</v>
      </c>
      <c r="CQ452" s="69">
        <v>0</v>
      </c>
      <c r="CR452" s="69">
        <v>0</v>
      </c>
      <c r="CS452" s="69">
        <v>0</v>
      </c>
      <c r="CT452" s="69">
        <v>0</v>
      </c>
      <c r="CU452" s="69">
        <v>0</v>
      </c>
      <c r="CV452" s="69">
        <v>0</v>
      </c>
      <c r="CW452" s="69">
        <v>0</v>
      </c>
      <c r="CX452" s="69">
        <v>0</v>
      </c>
      <c r="CY452" s="70" t="s">
        <v>423</v>
      </c>
      <c r="CZ452" s="69">
        <v>0</v>
      </c>
      <c r="DA452" s="69">
        <v>0</v>
      </c>
      <c r="DB452" s="69">
        <v>0</v>
      </c>
      <c r="DC452" s="69">
        <v>0</v>
      </c>
      <c r="DD452" s="69">
        <v>0</v>
      </c>
      <c r="DE452" s="69">
        <v>0</v>
      </c>
      <c r="DF452" s="69">
        <v>0</v>
      </c>
      <c r="DG452" s="69">
        <v>0</v>
      </c>
      <c r="DH452" s="70" t="s">
        <v>423</v>
      </c>
      <c r="DK452" s="105"/>
    </row>
    <row r="453" spans="1:115" s="74" customFormat="1" ht="11.5" hidden="1" outlineLevel="2" x14ac:dyDescent="0.35">
      <c r="A453" s="88">
        <v>3915</v>
      </c>
      <c r="B453" s="88" t="s">
        <v>687</v>
      </c>
      <c r="C453" s="69"/>
      <c r="D453" s="69">
        <v>0</v>
      </c>
      <c r="E453" s="69">
        <v>0</v>
      </c>
      <c r="F453" s="69">
        <v>0</v>
      </c>
      <c r="G453" s="69">
        <v>0</v>
      </c>
      <c r="H453" s="69">
        <v>0</v>
      </c>
      <c r="I453" s="69">
        <v>0</v>
      </c>
      <c r="J453" s="69">
        <v>0</v>
      </c>
      <c r="K453" s="69">
        <v>0</v>
      </c>
      <c r="L453" s="69">
        <v>0</v>
      </c>
      <c r="M453" s="69">
        <v>0</v>
      </c>
      <c r="N453" s="70" t="s">
        <v>423</v>
      </c>
      <c r="O453" s="69">
        <v>0</v>
      </c>
      <c r="P453" s="69">
        <v>0</v>
      </c>
      <c r="Q453" s="69">
        <v>0</v>
      </c>
      <c r="R453" s="69">
        <v>0</v>
      </c>
      <c r="S453" s="69">
        <v>0</v>
      </c>
      <c r="T453" s="69">
        <v>0</v>
      </c>
      <c r="U453" s="69">
        <v>0</v>
      </c>
      <c r="V453" s="69">
        <v>0</v>
      </c>
      <c r="W453" s="70" t="s">
        <v>423</v>
      </c>
      <c r="X453" s="69">
        <f t="shared" si="355"/>
        <v>0</v>
      </c>
      <c r="Y453" s="69">
        <f t="shared" si="355"/>
        <v>0</v>
      </c>
      <c r="Z453" s="69">
        <f t="shared" si="355"/>
        <v>0</v>
      </c>
      <c r="AA453" s="69">
        <f t="shared" si="355"/>
        <v>0</v>
      </c>
      <c r="AB453" s="69">
        <f t="shared" si="355"/>
        <v>0</v>
      </c>
      <c r="AC453" s="69">
        <f t="shared" si="355"/>
        <v>0</v>
      </c>
      <c r="AD453" s="69">
        <f t="shared" si="355"/>
        <v>0</v>
      </c>
      <c r="AE453" s="69">
        <f t="shared" ref="AE453" si="356">M453-V453</f>
        <v>0</v>
      </c>
      <c r="AF453" s="69">
        <v>0</v>
      </c>
      <c r="AG453" s="69">
        <v>0</v>
      </c>
      <c r="AH453" s="69">
        <v>0</v>
      </c>
      <c r="AI453" s="69">
        <v>0</v>
      </c>
      <c r="AJ453" s="69">
        <v>0</v>
      </c>
      <c r="AK453" s="69">
        <v>0</v>
      </c>
      <c r="AL453" s="69">
        <v>0</v>
      </c>
      <c r="AM453" s="69">
        <v>0</v>
      </c>
      <c r="AN453" s="70" t="s">
        <v>423</v>
      </c>
      <c r="AO453" s="69">
        <v>0</v>
      </c>
      <c r="AP453" s="69">
        <v>0</v>
      </c>
      <c r="AQ453" s="69">
        <v>0</v>
      </c>
      <c r="AR453" s="69">
        <v>0</v>
      </c>
      <c r="AS453" s="69">
        <v>0</v>
      </c>
      <c r="AT453" s="69">
        <v>0</v>
      </c>
      <c r="AU453" s="69">
        <v>0</v>
      </c>
      <c r="AV453" s="69">
        <v>0</v>
      </c>
      <c r="AW453" s="70" t="s">
        <v>423</v>
      </c>
      <c r="AX453" s="69">
        <v>0</v>
      </c>
      <c r="AY453" s="69">
        <v>0</v>
      </c>
      <c r="AZ453" s="69">
        <v>0</v>
      </c>
      <c r="BA453" s="69">
        <v>0</v>
      </c>
      <c r="BB453" s="69">
        <v>0</v>
      </c>
      <c r="BC453" s="69">
        <v>0</v>
      </c>
      <c r="BD453" s="69">
        <v>0</v>
      </c>
      <c r="BE453" s="69">
        <v>0</v>
      </c>
      <c r="BF453" s="70" t="s">
        <v>423</v>
      </c>
      <c r="BG453" s="69">
        <v>0</v>
      </c>
      <c r="BH453" s="69">
        <v>0</v>
      </c>
      <c r="BI453" s="69">
        <v>0</v>
      </c>
      <c r="BJ453" s="69">
        <v>0</v>
      </c>
      <c r="BK453" s="69">
        <v>0</v>
      </c>
      <c r="BL453" s="69">
        <v>0</v>
      </c>
      <c r="BM453" s="69">
        <v>0</v>
      </c>
      <c r="BN453" s="69">
        <v>0</v>
      </c>
      <c r="BO453" s="70" t="s">
        <v>423</v>
      </c>
      <c r="BP453" s="69">
        <v>0</v>
      </c>
      <c r="BQ453" s="69">
        <v>0</v>
      </c>
      <c r="BR453" s="69">
        <v>0</v>
      </c>
      <c r="BS453" s="69">
        <v>0</v>
      </c>
      <c r="BT453" s="69">
        <v>0</v>
      </c>
      <c r="BU453" s="69">
        <v>0</v>
      </c>
      <c r="BV453" s="69">
        <v>0</v>
      </c>
      <c r="BW453" s="69">
        <v>0</v>
      </c>
      <c r="BX453" s="70" t="s">
        <v>423</v>
      </c>
      <c r="BY453" s="69">
        <v>0</v>
      </c>
      <c r="BZ453" s="69">
        <v>0</v>
      </c>
      <c r="CA453" s="69">
        <v>0</v>
      </c>
      <c r="CB453" s="69">
        <v>0</v>
      </c>
      <c r="CC453" s="69">
        <v>0</v>
      </c>
      <c r="CD453" s="69">
        <v>0</v>
      </c>
      <c r="CE453" s="69">
        <v>0</v>
      </c>
      <c r="CF453" s="69">
        <v>0</v>
      </c>
      <c r="CG453" s="70" t="s">
        <v>423</v>
      </c>
      <c r="CH453" s="69">
        <v>0</v>
      </c>
      <c r="CI453" s="69">
        <v>0</v>
      </c>
      <c r="CJ453" s="69">
        <v>0</v>
      </c>
      <c r="CK453" s="69">
        <v>0</v>
      </c>
      <c r="CL453" s="69">
        <v>0</v>
      </c>
      <c r="CM453" s="69">
        <v>0</v>
      </c>
      <c r="CN453" s="69">
        <v>0</v>
      </c>
      <c r="CO453" s="69">
        <v>0</v>
      </c>
      <c r="CP453" s="70" t="s">
        <v>423</v>
      </c>
      <c r="CQ453" s="69">
        <v>0</v>
      </c>
      <c r="CR453" s="69">
        <v>0</v>
      </c>
      <c r="CS453" s="69">
        <v>0</v>
      </c>
      <c r="CT453" s="69">
        <v>0</v>
      </c>
      <c r="CU453" s="69">
        <v>0</v>
      </c>
      <c r="CV453" s="69">
        <v>0</v>
      </c>
      <c r="CW453" s="69">
        <v>0</v>
      </c>
      <c r="CX453" s="69">
        <v>0</v>
      </c>
      <c r="CY453" s="70" t="s">
        <v>423</v>
      </c>
      <c r="CZ453" s="69">
        <v>0</v>
      </c>
      <c r="DA453" s="69">
        <v>0</v>
      </c>
      <c r="DB453" s="69">
        <v>0</v>
      </c>
      <c r="DC453" s="69">
        <v>0</v>
      </c>
      <c r="DD453" s="69">
        <v>0</v>
      </c>
      <c r="DE453" s="69">
        <v>0</v>
      </c>
      <c r="DF453" s="69">
        <v>0</v>
      </c>
      <c r="DG453" s="69">
        <v>0</v>
      </c>
      <c r="DH453" s="70" t="s">
        <v>423</v>
      </c>
      <c r="DK453" s="105"/>
    </row>
    <row r="454" spans="1:115" s="74" customFormat="1" ht="11.5" hidden="1" outlineLevel="1" x14ac:dyDescent="0.35">
      <c r="A454" s="88"/>
      <c r="B454" s="88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69"/>
      <c r="N454" s="70"/>
      <c r="O454" s="69"/>
      <c r="P454" s="69"/>
      <c r="Q454" s="69"/>
      <c r="R454" s="69"/>
      <c r="S454" s="69"/>
      <c r="T454" s="69"/>
      <c r="U454" s="69"/>
      <c r="V454" s="69"/>
      <c r="W454" s="70"/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  <c r="AM454" s="69"/>
      <c r="AN454" s="70"/>
      <c r="AO454" s="69"/>
      <c r="AP454" s="69"/>
      <c r="AQ454" s="69"/>
      <c r="AR454" s="69"/>
      <c r="AS454" s="69"/>
      <c r="AT454" s="69"/>
      <c r="AU454" s="69"/>
      <c r="AV454" s="69"/>
      <c r="AW454" s="70"/>
      <c r="AX454" s="69"/>
      <c r="AY454" s="69"/>
      <c r="AZ454" s="69"/>
      <c r="BA454" s="69"/>
      <c r="BB454" s="69"/>
      <c r="BC454" s="69"/>
      <c r="BD454" s="69"/>
      <c r="BE454" s="69"/>
      <c r="BF454" s="70"/>
      <c r="BG454" s="69"/>
      <c r="BH454" s="69"/>
      <c r="BI454" s="69"/>
      <c r="BJ454" s="69"/>
      <c r="BK454" s="69"/>
      <c r="BL454" s="69"/>
      <c r="BM454" s="69"/>
      <c r="BN454" s="69"/>
      <c r="BO454" s="70"/>
      <c r="BP454" s="69"/>
      <c r="BQ454" s="69"/>
      <c r="BR454" s="69"/>
      <c r="BS454" s="69"/>
      <c r="BT454" s="69"/>
      <c r="BU454" s="69"/>
      <c r="BV454" s="69"/>
      <c r="BW454" s="69"/>
      <c r="BX454" s="70"/>
      <c r="BY454" s="69"/>
      <c r="BZ454" s="69"/>
      <c r="CA454" s="69"/>
      <c r="CB454" s="69"/>
      <c r="CC454" s="69"/>
      <c r="CD454" s="69"/>
      <c r="CE454" s="69"/>
      <c r="CF454" s="69"/>
      <c r="CG454" s="70"/>
      <c r="CH454" s="69"/>
      <c r="CI454" s="69"/>
      <c r="CJ454" s="69"/>
      <c r="CK454" s="69"/>
      <c r="CL454" s="69"/>
      <c r="CM454" s="69"/>
      <c r="CN454" s="69"/>
      <c r="CO454" s="69"/>
      <c r="CP454" s="70"/>
      <c r="CQ454" s="69"/>
      <c r="CR454" s="69"/>
      <c r="CS454" s="69"/>
      <c r="CT454" s="69"/>
      <c r="CU454" s="69"/>
      <c r="CV454" s="69"/>
      <c r="CW454" s="69"/>
      <c r="CX454" s="69"/>
      <c r="CY454" s="70"/>
      <c r="CZ454" s="69"/>
      <c r="DA454" s="69"/>
      <c r="DB454" s="69"/>
      <c r="DC454" s="69"/>
      <c r="DD454" s="69"/>
      <c r="DE454" s="69"/>
      <c r="DF454" s="69"/>
      <c r="DG454" s="69"/>
      <c r="DH454" s="70"/>
      <c r="DK454" s="105"/>
    </row>
    <row r="455" spans="1:115" s="109" customFormat="1" ht="12.75" hidden="1" customHeight="1" outlineLevel="1" x14ac:dyDescent="0.35">
      <c r="A455" s="88"/>
      <c r="B455" s="87" t="s">
        <v>688</v>
      </c>
      <c r="C455" s="112">
        <f t="shared" ref="C455:BN455" si="357">SUM(C422:C453)</f>
        <v>0</v>
      </c>
      <c r="D455" s="112">
        <f t="shared" si="357"/>
        <v>0</v>
      </c>
      <c r="E455" s="112">
        <f t="shared" si="357"/>
        <v>2274056.4305599201</v>
      </c>
      <c r="F455" s="112">
        <f t="shared" si="357"/>
        <v>212618.30259535997</v>
      </c>
      <c r="G455" s="112">
        <f t="shared" si="357"/>
        <v>377610.44465339999</v>
      </c>
      <c r="H455" s="112">
        <f t="shared" si="357"/>
        <v>639379.45759372006</v>
      </c>
      <c r="I455" s="112">
        <f t="shared" si="357"/>
        <v>676626.77500000002</v>
      </c>
      <c r="J455" s="112">
        <f t="shared" si="357"/>
        <v>458112.49857140006</v>
      </c>
      <c r="K455" s="112">
        <f>SUM(K422:K453)</f>
        <v>0</v>
      </c>
      <c r="L455" s="112">
        <f>SUM(L422:L453)</f>
        <v>0</v>
      </c>
      <c r="M455" s="112">
        <f t="shared" si="357"/>
        <v>18469.069100000012</v>
      </c>
      <c r="N455" s="112">
        <f t="shared" si="357"/>
        <v>0</v>
      </c>
      <c r="O455" s="112">
        <f t="shared" si="357"/>
        <v>231914.60883242401</v>
      </c>
      <c r="P455" s="112">
        <f t="shared" si="357"/>
        <v>372444.44473844714</v>
      </c>
      <c r="Q455" s="112">
        <f t="shared" si="357"/>
        <v>620141.20481366024</v>
      </c>
      <c r="R455" s="112">
        <f t="shared" si="357"/>
        <v>776620.61751365836</v>
      </c>
      <c r="S455" s="112">
        <f t="shared" si="357"/>
        <v>493382.75652509031</v>
      </c>
      <c r="T455" s="112">
        <f>SUM(T422:T453)</f>
        <v>0</v>
      </c>
      <c r="U455" s="112">
        <f>SUM(U422:U453)</f>
        <v>0</v>
      </c>
      <c r="V455" s="112">
        <f t="shared" si="357"/>
        <v>2269649.2871537795</v>
      </c>
      <c r="W455" s="112">
        <f t="shared" si="357"/>
        <v>0</v>
      </c>
      <c r="X455" s="112">
        <f t="shared" si="357"/>
        <v>-19296.306237063975</v>
      </c>
      <c r="Y455" s="112">
        <f t="shared" si="357"/>
        <v>5165.9999149528148</v>
      </c>
      <c r="Z455" s="112">
        <f t="shared" si="357"/>
        <v>19238.252780059738</v>
      </c>
      <c r="AA455" s="112">
        <f t="shared" si="357"/>
        <v>-99993.842513658354</v>
      </c>
      <c r="AB455" s="112">
        <f t="shared" si="357"/>
        <v>-35270.257953690321</v>
      </c>
      <c r="AC455" s="112">
        <f>SUM(AC422:AC453)</f>
        <v>0</v>
      </c>
      <c r="AD455" s="112">
        <f>SUM(AD422:AD453)</f>
        <v>0</v>
      </c>
      <c r="AE455" s="112">
        <f>SUM(AE422:AE453)</f>
        <v>-2251180.21805378</v>
      </c>
      <c r="AF455" s="112">
        <f t="shared" si="357"/>
        <v>255336.48723648002</v>
      </c>
      <c r="AG455" s="112">
        <f t="shared" si="357"/>
        <v>404839.33023454004</v>
      </c>
      <c r="AH455" s="112">
        <f t="shared" si="357"/>
        <v>659371.91072459007</v>
      </c>
      <c r="AI455" s="112">
        <f t="shared" si="357"/>
        <v>994075.71210886014</v>
      </c>
      <c r="AJ455" s="112">
        <f t="shared" si="357"/>
        <v>545892.14151232003</v>
      </c>
      <c r="AK455" s="112">
        <f>SUM(AK422:AK453)</f>
        <v>0</v>
      </c>
      <c r="AL455" s="112">
        <f>SUM(AL422:AL453)</f>
        <v>0</v>
      </c>
      <c r="AM455" s="112">
        <f t="shared" si="357"/>
        <v>2859515.5818167902</v>
      </c>
      <c r="AN455" s="112">
        <f t="shared" si="357"/>
        <v>0</v>
      </c>
      <c r="AO455" s="112">
        <f t="shared" si="357"/>
        <v>280387.63714156917</v>
      </c>
      <c r="AP455" s="112">
        <f t="shared" si="357"/>
        <v>443035.41689194774</v>
      </c>
      <c r="AQ455" s="112">
        <f t="shared" si="357"/>
        <v>724336.36699226033</v>
      </c>
      <c r="AR455" s="112">
        <f t="shared" si="357"/>
        <v>1107903.7435860464</v>
      </c>
      <c r="AS455" s="112">
        <f t="shared" si="357"/>
        <v>599381.21098408173</v>
      </c>
      <c r="AT455" s="112">
        <f>SUM(AT422:AT453)</f>
        <v>0</v>
      </c>
      <c r="AU455" s="112">
        <f>SUM(AU422:AU453)</f>
        <v>0</v>
      </c>
      <c r="AV455" s="112">
        <f t="shared" si="357"/>
        <v>3155044.3755959067</v>
      </c>
      <c r="AW455" s="112">
        <f t="shared" si="357"/>
        <v>0</v>
      </c>
      <c r="AX455" s="112">
        <f t="shared" si="357"/>
        <v>306759.24600522395</v>
      </c>
      <c r="AY455" s="112">
        <f t="shared" si="357"/>
        <v>483186.91254064749</v>
      </c>
      <c r="AZ455" s="112">
        <f t="shared" si="357"/>
        <v>792483.03171923838</v>
      </c>
      <c r="BA455" s="112">
        <f t="shared" si="357"/>
        <v>1230159.3319703552</v>
      </c>
      <c r="BB455" s="112">
        <f t="shared" si="357"/>
        <v>655640.80567300506</v>
      </c>
      <c r="BC455" s="112">
        <f>SUM(BC422:BC453)</f>
        <v>0</v>
      </c>
      <c r="BD455" s="112">
        <f>SUM(BD422:BD453)</f>
        <v>0</v>
      </c>
      <c r="BE455" s="112">
        <f t="shared" si="357"/>
        <v>3468229.3279084689</v>
      </c>
      <c r="BF455" s="112">
        <f t="shared" si="357"/>
        <v>0</v>
      </c>
      <c r="BG455" s="112">
        <f t="shared" si="357"/>
        <v>327732.64943902439</v>
      </c>
      <c r="BH455" s="112">
        <f t="shared" si="357"/>
        <v>515564.70537506964</v>
      </c>
      <c r="BI455" s="112">
        <f t="shared" si="357"/>
        <v>847089.04110785085</v>
      </c>
      <c r="BJ455" s="112">
        <f t="shared" si="357"/>
        <v>1312189.0836747191</v>
      </c>
      <c r="BK455" s="112">
        <f t="shared" si="357"/>
        <v>950429.09939096193</v>
      </c>
      <c r="BL455" s="112">
        <f>SUM(BL422:BL453)</f>
        <v>700477.69127766252</v>
      </c>
      <c r="BM455" s="112">
        <f>SUM(BM422:BM453)</f>
        <v>0</v>
      </c>
      <c r="BN455" s="112">
        <f t="shared" si="357"/>
        <v>3703053.1708743284</v>
      </c>
      <c r="BO455" s="112">
        <f t="shared" ref="BO455:DH455" si="358">SUM(BO422:BO453)</f>
        <v>0</v>
      </c>
      <c r="BP455" s="112">
        <f t="shared" si="358"/>
        <v>333573.10420555511</v>
      </c>
      <c r="BQ455" s="112">
        <f t="shared" si="358"/>
        <v>524889.49851072161</v>
      </c>
      <c r="BR455" s="112">
        <f t="shared" si="358"/>
        <v>863289.85530268634</v>
      </c>
      <c r="BS455" s="112">
        <f t="shared" si="358"/>
        <v>1284459.6004384009</v>
      </c>
      <c r="BT455" s="112">
        <f t="shared" si="358"/>
        <v>713200.72068143229</v>
      </c>
      <c r="BU455" s="112">
        <f>SUM(BU422:BU453)</f>
        <v>713200.72068143229</v>
      </c>
      <c r="BV455" s="112">
        <f>SUM(BV422:BV453)</f>
        <v>0</v>
      </c>
      <c r="BW455" s="112">
        <f t="shared" si="358"/>
        <v>3719412.779138797</v>
      </c>
      <c r="BX455" s="112">
        <f t="shared" si="358"/>
        <v>0</v>
      </c>
      <c r="BY455" s="112">
        <f t="shared" si="358"/>
        <v>339588.77261508163</v>
      </c>
      <c r="BZ455" s="112">
        <f t="shared" si="358"/>
        <v>534494.03544044332</v>
      </c>
      <c r="CA455" s="112">
        <f t="shared" si="358"/>
        <v>879976.69392336707</v>
      </c>
      <c r="CB455" s="112">
        <f t="shared" si="358"/>
        <v>1308562.459091393</v>
      </c>
      <c r="CC455" s="112">
        <f t="shared" si="358"/>
        <v>726305.44096731534</v>
      </c>
      <c r="CD455" s="112">
        <f>SUM(CD422:CD453)</f>
        <v>726305.44096731534</v>
      </c>
      <c r="CE455" s="112">
        <f>SUM(CE422:CE453)</f>
        <v>0</v>
      </c>
      <c r="CF455" s="112">
        <f t="shared" si="358"/>
        <v>3788927.402037601</v>
      </c>
      <c r="CG455" s="112">
        <f t="shared" si="358"/>
        <v>0</v>
      </c>
      <c r="CH455" s="112">
        <f t="shared" si="358"/>
        <v>345784.9110768942</v>
      </c>
      <c r="CI455" s="112">
        <f t="shared" si="358"/>
        <v>544386.70847805659</v>
      </c>
      <c r="CJ455" s="112">
        <f t="shared" si="358"/>
        <v>897164.13770266797</v>
      </c>
      <c r="CK455" s="112">
        <f t="shared" si="358"/>
        <v>1333388.4035039744</v>
      </c>
      <c r="CL455" s="112">
        <f t="shared" si="358"/>
        <v>739803.30286177492</v>
      </c>
      <c r="CM455" s="112">
        <f>SUM(CM422:CM453)</f>
        <v>739803.30286177492</v>
      </c>
      <c r="CN455" s="112">
        <f>SUM(CN422:CN453)</f>
        <v>0</v>
      </c>
      <c r="CO455" s="112">
        <f t="shared" si="358"/>
        <v>3860527.4636233705</v>
      </c>
      <c r="CP455" s="112">
        <f t="shared" si="358"/>
        <v>0</v>
      </c>
      <c r="CQ455" s="112">
        <f t="shared" si="358"/>
        <v>352166.93369256106</v>
      </c>
      <c r="CR455" s="112">
        <f t="shared" si="358"/>
        <v>554576.16170679836</v>
      </c>
      <c r="CS455" s="112">
        <f t="shared" si="358"/>
        <v>914867.20479534811</v>
      </c>
      <c r="CT455" s="112">
        <f t="shared" si="358"/>
        <v>1358959.1262489343</v>
      </c>
      <c r="CU455" s="112">
        <f t="shared" si="358"/>
        <v>753706.10061306809</v>
      </c>
      <c r="CV455" s="112">
        <f>SUM(CV422:CV453)</f>
        <v>753706.10061306809</v>
      </c>
      <c r="CW455" s="112">
        <f>SUM(CW422:CW453)</f>
        <v>0</v>
      </c>
      <c r="CX455" s="112">
        <f t="shared" si="358"/>
        <v>3934275.5270567108</v>
      </c>
      <c r="CY455" s="112">
        <f t="shared" si="358"/>
        <v>0</v>
      </c>
      <c r="CZ455" s="112">
        <f t="shared" si="358"/>
        <v>0</v>
      </c>
      <c r="DA455" s="112">
        <f t="shared" si="358"/>
        <v>0</v>
      </c>
      <c r="DB455" s="112">
        <f t="shared" si="358"/>
        <v>0</v>
      </c>
      <c r="DC455" s="112">
        <f t="shared" si="358"/>
        <v>0</v>
      </c>
      <c r="DD455" s="112">
        <f t="shared" si="358"/>
        <v>0</v>
      </c>
      <c r="DE455" s="112">
        <f>SUM(DE422:DE453)</f>
        <v>0</v>
      </c>
      <c r="DF455" s="112">
        <f>SUM(DF422:DF453)</f>
        <v>0</v>
      </c>
      <c r="DG455" s="112">
        <f t="shared" si="358"/>
        <v>1.032</v>
      </c>
      <c r="DH455" s="112">
        <f t="shared" si="358"/>
        <v>0</v>
      </c>
      <c r="DK455" s="105"/>
    </row>
    <row r="456" spans="1:115" s="109" customFormat="1" ht="12.75" hidden="1" customHeight="1" outlineLevel="1" x14ac:dyDescent="0.35">
      <c r="A456" s="88"/>
      <c r="B456" s="87"/>
      <c r="C456" s="27"/>
      <c r="D456" s="69" t="str">
        <f>IFERROR(IF(SUBTOTAL(109,D422:D453)&lt;&gt;D455,"Hidden",""),"Error")</f>
        <v/>
      </c>
      <c r="E456" s="69" t="str">
        <f t="shared" ref="E456:V456" si="359">IFERROR(IF(SUBTOTAL(109,E422:E453)&lt;&gt;E455,"Hidden",""),"Error")</f>
        <v>Hidden</v>
      </c>
      <c r="F456" s="69" t="str">
        <f t="shared" si="359"/>
        <v>Hidden</v>
      </c>
      <c r="G456" s="69" t="str">
        <f t="shared" si="359"/>
        <v>Hidden</v>
      </c>
      <c r="H456" s="69" t="str">
        <f t="shared" si="359"/>
        <v>Hidden</v>
      </c>
      <c r="I456" s="69" t="str">
        <f t="shared" si="359"/>
        <v>Hidden</v>
      </c>
      <c r="J456" s="69" t="str">
        <f t="shared" si="359"/>
        <v>Hidden</v>
      </c>
      <c r="K456" s="69" t="str">
        <f>IFERROR(IF(SUBTOTAL(109,K422:K453)&lt;&gt;K455,"Hidden",""),"Error")</f>
        <v/>
      </c>
      <c r="L456" s="69" t="str">
        <f>IFERROR(IF(SUBTOTAL(109,L422:L453)&lt;&gt;L455,"Hidden",""),"Error")</f>
        <v/>
      </c>
      <c r="M456" s="69" t="str">
        <f t="shared" si="359"/>
        <v>Hidden</v>
      </c>
      <c r="N456" s="28"/>
      <c r="O456" s="69" t="str">
        <f t="shared" si="359"/>
        <v>Hidden</v>
      </c>
      <c r="P456" s="69" t="str">
        <f t="shared" si="359"/>
        <v>Hidden</v>
      </c>
      <c r="Q456" s="69" t="str">
        <f t="shared" si="359"/>
        <v>Hidden</v>
      </c>
      <c r="R456" s="69" t="str">
        <f t="shared" si="359"/>
        <v>Hidden</v>
      </c>
      <c r="S456" s="69" t="str">
        <f t="shared" si="359"/>
        <v>Hidden</v>
      </c>
      <c r="T456" s="69" t="str">
        <f>IFERROR(IF(SUBTOTAL(109,T422:T453)&lt;&gt;T455,"Hidden",""),"Error")</f>
        <v/>
      </c>
      <c r="U456" s="69" t="str">
        <f>IFERROR(IF(SUBTOTAL(109,U422:U453)&lt;&gt;U455,"Hidden",""),"Error")</f>
        <v/>
      </c>
      <c r="V456" s="69" t="str">
        <f t="shared" si="359"/>
        <v>Hidden</v>
      </c>
      <c r="W456" s="28"/>
      <c r="X456" s="69"/>
      <c r="Y456" s="69"/>
      <c r="Z456" s="69"/>
      <c r="AA456" s="69"/>
      <c r="AB456" s="69"/>
      <c r="AC456" s="69"/>
      <c r="AD456" s="69"/>
      <c r="AE456" s="69"/>
      <c r="AF456" s="69" t="str">
        <f t="shared" ref="AF456:AM456" si="360">IFERROR(IF(SUBTOTAL(109,AF422:AF453)&lt;&gt;AF455,"Hidden",""),"Error")</f>
        <v>Hidden</v>
      </c>
      <c r="AG456" s="69" t="str">
        <f t="shared" si="360"/>
        <v>Hidden</v>
      </c>
      <c r="AH456" s="69" t="str">
        <f t="shared" si="360"/>
        <v>Hidden</v>
      </c>
      <c r="AI456" s="69" t="str">
        <f t="shared" si="360"/>
        <v>Hidden</v>
      </c>
      <c r="AJ456" s="69" t="str">
        <f t="shared" si="360"/>
        <v>Hidden</v>
      </c>
      <c r="AK456" s="69" t="str">
        <f>IFERROR(IF(SUBTOTAL(109,AK422:AK453)&lt;&gt;AK455,"Hidden",""),"Error")</f>
        <v/>
      </c>
      <c r="AL456" s="69" t="str">
        <f>IFERROR(IF(SUBTOTAL(109,AL422:AL453)&lt;&gt;AL455,"Hidden",""),"Error")</f>
        <v/>
      </c>
      <c r="AM456" s="69" t="str">
        <f t="shared" si="360"/>
        <v>Hidden</v>
      </c>
      <c r="AN456" s="28"/>
      <c r="AO456" s="69" t="str">
        <f t="shared" ref="AO456:AV456" si="361">IFERROR(IF(SUBTOTAL(109,AO422:AO453)&lt;&gt;AO455,"Hidden",""),"Error")</f>
        <v>Hidden</v>
      </c>
      <c r="AP456" s="69" t="str">
        <f t="shared" si="361"/>
        <v>Hidden</v>
      </c>
      <c r="AQ456" s="69" t="str">
        <f t="shared" si="361"/>
        <v>Hidden</v>
      </c>
      <c r="AR456" s="69" t="str">
        <f t="shared" si="361"/>
        <v>Hidden</v>
      </c>
      <c r="AS456" s="69" t="str">
        <f t="shared" si="361"/>
        <v>Hidden</v>
      </c>
      <c r="AT456" s="69" t="str">
        <f>IFERROR(IF(SUBTOTAL(109,AT422:AT453)&lt;&gt;AT455,"Hidden",""),"Error")</f>
        <v/>
      </c>
      <c r="AU456" s="69" t="str">
        <f>IFERROR(IF(SUBTOTAL(109,AU422:AU453)&lt;&gt;AU455,"Hidden",""),"Error")</f>
        <v/>
      </c>
      <c r="AV456" s="69" t="str">
        <f t="shared" si="361"/>
        <v>Hidden</v>
      </c>
      <c r="AW456" s="28"/>
      <c r="AX456" s="69" t="str">
        <f t="shared" ref="AX456:BE456" si="362">IFERROR(IF(SUBTOTAL(109,AX422:AX453)&lt;&gt;AX455,"Hidden",""),"Error")</f>
        <v>Hidden</v>
      </c>
      <c r="AY456" s="69" t="str">
        <f t="shared" si="362"/>
        <v>Hidden</v>
      </c>
      <c r="AZ456" s="69" t="str">
        <f t="shared" si="362"/>
        <v>Hidden</v>
      </c>
      <c r="BA456" s="69" t="str">
        <f t="shared" si="362"/>
        <v>Hidden</v>
      </c>
      <c r="BB456" s="69" t="str">
        <f t="shared" si="362"/>
        <v>Hidden</v>
      </c>
      <c r="BC456" s="69" t="str">
        <f>IFERROR(IF(SUBTOTAL(109,BC422:BC453)&lt;&gt;BC455,"Hidden",""),"Error")</f>
        <v/>
      </c>
      <c r="BD456" s="69" t="str">
        <f>IFERROR(IF(SUBTOTAL(109,BD422:BD453)&lt;&gt;BD455,"Hidden",""),"Error")</f>
        <v/>
      </c>
      <c r="BE456" s="69" t="str">
        <f t="shared" si="362"/>
        <v>Hidden</v>
      </c>
      <c r="BF456" s="28"/>
      <c r="BG456" s="69" t="str">
        <f t="shared" ref="BG456:BN456" si="363">IFERROR(IF(SUBTOTAL(109,BG422:BG453)&lt;&gt;BG455,"Hidden",""),"Error")</f>
        <v>Hidden</v>
      </c>
      <c r="BH456" s="69" t="str">
        <f t="shared" si="363"/>
        <v>Hidden</v>
      </c>
      <c r="BI456" s="69" t="str">
        <f t="shared" si="363"/>
        <v>Hidden</v>
      </c>
      <c r="BJ456" s="69" t="str">
        <f t="shared" si="363"/>
        <v>Hidden</v>
      </c>
      <c r="BK456" s="69" t="str">
        <f t="shared" si="363"/>
        <v>Hidden</v>
      </c>
      <c r="BL456" s="69" t="str">
        <f>IFERROR(IF(SUBTOTAL(109,BL422:BL453)&lt;&gt;BL455,"Hidden",""),"Error")</f>
        <v>Hidden</v>
      </c>
      <c r="BM456" s="69" t="str">
        <f>IFERROR(IF(SUBTOTAL(109,BM422:BM453)&lt;&gt;BM455,"Hidden",""),"Error")</f>
        <v/>
      </c>
      <c r="BN456" s="69" t="str">
        <f t="shared" si="363"/>
        <v>Hidden</v>
      </c>
      <c r="BO456" s="28"/>
      <c r="BP456" s="69" t="str">
        <f t="shared" ref="BP456:BW456" si="364">IFERROR(IF(SUBTOTAL(109,BP422:BP453)&lt;&gt;BP455,"Hidden",""),"Error")</f>
        <v>Hidden</v>
      </c>
      <c r="BQ456" s="69" t="str">
        <f t="shared" si="364"/>
        <v>Hidden</v>
      </c>
      <c r="BR456" s="69" t="str">
        <f t="shared" si="364"/>
        <v>Hidden</v>
      </c>
      <c r="BS456" s="69" t="str">
        <f t="shared" si="364"/>
        <v>Hidden</v>
      </c>
      <c r="BT456" s="69" t="str">
        <f t="shared" si="364"/>
        <v>Hidden</v>
      </c>
      <c r="BU456" s="69" t="str">
        <f>IFERROR(IF(SUBTOTAL(109,BU422:BU453)&lt;&gt;BU455,"Hidden",""),"Error")</f>
        <v>Hidden</v>
      </c>
      <c r="BV456" s="69" t="str">
        <f>IFERROR(IF(SUBTOTAL(109,BV422:BV453)&lt;&gt;BV455,"Hidden",""),"Error")</f>
        <v/>
      </c>
      <c r="BW456" s="69" t="str">
        <f t="shared" si="364"/>
        <v>Hidden</v>
      </c>
      <c r="BX456" s="28"/>
      <c r="BY456" s="69" t="str">
        <f t="shared" ref="BY456:CF456" si="365">IFERROR(IF(SUBTOTAL(109,BY422:BY453)&lt;&gt;BY455,"Hidden",""),"Error")</f>
        <v>Hidden</v>
      </c>
      <c r="BZ456" s="69" t="str">
        <f t="shared" si="365"/>
        <v>Hidden</v>
      </c>
      <c r="CA456" s="69" t="str">
        <f t="shared" si="365"/>
        <v>Hidden</v>
      </c>
      <c r="CB456" s="69" t="str">
        <f t="shared" si="365"/>
        <v>Hidden</v>
      </c>
      <c r="CC456" s="69" t="str">
        <f t="shared" si="365"/>
        <v>Hidden</v>
      </c>
      <c r="CD456" s="69" t="str">
        <f>IFERROR(IF(SUBTOTAL(109,CD422:CD453)&lt;&gt;CD455,"Hidden",""),"Error")</f>
        <v>Hidden</v>
      </c>
      <c r="CE456" s="69" t="str">
        <f>IFERROR(IF(SUBTOTAL(109,CE422:CE453)&lt;&gt;CE455,"Hidden",""),"Error")</f>
        <v/>
      </c>
      <c r="CF456" s="69" t="str">
        <f t="shared" si="365"/>
        <v>Hidden</v>
      </c>
      <c r="CG456" s="28"/>
      <c r="CH456" s="69" t="str">
        <f t="shared" ref="CH456:CO456" si="366">IFERROR(IF(SUBTOTAL(109,CH422:CH453)&lt;&gt;CH455,"Hidden",""),"Error")</f>
        <v>Hidden</v>
      </c>
      <c r="CI456" s="69" t="str">
        <f t="shared" si="366"/>
        <v>Hidden</v>
      </c>
      <c r="CJ456" s="69" t="str">
        <f t="shared" si="366"/>
        <v>Hidden</v>
      </c>
      <c r="CK456" s="69" t="str">
        <f t="shared" si="366"/>
        <v>Hidden</v>
      </c>
      <c r="CL456" s="69" t="str">
        <f t="shared" si="366"/>
        <v>Hidden</v>
      </c>
      <c r="CM456" s="69" t="str">
        <f>IFERROR(IF(SUBTOTAL(109,CM422:CM453)&lt;&gt;CM455,"Hidden",""),"Error")</f>
        <v>Hidden</v>
      </c>
      <c r="CN456" s="69" t="str">
        <f>IFERROR(IF(SUBTOTAL(109,CN422:CN453)&lt;&gt;CN455,"Hidden",""),"Error")</f>
        <v/>
      </c>
      <c r="CO456" s="69" t="str">
        <f t="shared" si="366"/>
        <v>Hidden</v>
      </c>
      <c r="CP456" s="28"/>
      <c r="CQ456" s="69" t="str">
        <f t="shared" ref="CQ456:CX456" si="367">IFERROR(IF(SUBTOTAL(109,CQ422:CQ453)&lt;&gt;CQ455,"Hidden",""),"Error")</f>
        <v>Hidden</v>
      </c>
      <c r="CR456" s="69" t="str">
        <f t="shared" si="367"/>
        <v>Hidden</v>
      </c>
      <c r="CS456" s="69" t="str">
        <f t="shared" si="367"/>
        <v>Hidden</v>
      </c>
      <c r="CT456" s="69" t="str">
        <f t="shared" si="367"/>
        <v>Hidden</v>
      </c>
      <c r="CU456" s="69" t="str">
        <f t="shared" si="367"/>
        <v>Hidden</v>
      </c>
      <c r="CV456" s="69" t="str">
        <f>IFERROR(IF(SUBTOTAL(109,CV422:CV453)&lt;&gt;CV455,"Hidden",""),"Error")</f>
        <v>Hidden</v>
      </c>
      <c r="CW456" s="69" t="str">
        <f>IFERROR(IF(SUBTOTAL(109,CW422:CW453)&lt;&gt;CW455,"Hidden",""),"Error")</f>
        <v/>
      </c>
      <c r="CX456" s="69" t="str">
        <f t="shared" si="367"/>
        <v>Hidden</v>
      </c>
      <c r="CY456" s="28"/>
      <c r="CZ456" s="69" t="str">
        <f t="shared" ref="CZ456:DG456" si="368">IFERROR(IF(SUBTOTAL(109,CZ422:CZ453)&lt;&gt;CZ455,"Hidden",""),"Error")</f>
        <v/>
      </c>
      <c r="DA456" s="69" t="str">
        <f t="shared" si="368"/>
        <v/>
      </c>
      <c r="DB456" s="69" t="str">
        <f t="shared" si="368"/>
        <v/>
      </c>
      <c r="DC456" s="69" t="str">
        <f t="shared" si="368"/>
        <v/>
      </c>
      <c r="DD456" s="69" t="str">
        <f t="shared" si="368"/>
        <v/>
      </c>
      <c r="DE456" s="69" t="str">
        <f>IFERROR(IF(SUBTOTAL(109,DE422:DE453)&lt;&gt;DE455,"Hidden",""),"Error")</f>
        <v/>
      </c>
      <c r="DF456" s="69" t="str">
        <f>IFERROR(IF(SUBTOTAL(109,DF422:DF453)&lt;&gt;DF455,"Hidden",""),"Error")</f>
        <v/>
      </c>
      <c r="DG456" s="69" t="str">
        <f t="shared" si="368"/>
        <v>Hidden</v>
      </c>
      <c r="DH456" s="28"/>
      <c r="DK456" s="105"/>
    </row>
    <row r="457" spans="1:115" s="109" customFormat="1" ht="12.75" hidden="1" customHeight="1" outlineLevel="1" x14ac:dyDescent="0.35">
      <c r="A457" s="88" t="s">
        <v>36</v>
      </c>
      <c r="B457" s="8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8"/>
      <c r="O457" s="27"/>
      <c r="P457" s="27"/>
      <c r="Q457" s="27"/>
      <c r="R457" s="27"/>
      <c r="S457" s="27"/>
      <c r="T457" s="27"/>
      <c r="U457" s="27"/>
      <c r="V457" s="27"/>
      <c r="W457" s="28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8"/>
      <c r="AO457" s="27"/>
      <c r="AP457" s="27"/>
      <c r="AQ457" s="27"/>
      <c r="AR457" s="27"/>
      <c r="AS457" s="27"/>
      <c r="AT457" s="27"/>
      <c r="AU457" s="27"/>
      <c r="AV457" s="27"/>
      <c r="AW457" s="28"/>
      <c r="AX457" s="27"/>
      <c r="AY457" s="27"/>
      <c r="AZ457" s="27"/>
      <c r="BA457" s="27"/>
      <c r="BB457" s="27"/>
      <c r="BC457" s="27"/>
      <c r="BD457" s="27"/>
      <c r="BE457" s="27"/>
      <c r="BF457" s="28"/>
      <c r="BG457" s="27"/>
      <c r="BH457" s="27"/>
      <c r="BI457" s="27"/>
      <c r="BJ457" s="27"/>
      <c r="BK457" s="27"/>
      <c r="BL457" s="27"/>
      <c r="BM457" s="27"/>
      <c r="BN457" s="27"/>
      <c r="BO457" s="28"/>
      <c r="BP457" s="27"/>
      <c r="BQ457" s="27"/>
      <c r="BR457" s="27"/>
      <c r="BS457" s="27"/>
      <c r="BT457" s="27"/>
      <c r="BU457" s="27"/>
      <c r="BV457" s="27"/>
      <c r="BW457" s="27"/>
      <c r="BX457" s="28"/>
      <c r="BY457" s="27"/>
      <c r="BZ457" s="27"/>
      <c r="CA457" s="27"/>
      <c r="CB457" s="27"/>
      <c r="CC457" s="27"/>
      <c r="CD457" s="27"/>
      <c r="CE457" s="27"/>
      <c r="CF457" s="27"/>
      <c r="CG457" s="28"/>
      <c r="CH457" s="27"/>
      <c r="CI457" s="27"/>
      <c r="CJ457" s="27"/>
      <c r="CK457" s="27"/>
      <c r="CL457" s="27"/>
      <c r="CM457" s="27"/>
      <c r="CN457" s="27"/>
      <c r="CO457" s="27"/>
      <c r="CP457" s="28"/>
      <c r="CQ457" s="27"/>
      <c r="CR457" s="27"/>
      <c r="CS457" s="27"/>
      <c r="CT457" s="27"/>
      <c r="CU457" s="27"/>
      <c r="CV457" s="27"/>
      <c r="CW457" s="27"/>
      <c r="CX457" s="27"/>
      <c r="CY457" s="28"/>
      <c r="CZ457" s="27"/>
      <c r="DA457" s="27"/>
      <c r="DB457" s="27"/>
      <c r="DC457" s="27"/>
      <c r="DD457" s="27"/>
      <c r="DE457" s="27"/>
      <c r="DF457" s="27"/>
      <c r="DG457" s="27"/>
      <c r="DH457" s="28"/>
      <c r="DK457" s="105"/>
    </row>
    <row r="458" spans="1:115" s="103" customFormat="1" ht="12.75" customHeight="1" collapsed="1" x14ac:dyDescent="0.35">
      <c r="A458" s="88">
        <v>3100</v>
      </c>
      <c r="B458" s="88" t="s">
        <v>649</v>
      </c>
      <c r="C458" s="23"/>
      <c r="D458" s="23">
        <f t="shared" ref="D458:AQ458" si="369">SUM(D422:D424)</f>
        <v>0</v>
      </c>
      <c r="E458" s="23">
        <f t="shared" si="369"/>
        <v>874463.25313272001</v>
      </c>
      <c r="F458" s="23">
        <f t="shared" si="369"/>
        <v>82446.929548400003</v>
      </c>
      <c r="G458" s="23">
        <f t="shared" si="369"/>
        <v>119347.4925664</v>
      </c>
      <c r="H458" s="23">
        <f t="shared" si="369"/>
        <v>234029.79886151999</v>
      </c>
      <c r="I458" s="23">
        <f t="shared" si="369"/>
        <v>249907.98999999993</v>
      </c>
      <c r="J458" s="23">
        <f t="shared" si="369"/>
        <v>188731.04215640004</v>
      </c>
      <c r="K458" s="23">
        <f>SUM(K422:K424)</f>
        <v>0</v>
      </c>
      <c r="L458" s="23">
        <f>SUM(L422:L424)</f>
        <v>0</v>
      </c>
      <c r="M458" s="23">
        <f t="shared" si="369"/>
        <v>0.28860000000000002</v>
      </c>
      <c r="N458" s="23">
        <f t="shared" si="369"/>
        <v>0</v>
      </c>
      <c r="O458" s="23">
        <f t="shared" si="369"/>
        <v>90140.318411533342</v>
      </c>
      <c r="P458" s="23">
        <f t="shared" si="369"/>
        <v>122794.68077199999</v>
      </c>
      <c r="Q458" s="23">
        <f t="shared" si="369"/>
        <v>220574.88195199997</v>
      </c>
      <c r="R458" s="23">
        <f t="shared" si="369"/>
        <v>268608.63552400004</v>
      </c>
      <c r="S458" s="23">
        <f t="shared" si="369"/>
        <v>176103.62293666671</v>
      </c>
      <c r="T458" s="23">
        <f>SUM(T422:T424)</f>
        <v>0</v>
      </c>
      <c r="U458" s="23">
        <f>SUM(U422:U424)</f>
        <v>0</v>
      </c>
      <c r="V458" s="23">
        <f t="shared" si="369"/>
        <v>878222.13959619973</v>
      </c>
      <c r="W458" s="23">
        <f t="shared" si="369"/>
        <v>0</v>
      </c>
      <c r="X458" s="23">
        <f t="shared" si="369"/>
        <v>-7693.3888631333321</v>
      </c>
      <c r="Y458" s="23">
        <f t="shared" si="369"/>
        <v>-3447.1882055999886</v>
      </c>
      <c r="Z458" s="23">
        <f t="shared" si="369"/>
        <v>13454.916909520018</v>
      </c>
      <c r="AA458" s="23">
        <f t="shared" si="369"/>
        <v>-18700.645524000109</v>
      </c>
      <c r="AB458" s="23">
        <f t="shared" si="369"/>
        <v>12627.419219733327</v>
      </c>
      <c r="AC458" s="23">
        <f>SUM(AC422:AC424)</f>
        <v>0</v>
      </c>
      <c r="AD458" s="23">
        <f>SUM(AD422:AD424)</f>
        <v>0</v>
      </c>
      <c r="AE458" s="23">
        <f>SUM(AE422:AE424)</f>
        <v>-878221.85099619976</v>
      </c>
      <c r="AF458" s="23">
        <f t="shared" si="369"/>
        <v>100089.27349408001</v>
      </c>
      <c r="AG458" s="23">
        <f t="shared" si="369"/>
        <v>143406.22747386002</v>
      </c>
      <c r="AH458" s="23">
        <f t="shared" si="369"/>
        <v>242032.01313368999</v>
      </c>
      <c r="AI458" s="23">
        <f t="shared" si="369"/>
        <v>365415.20777346013</v>
      </c>
      <c r="AJ458" s="23">
        <f t="shared" si="369"/>
        <v>210041.86072272001</v>
      </c>
      <c r="AK458" s="23">
        <f>SUM(AK422:AK424)</f>
        <v>0</v>
      </c>
      <c r="AL458" s="23">
        <f>SUM(AL422:AL424)</f>
        <v>0</v>
      </c>
      <c r="AM458" s="23">
        <f t="shared" si="369"/>
        <v>1060984.5825978098</v>
      </c>
      <c r="AN458" s="23">
        <f t="shared" si="369"/>
        <v>0</v>
      </c>
      <c r="AO458" s="23">
        <f t="shared" si="369"/>
        <v>116308.8685833771</v>
      </c>
      <c r="AP458" s="23">
        <f t="shared" si="369"/>
        <v>166645.39049013684</v>
      </c>
      <c r="AQ458" s="23">
        <f t="shared" si="369"/>
        <v>281253.61115945724</v>
      </c>
      <c r="AR458" s="23">
        <f t="shared" ref="AR458:DC458" si="370">SUM(AR422:AR424)</f>
        <v>433585.21067418478</v>
      </c>
      <c r="AS458" s="23">
        <f t="shared" si="370"/>
        <v>244079.41353727362</v>
      </c>
      <c r="AT458" s="23">
        <f>SUM(AT422:AT424)</f>
        <v>0</v>
      </c>
      <c r="AU458" s="23">
        <f>SUM(AU422:AU424)</f>
        <v>0</v>
      </c>
      <c r="AV458" s="23">
        <f t="shared" si="370"/>
        <v>1241872.4944444299</v>
      </c>
      <c r="AW458" s="23">
        <f t="shared" si="370"/>
        <v>0</v>
      </c>
      <c r="AX458" s="23">
        <f t="shared" si="370"/>
        <v>133411.55903188727</v>
      </c>
      <c r="AY458" s="23">
        <f t="shared" si="370"/>
        <v>191149.83768266375</v>
      </c>
      <c r="AZ458" s="23">
        <f t="shared" si="370"/>
        <v>322610.67625495011</v>
      </c>
      <c r="BA458" s="23">
        <f t="shared" si="370"/>
        <v>507313.445061957</v>
      </c>
      <c r="BB458" s="23">
        <f t="shared" si="370"/>
        <v>279970.18184605002</v>
      </c>
      <c r="BC458" s="23">
        <f>SUM(BC422:BC424)</f>
        <v>0</v>
      </c>
      <c r="BD458" s="23">
        <f>SUM(BD422:BD424)</f>
        <v>0</v>
      </c>
      <c r="BE458" s="23">
        <f t="shared" si="370"/>
        <v>1434455.6998775085</v>
      </c>
      <c r="BF458" s="23">
        <f t="shared" si="370"/>
        <v>0</v>
      </c>
      <c r="BG458" s="23">
        <f t="shared" si="370"/>
        <v>144765.89083476664</v>
      </c>
      <c r="BH458" s="23">
        <f t="shared" si="370"/>
        <v>207418.13330011274</v>
      </c>
      <c r="BI458" s="23">
        <f t="shared" si="370"/>
        <v>350067.28262347681</v>
      </c>
      <c r="BJ458" s="23">
        <f t="shared" si="370"/>
        <v>550489.65276910528</v>
      </c>
      <c r="BK458" s="23">
        <f t="shared" si="370"/>
        <v>550489.65276910528</v>
      </c>
      <c r="BL458" s="23">
        <f>SUM(BL422:BL424)</f>
        <v>303797.75992594275</v>
      </c>
      <c r="BM458" s="23">
        <f>SUM(BM422:BM424)</f>
        <v>0</v>
      </c>
      <c r="BN458" s="23">
        <f t="shared" si="370"/>
        <v>1556538.7194534047</v>
      </c>
      <c r="BO458" s="23">
        <f t="shared" si="370"/>
        <v>0</v>
      </c>
      <c r="BP458" s="23">
        <f t="shared" si="370"/>
        <v>149108.86755980965</v>
      </c>
      <c r="BQ458" s="23">
        <f t="shared" si="370"/>
        <v>213640.67729911613</v>
      </c>
      <c r="BR458" s="23">
        <f t="shared" si="370"/>
        <v>360569.30110218108</v>
      </c>
      <c r="BS458" s="23">
        <f t="shared" si="370"/>
        <v>567004.34235217853</v>
      </c>
      <c r="BT458" s="23">
        <f t="shared" si="370"/>
        <v>312911.69272372097</v>
      </c>
      <c r="BU458" s="23">
        <f>SUM(BU422:BU424)</f>
        <v>312911.69272372097</v>
      </c>
      <c r="BV458" s="23">
        <f>SUM(BV422:BV424)</f>
        <v>0</v>
      </c>
      <c r="BW458" s="23">
        <f t="shared" si="370"/>
        <v>1603234.8810370057</v>
      </c>
      <c r="BX458" s="23">
        <f t="shared" si="370"/>
        <v>0</v>
      </c>
      <c r="BY458" s="23">
        <f t="shared" si="370"/>
        <v>153582.13358660392</v>
      </c>
      <c r="BZ458" s="23">
        <f t="shared" si="370"/>
        <v>220049.89761808966</v>
      </c>
      <c r="CA458" s="23">
        <f t="shared" si="370"/>
        <v>371386.38013524655</v>
      </c>
      <c r="CB458" s="23">
        <f t="shared" si="370"/>
        <v>584014.47262274404</v>
      </c>
      <c r="CC458" s="23">
        <f t="shared" si="370"/>
        <v>322299.04350543261</v>
      </c>
      <c r="CD458" s="23">
        <f>SUM(CD422:CD424)</f>
        <v>322299.04350543261</v>
      </c>
      <c r="CE458" s="23">
        <f>SUM(CE422:CE424)</f>
        <v>0</v>
      </c>
      <c r="CF458" s="23">
        <f t="shared" si="370"/>
        <v>1651331.9274681164</v>
      </c>
      <c r="CG458" s="23">
        <f t="shared" si="370"/>
        <v>0</v>
      </c>
      <c r="CH458" s="23">
        <f t="shared" si="370"/>
        <v>158189.59759420203</v>
      </c>
      <c r="CI458" s="23">
        <f t="shared" si="370"/>
        <v>226651.39454663236</v>
      </c>
      <c r="CJ458" s="23">
        <f t="shared" si="370"/>
        <v>382527.97153930395</v>
      </c>
      <c r="CK458" s="23">
        <f t="shared" si="370"/>
        <v>601534.9068014262</v>
      </c>
      <c r="CL458" s="23">
        <f t="shared" si="370"/>
        <v>331968.01481059566</v>
      </c>
      <c r="CM458" s="23">
        <f>SUM(CM422:CM424)</f>
        <v>331968.01481059566</v>
      </c>
      <c r="CN458" s="23">
        <f>SUM(CN422:CN424)</f>
        <v>0</v>
      </c>
      <c r="CO458" s="23">
        <f t="shared" si="370"/>
        <v>1700871.8852921606</v>
      </c>
      <c r="CP458" s="23">
        <f t="shared" si="370"/>
        <v>0</v>
      </c>
      <c r="CQ458" s="23">
        <f t="shared" si="370"/>
        <v>162935.28552202813</v>
      </c>
      <c r="CR458" s="23">
        <f t="shared" si="370"/>
        <v>233450.93638303134</v>
      </c>
      <c r="CS458" s="23">
        <f t="shared" si="370"/>
        <v>394003.8106854831</v>
      </c>
      <c r="CT458" s="23">
        <f t="shared" si="370"/>
        <v>619580.9540054691</v>
      </c>
      <c r="CU458" s="23">
        <f t="shared" si="370"/>
        <v>341927.05525491358</v>
      </c>
      <c r="CV458" s="23">
        <f>SUM(CV422:CV424)</f>
        <v>341927.05525491358</v>
      </c>
      <c r="CW458" s="23">
        <f>SUM(CW422:CW424)</f>
        <v>0</v>
      </c>
      <c r="CX458" s="23">
        <f t="shared" si="370"/>
        <v>1751898.0418509254</v>
      </c>
      <c r="CY458" s="23">
        <f t="shared" si="370"/>
        <v>0</v>
      </c>
      <c r="CZ458" s="23">
        <f t="shared" si="370"/>
        <v>0</v>
      </c>
      <c r="DA458" s="23">
        <f t="shared" si="370"/>
        <v>0</v>
      </c>
      <c r="DB458" s="23">
        <f t="shared" si="370"/>
        <v>0</v>
      </c>
      <c r="DC458" s="23">
        <f t="shared" si="370"/>
        <v>0</v>
      </c>
      <c r="DD458" s="23">
        <f t="shared" ref="DD458:DH458" si="371">SUM(DD422:DD424)</f>
        <v>0</v>
      </c>
      <c r="DE458" s="23">
        <f>SUM(DE422:DE424)</f>
        <v>0</v>
      </c>
      <c r="DF458" s="23">
        <f>SUM(DF422:DF424)</f>
        <v>0</v>
      </c>
      <c r="DG458" s="23">
        <f t="shared" si="371"/>
        <v>0</v>
      </c>
      <c r="DH458" s="23">
        <f t="shared" si="371"/>
        <v>0</v>
      </c>
      <c r="DJ458" s="104"/>
      <c r="DK458" s="105"/>
    </row>
    <row r="459" spans="1:115" s="103" customFormat="1" ht="12.75" customHeight="1" x14ac:dyDescent="0.35">
      <c r="A459" s="88">
        <v>3200</v>
      </c>
      <c r="B459" s="88" t="s">
        <v>653</v>
      </c>
      <c r="C459" s="23"/>
      <c r="D459" s="23">
        <f t="shared" ref="D459:BO459" si="372">SUM(D425:D427)</f>
        <v>0</v>
      </c>
      <c r="E459" s="23">
        <f t="shared" si="372"/>
        <v>91918.461286400008</v>
      </c>
      <c r="F459" s="23">
        <f t="shared" si="372"/>
        <v>5869.4218329600008</v>
      </c>
      <c r="G459" s="23">
        <f t="shared" si="372"/>
        <v>22847.4</v>
      </c>
      <c r="H459" s="23">
        <f t="shared" si="372"/>
        <v>37396.31</v>
      </c>
      <c r="I459" s="23">
        <f t="shared" si="372"/>
        <v>8427.69</v>
      </c>
      <c r="J459" s="23">
        <f t="shared" si="372"/>
        <v>12185.45</v>
      </c>
      <c r="K459" s="23">
        <f>SUM(K425:K427)</f>
        <v>0</v>
      </c>
      <c r="L459" s="23">
        <f>SUM(L425:L427)</f>
        <v>0</v>
      </c>
      <c r="M459" s="23">
        <f t="shared" si="372"/>
        <v>0.31</v>
      </c>
      <c r="N459" s="23">
        <f t="shared" si="372"/>
        <v>0</v>
      </c>
      <c r="O459" s="23">
        <f t="shared" si="372"/>
        <v>6782.315904000001</v>
      </c>
      <c r="P459" s="23">
        <f t="shared" si="372"/>
        <v>17241.187604480001</v>
      </c>
      <c r="Q459" s="23">
        <f t="shared" si="372"/>
        <v>45220.372377600012</v>
      </c>
      <c r="R459" s="23">
        <f t="shared" si="372"/>
        <v>21909.153280000002</v>
      </c>
      <c r="S459" s="23">
        <f t="shared" si="372"/>
        <v>19877.831904000002</v>
      </c>
      <c r="T459" s="23">
        <f>SUM(T425:T427)</f>
        <v>0</v>
      </c>
      <c r="U459" s="23">
        <f>SUM(U425:U427)</f>
        <v>0</v>
      </c>
      <c r="V459" s="23">
        <f t="shared" si="372"/>
        <v>111030.86107008002</v>
      </c>
      <c r="W459" s="23">
        <f t="shared" si="372"/>
        <v>0</v>
      </c>
      <c r="X459" s="23">
        <f t="shared" si="372"/>
        <v>-912.8940710400002</v>
      </c>
      <c r="Y459" s="23">
        <f t="shared" si="372"/>
        <v>5606.2123955200004</v>
      </c>
      <c r="Z459" s="23">
        <f t="shared" si="372"/>
        <v>-7824.0623776000139</v>
      </c>
      <c r="AA459" s="23">
        <f t="shared" si="372"/>
        <v>-13481.463280000002</v>
      </c>
      <c r="AB459" s="23">
        <f t="shared" si="372"/>
        <v>-7692.3819040000017</v>
      </c>
      <c r="AC459" s="23">
        <f>SUM(AC425:AC427)</f>
        <v>0</v>
      </c>
      <c r="AD459" s="23">
        <f>SUM(AD425:AD427)</f>
        <v>0</v>
      </c>
      <c r="AE459" s="23">
        <f>SUM(AE425:AE427)</f>
        <v>-111030.55107008002</v>
      </c>
      <c r="AF459" s="23">
        <f t="shared" si="372"/>
        <v>7796.6354700000002</v>
      </c>
      <c r="AG459" s="23">
        <f t="shared" si="372"/>
        <v>18517.614474399998</v>
      </c>
      <c r="AH459" s="23">
        <f t="shared" si="372"/>
        <v>51763.804836000003</v>
      </c>
      <c r="AI459" s="23">
        <f t="shared" si="372"/>
        <v>25185.7454</v>
      </c>
      <c r="AJ459" s="23">
        <f t="shared" si="372"/>
        <v>22850.632657499998</v>
      </c>
      <c r="AK459" s="23">
        <f>SUM(AK425:AK427)</f>
        <v>0</v>
      </c>
      <c r="AL459" s="23">
        <f>SUM(AL425:AL427)</f>
        <v>0</v>
      </c>
      <c r="AM459" s="23">
        <f t="shared" si="372"/>
        <v>126114.43283790001</v>
      </c>
      <c r="AN459" s="23">
        <f t="shared" si="372"/>
        <v>0</v>
      </c>
      <c r="AO459" s="23">
        <f t="shared" si="372"/>
        <v>8859.4929376200016</v>
      </c>
      <c r="AP459" s="23">
        <f t="shared" si="372"/>
        <v>21041.983466942402</v>
      </c>
      <c r="AQ459" s="23">
        <f t="shared" si="372"/>
        <v>58820.380295256007</v>
      </c>
      <c r="AR459" s="23">
        <f t="shared" si="372"/>
        <v>28619.131208400006</v>
      </c>
      <c r="AS459" s="23">
        <f t="shared" si="372"/>
        <v>25965.689870745002</v>
      </c>
      <c r="AT459" s="23">
        <f>SUM(AT425:AT427)</f>
        <v>0</v>
      </c>
      <c r="AU459" s="23">
        <f>SUM(AU425:AU427)</f>
        <v>0</v>
      </c>
      <c r="AV459" s="23">
        <f t="shared" si="372"/>
        <v>143306.67777896341</v>
      </c>
      <c r="AW459" s="23">
        <f t="shared" si="372"/>
        <v>0</v>
      </c>
      <c r="AX459" s="23">
        <f t="shared" si="372"/>
        <v>9925.7406841476022</v>
      </c>
      <c r="AY459" s="23">
        <f t="shared" si="372"/>
        <v>23574.404635069157</v>
      </c>
      <c r="AZ459" s="23">
        <f t="shared" si="372"/>
        <v>65899.464660614889</v>
      </c>
      <c r="BA459" s="23">
        <f t="shared" si="372"/>
        <v>32063.468753831999</v>
      </c>
      <c r="BB459" s="23">
        <f t="shared" si="372"/>
        <v>29090.683423610106</v>
      </c>
      <c r="BC459" s="23">
        <f>SUM(BC425:BC427)</f>
        <v>0</v>
      </c>
      <c r="BD459" s="23">
        <f>SUM(BD425:BD427)</f>
        <v>0</v>
      </c>
      <c r="BE459" s="23">
        <f t="shared" si="372"/>
        <v>160553.76215727377</v>
      </c>
      <c r="BF459" s="23">
        <f t="shared" si="372"/>
        <v>0</v>
      </c>
      <c r="BG459" s="23">
        <f t="shared" si="372"/>
        <v>10883.094382392806</v>
      </c>
      <c r="BH459" s="23">
        <f t="shared" si="372"/>
        <v>25848.193985354854</v>
      </c>
      <c r="BI459" s="23">
        <f t="shared" si="372"/>
        <v>72255.574316590326</v>
      </c>
      <c r="BJ459" s="23">
        <f t="shared" si="372"/>
        <v>35156.042030411285</v>
      </c>
      <c r="BK459" s="23">
        <f t="shared" si="372"/>
        <v>35156.042030411285</v>
      </c>
      <c r="BL459" s="23">
        <f>SUM(BL425:BL427)</f>
        <v>31896.526760274435</v>
      </c>
      <c r="BM459" s="23">
        <f>SUM(BM425:BM427)</f>
        <v>0</v>
      </c>
      <c r="BN459" s="23">
        <f t="shared" si="372"/>
        <v>176039.43147502371</v>
      </c>
      <c r="BO459" s="23">
        <f t="shared" si="372"/>
        <v>0</v>
      </c>
      <c r="BP459" s="23">
        <f t="shared" ref="BP459:DH459" si="373">SUM(BP425:BP427)</f>
        <v>11209.58721386459</v>
      </c>
      <c r="BQ459" s="23">
        <f t="shared" si="373"/>
        <v>26623.639804915503</v>
      </c>
      <c r="BR459" s="23">
        <f t="shared" si="373"/>
        <v>74423.241546088029</v>
      </c>
      <c r="BS459" s="23">
        <f t="shared" si="373"/>
        <v>36210.723291323622</v>
      </c>
      <c r="BT459" s="23">
        <f t="shared" si="373"/>
        <v>32853.42256308267</v>
      </c>
      <c r="BU459" s="23">
        <f>SUM(BU425:BU427)</f>
        <v>32853.42256308267</v>
      </c>
      <c r="BV459" s="23">
        <f>SUM(BV425:BV427)</f>
        <v>0</v>
      </c>
      <c r="BW459" s="23">
        <f t="shared" si="373"/>
        <v>181320.61441927444</v>
      </c>
      <c r="BX459" s="23">
        <f t="shared" si="373"/>
        <v>0</v>
      </c>
      <c r="BY459" s="23">
        <f t="shared" si="373"/>
        <v>11545.874830280529</v>
      </c>
      <c r="BZ459" s="23">
        <f t="shared" si="373"/>
        <v>27422.348999062968</v>
      </c>
      <c r="CA459" s="23">
        <f t="shared" si="373"/>
        <v>76655.938792470697</v>
      </c>
      <c r="CB459" s="23">
        <f t="shared" si="373"/>
        <v>37297.044990063339</v>
      </c>
      <c r="CC459" s="23">
        <f t="shared" si="373"/>
        <v>33839.025239975148</v>
      </c>
      <c r="CD459" s="23">
        <f>SUM(CD425:CD427)</f>
        <v>33839.025239975148</v>
      </c>
      <c r="CE459" s="23">
        <f>SUM(CE425:CE427)</f>
        <v>0</v>
      </c>
      <c r="CF459" s="23">
        <f t="shared" si="373"/>
        <v>186760.23285185266</v>
      </c>
      <c r="CG459" s="23">
        <f t="shared" si="373"/>
        <v>0</v>
      </c>
      <c r="CH459" s="23">
        <f t="shared" si="373"/>
        <v>11892.251075188944</v>
      </c>
      <c r="CI459" s="23">
        <f t="shared" si="373"/>
        <v>28245.019469034858</v>
      </c>
      <c r="CJ459" s="23">
        <f t="shared" si="373"/>
        <v>78955.616956244805</v>
      </c>
      <c r="CK459" s="23">
        <f t="shared" si="373"/>
        <v>38415.956339765238</v>
      </c>
      <c r="CL459" s="23">
        <f t="shared" si="373"/>
        <v>34854.195997174407</v>
      </c>
      <c r="CM459" s="23">
        <f>SUM(CM425:CM427)</f>
        <v>34854.195997174407</v>
      </c>
      <c r="CN459" s="23">
        <f>SUM(CN425:CN427)</f>
        <v>0</v>
      </c>
      <c r="CO459" s="23">
        <f t="shared" si="373"/>
        <v>192363.03983740826</v>
      </c>
      <c r="CP459" s="23">
        <f t="shared" si="373"/>
        <v>0</v>
      </c>
      <c r="CQ459" s="23">
        <f t="shared" si="373"/>
        <v>12249.018607444614</v>
      </c>
      <c r="CR459" s="23">
        <f t="shared" si="373"/>
        <v>29092.3700531059</v>
      </c>
      <c r="CS459" s="23">
        <f t="shared" si="373"/>
        <v>81324.285464932153</v>
      </c>
      <c r="CT459" s="23">
        <f t="shared" si="373"/>
        <v>39568.435029958186</v>
      </c>
      <c r="CU459" s="23">
        <f t="shared" si="373"/>
        <v>35899.821877089635</v>
      </c>
      <c r="CV459" s="23">
        <f>SUM(CV425:CV427)</f>
        <v>35899.821877089635</v>
      </c>
      <c r="CW459" s="23">
        <f>SUM(CW425:CW427)</f>
        <v>0</v>
      </c>
      <c r="CX459" s="23">
        <f t="shared" si="373"/>
        <v>198133.9310325305</v>
      </c>
      <c r="CY459" s="23">
        <f t="shared" si="373"/>
        <v>0</v>
      </c>
      <c r="CZ459" s="23">
        <f t="shared" si="373"/>
        <v>0</v>
      </c>
      <c r="DA459" s="23">
        <f t="shared" si="373"/>
        <v>0</v>
      </c>
      <c r="DB459" s="23">
        <f t="shared" si="373"/>
        <v>0</v>
      </c>
      <c r="DC459" s="23">
        <f t="shared" si="373"/>
        <v>0</v>
      </c>
      <c r="DD459" s="23">
        <f t="shared" si="373"/>
        <v>0</v>
      </c>
      <c r="DE459" s="23">
        <f>SUM(DE425:DE427)</f>
        <v>0</v>
      </c>
      <c r="DF459" s="23">
        <f>SUM(DF425:DF427)</f>
        <v>0</v>
      </c>
      <c r="DG459" s="23">
        <f t="shared" si="373"/>
        <v>0</v>
      </c>
      <c r="DH459" s="23">
        <f t="shared" si="373"/>
        <v>0</v>
      </c>
      <c r="DJ459" s="104"/>
      <c r="DK459" s="105"/>
    </row>
    <row r="460" spans="1:115" s="103" customFormat="1" ht="12.75" customHeight="1" x14ac:dyDescent="0.35">
      <c r="A460" s="88">
        <v>3300</v>
      </c>
      <c r="B460" s="88" t="s">
        <v>657</v>
      </c>
      <c r="C460" s="23"/>
      <c r="D460" s="23">
        <f t="shared" ref="D460:BO460" si="374">SUM(D428:D432)</f>
        <v>0</v>
      </c>
      <c r="E460" s="23">
        <f t="shared" si="374"/>
        <v>0</v>
      </c>
      <c r="F460" s="23">
        <f t="shared" si="374"/>
        <v>17057.968629000003</v>
      </c>
      <c r="G460" s="23">
        <f t="shared" si="374"/>
        <v>43218</v>
      </c>
      <c r="H460" s="23">
        <f t="shared" si="374"/>
        <v>53218</v>
      </c>
      <c r="I460" s="23">
        <f t="shared" si="374"/>
        <v>59026.229999999996</v>
      </c>
      <c r="J460" s="23">
        <f t="shared" si="374"/>
        <v>36871.07</v>
      </c>
      <c r="K460" s="23">
        <f>SUM(K428:K432)</f>
        <v>0</v>
      </c>
      <c r="L460" s="23">
        <f>SUM(L428:L432)</f>
        <v>0</v>
      </c>
      <c r="M460" s="23">
        <f t="shared" si="374"/>
        <v>0.15300000000000002</v>
      </c>
      <c r="N460" s="23">
        <f t="shared" si="374"/>
        <v>0</v>
      </c>
      <c r="O460" s="23">
        <f t="shared" si="374"/>
        <v>17129.346028833334</v>
      </c>
      <c r="P460" s="23">
        <f t="shared" si="374"/>
        <v>38703.260874</v>
      </c>
      <c r="Q460" s="23">
        <f t="shared" si="374"/>
        <v>58039.148159999997</v>
      </c>
      <c r="R460" s="23">
        <f t="shared" si="374"/>
        <v>72354.413289999997</v>
      </c>
      <c r="S460" s="23">
        <f t="shared" si="374"/>
        <v>38628.176916666664</v>
      </c>
      <c r="T460" s="23">
        <f>SUM(T428:T432)</f>
        <v>0</v>
      </c>
      <c r="U460" s="23">
        <f>SUM(U428:U432)</f>
        <v>0</v>
      </c>
      <c r="V460" s="23">
        <f t="shared" si="374"/>
        <v>0</v>
      </c>
      <c r="W460" s="23">
        <f t="shared" si="374"/>
        <v>0</v>
      </c>
      <c r="X460" s="23">
        <f t="shared" si="374"/>
        <v>-71.377399833333584</v>
      </c>
      <c r="Y460" s="23">
        <f t="shared" si="374"/>
        <v>4514.7391260000004</v>
      </c>
      <c r="Z460" s="23">
        <f t="shared" si="374"/>
        <v>-4821.148159999997</v>
      </c>
      <c r="AA460" s="23">
        <f t="shared" si="374"/>
        <v>-13328.183289999994</v>
      </c>
      <c r="AB460" s="23">
        <f t="shared" si="374"/>
        <v>-1757.1069166666639</v>
      </c>
      <c r="AC460" s="23">
        <f>SUM(AC428:AC432)</f>
        <v>0</v>
      </c>
      <c r="AD460" s="23">
        <f>SUM(AD428:AD432)</f>
        <v>0</v>
      </c>
      <c r="AE460" s="23">
        <f>SUM(AE428:AE432)</f>
        <v>0.15300000000000002</v>
      </c>
      <c r="AF460" s="23">
        <f t="shared" si="374"/>
        <v>16735.925065533334</v>
      </c>
      <c r="AG460" s="23">
        <f t="shared" si="374"/>
        <v>39031.483284620001</v>
      </c>
      <c r="AH460" s="23">
        <f t="shared" si="374"/>
        <v>56641.261547150003</v>
      </c>
      <c r="AI460" s="23">
        <f t="shared" si="374"/>
        <v>93934.296106299997</v>
      </c>
      <c r="AJ460" s="23">
        <f t="shared" si="374"/>
        <v>39660.742743049996</v>
      </c>
      <c r="AK460" s="23">
        <f>SUM(AK428:AK432)</f>
        <v>0</v>
      </c>
      <c r="AL460" s="23">
        <f>SUM(AL428:AL432)</f>
        <v>0</v>
      </c>
      <c r="AM460" s="23">
        <f t="shared" si="374"/>
        <v>246003.7087466534</v>
      </c>
      <c r="AN460" s="23">
        <f t="shared" si="374"/>
        <v>0</v>
      </c>
      <c r="AO460" s="23">
        <f t="shared" si="374"/>
        <v>17234.642817499334</v>
      </c>
      <c r="AP460" s="23">
        <f t="shared" si="374"/>
        <v>40195.917783158598</v>
      </c>
      <c r="AQ460" s="23">
        <f t="shared" si="374"/>
        <v>58332.099393564509</v>
      </c>
      <c r="AR460" s="23">
        <f t="shared" si="374"/>
        <v>97545.064989489008</v>
      </c>
      <c r="AS460" s="23">
        <f t="shared" si="374"/>
        <v>40842.375025341506</v>
      </c>
      <c r="AT460" s="23">
        <f>SUM(AT428:AT432)</f>
        <v>0</v>
      </c>
      <c r="AU460" s="23">
        <f>SUM(AU428:AU432)</f>
        <v>0</v>
      </c>
      <c r="AV460" s="23">
        <f t="shared" si="374"/>
        <v>254150.1000090529</v>
      </c>
      <c r="AW460" s="23">
        <f t="shared" si="374"/>
        <v>0</v>
      </c>
      <c r="AX460" s="23">
        <f t="shared" si="374"/>
        <v>17748.322102024315</v>
      </c>
      <c r="AY460" s="23">
        <f t="shared" si="374"/>
        <v>41395.28531665336</v>
      </c>
      <c r="AZ460" s="23">
        <f t="shared" si="374"/>
        <v>60073.662375371438</v>
      </c>
      <c r="BA460" s="23">
        <f t="shared" si="374"/>
        <v>101263.94693917368</v>
      </c>
      <c r="BB460" s="23">
        <f t="shared" si="374"/>
        <v>42059.456276101751</v>
      </c>
      <c r="BC460" s="23">
        <f>SUM(BC428:BC432)</f>
        <v>0</v>
      </c>
      <c r="BD460" s="23">
        <f>SUM(BD428:BD432)</f>
        <v>0</v>
      </c>
      <c r="BE460" s="23">
        <f t="shared" si="374"/>
        <v>262540.67300932459</v>
      </c>
      <c r="BF460" s="23">
        <f t="shared" si="374"/>
        <v>0</v>
      </c>
      <c r="BG460" s="23">
        <f t="shared" si="374"/>
        <v>18277.411765085046</v>
      </c>
      <c r="BH460" s="23">
        <f t="shared" si="374"/>
        <v>42630.633876152962</v>
      </c>
      <c r="BI460" s="23">
        <f t="shared" si="374"/>
        <v>61867.472246632584</v>
      </c>
      <c r="BJ460" s="23">
        <f t="shared" si="374"/>
        <v>104289.68534734889</v>
      </c>
      <c r="BK460" s="23">
        <f t="shared" si="374"/>
        <v>43313.049964384802</v>
      </c>
      <c r="BL460" s="23">
        <f>SUM(BL428:BL432)</f>
        <v>43313.049964384802</v>
      </c>
      <c r="BM460" s="23">
        <f>SUM(BM428:BM432)</f>
        <v>0</v>
      </c>
      <c r="BN460" s="23">
        <f t="shared" si="374"/>
        <v>270378.25319960422</v>
      </c>
      <c r="BO460" s="23">
        <f t="shared" si="374"/>
        <v>0</v>
      </c>
      <c r="BP460" s="23">
        <f t="shared" ref="BP460:DH460" si="375">SUM(BP428:BP432)</f>
        <v>18822.374118037595</v>
      </c>
      <c r="BQ460" s="23">
        <f t="shared" si="375"/>
        <v>43903.042892437552</v>
      </c>
      <c r="BR460" s="23">
        <f t="shared" si="375"/>
        <v>63715.096414031563</v>
      </c>
      <c r="BS460" s="23">
        <f t="shared" si="375"/>
        <v>107406.19590776938</v>
      </c>
      <c r="BT460" s="23">
        <f t="shared" si="375"/>
        <v>44604.251463316352</v>
      </c>
      <c r="BU460" s="23">
        <f>SUM(BU428:BU432)</f>
        <v>44604.251463316352</v>
      </c>
      <c r="BV460" s="23">
        <f>SUM(BV428:BV432)</f>
        <v>0</v>
      </c>
      <c r="BW460" s="23">
        <f t="shared" si="375"/>
        <v>278450.96079559234</v>
      </c>
      <c r="BX460" s="23">
        <f t="shared" si="375"/>
        <v>0</v>
      </c>
      <c r="BY460" s="23">
        <f t="shared" si="375"/>
        <v>19383.685341578726</v>
      </c>
      <c r="BZ460" s="23">
        <f t="shared" si="375"/>
        <v>45213.624179210674</v>
      </c>
      <c r="CA460" s="23">
        <f t="shared" si="375"/>
        <v>65618.149306452513</v>
      </c>
      <c r="CB460" s="23">
        <f t="shared" si="375"/>
        <v>110616.20178500243</v>
      </c>
      <c r="CC460" s="23">
        <f t="shared" si="375"/>
        <v>45934.189007215842</v>
      </c>
      <c r="CD460" s="23">
        <f>SUM(CD428:CD432)</f>
        <v>45934.189007215842</v>
      </c>
      <c r="CE460" s="23">
        <f>SUM(CE428:CE432)</f>
        <v>0</v>
      </c>
      <c r="CF460" s="23">
        <f t="shared" si="375"/>
        <v>286765.84961946018</v>
      </c>
      <c r="CG460" s="23">
        <f t="shared" si="375"/>
        <v>0</v>
      </c>
      <c r="CH460" s="23">
        <f t="shared" si="375"/>
        <v>19961.835901826089</v>
      </c>
      <c r="CI460" s="23">
        <f t="shared" si="375"/>
        <v>46563.522904587007</v>
      </c>
      <c r="CJ460" s="23">
        <f t="shared" si="375"/>
        <v>67578.293785646092</v>
      </c>
      <c r="CK460" s="23">
        <f t="shared" si="375"/>
        <v>113922.5078385525</v>
      </c>
      <c r="CL460" s="23">
        <f t="shared" si="375"/>
        <v>47304.024677432317</v>
      </c>
      <c r="CM460" s="23">
        <f>SUM(CM428:CM432)</f>
        <v>47304.024677432317</v>
      </c>
      <c r="CN460" s="23">
        <f>SUM(CN428:CN432)</f>
        <v>0</v>
      </c>
      <c r="CO460" s="23">
        <f t="shared" si="375"/>
        <v>295330.18510804395</v>
      </c>
      <c r="CP460" s="23">
        <f t="shared" si="375"/>
        <v>0</v>
      </c>
      <c r="CQ460" s="23">
        <f t="shared" si="375"/>
        <v>20557.330978880869</v>
      </c>
      <c r="CR460" s="23">
        <f t="shared" si="375"/>
        <v>47953.918591724607</v>
      </c>
      <c r="CS460" s="23">
        <f t="shared" si="375"/>
        <v>69597.242599215475</v>
      </c>
      <c r="CT460" s="23">
        <f t="shared" si="375"/>
        <v>117328.00307370911</v>
      </c>
      <c r="CU460" s="23">
        <f t="shared" si="375"/>
        <v>48714.955417755285</v>
      </c>
      <c r="CV460" s="23">
        <f>SUM(CV428:CV432)</f>
        <v>48714.955417755285</v>
      </c>
      <c r="CW460" s="23">
        <f>SUM(CW428:CW432)</f>
        <v>0</v>
      </c>
      <c r="CX460" s="23">
        <f t="shared" si="375"/>
        <v>304151.45066128537</v>
      </c>
      <c r="CY460" s="23">
        <f t="shared" si="375"/>
        <v>0</v>
      </c>
      <c r="CZ460" s="23">
        <f t="shared" si="375"/>
        <v>0</v>
      </c>
      <c r="DA460" s="23">
        <f t="shared" si="375"/>
        <v>0</v>
      </c>
      <c r="DB460" s="23">
        <f t="shared" si="375"/>
        <v>0</v>
      </c>
      <c r="DC460" s="23">
        <f t="shared" si="375"/>
        <v>0</v>
      </c>
      <c r="DD460" s="23">
        <f t="shared" si="375"/>
        <v>0</v>
      </c>
      <c r="DE460" s="23">
        <f>SUM(DE428:DE432)</f>
        <v>0</v>
      </c>
      <c r="DF460" s="23">
        <f>SUM(DF428:DF432)</f>
        <v>0</v>
      </c>
      <c r="DG460" s="23">
        <f t="shared" si="375"/>
        <v>0</v>
      </c>
      <c r="DH460" s="23">
        <f t="shared" si="375"/>
        <v>0</v>
      </c>
      <c r="DJ460" s="104"/>
      <c r="DK460" s="105"/>
    </row>
    <row r="461" spans="1:115" s="103" customFormat="1" ht="12.75" customHeight="1" x14ac:dyDescent="0.35">
      <c r="A461" s="88">
        <v>3400</v>
      </c>
      <c r="B461" s="88" t="s">
        <v>662</v>
      </c>
      <c r="C461" s="23"/>
      <c r="D461" s="23">
        <f t="shared" ref="D461:BO461" si="376">SUM(D433:D435)</f>
        <v>0</v>
      </c>
      <c r="E461" s="23">
        <f t="shared" si="376"/>
        <v>1102612.665</v>
      </c>
      <c r="F461" s="23">
        <f t="shared" si="376"/>
        <v>98212.665000000008</v>
      </c>
      <c r="G461" s="23">
        <f t="shared" si="376"/>
        <v>178200</v>
      </c>
      <c r="H461" s="23">
        <f t="shared" si="376"/>
        <v>291600</v>
      </c>
      <c r="I461" s="23">
        <f t="shared" si="376"/>
        <v>332100</v>
      </c>
      <c r="J461" s="23">
        <f t="shared" si="376"/>
        <v>202500</v>
      </c>
      <c r="K461" s="23">
        <f>SUM(K433:K435)</f>
        <v>0</v>
      </c>
      <c r="L461" s="23">
        <f>SUM(L433:L435)</f>
        <v>0</v>
      </c>
      <c r="M461" s="23">
        <f t="shared" si="376"/>
        <v>18468.000000000004</v>
      </c>
      <c r="N461" s="23">
        <f t="shared" si="376"/>
        <v>0</v>
      </c>
      <c r="O461" s="23">
        <f t="shared" si="376"/>
        <v>98212.665000000008</v>
      </c>
      <c r="P461" s="23">
        <f t="shared" si="376"/>
        <v>162000</v>
      </c>
      <c r="Q461" s="23">
        <f t="shared" si="376"/>
        <v>243000</v>
      </c>
      <c r="R461" s="23">
        <f t="shared" si="376"/>
        <v>348300</v>
      </c>
      <c r="S461" s="23">
        <f t="shared" si="376"/>
        <v>218700</v>
      </c>
      <c r="T461" s="23">
        <f>SUM(T433:T435)</f>
        <v>0</v>
      </c>
      <c r="U461" s="23">
        <f>SUM(U433:U435)</f>
        <v>0</v>
      </c>
      <c r="V461" s="23">
        <f t="shared" si="376"/>
        <v>1070212.665</v>
      </c>
      <c r="W461" s="23">
        <f t="shared" si="376"/>
        <v>0</v>
      </c>
      <c r="X461" s="23">
        <f t="shared" si="376"/>
        <v>0</v>
      </c>
      <c r="Y461" s="23">
        <f t="shared" si="376"/>
        <v>16200</v>
      </c>
      <c r="Z461" s="23">
        <f t="shared" si="376"/>
        <v>48600</v>
      </c>
      <c r="AA461" s="23">
        <f t="shared" si="376"/>
        <v>-16200</v>
      </c>
      <c r="AB461" s="23">
        <f t="shared" si="376"/>
        <v>-16200</v>
      </c>
      <c r="AC461" s="23">
        <f>SUM(AC433:AC435)</f>
        <v>0</v>
      </c>
      <c r="AD461" s="23">
        <f>SUM(AD433:AD435)</f>
        <v>0</v>
      </c>
      <c r="AE461" s="23">
        <f>SUM(AE433:AE435)</f>
        <v>-1051744.665</v>
      </c>
      <c r="AF461" s="23">
        <f t="shared" si="376"/>
        <v>111618</v>
      </c>
      <c r="AG461" s="23">
        <f t="shared" si="376"/>
        <v>171720</v>
      </c>
      <c r="AH461" s="23">
        <f t="shared" si="376"/>
        <v>257580</v>
      </c>
      <c r="AI461" s="23">
        <f t="shared" si="376"/>
        <v>429300</v>
      </c>
      <c r="AJ461" s="23">
        <f t="shared" si="376"/>
        <v>231822</v>
      </c>
      <c r="AK461" s="23">
        <f>SUM(AK433:AK435)</f>
        <v>0</v>
      </c>
      <c r="AL461" s="23">
        <f>SUM(AL433:AL435)</f>
        <v>0</v>
      </c>
      <c r="AM461" s="23">
        <f t="shared" si="376"/>
        <v>1202040</v>
      </c>
      <c r="AN461" s="23">
        <f t="shared" si="376"/>
        <v>0</v>
      </c>
      <c r="AO461" s="23">
        <f t="shared" si="376"/>
        <v>118315.08000000002</v>
      </c>
      <c r="AP461" s="23">
        <f t="shared" si="376"/>
        <v>182023.2</v>
      </c>
      <c r="AQ461" s="23">
        <f t="shared" si="376"/>
        <v>273034.80000000005</v>
      </c>
      <c r="AR461" s="23">
        <f t="shared" si="376"/>
        <v>464159.1599999998</v>
      </c>
      <c r="AS461" s="23">
        <f t="shared" si="376"/>
        <v>245731.32000000007</v>
      </c>
      <c r="AT461" s="23">
        <f>SUM(AT433:AT435)</f>
        <v>0</v>
      </c>
      <c r="AU461" s="23">
        <f>SUM(AU433:AU435)</f>
        <v>0</v>
      </c>
      <c r="AV461" s="23">
        <f t="shared" si="376"/>
        <v>1283263.5600000008</v>
      </c>
      <c r="AW461" s="23">
        <f t="shared" si="376"/>
        <v>0</v>
      </c>
      <c r="AX461" s="23">
        <f t="shared" si="376"/>
        <v>125413.98480000002</v>
      </c>
      <c r="AY461" s="23">
        <f t="shared" si="376"/>
        <v>192944.592</v>
      </c>
      <c r="AZ461" s="23">
        <f t="shared" si="376"/>
        <v>289416.88799999992</v>
      </c>
      <c r="BA461" s="23">
        <f t="shared" si="376"/>
        <v>501655.9392000002</v>
      </c>
      <c r="BB461" s="23">
        <f t="shared" si="376"/>
        <v>260475.19919999997</v>
      </c>
      <c r="BC461" s="23">
        <f>SUM(BC433:BC435)</f>
        <v>0</v>
      </c>
      <c r="BD461" s="23">
        <f>SUM(BD433:BD435)</f>
        <v>0</v>
      </c>
      <c r="BE461" s="23">
        <f t="shared" si="376"/>
        <v>1369906.6031999988</v>
      </c>
      <c r="BF461" s="23">
        <f t="shared" si="376"/>
        <v>0</v>
      </c>
      <c r="BG461" s="23">
        <f t="shared" si="376"/>
        <v>132938.82388800004</v>
      </c>
      <c r="BH461" s="23">
        <f t="shared" si="376"/>
        <v>204521.26752000005</v>
      </c>
      <c r="BI461" s="23">
        <f t="shared" si="376"/>
        <v>306781.90128000011</v>
      </c>
      <c r="BJ461" s="23">
        <f t="shared" si="376"/>
        <v>531755.2955519997</v>
      </c>
      <c r="BK461" s="23">
        <f t="shared" si="376"/>
        <v>276103.71115200012</v>
      </c>
      <c r="BL461" s="23">
        <f>SUM(BL433:BL435)</f>
        <v>276103.71115200012</v>
      </c>
      <c r="BM461" s="23">
        <f>SUM(BM433:BM435)</f>
        <v>0</v>
      </c>
      <c r="BN461" s="23">
        <f t="shared" si="376"/>
        <v>1452100.9993920014</v>
      </c>
      <c r="BO461" s="23">
        <f t="shared" si="376"/>
        <v>0</v>
      </c>
      <c r="BP461" s="23">
        <f t="shared" ref="BP461:DH461" si="377">SUM(BP433:BP435)</f>
        <v>132938.82388800004</v>
      </c>
      <c r="BQ461" s="23">
        <f t="shared" si="377"/>
        <v>204521.26752000005</v>
      </c>
      <c r="BR461" s="23">
        <f t="shared" si="377"/>
        <v>306781.90128000011</v>
      </c>
      <c r="BS461" s="23">
        <f t="shared" si="377"/>
        <v>480624.97867199971</v>
      </c>
      <c r="BT461" s="23">
        <f t="shared" si="377"/>
        <v>276103.71115200012</v>
      </c>
      <c r="BU461" s="23">
        <f>SUM(BU433:BU435)</f>
        <v>276103.71115200012</v>
      </c>
      <c r="BV461" s="23">
        <f>SUM(BV433:BV435)</f>
        <v>0</v>
      </c>
      <c r="BW461" s="23">
        <f t="shared" si="377"/>
        <v>1400970.6825120011</v>
      </c>
      <c r="BX461" s="23">
        <f t="shared" si="377"/>
        <v>0</v>
      </c>
      <c r="BY461" s="23">
        <f t="shared" si="377"/>
        <v>132938.82388800004</v>
      </c>
      <c r="BZ461" s="23">
        <f t="shared" si="377"/>
        <v>204521.26752000005</v>
      </c>
      <c r="CA461" s="23">
        <f t="shared" si="377"/>
        <v>306781.90128000011</v>
      </c>
      <c r="CB461" s="23">
        <f t="shared" si="377"/>
        <v>480624.97867199971</v>
      </c>
      <c r="CC461" s="23">
        <f t="shared" si="377"/>
        <v>276103.71115200012</v>
      </c>
      <c r="CD461" s="23">
        <f>SUM(CD433:CD435)</f>
        <v>276103.71115200012</v>
      </c>
      <c r="CE461" s="23">
        <f>SUM(CE433:CE435)</f>
        <v>0</v>
      </c>
      <c r="CF461" s="23">
        <f t="shared" si="377"/>
        <v>1400970.6825120011</v>
      </c>
      <c r="CG461" s="23">
        <f t="shared" si="377"/>
        <v>0</v>
      </c>
      <c r="CH461" s="23">
        <f t="shared" si="377"/>
        <v>132938.82388800004</v>
      </c>
      <c r="CI461" s="23">
        <f t="shared" si="377"/>
        <v>204521.26752000005</v>
      </c>
      <c r="CJ461" s="23">
        <f t="shared" si="377"/>
        <v>306781.90128000011</v>
      </c>
      <c r="CK461" s="23">
        <f t="shared" si="377"/>
        <v>480624.97867199971</v>
      </c>
      <c r="CL461" s="23">
        <f t="shared" si="377"/>
        <v>276103.71115200012</v>
      </c>
      <c r="CM461" s="23">
        <f>SUM(CM433:CM435)</f>
        <v>276103.71115200012</v>
      </c>
      <c r="CN461" s="23">
        <f>SUM(CN433:CN435)</f>
        <v>0</v>
      </c>
      <c r="CO461" s="23">
        <f t="shared" si="377"/>
        <v>1400970.6825120011</v>
      </c>
      <c r="CP461" s="23">
        <f t="shared" si="377"/>
        <v>0</v>
      </c>
      <c r="CQ461" s="23">
        <f t="shared" si="377"/>
        <v>132938.82388800004</v>
      </c>
      <c r="CR461" s="23">
        <f t="shared" si="377"/>
        <v>204521.26752000005</v>
      </c>
      <c r="CS461" s="23">
        <f t="shared" si="377"/>
        <v>306781.90128000011</v>
      </c>
      <c r="CT461" s="23">
        <f t="shared" si="377"/>
        <v>480624.97867199971</v>
      </c>
      <c r="CU461" s="23">
        <f t="shared" si="377"/>
        <v>276103.71115200012</v>
      </c>
      <c r="CV461" s="23">
        <f>SUM(CV433:CV435)</f>
        <v>276103.71115200012</v>
      </c>
      <c r="CW461" s="23">
        <f>SUM(CW433:CW435)</f>
        <v>0</v>
      </c>
      <c r="CX461" s="23">
        <f t="shared" si="377"/>
        <v>1400970.6825120011</v>
      </c>
      <c r="CY461" s="23">
        <f t="shared" si="377"/>
        <v>0</v>
      </c>
      <c r="CZ461" s="23">
        <f t="shared" si="377"/>
        <v>0</v>
      </c>
      <c r="DA461" s="23">
        <f t="shared" si="377"/>
        <v>0</v>
      </c>
      <c r="DB461" s="23">
        <f t="shared" si="377"/>
        <v>0</v>
      </c>
      <c r="DC461" s="23">
        <f t="shared" si="377"/>
        <v>0</v>
      </c>
      <c r="DD461" s="23">
        <f t="shared" si="377"/>
        <v>0</v>
      </c>
      <c r="DE461" s="23">
        <f>SUM(DE433:DE435)</f>
        <v>0</v>
      </c>
      <c r="DF461" s="23">
        <f>SUM(DF433:DF435)</f>
        <v>0</v>
      </c>
      <c r="DG461" s="23">
        <f t="shared" si="377"/>
        <v>0</v>
      </c>
      <c r="DH461" s="23">
        <f t="shared" si="377"/>
        <v>0</v>
      </c>
      <c r="DJ461" s="104"/>
      <c r="DK461" s="105"/>
    </row>
    <row r="462" spans="1:115" s="103" customFormat="1" ht="12.75" customHeight="1" x14ac:dyDescent="0.35">
      <c r="A462" s="88">
        <v>3500</v>
      </c>
      <c r="B462" s="88" t="s">
        <v>666</v>
      </c>
      <c r="C462" s="23"/>
      <c r="D462" s="23">
        <f t="shared" ref="D462:BO462" si="378">SUM(D436:D440)</f>
        <v>0</v>
      </c>
      <c r="E462" s="23">
        <f t="shared" si="378"/>
        <v>4184.9398191999981</v>
      </c>
      <c r="F462" s="23">
        <f t="shared" si="378"/>
        <v>376.31758499999978</v>
      </c>
      <c r="G462" s="23">
        <f t="shared" si="378"/>
        <v>666.55208699999957</v>
      </c>
      <c r="H462" s="23">
        <f t="shared" si="378"/>
        <v>1101.6987321999995</v>
      </c>
      <c r="I462" s="23">
        <f t="shared" si="378"/>
        <v>1191.5649999999994</v>
      </c>
      <c r="J462" s="23">
        <f t="shared" si="378"/>
        <v>848.80641499999945</v>
      </c>
      <c r="K462" s="23">
        <f>SUM(K436:K440)</f>
        <v>0</v>
      </c>
      <c r="L462" s="23">
        <f>SUM(L436:L440)</f>
        <v>0</v>
      </c>
      <c r="M462" s="23">
        <f t="shared" si="378"/>
        <v>8.7999999999999995E-2</v>
      </c>
      <c r="N462" s="23">
        <f t="shared" si="378"/>
        <v>0</v>
      </c>
      <c r="O462" s="23">
        <f t="shared" si="378"/>
        <v>401.0481920573115</v>
      </c>
      <c r="P462" s="23">
        <f t="shared" si="378"/>
        <v>647.08742396719572</v>
      </c>
      <c r="Q462" s="23">
        <f t="shared" si="378"/>
        <v>1087.963284060274</v>
      </c>
      <c r="R462" s="23">
        <f t="shared" si="378"/>
        <v>1335.7730196582393</v>
      </c>
      <c r="S462" s="23">
        <f t="shared" si="378"/>
        <v>817.8759677569775</v>
      </c>
      <c r="T462" s="23">
        <f>SUM(T436:T440)</f>
        <v>0</v>
      </c>
      <c r="U462" s="23">
        <f>SUM(U436:U440)</f>
        <v>0</v>
      </c>
      <c r="V462" s="23">
        <f t="shared" si="378"/>
        <v>4289.7478874999988</v>
      </c>
      <c r="W462" s="23">
        <f t="shared" si="378"/>
        <v>0</v>
      </c>
      <c r="X462" s="23">
        <f t="shared" si="378"/>
        <v>-24.730607057311765</v>
      </c>
      <c r="Y462" s="23">
        <f t="shared" si="378"/>
        <v>19.464663032803912</v>
      </c>
      <c r="Z462" s="23">
        <f t="shared" si="378"/>
        <v>13.73544813972569</v>
      </c>
      <c r="AA462" s="23">
        <f t="shared" si="378"/>
        <v>-144.20801965823978</v>
      </c>
      <c r="AB462" s="23">
        <f t="shared" si="378"/>
        <v>30.930447243021895</v>
      </c>
      <c r="AC462" s="23">
        <f>SUM(AC436:AC440)</f>
        <v>0</v>
      </c>
      <c r="AD462" s="23">
        <f>SUM(AD436:AD440)</f>
        <v>0</v>
      </c>
      <c r="AE462" s="23">
        <f>SUM(AE436:AE440)</f>
        <v>-4289.6598874999991</v>
      </c>
      <c r="AF462" s="23">
        <f t="shared" si="378"/>
        <v>389.72761646666675</v>
      </c>
      <c r="AG462" s="23">
        <f t="shared" si="378"/>
        <v>656.40826534000007</v>
      </c>
      <c r="AH462" s="23">
        <f t="shared" si="378"/>
        <v>1048.0577797500002</v>
      </c>
      <c r="AI462" s="23">
        <f t="shared" si="378"/>
        <v>1637.5604659000001</v>
      </c>
      <c r="AJ462" s="23">
        <f t="shared" si="378"/>
        <v>847.28378345000021</v>
      </c>
      <c r="AK462" s="23">
        <f>SUM(AK436:AK440)</f>
        <v>0</v>
      </c>
      <c r="AL462" s="23">
        <f>SUM(AL436:AL440)</f>
        <v>0</v>
      </c>
      <c r="AM462" s="23">
        <f t="shared" si="378"/>
        <v>4579.037910906668</v>
      </c>
      <c r="AN462" s="23">
        <f t="shared" si="378"/>
        <v>0</v>
      </c>
      <c r="AO462" s="23">
        <f t="shared" si="378"/>
        <v>401.41944496066657</v>
      </c>
      <c r="AP462" s="23">
        <f t="shared" si="378"/>
        <v>676.10051330019974</v>
      </c>
      <c r="AQ462" s="23">
        <f t="shared" si="378"/>
        <v>1079.4995131424998</v>
      </c>
      <c r="AR462" s="23">
        <f t="shared" si="378"/>
        <v>1714.1872798769996</v>
      </c>
      <c r="AS462" s="23">
        <f t="shared" si="378"/>
        <v>872.70229695349974</v>
      </c>
      <c r="AT462" s="23">
        <f>SUM(AT436:AT440)</f>
        <v>0</v>
      </c>
      <c r="AU462" s="23">
        <f>SUM(AU436:AU440)</f>
        <v>0</v>
      </c>
      <c r="AV462" s="23">
        <f t="shared" si="378"/>
        <v>4743.909048233867</v>
      </c>
      <c r="AW462" s="23">
        <f t="shared" si="378"/>
        <v>0</v>
      </c>
      <c r="AX462" s="23">
        <f t="shared" si="378"/>
        <v>413.46202830948687</v>
      </c>
      <c r="AY462" s="23">
        <f t="shared" si="378"/>
        <v>696.38352869920641</v>
      </c>
      <c r="AZ462" s="23">
        <f t="shared" si="378"/>
        <v>1111.8844985367755</v>
      </c>
      <c r="BA462" s="23">
        <f t="shared" si="378"/>
        <v>1793.1128982733107</v>
      </c>
      <c r="BB462" s="23">
        <f t="shared" si="378"/>
        <v>898.88336586210551</v>
      </c>
      <c r="BC462" s="23">
        <f>SUM(BC436:BC440)</f>
        <v>0</v>
      </c>
      <c r="BD462" s="23">
        <f>SUM(BD436:BD440)</f>
        <v>0</v>
      </c>
      <c r="BE462" s="23">
        <f t="shared" si="378"/>
        <v>4913.7263196808826</v>
      </c>
      <c r="BF462" s="23">
        <f t="shared" si="378"/>
        <v>0</v>
      </c>
      <c r="BG462" s="23">
        <f t="shared" si="378"/>
        <v>425.86588915877138</v>
      </c>
      <c r="BH462" s="23">
        <f t="shared" si="378"/>
        <v>717.27503456018235</v>
      </c>
      <c r="BI462" s="23">
        <f t="shared" si="378"/>
        <v>1145.2410334928786</v>
      </c>
      <c r="BJ462" s="23">
        <f t="shared" si="378"/>
        <v>1846.9062852215097</v>
      </c>
      <c r="BK462" s="23">
        <f t="shared" si="378"/>
        <v>925.84986683796819</v>
      </c>
      <c r="BL462" s="23">
        <f>SUM(BL436:BL440)</f>
        <v>925.84986683796819</v>
      </c>
      <c r="BM462" s="23">
        <f>SUM(BM436:BM440)</f>
        <v>0</v>
      </c>
      <c r="BN462" s="23">
        <f t="shared" si="378"/>
        <v>5061.1381092713091</v>
      </c>
      <c r="BO462" s="23">
        <f t="shared" si="378"/>
        <v>0</v>
      </c>
      <c r="BP462" s="23">
        <f t="shared" ref="BP462:DH462" si="379">SUM(BP436:BP440)</f>
        <v>438.6418658335345</v>
      </c>
      <c r="BQ462" s="23">
        <f t="shared" si="379"/>
        <v>738.79328559698752</v>
      </c>
      <c r="BR462" s="23">
        <f t="shared" si="379"/>
        <v>1179.5982644976646</v>
      </c>
      <c r="BS462" s="23">
        <f t="shared" si="379"/>
        <v>1902.3134737781543</v>
      </c>
      <c r="BT462" s="23">
        <f t="shared" si="379"/>
        <v>953.62536284310704</v>
      </c>
      <c r="BU462" s="23">
        <f>SUM(BU436:BU440)</f>
        <v>953.62536284310704</v>
      </c>
      <c r="BV462" s="23">
        <f>SUM(BV436:BV440)</f>
        <v>0</v>
      </c>
      <c r="BW462" s="23">
        <f t="shared" si="379"/>
        <v>5212.9722525494499</v>
      </c>
      <c r="BX462" s="23">
        <f t="shared" si="379"/>
        <v>0</v>
      </c>
      <c r="BY462" s="23">
        <f t="shared" si="379"/>
        <v>451.80112180854042</v>
      </c>
      <c r="BZ462" s="23">
        <f t="shared" si="379"/>
        <v>760.95708416489731</v>
      </c>
      <c r="CA462" s="23">
        <f t="shared" si="379"/>
        <v>1214.9862124325946</v>
      </c>
      <c r="CB462" s="23">
        <f t="shared" si="379"/>
        <v>1959.3828779914988</v>
      </c>
      <c r="CC462" s="23">
        <f t="shared" si="379"/>
        <v>982.23412372840039</v>
      </c>
      <c r="CD462" s="23">
        <f>SUM(CD436:CD440)</f>
        <v>982.23412372840039</v>
      </c>
      <c r="CE462" s="23">
        <f>SUM(CE436:CE440)</f>
        <v>0</v>
      </c>
      <c r="CF462" s="23">
        <f t="shared" si="379"/>
        <v>5369.3614201259325</v>
      </c>
      <c r="CG462" s="23">
        <f t="shared" si="379"/>
        <v>0</v>
      </c>
      <c r="CH462" s="23">
        <f t="shared" si="379"/>
        <v>465.35515546279669</v>
      </c>
      <c r="CI462" s="23">
        <f t="shared" si="379"/>
        <v>783.78579668984412</v>
      </c>
      <c r="CJ462" s="23">
        <f t="shared" si="379"/>
        <v>1251.4357988055726</v>
      </c>
      <c r="CK462" s="23">
        <f t="shared" si="379"/>
        <v>2018.1643643312443</v>
      </c>
      <c r="CL462" s="23">
        <f t="shared" si="379"/>
        <v>1011.7011474402526</v>
      </c>
      <c r="CM462" s="23">
        <f>SUM(CM436:CM440)</f>
        <v>1011.7011474402526</v>
      </c>
      <c r="CN462" s="23">
        <f>SUM(CN436:CN440)</f>
        <v>0</v>
      </c>
      <c r="CO462" s="23">
        <f t="shared" si="379"/>
        <v>5530.4422627297117</v>
      </c>
      <c r="CP462" s="23">
        <f t="shared" si="379"/>
        <v>0</v>
      </c>
      <c r="CQ462" s="23">
        <f t="shared" si="379"/>
        <v>479.31581012668056</v>
      </c>
      <c r="CR462" s="23">
        <f t="shared" si="379"/>
        <v>807.29937059053918</v>
      </c>
      <c r="CS462" s="23">
        <f t="shared" si="379"/>
        <v>1288.9788727697392</v>
      </c>
      <c r="CT462" s="23">
        <f t="shared" si="379"/>
        <v>2078.7092952611811</v>
      </c>
      <c r="CU462" s="23">
        <f t="shared" si="379"/>
        <v>1042.0521818634597</v>
      </c>
      <c r="CV462" s="23">
        <f>SUM(CV436:CV440)</f>
        <v>1042.0521818634597</v>
      </c>
      <c r="CW462" s="23">
        <f>SUM(CW436:CW440)</f>
        <v>0</v>
      </c>
      <c r="CX462" s="23">
        <f t="shared" si="379"/>
        <v>5696.3555306116032</v>
      </c>
      <c r="CY462" s="23">
        <f t="shared" si="379"/>
        <v>0</v>
      </c>
      <c r="CZ462" s="23">
        <f t="shared" si="379"/>
        <v>0</v>
      </c>
      <c r="DA462" s="23">
        <f t="shared" si="379"/>
        <v>0</v>
      </c>
      <c r="DB462" s="23">
        <f t="shared" si="379"/>
        <v>0</v>
      </c>
      <c r="DC462" s="23">
        <f t="shared" si="379"/>
        <v>0</v>
      </c>
      <c r="DD462" s="23">
        <f t="shared" si="379"/>
        <v>0</v>
      </c>
      <c r="DE462" s="23">
        <f>SUM(DE436:DE440)</f>
        <v>0</v>
      </c>
      <c r="DF462" s="23">
        <f>SUM(DF436:DF440)</f>
        <v>0</v>
      </c>
      <c r="DG462" s="23">
        <f t="shared" si="379"/>
        <v>0</v>
      </c>
      <c r="DH462" s="23">
        <f t="shared" si="379"/>
        <v>0</v>
      </c>
      <c r="DJ462" s="104"/>
      <c r="DK462" s="105"/>
    </row>
    <row r="463" spans="1:115" s="103" customFormat="1" ht="12.75" customHeight="1" x14ac:dyDescent="0.35">
      <c r="A463" s="88">
        <v>3600</v>
      </c>
      <c r="B463" s="88" t="s">
        <v>674</v>
      </c>
      <c r="C463" s="23"/>
      <c r="D463" s="23">
        <f t="shared" ref="D463:BO463" si="380">SUM(D441:D443)</f>
        <v>0</v>
      </c>
      <c r="E463" s="23">
        <f t="shared" si="380"/>
        <v>200877.11132160004</v>
      </c>
      <c r="F463" s="23">
        <f t="shared" si="380"/>
        <v>8655</v>
      </c>
      <c r="G463" s="23">
        <f t="shared" si="380"/>
        <v>13331</v>
      </c>
      <c r="H463" s="23">
        <f t="shared" si="380"/>
        <v>22033.65</v>
      </c>
      <c r="I463" s="23">
        <f t="shared" si="380"/>
        <v>23831.3</v>
      </c>
      <c r="J463" s="23">
        <f t="shared" si="380"/>
        <v>16976.129999999997</v>
      </c>
      <c r="K463" s="23">
        <f>SUM(K441:K443)</f>
        <v>0</v>
      </c>
      <c r="L463" s="23">
        <f>SUM(L441:L443)</f>
        <v>0</v>
      </c>
      <c r="M463" s="23">
        <f t="shared" si="380"/>
        <v>7.2000000000000008E-2</v>
      </c>
      <c r="N463" s="23">
        <f t="shared" si="380"/>
        <v>0</v>
      </c>
      <c r="O463" s="23">
        <f t="shared" si="380"/>
        <v>19248.915295999999</v>
      </c>
      <c r="P463" s="23">
        <f t="shared" si="380"/>
        <v>31058.228063999999</v>
      </c>
      <c r="Q463" s="23">
        <f t="shared" si="380"/>
        <v>52218.839039999999</v>
      </c>
      <c r="R463" s="23">
        <f t="shared" si="380"/>
        <v>64112.642399999997</v>
      </c>
      <c r="S463" s="23">
        <f t="shared" si="380"/>
        <v>39255.248800000001</v>
      </c>
      <c r="T463" s="23">
        <f>SUM(T441:T443)</f>
        <v>0</v>
      </c>
      <c r="U463" s="23">
        <f>SUM(U441:U443)</f>
        <v>0</v>
      </c>
      <c r="V463" s="23">
        <f t="shared" si="380"/>
        <v>205893.87360000002</v>
      </c>
      <c r="W463" s="23">
        <f t="shared" si="380"/>
        <v>0</v>
      </c>
      <c r="X463" s="23">
        <f t="shared" si="380"/>
        <v>-10593.915295999999</v>
      </c>
      <c r="Y463" s="23">
        <f t="shared" si="380"/>
        <v>-17727.228063999999</v>
      </c>
      <c r="Z463" s="23">
        <f t="shared" si="380"/>
        <v>-30185.189039999997</v>
      </c>
      <c r="AA463" s="23">
        <f t="shared" si="380"/>
        <v>-40281.342399999994</v>
      </c>
      <c r="AB463" s="23">
        <f t="shared" si="380"/>
        <v>-22279.118800000004</v>
      </c>
      <c r="AC463" s="23">
        <f>SUM(AC441:AC443)</f>
        <v>0</v>
      </c>
      <c r="AD463" s="23">
        <f>SUM(AD441:AD443)</f>
        <v>0</v>
      </c>
      <c r="AE463" s="23">
        <f>SUM(AE441:AE443)</f>
        <v>-205893.80160000001</v>
      </c>
      <c r="AF463" s="23">
        <f t="shared" si="380"/>
        <v>18706.925590399998</v>
      </c>
      <c r="AG463" s="23">
        <f t="shared" si="380"/>
        <v>31507.596736320003</v>
      </c>
      <c r="AH463" s="23">
        <f t="shared" si="380"/>
        <v>50306.773427999993</v>
      </c>
      <c r="AI463" s="23">
        <f t="shared" si="380"/>
        <v>78602.902363200003</v>
      </c>
      <c r="AJ463" s="23">
        <f t="shared" si="380"/>
        <v>40669.621605599998</v>
      </c>
      <c r="AK463" s="23">
        <f>SUM(AK441:AK443)</f>
        <v>0</v>
      </c>
      <c r="AL463" s="23">
        <f>SUM(AL441:AL443)</f>
        <v>0</v>
      </c>
      <c r="AM463" s="23">
        <f t="shared" si="380"/>
        <v>219793.81972352002</v>
      </c>
      <c r="AN463" s="23">
        <f t="shared" si="380"/>
        <v>0</v>
      </c>
      <c r="AO463" s="23">
        <f t="shared" si="380"/>
        <v>19268.133358111998</v>
      </c>
      <c r="AP463" s="23">
        <f t="shared" si="380"/>
        <v>32452.824638409598</v>
      </c>
      <c r="AQ463" s="23">
        <f t="shared" si="380"/>
        <v>51815.976630839999</v>
      </c>
      <c r="AR463" s="23">
        <f t="shared" si="380"/>
        <v>82280.989434096002</v>
      </c>
      <c r="AS463" s="23">
        <f t="shared" si="380"/>
        <v>41889.710253767997</v>
      </c>
      <c r="AT463" s="23">
        <f>SUM(AT441:AT443)</f>
        <v>0</v>
      </c>
      <c r="AU463" s="23">
        <f>SUM(AU441:AU443)</f>
        <v>0</v>
      </c>
      <c r="AV463" s="23">
        <f t="shared" si="380"/>
        <v>227707.63431522567</v>
      </c>
      <c r="AW463" s="23">
        <f t="shared" si="380"/>
        <v>0</v>
      </c>
      <c r="AX463" s="23">
        <f t="shared" si="380"/>
        <v>19846.177358855359</v>
      </c>
      <c r="AY463" s="23">
        <f t="shared" si="380"/>
        <v>33426.409377561897</v>
      </c>
      <c r="AZ463" s="23">
        <f t="shared" si="380"/>
        <v>53370.455929765201</v>
      </c>
      <c r="BA463" s="23">
        <f t="shared" si="380"/>
        <v>86069.419117118887</v>
      </c>
      <c r="BB463" s="23">
        <f t="shared" si="380"/>
        <v>43146.401561381041</v>
      </c>
      <c r="BC463" s="23">
        <f>SUM(BC441:BC443)</f>
        <v>0</v>
      </c>
      <c r="BD463" s="23">
        <f>SUM(BD441:BD443)</f>
        <v>0</v>
      </c>
      <c r="BE463" s="23">
        <f t="shared" si="380"/>
        <v>235858.86334468229</v>
      </c>
      <c r="BF463" s="23">
        <f t="shared" si="380"/>
        <v>0</v>
      </c>
      <c r="BG463" s="23">
        <f t="shared" si="380"/>
        <v>20441.562679621027</v>
      </c>
      <c r="BH463" s="23">
        <f t="shared" si="380"/>
        <v>34429.201658888756</v>
      </c>
      <c r="BI463" s="23">
        <f t="shared" si="380"/>
        <v>54971.569607658166</v>
      </c>
      <c r="BJ463" s="23">
        <f t="shared" si="380"/>
        <v>88651.50169063246</v>
      </c>
      <c r="BK463" s="23">
        <f t="shared" si="380"/>
        <v>44440.793608222477</v>
      </c>
      <c r="BL463" s="23">
        <f>SUM(BL441:BL443)</f>
        <v>44440.793608222477</v>
      </c>
      <c r="BM463" s="23">
        <f>SUM(BM441:BM443)</f>
        <v>0</v>
      </c>
      <c r="BN463" s="23">
        <f t="shared" si="380"/>
        <v>242934.62924502281</v>
      </c>
      <c r="BO463" s="23">
        <f t="shared" si="380"/>
        <v>0</v>
      </c>
      <c r="BP463" s="23">
        <f t="shared" ref="BP463:DH463" si="381">SUM(BP441:BP443)</f>
        <v>21054.809560009657</v>
      </c>
      <c r="BQ463" s="23">
        <f t="shared" si="381"/>
        <v>35462.077708655408</v>
      </c>
      <c r="BR463" s="23">
        <f t="shared" si="381"/>
        <v>56620.71669588791</v>
      </c>
      <c r="BS463" s="23">
        <f t="shared" si="381"/>
        <v>91311.046741351427</v>
      </c>
      <c r="BT463" s="23">
        <f t="shared" si="381"/>
        <v>45774.017416469142</v>
      </c>
      <c r="BU463" s="23">
        <f>SUM(BU441:BU443)</f>
        <v>45774.017416469142</v>
      </c>
      <c r="BV463" s="23">
        <f>SUM(BV441:BV443)</f>
        <v>0</v>
      </c>
      <c r="BW463" s="23">
        <f t="shared" si="381"/>
        <v>250222.66812237361</v>
      </c>
      <c r="BX463" s="23">
        <f t="shared" si="381"/>
        <v>0</v>
      </c>
      <c r="BY463" s="23">
        <f t="shared" si="381"/>
        <v>21686.453846809942</v>
      </c>
      <c r="BZ463" s="23">
        <f t="shared" si="381"/>
        <v>36525.940039915076</v>
      </c>
      <c r="CA463" s="23">
        <f t="shared" si="381"/>
        <v>58319.338196764555</v>
      </c>
      <c r="CB463" s="23">
        <f t="shared" si="381"/>
        <v>94050.378143591981</v>
      </c>
      <c r="CC463" s="23">
        <f t="shared" si="381"/>
        <v>47147.237938963233</v>
      </c>
      <c r="CD463" s="23">
        <f>SUM(CD441:CD443)</f>
        <v>47147.237938963233</v>
      </c>
      <c r="CE463" s="23">
        <f>SUM(CE441:CE443)</f>
        <v>0</v>
      </c>
      <c r="CF463" s="23">
        <f t="shared" si="381"/>
        <v>257729.34816604483</v>
      </c>
      <c r="CG463" s="23">
        <f t="shared" si="381"/>
        <v>0</v>
      </c>
      <c r="CH463" s="23">
        <f t="shared" si="381"/>
        <v>22337.047462214243</v>
      </c>
      <c r="CI463" s="23">
        <f t="shared" si="381"/>
        <v>37621.718241112525</v>
      </c>
      <c r="CJ463" s="23">
        <f t="shared" si="381"/>
        <v>60068.918342667494</v>
      </c>
      <c r="CK463" s="23">
        <f t="shared" si="381"/>
        <v>96871.889487899738</v>
      </c>
      <c r="CL463" s="23">
        <f t="shared" si="381"/>
        <v>48561.655077132134</v>
      </c>
      <c r="CM463" s="23">
        <f>SUM(CM441:CM443)</f>
        <v>48561.655077132134</v>
      </c>
      <c r="CN463" s="23">
        <f>SUM(CN441:CN443)</f>
        <v>0</v>
      </c>
      <c r="CO463" s="23">
        <f t="shared" si="381"/>
        <v>265461.22861102619</v>
      </c>
      <c r="CP463" s="23">
        <f t="shared" si="381"/>
        <v>0</v>
      </c>
      <c r="CQ463" s="23">
        <f t="shared" si="381"/>
        <v>23007.158886080677</v>
      </c>
      <c r="CR463" s="23">
        <f t="shared" si="381"/>
        <v>38750.369788345895</v>
      </c>
      <c r="CS463" s="23">
        <f t="shared" si="381"/>
        <v>61870.985892947516</v>
      </c>
      <c r="CT463" s="23">
        <f t="shared" si="381"/>
        <v>99778.04617253672</v>
      </c>
      <c r="CU463" s="23">
        <f t="shared" si="381"/>
        <v>50018.504729446089</v>
      </c>
      <c r="CV463" s="23">
        <f>SUM(CV441:CV443)</f>
        <v>50018.504729446089</v>
      </c>
      <c r="CW463" s="23">
        <f>SUM(CW441:CW443)</f>
        <v>0</v>
      </c>
      <c r="CX463" s="23">
        <f t="shared" si="381"/>
        <v>273425.06546935707</v>
      </c>
      <c r="CY463" s="23">
        <f t="shared" si="381"/>
        <v>0</v>
      </c>
      <c r="CZ463" s="23">
        <f t="shared" si="381"/>
        <v>0</v>
      </c>
      <c r="DA463" s="23">
        <f t="shared" si="381"/>
        <v>0</v>
      </c>
      <c r="DB463" s="23">
        <f t="shared" si="381"/>
        <v>0</v>
      </c>
      <c r="DC463" s="23">
        <f t="shared" si="381"/>
        <v>0</v>
      </c>
      <c r="DD463" s="23">
        <f t="shared" si="381"/>
        <v>0</v>
      </c>
      <c r="DE463" s="23">
        <f>SUM(DE441:DE443)</f>
        <v>0</v>
      </c>
      <c r="DF463" s="23">
        <f>SUM(DF441:DF443)</f>
        <v>0</v>
      </c>
      <c r="DG463" s="23">
        <f t="shared" si="381"/>
        <v>1.032</v>
      </c>
      <c r="DH463" s="23">
        <f t="shared" si="381"/>
        <v>0</v>
      </c>
      <c r="DJ463" s="104"/>
      <c r="DK463" s="105"/>
    </row>
    <row r="464" spans="1:115" s="103" customFormat="1" ht="12.75" hidden="1" customHeight="1" x14ac:dyDescent="0.35">
      <c r="A464" s="88">
        <v>3700</v>
      </c>
      <c r="B464" s="88" t="s">
        <v>678</v>
      </c>
      <c r="C464" s="23"/>
      <c r="D464" s="23">
        <f t="shared" ref="D464:BO464" si="382">SUM(D444:D446)</f>
        <v>0</v>
      </c>
      <c r="E464" s="23">
        <f t="shared" si="382"/>
        <v>0</v>
      </c>
      <c r="F464" s="23">
        <f t="shared" si="382"/>
        <v>0</v>
      </c>
      <c r="G464" s="23">
        <f t="shared" si="382"/>
        <v>0</v>
      </c>
      <c r="H464" s="23">
        <f t="shared" si="382"/>
        <v>0</v>
      </c>
      <c r="I464" s="23">
        <f t="shared" si="382"/>
        <v>0</v>
      </c>
      <c r="J464" s="23">
        <f t="shared" si="382"/>
        <v>0</v>
      </c>
      <c r="K464" s="23">
        <f>SUM(K444:K446)</f>
        <v>0</v>
      </c>
      <c r="L464" s="23">
        <f>SUM(L444:L446)</f>
        <v>0</v>
      </c>
      <c r="M464" s="23">
        <f t="shared" si="382"/>
        <v>0.08</v>
      </c>
      <c r="N464" s="23">
        <f t="shared" si="382"/>
        <v>0</v>
      </c>
      <c r="O464" s="23">
        <f t="shared" si="382"/>
        <v>0</v>
      </c>
      <c r="P464" s="23">
        <f t="shared" si="382"/>
        <v>0</v>
      </c>
      <c r="Q464" s="23">
        <f t="shared" si="382"/>
        <v>0</v>
      </c>
      <c r="R464" s="23">
        <f t="shared" si="382"/>
        <v>0</v>
      </c>
      <c r="S464" s="23">
        <f t="shared" si="382"/>
        <v>0</v>
      </c>
      <c r="T464" s="23">
        <f>SUM(T444:T446)</f>
        <v>0</v>
      </c>
      <c r="U464" s="23">
        <f>SUM(U444:U446)</f>
        <v>0</v>
      </c>
      <c r="V464" s="23">
        <f t="shared" si="382"/>
        <v>0</v>
      </c>
      <c r="W464" s="23">
        <f t="shared" si="382"/>
        <v>0</v>
      </c>
      <c r="X464" s="23">
        <f t="shared" si="382"/>
        <v>0</v>
      </c>
      <c r="Y464" s="23">
        <f t="shared" si="382"/>
        <v>0</v>
      </c>
      <c r="Z464" s="23">
        <f t="shared" si="382"/>
        <v>0</v>
      </c>
      <c r="AA464" s="23">
        <f t="shared" si="382"/>
        <v>0</v>
      </c>
      <c r="AB464" s="23">
        <f t="shared" si="382"/>
        <v>0</v>
      </c>
      <c r="AC464" s="23">
        <f>SUM(AC444:AC446)</f>
        <v>0</v>
      </c>
      <c r="AD464" s="23">
        <f>SUM(AD444:AD446)</f>
        <v>0</v>
      </c>
      <c r="AE464" s="23">
        <f>SUM(AE444:AE446)</f>
        <v>0.08</v>
      </c>
      <c r="AF464" s="23">
        <f t="shared" si="382"/>
        <v>0</v>
      </c>
      <c r="AG464" s="23">
        <f t="shared" si="382"/>
        <v>0</v>
      </c>
      <c r="AH464" s="23">
        <f t="shared" si="382"/>
        <v>0</v>
      </c>
      <c r="AI464" s="23">
        <f t="shared" si="382"/>
        <v>0</v>
      </c>
      <c r="AJ464" s="23">
        <f t="shared" si="382"/>
        <v>0</v>
      </c>
      <c r="AK464" s="23">
        <f>SUM(AK444:AK446)</f>
        <v>0</v>
      </c>
      <c r="AL464" s="23">
        <f>SUM(AL444:AL446)</f>
        <v>0</v>
      </c>
      <c r="AM464" s="23">
        <f t="shared" si="382"/>
        <v>0</v>
      </c>
      <c r="AN464" s="23">
        <f t="shared" si="382"/>
        <v>0</v>
      </c>
      <c r="AO464" s="23">
        <f t="shared" si="382"/>
        <v>0</v>
      </c>
      <c r="AP464" s="23">
        <f t="shared" si="382"/>
        <v>0</v>
      </c>
      <c r="AQ464" s="23">
        <f t="shared" si="382"/>
        <v>0</v>
      </c>
      <c r="AR464" s="23">
        <f t="shared" si="382"/>
        <v>0</v>
      </c>
      <c r="AS464" s="23">
        <f t="shared" si="382"/>
        <v>0</v>
      </c>
      <c r="AT464" s="23">
        <f>SUM(AT444:AT446)</f>
        <v>0</v>
      </c>
      <c r="AU464" s="23">
        <f>SUM(AU444:AU446)</f>
        <v>0</v>
      </c>
      <c r="AV464" s="23">
        <f t="shared" si="382"/>
        <v>0</v>
      </c>
      <c r="AW464" s="23">
        <f t="shared" si="382"/>
        <v>0</v>
      </c>
      <c r="AX464" s="23">
        <f t="shared" si="382"/>
        <v>0</v>
      </c>
      <c r="AY464" s="23">
        <f t="shared" si="382"/>
        <v>0</v>
      </c>
      <c r="AZ464" s="23">
        <f t="shared" si="382"/>
        <v>0</v>
      </c>
      <c r="BA464" s="23">
        <f t="shared" si="382"/>
        <v>0</v>
      </c>
      <c r="BB464" s="23">
        <f t="shared" si="382"/>
        <v>0</v>
      </c>
      <c r="BC464" s="23">
        <f>SUM(BC444:BC446)</f>
        <v>0</v>
      </c>
      <c r="BD464" s="23">
        <f>SUM(BD444:BD446)</f>
        <v>0</v>
      </c>
      <c r="BE464" s="23">
        <f t="shared" si="382"/>
        <v>0</v>
      </c>
      <c r="BF464" s="23">
        <f t="shared" si="382"/>
        <v>0</v>
      </c>
      <c r="BG464" s="23">
        <f t="shared" si="382"/>
        <v>0</v>
      </c>
      <c r="BH464" s="23">
        <f t="shared" si="382"/>
        <v>0</v>
      </c>
      <c r="BI464" s="23">
        <f t="shared" si="382"/>
        <v>0</v>
      </c>
      <c r="BJ464" s="23">
        <f t="shared" si="382"/>
        <v>0</v>
      </c>
      <c r="BK464" s="23">
        <f t="shared" si="382"/>
        <v>0</v>
      </c>
      <c r="BL464" s="23">
        <f>SUM(BL444:BL446)</f>
        <v>0</v>
      </c>
      <c r="BM464" s="23">
        <f>SUM(BM444:BM446)</f>
        <v>0</v>
      </c>
      <c r="BN464" s="23">
        <f t="shared" si="382"/>
        <v>0</v>
      </c>
      <c r="BO464" s="23">
        <f t="shared" si="382"/>
        <v>0</v>
      </c>
      <c r="BP464" s="23">
        <f t="shared" ref="BP464:DH464" si="383">SUM(BP444:BP446)</f>
        <v>0</v>
      </c>
      <c r="BQ464" s="23">
        <f t="shared" si="383"/>
        <v>0</v>
      </c>
      <c r="BR464" s="23">
        <f t="shared" si="383"/>
        <v>0</v>
      </c>
      <c r="BS464" s="23">
        <f t="shared" si="383"/>
        <v>0</v>
      </c>
      <c r="BT464" s="23">
        <f t="shared" si="383"/>
        <v>0</v>
      </c>
      <c r="BU464" s="23">
        <f>SUM(BU444:BU446)</f>
        <v>0</v>
      </c>
      <c r="BV464" s="23">
        <f>SUM(BV444:BV446)</f>
        <v>0</v>
      </c>
      <c r="BW464" s="23">
        <f t="shared" si="383"/>
        <v>0</v>
      </c>
      <c r="BX464" s="23">
        <f t="shared" si="383"/>
        <v>0</v>
      </c>
      <c r="BY464" s="23">
        <f t="shared" si="383"/>
        <v>0</v>
      </c>
      <c r="BZ464" s="23">
        <f t="shared" si="383"/>
        <v>0</v>
      </c>
      <c r="CA464" s="23">
        <f t="shared" si="383"/>
        <v>0</v>
      </c>
      <c r="CB464" s="23">
        <f t="shared" si="383"/>
        <v>0</v>
      </c>
      <c r="CC464" s="23">
        <f t="shared" si="383"/>
        <v>0</v>
      </c>
      <c r="CD464" s="23">
        <f>SUM(CD444:CD446)</f>
        <v>0</v>
      </c>
      <c r="CE464" s="23">
        <f>SUM(CE444:CE446)</f>
        <v>0</v>
      </c>
      <c r="CF464" s="23">
        <f t="shared" si="383"/>
        <v>0</v>
      </c>
      <c r="CG464" s="23">
        <f t="shared" si="383"/>
        <v>0</v>
      </c>
      <c r="CH464" s="23">
        <f t="shared" si="383"/>
        <v>0</v>
      </c>
      <c r="CI464" s="23">
        <f t="shared" si="383"/>
        <v>0</v>
      </c>
      <c r="CJ464" s="23">
        <f t="shared" si="383"/>
        <v>0</v>
      </c>
      <c r="CK464" s="23">
        <f t="shared" si="383"/>
        <v>0</v>
      </c>
      <c r="CL464" s="23">
        <f t="shared" si="383"/>
        <v>0</v>
      </c>
      <c r="CM464" s="23">
        <f>SUM(CM444:CM446)</f>
        <v>0</v>
      </c>
      <c r="CN464" s="23">
        <f>SUM(CN444:CN446)</f>
        <v>0</v>
      </c>
      <c r="CO464" s="23">
        <f t="shared" si="383"/>
        <v>0</v>
      </c>
      <c r="CP464" s="23">
        <f t="shared" si="383"/>
        <v>0</v>
      </c>
      <c r="CQ464" s="23">
        <f t="shared" si="383"/>
        <v>0</v>
      </c>
      <c r="CR464" s="23">
        <f t="shared" si="383"/>
        <v>0</v>
      </c>
      <c r="CS464" s="23">
        <f t="shared" si="383"/>
        <v>0</v>
      </c>
      <c r="CT464" s="23">
        <f t="shared" si="383"/>
        <v>0</v>
      </c>
      <c r="CU464" s="23">
        <f t="shared" si="383"/>
        <v>0</v>
      </c>
      <c r="CV464" s="23">
        <f>SUM(CV444:CV446)</f>
        <v>0</v>
      </c>
      <c r="CW464" s="23">
        <f>SUM(CW444:CW446)</f>
        <v>0</v>
      </c>
      <c r="CX464" s="23">
        <f t="shared" si="383"/>
        <v>0</v>
      </c>
      <c r="CY464" s="23">
        <f t="shared" si="383"/>
        <v>0</v>
      </c>
      <c r="CZ464" s="23">
        <f t="shared" si="383"/>
        <v>0</v>
      </c>
      <c r="DA464" s="23">
        <f t="shared" si="383"/>
        <v>0</v>
      </c>
      <c r="DB464" s="23">
        <f t="shared" si="383"/>
        <v>0</v>
      </c>
      <c r="DC464" s="23">
        <f t="shared" si="383"/>
        <v>0</v>
      </c>
      <c r="DD464" s="23">
        <f t="shared" si="383"/>
        <v>0</v>
      </c>
      <c r="DE464" s="23">
        <f>SUM(DE444:DE446)</f>
        <v>0</v>
      </c>
      <c r="DF464" s="23">
        <f>SUM(DF444:DF446)</f>
        <v>0</v>
      </c>
      <c r="DG464" s="23">
        <f t="shared" si="383"/>
        <v>0</v>
      </c>
      <c r="DH464" s="23">
        <f t="shared" si="383"/>
        <v>0</v>
      </c>
    </row>
    <row r="465" spans="1:112" s="103" customFormat="1" ht="12.75" hidden="1" customHeight="1" x14ac:dyDescent="0.35">
      <c r="A465" s="88">
        <v>3800</v>
      </c>
      <c r="B465" s="88" t="s">
        <v>681</v>
      </c>
      <c r="C465" s="23"/>
      <c r="D465" s="23">
        <f t="shared" ref="D465:BO465" si="384">SUM(D447:D449)</f>
        <v>0</v>
      </c>
      <c r="E465" s="23">
        <f t="shared" si="384"/>
        <v>0</v>
      </c>
      <c r="F465" s="23">
        <f t="shared" si="384"/>
        <v>0</v>
      </c>
      <c r="G465" s="23">
        <f t="shared" si="384"/>
        <v>0</v>
      </c>
      <c r="H465" s="23">
        <f t="shared" si="384"/>
        <v>0</v>
      </c>
      <c r="I465" s="23">
        <f t="shared" si="384"/>
        <v>0</v>
      </c>
      <c r="J465" s="23">
        <f t="shared" si="384"/>
        <v>0</v>
      </c>
      <c r="K465" s="23">
        <f>SUM(K447:K449)</f>
        <v>0</v>
      </c>
      <c r="L465" s="23">
        <f>SUM(L447:L449)</f>
        <v>0</v>
      </c>
      <c r="M465" s="23">
        <f t="shared" si="384"/>
        <v>0</v>
      </c>
      <c r="N465" s="23">
        <f t="shared" si="384"/>
        <v>0</v>
      </c>
      <c r="O465" s="23">
        <f t="shared" si="384"/>
        <v>0</v>
      </c>
      <c r="P465" s="23">
        <f t="shared" si="384"/>
        <v>0</v>
      </c>
      <c r="Q465" s="23">
        <f t="shared" si="384"/>
        <v>0</v>
      </c>
      <c r="R465" s="23">
        <f t="shared" si="384"/>
        <v>0</v>
      </c>
      <c r="S465" s="23">
        <f t="shared" si="384"/>
        <v>0</v>
      </c>
      <c r="T465" s="23">
        <f>SUM(T447:T449)</f>
        <v>0</v>
      </c>
      <c r="U465" s="23">
        <f>SUM(U447:U449)</f>
        <v>0</v>
      </c>
      <c r="V465" s="23">
        <f t="shared" si="384"/>
        <v>0</v>
      </c>
      <c r="W465" s="23">
        <f t="shared" si="384"/>
        <v>0</v>
      </c>
      <c r="X465" s="23">
        <f t="shared" si="384"/>
        <v>0</v>
      </c>
      <c r="Y465" s="23">
        <f t="shared" si="384"/>
        <v>0</v>
      </c>
      <c r="Z465" s="23">
        <f t="shared" si="384"/>
        <v>0</v>
      </c>
      <c r="AA465" s="23">
        <f t="shared" si="384"/>
        <v>0</v>
      </c>
      <c r="AB465" s="23">
        <f t="shared" si="384"/>
        <v>0</v>
      </c>
      <c r="AC465" s="23">
        <f>SUM(AC447:AC449)</f>
        <v>0</v>
      </c>
      <c r="AD465" s="23">
        <f>SUM(AD447:AD449)</f>
        <v>0</v>
      </c>
      <c r="AE465" s="23">
        <f>SUM(AE447:AE449)</f>
        <v>0</v>
      </c>
      <c r="AF465" s="23">
        <f t="shared" si="384"/>
        <v>0</v>
      </c>
      <c r="AG465" s="23">
        <f t="shared" si="384"/>
        <v>0</v>
      </c>
      <c r="AH465" s="23">
        <f t="shared" si="384"/>
        <v>0</v>
      </c>
      <c r="AI465" s="23">
        <f t="shared" si="384"/>
        <v>0</v>
      </c>
      <c r="AJ465" s="23">
        <f t="shared" si="384"/>
        <v>0</v>
      </c>
      <c r="AK465" s="23">
        <f>SUM(AK447:AK449)</f>
        <v>0</v>
      </c>
      <c r="AL465" s="23">
        <f>SUM(AL447:AL449)</f>
        <v>0</v>
      </c>
      <c r="AM465" s="23">
        <f t="shared" si="384"/>
        <v>0</v>
      </c>
      <c r="AN465" s="23">
        <f t="shared" si="384"/>
        <v>0</v>
      </c>
      <c r="AO465" s="23">
        <f t="shared" si="384"/>
        <v>0</v>
      </c>
      <c r="AP465" s="23">
        <f t="shared" si="384"/>
        <v>0</v>
      </c>
      <c r="AQ465" s="23">
        <f t="shared" si="384"/>
        <v>0</v>
      </c>
      <c r="AR465" s="23">
        <f t="shared" si="384"/>
        <v>0</v>
      </c>
      <c r="AS465" s="23">
        <f t="shared" si="384"/>
        <v>0</v>
      </c>
      <c r="AT465" s="23">
        <f>SUM(AT447:AT449)</f>
        <v>0</v>
      </c>
      <c r="AU465" s="23">
        <f>SUM(AU447:AU449)</f>
        <v>0</v>
      </c>
      <c r="AV465" s="23">
        <f t="shared" si="384"/>
        <v>0</v>
      </c>
      <c r="AW465" s="23">
        <f t="shared" si="384"/>
        <v>0</v>
      </c>
      <c r="AX465" s="23">
        <f t="shared" si="384"/>
        <v>0</v>
      </c>
      <c r="AY465" s="23">
        <f t="shared" si="384"/>
        <v>0</v>
      </c>
      <c r="AZ465" s="23">
        <f t="shared" si="384"/>
        <v>0</v>
      </c>
      <c r="BA465" s="23">
        <f t="shared" si="384"/>
        <v>0</v>
      </c>
      <c r="BB465" s="23">
        <f t="shared" si="384"/>
        <v>0</v>
      </c>
      <c r="BC465" s="23">
        <f>SUM(BC447:BC449)</f>
        <v>0</v>
      </c>
      <c r="BD465" s="23">
        <f>SUM(BD447:BD449)</f>
        <v>0</v>
      </c>
      <c r="BE465" s="23">
        <f t="shared" si="384"/>
        <v>0</v>
      </c>
      <c r="BF465" s="23">
        <f t="shared" si="384"/>
        <v>0</v>
      </c>
      <c r="BG465" s="23">
        <f t="shared" si="384"/>
        <v>0</v>
      </c>
      <c r="BH465" s="23">
        <f t="shared" si="384"/>
        <v>0</v>
      </c>
      <c r="BI465" s="23">
        <f t="shared" si="384"/>
        <v>0</v>
      </c>
      <c r="BJ465" s="23">
        <f t="shared" si="384"/>
        <v>0</v>
      </c>
      <c r="BK465" s="23">
        <f t="shared" si="384"/>
        <v>0</v>
      </c>
      <c r="BL465" s="23">
        <f>SUM(BL447:BL449)</f>
        <v>0</v>
      </c>
      <c r="BM465" s="23">
        <f>SUM(BM447:BM449)</f>
        <v>0</v>
      </c>
      <c r="BN465" s="23">
        <f t="shared" si="384"/>
        <v>0</v>
      </c>
      <c r="BO465" s="23">
        <f t="shared" si="384"/>
        <v>0</v>
      </c>
      <c r="BP465" s="23">
        <f t="shared" ref="BP465:DH465" si="385">SUM(BP447:BP449)</f>
        <v>0</v>
      </c>
      <c r="BQ465" s="23">
        <f t="shared" si="385"/>
        <v>0</v>
      </c>
      <c r="BR465" s="23">
        <f t="shared" si="385"/>
        <v>0</v>
      </c>
      <c r="BS465" s="23">
        <f t="shared" si="385"/>
        <v>0</v>
      </c>
      <c r="BT465" s="23">
        <f t="shared" si="385"/>
        <v>0</v>
      </c>
      <c r="BU465" s="23">
        <f>SUM(BU447:BU449)</f>
        <v>0</v>
      </c>
      <c r="BV465" s="23">
        <f>SUM(BV447:BV449)</f>
        <v>0</v>
      </c>
      <c r="BW465" s="23">
        <f t="shared" si="385"/>
        <v>0</v>
      </c>
      <c r="BX465" s="23">
        <f t="shared" si="385"/>
        <v>0</v>
      </c>
      <c r="BY465" s="23">
        <f t="shared" si="385"/>
        <v>0</v>
      </c>
      <c r="BZ465" s="23">
        <f t="shared" si="385"/>
        <v>0</v>
      </c>
      <c r="CA465" s="23">
        <f t="shared" si="385"/>
        <v>0</v>
      </c>
      <c r="CB465" s="23">
        <f t="shared" si="385"/>
        <v>0</v>
      </c>
      <c r="CC465" s="23">
        <f t="shared" si="385"/>
        <v>0</v>
      </c>
      <c r="CD465" s="23">
        <f>SUM(CD447:CD449)</f>
        <v>0</v>
      </c>
      <c r="CE465" s="23">
        <f>SUM(CE447:CE449)</f>
        <v>0</v>
      </c>
      <c r="CF465" s="23">
        <f t="shared" si="385"/>
        <v>0</v>
      </c>
      <c r="CG465" s="23">
        <f t="shared" si="385"/>
        <v>0</v>
      </c>
      <c r="CH465" s="23">
        <f t="shared" si="385"/>
        <v>0</v>
      </c>
      <c r="CI465" s="23">
        <f t="shared" si="385"/>
        <v>0</v>
      </c>
      <c r="CJ465" s="23">
        <f t="shared" si="385"/>
        <v>0</v>
      </c>
      <c r="CK465" s="23">
        <f t="shared" si="385"/>
        <v>0</v>
      </c>
      <c r="CL465" s="23">
        <f t="shared" si="385"/>
        <v>0</v>
      </c>
      <c r="CM465" s="23">
        <f>SUM(CM447:CM449)</f>
        <v>0</v>
      </c>
      <c r="CN465" s="23">
        <f>SUM(CN447:CN449)</f>
        <v>0</v>
      </c>
      <c r="CO465" s="23">
        <f t="shared" si="385"/>
        <v>0</v>
      </c>
      <c r="CP465" s="23">
        <f t="shared" si="385"/>
        <v>0</v>
      </c>
      <c r="CQ465" s="23">
        <f t="shared" si="385"/>
        <v>0</v>
      </c>
      <c r="CR465" s="23">
        <f t="shared" si="385"/>
        <v>0</v>
      </c>
      <c r="CS465" s="23">
        <f t="shared" si="385"/>
        <v>0</v>
      </c>
      <c r="CT465" s="23">
        <f t="shared" si="385"/>
        <v>0</v>
      </c>
      <c r="CU465" s="23">
        <f t="shared" si="385"/>
        <v>0</v>
      </c>
      <c r="CV465" s="23">
        <f>SUM(CV447:CV449)</f>
        <v>0</v>
      </c>
      <c r="CW465" s="23">
        <f>SUM(CW447:CW449)</f>
        <v>0</v>
      </c>
      <c r="CX465" s="23">
        <f t="shared" si="385"/>
        <v>0</v>
      </c>
      <c r="CY465" s="23">
        <f t="shared" si="385"/>
        <v>0</v>
      </c>
      <c r="CZ465" s="23">
        <f t="shared" si="385"/>
        <v>0</v>
      </c>
      <c r="DA465" s="23">
        <f t="shared" si="385"/>
        <v>0</v>
      </c>
      <c r="DB465" s="23">
        <f t="shared" si="385"/>
        <v>0</v>
      </c>
      <c r="DC465" s="23">
        <f t="shared" si="385"/>
        <v>0</v>
      </c>
      <c r="DD465" s="23">
        <f t="shared" si="385"/>
        <v>0</v>
      </c>
      <c r="DE465" s="23">
        <f>SUM(DE447:DE449)</f>
        <v>0</v>
      </c>
      <c r="DF465" s="23">
        <f>SUM(DF447:DF449)</f>
        <v>0</v>
      </c>
      <c r="DG465" s="23">
        <f t="shared" si="385"/>
        <v>0</v>
      </c>
      <c r="DH465" s="23">
        <f t="shared" si="385"/>
        <v>0</v>
      </c>
    </row>
    <row r="466" spans="1:112" s="103" customFormat="1" ht="12.75" hidden="1" customHeight="1" x14ac:dyDescent="0.35">
      <c r="A466" s="88">
        <v>3900</v>
      </c>
      <c r="B466" s="88" t="s">
        <v>684</v>
      </c>
      <c r="C466" s="23"/>
      <c r="D466" s="23">
        <f t="shared" ref="D466:BO466" si="386">SUM(D450:D453)</f>
        <v>0</v>
      </c>
      <c r="E466" s="23">
        <f t="shared" si="386"/>
        <v>0</v>
      </c>
      <c r="F466" s="23">
        <f t="shared" si="386"/>
        <v>0</v>
      </c>
      <c r="G466" s="23">
        <f t="shared" si="386"/>
        <v>0</v>
      </c>
      <c r="H466" s="23">
        <f t="shared" si="386"/>
        <v>0</v>
      </c>
      <c r="I466" s="23">
        <f t="shared" si="386"/>
        <v>2142</v>
      </c>
      <c r="J466" s="23">
        <f t="shared" si="386"/>
        <v>0</v>
      </c>
      <c r="K466" s="23">
        <f>SUM(K450:K453)</f>
        <v>0</v>
      </c>
      <c r="L466" s="23">
        <f>SUM(L450:L453)</f>
        <v>0</v>
      </c>
      <c r="M466" s="23">
        <f t="shared" si="386"/>
        <v>7.7499999999999999E-2</v>
      </c>
      <c r="N466" s="23">
        <f t="shared" si="386"/>
        <v>0</v>
      </c>
      <c r="O466" s="23">
        <f t="shared" si="386"/>
        <v>0</v>
      </c>
      <c r="P466" s="23">
        <f t="shared" si="386"/>
        <v>0</v>
      </c>
      <c r="Q466" s="23">
        <f t="shared" si="386"/>
        <v>0</v>
      </c>
      <c r="R466" s="23">
        <f t="shared" si="386"/>
        <v>0</v>
      </c>
      <c r="S466" s="23">
        <f t="shared" si="386"/>
        <v>0</v>
      </c>
      <c r="T466" s="23">
        <f>SUM(T450:T453)</f>
        <v>0</v>
      </c>
      <c r="U466" s="23">
        <f>SUM(U450:U453)</f>
        <v>0</v>
      </c>
      <c r="V466" s="23">
        <f t="shared" si="386"/>
        <v>0</v>
      </c>
      <c r="W466" s="23">
        <f t="shared" si="386"/>
        <v>0</v>
      </c>
      <c r="X466" s="23">
        <f t="shared" si="386"/>
        <v>0</v>
      </c>
      <c r="Y466" s="23">
        <f t="shared" si="386"/>
        <v>0</v>
      </c>
      <c r="Z466" s="23">
        <f t="shared" si="386"/>
        <v>0</v>
      </c>
      <c r="AA466" s="23">
        <f t="shared" si="386"/>
        <v>2142</v>
      </c>
      <c r="AB466" s="23">
        <f t="shared" si="386"/>
        <v>0</v>
      </c>
      <c r="AC466" s="23">
        <f>SUM(AC450:AC453)</f>
        <v>0</v>
      </c>
      <c r="AD466" s="23">
        <f>SUM(AD450:AD453)</f>
        <v>0</v>
      </c>
      <c r="AE466" s="23">
        <f>SUM(AE450:AE453)</f>
        <v>7.7499999999999999E-2</v>
      </c>
      <c r="AF466" s="23">
        <f t="shared" si="386"/>
        <v>0</v>
      </c>
      <c r="AG466" s="23">
        <f t="shared" si="386"/>
        <v>0</v>
      </c>
      <c r="AH466" s="23">
        <f t="shared" si="386"/>
        <v>0</v>
      </c>
      <c r="AI466" s="23">
        <f t="shared" si="386"/>
        <v>0</v>
      </c>
      <c r="AJ466" s="23">
        <f t="shared" si="386"/>
        <v>0</v>
      </c>
      <c r="AK466" s="23">
        <f>SUM(AK450:AK453)</f>
        <v>0</v>
      </c>
      <c r="AL466" s="23">
        <f>SUM(AL450:AL453)</f>
        <v>0</v>
      </c>
      <c r="AM466" s="23">
        <f t="shared" si="386"/>
        <v>0</v>
      </c>
      <c r="AN466" s="23">
        <f t="shared" si="386"/>
        <v>0</v>
      </c>
      <c r="AO466" s="23">
        <f t="shared" si="386"/>
        <v>0</v>
      </c>
      <c r="AP466" s="23">
        <f t="shared" si="386"/>
        <v>0</v>
      </c>
      <c r="AQ466" s="23">
        <f t="shared" si="386"/>
        <v>0</v>
      </c>
      <c r="AR466" s="23">
        <f t="shared" si="386"/>
        <v>0</v>
      </c>
      <c r="AS466" s="23">
        <f t="shared" si="386"/>
        <v>0</v>
      </c>
      <c r="AT466" s="23">
        <f>SUM(AT450:AT453)</f>
        <v>0</v>
      </c>
      <c r="AU466" s="23">
        <f>SUM(AU450:AU453)</f>
        <v>0</v>
      </c>
      <c r="AV466" s="23">
        <f t="shared" si="386"/>
        <v>0</v>
      </c>
      <c r="AW466" s="23">
        <f t="shared" si="386"/>
        <v>0</v>
      </c>
      <c r="AX466" s="23">
        <f t="shared" si="386"/>
        <v>0</v>
      </c>
      <c r="AY466" s="23">
        <f t="shared" si="386"/>
        <v>0</v>
      </c>
      <c r="AZ466" s="23">
        <f t="shared" si="386"/>
        <v>0</v>
      </c>
      <c r="BA466" s="23">
        <f t="shared" si="386"/>
        <v>0</v>
      </c>
      <c r="BB466" s="23">
        <f t="shared" si="386"/>
        <v>0</v>
      </c>
      <c r="BC466" s="23">
        <f>SUM(BC450:BC453)</f>
        <v>0</v>
      </c>
      <c r="BD466" s="23">
        <f>SUM(BD450:BD453)</f>
        <v>0</v>
      </c>
      <c r="BE466" s="23">
        <f t="shared" si="386"/>
        <v>0</v>
      </c>
      <c r="BF466" s="23">
        <f t="shared" si="386"/>
        <v>0</v>
      </c>
      <c r="BG466" s="23">
        <f t="shared" si="386"/>
        <v>0</v>
      </c>
      <c r="BH466" s="23">
        <f t="shared" si="386"/>
        <v>0</v>
      </c>
      <c r="BI466" s="23">
        <f t="shared" si="386"/>
        <v>0</v>
      </c>
      <c r="BJ466" s="23">
        <f t="shared" si="386"/>
        <v>0</v>
      </c>
      <c r="BK466" s="23">
        <f t="shared" si="386"/>
        <v>0</v>
      </c>
      <c r="BL466" s="23">
        <f>SUM(BL450:BL453)</f>
        <v>0</v>
      </c>
      <c r="BM466" s="23">
        <f>SUM(BM450:BM453)</f>
        <v>0</v>
      </c>
      <c r="BN466" s="23">
        <f t="shared" si="386"/>
        <v>0</v>
      </c>
      <c r="BO466" s="23">
        <f t="shared" si="386"/>
        <v>0</v>
      </c>
      <c r="BP466" s="23">
        <f t="shared" ref="BP466:DH466" si="387">SUM(BP450:BP453)</f>
        <v>0</v>
      </c>
      <c r="BQ466" s="23">
        <f t="shared" si="387"/>
        <v>0</v>
      </c>
      <c r="BR466" s="23">
        <f t="shared" si="387"/>
        <v>0</v>
      </c>
      <c r="BS466" s="23">
        <f t="shared" si="387"/>
        <v>0</v>
      </c>
      <c r="BT466" s="23">
        <f t="shared" si="387"/>
        <v>0</v>
      </c>
      <c r="BU466" s="23">
        <f>SUM(BU450:BU453)</f>
        <v>0</v>
      </c>
      <c r="BV466" s="23">
        <f>SUM(BV450:BV453)</f>
        <v>0</v>
      </c>
      <c r="BW466" s="23">
        <f t="shared" si="387"/>
        <v>0</v>
      </c>
      <c r="BX466" s="23">
        <f t="shared" si="387"/>
        <v>0</v>
      </c>
      <c r="BY466" s="23">
        <f t="shared" si="387"/>
        <v>0</v>
      </c>
      <c r="BZ466" s="23">
        <f t="shared" si="387"/>
        <v>0</v>
      </c>
      <c r="CA466" s="23">
        <f t="shared" si="387"/>
        <v>0</v>
      </c>
      <c r="CB466" s="23">
        <f t="shared" si="387"/>
        <v>0</v>
      </c>
      <c r="CC466" s="23">
        <f t="shared" si="387"/>
        <v>0</v>
      </c>
      <c r="CD466" s="23">
        <f>SUM(CD450:CD453)</f>
        <v>0</v>
      </c>
      <c r="CE466" s="23">
        <f>SUM(CE450:CE453)</f>
        <v>0</v>
      </c>
      <c r="CF466" s="23">
        <f t="shared" si="387"/>
        <v>0</v>
      </c>
      <c r="CG466" s="23">
        <f t="shared" si="387"/>
        <v>0</v>
      </c>
      <c r="CH466" s="23">
        <f t="shared" si="387"/>
        <v>0</v>
      </c>
      <c r="CI466" s="23">
        <f t="shared" si="387"/>
        <v>0</v>
      </c>
      <c r="CJ466" s="23">
        <f t="shared" si="387"/>
        <v>0</v>
      </c>
      <c r="CK466" s="23">
        <f t="shared" si="387"/>
        <v>0</v>
      </c>
      <c r="CL466" s="23">
        <f t="shared" si="387"/>
        <v>0</v>
      </c>
      <c r="CM466" s="23">
        <f>SUM(CM450:CM453)</f>
        <v>0</v>
      </c>
      <c r="CN466" s="23">
        <f>SUM(CN450:CN453)</f>
        <v>0</v>
      </c>
      <c r="CO466" s="23">
        <f t="shared" si="387"/>
        <v>0</v>
      </c>
      <c r="CP466" s="23">
        <f t="shared" si="387"/>
        <v>0</v>
      </c>
      <c r="CQ466" s="23">
        <f t="shared" si="387"/>
        <v>0</v>
      </c>
      <c r="CR466" s="23">
        <f t="shared" si="387"/>
        <v>0</v>
      </c>
      <c r="CS466" s="23">
        <f t="shared" si="387"/>
        <v>0</v>
      </c>
      <c r="CT466" s="23">
        <f t="shared" si="387"/>
        <v>0</v>
      </c>
      <c r="CU466" s="23">
        <f t="shared" si="387"/>
        <v>0</v>
      </c>
      <c r="CV466" s="23">
        <f>SUM(CV450:CV453)</f>
        <v>0</v>
      </c>
      <c r="CW466" s="23">
        <f>SUM(CW450:CW453)</f>
        <v>0</v>
      </c>
      <c r="CX466" s="23">
        <f t="shared" si="387"/>
        <v>0</v>
      </c>
      <c r="CY466" s="23">
        <f t="shared" si="387"/>
        <v>0</v>
      </c>
      <c r="CZ466" s="23">
        <f t="shared" si="387"/>
        <v>0</v>
      </c>
      <c r="DA466" s="23">
        <f t="shared" si="387"/>
        <v>0</v>
      </c>
      <c r="DB466" s="23">
        <f t="shared" si="387"/>
        <v>0</v>
      </c>
      <c r="DC466" s="23">
        <f t="shared" si="387"/>
        <v>0</v>
      </c>
      <c r="DD466" s="23">
        <f t="shared" si="387"/>
        <v>0</v>
      </c>
      <c r="DE466" s="23">
        <f>SUM(DE450:DE453)</f>
        <v>0</v>
      </c>
      <c r="DF466" s="23">
        <f>SUM(DF450:DF453)</f>
        <v>0</v>
      </c>
      <c r="DG466" s="23">
        <f t="shared" si="387"/>
        <v>0</v>
      </c>
      <c r="DH466" s="23">
        <f t="shared" si="387"/>
        <v>0</v>
      </c>
    </row>
    <row r="467" spans="1:112" s="103" customFormat="1" ht="12.75" customHeight="1" x14ac:dyDescent="0.35">
      <c r="A467" s="87"/>
      <c r="B467" s="87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  <c r="BS467" s="23"/>
      <c r="BT467" s="23"/>
      <c r="BU467" s="23"/>
      <c r="BV467" s="23"/>
      <c r="BW467" s="23"/>
      <c r="BX467" s="23"/>
      <c r="BY467" s="23"/>
      <c r="BZ467" s="23"/>
      <c r="CA467" s="23"/>
      <c r="CB467" s="23"/>
      <c r="CC467" s="23"/>
      <c r="CD467" s="23"/>
      <c r="CE467" s="23"/>
      <c r="CF467" s="23"/>
      <c r="CG467" s="23"/>
      <c r="CH467" s="23"/>
      <c r="CI467" s="23"/>
      <c r="CJ467" s="23"/>
      <c r="CK467" s="23"/>
      <c r="CL467" s="23"/>
      <c r="CM467" s="23"/>
      <c r="CN467" s="23"/>
      <c r="CO467" s="23"/>
      <c r="CP467" s="23"/>
      <c r="CQ467" s="23"/>
      <c r="CR467" s="23"/>
      <c r="CS467" s="23"/>
      <c r="CT467" s="23"/>
      <c r="CU467" s="23"/>
      <c r="CV467" s="23"/>
      <c r="CW467" s="23"/>
      <c r="CX467" s="23"/>
      <c r="CY467" s="23"/>
      <c r="CZ467" s="23"/>
      <c r="DA467" s="23"/>
      <c r="DB467" s="23"/>
      <c r="DC467" s="23"/>
      <c r="DD467" s="23"/>
      <c r="DE467" s="23"/>
      <c r="DF467" s="23"/>
      <c r="DG467" s="23"/>
      <c r="DH467" s="23"/>
    </row>
    <row r="468" spans="1:112" s="109" customFormat="1" ht="12.75" customHeight="1" x14ac:dyDescent="0.35">
      <c r="A468" s="88"/>
      <c r="B468" s="87" t="s">
        <v>688</v>
      </c>
      <c r="C468" s="93">
        <f t="shared" ref="C468:BN468" si="388">SUM(C458:C466)</f>
        <v>0</v>
      </c>
      <c r="D468" s="93">
        <f t="shared" si="388"/>
        <v>0</v>
      </c>
      <c r="E468" s="93">
        <f t="shared" si="388"/>
        <v>2274056.4305599201</v>
      </c>
      <c r="F468" s="93">
        <f t="shared" si="388"/>
        <v>212618.30259536003</v>
      </c>
      <c r="G468" s="93">
        <f t="shared" si="388"/>
        <v>377610.44465339999</v>
      </c>
      <c r="H468" s="93">
        <f t="shared" si="388"/>
        <v>639379.45759371994</v>
      </c>
      <c r="I468" s="93">
        <f t="shared" si="388"/>
        <v>676626.77499999991</v>
      </c>
      <c r="J468" s="93">
        <f t="shared" si="388"/>
        <v>458112.49857140006</v>
      </c>
      <c r="K468" s="93">
        <f>SUM(K458:K466)</f>
        <v>0</v>
      </c>
      <c r="L468" s="93">
        <f>SUM(L458:L466)</f>
        <v>0</v>
      </c>
      <c r="M468" s="93">
        <f t="shared" si="388"/>
        <v>18469.069100000004</v>
      </c>
      <c r="N468" s="93">
        <f t="shared" si="388"/>
        <v>0</v>
      </c>
      <c r="O468" s="93">
        <f t="shared" si="388"/>
        <v>231914.60883242398</v>
      </c>
      <c r="P468" s="93">
        <f t="shared" si="388"/>
        <v>372444.4447384472</v>
      </c>
      <c r="Q468" s="93">
        <f t="shared" si="388"/>
        <v>620141.20481366024</v>
      </c>
      <c r="R468" s="93">
        <f t="shared" si="388"/>
        <v>776620.61751365836</v>
      </c>
      <c r="S468" s="93">
        <f t="shared" si="388"/>
        <v>493382.75652509031</v>
      </c>
      <c r="T468" s="93">
        <f>SUM(T458:T466)</f>
        <v>0</v>
      </c>
      <c r="U468" s="93">
        <f>SUM(U458:U466)</f>
        <v>0</v>
      </c>
      <c r="V468" s="93">
        <f t="shared" si="388"/>
        <v>2269649.28715378</v>
      </c>
      <c r="W468" s="93">
        <f t="shared" si="388"/>
        <v>0</v>
      </c>
      <c r="X468" s="93">
        <f t="shared" si="388"/>
        <v>-19296.306237063975</v>
      </c>
      <c r="Y468" s="93">
        <f t="shared" si="388"/>
        <v>5165.9999149528157</v>
      </c>
      <c r="Z468" s="93">
        <f t="shared" si="388"/>
        <v>19238.252780059738</v>
      </c>
      <c r="AA468" s="93">
        <f t="shared" si="388"/>
        <v>-99993.842513658339</v>
      </c>
      <c r="AB468" s="93">
        <f t="shared" si="388"/>
        <v>-35270.257953690321</v>
      </c>
      <c r="AC468" s="93">
        <f>SUM(AC458:AC466)</f>
        <v>0</v>
      </c>
      <c r="AD468" s="93">
        <f>SUM(AD458:AD466)</f>
        <v>0</v>
      </c>
      <c r="AE468" s="93">
        <f>SUM(AE458:AE466)</f>
        <v>-2251180.2180537796</v>
      </c>
      <c r="AF468" s="93">
        <f t="shared" si="388"/>
        <v>255336.48723648002</v>
      </c>
      <c r="AG468" s="93">
        <f t="shared" si="388"/>
        <v>404839.33023454004</v>
      </c>
      <c r="AH468" s="93">
        <f t="shared" si="388"/>
        <v>659371.91072459007</v>
      </c>
      <c r="AI468" s="93">
        <f t="shared" si="388"/>
        <v>994075.71210886014</v>
      </c>
      <c r="AJ468" s="93">
        <f t="shared" si="388"/>
        <v>545892.14151232003</v>
      </c>
      <c r="AK468" s="93">
        <f>SUM(AK458:AK466)</f>
        <v>0</v>
      </c>
      <c r="AL468" s="93">
        <f>SUM(AL458:AL466)</f>
        <v>0</v>
      </c>
      <c r="AM468" s="93">
        <f t="shared" si="388"/>
        <v>2859515.5818167897</v>
      </c>
      <c r="AN468" s="93">
        <f t="shared" si="388"/>
        <v>0</v>
      </c>
      <c r="AO468" s="93">
        <f t="shared" si="388"/>
        <v>280387.63714156911</v>
      </c>
      <c r="AP468" s="93">
        <f t="shared" si="388"/>
        <v>443035.41689194768</v>
      </c>
      <c r="AQ468" s="93">
        <f t="shared" si="388"/>
        <v>724336.36699226033</v>
      </c>
      <c r="AR468" s="93">
        <f t="shared" si="388"/>
        <v>1107903.7435860466</v>
      </c>
      <c r="AS468" s="93">
        <f t="shared" si="388"/>
        <v>599381.21098408173</v>
      </c>
      <c r="AT468" s="93">
        <f>SUM(AT458:AT466)</f>
        <v>0</v>
      </c>
      <c r="AU468" s="93">
        <f>SUM(AU458:AU466)</f>
        <v>0</v>
      </c>
      <c r="AV468" s="93">
        <f t="shared" si="388"/>
        <v>3155044.3755959067</v>
      </c>
      <c r="AW468" s="93">
        <f t="shared" si="388"/>
        <v>0</v>
      </c>
      <c r="AX468" s="93">
        <f t="shared" si="388"/>
        <v>306759.24600522406</v>
      </c>
      <c r="AY468" s="93">
        <f t="shared" si="388"/>
        <v>483186.91254064738</v>
      </c>
      <c r="AZ468" s="93">
        <f t="shared" si="388"/>
        <v>792483.0317192385</v>
      </c>
      <c r="BA468" s="93">
        <f t="shared" si="388"/>
        <v>1230159.3319703552</v>
      </c>
      <c r="BB468" s="93">
        <f t="shared" si="388"/>
        <v>655640.80567300506</v>
      </c>
      <c r="BC468" s="93">
        <f>SUM(BC458:BC466)</f>
        <v>0</v>
      </c>
      <c r="BD468" s="93">
        <f>SUM(BD458:BD466)</f>
        <v>0</v>
      </c>
      <c r="BE468" s="93">
        <f t="shared" si="388"/>
        <v>3468229.3279084689</v>
      </c>
      <c r="BF468" s="93">
        <f t="shared" si="388"/>
        <v>0</v>
      </c>
      <c r="BG468" s="93">
        <f t="shared" si="388"/>
        <v>327732.64943902439</v>
      </c>
      <c r="BH468" s="93">
        <f t="shared" si="388"/>
        <v>515564.70537506958</v>
      </c>
      <c r="BI468" s="93">
        <f t="shared" si="388"/>
        <v>847089.04110785085</v>
      </c>
      <c r="BJ468" s="93">
        <f t="shared" si="388"/>
        <v>1312189.0836747191</v>
      </c>
      <c r="BK468" s="93">
        <f t="shared" si="388"/>
        <v>950429.09939096193</v>
      </c>
      <c r="BL468" s="93">
        <f>SUM(BL458:BL466)</f>
        <v>700477.69127766264</v>
      </c>
      <c r="BM468" s="93">
        <f>SUM(BM458:BM466)</f>
        <v>0</v>
      </c>
      <c r="BN468" s="93">
        <f t="shared" si="388"/>
        <v>3703053.1708743284</v>
      </c>
      <c r="BO468" s="93">
        <f t="shared" ref="BO468:DH468" si="389">SUM(BO458:BO466)</f>
        <v>0</v>
      </c>
      <c r="BP468" s="93">
        <f t="shared" si="389"/>
        <v>333573.10420555505</v>
      </c>
      <c r="BQ468" s="93">
        <f t="shared" si="389"/>
        <v>524889.49851072161</v>
      </c>
      <c r="BR468" s="93">
        <f t="shared" si="389"/>
        <v>863289.85530268634</v>
      </c>
      <c r="BS468" s="93">
        <f t="shared" si="389"/>
        <v>1284459.6004384009</v>
      </c>
      <c r="BT468" s="93">
        <f t="shared" si="389"/>
        <v>713200.7206814324</v>
      </c>
      <c r="BU468" s="93">
        <f>SUM(BU458:BU466)</f>
        <v>713200.7206814324</v>
      </c>
      <c r="BV468" s="93">
        <f>SUM(BV458:BV466)</f>
        <v>0</v>
      </c>
      <c r="BW468" s="93">
        <f t="shared" si="389"/>
        <v>3719412.779138797</v>
      </c>
      <c r="BX468" s="93">
        <f t="shared" si="389"/>
        <v>0</v>
      </c>
      <c r="BY468" s="93">
        <f t="shared" si="389"/>
        <v>339588.77261508169</v>
      </c>
      <c r="BZ468" s="93">
        <f t="shared" si="389"/>
        <v>534494.03544044332</v>
      </c>
      <c r="CA468" s="93">
        <f t="shared" si="389"/>
        <v>879976.69392336707</v>
      </c>
      <c r="CB468" s="93">
        <f t="shared" si="389"/>
        <v>1308562.459091393</v>
      </c>
      <c r="CC468" s="93">
        <f t="shared" si="389"/>
        <v>726305.44096731534</v>
      </c>
      <c r="CD468" s="93">
        <f>SUM(CD458:CD466)</f>
        <v>726305.44096731534</v>
      </c>
      <c r="CE468" s="93">
        <f>SUM(CE458:CE466)</f>
        <v>0</v>
      </c>
      <c r="CF468" s="93">
        <f t="shared" si="389"/>
        <v>3788927.402037601</v>
      </c>
      <c r="CG468" s="93">
        <f t="shared" si="389"/>
        <v>0</v>
      </c>
      <c r="CH468" s="93">
        <f t="shared" si="389"/>
        <v>345784.9110768942</v>
      </c>
      <c r="CI468" s="93">
        <f t="shared" si="389"/>
        <v>544386.70847805671</v>
      </c>
      <c r="CJ468" s="93">
        <f t="shared" si="389"/>
        <v>897164.13770266809</v>
      </c>
      <c r="CK468" s="93">
        <f t="shared" si="389"/>
        <v>1333388.4035039747</v>
      </c>
      <c r="CL468" s="93">
        <f t="shared" si="389"/>
        <v>739803.30286177492</v>
      </c>
      <c r="CM468" s="93">
        <f>SUM(CM458:CM466)</f>
        <v>739803.30286177492</v>
      </c>
      <c r="CN468" s="93">
        <f>SUM(CN458:CN466)</f>
        <v>0</v>
      </c>
      <c r="CO468" s="93">
        <f t="shared" si="389"/>
        <v>3860527.46362337</v>
      </c>
      <c r="CP468" s="93">
        <f t="shared" si="389"/>
        <v>0</v>
      </c>
      <c r="CQ468" s="93">
        <f t="shared" si="389"/>
        <v>352166.933692561</v>
      </c>
      <c r="CR468" s="93">
        <f t="shared" si="389"/>
        <v>554576.16170679836</v>
      </c>
      <c r="CS468" s="93">
        <f t="shared" si="389"/>
        <v>914867.20479534811</v>
      </c>
      <c r="CT468" s="93">
        <f t="shared" si="389"/>
        <v>1358959.1262489338</v>
      </c>
      <c r="CU468" s="93">
        <f t="shared" si="389"/>
        <v>753706.10061306821</v>
      </c>
      <c r="CV468" s="93">
        <f>SUM(CV458:CV466)</f>
        <v>753706.10061306821</v>
      </c>
      <c r="CW468" s="93">
        <f>SUM(CW458:CW466)</f>
        <v>0</v>
      </c>
      <c r="CX468" s="93">
        <f t="shared" si="389"/>
        <v>3934275.5270567113</v>
      </c>
      <c r="CY468" s="93">
        <f t="shared" si="389"/>
        <v>0</v>
      </c>
      <c r="CZ468" s="93">
        <f t="shared" si="389"/>
        <v>0</v>
      </c>
      <c r="DA468" s="93">
        <f t="shared" si="389"/>
        <v>0</v>
      </c>
      <c r="DB468" s="93">
        <f t="shared" si="389"/>
        <v>0</v>
      </c>
      <c r="DC468" s="93">
        <f t="shared" si="389"/>
        <v>0</v>
      </c>
      <c r="DD468" s="93">
        <f t="shared" si="389"/>
        <v>0</v>
      </c>
      <c r="DE468" s="93">
        <f>SUM(DE458:DE466)</f>
        <v>0</v>
      </c>
      <c r="DF468" s="93">
        <f>SUM(DF458:DF466)</f>
        <v>0</v>
      </c>
      <c r="DG468" s="93">
        <f t="shared" si="389"/>
        <v>1.032</v>
      </c>
      <c r="DH468" s="93">
        <f t="shared" si="389"/>
        <v>0</v>
      </c>
    </row>
    <row r="469" spans="1:112" s="74" customFormat="1" ht="11.5" x14ac:dyDescent="0.35">
      <c r="A469" s="88"/>
      <c r="B469" s="87"/>
      <c r="C469" s="69"/>
      <c r="D469" s="69" t="str">
        <f t="shared" ref="D469:E469" si="390">IFERROR(IF(SUBTOTAL(109,D458:D466)&lt;&gt;D468,"Hidden",""),"Error")</f>
        <v/>
      </c>
      <c r="E469" s="69" t="str">
        <f t="shared" si="390"/>
        <v/>
      </c>
      <c r="F469" s="69" t="str">
        <f>IFERROR(IF(SUBTOTAL(109,F458:F466)&lt;&gt;F468,"Hidden",""),"Error")</f>
        <v/>
      </c>
      <c r="G469" s="69" t="str">
        <f t="shared" ref="G469:M469" si="391">IFERROR(IF(SUBTOTAL(109,G458:G466)&lt;&gt;G468,"Hidden",""),"Error")</f>
        <v/>
      </c>
      <c r="H469" s="69" t="str">
        <f t="shared" si="391"/>
        <v/>
      </c>
      <c r="I469" s="69" t="str">
        <f t="shared" si="391"/>
        <v>Hidden</v>
      </c>
      <c r="J469" s="69" t="str">
        <f t="shared" si="391"/>
        <v/>
      </c>
      <c r="K469" s="69" t="str">
        <f t="shared" si="391"/>
        <v/>
      </c>
      <c r="L469" s="69" t="str">
        <f t="shared" si="391"/>
        <v/>
      </c>
      <c r="M469" s="69" t="str">
        <f t="shared" si="391"/>
        <v>Hidden</v>
      </c>
      <c r="N469" s="70"/>
      <c r="O469" s="69" t="str">
        <f>IFERROR(IF(SUBTOTAL(109,O458:O466)&lt;&gt;O468,"Hidden",""),"Error")</f>
        <v/>
      </c>
      <c r="P469" s="69" t="str">
        <f t="shared" ref="P469:V469" si="392">IFERROR(IF(SUBTOTAL(109,P458:P466)&lt;&gt;P468,"Hidden",""),"Error")</f>
        <v/>
      </c>
      <c r="Q469" s="69" t="str">
        <f t="shared" si="392"/>
        <v/>
      </c>
      <c r="R469" s="69" t="str">
        <f t="shared" si="392"/>
        <v/>
      </c>
      <c r="S469" s="69" t="str">
        <f t="shared" si="392"/>
        <v/>
      </c>
      <c r="T469" s="69" t="str">
        <f t="shared" si="392"/>
        <v/>
      </c>
      <c r="U469" s="69" t="str">
        <f t="shared" si="392"/>
        <v/>
      </c>
      <c r="V469" s="69" t="str">
        <f t="shared" si="392"/>
        <v/>
      </c>
      <c r="W469" s="70"/>
      <c r="X469" s="69"/>
      <c r="Y469" s="69"/>
      <c r="Z469" s="69"/>
      <c r="AA469" s="69"/>
      <c r="AB469" s="69"/>
      <c r="AC469" s="69"/>
      <c r="AD469" s="69"/>
      <c r="AE469" s="69"/>
      <c r="AF469" s="69" t="str">
        <f>IFERROR(IF(SUBTOTAL(109,AF458:AF466)&lt;&gt;AF468,"Hidden",""),"Error")</f>
        <v/>
      </c>
      <c r="AG469" s="69" t="str">
        <f t="shared" ref="AG469:AM469" si="393">IFERROR(IF(SUBTOTAL(109,AG458:AG466)&lt;&gt;AG468,"Hidden",""),"Error")</f>
        <v/>
      </c>
      <c r="AH469" s="69" t="str">
        <f t="shared" si="393"/>
        <v/>
      </c>
      <c r="AI469" s="69" t="str">
        <f t="shared" si="393"/>
        <v/>
      </c>
      <c r="AJ469" s="69" t="str">
        <f t="shared" si="393"/>
        <v/>
      </c>
      <c r="AK469" s="69" t="str">
        <f t="shared" si="393"/>
        <v/>
      </c>
      <c r="AL469" s="69" t="str">
        <f t="shared" si="393"/>
        <v/>
      </c>
      <c r="AM469" s="69" t="str">
        <f t="shared" si="393"/>
        <v/>
      </c>
      <c r="AN469" s="70"/>
      <c r="AO469" s="69" t="str">
        <f>IFERROR(IF(SUBTOTAL(109,AO458:AO466)&lt;&gt;AO468,"Hidden",""),"Error")</f>
        <v/>
      </c>
      <c r="AP469" s="69" t="str">
        <f t="shared" ref="AP469:AV469" si="394">IFERROR(IF(SUBTOTAL(109,AP458:AP466)&lt;&gt;AP468,"Hidden",""),"Error")</f>
        <v/>
      </c>
      <c r="AQ469" s="69" t="str">
        <f t="shared" si="394"/>
        <v/>
      </c>
      <c r="AR469" s="69" t="str">
        <f t="shared" si="394"/>
        <v/>
      </c>
      <c r="AS469" s="69" t="str">
        <f t="shared" si="394"/>
        <v/>
      </c>
      <c r="AT469" s="69" t="str">
        <f t="shared" si="394"/>
        <v/>
      </c>
      <c r="AU469" s="69" t="str">
        <f t="shared" si="394"/>
        <v/>
      </c>
      <c r="AV469" s="69" t="str">
        <f t="shared" si="394"/>
        <v/>
      </c>
      <c r="AW469" s="70"/>
      <c r="AX469" s="69" t="str">
        <f>IFERROR(IF(SUBTOTAL(109,AX458:AX466)&lt;&gt;AX468,"Hidden",""),"Error")</f>
        <v/>
      </c>
      <c r="AY469" s="69" t="str">
        <f t="shared" ref="AY469:BE469" si="395">IFERROR(IF(SUBTOTAL(109,AY458:AY466)&lt;&gt;AY468,"Hidden",""),"Error")</f>
        <v/>
      </c>
      <c r="AZ469" s="69" t="str">
        <f t="shared" si="395"/>
        <v/>
      </c>
      <c r="BA469" s="69" t="str">
        <f t="shared" si="395"/>
        <v/>
      </c>
      <c r="BB469" s="69" t="str">
        <f t="shared" si="395"/>
        <v/>
      </c>
      <c r="BC469" s="69" t="str">
        <f t="shared" si="395"/>
        <v/>
      </c>
      <c r="BD469" s="69" t="str">
        <f t="shared" si="395"/>
        <v/>
      </c>
      <c r="BE469" s="69" t="str">
        <f t="shared" si="395"/>
        <v/>
      </c>
      <c r="BF469" s="70"/>
      <c r="BG469" s="69" t="str">
        <f>IFERROR(IF(SUBTOTAL(109,BG458:BG466)&lt;&gt;BG468,"Hidden",""),"Error")</f>
        <v/>
      </c>
      <c r="BH469" s="69" t="str">
        <f t="shared" ref="BH469:BN469" si="396">IFERROR(IF(SUBTOTAL(109,BH458:BH466)&lt;&gt;BH468,"Hidden",""),"Error")</f>
        <v/>
      </c>
      <c r="BI469" s="69" t="str">
        <f t="shared" si="396"/>
        <v/>
      </c>
      <c r="BJ469" s="69" t="str">
        <f t="shared" si="396"/>
        <v/>
      </c>
      <c r="BK469" s="69" t="str">
        <f t="shared" si="396"/>
        <v/>
      </c>
      <c r="BL469" s="69" t="str">
        <f t="shared" si="396"/>
        <v/>
      </c>
      <c r="BM469" s="69" t="str">
        <f t="shared" si="396"/>
        <v/>
      </c>
      <c r="BN469" s="69" t="str">
        <f t="shared" si="396"/>
        <v/>
      </c>
      <c r="BO469" s="70"/>
      <c r="BP469" s="69" t="str">
        <f>IFERROR(IF(SUBTOTAL(109,BP458:BP466)&lt;&gt;BP468,"Hidden",""),"Error")</f>
        <v/>
      </c>
      <c r="BQ469" s="69" t="str">
        <f t="shared" ref="BQ469:BW469" si="397">IFERROR(IF(SUBTOTAL(109,BQ458:BQ466)&lt;&gt;BQ468,"Hidden",""),"Error")</f>
        <v/>
      </c>
      <c r="BR469" s="69" t="str">
        <f t="shared" si="397"/>
        <v/>
      </c>
      <c r="BS469" s="69" t="str">
        <f t="shared" si="397"/>
        <v/>
      </c>
      <c r="BT469" s="69" t="str">
        <f t="shared" si="397"/>
        <v/>
      </c>
      <c r="BU469" s="69" t="str">
        <f t="shared" si="397"/>
        <v/>
      </c>
      <c r="BV469" s="69" t="str">
        <f t="shared" si="397"/>
        <v/>
      </c>
      <c r="BW469" s="69" t="str">
        <f t="shared" si="397"/>
        <v/>
      </c>
      <c r="BX469" s="70"/>
      <c r="BY469" s="69" t="str">
        <f>IFERROR(IF(SUBTOTAL(109,BY458:BY466)&lt;&gt;BY468,"Hidden",""),"Error")</f>
        <v/>
      </c>
      <c r="BZ469" s="69" t="str">
        <f t="shared" ref="BZ469:CF469" si="398">IFERROR(IF(SUBTOTAL(109,BZ458:BZ466)&lt;&gt;BZ468,"Hidden",""),"Error")</f>
        <v/>
      </c>
      <c r="CA469" s="69" t="str">
        <f t="shared" si="398"/>
        <v/>
      </c>
      <c r="CB469" s="69" t="str">
        <f t="shared" si="398"/>
        <v/>
      </c>
      <c r="CC469" s="69" t="str">
        <f t="shared" si="398"/>
        <v/>
      </c>
      <c r="CD469" s="69" t="str">
        <f t="shared" si="398"/>
        <v/>
      </c>
      <c r="CE469" s="69" t="str">
        <f t="shared" si="398"/>
        <v/>
      </c>
      <c r="CF469" s="69" t="str">
        <f t="shared" si="398"/>
        <v/>
      </c>
      <c r="CG469" s="70"/>
      <c r="CH469" s="69" t="str">
        <f>IFERROR(IF(SUBTOTAL(109,CH458:CH466)&lt;&gt;CH468,"Hidden",""),"Error")</f>
        <v/>
      </c>
      <c r="CI469" s="69" t="str">
        <f t="shared" ref="CI469:CO469" si="399">IFERROR(IF(SUBTOTAL(109,CI458:CI466)&lt;&gt;CI468,"Hidden",""),"Error")</f>
        <v/>
      </c>
      <c r="CJ469" s="69" t="str">
        <f t="shared" si="399"/>
        <v/>
      </c>
      <c r="CK469" s="69" t="str">
        <f t="shared" si="399"/>
        <v/>
      </c>
      <c r="CL469" s="69" t="str">
        <f t="shared" si="399"/>
        <v/>
      </c>
      <c r="CM469" s="69" t="str">
        <f t="shared" si="399"/>
        <v/>
      </c>
      <c r="CN469" s="69" t="str">
        <f t="shared" si="399"/>
        <v/>
      </c>
      <c r="CO469" s="69" t="str">
        <f t="shared" si="399"/>
        <v/>
      </c>
      <c r="CP469" s="70"/>
      <c r="CQ469" s="69" t="str">
        <f>IFERROR(IF(SUBTOTAL(109,CQ458:CQ466)&lt;&gt;CQ468,"Hidden",""),"Error")</f>
        <v/>
      </c>
      <c r="CR469" s="69" t="str">
        <f t="shared" ref="CR469:CX469" si="400">IFERROR(IF(SUBTOTAL(109,CR458:CR466)&lt;&gt;CR468,"Hidden",""),"Error")</f>
        <v/>
      </c>
      <c r="CS469" s="69" t="str">
        <f t="shared" si="400"/>
        <v/>
      </c>
      <c r="CT469" s="69" t="str">
        <f t="shared" si="400"/>
        <v/>
      </c>
      <c r="CU469" s="69" t="str">
        <f t="shared" si="400"/>
        <v/>
      </c>
      <c r="CV469" s="69" t="str">
        <f t="shared" si="400"/>
        <v/>
      </c>
      <c r="CW469" s="69" t="str">
        <f t="shared" si="400"/>
        <v/>
      </c>
      <c r="CX469" s="69" t="str">
        <f t="shared" si="400"/>
        <v/>
      </c>
      <c r="CY469" s="70"/>
      <c r="CZ469" s="69" t="str">
        <f>IFERROR(IF(SUBTOTAL(109,CZ458:CZ466)&lt;&gt;CZ468,"Hidden",""),"Error")</f>
        <v/>
      </c>
      <c r="DA469" s="69" t="str">
        <f t="shared" ref="DA469:DG469" si="401">IFERROR(IF(SUBTOTAL(109,DA458:DA466)&lt;&gt;DA468,"Hidden",""),"Error")</f>
        <v/>
      </c>
      <c r="DB469" s="69" t="str">
        <f t="shared" si="401"/>
        <v/>
      </c>
      <c r="DC469" s="69" t="str">
        <f t="shared" si="401"/>
        <v/>
      </c>
      <c r="DD469" s="69" t="str">
        <f t="shared" si="401"/>
        <v/>
      </c>
      <c r="DE469" s="69" t="str">
        <f t="shared" si="401"/>
        <v/>
      </c>
      <c r="DF469" s="69" t="str">
        <f t="shared" si="401"/>
        <v/>
      </c>
      <c r="DG469" s="69" t="str">
        <f t="shared" si="401"/>
        <v/>
      </c>
      <c r="DH469" s="70"/>
    </row>
    <row r="470" spans="1:112" s="74" customFormat="1" ht="11.5" x14ac:dyDescent="0.35">
      <c r="A470" s="87">
        <v>4000</v>
      </c>
      <c r="B470" s="87" t="s">
        <v>81</v>
      </c>
      <c r="C470" s="69"/>
      <c r="D470" s="69"/>
      <c r="E470" s="69"/>
      <c r="F470" s="69"/>
      <c r="G470" s="69"/>
      <c r="H470" s="69"/>
      <c r="I470" s="69"/>
      <c r="J470" s="69"/>
      <c r="K470" s="69"/>
      <c r="L470" s="69"/>
      <c r="M470" s="69"/>
      <c r="N470" s="70"/>
      <c r="O470" s="69"/>
      <c r="P470" s="69"/>
      <c r="Q470" s="69"/>
      <c r="R470" s="69"/>
      <c r="S470" s="69"/>
      <c r="T470" s="69"/>
      <c r="U470" s="69"/>
      <c r="V470" s="69"/>
      <c r="W470" s="70"/>
      <c r="X470" s="69"/>
      <c r="Y470" s="69"/>
      <c r="Z470" s="69"/>
      <c r="AA470" s="69"/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  <c r="AM470" s="69"/>
      <c r="AN470" s="70"/>
      <c r="AO470" s="69"/>
      <c r="AP470" s="69"/>
      <c r="AQ470" s="69"/>
      <c r="AR470" s="69"/>
      <c r="AS470" s="69"/>
      <c r="AT470" s="69"/>
      <c r="AU470" s="69"/>
      <c r="AV470" s="69"/>
      <c r="AW470" s="70"/>
      <c r="AX470" s="69"/>
      <c r="AY470" s="69"/>
      <c r="AZ470" s="69"/>
      <c r="BA470" s="69"/>
      <c r="BB470" s="69"/>
      <c r="BC470" s="69"/>
      <c r="BD470" s="69"/>
      <c r="BE470" s="69"/>
      <c r="BF470" s="70"/>
      <c r="BG470" s="69"/>
      <c r="BH470" s="69"/>
      <c r="BI470" s="69"/>
      <c r="BJ470" s="69"/>
      <c r="BK470" s="69"/>
      <c r="BL470" s="69"/>
      <c r="BM470" s="69"/>
      <c r="BN470" s="69"/>
      <c r="BO470" s="70"/>
      <c r="BP470" s="69"/>
      <c r="BQ470" s="69"/>
      <c r="BR470" s="69"/>
      <c r="BS470" s="69"/>
      <c r="BT470" s="69"/>
      <c r="BU470" s="69"/>
      <c r="BV470" s="69"/>
      <c r="BW470" s="69"/>
      <c r="BX470" s="70"/>
      <c r="BY470" s="69"/>
      <c r="BZ470" s="69"/>
      <c r="CA470" s="69"/>
      <c r="CB470" s="69"/>
      <c r="CC470" s="69"/>
      <c r="CD470" s="69"/>
      <c r="CE470" s="69"/>
      <c r="CF470" s="69"/>
      <c r="CG470" s="70"/>
      <c r="CH470" s="69"/>
      <c r="CI470" s="69"/>
      <c r="CJ470" s="69"/>
      <c r="CK470" s="69"/>
      <c r="CL470" s="69"/>
      <c r="CM470" s="69"/>
      <c r="CN470" s="69"/>
      <c r="CO470" s="69"/>
      <c r="CP470" s="70"/>
      <c r="CQ470" s="69"/>
      <c r="CR470" s="69"/>
      <c r="CS470" s="69"/>
      <c r="CT470" s="69"/>
      <c r="CU470" s="69"/>
      <c r="CV470" s="69"/>
      <c r="CW470" s="69"/>
      <c r="CX470" s="69"/>
      <c r="CY470" s="70"/>
      <c r="CZ470" s="69"/>
      <c r="DA470" s="69"/>
      <c r="DB470" s="69"/>
      <c r="DC470" s="69"/>
      <c r="DD470" s="69"/>
      <c r="DE470" s="69"/>
      <c r="DF470" s="69"/>
      <c r="DG470" s="69"/>
      <c r="DH470" s="70"/>
    </row>
    <row r="471" spans="1:112" s="74" customFormat="1" ht="11.5" x14ac:dyDescent="0.35">
      <c r="A471" s="88">
        <v>4100</v>
      </c>
      <c r="B471" s="88" t="s">
        <v>689</v>
      </c>
      <c r="C471" s="69"/>
      <c r="D471" s="69">
        <v>0</v>
      </c>
      <c r="E471" s="69">
        <v>317150</v>
      </c>
      <c r="F471" s="69">
        <v>5000</v>
      </c>
      <c r="G471" s="69">
        <v>45000</v>
      </c>
      <c r="H471" s="69">
        <v>22000</v>
      </c>
      <c r="I471" s="69">
        <v>235150</v>
      </c>
      <c r="J471" s="69">
        <v>10000</v>
      </c>
      <c r="K471" s="69">
        <v>0</v>
      </c>
      <c r="L471" s="69">
        <v>0</v>
      </c>
      <c r="M471" s="69">
        <v>0</v>
      </c>
      <c r="N471" s="70" t="s">
        <v>423</v>
      </c>
      <c r="O471" s="69">
        <v>5000</v>
      </c>
      <c r="P471" s="69">
        <v>45000</v>
      </c>
      <c r="Q471" s="69">
        <v>22000</v>
      </c>
      <c r="R471" s="69">
        <v>235150</v>
      </c>
      <c r="S471" s="69">
        <v>10000</v>
      </c>
      <c r="T471" s="69">
        <v>0</v>
      </c>
      <c r="U471" s="69">
        <v>0</v>
      </c>
      <c r="V471" s="69">
        <v>317150</v>
      </c>
      <c r="W471" s="70" t="s">
        <v>423</v>
      </c>
      <c r="X471" s="69">
        <f t="shared" ref="X471:AE502" si="402">F471-O471</f>
        <v>0</v>
      </c>
      <c r="Y471" s="69">
        <f t="shared" si="402"/>
        <v>0</v>
      </c>
      <c r="Z471" s="69">
        <f t="shared" si="402"/>
        <v>0</v>
      </c>
      <c r="AA471" s="69">
        <f t="shared" si="402"/>
        <v>0</v>
      </c>
      <c r="AB471" s="69">
        <f t="shared" si="402"/>
        <v>0</v>
      </c>
      <c r="AC471" s="69">
        <f t="shared" si="402"/>
        <v>0</v>
      </c>
      <c r="AD471" s="69">
        <f t="shared" si="402"/>
        <v>0</v>
      </c>
      <c r="AE471" s="69">
        <f t="shared" si="402"/>
        <v>-317150</v>
      </c>
      <c r="AF471" s="69">
        <v>5150</v>
      </c>
      <c r="AG471" s="69">
        <v>46350</v>
      </c>
      <c r="AH471" s="69">
        <v>22660</v>
      </c>
      <c r="AI471" s="69">
        <v>108696.91833590138</v>
      </c>
      <c r="AJ471" s="69">
        <v>10300</v>
      </c>
      <c r="AK471" s="69">
        <v>0</v>
      </c>
      <c r="AL471" s="69">
        <v>0</v>
      </c>
      <c r="AM471" s="69">
        <v>193156.9183359014</v>
      </c>
      <c r="AN471" s="70" t="s">
        <v>423</v>
      </c>
      <c r="AO471" s="69">
        <v>5304.5</v>
      </c>
      <c r="AP471" s="69">
        <v>47740.5</v>
      </c>
      <c r="AQ471" s="69">
        <v>23339.8</v>
      </c>
      <c r="AR471" s="69">
        <v>52278.480409013966</v>
      </c>
      <c r="AS471" s="69">
        <v>10609</v>
      </c>
      <c r="AT471" s="69">
        <v>0</v>
      </c>
      <c r="AU471" s="69">
        <v>0</v>
      </c>
      <c r="AV471" s="69">
        <v>139272.28040901397</v>
      </c>
      <c r="AW471" s="70" t="s">
        <v>423</v>
      </c>
      <c r="AX471" s="69">
        <v>5463.6350000000002</v>
      </c>
      <c r="AY471" s="69">
        <v>49172.715000000004</v>
      </c>
      <c r="AZ471" s="69">
        <v>24039.993999999999</v>
      </c>
      <c r="BA471" s="69">
        <v>53846.834821284385</v>
      </c>
      <c r="BB471" s="69">
        <v>10927.27</v>
      </c>
      <c r="BC471" s="69">
        <v>0</v>
      </c>
      <c r="BD471" s="69">
        <v>0</v>
      </c>
      <c r="BE471" s="69">
        <v>143450.44882128437</v>
      </c>
      <c r="BF471" s="70" t="s">
        <v>423</v>
      </c>
      <c r="BG471" s="69">
        <v>5627.5440500000004</v>
      </c>
      <c r="BH471" s="69">
        <v>50647.896450000007</v>
      </c>
      <c r="BI471" s="69">
        <v>24761.19382</v>
      </c>
      <c r="BJ471" s="69">
        <v>55462.239865922915</v>
      </c>
      <c r="BK471" s="69">
        <v>11255.088100000001</v>
      </c>
      <c r="BL471" s="69">
        <v>0</v>
      </c>
      <c r="BM471" s="69">
        <v>0</v>
      </c>
      <c r="BN471" s="69">
        <v>147753.96228592293</v>
      </c>
      <c r="BO471" s="70" t="s">
        <v>423</v>
      </c>
      <c r="BP471" s="69">
        <v>5796.3703715000001</v>
      </c>
      <c r="BQ471" s="69">
        <v>52167.33334350001</v>
      </c>
      <c r="BR471" s="69">
        <v>25504.0296346</v>
      </c>
      <c r="BS471" s="69">
        <v>57126.107061900606</v>
      </c>
      <c r="BT471" s="69">
        <v>11592.740743</v>
      </c>
      <c r="BU471" s="69">
        <v>0</v>
      </c>
      <c r="BV471" s="69">
        <v>0</v>
      </c>
      <c r="BW471" s="69">
        <v>152186.5811545006</v>
      </c>
      <c r="BX471" s="70" t="s">
        <v>423</v>
      </c>
      <c r="BY471" s="69">
        <v>5970.2614826449999</v>
      </c>
      <c r="BZ471" s="69">
        <v>53732.353343805014</v>
      </c>
      <c r="CA471" s="69">
        <v>26269.150523638</v>
      </c>
      <c r="CB471" s="69">
        <v>58839.890273757628</v>
      </c>
      <c r="CC471" s="69">
        <v>11940.52296529</v>
      </c>
      <c r="CD471" s="69">
        <v>0</v>
      </c>
      <c r="CE471" s="69">
        <v>0</v>
      </c>
      <c r="CF471" s="69">
        <v>156752.17858913564</v>
      </c>
      <c r="CG471" s="70" t="s">
        <v>423</v>
      </c>
      <c r="CH471" s="69">
        <v>6149.3693271243501</v>
      </c>
      <c r="CI471" s="69">
        <v>55344.323944119169</v>
      </c>
      <c r="CJ471" s="69">
        <v>27057.22503934714</v>
      </c>
      <c r="CK471" s="69">
        <v>60605.086981970358</v>
      </c>
      <c r="CL471" s="69">
        <v>12298.7386542487</v>
      </c>
      <c r="CM471" s="69">
        <v>0</v>
      </c>
      <c r="CN471" s="69">
        <v>0</v>
      </c>
      <c r="CO471" s="69">
        <v>161454.74394680973</v>
      </c>
      <c r="CP471" s="70" t="s">
        <v>423</v>
      </c>
      <c r="CQ471" s="69">
        <v>6333.8504069380806</v>
      </c>
      <c r="CR471" s="69">
        <v>57004.653662442746</v>
      </c>
      <c r="CS471" s="69">
        <v>27868.941790527555</v>
      </c>
      <c r="CT471" s="69">
        <v>62423.239591429468</v>
      </c>
      <c r="CU471" s="69">
        <v>12667.700813876161</v>
      </c>
      <c r="CV471" s="69">
        <v>0</v>
      </c>
      <c r="CW471" s="69">
        <v>0</v>
      </c>
      <c r="CX471" s="69">
        <v>166298.38626521404</v>
      </c>
      <c r="CY471" s="70" t="s">
        <v>423</v>
      </c>
      <c r="CZ471" s="69">
        <v>6523.865919146223</v>
      </c>
      <c r="DA471" s="69">
        <v>58714.793272316027</v>
      </c>
      <c r="DB471" s="69">
        <v>28705.010044243383</v>
      </c>
      <c r="DC471" s="69">
        <v>64295.936779172356</v>
      </c>
      <c r="DD471" s="69">
        <v>13047.731838292446</v>
      </c>
      <c r="DE471" s="69">
        <v>0</v>
      </c>
      <c r="DF471" s="69">
        <v>0</v>
      </c>
      <c r="DG471" s="69">
        <v>171287.33785317044</v>
      </c>
      <c r="DH471" s="70" t="s">
        <v>423</v>
      </c>
    </row>
    <row r="472" spans="1:112" s="74" customFormat="1" ht="11.5" hidden="1" outlineLevel="1" x14ac:dyDescent="0.35">
      <c r="A472" s="88">
        <v>4101</v>
      </c>
      <c r="B472" s="88" t="s">
        <v>690</v>
      </c>
      <c r="C472" s="69"/>
      <c r="D472" s="69">
        <v>0</v>
      </c>
      <c r="E472" s="69">
        <v>0</v>
      </c>
      <c r="F472" s="69">
        <v>0</v>
      </c>
      <c r="G472" s="69">
        <v>0</v>
      </c>
      <c r="H472" s="69">
        <v>0</v>
      </c>
      <c r="I472" s="69">
        <v>0</v>
      </c>
      <c r="J472" s="69">
        <v>0</v>
      </c>
      <c r="K472" s="69">
        <v>0</v>
      </c>
      <c r="L472" s="69">
        <v>0</v>
      </c>
      <c r="M472" s="69">
        <v>0</v>
      </c>
      <c r="N472" s="70" t="s">
        <v>423</v>
      </c>
      <c r="O472" s="69">
        <v>0</v>
      </c>
      <c r="P472" s="69">
        <v>0</v>
      </c>
      <c r="Q472" s="69">
        <v>0</v>
      </c>
      <c r="R472" s="69">
        <v>0</v>
      </c>
      <c r="S472" s="69">
        <v>0</v>
      </c>
      <c r="T472" s="69">
        <v>0</v>
      </c>
      <c r="U472" s="69">
        <v>0</v>
      </c>
      <c r="V472" s="69">
        <v>0</v>
      </c>
      <c r="W472" s="70" t="s">
        <v>423</v>
      </c>
      <c r="X472" s="69">
        <f t="shared" si="402"/>
        <v>0</v>
      </c>
      <c r="Y472" s="69">
        <f t="shared" si="402"/>
        <v>0</v>
      </c>
      <c r="Z472" s="69">
        <f t="shared" si="402"/>
        <v>0</v>
      </c>
      <c r="AA472" s="69">
        <f t="shared" si="402"/>
        <v>0</v>
      </c>
      <c r="AB472" s="69">
        <f t="shared" si="402"/>
        <v>0</v>
      </c>
      <c r="AC472" s="69">
        <f t="shared" si="402"/>
        <v>0</v>
      </c>
      <c r="AD472" s="69">
        <f t="shared" si="402"/>
        <v>0</v>
      </c>
      <c r="AE472" s="69">
        <f t="shared" si="402"/>
        <v>0</v>
      </c>
      <c r="AF472" s="69">
        <v>0</v>
      </c>
      <c r="AG472" s="69">
        <v>0</v>
      </c>
      <c r="AH472" s="69">
        <v>0</v>
      </c>
      <c r="AI472" s="69">
        <v>0</v>
      </c>
      <c r="AJ472" s="69">
        <v>0</v>
      </c>
      <c r="AK472" s="69">
        <v>0</v>
      </c>
      <c r="AL472" s="69">
        <v>0</v>
      </c>
      <c r="AM472" s="69">
        <v>0</v>
      </c>
      <c r="AN472" s="70" t="s">
        <v>423</v>
      </c>
      <c r="AO472" s="69">
        <v>0</v>
      </c>
      <c r="AP472" s="69">
        <v>0</v>
      </c>
      <c r="AQ472" s="69">
        <v>0</v>
      </c>
      <c r="AR472" s="69">
        <v>0</v>
      </c>
      <c r="AS472" s="69">
        <v>0</v>
      </c>
      <c r="AT472" s="69">
        <v>0</v>
      </c>
      <c r="AU472" s="69">
        <v>0</v>
      </c>
      <c r="AV472" s="69">
        <v>0</v>
      </c>
      <c r="AW472" s="70" t="s">
        <v>423</v>
      </c>
      <c r="AX472" s="69">
        <v>0</v>
      </c>
      <c r="AY472" s="69">
        <v>0</v>
      </c>
      <c r="AZ472" s="69">
        <v>0</v>
      </c>
      <c r="BA472" s="69">
        <v>0</v>
      </c>
      <c r="BB472" s="69">
        <v>0</v>
      </c>
      <c r="BC472" s="69">
        <v>0</v>
      </c>
      <c r="BD472" s="69">
        <v>0</v>
      </c>
      <c r="BE472" s="69">
        <v>0</v>
      </c>
      <c r="BF472" s="70" t="s">
        <v>423</v>
      </c>
      <c r="BG472" s="69">
        <v>0</v>
      </c>
      <c r="BH472" s="69">
        <v>0</v>
      </c>
      <c r="BI472" s="69">
        <v>0</v>
      </c>
      <c r="BJ472" s="69">
        <v>0</v>
      </c>
      <c r="BK472" s="69">
        <v>0</v>
      </c>
      <c r="BL472" s="69">
        <v>0</v>
      </c>
      <c r="BM472" s="69">
        <v>0</v>
      </c>
      <c r="BN472" s="69">
        <v>0</v>
      </c>
      <c r="BO472" s="70" t="s">
        <v>423</v>
      </c>
      <c r="BP472" s="69">
        <v>0</v>
      </c>
      <c r="BQ472" s="69">
        <v>0</v>
      </c>
      <c r="BR472" s="69">
        <v>0</v>
      </c>
      <c r="BS472" s="69">
        <v>0</v>
      </c>
      <c r="BT472" s="69">
        <v>0</v>
      </c>
      <c r="BU472" s="69">
        <v>0</v>
      </c>
      <c r="BV472" s="69">
        <v>0</v>
      </c>
      <c r="BW472" s="69">
        <v>0</v>
      </c>
      <c r="BX472" s="70" t="s">
        <v>423</v>
      </c>
      <c r="BY472" s="69">
        <v>0</v>
      </c>
      <c r="BZ472" s="69">
        <v>0</v>
      </c>
      <c r="CA472" s="69">
        <v>0</v>
      </c>
      <c r="CB472" s="69">
        <v>0</v>
      </c>
      <c r="CC472" s="69">
        <v>0</v>
      </c>
      <c r="CD472" s="69">
        <v>0</v>
      </c>
      <c r="CE472" s="69">
        <v>0</v>
      </c>
      <c r="CF472" s="69">
        <v>0</v>
      </c>
      <c r="CG472" s="70" t="s">
        <v>423</v>
      </c>
      <c r="CH472" s="69">
        <v>0</v>
      </c>
      <c r="CI472" s="69">
        <v>0</v>
      </c>
      <c r="CJ472" s="69">
        <v>0</v>
      </c>
      <c r="CK472" s="69">
        <v>0</v>
      </c>
      <c r="CL472" s="69">
        <v>0</v>
      </c>
      <c r="CM472" s="69">
        <v>0</v>
      </c>
      <c r="CN472" s="69">
        <v>0</v>
      </c>
      <c r="CO472" s="69">
        <v>0</v>
      </c>
      <c r="CP472" s="70" t="s">
        <v>423</v>
      </c>
      <c r="CQ472" s="69">
        <v>0</v>
      </c>
      <c r="CR472" s="69">
        <v>0</v>
      </c>
      <c r="CS472" s="69">
        <v>0</v>
      </c>
      <c r="CT472" s="69">
        <v>0</v>
      </c>
      <c r="CU472" s="69">
        <v>0</v>
      </c>
      <c r="CV472" s="69">
        <v>0</v>
      </c>
      <c r="CW472" s="69">
        <v>0</v>
      </c>
      <c r="CX472" s="69">
        <v>0</v>
      </c>
      <c r="CY472" s="70" t="s">
        <v>423</v>
      </c>
      <c r="CZ472" s="69">
        <v>0</v>
      </c>
      <c r="DA472" s="69">
        <v>0</v>
      </c>
      <c r="DB472" s="69">
        <v>0</v>
      </c>
      <c r="DC472" s="69">
        <v>0</v>
      </c>
      <c r="DD472" s="69">
        <v>0</v>
      </c>
      <c r="DE472" s="69">
        <v>0</v>
      </c>
      <c r="DF472" s="69">
        <v>0</v>
      </c>
      <c r="DG472" s="69">
        <v>0</v>
      </c>
      <c r="DH472" s="70" t="s">
        <v>423</v>
      </c>
    </row>
    <row r="473" spans="1:112" s="74" customFormat="1" ht="11.5" hidden="1" outlineLevel="1" x14ac:dyDescent="0.35">
      <c r="A473" s="88">
        <v>4102</v>
      </c>
      <c r="B473" s="88" t="s">
        <v>691</v>
      </c>
      <c r="C473" s="69"/>
      <c r="D473" s="69">
        <v>0</v>
      </c>
      <c r="E473" s="69">
        <v>0</v>
      </c>
      <c r="F473" s="69">
        <v>0</v>
      </c>
      <c r="G473" s="69">
        <v>0</v>
      </c>
      <c r="H473" s="69">
        <v>0</v>
      </c>
      <c r="I473" s="69">
        <v>0</v>
      </c>
      <c r="J473" s="69">
        <v>0</v>
      </c>
      <c r="K473" s="69">
        <v>0</v>
      </c>
      <c r="L473" s="69">
        <v>0</v>
      </c>
      <c r="M473" s="69">
        <v>0</v>
      </c>
      <c r="N473" s="70" t="s">
        <v>423</v>
      </c>
      <c r="O473" s="69">
        <v>0</v>
      </c>
      <c r="P473" s="69">
        <v>0</v>
      </c>
      <c r="Q473" s="69">
        <v>0</v>
      </c>
      <c r="R473" s="69">
        <v>0</v>
      </c>
      <c r="S473" s="69">
        <v>0</v>
      </c>
      <c r="T473" s="69">
        <v>0</v>
      </c>
      <c r="U473" s="69">
        <v>0</v>
      </c>
      <c r="V473" s="69">
        <v>0</v>
      </c>
      <c r="W473" s="70" t="s">
        <v>423</v>
      </c>
      <c r="X473" s="69">
        <f t="shared" si="402"/>
        <v>0</v>
      </c>
      <c r="Y473" s="69">
        <f t="shared" si="402"/>
        <v>0</v>
      </c>
      <c r="Z473" s="69">
        <f t="shared" si="402"/>
        <v>0</v>
      </c>
      <c r="AA473" s="69">
        <f t="shared" si="402"/>
        <v>0</v>
      </c>
      <c r="AB473" s="69">
        <f t="shared" si="402"/>
        <v>0</v>
      </c>
      <c r="AC473" s="69">
        <f t="shared" si="402"/>
        <v>0</v>
      </c>
      <c r="AD473" s="69">
        <f t="shared" si="402"/>
        <v>0</v>
      </c>
      <c r="AE473" s="69">
        <f t="shared" si="402"/>
        <v>0</v>
      </c>
      <c r="AF473" s="69">
        <v>0</v>
      </c>
      <c r="AG473" s="69">
        <v>0</v>
      </c>
      <c r="AH473" s="69">
        <v>0</v>
      </c>
      <c r="AI473" s="69">
        <v>0</v>
      </c>
      <c r="AJ473" s="69">
        <v>0</v>
      </c>
      <c r="AK473" s="69">
        <v>0</v>
      </c>
      <c r="AL473" s="69">
        <v>0</v>
      </c>
      <c r="AM473" s="69">
        <v>0</v>
      </c>
      <c r="AN473" s="70" t="s">
        <v>423</v>
      </c>
      <c r="AO473" s="69">
        <v>0</v>
      </c>
      <c r="AP473" s="69">
        <v>0</v>
      </c>
      <c r="AQ473" s="69">
        <v>0</v>
      </c>
      <c r="AR473" s="69">
        <v>0</v>
      </c>
      <c r="AS473" s="69">
        <v>0</v>
      </c>
      <c r="AT473" s="69">
        <v>0</v>
      </c>
      <c r="AU473" s="69">
        <v>0</v>
      </c>
      <c r="AV473" s="69">
        <v>0</v>
      </c>
      <c r="AW473" s="70" t="s">
        <v>423</v>
      </c>
      <c r="AX473" s="69">
        <v>0</v>
      </c>
      <c r="AY473" s="69">
        <v>0</v>
      </c>
      <c r="AZ473" s="69">
        <v>0</v>
      </c>
      <c r="BA473" s="69">
        <v>0</v>
      </c>
      <c r="BB473" s="69">
        <v>0</v>
      </c>
      <c r="BC473" s="69">
        <v>0</v>
      </c>
      <c r="BD473" s="69">
        <v>0</v>
      </c>
      <c r="BE473" s="69">
        <v>0</v>
      </c>
      <c r="BF473" s="70" t="s">
        <v>423</v>
      </c>
      <c r="BG473" s="69">
        <v>0</v>
      </c>
      <c r="BH473" s="69">
        <v>0</v>
      </c>
      <c r="BI473" s="69">
        <v>0</v>
      </c>
      <c r="BJ473" s="69">
        <v>0</v>
      </c>
      <c r="BK473" s="69">
        <v>0</v>
      </c>
      <c r="BL473" s="69">
        <v>0</v>
      </c>
      <c r="BM473" s="69">
        <v>0</v>
      </c>
      <c r="BN473" s="69">
        <v>0</v>
      </c>
      <c r="BO473" s="70" t="s">
        <v>423</v>
      </c>
      <c r="BP473" s="69">
        <v>0</v>
      </c>
      <c r="BQ473" s="69">
        <v>0</v>
      </c>
      <c r="BR473" s="69">
        <v>0</v>
      </c>
      <c r="BS473" s="69">
        <v>0</v>
      </c>
      <c r="BT473" s="69">
        <v>0</v>
      </c>
      <c r="BU473" s="69">
        <v>0</v>
      </c>
      <c r="BV473" s="69">
        <v>0</v>
      </c>
      <c r="BW473" s="69">
        <v>0</v>
      </c>
      <c r="BX473" s="70" t="s">
        <v>423</v>
      </c>
      <c r="BY473" s="69">
        <v>0</v>
      </c>
      <c r="BZ473" s="69">
        <v>0</v>
      </c>
      <c r="CA473" s="69">
        <v>0</v>
      </c>
      <c r="CB473" s="69">
        <v>0</v>
      </c>
      <c r="CC473" s="69">
        <v>0</v>
      </c>
      <c r="CD473" s="69">
        <v>0</v>
      </c>
      <c r="CE473" s="69">
        <v>0</v>
      </c>
      <c r="CF473" s="69">
        <v>0</v>
      </c>
      <c r="CG473" s="70" t="s">
        <v>423</v>
      </c>
      <c r="CH473" s="69">
        <v>0</v>
      </c>
      <c r="CI473" s="69">
        <v>0</v>
      </c>
      <c r="CJ473" s="69">
        <v>0</v>
      </c>
      <c r="CK473" s="69">
        <v>0</v>
      </c>
      <c r="CL473" s="69">
        <v>0</v>
      </c>
      <c r="CM473" s="69">
        <v>0</v>
      </c>
      <c r="CN473" s="69">
        <v>0</v>
      </c>
      <c r="CO473" s="69">
        <v>0</v>
      </c>
      <c r="CP473" s="70" t="s">
        <v>423</v>
      </c>
      <c r="CQ473" s="69">
        <v>0</v>
      </c>
      <c r="CR473" s="69">
        <v>0</v>
      </c>
      <c r="CS473" s="69">
        <v>0</v>
      </c>
      <c r="CT473" s="69">
        <v>0</v>
      </c>
      <c r="CU473" s="69">
        <v>0</v>
      </c>
      <c r="CV473" s="69">
        <v>0</v>
      </c>
      <c r="CW473" s="69">
        <v>0</v>
      </c>
      <c r="CX473" s="69">
        <v>0</v>
      </c>
      <c r="CY473" s="70" t="s">
        <v>423</v>
      </c>
      <c r="CZ473" s="69">
        <v>0</v>
      </c>
      <c r="DA473" s="69">
        <v>0</v>
      </c>
      <c r="DB473" s="69">
        <v>0</v>
      </c>
      <c r="DC473" s="69">
        <v>0</v>
      </c>
      <c r="DD473" s="69">
        <v>0</v>
      </c>
      <c r="DE473" s="69">
        <v>0</v>
      </c>
      <c r="DF473" s="69">
        <v>0</v>
      </c>
      <c r="DG473" s="69">
        <v>0</v>
      </c>
      <c r="DH473" s="70" t="s">
        <v>423</v>
      </c>
    </row>
    <row r="474" spans="1:112" s="74" customFormat="1" ht="11.5" hidden="1" outlineLevel="1" x14ac:dyDescent="0.35">
      <c r="A474" s="88">
        <v>4103</v>
      </c>
      <c r="B474" s="88" t="s">
        <v>692</v>
      </c>
      <c r="C474" s="69"/>
      <c r="D474" s="69">
        <v>0</v>
      </c>
      <c r="E474" s="69">
        <v>0</v>
      </c>
      <c r="F474" s="69">
        <v>0</v>
      </c>
      <c r="G474" s="69">
        <v>0</v>
      </c>
      <c r="H474" s="69">
        <v>0</v>
      </c>
      <c r="I474" s="69">
        <v>0</v>
      </c>
      <c r="J474" s="69">
        <v>0</v>
      </c>
      <c r="K474" s="69">
        <v>0</v>
      </c>
      <c r="L474" s="69">
        <v>0</v>
      </c>
      <c r="M474" s="69">
        <v>0</v>
      </c>
      <c r="N474" s="70" t="s">
        <v>423</v>
      </c>
      <c r="O474" s="69">
        <v>0</v>
      </c>
      <c r="P474" s="69">
        <v>0</v>
      </c>
      <c r="Q474" s="69">
        <v>0</v>
      </c>
      <c r="R474" s="69">
        <v>0</v>
      </c>
      <c r="S474" s="69">
        <v>0</v>
      </c>
      <c r="T474" s="69">
        <v>0</v>
      </c>
      <c r="U474" s="69">
        <v>0</v>
      </c>
      <c r="V474" s="69">
        <v>0</v>
      </c>
      <c r="W474" s="70" t="s">
        <v>423</v>
      </c>
      <c r="X474" s="69">
        <f t="shared" si="402"/>
        <v>0</v>
      </c>
      <c r="Y474" s="69">
        <f t="shared" si="402"/>
        <v>0</v>
      </c>
      <c r="Z474" s="69">
        <f t="shared" si="402"/>
        <v>0</v>
      </c>
      <c r="AA474" s="69">
        <f t="shared" si="402"/>
        <v>0</v>
      </c>
      <c r="AB474" s="69">
        <f t="shared" si="402"/>
        <v>0</v>
      </c>
      <c r="AC474" s="69">
        <f t="shared" si="402"/>
        <v>0</v>
      </c>
      <c r="AD474" s="69">
        <f t="shared" si="402"/>
        <v>0</v>
      </c>
      <c r="AE474" s="69">
        <f t="shared" si="402"/>
        <v>0</v>
      </c>
      <c r="AF474" s="69">
        <v>0</v>
      </c>
      <c r="AG474" s="69">
        <v>0</v>
      </c>
      <c r="AH474" s="69">
        <v>0</v>
      </c>
      <c r="AI474" s="69">
        <v>0</v>
      </c>
      <c r="AJ474" s="69">
        <v>0</v>
      </c>
      <c r="AK474" s="69">
        <v>0</v>
      </c>
      <c r="AL474" s="69">
        <v>0</v>
      </c>
      <c r="AM474" s="69">
        <v>0</v>
      </c>
      <c r="AN474" s="70" t="s">
        <v>423</v>
      </c>
      <c r="AO474" s="69">
        <v>0</v>
      </c>
      <c r="AP474" s="69">
        <v>0</v>
      </c>
      <c r="AQ474" s="69">
        <v>0</v>
      </c>
      <c r="AR474" s="69">
        <v>0</v>
      </c>
      <c r="AS474" s="69">
        <v>0</v>
      </c>
      <c r="AT474" s="69">
        <v>0</v>
      </c>
      <c r="AU474" s="69">
        <v>0</v>
      </c>
      <c r="AV474" s="69">
        <v>0</v>
      </c>
      <c r="AW474" s="70" t="s">
        <v>423</v>
      </c>
      <c r="AX474" s="69">
        <v>0</v>
      </c>
      <c r="AY474" s="69">
        <v>0</v>
      </c>
      <c r="AZ474" s="69">
        <v>0</v>
      </c>
      <c r="BA474" s="69">
        <v>0</v>
      </c>
      <c r="BB474" s="69">
        <v>0</v>
      </c>
      <c r="BC474" s="69">
        <v>0</v>
      </c>
      <c r="BD474" s="69">
        <v>0</v>
      </c>
      <c r="BE474" s="69">
        <v>0</v>
      </c>
      <c r="BF474" s="70" t="s">
        <v>423</v>
      </c>
      <c r="BG474" s="69">
        <v>0</v>
      </c>
      <c r="BH474" s="69">
        <v>0</v>
      </c>
      <c r="BI474" s="69">
        <v>0</v>
      </c>
      <c r="BJ474" s="69">
        <v>0</v>
      </c>
      <c r="BK474" s="69">
        <v>0</v>
      </c>
      <c r="BL474" s="69">
        <v>0</v>
      </c>
      <c r="BM474" s="69">
        <v>0</v>
      </c>
      <c r="BN474" s="69">
        <v>0</v>
      </c>
      <c r="BO474" s="70" t="s">
        <v>423</v>
      </c>
      <c r="BP474" s="69">
        <v>0</v>
      </c>
      <c r="BQ474" s="69">
        <v>0</v>
      </c>
      <c r="BR474" s="69">
        <v>0</v>
      </c>
      <c r="BS474" s="69">
        <v>0</v>
      </c>
      <c r="BT474" s="69">
        <v>0</v>
      </c>
      <c r="BU474" s="69">
        <v>0</v>
      </c>
      <c r="BV474" s="69">
        <v>0</v>
      </c>
      <c r="BW474" s="69">
        <v>0</v>
      </c>
      <c r="BX474" s="70" t="s">
        <v>423</v>
      </c>
      <c r="BY474" s="69">
        <v>0</v>
      </c>
      <c r="BZ474" s="69">
        <v>0</v>
      </c>
      <c r="CA474" s="69">
        <v>0</v>
      </c>
      <c r="CB474" s="69">
        <v>0</v>
      </c>
      <c r="CC474" s="69">
        <v>0</v>
      </c>
      <c r="CD474" s="69">
        <v>0</v>
      </c>
      <c r="CE474" s="69">
        <v>0</v>
      </c>
      <c r="CF474" s="69">
        <v>0</v>
      </c>
      <c r="CG474" s="70" t="s">
        <v>423</v>
      </c>
      <c r="CH474" s="69">
        <v>0</v>
      </c>
      <c r="CI474" s="69">
        <v>0</v>
      </c>
      <c r="CJ474" s="69">
        <v>0</v>
      </c>
      <c r="CK474" s="69">
        <v>0</v>
      </c>
      <c r="CL474" s="69">
        <v>0</v>
      </c>
      <c r="CM474" s="69">
        <v>0</v>
      </c>
      <c r="CN474" s="69">
        <v>0</v>
      </c>
      <c r="CO474" s="69">
        <v>0</v>
      </c>
      <c r="CP474" s="70" t="s">
        <v>423</v>
      </c>
      <c r="CQ474" s="69">
        <v>0</v>
      </c>
      <c r="CR474" s="69">
        <v>0</v>
      </c>
      <c r="CS474" s="69">
        <v>0</v>
      </c>
      <c r="CT474" s="69">
        <v>0</v>
      </c>
      <c r="CU474" s="69">
        <v>0</v>
      </c>
      <c r="CV474" s="69">
        <v>0</v>
      </c>
      <c r="CW474" s="69">
        <v>0</v>
      </c>
      <c r="CX474" s="69">
        <v>0</v>
      </c>
      <c r="CY474" s="70" t="s">
        <v>423</v>
      </c>
      <c r="CZ474" s="69">
        <v>0</v>
      </c>
      <c r="DA474" s="69">
        <v>0</v>
      </c>
      <c r="DB474" s="69">
        <v>0</v>
      </c>
      <c r="DC474" s="69">
        <v>0</v>
      </c>
      <c r="DD474" s="69">
        <v>0</v>
      </c>
      <c r="DE474" s="69">
        <v>0</v>
      </c>
      <c r="DF474" s="69">
        <v>0</v>
      </c>
      <c r="DG474" s="69">
        <v>0</v>
      </c>
      <c r="DH474" s="70" t="s">
        <v>423</v>
      </c>
    </row>
    <row r="475" spans="1:112" s="74" customFormat="1" ht="11.5" hidden="1" outlineLevel="1" x14ac:dyDescent="0.35">
      <c r="A475" s="88">
        <v>4104</v>
      </c>
      <c r="B475" s="88" t="s">
        <v>693</v>
      </c>
      <c r="C475" s="69"/>
      <c r="D475" s="69">
        <v>0</v>
      </c>
      <c r="E475" s="69">
        <v>0</v>
      </c>
      <c r="F475" s="69">
        <v>0</v>
      </c>
      <c r="G475" s="69">
        <v>0</v>
      </c>
      <c r="H475" s="69">
        <v>0</v>
      </c>
      <c r="I475" s="69">
        <v>0</v>
      </c>
      <c r="J475" s="69">
        <v>0</v>
      </c>
      <c r="K475" s="69">
        <v>0</v>
      </c>
      <c r="L475" s="69">
        <v>0</v>
      </c>
      <c r="M475" s="69">
        <v>0</v>
      </c>
      <c r="N475" s="70" t="s">
        <v>423</v>
      </c>
      <c r="O475" s="69">
        <v>0</v>
      </c>
      <c r="P475" s="69">
        <v>0</v>
      </c>
      <c r="Q475" s="69">
        <v>0</v>
      </c>
      <c r="R475" s="69">
        <v>0</v>
      </c>
      <c r="S475" s="69">
        <v>0</v>
      </c>
      <c r="T475" s="69">
        <v>0</v>
      </c>
      <c r="U475" s="69">
        <v>0</v>
      </c>
      <c r="V475" s="69">
        <v>0</v>
      </c>
      <c r="W475" s="70" t="s">
        <v>423</v>
      </c>
      <c r="X475" s="69">
        <f t="shared" si="402"/>
        <v>0</v>
      </c>
      <c r="Y475" s="69">
        <f t="shared" si="402"/>
        <v>0</v>
      </c>
      <c r="Z475" s="69">
        <f t="shared" si="402"/>
        <v>0</v>
      </c>
      <c r="AA475" s="69">
        <f t="shared" si="402"/>
        <v>0</v>
      </c>
      <c r="AB475" s="69">
        <f t="shared" si="402"/>
        <v>0</v>
      </c>
      <c r="AC475" s="69">
        <f t="shared" si="402"/>
        <v>0</v>
      </c>
      <c r="AD475" s="69">
        <f t="shared" si="402"/>
        <v>0</v>
      </c>
      <c r="AE475" s="69">
        <f t="shared" si="402"/>
        <v>0</v>
      </c>
      <c r="AF475" s="69">
        <v>0</v>
      </c>
      <c r="AG475" s="69">
        <v>0</v>
      </c>
      <c r="AH475" s="69">
        <v>0</v>
      </c>
      <c r="AI475" s="69">
        <v>0</v>
      </c>
      <c r="AJ475" s="69">
        <v>0</v>
      </c>
      <c r="AK475" s="69">
        <v>0</v>
      </c>
      <c r="AL475" s="69">
        <v>0</v>
      </c>
      <c r="AM475" s="69">
        <v>0</v>
      </c>
      <c r="AN475" s="70" t="s">
        <v>423</v>
      </c>
      <c r="AO475" s="69">
        <v>0</v>
      </c>
      <c r="AP475" s="69">
        <v>0</v>
      </c>
      <c r="AQ475" s="69">
        <v>0</v>
      </c>
      <c r="AR475" s="69">
        <v>0</v>
      </c>
      <c r="AS475" s="69">
        <v>0</v>
      </c>
      <c r="AT475" s="69">
        <v>0</v>
      </c>
      <c r="AU475" s="69">
        <v>0</v>
      </c>
      <c r="AV475" s="69">
        <v>0</v>
      </c>
      <c r="AW475" s="70" t="s">
        <v>423</v>
      </c>
      <c r="AX475" s="69">
        <v>0</v>
      </c>
      <c r="AY475" s="69">
        <v>0</v>
      </c>
      <c r="AZ475" s="69">
        <v>0</v>
      </c>
      <c r="BA475" s="69">
        <v>0</v>
      </c>
      <c r="BB475" s="69">
        <v>0</v>
      </c>
      <c r="BC475" s="69">
        <v>0</v>
      </c>
      <c r="BD475" s="69">
        <v>0</v>
      </c>
      <c r="BE475" s="69">
        <v>0</v>
      </c>
      <c r="BF475" s="70" t="s">
        <v>423</v>
      </c>
      <c r="BG475" s="69">
        <v>0</v>
      </c>
      <c r="BH475" s="69">
        <v>0</v>
      </c>
      <c r="BI475" s="69">
        <v>0</v>
      </c>
      <c r="BJ475" s="69">
        <v>0</v>
      </c>
      <c r="BK475" s="69">
        <v>0</v>
      </c>
      <c r="BL475" s="69">
        <v>0</v>
      </c>
      <c r="BM475" s="69">
        <v>0</v>
      </c>
      <c r="BN475" s="69">
        <v>0</v>
      </c>
      <c r="BO475" s="70" t="s">
        <v>423</v>
      </c>
      <c r="BP475" s="69">
        <v>0</v>
      </c>
      <c r="BQ475" s="69">
        <v>0</v>
      </c>
      <c r="BR475" s="69">
        <v>0</v>
      </c>
      <c r="BS475" s="69">
        <v>0</v>
      </c>
      <c r="BT475" s="69">
        <v>0</v>
      </c>
      <c r="BU475" s="69">
        <v>0</v>
      </c>
      <c r="BV475" s="69">
        <v>0</v>
      </c>
      <c r="BW475" s="69">
        <v>0</v>
      </c>
      <c r="BX475" s="70" t="s">
        <v>423</v>
      </c>
      <c r="BY475" s="69">
        <v>0</v>
      </c>
      <c r="BZ475" s="69">
        <v>0</v>
      </c>
      <c r="CA475" s="69">
        <v>0</v>
      </c>
      <c r="CB475" s="69">
        <v>0</v>
      </c>
      <c r="CC475" s="69">
        <v>0</v>
      </c>
      <c r="CD475" s="69">
        <v>0</v>
      </c>
      <c r="CE475" s="69">
        <v>0</v>
      </c>
      <c r="CF475" s="69">
        <v>0</v>
      </c>
      <c r="CG475" s="70" t="s">
        <v>423</v>
      </c>
      <c r="CH475" s="69">
        <v>0</v>
      </c>
      <c r="CI475" s="69">
        <v>0</v>
      </c>
      <c r="CJ475" s="69">
        <v>0</v>
      </c>
      <c r="CK475" s="69">
        <v>0</v>
      </c>
      <c r="CL475" s="69">
        <v>0</v>
      </c>
      <c r="CM475" s="69">
        <v>0</v>
      </c>
      <c r="CN475" s="69">
        <v>0</v>
      </c>
      <c r="CO475" s="69">
        <v>0</v>
      </c>
      <c r="CP475" s="70" t="s">
        <v>423</v>
      </c>
      <c r="CQ475" s="69">
        <v>0</v>
      </c>
      <c r="CR475" s="69">
        <v>0</v>
      </c>
      <c r="CS475" s="69">
        <v>0</v>
      </c>
      <c r="CT475" s="69">
        <v>0</v>
      </c>
      <c r="CU475" s="69">
        <v>0</v>
      </c>
      <c r="CV475" s="69">
        <v>0</v>
      </c>
      <c r="CW475" s="69">
        <v>0</v>
      </c>
      <c r="CX475" s="69">
        <v>0</v>
      </c>
      <c r="CY475" s="70" t="s">
        <v>423</v>
      </c>
      <c r="CZ475" s="69">
        <v>0</v>
      </c>
      <c r="DA475" s="69">
        <v>0</v>
      </c>
      <c r="DB475" s="69">
        <v>0</v>
      </c>
      <c r="DC475" s="69">
        <v>0</v>
      </c>
      <c r="DD475" s="69">
        <v>0</v>
      </c>
      <c r="DE475" s="69">
        <v>0</v>
      </c>
      <c r="DF475" s="69">
        <v>0</v>
      </c>
      <c r="DG475" s="69">
        <v>0</v>
      </c>
      <c r="DH475" s="70" t="s">
        <v>423</v>
      </c>
    </row>
    <row r="476" spans="1:112" s="74" customFormat="1" ht="11.5" hidden="1" outlineLevel="1" x14ac:dyDescent="0.35">
      <c r="A476" s="88">
        <v>4105</v>
      </c>
      <c r="B476" s="88" t="s">
        <v>694</v>
      </c>
      <c r="C476" s="69"/>
      <c r="D476" s="69">
        <v>0</v>
      </c>
      <c r="E476" s="69">
        <v>0</v>
      </c>
      <c r="F476" s="69">
        <v>0</v>
      </c>
      <c r="G476" s="69">
        <v>0</v>
      </c>
      <c r="H476" s="69">
        <v>0</v>
      </c>
      <c r="I476" s="69">
        <v>0</v>
      </c>
      <c r="J476" s="69">
        <v>0</v>
      </c>
      <c r="K476" s="69">
        <v>0</v>
      </c>
      <c r="L476" s="69">
        <v>0</v>
      </c>
      <c r="M476" s="69">
        <v>0</v>
      </c>
      <c r="N476" s="70" t="s">
        <v>423</v>
      </c>
      <c r="O476" s="69">
        <v>0</v>
      </c>
      <c r="P476" s="69">
        <v>0</v>
      </c>
      <c r="Q476" s="69">
        <v>0</v>
      </c>
      <c r="R476" s="69">
        <v>0</v>
      </c>
      <c r="S476" s="69">
        <v>0</v>
      </c>
      <c r="T476" s="69">
        <v>0</v>
      </c>
      <c r="U476" s="69">
        <v>0</v>
      </c>
      <c r="V476" s="69">
        <v>0</v>
      </c>
      <c r="W476" s="70" t="s">
        <v>423</v>
      </c>
      <c r="X476" s="69">
        <f t="shared" si="402"/>
        <v>0</v>
      </c>
      <c r="Y476" s="69">
        <f t="shared" si="402"/>
        <v>0</v>
      </c>
      <c r="Z476" s="69">
        <f t="shared" si="402"/>
        <v>0</v>
      </c>
      <c r="AA476" s="69">
        <f t="shared" si="402"/>
        <v>0</v>
      </c>
      <c r="AB476" s="69">
        <f t="shared" si="402"/>
        <v>0</v>
      </c>
      <c r="AC476" s="69">
        <f t="shared" si="402"/>
        <v>0</v>
      </c>
      <c r="AD476" s="69">
        <f t="shared" si="402"/>
        <v>0</v>
      </c>
      <c r="AE476" s="69">
        <f t="shared" si="402"/>
        <v>0</v>
      </c>
      <c r="AF476" s="69">
        <v>0</v>
      </c>
      <c r="AG476" s="69">
        <v>0</v>
      </c>
      <c r="AH476" s="69">
        <v>0</v>
      </c>
      <c r="AI476" s="69">
        <v>0</v>
      </c>
      <c r="AJ476" s="69">
        <v>0</v>
      </c>
      <c r="AK476" s="69">
        <v>0</v>
      </c>
      <c r="AL476" s="69">
        <v>0</v>
      </c>
      <c r="AM476" s="69">
        <v>0</v>
      </c>
      <c r="AN476" s="70" t="s">
        <v>423</v>
      </c>
      <c r="AO476" s="69">
        <v>0</v>
      </c>
      <c r="AP476" s="69">
        <v>0</v>
      </c>
      <c r="AQ476" s="69">
        <v>0</v>
      </c>
      <c r="AR476" s="69">
        <v>0</v>
      </c>
      <c r="AS476" s="69">
        <v>0</v>
      </c>
      <c r="AT476" s="69">
        <v>0</v>
      </c>
      <c r="AU476" s="69">
        <v>0</v>
      </c>
      <c r="AV476" s="69">
        <v>0</v>
      </c>
      <c r="AW476" s="70" t="s">
        <v>423</v>
      </c>
      <c r="AX476" s="69">
        <v>0</v>
      </c>
      <c r="AY476" s="69">
        <v>0</v>
      </c>
      <c r="AZ476" s="69">
        <v>0</v>
      </c>
      <c r="BA476" s="69">
        <v>0</v>
      </c>
      <c r="BB476" s="69">
        <v>0</v>
      </c>
      <c r="BC476" s="69">
        <v>0</v>
      </c>
      <c r="BD476" s="69">
        <v>0</v>
      </c>
      <c r="BE476" s="69">
        <v>0</v>
      </c>
      <c r="BF476" s="70" t="s">
        <v>423</v>
      </c>
      <c r="BG476" s="69">
        <v>0</v>
      </c>
      <c r="BH476" s="69">
        <v>0</v>
      </c>
      <c r="BI476" s="69">
        <v>0</v>
      </c>
      <c r="BJ476" s="69">
        <v>0</v>
      </c>
      <c r="BK476" s="69">
        <v>0</v>
      </c>
      <c r="BL476" s="69">
        <v>0</v>
      </c>
      <c r="BM476" s="69">
        <v>0</v>
      </c>
      <c r="BN476" s="69">
        <v>0</v>
      </c>
      <c r="BO476" s="70" t="s">
        <v>423</v>
      </c>
      <c r="BP476" s="69">
        <v>0</v>
      </c>
      <c r="BQ476" s="69">
        <v>0</v>
      </c>
      <c r="BR476" s="69">
        <v>0</v>
      </c>
      <c r="BS476" s="69">
        <v>0</v>
      </c>
      <c r="BT476" s="69">
        <v>0</v>
      </c>
      <c r="BU476" s="69">
        <v>0</v>
      </c>
      <c r="BV476" s="69">
        <v>0</v>
      </c>
      <c r="BW476" s="69">
        <v>0</v>
      </c>
      <c r="BX476" s="70" t="s">
        <v>423</v>
      </c>
      <c r="BY476" s="69">
        <v>0</v>
      </c>
      <c r="BZ476" s="69">
        <v>0</v>
      </c>
      <c r="CA476" s="69">
        <v>0</v>
      </c>
      <c r="CB476" s="69">
        <v>0</v>
      </c>
      <c r="CC476" s="69">
        <v>0</v>
      </c>
      <c r="CD476" s="69">
        <v>0</v>
      </c>
      <c r="CE476" s="69">
        <v>0</v>
      </c>
      <c r="CF476" s="69">
        <v>0</v>
      </c>
      <c r="CG476" s="70" t="s">
        <v>423</v>
      </c>
      <c r="CH476" s="69">
        <v>0</v>
      </c>
      <c r="CI476" s="69">
        <v>0</v>
      </c>
      <c r="CJ476" s="69">
        <v>0</v>
      </c>
      <c r="CK476" s="69">
        <v>0</v>
      </c>
      <c r="CL476" s="69">
        <v>0</v>
      </c>
      <c r="CM476" s="69">
        <v>0</v>
      </c>
      <c r="CN476" s="69">
        <v>0</v>
      </c>
      <c r="CO476" s="69">
        <v>0</v>
      </c>
      <c r="CP476" s="70" t="s">
        <v>423</v>
      </c>
      <c r="CQ476" s="69">
        <v>0</v>
      </c>
      <c r="CR476" s="69">
        <v>0</v>
      </c>
      <c r="CS476" s="69">
        <v>0</v>
      </c>
      <c r="CT476" s="69">
        <v>0</v>
      </c>
      <c r="CU476" s="69">
        <v>0</v>
      </c>
      <c r="CV476" s="69">
        <v>0</v>
      </c>
      <c r="CW476" s="69">
        <v>0</v>
      </c>
      <c r="CX476" s="69">
        <v>0</v>
      </c>
      <c r="CY476" s="70" t="s">
        <v>423</v>
      </c>
      <c r="CZ476" s="69">
        <v>0</v>
      </c>
      <c r="DA476" s="69">
        <v>0</v>
      </c>
      <c r="DB476" s="69">
        <v>0</v>
      </c>
      <c r="DC476" s="69">
        <v>0</v>
      </c>
      <c r="DD476" s="69">
        <v>0</v>
      </c>
      <c r="DE476" s="69">
        <v>0</v>
      </c>
      <c r="DF476" s="69">
        <v>0</v>
      </c>
      <c r="DG476" s="69">
        <v>0</v>
      </c>
      <c r="DH476" s="70" t="s">
        <v>423</v>
      </c>
    </row>
    <row r="477" spans="1:112" s="74" customFormat="1" ht="11.5" collapsed="1" x14ac:dyDescent="0.35">
      <c r="A477" s="88">
        <v>4200</v>
      </c>
      <c r="B477" s="88" t="s">
        <v>695</v>
      </c>
      <c r="C477" s="69"/>
      <c r="D477" s="69">
        <v>0</v>
      </c>
      <c r="E477" s="69">
        <v>69500</v>
      </c>
      <c r="F477" s="69">
        <v>3000</v>
      </c>
      <c r="G477" s="69">
        <v>21500</v>
      </c>
      <c r="H477" s="69">
        <v>0</v>
      </c>
      <c r="I477" s="69">
        <v>35000</v>
      </c>
      <c r="J477" s="69">
        <v>10000</v>
      </c>
      <c r="K477" s="69">
        <v>0</v>
      </c>
      <c r="L477" s="69">
        <v>0</v>
      </c>
      <c r="M477" s="69">
        <v>0</v>
      </c>
      <c r="N477" s="70" t="s">
        <v>423</v>
      </c>
      <c r="O477" s="69">
        <v>3000</v>
      </c>
      <c r="P477" s="69">
        <v>21500</v>
      </c>
      <c r="Q477" s="69">
        <v>1000</v>
      </c>
      <c r="R477" s="69">
        <v>35000</v>
      </c>
      <c r="S477" s="69">
        <v>10000</v>
      </c>
      <c r="T477" s="69">
        <v>0</v>
      </c>
      <c r="U477" s="69">
        <v>0</v>
      </c>
      <c r="V477" s="69">
        <v>70500</v>
      </c>
      <c r="W477" s="70" t="s">
        <v>423</v>
      </c>
      <c r="X477" s="69">
        <f t="shared" si="402"/>
        <v>0</v>
      </c>
      <c r="Y477" s="69">
        <f t="shared" si="402"/>
        <v>0</v>
      </c>
      <c r="Z477" s="69">
        <f t="shared" si="402"/>
        <v>-1000</v>
      </c>
      <c r="AA477" s="69">
        <f t="shared" si="402"/>
        <v>0</v>
      </c>
      <c r="AB477" s="69">
        <f t="shared" si="402"/>
        <v>0</v>
      </c>
      <c r="AC477" s="69">
        <f t="shared" si="402"/>
        <v>0</v>
      </c>
      <c r="AD477" s="69">
        <f t="shared" si="402"/>
        <v>0</v>
      </c>
      <c r="AE477" s="69">
        <f t="shared" si="402"/>
        <v>-70500</v>
      </c>
      <c r="AF477" s="69">
        <v>3090</v>
      </c>
      <c r="AG477" s="69">
        <v>22145</v>
      </c>
      <c r="AH477" s="69">
        <v>1030</v>
      </c>
      <c r="AI477" s="69">
        <v>53886.792452830181</v>
      </c>
      <c r="AJ477" s="69">
        <v>10300</v>
      </c>
      <c r="AK477" s="69">
        <v>0</v>
      </c>
      <c r="AL477" s="69">
        <v>0</v>
      </c>
      <c r="AM477" s="69">
        <v>90451.792452830181</v>
      </c>
      <c r="AN477" s="70" t="s">
        <v>423</v>
      </c>
      <c r="AO477" s="69">
        <v>3182.7000000000003</v>
      </c>
      <c r="AP477" s="69">
        <v>22809.350000000002</v>
      </c>
      <c r="AQ477" s="69">
        <v>1060.9000000000001</v>
      </c>
      <c r="AR477" s="69">
        <v>10000</v>
      </c>
      <c r="AS477" s="69">
        <v>10609</v>
      </c>
      <c r="AT477" s="69">
        <v>0</v>
      </c>
      <c r="AU477" s="69">
        <v>0</v>
      </c>
      <c r="AV477" s="69">
        <v>47661.950000000004</v>
      </c>
      <c r="AW477" s="70" t="s">
        <v>423</v>
      </c>
      <c r="AX477" s="69">
        <v>3278.1810000000005</v>
      </c>
      <c r="AY477" s="69">
        <v>23493.630500000003</v>
      </c>
      <c r="AZ477" s="69">
        <v>1092.7270000000001</v>
      </c>
      <c r="BA477" s="69">
        <v>10300</v>
      </c>
      <c r="BB477" s="69">
        <v>10927.27</v>
      </c>
      <c r="BC477" s="69">
        <v>0</v>
      </c>
      <c r="BD477" s="69">
        <v>0</v>
      </c>
      <c r="BE477" s="69">
        <v>49091.808499999999</v>
      </c>
      <c r="BF477" s="70" t="s">
        <v>423</v>
      </c>
      <c r="BG477" s="69">
        <v>3376.5264300000008</v>
      </c>
      <c r="BH477" s="69">
        <v>24198.439415000004</v>
      </c>
      <c r="BI477" s="69">
        <v>1125.50881</v>
      </c>
      <c r="BJ477" s="69">
        <v>10609</v>
      </c>
      <c r="BK477" s="69">
        <v>11255.088100000001</v>
      </c>
      <c r="BL477" s="69">
        <v>0</v>
      </c>
      <c r="BM477" s="69">
        <v>0</v>
      </c>
      <c r="BN477" s="69">
        <v>50564.562755000006</v>
      </c>
      <c r="BO477" s="70" t="s">
        <v>423</v>
      </c>
      <c r="BP477" s="69">
        <v>3477.8222229000007</v>
      </c>
      <c r="BQ477" s="69">
        <v>24924.392597450005</v>
      </c>
      <c r="BR477" s="69">
        <v>1159.2740743000002</v>
      </c>
      <c r="BS477" s="69">
        <v>10927.27</v>
      </c>
      <c r="BT477" s="69">
        <v>11592.740743</v>
      </c>
      <c r="BU477" s="69">
        <v>0</v>
      </c>
      <c r="BV477" s="69">
        <v>0</v>
      </c>
      <c r="BW477" s="69">
        <v>52081.499637650006</v>
      </c>
      <c r="BX477" s="70" t="s">
        <v>423</v>
      </c>
      <c r="BY477" s="69">
        <v>3582.1568895870009</v>
      </c>
      <c r="BZ477" s="69">
        <v>25672.124375373507</v>
      </c>
      <c r="CA477" s="69">
        <v>1194.0522965290002</v>
      </c>
      <c r="CB477" s="69">
        <v>11255.088100000001</v>
      </c>
      <c r="CC477" s="69">
        <v>11940.52296529</v>
      </c>
      <c r="CD477" s="69">
        <v>0</v>
      </c>
      <c r="CE477" s="69">
        <v>0</v>
      </c>
      <c r="CF477" s="69">
        <v>53643.944626779514</v>
      </c>
      <c r="CG477" s="70" t="s">
        <v>423</v>
      </c>
      <c r="CH477" s="69">
        <v>3689.621596274611</v>
      </c>
      <c r="CI477" s="69">
        <v>26442.288106634714</v>
      </c>
      <c r="CJ477" s="69">
        <v>1229.8738654248702</v>
      </c>
      <c r="CK477" s="69">
        <v>11592.740743</v>
      </c>
      <c r="CL477" s="69">
        <v>12298.7386542487</v>
      </c>
      <c r="CM477" s="69">
        <v>0</v>
      </c>
      <c r="CN477" s="69">
        <v>0</v>
      </c>
      <c r="CO477" s="69">
        <v>55253.262965582893</v>
      </c>
      <c r="CP477" s="70" t="s">
        <v>423</v>
      </c>
      <c r="CQ477" s="69">
        <v>3800.3102441628494</v>
      </c>
      <c r="CR477" s="69">
        <v>27235.556749833755</v>
      </c>
      <c r="CS477" s="69">
        <v>1266.7700813876163</v>
      </c>
      <c r="CT477" s="69">
        <v>11940.52296529</v>
      </c>
      <c r="CU477" s="69">
        <v>12667.700813876161</v>
      </c>
      <c r="CV477" s="69">
        <v>0</v>
      </c>
      <c r="CW477" s="69">
        <v>0</v>
      </c>
      <c r="CX477" s="69">
        <v>56910.860854550381</v>
      </c>
      <c r="CY477" s="70" t="s">
        <v>423</v>
      </c>
      <c r="CZ477" s="69">
        <v>3914.3195514877348</v>
      </c>
      <c r="DA477" s="69">
        <v>28052.623452328768</v>
      </c>
      <c r="DB477" s="69">
        <v>1304.7731838292448</v>
      </c>
      <c r="DC477" s="69">
        <v>12298.7386542487</v>
      </c>
      <c r="DD477" s="69">
        <v>13047.731838292446</v>
      </c>
      <c r="DE477" s="69">
        <v>0</v>
      </c>
      <c r="DF477" s="69">
        <v>0</v>
      </c>
      <c r="DG477" s="69">
        <v>58618.186680186889</v>
      </c>
      <c r="DH477" s="70" t="s">
        <v>423</v>
      </c>
    </row>
    <row r="478" spans="1:112" s="74" customFormat="1" ht="11.5" hidden="1" outlineLevel="1" x14ac:dyDescent="0.35">
      <c r="A478" s="88">
        <v>4201</v>
      </c>
      <c r="B478" s="88" t="s">
        <v>696</v>
      </c>
      <c r="C478" s="69"/>
      <c r="D478" s="69">
        <v>0</v>
      </c>
      <c r="E478" s="69">
        <v>0</v>
      </c>
      <c r="F478" s="69">
        <v>0</v>
      </c>
      <c r="G478" s="69">
        <v>0</v>
      </c>
      <c r="H478" s="69">
        <v>0</v>
      </c>
      <c r="I478" s="69">
        <v>0</v>
      </c>
      <c r="J478" s="69">
        <v>0</v>
      </c>
      <c r="K478" s="69">
        <v>0</v>
      </c>
      <c r="L478" s="69">
        <v>0</v>
      </c>
      <c r="M478" s="69">
        <v>0</v>
      </c>
      <c r="N478" s="70" t="s">
        <v>423</v>
      </c>
      <c r="O478" s="69">
        <v>0</v>
      </c>
      <c r="P478" s="69">
        <v>0</v>
      </c>
      <c r="Q478" s="69">
        <v>0</v>
      </c>
      <c r="R478" s="69">
        <v>0</v>
      </c>
      <c r="S478" s="69">
        <v>0</v>
      </c>
      <c r="T478" s="69">
        <v>0</v>
      </c>
      <c r="U478" s="69">
        <v>0</v>
      </c>
      <c r="V478" s="69">
        <v>0</v>
      </c>
      <c r="W478" s="70" t="s">
        <v>423</v>
      </c>
      <c r="X478" s="69">
        <f t="shared" si="402"/>
        <v>0</v>
      </c>
      <c r="Y478" s="69">
        <f t="shared" si="402"/>
        <v>0</v>
      </c>
      <c r="Z478" s="69">
        <f t="shared" si="402"/>
        <v>0</v>
      </c>
      <c r="AA478" s="69">
        <f t="shared" si="402"/>
        <v>0</v>
      </c>
      <c r="AB478" s="69">
        <f t="shared" si="402"/>
        <v>0</v>
      </c>
      <c r="AC478" s="69">
        <f t="shared" si="402"/>
        <v>0</v>
      </c>
      <c r="AD478" s="69">
        <f t="shared" si="402"/>
        <v>0</v>
      </c>
      <c r="AE478" s="69">
        <f t="shared" si="402"/>
        <v>0</v>
      </c>
      <c r="AF478" s="69">
        <v>0</v>
      </c>
      <c r="AG478" s="69">
        <v>0</v>
      </c>
      <c r="AH478" s="69">
        <v>0</v>
      </c>
      <c r="AI478" s="69">
        <v>0</v>
      </c>
      <c r="AJ478" s="69">
        <v>0</v>
      </c>
      <c r="AK478" s="69">
        <v>0</v>
      </c>
      <c r="AL478" s="69">
        <v>0</v>
      </c>
      <c r="AM478" s="69">
        <v>0</v>
      </c>
      <c r="AN478" s="70" t="s">
        <v>423</v>
      </c>
      <c r="AO478" s="69">
        <v>0</v>
      </c>
      <c r="AP478" s="69">
        <v>0</v>
      </c>
      <c r="AQ478" s="69">
        <v>0</v>
      </c>
      <c r="AR478" s="69">
        <v>0</v>
      </c>
      <c r="AS478" s="69">
        <v>0</v>
      </c>
      <c r="AT478" s="69">
        <v>0</v>
      </c>
      <c r="AU478" s="69">
        <v>0</v>
      </c>
      <c r="AV478" s="69">
        <v>0</v>
      </c>
      <c r="AW478" s="70" t="s">
        <v>423</v>
      </c>
      <c r="AX478" s="69">
        <v>0</v>
      </c>
      <c r="AY478" s="69">
        <v>0</v>
      </c>
      <c r="AZ478" s="69">
        <v>0</v>
      </c>
      <c r="BA478" s="69">
        <v>0</v>
      </c>
      <c r="BB478" s="69">
        <v>0</v>
      </c>
      <c r="BC478" s="69">
        <v>0</v>
      </c>
      <c r="BD478" s="69">
        <v>0</v>
      </c>
      <c r="BE478" s="69">
        <v>0</v>
      </c>
      <c r="BF478" s="70" t="s">
        <v>423</v>
      </c>
      <c r="BG478" s="69">
        <v>0</v>
      </c>
      <c r="BH478" s="69">
        <v>0</v>
      </c>
      <c r="BI478" s="69">
        <v>0</v>
      </c>
      <c r="BJ478" s="69">
        <v>0</v>
      </c>
      <c r="BK478" s="69">
        <v>0</v>
      </c>
      <c r="BL478" s="69">
        <v>0</v>
      </c>
      <c r="BM478" s="69">
        <v>0</v>
      </c>
      <c r="BN478" s="69">
        <v>0</v>
      </c>
      <c r="BO478" s="70" t="s">
        <v>423</v>
      </c>
      <c r="BP478" s="69">
        <v>0</v>
      </c>
      <c r="BQ478" s="69">
        <v>0</v>
      </c>
      <c r="BR478" s="69">
        <v>0</v>
      </c>
      <c r="BS478" s="69">
        <v>0</v>
      </c>
      <c r="BT478" s="69">
        <v>0</v>
      </c>
      <c r="BU478" s="69">
        <v>0</v>
      </c>
      <c r="BV478" s="69">
        <v>0</v>
      </c>
      <c r="BW478" s="69">
        <v>0</v>
      </c>
      <c r="BX478" s="70" t="s">
        <v>423</v>
      </c>
      <c r="BY478" s="69">
        <v>0</v>
      </c>
      <c r="BZ478" s="69">
        <v>0</v>
      </c>
      <c r="CA478" s="69">
        <v>0</v>
      </c>
      <c r="CB478" s="69">
        <v>0</v>
      </c>
      <c r="CC478" s="69">
        <v>0</v>
      </c>
      <c r="CD478" s="69">
        <v>0</v>
      </c>
      <c r="CE478" s="69">
        <v>0</v>
      </c>
      <c r="CF478" s="69">
        <v>0</v>
      </c>
      <c r="CG478" s="70" t="s">
        <v>423</v>
      </c>
      <c r="CH478" s="69">
        <v>0</v>
      </c>
      <c r="CI478" s="69">
        <v>0</v>
      </c>
      <c r="CJ478" s="69">
        <v>0</v>
      </c>
      <c r="CK478" s="69">
        <v>0</v>
      </c>
      <c r="CL478" s="69">
        <v>0</v>
      </c>
      <c r="CM478" s="69">
        <v>0</v>
      </c>
      <c r="CN478" s="69">
        <v>0</v>
      </c>
      <c r="CO478" s="69">
        <v>0</v>
      </c>
      <c r="CP478" s="70" t="s">
        <v>423</v>
      </c>
      <c r="CQ478" s="69">
        <v>0</v>
      </c>
      <c r="CR478" s="69">
        <v>0</v>
      </c>
      <c r="CS478" s="69">
        <v>0</v>
      </c>
      <c r="CT478" s="69">
        <v>0</v>
      </c>
      <c r="CU478" s="69">
        <v>0</v>
      </c>
      <c r="CV478" s="69">
        <v>0</v>
      </c>
      <c r="CW478" s="69">
        <v>0</v>
      </c>
      <c r="CX478" s="69">
        <v>0</v>
      </c>
      <c r="CY478" s="70" t="s">
        <v>423</v>
      </c>
      <c r="CZ478" s="69">
        <v>0</v>
      </c>
      <c r="DA478" s="69">
        <v>0</v>
      </c>
      <c r="DB478" s="69">
        <v>0</v>
      </c>
      <c r="DC478" s="69">
        <v>0</v>
      </c>
      <c r="DD478" s="69">
        <v>0</v>
      </c>
      <c r="DE478" s="69">
        <v>0</v>
      </c>
      <c r="DF478" s="69">
        <v>0</v>
      </c>
      <c r="DG478" s="69">
        <v>0</v>
      </c>
      <c r="DH478" s="70" t="s">
        <v>423</v>
      </c>
    </row>
    <row r="479" spans="1:112" s="74" customFormat="1" ht="11.5" hidden="1" outlineLevel="1" x14ac:dyDescent="0.35">
      <c r="A479" s="88">
        <v>4202</v>
      </c>
      <c r="B479" s="88" t="s">
        <v>697</v>
      </c>
      <c r="C479" s="69"/>
      <c r="D479" s="69">
        <v>0</v>
      </c>
      <c r="E479" s="69">
        <v>0</v>
      </c>
      <c r="F479" s="69">
        <v>0</v>
      </c>
      <c r="G479" s="69">
        <v>0</v>
      </c>
      <c r="H479" s="69">
        <v>0</v>
      </c>
      <c r="I479" s="69">
        <v>0</v>
      </c>
      <c r="J479" s="69">
        <v>0</v>
      </c>
      <c r="K479" s="69">
        <v>0</v>
      </c>
      <c r="L479" s="69">
        <v>0</v>
      </c>
      <c r="M479" s="69">
        <v>0</v>
      </c>
      <c r="N479" s="70" t="s">
        <v>423</v>
      </c>
      <c r="O479" s="69">
        <v>0</v>
      </c>
      <c r="P479" s="69">
        <v>0</v>
      </c>
      <c r="Q479" s="69">
        <v>0</v>
      </c>
      <c r="R479" s="69">
        <v>0</v>
      </c>
      <c r="S479" s="69">
        <v>0</v>
      </c>
      <c r="T479" s="69">
        <v>0</v>
      </c>
      <c r="U479" s="69">
        <v>0</v>
      </c>
      <c r="V479" s="69">
        <v>0</v>
      </c>
      <c r="W479" s="70" t="s">
        <v>423</v>
      </c>
      <c r="X479" s="69">
        <f t="shared" si="402"/>
        <v>0</v>
      </c>
      <c r="Y479" s="69">
        <f t="shared" si="402"/>
        <v>0</v>
      </c>
      <c r="Z479" s="69">
        <f t="shared" si="402"/>
        <v>0</v>
      </c>
      <c r="AA479" s="69">
        <f t="shared" si="402"/>
        <v>0</v>
      </c>
      <c r="AB479" s="69">
        <f t="shared" si="402"/>
        <v>0</v>
      </c>
      <c r="AC479" s="69">
        <f t="shared" si="402"/>
        <v>0</v>
      </c>
      <c r="AD479" s="69">
        <f t="shared" si="402"/>
        <v>0</v>
      </c>
      <c r="AE479" s="69">
        <f t="shared" si="402"/>
        <v>0</v>
      </c>
      <c r="AF479" s="69">
        <v>0</v>
      </c>
      <c r="AG479" s="69">
        <v>0</v>
      </c>
      <c r="AH479" s="69">
        <v>0</v>
      </c>
      <c r="AI479" s="69">
        <v>0</v>
      </c>
      <c r="AJ479" s="69">
        <v>0</v>
      </c>
      <c r="AK479" s="69">
        <v>0</v>
      </c>
      <c r="AL479" s="69">
        <v>0</v>
      </c>
      <c r="AM479" s="69">
        <v>0</v>
      </c>
      <c r="AN479" s="70" t="s">
        <v>423</v>
      </c>
      <c r="AO479" s="69">
        <v>0</v>
      </c>
      <c r="AP479" s="69">
        <v>0</v>
      </c>
      <c r="AQ479" s="69">
        <v>0</v>
      </c>
      <c r="AR479" s="69">
        <v>0</v>
      </c>
      <c r="AS479" s="69">
        <v>0</v>
      </c>
      <c r="AT479" s="69">
        <v>0</v>
      </c>
      <c r="AU479" s="69">
        <v>0</v>
      </c>
      <c r="AV479" s="69">
        <v>0</v>
      </c>
      <c r="AW479" s="70" t="s">
        <v>423</v>
      </c>
      <c r="AX479" s="69">
        <v>0</v>
      </c>
      <c r="AY479" s="69">
        <v>0</v>
      </c>
      <c r="AZ479" s="69">
        <v>0</v>
      </c>
      <c r="BA479" s="69">
        <v>0</v>
      </c>
      <c r="BB479" s="69">
        <v>0</v>
      </c>
      <c r="BC479" s="69">
        <v>0</v>
      </c>
      <c r="BD479" s="69">
        <v>0</v>
      </c>
      <c r="BE479" s="69">
        <v>0</v>
      </c>
      <c r="BF479" s="70" t="s">
        <v>423</v>
      </c>
      <c r="BG479" s="69">
        <v>0</v>
      </c>
      <c r="BH479" s="69">
        <v>0</v>
      </c>
      <c r="BI479" s="69">
        <v>0</v>
      </c>
      <c r="BJ479" s="69">
        <v>0</v>
      </c>
      <c r="BK479" s="69">
        <v>0</v>
      </c>
      <c r="BL479" s="69">
        <v>0</v>
      </c>
      <c r="BM479" s="69">
        <v>0</v>
      </c>
      <c r="BN479" s="69">
        <v>0</v>
      </c>
      <c r="BO479" s="70" t="s">
        <v>423</v>
      </c>
      <c r="BP479" s="69">
        <v>0</v>
      </c>
      <c r="BQ479" s="69">
        <v>0</v>
      </c>
      <c r="BR479" s="69">
        <v>0</v>
      </c>
      <c r="BS479" s="69">
        <v>0</v>
      </c>
      <c r="BT479" s="69">
        <v>0</v>
      </c>
      <c r="BU479" s="69">
        <v>0</v>
      </c>
      <c r="BV479" s="69">
        <v>0</v>
      </c>
      <c r="BW479" s="69">
        <v>0</v>
      </c>
      <c r="BX479" s="70" t="s">
        <v>423</v>
      </c>
      <c r="BY479" s="69">
        <v>0</v>
      </c>
      <c r="BZ479" s="69">
        <v>0</v>
      </c>
      <c r="CA479" s="69">
        <v>0</v>
      </c>
      <c r="CB479" s="69">
        <v>0</v>
      </c>
      <c r="CC479" s="69">
        <v>0</v>
      </c>
      <c r="CD479" s="69">
        <v>0</v>
      </c>
      <c r="CE479" s="69">
        <v>0</v>
      </c>
      <c r="CF479" s="69">
        <v>0</v>
      </c>
      <c r="CG479" s="70" t="s">
        <v>423</v>
      </c>
      <c r="CH479" s="69">
        <v>0</v>
      </c>
      <c r="CI479" s="69">
        <v>0</v>
      </c>
      <c r="CJ479" s="69">
        <v>0</v>
      </c>
      <c r="CK479" s="69">
        <v>0</v>
      </c>
      <c r="CL479" s="69">
        <v>0</v>
      </c>
      <c r="CM479" s="69">
        <v>0</v>
      </c>
      <c r="CN479" s="69">
        <v>0</v>
      </c>
      <c r="CO479" s="69">
        <v>0</v>
      </c>
      <c r="CP479" s="70" t="s">
        <v>423</v>
      </c>
      <c r="CQ479" s="69">
        <v>0</v>
      </c>
      <c r="CR479" s="69">
        <v>0</v>
      </c>
      <c r="CS479" s="69">
        <v>0</v>
      </c>
      <c r="CT479" s="69">
        <v>0</v>
      </c>
      <c r="CU479" s="69">
        <v>0</v>
      </c>
      <c r="CV479" s="69">
        <v>0</v>
      </c>
      <c r="CW479" s="69">
        <v>0</v>
      </c>
      <c r="CX479" s="69">
        <v>0</v>
      </c>
      <c r="CY479" s="70" t="s">
        <v>423</v>
      </c>
      <c r="CZ479" s="69">
        <v>0</v>
      </c>
      <c r="DA479" s="69">
        <v>0</v>
      </c>
      <c r="DB479" s="69">
        <v>0</v>
      </c>
      <c r="DC479" s="69">
        <v>0</v>
      </c>
      <c r="DD479" s="69">
        <v>0</v>
      </c>
      <c r="DE479" s="69">
        <v>0</v>
      </c>
      <c r="DF479" s="69">
        <v>0</v>
      </c>
      <c r="DG479" s="69">
        <v>0</v>
      </c>
      <c r="DH479" s="70" t="s">
        <v>423</v>
      </c>
    </row>
    <row r="480" spans="1:112" s="74" customFormat="1" ht="11.5" hidden="1" outlineLevel="1" x14ac:dyDescent="0.35">
      <c r="A480" s="88">
        <v>4203</v>
      </c>
      <c r="B480" s="88" t="s">
        <v>698</v>
      </c>
      <c r="C480" s="69"/>
      <c r="D480" s="69">
        <v>0</v>
      </c>
      <c r="E480" s="69">
        <v>0</v>
      </c>
      <c r="F480" s="69">
        <v>0</v>
      </c>
      <c r="G480" s="69">
        <v>0</v>
      </c>
      <c r="H480" s="69">
        <v>0</v>
      </c>
      <c r="I480" s="69">
        <v>0</v>
      </c>
      <c r="J480" s="69">
        <v>0</v>
      </c>
      <c r="K480" s="69">
        <v>0</v>
      </c>
      <c r="L480" s="69">
        <v>0</v>
      </c>
      <c r="M480" s="69">
        <v>0</v>
      </c>
      <c r="N480" s="70" t="s">
        <v>423</v>
      </c>
      <c r="O480" s="69">
        <v>0</v>
      </c>
      <c r="P480" s="69">
        <v>0</v>
      </c>
      <c r="Q480" s="69">
        <v>0</v>
      </c>
      <c r="R480" s="69">
        <v>0</v>
      </c>
      <c r="S480" s="69">
        <v>0</v>
      </c>
      <c r="T480" s="69">
        <v>0</v>
      </c>
      <c r="U480" s="69">
        <v>0</v>
      </c>
      <c r="V480" s="69">
        <v>0</v>
      </c>
      <c r="W480" s="70" t="s">
        <v>423</v>
      </c>
      <c r="X480" s="69">
        <f t="shared" si="402"/>
        <v>0</v>
      </c>
      <c r="Y480" s="69">
        <f t="shared" si="402"/>
        <v>0</v>
      </c>
      <c r="Z480" s="69">
        <f t="shared" si="402"/>
        <v>0</v>
      </c>
      <c r="AA480" s="69">
        <f t="shared" si="402"/>
        <v>0</v>
      </c>
      <c r="AB480" s="69">
        <f t="shared" si="402"/>
        <v>0</v>
      </c>
      <c r="AC480" s="69">
        <f t="shared" si="402"/>
        <v>0</v>
      </c>
      <c r="AD480" s="69">
        <f t="shared" si="402"/>
        <v>0</v>
      </c>
      <c r="AE480" s="69">
        <f t="shared" si="402"/>
        <v>0</v>
      </c>
      <c r="AF480" s="69">
        <v>0</v>
      </c>
      <c r="AG480" s="69">
        <v>0</v>
      </c>
      <c r="AH480" s="69">
        <v>0</v>
      </c>
      <c r="AI480" s="69">
        <v>0</v>
      </c>
      <c r="AJ480" s="69">
        <v>0</v>
      </c>
      <c r="AK480" s="69">
        <v>0</v>
      </c>
      <c r="AL480" s="69">
        <v>0</v>
      </c>
      <c r="AM480" s="69">
        <v>0</v>
      </c>
      <c r="AN480" s="70" t="s">
        <v>423</v>
      </c>
      <c r="AO480" s="69">
        <v>0</v>
      </c>
      <c r="AP480" s="69">
        <v>0</v>
      </c>
      <c r="AQ480" s="69">
        <v>0</v>
      </c>
      <c r="AR480" s="69">
        <v>0</v>
      </c>
      <c r="AS480" s="69">
        <v>0</v>
      </c>
      <c r="AT480" s="69">
        <v>0</v>
      </c>
      <c r="AU480" s="69">
        <v>0</v>
      </c>
      <c r="AV480" s="69">
        <v>0</v>
      </c>
      <c r="AW480" s="70" t="s">
        <v>423</v>
      </c>
      <c r="AX480" s="69">
        <v>0</v>
      </c>
      <c r="AY480" s="69">
        <v>0</v>
      </c>
      <c r="AZ480" s="69">
        <v>0</v>
      </c>
      <c r="BA480" s="69">
        <v>0</v>
      </c>
      <c r="BB480" s="69">
        <v>0</v>
      </c>
      <c r="BC480" s="69">
        <v>0</v>
      </c>
      <c r="BD480" s="69">
        <v>0</v>
      </c>
      <c r="BE480" s="69">
        <v>0</v>
      </c>
      <c r="BF480" s="70" t="s">
        <v>423</v>
      </c>
      <c r="BG480" s="69">
        <v>0</v>
      </c>
      <c r="BH480" s="69">
        <v>0</v>
      </c>
      <c r="BI480" s="69">
        <v>0</v>
      </c>
      <c r="BJ480" s="69">
        <v>0</v>
      </c>
      <c r="BK480" s="69">
        <v>0</v>
      </c>
      <c r="BL480" s="69">
        <v>0</v>
      </c>
      <c r="BM480" s="69">
        <v>0</v>
      </c>
      <c r="BN480" s="69">
        <v>0</v>
      </c>
      <c r="BO480" s="70" t="s">
        <v>423</v>
      </c>
      <c r="BP480" s="69">
        <v>0</v>
      </c>
      <c r="BQ480" s="69">
        <v>0</v>
      </c>
      <c r="BR480" s="69">
        <v>0</v>
      </c>
      <c r="BS480" s="69">
        <v>0</v>
      </c>
      <c r="BT480" s="69">
        <v>0</v>
      </c>
      <c r="BU480" s="69">
        <v>0</v>
      </c>
      <c r="BV480" s="69">
        <v>0</v>
      </c>
      <c r="BW480" s="69">
        <v>0</v>
      </c>
      <c r="BX480" s="70" t="s">
        <v>423</v>
      </c>
      <c r="BY480" s="69">
        <v>0</v>
      </c>
      <c r="BZ480" s="69">
        <v>0</v>
      </c>
      <c r="CA480" s="69">
        <v>0</v>
      </c>
      <c r="CB480" s="69">
        <v>0</v>
      </c>
      <c r="CC480" s="69">
        <v>0</v>
      </c>
      <c r="CD480" s="69">
        <v>0</v>
      </c>
      <c r="CE480" s="69">
        <v>0</v>
      </c>
      <c r="CF480" s="69">
        <v>0</v>
      </c>
      <c r="CG480" s="70" t="s">
        <v>423</v>
      </c>
      <c r="CH480" s="69">
        <v>0</v>
      </c>
      <c r="CI480" s="69">
        <v>0</v>
      </c>
      <c r="CJ480" s="69">
        <v>0</v>
      </c>
      <c r="CK480" s="69">
        <v>0</v>
      </c>
      <c r="CL480" s="69">
        <v>0</v>
      </c>
      <c r="CM480" s="69">
        <v>0</v>
      </c>
      <c r="CN480" s="69">
        <v>0</v>
      </c>
      <c r="CO480" s="69">
        <v>0</v>
      </c>
      <c r="CP480" s="70" t="s">
        <v>423</v>
      </c>
      <c r="CQ480" s="69">
        <v>0</v>
      </c>
      <c r="CR480" s="69">
        <v>0</v>
      </c>
      <c r="CS480" s="69">
        <v>0</v>
      </c>
      <c r="CT480" s="69">
        <v>0</v>
      </c>
      <c r="CU480" s="69">
        <v>0</v>
      </c>
      <c r="CV480" s="69">
        <v>0</v>
      </c>
      <c r="CW480" s="69">
        <v>0</v>
      </c>
      <c r="CX480" s="69">
        <v>0</v>
      </c>
      <c r="CY480" s="70" t="s">
        <v>423</v>
      </c>
      <c r="CZ480" s="69">
        <v>0</v>
      </c>
      <c r="DA480" s="69">
        <v>0</v>
      </c>
      <c r="DB480" s="69">
        <v>0</v>
      </c>
      <c r="DC480" s="69">
        <v>0</v>
      </c>
      <c r="DD480" s="69">
        <v>0</v>
      </c>
      <c r="DE480" s="69">
        <v>0</v>
      </c>
      <c r="DF480" s="69">
        <v>0</v>
      </c>
      <c r="DG480" s="69">
        <v>0</v>
      </c>
      <c r="DH480" s="70" t="s">
        <v>423</v>
      </c>
    </row>
    <row r="481" spans="1:112" s="74" customFormat="1" ht="11.5" hidden="1" outlineLevel="1" x14ac:dyDescent="0.35">
      <c r="A481" s="88">
        <v>4204</v>
      </c>
      <c r="B481" s="88" t="s">
        <v>699</v>
      </c>
      <c r="C481" s="69"/>
      <c r="D481" s="69">
        <v>0</v>
      </c>
      <c r="E481" s="69">
        <v>0</v>
      </c>
      <c r="F481" s="69">
        <v>0</v>
      </c>
      <c r="G481" s="69">
        <v>0</v>
      </c>
      <c r="H481" s="69">
        <v>0</v>
      </c>
      <c r="I481" s="69">
        <v>0</v>
      </c>
      <c r="J481" s="69">
        <v>0</v>
      </c>
      <c r="K481" s="69">
        <v>0</v>
      </c>
      <c r="L481" s="69">
        <v>0</v>
      </c>
      <c r="M481" s="69">
        <v>0</v>
      </c>
      <c r="N481" s="70" t="s">
        <v>423</v>
      </c>
      <c r="O481" s="69">
        <v>0</v>
      </c>
      <c r="P481" s="69">
        <v>0</v>
      </c>
      <c r="Q481" s="69">
        <v>0</v>
      </c>
      <c r="R481" s="69">
        <v>0</v>
      </c>
      <c r="S481" s="69">
        <v>0</v>
      </c>
      <c r="T481" s="69">
        <v>0</v>
      </c>
      <c r="U481" s="69">
        <v>0</v>
      </c>
      <c r="V481" s="69">
        <v>0</v>
      </c>
      <c r="W481" s="70" t="s">
        <v>423</v>
      </c>
      <c r="X481" s="69">
        <f t="shared" si="402"/>
        <v>0</v>
      </c>
      <c r="Y481" s="69">
        <f t="shared" si="402"/>
        <v>0</v>
      </c>
      <c r="Z481" s="69">
        <f t="shared" si="402"/>
        <v>0</v>
      </c>
      <c r="AA481" s="69">
        <f t="shared" si="402"/>
        <v>0</v>
      </c>
      <c r="AB481" s="69">
        <f t="shared" si="402"/>
        <v>0</v>
      </c>
      <c r="AC481" s="69">
        <f t="shared" si="402"/>
        <v>0</v>
      </c>
      <c r="AD481" s="69">
        <f t="shared" si="402"/>
        <v>0</v>
      </c>
      <c r="AE481" s="69">
        <f t="shared" si="402"/>
        <v>0</v>
      </c>
      <c r="AF481" s="69">
        <v>0</v>
      </c>
      <c r="AG481" s="69">
        <v>0</v>
      </c>
      <c r="AH481" s="69">
        <v>0</v>
      </c>
      <c r="AI481" s="69">
        <v>0</v>
      </c>
      <c r="AJ481" s="69">
        <v>0</v>
      </c>
      <c r="AK481" s="69">
        <v>0</v>
      </c>
      <c r="AL481" s="69">
        <v>0</v>
      </c>
      <c r="AM481" s="69">
        <v>0</v>
      </c>
      <c r="AN481" s="70" t="s">
        <v>423</v>
      </c>
      <c r="AO481" s="69">
        <v>0</v>
      </c>
      <c r="AP481" s="69">
        <v>0</v>
      </c>
      <c r="AQ481" s="69">
        <v>0</v>
      </c>
      <c r="AR481" s="69">
        <v>0</v>
      </c>
      <c r="AS481" s="69">
        <v>0</v>
      </c>
      <c r="AT481" s="69">
        <v>0</v>
      </c>
      <c r="AU481" s="69">
        <v>0</v>
      </c>
      <c r="AV481" s="69">
        <v>0</v>
      </c>
      <c r="AW481" s="70" t="s">
        <v>423</v>
      </c>
      <c r="AX481" s="69">
        <v>0</v>
      </c>
      <c r="AY481" s="69">
        <v>0</v>
      </c>
      <c r="AZ481" s="69">
        <v>0</v>
      </c>
      <c r="BA481" s="69">
        <v>0</v>
      </c>
      <c r="BB481" s="69">
        <v>0</v>
      </c>
      <c r="BC481" s="69">
        <v>0</v>
      </c>
      <c r="BD481" s="69">
        <v>0</v>
      </c>
      <c r="BE481" s="69">
        <v>0</v>
      </c>
      <c r="BF481" s="70" t="s">
        <v>423</v>
      </c>
      <c r="BG481" s="69">
        <v>0</v>
      </c>
      <c r="BH481" s="69">
        <v>0</v>
      </c>
      <c r="BI481" s="69">
        <v>0</v>
      </c>
      <c r="BJ481" s="69">
        <v>0</v>
      </c>
      <c r="BK481" s="69">
        <v>0</v>
      </c>
      <c r="BL481" s="69">
        <v>0</v>
      </c>
      <c r="BM481" s="69">
        <v>0</v>
      </c>
      <c r="BN481" s="69">
        <v>0</v>
      </c>
      <c r="BO481" s="70" t="s">
        <v>423</v>
      </c>
      <c r="BP481" s="69">
        <v>0</v>
      </c>
      <c r="BQ481" s="69">
        <v>0</v>
      </c>
      <c r="BR481" s="69">
        <v>0</v>
      </c>
      <c r="BS481" s="69">
        <v>0</v>
      </c>
      <c r="BT481" s="69">
        <v>0</v>
      </c>
      <c r="BU481" s="69">
        <v>0</v>
      </c>
      <c r="BV481" s="69">
        <v>0</v>
      </c>
      <c r="BW481" s="69">
        <v>0</v>
      </c>
      <c r="BX481" s="70" t="s">
        <v>423</v>
      </c>
      <c r="BY481" s="69">
        <v>0</v>
      </c>
      <c r="BZ481" s="69">
        <v>0</v>
      </c>
      <c r="CA481" s="69">
        <v>0</v>
      </c>
      <c r="CB481" s="69">
        <v>0</v>
      </c>
      <c r="CC481" s="69">
        <v>0</v>
      </c>
      <c r="CD481" s="69">
        <v>0</v>
      </c>
      <c r="CE481" s="69">
        <v>0</v>
      </c>
      <c r="CF481" s="69">
        <v>0</v>
      </c>
      <c r="CG481" s="70" t="s">
        <v>423</v>
      </c>
      <c r="CH481" s="69">
        <v>0</v>
      </c>
      <c r="CI481" s="69">
        <v>0</v>
      </c>
      <c r="CJ481" s="69">
        <v>0</v>
      </c>
      <c r="CK481" s="69">
        <v>0</v>
      </c>
      <c r="CL481" s="69">
        <v>0</v>
      </c>
      <c r="CM481" s="69">
        <v>0</v>
      </c>
      <c r="CN481" s="69">
        <v>0</v>
      </c>
      <c r="CO481" s="69">
        <v>0</v>
      </c>
      <c r="CP481" s="70" t="s">
        <v>423</v>
      </c>
      <c r="CQ481" s="69">
        <v>0</v>
      </c>
      <c r="CR481" s="69">
        <v>0</v>
      </c>
      <c r="CS481" s="69">
        <v>0</v>
      </c>
      <c r="CT481" s="69">
        <v>0</v>
      </c>
      <c r="CU481" s="69">
        <v>0</v>
      </c>
      <c r="CV481" s="69">
        <v>0</v>
      </c>
      <c r="CW481" s="69">
        <v>0</v>
      </c>
      <c r="CX481" s="69">
        <v>0</v>
      </c>
      <c r="CY481" s="70" t="s">
        <v>423</v>
      </c>
      <c r="CZ481" s="69">
        <v>0</v>
      </c>
      <c r="DA481" s="69">
        <v>0</v>
      </c>
      <c r="DB481" s="69">
        <v>0</v>
      </c>
      <c r="DC481" s="69">
        <v>0</v>
      </c>
      <c r="DD481" s="69">
        <v>0</v>
      </c>
      <c r="DE481" s="69">
        <v>0</v>
      </c>
      <c r="DF481" s="69">
        <v>0</v>
      </c>
      <c r="DG481" s="69">
        <v>0</v>
      </c>
      <c r="DH481" s="70" t="s">
        <v>423</v>
      </c>
    </row>
    <row r="482" spans="1:112" s="74" customFormat="1" ht="11.5" hidden="1" outlineLevel="1" x14ac:dyDescent="0.35">
      <c r="A482" s="88">
        <v>4205</v>
      </c>
      <c r="B482" s="88" t="s">
        <v>700</v>
      </c>
      <c r="C482" s="69"/>
      <c r="D482" s="69">
        <v>0</v>
      </c>
      <c r="E482" s="69">
        <v>0</v>
      </c>
      <c r="F482" s="69">
        <v>0</v>
      </c>
      <c r="G482" s="69">
        <v>0</v>
      </c>
      <c r="H482" s="69">
        <v>0</v>
      </c>
      <c r="I482" s="69">
        <v>0</v>
      </c>
      <c r="J482" s="69">
        <v>0</v>
      </c>
      <c r="K482" s="69">
        <v>0</v>
      </c>
      <c r="L482" s="69">
        <v>0</v>
      </c>
      <c r="M482" s="69">
        <v>0</v>
      </c>
      <c r="N482" s="70" t="s">
        <v>423</v>
      </c>
      <c r="O482" s="69">
        <v>0</v>
      </c>
      <c r="P482" s="69">
        <v>0</v>
      </c>
      <c r="Q482" s="69">
        <v>0</v>
      </c>
      <c r="R482" s="69">
        <v>0</v>
      </c>
      <c r="S482" s="69">
        <v>0</v>
      </c>
      <c r="T482" s="69">
        <v>0</v>
      </c>
      <c r="U482" s="69">
        <v>0</v>
      </c>
      <c r="V482" s="69">
        <v>0</v>
      </c>
      <c r="W482" s="70" t="s">
        <v>423</v>
      </c>
      <c r="X482" s="69">
        <f t="shared" si="402"/>
        <v>0</v>
      </c>
      <c r="Y482" s="69">
        <f t="shared" si="402"/>
        <v>0</v>
      </c>
      <c r="Z482" s="69">
        <f t="shared" si="402"/>
        <v>0</v>
      </c>
      <c r="AA482" s="69">
        <f t="shared" si="402"/>
        <v>0</v>
      </c>
      <c r="AB482" s="69">
        <f t="shared" si="402"/>
        <v>0</v>
      </c>
      <c r="AC482" s="69">
        <f t="shared" si="402"/>
        <v>0</v>
      </c>
      <c r="AD482" s="69">
        <f t="shared" si="402"/>
        <v>0</v>
      </c>
      <c r="AE482" s="69">
        <f t="shared" si="402"/>
        <v>0</v>
      </c>
      <c r="AF482" s="69">
        <v>0</v>
      </c>
      <c r="AG482" s="69">
        <v>0</v>
      </c>
      <c r="AH482" s="69">
        <v>0</v>
      </c>
      <c r="AI482" s="69">
        <v>0</v>
      </c>
      <c r="AJ482" s="69">
        <v>0</v>
      </c>
      <c r="AK482" s="69">
        <v>0</v>
      </c>
      <c r="AL482" s="69">
        <v>0</v>
      </c>
      <c r="AM482" s="69">
        <v>0</v>
      </c>
      <c r="AN482" s="70" t="s">
        <v>423</v>
      </c>
      <c r="AO482" s="69">
        <v>0</v>
      </c>
      <c r="AP482" s="69">
        <v>0</v>
      </c>
      <c r="AQ482" s="69">
        <v>0</v>
      </c>
      <c r="AR482" s="69">
        <v>0</v>
      </c>
      <c r="AS482" s="69">
        <v>0</v>
      </c>
      <c r="AT482" s="69">
        <v>0</v>
      </c>
      <c r="AU482" s="69">
        <v>0</v>
      </c>
      <c r="AV482" s="69">
        <v>0</v>
      </c>
      <c r="AW482" s="70" t="s">
        <v>423</v>
      </c>
      <c r="AX482" s="69">
        <v>0</v>
      </c>
      <c r="AY482" s="69">
        <v>0</v>
      </c>
      <c r="AZ482" s="69">
        <v>0</v>
      </c>
      <c r="BA482" s="69">
        <v>0</v>
      </c>
      <c r="BB482" s="69">
        <v>0</v>
      </c>
      <c r="BC482" s="69">
        <v>0</v>
      </c>
      <c r="BD482" s="69">
        <v>0</v>
      </c>
      <c r="BE482" s="69">
        <v>0</v>
      </c>
      <c r="BF482" s="70" t="s">
        <v>423</v>
      </c>
      <c r="BG482" s="69">
        <v>0</v>
      </c>
      <c r="BH482" s="69">
        <v>0</v>
      </c>
      <c r="BI482" s="69">
        <v>0</v>
      </c>
      <c r="BJ482" s="69">
        <v>0</v>
      </c>
      <c r="BK482" s="69">
        <v>0</v>
      </c>
      <c r="BL482" s="69">
        <v>0</v>
      </c>
      <c r="BM482" s="69">
        <v>0</v>
      </c>
      <c r="BN482" s="69">
        <v>0</v>
      </c>
      <c r="BO482" s="70" t="s">
        <v>423</v>
      </c>
      <c r="BP482" s="69">
        <v>0</v>
      </c>
      <c r="BQ482" s="69">
        <v>0</v>
      </c>
      <c r="BR482" s="69">
        <v>0</v>
      </c>
      <c r="BS482" s="69">
        <v>0</v>
      </c>
      <c r="BT482" s="69">
        <v>0</v>
      </c>
      <c r="BU482" s="69">
        <v>0</v>
      </c>
      <c r="BV482" s="69">
        <v>0</v>
      </c>
      <c r="BW482" s="69">
        <v>0</v>
      </c>
      <c r="BX482" s="70" t="s">
        <v>423</v>
      </c>
      <c r="BY482" s="69">
        <v>0</v>
      </c>
      <c r="BZ482" s="69">
        <v>0</v>
      </c>
      <c r="CA482" s="69">
        <v>0</v>
      </c>
      <c r="CB482" s="69">
        <v>0</v>
      </c>
      <c r="CC482" s="69">
        <v>0</v>
      </c>
      <c r="CD482" s="69">
        <v>0</v>
      </c>
      <c r="CE482" s="69">
        <v>0</v>
      </c>
      <c r="CF482" s="69">
        <v>0</v>
      </c>
      <c r="CG482" s="70" t="s">
        <v>423</v>
      </c>
      <c r="CH482" s="69">
        <v>0</v>
      </c>
      <c r="CI482" s="69">
        <v>0</v>
      </c>
      <c r="CJ482" s="69">
        <v>0</v>
      </c>
      <c r="CK482" s="69">
        <v>0</v>
      </c>
      <c r="CL482" s="69">
        <v>0</v>
      </c>
      <c r="CM482" s="69">
        <v>0</v>
      </c>
      <c r="CN482" s="69">
        <v>0</v>
      </c>
      <c r="CO482" s="69">
        <v>0</v>
      </c>
      <c r="CP482" s="70" t="s">
        <v>423</v>
      </c>
      <c r="CQ482" s="69">
        <v>0</v>
      </c>
      <c r="CR482" s="69">
        <v>0</v>
      </c>
      <c r="CS482" s="69">
        <v>0</v>
      </c>
      <c r="CT482" s="69">
        <v>0</v>
      </c>
      <c r="CU482" s="69">
        <v>0</v>
      </c>
      <c r="CV482" s="69">
        <v>0</v>
      </c>
      <c r="CW482" s="69">
        <v>0</v>
      </c>
      <c r="CX482" s="69">
        <v>0</v>
      </c>
      <c r="CY482" s="70" t="s">
        <v>423</v>
      </c>
      <c r="CZ482" s="69">
        <v>0</v>
      </c>
      <c r="DA482" s="69">
        <v>0</v>
      </c>
      <c r="DB482" s="69">
        <v>0</v>
      </c>
      <c r="DC482" s="69">
        <v>0</v>
      </c>
      <c r="DD482" s="69">
        <v>0</v>
      </c>
      <c r="DE482" s="69">
        <v>0</v>
      </c>
      <c r="DF482" s="69">
        <v>0</v>
      </c>
      <c r="DG482" s="69">
        <v>0</v>
      </c>
      <c r="DH482" s="70" t="s">
        <v>423</v>
      </c>
    </row>
    <row r="483" spans="1:112" s="74" customFormat="1" ht="11.5" hidden="1" x14ac:dyDescent="0.35">
      <c r="A483" s="88">
        <v>4300</v>
      </c>
      <c r="B483" s="88" t="s">
        <v>701</v>
      </c>
      <c r="C483" s="69"/>
      <c r="D483" s="69">
        <v>0</v>
      </c>
      <c r="E483" s="69">
        <v>0</v>
      </c>
      <c r="F483" s="69">
        <v>0</v>
      </c>
      <c r="G483" s="69">
        <v>0</v>
      </c>
      <c r="H483" s="69">
        <v>0</v>
      </c>
      <c r="I483" s="69">
        <v>0</v>
      </c>
      <c r="J483" s="69">
        <v>0</v>
      </c>
      <c r="K483" s="69">
        <v>0</v>
      </c>
      <c r="L483" s="69">
        <v>0</v>
      </c>
      <c r="M483" s="69">
        <v>0</v>
      </c>
      <c r="N483" s="70" t="s">
        <v>423</v>
      </c>
      <c r="O483" s="69">
        <v>0</v>
      </c>
      <c r="P483" s="69">
        <v>0</v>
      </c>
      <c r="Q483" s="69">
        <v>0</v>
      </c>
      <c r="R483" s="69">
        <v>0</v>
      </c>
      <c r="S483" s="69">
        <v>0</v>
      </c>
      <c r="T483" s="69">
        <v>0</v>
      </c>
      <c r="U483" s="69">
        <v>0</v>
      </c>
      <c r="V483" s="69">
        <v>0</v>
      </c>
      <c r="W483" s="70" t="s">
        <v>423</v>
      </c>
      <c r="X483" s="69">
        <f t="shared" si="402"/>
        <v>0</v>
      </c>
      <c r="Y483" s="69">
        <f t="shared" si="402"/>
        <v>0</v>
      </c>
      <c r="Z483" s="69">
        <f t="shared" si="402"/>
        <v>0</v>
      </c>
      <c r="AA483" s="69">
        <f t="shared" si="402"/>
        <v>0</v>
      </c>
      <c r="AB483" s="69">
        <f t="shared" si="402"/>
        <v>0</v>
      </c>
      <c r="AC483" s="69">
        <f t="shared" si="402"/>
        <v>0</v>
      </c>
      <c r="AD483" s="69">
        <f t="shared" si="402"/>
        <v>0</v>
      </c>
      <c r="AE483" s="69">
        <f t="shared" si="402"/>
        <v>0</v>
      </c>
      <c r="AF483" s="69">
        <v>0</v>
      </c>
      <c r="AG483" s="69">
        <v>0</v>
      </c>
      <c r="AH483" s="69">
        <v>0</v>
      </c>
      <c r="AI483" s="69">
        <v>0</v>
      </c>
      <c r="AJ483" s="69">
        <v>0</v>
      </c>
      <c r="AK483" s="69">
        <v>0</v>
      </c>
      <c r="AL483" s="69">
        <v>0</v>
      </c>
      <c r="AM483" s="69">
        <v>0</v>
      </c>
      <c r="AN483" s="70" t="s">
        <v>423</v>
      </c>
      <c r="AO483" s="69">
        <v>0</v>
      </c>
      <c r="AP483" s="69">
        <v>0</v>
      </c>
      <c r="AQ483" s="69">
        <v>0</v>
      </c>
      <c r="AR483" s="69">
        <v>0</v>
      </c>
      <c r="AS483" s="69">
        <v>0</v>
      </c>
      <c r="AT483" s="69">
        <v>0</v>
      </c>
      <c r="AU483" s="69">
        <v>0</v>
      </c>
      <c r="AV483" s="69">
        <v>0</v>
      </c>
      <c r="AW483" s="70" t="s">
        <v>423</v>
      </c>
      <c r="AX483" s="69">
        <v>0</v>
      </c>
      <c r="AY483" s="69">
        <v>0</v>
      </c>
      <c r="AZ483" s="69">
        <v>0</v>
      </c>
      <c r="BA483" s="69">
        <v>0</v>
      </c>
      <c r="BB483" s="69">
        <v>0</v>
      </c>
      <c r="BC483" s="69">
        <v>0</v>
      </c>
      <c r="BD483" s="69">
        <v>0</v>
      </c>
      <c r="BE483" s="69">
        <v>0</v>
      </c>
      <c r="BF483" s="70" t="s">
        <v>423</v>
      </c>
      <c r="BG483" s="69">
        <v>0</v>
      </c>
      <c r="BH483" s="69">
        <v>0</v>
      </c>
      <c r="BI483" s="69">
        <v>0</v>
      </c>
      <c r="BJ483" s="69">
        <v>0</v>
      </c>
      <c r="BK483" s="69">
        <v>0</v>
      </c>
      <c r="BL483" s="69">
        <v>0</v>
      </c>
      <c r="BM483" s="69">
        <v>0</v>
      </c>
      <c r="BN483" s="69">
        <v>0</v>
      </c>
      <c r="BO483" s="70" t="s">
        <v>423</v>
      </c>
      <c r="BP483" s="69">
        <v>0</v>
      </c>
      <c r="BQ483" s="69">
        <v>0</v>
      </c>
      <c r="BR483" s="69">
        <v>0</v>
      </c>
      <c r="BS483" s="69">
        <v>0</v>
      </c>
      <c r="BT483" s="69">
        <v>0</v>
      </c>
      <c r="BU483" s="69">
        <v>0</v>
      </c>
      <c r="BV483" s="69">
        <v>0</v>
      </c>
      <c r="BW483" s="69">
        <v>0</v>
      </c>
      <c r="BX483" s="70" t="s">
        <v>423</v>
      </c>
      <c r="BY483" s="69">
        <v>0</v>
      </c>
      <c r="BZ483" s="69">
        <v>0</v>
      </c>
      <c r="CA483" s="69">
        <v>0</v>
      </c>
      <c r="CB483" s="69">
        <v>0</v>
      </c>
      <c r="CC483" s="69">
        <v>0</v>
      </c>
      <c r="CD483" s="69">
        <v>0</v>
      </c>
      <c r="CE483" s="69">
        <v>0</v>
      </c>
      <c r="CF483" s="69">
        <v>0</v>
      </c>
      <c r="CG483" s="70" t="s">
        <v>423</v>
      </c>
      <c r="CH483" s="69">
        <v>0</v>
      </c>
      <c r="CI483" s="69">
        <v>0</v>
      </c>
      <c r="CJ483" s="69">
        <v>0</v>
      </c>
      <c r="CK483" s="69">
        <v>0</v>
      </c>
      <c r="CL483" s="69">
        <v>0</v>
      </c>
      <c r="CM483" s="69">
        <v>0</v>
      </c>
      <c r="CN483" s="69">
        <v>0</v>
      </c>
      <c r="CO483" s="69">
        <v>0</v>
      </c>
      <c r="CP483" s="70" t="s">
        <v>423</v>
      </c>
      <c r="CQ483" s="69">
        <v>0</v>
      </c>
      <c r="CR483" s="69">
        <v>0</v>
      </c>
      <c r="CS483" s="69">
        <v>0</v>
      </c>
      <c r="CT483" s="69">
        <v>0</v>
      </c>
      <c r="CU483" s="69">
        <v>0</v>
      </c>
      <c r="CV483" s="69">
        <v>0</v>
      </c>
      <c r="CW483" s="69">
        <v>0</v>
      </c>
      <c r="CX483" s="69">
        <v>0</v>
      </c>
      <c r="CY483" s="70" t="s">
        <v>423</v>
      </c>
      <c r="CZ483" s="69">
        <v>0</v>
      </c>
      <c r="DA483" s="69">
        <v>0</v>
      </c>
      <c r="DB483" s="69">
        <v>0</v>
      </c>
      <c r="DC483" s="69">
        <v>0</v>
      </c>
      <c r="DD483" s="69">
        <v>0</v>
      </c>
      <c r="DE483" s="69">
        <v>0</v>
      </c>
      <c r="DF483" s="69">
        <v>0</v>
      </c>
      <c r="DG483" s="69">
        <v>0</v>
      </c>
      <c r="DH483" s="70" t="s">
        <v>423</v>
      </c>
    </row>
    <row r="484" spans="1:112" s="74" customFormat="1" ht="11.5" x14ac:dyDescent="0.35">
      <c r="A484" s="88">
        <v>4315</v>
      </c>
      <c r="B484" s="88" t="s">
        <v>702</v>
      </c>
      <c r="C484" s="69"/>
      <c r="D484" s="69">
        <v>0</v>
      </c>
      <c r="E484" s="69">
        <v>27000</v>
      </c>
      <c r="F484" s="69">
        <v>0</v>
      </c>
      <c r="G484" s="69">
        <v>8000</v>
      </c>
      <c r="H484" s="69">
        <v>0</v>
      </c>
      <c r="I484" s="69">
        <v>10000</v>
      </c>
      <c r="J484" s="69">
        <v>9000</v>
      </c>
      <c r="K484" s="69">
        <v>0</v>
      </c>
      <c r="L484" s="69">
        <v>0</v>
      </c>
      <c r="M484" s="69">
        <v>0</v>
      </c>
      <c r="N484" s="70" t="s">
        <v>423</v>
      </c>
      <c r="O484" s="69">
        <v>0</v>
      </c>
      <c r="P484" s="69">
        <v>8000</v>
      </c>
      <c r="Q484" s="69">
        <v>0</v>
      </c>
      <c r="R484" s="69">
        <v>25000</v>
      </c>
      <c r="S484" s="69">
        <v>9000</v>
      </c>
      <c r="T484" s="69">
        <v>0</v>
      </c>
      <c r="U484" s="69">
        <v>0</v>
      </c>
      <c r="V484" s="69">
        <v>42000</v>
      </c>
      <c r="W484" s="70" t="s">
        <v>423</v>
      </c>
      <c r="X484" s="69">
        <f t="shared" si="402"/>
        <v>0</v>
      </c>
      <c r="Y484" s="69">
        <f t="shared" si="402"/>
        <v>0</v>
      </c>
      <c r="Z484" s="69">
        <f t="shared" si="402"/>
        <v>0</v>
      </c>
      <c r="AA484" s="69">
        <f t="shared" si="402"/>
        <v>-15000</v>
      </c>
      <c r="AB484" s="69">
        <f t="shared" si="402"/>
        <v>0</v>
      </c>
      <c r="AC484" s="69">
        <f t="shared" si="402"/>
        <v>0</v>
      </c>
      <c r="AD484" s="69">
        <f t="shared" si="402"/>
        <v>0</v>
      </c>
      <c r="AE484" s="69">
        <f t="shared" si="402"/>
        <v>-42000</v>
      </c>
      <c r="AF484" s="69">
        <v>0</v>
      </c>
      <c r="AG484" s="69">
        <v>8240</v>
      </c>
      <c r="AH484" s="69">
        <v>0</v>
      </c>
      <c r="AI484" s="69">
        <v>10200</v>
      </c>
      <c r="AJ484" s="69">
        <v>9270</v>
      </c>
      <c r="AK484" s="69">
        <v>0</v>
      </c>
      <c r="AL484" s="69">
        <v>0</v>
      </c>
      <c r="AM484" s="69">
        <v>27710</v>
      </c>
      <c r="AN484" s="70" t="s">
        <v>423</v>
      </c>
      <c r="AO484" s="69">
        <v>0</v>
      </c>
      <c r="AP484" s="69">
        <v>8487.2000000000007</v>
      </c>
      <c r="AQ484" s="69">
        <v>0</v>
      </c>
      <c r="AR484" s="69">
        <v>10506</v>
      </c>
      <c r="AS484" s="69">
        <v>9548.1</v>
      </c>
      <c r="AT484" s="69">
        <v>0</v>
      </c>
      <c r="AU484" s="69">
        <v>0</v>
      </c>
      <c r="AV484" s="69">
        <v>28541.300000000003</v>
      </c>
      <c r="AW484" s="70" t="s">
        <v>423</v>
      </c>
      <c r="AX484" s="69">
        <v>0</v>
      </c>
      <c r="AY484" s="69">
        <v>8741.8160000000007</v>
      </c>
      <c r="AZ484" s="69">
        <v>0</v>
      </c>
      <c r="BA484" s="69">
        <v>10821.18</v>
      </c>
      <c r="BB484" s="69">
        <v>9834.5430000000015</v>
      </c>
      <c r="BC484" s="69">
        <v>0</v>
      </c>
      <c r="BD484" s="69">
        <v>0</v>
      </c>
      <c r="BE484" s="69">
        <v>29397.539000000001</v>
      </c>
      <c r="BF484" s="70" t="s">
        <v>423</v>
      </c>
      <c r="BG484" s="69">
        <v>0</v>
      </c>
      <c r="BH484" s="69">
        <v>9004.0704800000003</v>
      </c>
      <c r="BI484" s="69">
        <v>0</v>
      </c>
      <c r="BJ484" s="69">
        <v>11145.815400000001</v>
      </c>
      <c r="BK484" s="69">
        <v>10129.579290000001</v>
      </c>
      <c r="BL484" s="69">
        <v>0</v>
      </c>
      <c r="BM484" s="69">
        <v>0</v>
      </c>
      <c r="BN484" s="69">
        <v>30279.465170000003</v>
      </c>
      <c r="BO484" s="70" t="s">
        <v>423</v>
      </c>
      <c r="BP484" s="69">
        <v>0</v>
      </c>
      <c r="BQ484" s="69">
        <v>9274.1925944000013</v>
      </c>
      <c r="BR484" s="69">
        <v>0</v>
      </c>
      <c r="BS484" s="69">
        <v>11480.189862000001</v>
      </c>
      <c r="BT484" s="69">
        <v>10433.466668700003</v>
      </c>
      <c r="BU484" s="69">
        <v>0</v>
      </c>
      <c r="BV484" s="69">
        <v>0</v>
      </c>
      <c r="BW484" s="69">
        <v>31187.849125100005</v>
      </c>
      <c r="BX484" s="70" t="s">
        <v>423</v>
      </c>
      <c r="BY484" s="69">
        <v>0</v>
      </c>
      <c r="BZ484" s="69">
        <v>9552.4183722320013</v>
      </c>
      <c r="CA484" s="69">
        <v>0</v>
      </c>
      <c r="CB484" s="69">
        <v>11824.595557860001</v>
      </c>
      <c r="CC484" s="69">
        <v>10746.470668761003</v>
      </c>
      <c r="CD484" s="69">
        <v>0</v>
      </c>
      <c r="CE484" s="69">
        <v>0</v>
      </c>
      <c r="CF484" s="69">
        <v>32123.484598853007</v>
      </c>
      <c r="CG484" s="70" t="s">
        <v>423</v>
      </c>
      <c r="CH484" s="69">
        <v>0</v>
      </c>
      <c r="CI484" s="69">
        <v>9838.990923398962</v>
      </c>
      <c r="CJ484" s="69">
        <v>0</v>
      </c>
      <c r="CK484" s="69">
        <v>12179.333424595801</v>
      </c>
      <c r="CL484" s="69">
        <v>11068.864788823834</v>
      </c>
      <c r="CM484" s="69">
        <v>0</v>
      </c>
      <c r="CN484" s="69">
        <v>0</v>
      </c>
      <c r="CO484" s="69">
        <v>33087.189136818597</v>
      </c>
      <c r="CP484" s="70" t="s">
        <v>423</v>
      </c>
      <c r="CQ484" s="69">
        <v>0</v>
      </c>
      <c r="CR484" s="69">
        <v>10134.16065110093</v>
      </c>
      <c r="CS484" s="69">
        <v>0</v>
      </c>
      <c r="CT484" s="69">
        <v>12544.713427333676</v>
      </c>
      <c r="CU484" s="69">
        <v>11400.930732488549</v>
      </c>
      <c r="CV484" s="69">
        <v>0</v>
      </c>
      <c r="CW484" s="69">
        <v>0</v>
      </c>
      <c r="CX484" s="69">
        <v>34079.80481092316</v>
      </c>
      <c r="CY484" s="70" t="s">
        <v>423</v>
      </c>
      <c r="CZ484" s="69">
        <v>0</v>
      </c>
      <c r="DA484" s="69">
        <v>10438.185470633958</v>
      </c>
      <c r="DB484" s="69">
        <v>0</v>
      </c>
      <c r="DC484" s="69">
        <v>12921.054830153687</v>
      </c>
      <c r="DD484" s="69">
        <v>11742.958654463206</v>
      </c>
      <c r="DE484" s="69">
        <v>0</v>
      </c>
      <c r="DF484" s="69">
        <v>0</v>
      </c>
      <c r="DG484" s="69">
        <v>35102.198955250853</v>
      </c>
      <c r="DH484" s="70" t="s">
        <v>423</v>
      </c>
    </row>
    <row r="485" spans="1:112" s="74" customFormat="1" ht="11.5" x14ac:dyDescent="0.35">
      <c r="A485" s="88">
        <v>4320</v>
      </c>
      <c r="B485" s="88" t="s">
        <v>703</v>
      </c>
      <c r="C485" s="69"/>
      <c r="D485" s="69">
        <v>0</v>
      </c>
      <c r="E485" s="69">
        <v>70000</v>
      </c>
      <c r="F485" s="69">
        <v>20000</v>
      </c>
      <c r="G485" s="69">
        <v>9999.9999999999982</v>
      </c>
      <c r="H485" s="69">
        <v>15000</v>
      </c>
      <c r="I485" s="69">
        <v>10000</v>
      </c>
      <c r="J485" s="69">
        <v>15000</v>
      </c>
      <c r="K485" s="69">
        <v>0</v>
      </c>
      <c r="L485" s="69">
        <v>0</v>
      </c>
      <c r="M485" s="69">
        <v>0</v>
      </c>
      <c r="N485" s="70" t="s">
        <v>423</v>
      </c>
      <c r="O485" s="69">
        <v>20000</v>
      </c>
      <c r="P485" s="69">
        <v>9999.9999999999982</v>
      </c>
      <c r="Q485" s="69">
        <v>15000</v>
      </c>
      <c r="R485" s="69">
        <v>10000</v>
      </c>
      <c r="S485" s="69">
        <v>15000</v>
      </c>
      <c r="T485" s="69">
        <v>0</v>
      </c>
      <c r="U485" s="69">
        <v>0</v>
      </c>
      <c r="V485" s="69">
        <v>70000</v>
      </c>
      <c r="W485" s="70" t="s">
        <v>423</v>
      </c>
      <c r="X485" s="69">
        <f t="shared" si="402"/>
        <v>0</v>
      </c>
      <c r="Y485" s="69">
        <f t="shared" si="402"/>
        <v>0</v>
      </c>
      <c r="Z485" s="69">
        <f t="shared" si="402"/>
        <v>0</v>
      </c>
      <c r="AA485" s="69">
        <f t="shared" si="402"/>
        <v>0</v>
      </c>
      <c r="AB485" s="69">
        <f t="shared" si="402"/>
        <v>0</v>
      </c>
      <c r="AC485" s="69">
        <f t="shared" si="402"/>
        <v>0</v>
      </c>
      <c r="AD485" s="69">
        <f t="shared" si="402"/>
        <v>0</v>
      </c>
      <c r="AE485" s="69">
        <f t="shared" si="402"/>
        <v>-70000</v>
      </c>
      <c r="AF485" s="69">
        <v>20600</v>
      </c>
      <c r="AG485" s="69">
        <v>10299.999999999998</v>
      </c>
      <c r="AH485" s="69">
        <v>15450</v>
      </c>
      <c r="AI485" s="69">
        <v>15396.226415094341</v>
      </c>
      <c r="AJ485" s="69">
        <v>15450</v>
      </c>
      <c r="AK485" s="69">
        <v>0</v>
      </c>
      <c r="AL485" s="69">
        <v>0</v>
      </c>
      <c r="AM485" s="69">
        <v>77196.226415094337</v>
      </c>
      <c r="AN485" s="70" t="s">
        <v>423</v>
      </c>
      <c r="AO485" s="69">
        <v>21218</v>
      </c>
      <c r="AP485" s="69">
        <v>10608.999999999998</v>
      </c>
      <c r="AQ485" s="69">
        <v>15913.5</v>
      </c>
      <c r="AR485" s="69">
        <v>15858.113207547172</v>
      </c>
      <c r="AS485" s="69">
        <v>15913.5</v>
      </c>
      <c r="AT485" s="69">
        <v>0</v>
      </c>
      <c r="AU485" s="69">
        <v>0</v>
      </c>
      <c r="AV485" s="69">
        <v>79512.113207547169</v>
      </c>
      <c r="AW485" s="70" t="s">
        <v>423</v>
      </c>
      <c r="AX485" s="69">
        <v>21854.54</v>
      </c>
      <c r="AY485" s="69">
        <v>10927.269999999999</v>
      </c>
      <c r="AZ485" s="69">
        <v>16390.904999999999</v>
      </c>
      <c r="BA485" s="69">
        <v>16333.856603773587</v>
      </c>
      <c r="BB485" s="69">
        <v>16390.904999999999</v>
      </c>
      <c r="BC485" s="69">
        <v>0</v>
      </c>
      <c r="BD485" s="69">
        <v>0</v>
      </c>
      <c r="BE485" s="69">
        <v>81897.476603773583</v>
      </c>
      <c r="BF485" s="70" t="s">
        <v>423</v>
      </c>
      <c r="BG485" s="69">
        <v>22510.176200000002</v>
      </c>
      <c r="BH485" s="69">
        <v>11255.088099999999</v>
      </c>
      <c r="BI485" s="69">
        <v>16882.632149999998</v>
      </c>
      <c r="BJ485" s="69">
        <v>16823.872301886797</v>
      </c>
      <c r="BK485" s="69">
        <v>16882.632149999998</v>
      </c>
      <c r="BL485" s="69">
        <v>0</v>
      </c>
      <c r="BM485" s="69">
        <v>0</v>
      </c>
      <c r="BN485" s="69">
        <v>84354.40090188678</v>
      </c>
      <c r="BO485" s="70" t="s">
        <v>423</v>
      </c>
      <c r="BP485" s="69">
        <v>23185.481486000001</v>
      </c>
      <c r="BQ485" s="69">
        <v>11592.740742999998</v>
      </c>
      <c r="BR485" s="69">
        <v>17389.1111145</v>
      </c>
      <c r="BS485" s="69">
        <v>17328.588470943399</v>
      </c>
      <c r="BT485" s="69">
        <v>17389.1111145</v>
      </c>
      <c r="BU485" s="69">
        <v>0</v>
      </c>
      <c r="BV485" s="69">
        <v>0</v>
      </c>
      <c r="BW485" s="69">
        <v>86885.032928943401</v>
      </c>
      <c r="BX485" s="70" t="s">
        <v>423</v>
      </c>
      <c r="BY485" s="69">
        <v>23881.04593058</v>
      </c>
      <c r="BZ485" s="69">
        <v>11940.522965289998</v>
      </c>
      <c r="CA485" s="69">
        <v>17910.784447934999</v>
      </c>
      <c r="CB485" s="69">
        <v>17848.446125071703</v>
      </c>
      <c r="CC485" s="69">
        <v>17910.784447934999</v>
      </c>
      <c r="CD485" s="69">
        <v>0</v>
      </c>
      <c r="CE485" s="69">
        <v>0</v>
      </c>
      <c r="CF485" s="69">
        <v>89491.583916811695</v>
      </c>
      <c r="CG485" s="70" t="s">
        <v>423</v>
      </c>
      <c r="CH485" s="69">
        <v>24597.4773084974</v>
      </c>
      <c r="CI485" s="69">
        <v>12298.738654248698</v>
      </c>
      <c r="CJ485" s="69">
        <v>18448.10798137305</v>
      </c>
      <c r="CK485" s="69">
        <v>18383.899508823855</v>
      </c>
      <c r="CL485" s="69">
        <v>18448.10798137305</v>
      </c>
      <c r="CM485" s="69">
        <v>0</v>
      </c>
      <c r="CN485" s="69">
        <v>0</v>
      </c>
      <c r="CO485" s="69">
        <v>92176.33143431606</v>
      </c>
      <c r="CP485" s="70" t="s">
        <v>423</v>
      </c>
      <c r="CQ485" s="69">
        <v>25335.401627752322</v>
      </c>
      <c r="CR485" s="69">
        <v>12667.700813876159</v>
      </c>
      <c r="CS485" s="69">
        <v>19001.551220814243</v>
      </c>
      <c r="CT485" s="69">
        <v>18935.416494088571</v>
      </c>
      <c r="CU485" s="69">
        <v>19001.551220814243</v>
      </c>
      <c r="CV485" s="69">
        <v>0</v>
      </c>
      <c r="CW485" s="69">
        <v>0</v>
      </c>
      <c r="CX485" s="69">
        <v>94941.621377345538</v>
      </c>
      <c r="CY485" s="70" t="s">
        <v>423</v>
      </c>
      <c r="CZ485" s="69">
        <v>26095.463676584892</v>
      </c>
      <c r="DA485" s="69">
        <v>13047.731838292444</v>
      </c>
      <c r="DB485" s="69">
        <v>19571.597757438671</v>
      </c>
      <c r="DC485" s="69">
        <v>19503.478988911229</v>
      </c>
      <c r="DD485" s="69">
        <v>19571.597757438671</v>
      </c>
      <c r="DE485" s="69">
        <v>0</v>
      </c>
      <c r="DF485" s="69">
        <v>0</v>
      </c>
      <c r="DG485" s="69">
        <v>97789.870018665912</v>
      </c>
      <c r="DH485" s="70" t="s">
        <v>423</v>
      </c>
    </row>
    <row r="486" spans="1:112" s="74" customFormat="1" ht="11.5" x14ac:dyDescent="0.35">
      <c r="A486" s="88">
        <v>4325</v>
      </c>
      <c r="B486" s="88" t="s">
        <v>704</v>
      </c>
      <c r="C486" s="69"/>
      <c r="D486" s="69">
        <v>0</v>
      </c>
      <c r="E486" s="69">
        <v>141200</v>
      </c>
      <c r="F486" s="69">
        <v>7000</v>
      </c>
      <c r="G486" s="69">
        <v>15000</v>
      </c>
      <c r="H486" s="69">
        <v>35000</v>
      </c>
      <c r="I486" s="69">
        <v>65500</v>
      </c>
      <c r="J486" s="69">
        <v>18700</v>
      </c>
      <c r="K486" s="69">
        <v>0</v>
      </c>
      <c r="L486" s="69">
        <v>0</v>
      </c>
      <c r="M486" s="69">
        <v>0</v>
      </c>
      <c r="N486" s="70" t="s">
        <v>423</v>
      </c>
      <c r="O486" s="69">
        <v>7000</v>
      </c>
      <c r="P486" s="69">
        <v>15000</v>
      </c>
      <c r="Q486" s="69">
        <v>34000</v>
      </c>
      <c r="R486" s="69">
        <v>65500</v>
      </c>
      <c r="S486" s="69">
        <v>18700</v>
      </c>
      <c r="T486" s="69">
        <v>0</v>
      </c>
      <c r="U486" s="69">
        <v>0</v>
      </c>
      <c r="V486" s="69">
        <v>140200</v>
      </c>
      <c r="W486" s="70" t="s">
        <v>423</v>
      </c>
      <c r="X486" s="69">
        <f t="shared" si="402"/>
        <v>0</v>
      </c>
      <c r="Y486" s="69">
        <f t="shared" si="402"/>
        <v>0</v>
      </c>
      <c r="Z486" s="69">
        <f t="shared" si="402"/>
        <v>1000</v>
      </c>
      <c r="AA486" s="69">
        <f t="shared" si="402"/>
        <v>0</v>
      </c>
      <c r="AB486" s="69">
        <f t="shared" si="402"/>
        <v>0</v>
      </c>
      <c r="AC486" s="69">
        <f t="shared" si="402"/>
        <v>0</v>
      </c>
      <c r="AD486" s="69">
        <f t="shared" si="402"/>
        <v>0</v>
      </c>
      <c r="AE486" s="69">
        <f t="shared" si="402"/>
        <v>-140200</v>
      </c>
      <c r="AF486" s="69">
        <v>7210</v>
      </c>
      <c r="AG486" s="69">
        <v>15450</v>
      </c>
      <c r="AH486" s="69">
        <v>35020</v>
      </c>
      <c r="AI486" s="69">
        <v>66349.768875192603</v>
      </c>
      <c r="AJ486" s="69">
        <v>19261</v>
      </c>
      <c r="AK486" s="69">
        <v>0</v>
      </c>
      <c r="AL486" s="69">
        <v>0</v>
      </c>
      <c r="AM486" s="69">
        <v>143290.76887519262</v>
      </c>
      <c r="AN486" s="70" t="s">
        <v>423</v>
      </c>
      <c r="AO486" s="69">
        <v>7426.3</v>
      </c>
      <c r="AP486" s="69">
        <v>15913.5</v>
      </c>
      <c r="AQ486" s="69">
        <v>36070.6</v>
      </c>
      <c r="AR486" s="69">
        <v>68340.261941448378</v>
      </c>
      <c r="AS486" s="69">
        <v>19838.830000000002</v>
      </c>
      <c r="AT486" s="69">
        <v>0</v>
      </c>
      <c r="AU486" s="69">
        <v>0</v>
      </c>
      <c r="AV486" s="69">
        <v>147589.49194144836</v>
      </c>
      <c r="AW486" s="70" t="s">
        <v>423</v>
      </c>
      <c r="AX486" s="69">
        <v>7649.0889999999999</v>
      </c>
      <c r="AY486" s="69">
        <v>16390.904999999999</v>
      </c>
      <c r="AZ486" s="69">
        <v>37152.718000000001</v>
      </c>
      <c r="BA486" s="69">
        <v>70390.469799691826</v>
      </c>
      <c r="BB486" s="69">
        <v>20433.994900000002</v>
      </c>
      <c r="BC486" s="69">
        <v>0</v>
      </c>
      <c r="BD486" s="69">
        <v>0</v>
      </c>
      <c r="BE486" s="69">
        <v>152017.1766996918</v>
      </c>
      <c r="BF486" s="70" t="s">
        <v>423</v>
      </c>
      <c r="BG486" s="69">
        <v>7878.56167</v>
      </c>
      <c r="BH486" s="69">
        <v>16882.632149999998</v>
      </c>
      <c r="BI486" s="69">
        <v>38267.29954</v>
      </c>
      <c r="BJ486" s="69">
        <v>72502.183893682581</v>
      </c>
      <c r="BK486" s="69">
        <v>21047.014747000001</v>
      </c>
      <c r="BL486" s="69">
        <v>0</v>
      </c>
      <c r="BM486" s="69">
        <v>0</v>
      </c>
      <c r="BN486" s="69">
        <v>156577.69200068258</v>
      </c>
      <c r="BO486" s="70" t="s">
        <v>423</v>
      </c>
      <c r="BP486" s="69">
        <v>8114.9185201</v>
      </c>
      <c r="BQ486" s="69">
        <v>17389.1111145</v>
      </c>
      <c r="BR486" s="69">
        <v>39415.318526200004</v>
      </c>
      <c r="BS486" s="69">
        <v>74677.249410493067</v>
      </c>
      <c r="BT486" s="69">
        <v>21678.425189410002</v>
      </c>
      <c r="BU486" s="69">
        <v>0</v>
      </c>
      <c r="BV486" s="69">
        <v>0</v>
      </c>
      <c r="BW486" s="69">
        <v>161275.02276070305</v>
      </c>
      <c r="BX486" s="70" t="s">
        <v>423</v>
      </c>
      <c r="BY486" s="69">
        <v>8358.3660757030011</v>
      </c>
      <c r="BZ486" s="69">
        <v>17910.784447934999</v>
      </c>
      <c r="CA486" s="69">
        <v>40597.778081986005</v>
      </c>
      <c r="CB486" s="69">
        <v>76917.566892807867</v>
      </c>
      <c r="CC486" s="69">
        <v>22328.777945092301</v>
      </c>
      <c r="CD486" s="69">
        <v>0</v>
      </c>
      <c r="CE486" s="69">
        <v>0</v>
      </c>
      <c r="CF486" s="69">
        <v>166113.27344352417</v>
      </c>
      <c r="CG486" s="70" t="s">
        <v>423</v>
      </c>
      <c r="CH486" s="69">
        <v>8609.1170579740919</v>
      </c>
      <c r="CI486" s="69">
        <v>18448.10798137305</v>
      </c>
      <c r="CJ486" s="69">
        <v>41815.711424445588</v>
      </c>
      <c r="CK486" s="69">
        <v>79225.093899592102</v>
      </c>
      <c r="CL486" s="69">
        <v>22998.641283445071</v>
      </c>
      <c r="CM486" s="69">
        <v>0</v>
      </c>
      <c r="CN486" s="69">
        <v>0</v>
      </c>
      <c r="CO486" s="69">
        <v>171096.67164682987</v>
      </c>
      <c r="CP486" s="70" t="s">
        <v>423</v>
      </c>
      <c r="CQ486" s="69">
        <v>8867.3905697133141</v>
      </c>
      <c r="CR486" s="69">
        <v>19001.551220814243</v>
      </c>
      <c r="CS486" s="69">
        <v>43070.182767178958</v>
      </c>
      <c r="CT486" s="69">
        <v>81601.846716579865</v>
      </c>
      <c r="CU486" s="69">
        <v>23688.600521948425</v>
      </c>
      <c r="CV486" s="69">
        <v>0</v>
      </c>
      <c r="CW486" s="69">
        <v>0</v>
      </c>
      <c r="CX486" s="69">
        <v>176229.57179623481</v>
      </c>
      <c r="CY486" s="70" t="s">
        <v>423</v>
      </c>
      <c r="CZ486" s="69">
        <v>9133.4122868047143</v>
      </c>
      <c r="DA486" s="69">
        <v>19571.597757438671</v>
      </c>
      <c r="DB486" s="69">
        <v>44362.288250194331</v>
      </c>
      <c r="DC486" s="69">
        <v>84049.902118077269</v>
      </c>
      <c r="DD486" s="69">
        <v>24399.258537606878</v>
      </c>
      <c r="DE486" s="69">
        <v>0</v>
      </c>
      <c r="DF486" s="69">
        <v>0</v>
      </c>
      <c r="DG486" s="69">
        <v>181516.45895012186</v>
      </c>
      <c r="DH486" s="70" t="s">
        <v>423</v>
      </c>
    </row>
    <row r="487" spans="1:112" s="74" customFormat="1" ht="11.5" x14ac:dyDescent="0.35">
      <c r="A487" s="88">
        <v>4326</v>
      </c>
      <c r="B487" s="88" t="s">
        <v>705</v>
      </c>
      <c r="C487" s="69"/>
      <c r="D487" s="69">
        <v>0</v>
      </c>
      <c r="E487" s="69">
        <v>17700</v>
      </c>
      <c r="F487" s="69">
        <v>0</v>
      </c>
      <c r="G487" s="69">
        <v>500</v>
      </c>
      <c r="H487" s="69">
        <v>15000</v>
      </c>
      <c r="I487" s="69">
        <v>0</v>
      </c>
      <c r="J487" s="69">
        <v>2200</v>
      </c>
      <c r="K487" s="69">
        <v>0</v>
      </c>
      <c r="L487" s="69">
        <v>0</v>
      </c>
      <c r="M487" s="69">
        <v>0</v>
      </c>
      <c r="N487" s="70" t="s">
        <v>423</v>
      </c>
      <c r="O487" s="69">
        <v>0</v>
      </c>
      <c r="P487" s="69">
        <v>500</v>
      </c>
      <c r="Q487" s="69">
        <v>15000</v>
      </c>
      <c r="R487" s="69">
        <v>15000</v>
      </c>
      <c r="S487" s="69">
        <v>2200</v>
      </c>
      <c r="T487" s="69">
        <v>0</v>
      </c>
      <c r="U487" s="69">
        <v>0</v>
      </c>
      <c r="V487" s="69">
        <v>32700</v>
      </c>
      <c r="W487" s="70" t="s">
        <v>423</v>
      </c>
      <c r="X487" s="69">
        <f t="shared" si="402"/>
        <v>0</v>
      </c>
      <c r="Y487" s="69">
        <f t="shared" si="402"/>
        <v>0</v>
      </c>
      <c r="Z487" s="69">
        <f t="shared" si="402"/>
        <v>0</v>
      </c>
      <c r="AA487" s="69">
        <f t="shared" si="402"/>
        <v>-15000</v>
      </c>
      <c r="AB487" s="69">
        <f t="shared" si="402"/>
        <v>0</v>
      </c>
      <c r="AC487" s="69">
        <f t="shared" si="402"/>
        <v>0</v>
      </c>
      <c r="AD487" s="69">
        <f t="shared" si="402"/>
        <v>0</v>
      </c>
      <c r="AE487" s="69">
        <f t="shared" si="402"/>
        <v>-32700</v>
      </c>
      <c r="AF487" s="69">
        <v>0</v>
      </c>
      <c r="AG487" s="69">
        <v>515</v>
      </c>
      <c r="AH487" s="69">
        <v>15450</v>
      </c>
      <c r="AI487" s="69">
        <v>15450</v>
      </c>
      <c r="AJ487" s="69">
        <v>2266</v>
      </c>
      <c r="AK487" s="69">
        <v>0</v>
      </c>
      <c r="AL487" s="69">
        <v>0</v>
      </c>
      <c r="AM487" s="69">
        <v>33681</v>
      </c>
      <c r="AN487" s="70" t="s">
        <v>423</v>
      </c>
      <c r="AO487" s="69">
        <v>0</v>
      </c>
      <c r="AP487" s="69">
        <v>530.45000000000005</v>
      </c>
      <c r="AQ487" s="69">
        <v>15913.5</v>
      </c>
      <c r="AR487" s="69">
        <v>15913.5</v>
      </c>
      <c r="AS487" s="69">
        <v>2333.98</v>
      </c>
      <c r="AT487" s="69">
        <v>0</v>
      </c>
      <c r="AU487" s="69">
        <v>0</v>
      </c>
      <c r="AV487" s="69">
        <v>34691.43</v>
      </c>
      <c r="AW487" s="70" t="s">
        <v>423</v>
      </c>
      <c r="AX487" s="69">
        <v>0</v>
      </c>
      <c r="AY487" s="69">
        <v>546.36350000000004</v>
      </c>
      <c r="AZ487" s="69">
        <v>16390.904999999999</v>
      </c>
      <c r="BA487" s="69">
        <v>16390.904999999999</v>
      </c>
      <c r="BB487" s="69">
        <v>2403.9994000000002</v>
      </c>
      <c r="BC487" s="69">
        <v>0</v>
      </c>
      <c r="BD487" s="69">
        <v>0</v>
      </c>
      <c r="BE487" s="69">
        <v>35732.172899999998</v>
      </c>
      <c r="BF487" s="70" t="s">
        <v>423</v>
      </c>
      <c r="BG487" s="69">
        <v>0</v>
      </c>
      <c r="BH487" s="69">
        <v>562.75440500000002</v>
      </c>
      <c r="BI487" s="69">
        <v>16882.632149999998</v>
      </c>
      <c r="BJ487" s="69">
        <v>16882.632149999998</v>
      </c>
      <c r="BK487" s="69">
        <v>2476.1193820000003</v>
      </c>
      <c r="BL487" s="69">
        <v>0</v>
      </c>
      <c r="BM487" s="69">
        <v>0</v>
      </c>
      <c r="BN487" s="69">
        <v>36804.138086999992</v>
      </c>
      <c r="BO487" s="70" t="s">
        <v>423</v>
      </c>
      <c r="BP487" s="69">
        <v>0</v>
      </c>
      <c r="BQ487" s="69">
        <v>579.63703715000008</v>
      </c>
      <c r="BR487" s="69">
        <v>17389.1111145</v>
      </c>
      <c r="BS487" s="69">
        <v>17389.1111145</v>
      </c>
      <c r="BT487" s="69">
        <v>2550.4029634600006</v>
      </c>
      <c r="BU487" s="69">
        <v>0</v>
      </c>
      <c r="BV487" s="69">
        <v>0</v>
      </c>
      <c r="BW487" s="69">
        <v>37908.262229610002</v>
      </c>
      <c r="BX487" s="70" t="s">
        <v>423</v>
      </c>
      <c r="BY487" s="69">
        <v>0</v>
      </c>
      <c r="BZ487" s="69">
        <v>597.02614826450008</v>
      </c>
      <c r="CA487" s="69">
        <v>17910.784447934999</v>
      </c>
      <c r="CB487" s="69">
        <v>17910.784447934999</v>
      </c>
      <c r="CC487" s="69">
        <v>2626.9150523638009</v>
      </c>
      <c r="CD487" s="69">
        <v>0</v>
      </c>
      <c r="CE487" s="69">
        <v>0</v>
      </c>
      <c r="CF487" s="69">
        <v>39045.510096498299</v>
      </c>
      <c r="CG487" s="70" t="s">
        <v>423</v>
      </c>
      <c r="CH487" s="69">
        <v>0</v>
      </c>
      <c r="CI487" s="69">
        <v>614.93693271243512</v>
      </c>
      <c r="CJ487" s="69">
        <v>18448.10798137305</v>
      </c>
      <c r="CK487" s="69">
        <v>18448.10798137305</v>
      </c>
      <c r="CL487" s="69">
        <v>2705.722503934715</v>
      </c>
      <c r="CM487" s="69">
        <v>0</v>
      </c>
      <c r="CN487" s="69">
        <v>0</v>
      </c>
      <c r="CO487" s="69">
        <v>40216.875399393255</v>
      </c>
      <c r="CP487" s="70" t="s">
        <v>423</v>
      </c>
      <c r="CQ487" s="69">
        <v>0</v>
      </c>
      <c r="CR487" s="69">
        <v>633.38504069380815</v>
      </c>
      <c r="CS487" s="69">
        <v>19001.551220814243</v>
      </c>
      <c r="CT487" s="69">
        <v>19001.551220814243</v>
      </c>
      <c r="CU487" s="69">
        <v>2786.8941790527565</v>
      </c>
      <c r="CV487" s="69">
        <v>0</v>
      </c>
      <c r="CW487" s="69">
        <v>0</v>
      </c>
      <c r="CX487" s="69">
        <v>41423.381661375046</v>
      </c>
      <c r="CY487" s="70" t="s">
        <v>423</v>
      </c>
      <c r="CZ487" s="69">
        <v>0</v>
      </c>
      <c r="DA487" s="69">
        <v>652.38659191462239</v>
      </c>
      <c r="DB487" s="69">
        <v>19571.597757438671</v>
      </c>
      <c r="DC487" s="69">
        <v>19571.597757438671</v>
      </c>
      <c r="DD487" s="69">
        <v>2870.501004424339</v>
      </c>
      <c r="DE487" s="69">
        <v>0</v>
      </c>
      <c r="DF487" s="69">
        <v>0</v>
      </c>
      <c r="DG487" s="69">
        <v>42666.0831112163</v>
      </c>
      <c r="DH487" s="70" t="s">
        <v>423</v>
      </c>
    </row>
    <row r="488" spans="1:112" s="74" customFormat="1" ht="11.5" x14ac:dyDescent="0.35">
      <c r="A488" s="88">
        <v>4330</v>
      </c>
      <c r="B488" s="88" t="s">
        <v>706</v>
      </c>
      <c r="C488" s="69"/>
      <c r="D488" s="69">
        <v>0</v>
      </c>
      <c r="E488" s="69">
        <v>66000</v>
      </c>
      <c r="F488" s="69">
        <v>4200</v>
      </c>
      <c r="G488" s="69">
        <v>13200</v>
      </c>
      <c r="H488" s="69">
        <v>14200</v>
      </c>
      <c r="I488" s="69">
        <v>2200</v>
      </c>
      <c r="J488" s="69">
        <v>32200</v>
      </c>
      <c r="K488" s="69">
        <v>0</v>
      </c>
      <c r="L488" s="69">
        <v>0</v>
      </c>
      <c r="M488" s="69">
        <v>0</v>
      </c>
      <c r="N488" s="70" t="s">
        <v>423</v>
      </c>
      <c r="O488" s="69">
        <v>4200</v>
      </c>
      <c r="P488" s="69">
        <v>13200</v>
      </c>
      <c r="Q488" s="69">
        <v>14200</v>
      </c>
      <c r="R488" s="69">
        <v>15000</v>
      </c>
      <c r="S488" s="69">
        <v>32200</v>
      </c>
      <c r="T488" s="69">
        <v>0</v>
      </c>
      <c r="U488" s="69">
        <v>0</v>
      </c>
      <c r="V488" s="69">
        <v>78800</v>
      </c>
      <c r="W488" s="70" t="s">
        <v>423</v>
      </c>
      <c r="X488" s="69">
        <f t="shared" si="402"/>
        <v>0</v>
      </c>
      <c r="Y488" s="69">
        <f t="shared" si="402"/>
        <v>0</v>
      </c>
      <c r="Z488" s="69">
        <f t="shared" si="402"/>
        <v>0</v>
      </c>
      <c r="AA488" s="69">
        <f t="shared" si="402"/>
        <v>-12800</v>
      </c>
      <c r="AB488" s="69">
        <f t="shared" si="402"/>
        <v>0</v>
      </c>
      <c r="AC488" s="69">
        <f t="shared" si="402"/>
        <v>0</v>
      </c>
      <c r="AD488" s="69">
        <f t="shared" si="402"/>
        <v>0</v>
      </c>
      <c r="AE488" s="69">
        <f t="shared" si="402"/>
        <v>-78800</v>
      </c>
      <c r="AF488" s="69">
        <v>4326</v>
      </c>
      <c r="AG488" s="69">
        <v>13596</v>
      </c>
      <c r="AH488" s="69">
        <v>14626</v>
      </c>
      <c r="AI488" s="69">
        <v>15450</v>
      </c>
      <c r="AJ488" s="69">
        <v>33166</v>
      </c>
      <c r="AK488" s="69">
        <v>0</v>
      </c>
      <c r="AL488" s="69">
        <v>0</v>
      </c>
      <c r="AM488" s="69">
        <v>81164</v>
      </c>
      <c r="AN488" s="70" t="s">
        <v>423</v>
      </c>
      <c r="AO488" s="69">
        <v>4455.78</v>
      </c>
      <c r="AP488" s="69">
        <v>14003.880000000001</v>
      </c>
      <c r="AQ488" s="69">
        <v>15064.78</v>
      </c>
      <c r="AR488" s="69">
        <v>15913.5</v>
      </c>
      <c r="AS488" s="69">
        <v>34160.980000000003</v>
      </c>
      <c r="AT488" s="69">
        <v>0</v>
      </c>
      <c r="AU488" s="69">
        <v>0</v>
      </c>
      <c r="AV488" s="69">
        <v>83598.920000000013</v>
      </c>
      <c r="AW488" s="70" t="s">
        <v>423</v>
      </c>
      <c r="AX488" s="69">
        <v>4589.4533999999994</v>
      </c>
      <c r="AY488" s="69">
        <v>14423.996400000002</v>
      </c>
      <c r="AZ488" s="69">
        <v>15516.723400000001</v>
      </c>
      <c r="BA488" s="69">
        <v>16390.904999999999</v>
      </c>
      <c r="BB488" s="69">
        <v>35185.809400000006</v>
      </c>
      <c r="BC488" s="69">
        <v>0</v>
      </c>
      <c r="BD488" s="69">
        <v>0</v>
      </c>
      <c r="BE488" s="69">
        <v>86106.887600000016</v>
      </c>
      <c r="BF488" s="70" t="s">
        <v>423</v>
      </c>
      <c r="BG488" s="69">
        <v>4727.1370019999995</v>
      </c>
      <c r="BH488" s="69">
        <v>14856.716292000003</v>
      </c>
      <c r="BI488" s="69">
        <v>15982.225102</v>
      </c>
      <c r="BJ488" s="69">
        <v>16882.632149999998</v>
      </c>
      <c r="BK488" s="69">
        <v>36241.383682000007</v>
      </c>
      <c r="BL488" s="69">
        <v>0</v>
      </c>
      <c r="BM488" s="69">
        <v>0</v>
      </c>
      <c r="BN488" s="69">
        <v>88690.094228000002</v>
      </c>
      <c r="BO488" s="70" t="s">
        <v>423</v>
      </c>
      <c r="BP488" s="69">
        <v>4868.95111206</v>
      </c>
      <c r="BQ488" s="69">
        <v>15302.417780760003</v>
      </c>
      <c r="BR488" s="69">
        <v>16461.691855060002</v>
      </c>
      <c r="BS488" s="69">
        <v>17389.1111145</v>
      </c>
      <c r="BT488" s="69">
        <v>37328.625192460007</v>
      </c>
      <c r="BU488" s="69">
        <v>0</v>
      </c>
      <c r="BV488" s="69">
        <v>0</v>
      </c>
      <c r="BW488" s="69">
        <v>91350.797054840019</v>
      </c>
      <c r="BX488" s="70" t="s">
        <v>423</v>
      </c>
      <c r="BY488" s="69">
        <v>5015.0196454218003</v>
      </c>
      <c r="BZ488" s="69">
        <v>15761.490314182804</v>
      </c>
      <c r="CA488" s="69">
        <v>16955.542610711804</v>
      </c>
      <c r="CB488" s="69">
        <v>17910.784447934999</v>
      </c>
      <c r="CC488" s="69">
        <v>38448.483948233807</v>
      </c>
      <c r="CD488" s="69">
        <v>0</v>
      </c>
      <c r="CE488" s="69">
        <v>0</v>
      </c>
      <c r="CF488" s="69">
        <v>94091.320966485218</v>
      </c>
      <c r="CG488" s="70" t="s">
        <v>423</v>
      </c>
      <c r="CH488" s="69">
        <v>5165.4702347844541</v>
      </c>
      <c r="CI488" s="69">
        <v>16234.335023608288</v>
      </c>
      <c r="CJ488" s="69">
        <v>17464.208889033158</v>
      </c>
      <c r="CK488" s="69">
        <v>18448.10798137305</v>
      </c>
      <c r="CL488" s="69">
        <v>39601.938466680818</v>
      </c>
      <c r="CM488" s="69">
        <v>0</v>
      </c>
      <c r="CN488" s="69">
        <v>0</v>
      </c>
      <c r="CO488" s="69">
        <v>96914.060595479765</v>
      </c>
      <c r="CP488" s="70" t="s">
        <v>423</v>
      </c>
      <c r="CQ488" s="69">
        <v>5320.4343418279877</v>
      </c>
      <c r="CR488" s="69">
        <v>16721.365074316538</v>
      </c>
      <c r="CS488" s="69">
        <v>17988.135155704153</v>
      </c>
      <c r="CT488" s="69">
        <v>19001.551220814243</v>
      </c>
      <c r="CU488" s="69">
        <v>40789.996620681246</v>
      </c>
      <c r="CV488" s="69">
        <v>0</v>
      </c>
      <c r="CW488" s="69">
        <v>0</v>
      </c>
      <c r="CX488" s="69">
        <v>99821.482413344173</v>
      </c>
      <c r="CY488" s="70" t="s">
        <v>423</v>
      </c>
      <c r="CZ488" s="69">
        <v>5480.0473720828277</v>
      </c>
      <c r="DA488" s="69">
        <v>17223.006026546034</v>
      </c>
      <c r="DB488" s="69">
        <v>18527.779210375276</v>
      </c>
      <c r="DC488" s="69">
        <v>19571.597757438671</v>
      </c>
      <c r="DD488" s="69">
        <v>42013.696519301688</v>
      </c>
      <c r="DE488" s="69">
        <v>0</v>
      </c>
      <c r="DF488" s="69">
        <v>0</v>
      </c>
      <c r="DG488" s="69">
        <v>102816.1268857445</v>
      </c>
      <c r="DH488" s="70" t="s">
        <v>423</v>
      </c>
    </row>
    <row r="489" spans="1:112" s="74" customFormat="1" ht="11.5" x14ac:dyDescent="0.35">
      <c r="A489" s="88">
        <v>4335</v>
      </c>
      <c r="B489" s="88" t="s">
        <v>707</v>
      </c>
      <c r="C489" s="69"/>
      <c r="D489" s="69">
        <v>0</v>
      </c>
      <c r="E489" s="69">
        <v>13000</v>
      </c>
      <c r="F489" s="69">
        <v>1000</v>
      </c>
      <c r="G489" s="69">
        <v>2000</v>
      </c>
      <c r="H489" s="69">
        <v>0</v>
      </c>
      <c r="I489" s="69">
        <v>5000</v>
      </c>
      <c r="J489" s="69">
        <v>5000</v>
      </c>
      <c r="K489" s="69">
        <v>0</v>
      </c>
      <c r="L489" s="69">
        <v>0</v>
      </c>
      <c r="M489" s="69">
        <v>0</v>
      </c>
      <c r="N489" s="70" t="s">
        <v>423</v>
      </c>
      <c r="O489" s="69">
        <v>1000</v>
      </c>
      <c r="P489" s="69">
        <v>2000</v>
      </c>
      <c r="Q489" s="69">
        <v>0</v>
      </c>
      <c r="R489" s="69">
        <v>5000</v>
      </c>
      <c r="S489" s="69">
        <v>4000</v>
      </c>
      <c r="T489" s="69">
        <v>0</v>
      </c>
      <c r="U489" s="69">
        <v>0</v>
      </c>
      <c r="V489" s="69">
        <v>12000</v>
      </c>
      <c r="W489" s="70" t="s">
        <v>423</v>
      </c>
      <c r="X489" s="69">
        <f t="shared" si="402"/>
        <v>0</v>
      </c>
      <c r="Y489" s="69">
        <f t="shared" si="402"/>
        <v>0</v>
      </c>
      <c r="Z489" s="69">
        <f t="shared" si="402"/>
        <v>0</v>
      </c>
      <c r="AA489" s="69">
        <f t="shared" si="402"/>
        <v>0</v>
      </c>
      <c r="AB489" s="69">
        <f t="shared" si="402"/>
        <v>1000</v>
      </c>
      <c r="AC489" s="69">
        <f t="shared" si="402"/>
        <v>0</v>
      </c>
      <c r="AD489" s="69">
        <f t="shared" si="402"/>
        <v>0</v>
      </c>
      <c r="AE489" s="69">
        <f t="shared" si="402"/>
        <v>-12000</v>
      </c>
      <c r="AF489" s="69">
        <v>1030</v>
      </c>
      <c r="AG489" s="69">
        <v>2060</v>
      </c>
      <c r="AH489" s="69">
        <v>0</v>
      </c>
      <c r="AI489" s="69">
        <v>7698.1132075471705</v>
      </c>
      <c r="AJ489" s="69">
        <v>4120</v>
      </c>
      <c r="AK489" s="69">
        <v>0</v>
      </c>
      <c r="AL489" s="69">
        <v>0</v>
      </c>
      <c r="AM489" s="69">
        <v>14908.113207547171</v>
      </c>
      <c r="AN489" s="70" t="s">
        <v>423</v>
      </c>
      <c r="AO489" s="69">
        <v>1060.9000000000001</v>
      </c>
      <c r="AP489" s="69">
        <v>2121.8000000000002</v>
      </c>
      <c r="AQ489" s="69">
        <v>0</v>
      </c>
      <c r="AR489" s="69">
        <v>7929.0566037735862</v>
      </c>
      <c r="AS489" s="69">
        <v>4243.6000000000004</v>
      </c>
      <c r="AT489" s="69">
        <v>0</v>
      </c>
      <c r="AU489" s="69">
        <v>0</v>
      </c>
      <c r="AV489" s="69">
        <v>15355.356603773587</v>
      </c>
      <c r="AW489" s="70" t="s">
        <v>423</v>
      </c>
      <c r="AX489" s="69">
        <v>1092.7270000000001</v>
      </c>
      <c r="AY489" s="69">
        <v>2185.4540000000002</v>
      </c>
      <c r="AZ489" s="69">
        <v>0</v>
      </c>
      <c r="BA489" s="69">
        <v>8166.9283018867936</v>
      </c>
      <c r="BB489" s="69">
        <v>4370.9080000000004</v>
      </c>
      <c r="BC489" s="69">
        <v>0</v>
      </c>
      <c r="BD489" s="69">
        <v>0</v>
      </c>
      <c r="BE489" s="69">
        <v>15816.017301886794</v>
      </c>
      <c r="BF489" s="70" t="s">
        <v>423</v>
      </c>
      <c r="BG489" s="69">
        <v>1125.50881</v>
      </c>
      <c r="BH489" s="69">
        <v>2251.0176200000001</v>
      </c>
      <c r="BI489" s="69">
        <v>0</v>
      </c>
      <c r="BJ489" s="69">
        <v>8411.9361509433984</v>
      </c>
      <c r="BK489" s="69">
        <v>4502.0352400000002</v>
      </c>
      <c r="BL489" s="69">
        <v>0</v>
      </c>
      <c r="BM489" s="69">
        <v>0</v>
      </c>
      <c r="BN489" s="69">
        <v>16290.497820943398</v>
      </c>
      <c r="BO489" s="70" t="s">
        <v>423</v>
      </c>
      <c r="BP489" s="69">
        <v>1159.2740743000002</v>
      </c>
      <c r="BQ489" s="69">
        <v>2318.5481486000003</v>
      </c>
      <c r="BR489" s="69">
        <v>0</v>
      </c>
      <c r="BS489" s="69">
        <v>8664.2942354716997</v>
      </c>
      <c r="BT489" s="69">
        <v>4637.0962972000007</v>
      </c>
      <c r="BU489" s="69">
        <v>0</v>
      </c>
      <c r="BV489" s="69">
        <v>0</v>
      </c>
      <c r="BW489" s="69">
        <v>16779.212755571702</v>
      </c>
      <c r="BX489" s="70" t="s">
        <v>423</v>
      </c>
      <c r="BY489" s="69">
        <v>1194.0522965290002</v>
      </c>
      <c r="BZ489" s="69">
        <v>2388.1045930580003</v>
      </c>
      <c r="CA489" s="69">
        <v>0</v>
      </c>
      <c r="CB489" s="69">
        <v>8924.2230625358516</v>
      </c>
      <c r="CC489" s="69">
        <v>4776.2091861160006</v>
      </c>
      <c r="CD489" s="69">
        <v>0</v>
      </c>
      <c r="CE489" s="69">
        <v>0</v>
      </c>
      <c r="CF489" s="69">
        <v>17282.589138238851</v>
      </c>
      <c r="CG489" s="70" t="s">
        <v>423</v>
      </c>
      <c r="CH489" s="69">
        <v>1229.8738654248702</v>
      </c>
      <c r="CI489" s="69">
        <v>2459.7477308497405</v>
      </c>
      <c r="CJ489" s="69">
        <v>0</v>
      </c>
      <c r="CK489" s="69">
        <v>9191.9497544119276</v>
      </c>
      <c r="CL489" s="69">
        <v>4919.495461699481</v>
      </c>
      <c r="CM489" s="69">
        <v>0</v>
      </c>
      <c r="CN489" s="69">
        <v>0</v>
      </c>
      <c r="CO489" s="69">
        <v>17801.06681238602</v>
      </c>
      <c r="CP489" s="70" t="s">
        <v>423</v>
      </c>
      <c r="CQ489" s="69">
        <v>1266.7700813876163</v>
      </c>
      <c r="CR489" s="69">
        <v>2533.5401627752326</v>
      </c>
      <c r="CS489" s="69">
        <v>0</v>
      </c>
      <c r="CT489" s="69">
        <v>9467.7082470442856</v>
      </c>
      <c r="CU489" s="69">
        <v>5067.0803255504652</v>
      </c>
      <c r="CV489" s="69">
        <v>0</v>
      </c>
      <c r="CW489" s="69">
        <v>0</v>
      </c>
      <c r="CX489" s="69">
        <v>18335.0988167576</v>
      </c>
      <c r="CY489" s="70" t="s">
        <v>423</v>
      </c>
      <c r="CZ489" s="69">
        <v>1304.7731838292448</v>
      </c>
      <c r="DA489" s="69">
        <v>2609.5463676584895</v>
      </c>
      <c r="DB489" s="69">
        <v>0</v>
      </c>
      <c r="DC489" s="69">
        <v>9751.7394944556145</v>
      </c>
      <c r="DD489" s="69">
        <v>5219.0927353169791</v>
      </c>
      <c r="DE489" s="69">
        <v>0</v>
      </c>
      <c r="DF489" s="69">
        <v>0</v>
      </c>
      <c r="DG489" s="69">
        <v>18885.151781260327</v>
      </c>
      <c r="DH489" s="70" t="s">
        <v>423</v>
      </c>
    </row>
    <row r="490" spans="1:112" s="74" customFormat="1" ht="11.5" hidden="1" x14ac:dyDescent="0.35">
      <c r="A490" s="88">
        <v>4340</v>
      </c>
      <c r="B490" s="88" t="s">
        <v>708</v>
      </c>
      <c r="C490" s="69"/>
      <c r="D490" s="69">
        <v>0</v>
      </c>
      <c r="E490" s="69">
        <v>0</v>
      </c>
      <c r="F490" s="69">
        <v>0</v>
      </c>
      <c r="G490" s="69">
        <v>0</v>
      </c>
      <c r="H490" s="69">
        <v>0</v>
      </c>
      <c r="I490" s="69">
        <v>0</v>
      </c>
      <c r="J490" s="69">
        <v>0</v>
      </c>
      <c r="K490" s="69">
        <v>0</v>
      </c>
      <c r="L490" s="69">
        <v>0</v>
      </c>
      <c r="M490" s="69">
        <v>0</v>
      </c>
      <c r="N490" s="70" t="s">
        <v>423</v>
      </c>
      <c r="O490" s="69">
        <v>0</v>
      </c>
      <c r="P490" s="69">
        <v>0</v>
      </c>
      <c r="Q490" s="69">
        <v>0</v>
      </c>
      <c r="R490" s="69">
        <v>0</v>
      </c>
      <c r="S490" s="69">
        <v>0</v>
      </c>
      <c r="T490" s="69">
        <v>0</v>
      </c>
      <c r="U490" s="69">
        <v>0</v>
      </c>
      <c r="V490" s="69">
        <v>0</v>
      </c>
      <c r="W490" s="70" t="s">
        <v>423</v>
      </c>
      <c r="X490" s="69">
        <f t="shared" si="402"/>
        <v>0</v>
      </c>
      <c r="Y490" s="69">
        <f t="shared" si="402"/>
        <v>0</v>
      </c>
      <c r="Z490" s="69">
        <f t="shared" si="402"/>
        <v>0</v>
      </c>
      <c r="AA490" s="69">
        <f t="shared" si="402"/>
        <v>0</v>
      </c>
      <c r="AB490" s="69">
        <f t="shared" si="402"/>
        <v>0</v>
      </c>
      <c r="AC490" s="69">
        <f t="shared" si="402"/>
        <v>0</v>
      </c>
      <c r="AD490" s="69">
        <f t="shared" si="402"/>
        <v>0</v>
      </c>
      <c r="AE490" s="69">
        <f t="shared" si="402"/>
        <v>0</v>
      </c>
      <c r="AF490" s="69">
        <v>0</v>
      </c>
      <c r="AG490" s="69">
        <v>0</v>
      </c>
      <c r="AH490" s="69">
        <v>0</v>
      </c>
      <c r="AI490" s="69">
        <v>0</v>
      </c>
      <c r="AJ490" s="69">
        <v>0</v>
      </c>
      <c r="AK490" s="69">
        <v>0</v>
      </c>
      <c r="AL490" s="69">
        <v>0</v>
      </c>
      <c r="AM490" s="69">
        <v>0</v>
      </c>
      <c r="AN490" s="70" t="s">
        <v>423</v>
      </c>
      <c r="AO490" s="69">
        <v>0</v>
      </c>
      <c r="AP490" s="69">
        <v>0</v>
      </c>
      <c r="AQ490" s="69">
        <v>0</v>
      </c>
      <c r="AR490" s="69">
        <v>0</v>
      </c>
      <c r="AS490" s="69">
        <v>0</v>
      </c>
      <c r="AT490" s="69">
        <v>0</v>
      </c>
      <c r="AU490" s="69">
        <v>0</v>
      </c>
      <c r="AV490" s="69">
        <v>0</v>
      </c>
      <c r="AW490" s="70" t="s">
        <v>423</v>
      </c>
      <c r="AX490" s="69">
        <v>0</v>
      </c>
      <c r="AY490" s="69">
        <v>0</v>
      </c>
      <c r="AZ490" s="69">
        <v>0</v>
      </c>
      <c r="BA490" s="69">
        <v>0</v>
      </c>
      <c r="BB490" s="69">
        <v>0</v>
      </c>
      <c r="BC490" s="69">
        <v>0</v>
      </c>
      <c r="BD490" s="69">
        <v>0</v>
      </c>
      <c r="BE490" s="69">
        <v>0</v>
      </c>
      <c r="BF490" s="70" t="s">
        <v>423</v>
      </c>
      <c r="BG490" s="69">
        <v>0</v>
      </c>
      <c r="BH490" s="69">
        <v>0</v>
      </c>
      <c r="BI490" s="69">
        <v>0</v>
      </c>
      <c r="BJ490" s="69">
        <v>0</v>
      </c>
      <c r="BK490" s="69">
        <v>0</v>
      </c>
      <c r="BL490" s="69">
        <v>0</v>
      </c>
      <c r="BM490" s="69">
        <v>0</v>
      </c>
      <c r="BN490" s="69">
        <v>0</v>
      </c>
      <c r="BO490" s="70" t="s">
        <v>423</v>
      </c>
      <c r="BP490" s="69">
        <v>0</v>
      </c>
      <c r="BQ490" s="69">
        <v>0</v>
      </c>
      <c r="BR490" s="69">
        <v>0</v>
      </c>
      <c r="BS490" s="69">
        <v>0</v>
      </c>
      <c r="BT490" s="69">
        <v>0</v>
      </c>
      <c r="BU490" s="69">
        <v>0</v>
      </c>
      <c r="BV490" s="69">
        <v>0</v>
      </c>
      <c r="BW490" s="69">
        <v>0</v>
      </c>
      <c r="BX490" s="70" t="s">
        <v>423</v>
      </c>
      <c r="BY490" s="69">
        <v>0</v>
      </c>
      <c r="BZ490" s="69">
        <v>0</v>
      </c>
      <c r="CA490" s="69">
        <v>0</v>
      </c>
      <c r="CB490" s="69">
        <v>0</v>
      </c>
      <c r="CC490" s="69">
        <v>0</v>
      </c>
      <c r="CD490" s="69">
        <v>0</v>
      </c>
      <c r="CE490" s="69">
        <v>0</v>
      </c>
      <c r="CF490" s="69">
        <v>0</v>
      </c>
      <c r="CG490" s="70" t="s">
        <v>423</v>
      </c>
      <c r="CH490" s="69">
        <v>0</v>
      </c>
      <c r="CI490" s="69">
        <v>0</v>
      </c>
      <c r="CJ490" s="69">
        <v>0</v>
      </c>
      <c r="CK490" s="69">
        <v>0</v>
      </c>
      <c r="CL490" s="69">
        <v>0</v>
      </c>
      <c r="CM490" s="69">
        <v>0</v>
      </c>
      <c r="CN490" s="69">
        <v>0</v>
      </c>
      <c r="CO490" s="69">
        <v>0</v>
      </c>
      <c r="CP490" s="70" t="s">
        <v>423</v>
      </c>
      <c r="CQ490" s="69">
        <v>0</v>
      </c>
      <c r="CR490" s="69">
        <v>0</v>
      </c>
      <c r="CS490" s="69">
        <v>0</v>
      </c>
      <c r="CT490" s="69">
        <v>0</v>
      </c>
      <c r="CU490" s="69">
        <v>0</v>
      </c>
      <c r="CV490" s="69">
        <v>0</v>
      </c>
      <c r="CW490" s="69">
        <v>0</v>
      </c>
      <c r="CX490" s="69">
        <v>0</v>
      </c>
      <c r="CY490" s="70" t="s">
        <v>423</v>
      </c>
      <c r="CZ490" s="69">
        <v>0</v>
      </c>
      <c r="DA490" s="69">
        <v>0</v>
      </c>
      <c r="DB490" s="69">
        <v>0</v>
      </c>
      <c r="DC490" s="69">
        <v>0</v>
      </c>
      <c r="DD490" s="69">
        <v>0</v>
      </c>
      <c r="DE490" s="69">
        <v>0</v>
      </c>
      <c r="DF490" s="69">
        <v>0</v>
      </c>
      <c r="DG490" s="69">
        <v>0</v>
      </c>
      <c r="DH490" s="70" t="s">
        <v>423</v>
      </c>
    </row>
    <row r="491" spans="1:112" s="74" customFormat="1" ht="11.5" x14ac:dyDescent="0.35">
      <c r="A491" s="88">
        <v>4345</v>
      </c>
      <c r="B491" s="88" t="s">
        <v>709</v>
      </c>
      <c r="C491" s="69"/>
      <c r="D491" s="69">
        <v>0</v>
      </c>
      <c r="E491" s="69">
        <v>30184.827586206899</v>
      </c>
      <c r="F491" s="69">
        <v>3000</v>
      </c>
      <c r="G491" s="69">
        <v>1000</v>
      </c>
      <c r="H491" s="69">
        <v>9000</v>
      </c>
      <c r="I491" s="69">
        <v>11184.827586206899</v>
      </c>
      <c r="J491" s="69">
        <v>6000</v>
      </c>
      <c r="K491" s="69">
        <v>0</v>
      </c>
      <c r="L491" s="69">
        <v>0</v>
      </c>
      <c r="M491" s="69">
        <v>0</v>
      </c>
      <c r="N491" s="70" t="s">
        <v>423</v>
      </c>
      <c r="O491" s="69">
        <v>3000</v>
      </c>
      <c r="P491" s="69">
        <v>1000</v>
      </c>
      <c r="Q491" s="69">
        <v>9000</v>
      </c>
      <c r="R491" s="69">
        <v>11184.827586206899</v>
      </c>
      <c r="S491" s="69">
        <v>6000</v>
      </c>
      <c r="T491" s="69">
        <v>0</v>
      </c>
      <c r="U491" s="69">
        <v>0</v>
      </c>
      <c r="V491" s="69">
        <v>30184.827586206899</v>
      </c>
      <c r="W491" s="70" t="s">
        <v>423</v>
      </c>
      <c r="X491" s="69">
        <f t="shared" si="402"/>
        <v>0</v>
      </c>
      <c r="Y491" s="69">
        <f t="shared" si="402"/>
        <v>0</v>
      </c>
      <c r="Z491" s="69">
        <f t="shared" si="402"/>
        <v>0</v>
      </c>
      <c r="AA491" s="69">
        <f t="shared" si="402"/>
        <v>0</v>
      </c>
      <c r="AB491" s="69">
        <f t="shared" si="402"/>
        <v>0</v>
      </c>
      <c r="AC491" s="69">
        <f t="shared" si="402"/>
        <v>0</v>
      </c>
      <c r="AD491" s="69">
        <f t="shared" si="402"/>
        <v>0</v>
      </c>
      <c r="AE491" s="69">
        <f t="shared" si="402"/>
        <v>-30184.827586206899</v>
      </c>
      <c r="AF491" s="69">
        <v>3090</v>
      </c>
      <c r="AG491" s="69">
        <v>1030</v>
      </c>
      <c r="AH491" s="69">
        <v>9270</v>
      </c>
      <c r="AI491" s="69">
        <v>17220.413793103449</v>
      </c>
      <c r="AJ491" s="69">
        <v>6180</v>
      </c>
      <c r="AK491" s="69">
        <v>0</v>
      </c>
      <c r="AL491" s="69">
        <v>0</v>
      </c>
      <c r="AM491" s="69">
        <v>36790.413793103449</v>
      </c>
      <c r="AN491" s="70" t="s">
        <v>423</v>
      </c>
      <c r="AO491" s="69">
        <v>3182.7000000000003</v>
      </c>
      <c r="AP491" s="69">
        <v>1060.9000000000001</v>
      </c>
      <c r="AQ491" s="69">
        <v>9548.1</v>
      </c>
      <c r="AR491" s="69">
        <v>17737.026206896553</v>
      </c>
      <c r="AS491" s="69">
        <v>6365.4000000000005</v>
      </c>
      <c r="AT491" s="69">
        <v>0</v>
      </c>
      <c r="AU491" s="69">
        <v>0</v>
      </c>
      <c r="AV491" s="69">
        <v>37894.126206896552</v>
      </c>
      <c r="AW491" s="70" t="s">
        <v>423</v>
      </c>
      <c r="AX491" s="69">
        <v>3278.1810000000005</v>
      </c>
      <c r="AY491" s="69">
        <v>1092.7270000000001</v>
      </c>
      <c r="AZ491" s="69">
        <v>9834.5430000000015</v>
      </c>
      <c r="BA491" s="69">
        <v>18269.13699310345</v>
      </c>
      <c r="BB491" s="69">
        <v>6556.362000000001</v>
      </c>
      <c r="BC491" s="69">
        <v>0</v>
      </c>
      <c r="BD491" s="69">
        <v>0</v>
      </c>
      <c r="BE491" s="69">
        <v>39030.949993103452</v>
      </c>
      <c r="BF491" s="70" t="s">
        <v>423</v>
      </c>
      <c r="BG491" s="69">
        <v>3376.5264300000008</v>
      </c>
      <c r="BH491" s="69">
        <v>1125.50881</v>
      </c>
      <c r="BI491" s="69">
        <v>10129.579290000001</v>
      </c>
      <c r="BJ491" s="69">
        <v>18817.211102896552</v>
      </c>
      <c r="BK491" s="69">
        <v>6753.0528600000016</v>
      </c>
      <c r="BL491" s="69">
        <v>0</v>
      </c>
      <c r="BM491" s="69">
        <v>0</v>
      </c>
      <c r="BN491" s="69">
        <v>40201.878492896554</v>
      </c>
      <c r="BO491" s="70" t="s">
        <v>423</v>
      </c>
      <c r="BP491" s="69">
        <v>3477.8222229000007</v>
      </c>
      <c r="BQ491" s="69">
        <v>1159.2740743000002</v>
      </c>
      <c r="BR491" s="69">
        <v>10433.466668700003</v>
      </c>
      <c r="BS491" s="69">
        <v>19381.727435983448</v>
      </c>
      <c r="BT491" s="69">
        <v>6955.6444458000014</v>
      </c>
      <c r="BU491" s="69">
        <v>0</v>
      </c>
      <c r="BV491" s="69">
        <v>0</v>
      </c>
      <c r="BW491" s="69">
        <v>41407.934847683457</v>
      </c>
      <c r="BX491" s="70" t="s">
        <v>423</v>
      </c>
      <c r="BY491" s="69">
        <v>3582.1568895870009</v>
      </c>
      <c r="BZ491" s="69">
        <v>1194.0522965290002</v>
      </c>
      <c r="CA491" s="69">
        <v>10746.470668761003</v>
      </c>
      <c r="CB491" s="69">
        <v>19963.179259062952</v>
      </c>
      <c r="CC491" s="69">
        <v>7164.3137791740019</v>
      </c>
      <c r="CD491" s="69">
        <v>0</v>
      </c>
      <c r="CE491" s="69">
        <v>0</v>
      </c>
      <c r="CF491" s="69">
        <v>42650.172893113959</v>
      </c>
      <c r="CG491" s="70" t="s">
        <v>423</v>
      </c>
      <c r="CH491" s="69">
        <v>3689.621596274611</v>
      </c>
      <c r="CI491" s="69">
        <v>1229.8738654248702</v>
      </c>
      <c r="CJ491" s="69">
        <v>11068.864788823834</v>
      </c>
      <c r="CK491" s="69">
        <v>20562.074636834841</v>
      </c>
      <c r="CL491" s="69">
        <v>7379.2431925492219</v>
      </c>
      <c r="CM491" s="69">
        <v>0</v>
      </c>
      <c r="CN491" s="69">
        <v>0</v>
      </c>
      <c r="CO491" s="69">
        <v>43929.678079907375</v>
      </c>
      <c r="CP491" s="70" t="s">
        <v>423</v>
      </c>
      <c r="CQ491" s="69">
        <v>3800.3102441628494</v>
      </c>
      <c r="CR491" s="69">
        <v>1266.7700813876163</v>
      </c>
      <c r="CS491" s="69">
        <v>11400.930732488549</v>
      </c>
      <c r="CT491" s="69">
        <v>21178.936875939886</v>
      </c>
      <c r="CU491" s="69">
        <v>7600.6204883256987</v>
      </c>
      <c r="CV491" s="69">
        <v>0</v>
      </c>
      <c r="CW491" s="69">
        <v>0</v>
      </c>
      <c r="CX491" s="69">
        <v>45247.568422304597</v>
      </c>
      <c r="CY491" s="70" t="s">
        <v>423</v>
      </c>
      <c r="CZ491" s="69">
        <v>3914.3195514877348</v>
      </c>
      <c r="DA491" s="69">
        <v>1304.7731838292448</v>
      </c>
      <c r="DB491" s="69">
        <v>11742.958654463206</v>
      </c>
      <c r="DC491" s="69">
        <v>21814.304982218084</v>
      </c>
      <c r="DD491" s="69">
        <v>7828.6391029754695</v>
      </c>
      <c r="DE491" s="69">
        <v>0</v>
      </c>
      <c r="DF491" s="69">
        <v>0</v>
      </c>
      <c r="DG491" s="69">
        <v>46604.995474973737</v>
      </c>
      <c r="DH491" s="70" t="s">
        <v>423</v>
      </c>
    </row>
    <row r="492" spans="1:112" s="74" customFormat="1" ht="11.5" hidden="1" x14ac:dyDescent="0.35">
      <c r="A492" s="88">
        <v>4346</v>
      </c>
      <c r="B492" s="88" t="s">
        <v>710</v>
      </c>
      <c r="C492" s="69"/>
      <c r="D492" s="69">
        <v>0</v>
      </c>
      <c r="E492" s="69">
        <v>8400</v>
      </c>
      <c r="F492" s="69">
        <v>1000</v>
      </c>
      <c r="G492" s="69">
        <v>2400</v>
      </c>
      <c r="H492" s="69">
        <v>5000</v>
      </c>
      <c r="I492" s="69">
        <v>0</v>
      </c>
      <c r="J492" s="69">
        <v>0</v>
      </c>
      <c r="K492" s="69">
        <v>0</v>
      </c>
      <c r="L492" s="69">
        <v>0</v>
      </c>
      <c r="M492" s="69">
        <v>0</v>
      </c>
      <c r="N492" s="70" t="s">
        <v>423</v>
      </c>
      <c r="O492" s="69">
        <v>1000</v>
      </c>
      <c r="P492" s="69">
        <v>2400</v>
      </c>
      <c r="Q492" s="69">
        <v>5000</v>
      </c>
      <c r="R492" s="69">
        <v>0</v>
      </c>
      <c r="S492" s="69">
        <v>1000</v>
      </c>
      <c r="T492" s="69">
        <v>0</v>
      </c>
      <c r="U492" s="69">
        <v>0</v>
      </c>
      <c r="V492" s="69">
        <v>9400</v>
      </c>
      <c r="W492" s="70" t="s">
        <v>423</v>
      </c>
      <c r="X492" s="69">
        <f t="shared" si="402"/>
        <v>0</v>
      </c>
      <c r="Y492" s="69">
        <f t="shared" si="402"/>
        <v>0</v>
      </c>
      <c r="Z492" s="69">
        <f t="shared" si="402"/>
        <v>0</v>
      </c>
      <c r="AA492" s="69">
        <f t="shared" si="402"/>
        <v>0</v>
      </c>
      <c r="AB492" s="69">
        <f t="shared" si="402"/>
        <v>-1000</v>
      </c>
      <c r="AC492" s="69">
        <f t="shared" si="402"/>
        <v>0</v>
      </c>
      <c r="AD492" s="69">
        <f t="shared" si="402"/>
        <v>0</v>
      </c>
      <c r="AE492" s="69">
        <f t="shared" si="402"/>
        <v>-9400</v>
      </c>
      <c r="AF492" s="69">
        <v>1030</v>
      </c>
      <c r="AG492" s="69">
        <v>2472</v>
      </c>
      <c r="AH492" s="69">
        <v>5150</v>
      </c>
      <c r="AI492" s="69">
        <v>0</v>
      </c>
      <c r="AJ492" s="69">
        <v>1030</v>
      </c>
      <c r="AK492" s="69">
        <v>0</v>
      </c>
      <c r="AL492" s="69">
        <v>0</v>
      </c>
      <c r="AM492" s="69">
        <v>9682</v>
      </c>
      <c r="AN492" s="70" t="s">
        <v>423</v>
      </c>
      <c r="AO492" s="69">
        <v>1060.9000000000001</v>
      </c>
      <c r="AP492" s="69">
        <v>2546.16</v>
      </c>
      <c r="AQ492" s="69">
        <v>5304.5</v>
      </c>
      <c r="AR492" s="69">
        <v>0</v>
      </c>
      <c r="AS492" s="69">
        <v>1060.9000000000001</v>
      </c>
      <c r="AT492" s="69">
        <v>0</v>
      </c>
      <c r="AU492" s="69">
        <v>0</v>
      </c>
      <c r="AV492" s="69">
        <v>9972.4599999999991</v>
      </c>
      <c r="AW492" s="70" t="s">
        <v>423</v>
      </c>
      <c r="AX492" s="69">
        <v>1092.7270000000001</v>
      </c>
      <c r="AY492" s="69">
        <v>2622.5448000000001</v>
      </c>
      <c r="AZ492" s="69">
        <v>5463.6350000000002</v>
      </c>
      <c r="BA492" s="69">
        <v>0</v>
      </c>
      <c r="BB492" s="69">
        <v>1092.7270000000001</v>
      </c>
      <c r="BC492" s="69">
        <v>0</v>
      </c>
      <c r="BD492" s="69">
        <v>0</v>
      </c>
      <c r="BE492" s="69">
        <v>10271.633800000001</v>
      </c>
      <c r="BF492" s="70" t="s">
        <v>423</v>
      </c>
      <c r="BG492" s="69">
        <v>1125.50881</v>
      </c>
      <c r="BH492" s="69">
        <v>2701.2211440000001</v>
      </c>
      <c r="BI492" s="69">
        <v>5627.5440500000004</v>
      </c>
      <c r="BJ492" s="69">
        <v>0</v>
      </c>
      <c r="BK492" s="69">
        <v>1125.50881</v>
      </c>
      <c r="BL492" s="69">
        <v>0</v>
      </c>
      <c r="BM492" s="69">
        <v>0</v>
      </c>
      <c r="BN492" s="69">
        <v>10579.782814</v>
      </c>
      <c r="BO492" s="70" t="s">
        <v>423</v>
      </c>
      <c r="BP492" s="69">
        <v>1159.2740743000002</v>
      </c>
      <c r="BQ492" s="69">
        <v>2782.2577783199999</v>
      </c>
      <c r="BR492" s="69">
        <v>5796.3703715000001</v>
      </c>
      <c r="BS492" s="69">
        <v>0</v>
      </c>
      <c r="BT492" s="69">
        <v>1159.2740743000002</v>
      </c>
      <c r="BU492" s="69">
        <v>0</v>
      </c>
      <c r="BV492" s="69">
        <v>0</v>
      </c>
      <c r="BW492" s="69">
        <v>10897.17629842</v>
      </c>
      <c r="BX492" s="70" t="s">
        <v>423</v>
      </c>
      <c r="BY492" s="69">
        <v>1194.0522965290002</v>
      </c>
      <c r="BZ492" s="69">
        <v>2865.7255116696001</v>
      </c>
      <c r="CA492" s="69">
        <v>5970.2614826449999</v>
      </c>
      <c r="CB492" s="69">
        <v>0</v>
      </c>
      <c r="CC492" s="69">
        <v>1194.0522965290002</v>
      </c>
      <c r="CD492" s="69">
        <v>0</v>
      </c>
      <c r="CE492" s="69">
        <v>0</v>
      </c>
      <c r="CF492" s="69">
        <v>11224.091587372601</v>
      </c>
      <c r="CG492" s="70" t="s">
        <v>423</v>
      </c>
      <c r="CH492" s="69">
        <v>1229.8738654248702</v>
      </c>
      <c r="CI492" s="69">
        <v>2951.697277019688</v>
      </c>
      <c r="CJ492" s="69">
        <v>6149.3693271243501</v>
      </c>
      <c r="CK492" s="69">
        <v>0</v>
      </c>
      <c r="CL492" s="69">
        <v>1229.8738654248702</v>
      </c>
      <c r="CM492" s="69">
        <v>0</v>
      </c>
      <c r="CN492" s="69">
        <v>0</v>
      </c>
      <c r="CO492" s="69">
        <v>11560.814334993778</v>
      </c>
      <c r="CP492" s="70" t="s">
        <v>423</v>
      </c>
      <c r="CQ492" s="69">
        <v>1266.7700813876163</v>
      </c>
      <c r="CR492" s="69">
        <v>3040.2481953302786</v>
      </c>
      <c r="CS492" s="69">
        <v>6333.8504069380806</v>
      </c>
      <c r="CT492" s="69">
        <v>0</v>
      </c>
      <c r="CU492" s="69">
        <v>1266.7700813876163</v>
      </c>
      <c r="CV492" s="69">
        <v>0</v>
      </c>
      <c r="CW492" s="69">
        <v>0</v>
      </c>
      <c r="CX492" s="69">
        <v>11907.638765043592</v>
      </c>
      <c r="CY492" s="70" t="s">
        <v>423</v>
      </c>
      <c r="CZ492" s="69">
        <v>1304.7731838292448</v>
      </c>
      <c r="DA492" s="69">
        <v>3131.4556411901872</v>
      </c>
      <c r="DB492" s="69">
        <v>6523.865919146223</v>
      </c>
      <c r="DC492" s="69">
        <v>0</v>
      </c>
      <c r="DD492" s="69">
        <v>1304.7731838292448</v>
      </c>
      <c r="DE492" s="69">
        <v>0</v>
      </c>
      <c r="DF492" s="69">
        <v>0</v>
      </c>
      <c r="DG492" s="69">
        <v>12264.867927994899</v>
      </c>
      <c r="DH492" s="70" t="s">
        <v>423</v>
      </c>
    </row>
    <row r="493" spans="1:112" s="74" customFormat="1" ht="11.5" hidden="1" x14ac:dyDescent="0.35">
      <c r="A493" s="88">
        <v>4350</v>
      </c>
      <c r="B493" s="88" t="s">
        <v>481</v>
      </c>
      <c r="C493" s="69"/>
      <c r="D493" s="69">
        <v>0</v>
      </c>
      <c r="E493" s="69">
        <v>8000.0000000000009</v>
      </c>
      <c r="F493" s="69">
        <v>0</v>
      </c>
      <c r="G493" s="69">
        <v>0</v>
      </c>
      <c r="H493" s="69">
        <v>8000.0000000000009</v>
      </c>
      <c r="I493" s="69">
        <v>0</v>
      </c>
      <c r="J493" s="69">
        <v>0</v>
      </c>
      <c r="K493" s="69">
        <v>0</v>
      </c>
      <c r="L493" s="69">
        <v>0</v>
      </c>
      <c r="M493" s="69">
        <v>0</v>
      </c>
      <c r="N493" s="70" t="s">
        <v>423</v>
      </c>
      <c r="O493" s="69">
        <v>0</v>
      </c>
      <c r="P493" s="69">
        <v>0</v>
      </c>
      <c r="Q493" s="69">
        <v>8000.0000000000009</v>
      </c>
      <c r="R493" s="69">
        <v>0</v>
      </c>
      <c r="S493" s="69">
        <v>13336.94</v>
      </c>
      <c r="T493" s="69">
        <v>0</v>
      </c>
      <c r="U493" s="69">
        <v>0</v>
      </c>
      <c r="V493" s="69">
        <v>21336.940000000002</v>
      </c>
      <c r="W493" s="70" t="s">
        <v>423</v>
      </c>
      <c r="X493" s="69">
        <f t="shared" si="402"/>
        <v>0</v>
      </c>
      <c r="Y493" s="69">
        <f t="shared" si="402"/>
        <v>0</v>
      </c>
      <c r="Z493" s="69">
        <f t="shared" si="402"/>
        <v>0</v>
      </c>
      <c r="AA493" s="69">
        <f t="shared" si="402"/>
        <v>0</v>
      </c>
      <c r="AB493" s="69">
        <f t="shared" si="402"/>
        <v>-13336.94</v>
      </c>
      <c r="AC493" s="69">
        <f t="shared" si="402"/>
        <v>0</v>
      </c>
      <c r="AD493" s="69">
        <f t="shared" si="402"/>
        <v>0</v>
      </c>
      <c r="AE493" s="69">
        <f t="shared" si="402"/>
        <v>-21336.940000000002</v>
      </c>
      <c r="AF493" s="69">
        <v>0</v>
      </c>
      <c r="AG493" s="69">
        <v>0</v>
      </c>
      <c r="AH493" s="69">
        <v>8240.0000000000018</v>
      </c>
      <c r="AI493" s="69">
        <v>0</v>
      </c>
      <c r="AJ493" s="69">
        <v>13737.048200000001</v>
      </c>
      <c r="AK493" s="69">
        <v>0</v>
      </c>
      <c r="AL493" s="69">
        <v>0</v>
      </c>
      <c r="AM493" s="69">
        <v>21977.048200000005</v>
      </c>
      <c r="AN493" s="70" t="s">
        <v>423</v>
      </c>
      <c r="AO493" s="69">
        <v>0</v>
      </c>
      <c r="AP493" s="69">
        <v>0</v>
      </c>
      <c r="AQ493" s="69">
        <v>8487.2000000000025</v>
      </c>
      <c r="AR493" s="69">
        <v>0</v>
      </c>
      <c r="AS493" s="69">
        <v>14149.159646000002</v>
      </c>
      <c r="AT493" s="69">
        <v>0</v>
      </c>
      <c r="AU493" s="69">
        <v>0</v>
      </c>
      <c r="AV493" s="69">
        <v>22636.359646000004</v>
      </c>
      <c r="AW493" s="70" t="s">
        <v>423</v>
      </c>
      <c r="AX493" s="69">
        <v>0</v>
      </c>
      <c r="AY493" s="69">
        <v>0</v>
      </c>
      <c r="AZ493" s="69">
        <v>8741.8160000000025</v>
      </c>
      <c r="BA493" s="69">
        <v>0</v>
      </c>
      <c r="BB493" s="69">
        <v>14573.634435380003</v>
      </c>
      <c r="BC493" s="69">
        <v>0</v>
      </c>
      <c r="BD493" s="69">
        <v>0</v>
      </c>
      <c r="BE493" s="69">
        <v>23315.450435380008</v>
      </c>
      <c r="BF493" s="70" t="s">
        <v>423</v>
      </c>
      <c r="BG493" s="69">
        <v>0</v>
      </c>
      <c r="BH493" s="69">
        <v>0</v>
      </c>
      <c r="BI493" s="69">
        <v>9004.0704800000021</v>
      </c>
      <c r="BJ493" s="69">
        <v>0</v>
      </c>
      <c r="BK493" s="69">
        <v>15010.843468441404</v>
      </c>
      <c r="BL493" s="69">
        <v>0</v>
      </c>
      <c r="BM493" s="69">
        <v>0</v>
      </c>
      <c r="BN493" s="69">
        <v>24014.913948441405</v>
      </c>
      <c r="BO493" s="70" t="s">
        <v>423</v>
      </c>
      <c r="BP493" s="69">
        <v>0</v>
      </c>
      <c r="BQ493" s="69">
        <v>0</v>
      </c>
      <c r="BR493" s="69">
        <v>9274.1925944000031</v>
      </c>
      <c r="BS493" s="69">
        <v>0</v>
      </c>
      <c r="BT493" s="69">
        <v>15461.168772494646</v>
      </c>
      <c r="BU493" s="69">
        <v>0</v>
      </c>
      <c r="BV493" s="69">
        <v>0</v>
      </c>
      <c r="BW493" s="69">
        <v>24735.361366894649</v>
      </c>
      <c r="BX493" s="70" t="s">
        <v>423</v>
      </c>
      <c r="BY493" s="69">
        <v>0</v>
      </c>
      <c r="BZ493" s="69">
        <v>0</v>
      </c>
      <c r="CA493" s="69">
        <v>9552.4183722320031</v>
      </c>
      <c r="CB493" s="69">
        <v>0</v>
      </c>
      <c r="CC493" s="69">
        <v>15925.003835669486</v>
      </c>
      <c r="CD493" s="69">
        <v>0</v>
      </c>
      <c r="CE493" s="69">
        <v>0</v>
      </c>
      <c r="CF493" s="69">
        <v>25477.422207901487</v>
      </c>
      <c r="CG493" s="70" t="s">
        <v>423</v>
      </c>
      <c r="CH493" s="69">
        <v>0</v>
      </c>
      <c r="CI493" s="69">
        <v>0</v>
      </c>
      <c r="CJ493" s="69">
        <v>9838.9909233989638</v>
      </c>
      <c r="CK493" s="69">
        <v>0</v>
      </c>
      <c r="CL493" s="69">
        <v>16402.75395073957</v>
      </c>
      <c r="CM493" s="69">
        <v>0</v>
      </c>
      <c r="CN493" s="69">
        <v>0</v>
      </c>
      <c r="CO493" s="69">
        <v>26241.744874138534</v>
      </c>
      <c r="CP493" s="70" t="s">
        <v>423</v>
      </c>
      <c r="CQ493" s="69">
        <v>0</v>
      </c>
      <c r="CR493" s="69">
        <v>0</v>
      </c>
      <c r="CS493" s="69">
        <v>10134.160651100932</v>
      </c>
      <c r="CT493" s="69">
        <v>0</v>
      </c>
      <c r="CU493" s="69">
        <v>16894.836569261759</v>
      </c>
      <c r="CV493" s="69">
        <v>0</v>
      </c>
      <c r="CW493" s="69">
        <v>0</v>
      </c>
      <c r="CX493" s="69">
        <v>27028.997220362689</v>
      </c>
      <c r="CY493" s="70" t="s">
        <v>423</v>
      </c>
      <c r="CZ493" s="69">
        <v>0</v>
      </c>
      <c r="DA493" s="69">
        <v>0</v>
      </c>
      <c r="DB493" s="69">
        <v>10438.18547063396</v>
      </c>
      <c r="DC493" s="69">
        <v>0</v>
      </c>
      <c r="DD493" s="69">
        <v>17401.681666339613</v>
      </c>
      <c r="DE493" s="69">
        <v>0</v>
      </c>
      <c r="DF493" s="69">
        <v>0</v>
      </c>
      <c r="DG493" s="69">
        <v>27839.867136973575</v>
      </c>
      <c r="DH493" s="70" t="s">
        <v>423</v>
      </c>
    </row>
    <row r="494" spans="1:112" s="74" customFormat="1" ht="11.5" hidden="1" x14ac:dyDescent="0.35">
      <c r="A494" s="88">
        <v>4351</v>
      </c>
      <c r="B494" s="88" t="s">
        <v>711</v>
      </c>
      <c r="C494" s="69"/>
      <c r="D494" s="69">
        <v>0</v>
      </c>
      <c r="E494" s="69">
        <v>5760</v>
      </c>
      <c r="F494" s="69">
        <v>0</v>
      </c>
      <c r="G494" s="69">
        <v>760</v>
      </c>
      <c r="H494" s="69">
        <v>5000</v>
      </c>
      <c r="I494" s="69">
        <v>0</v>
      </c>
      <c r="J494" s="69">
        <v>0</v>
      </c>
      <c r="K494" s="69">
        <v>0</v>
      </c>
      <c r="L494" s="69">
        <v>0</v>
      </c>
      <c r="M494" s="69">
        <v>0</v>
      </c>
      <c r="N494" s="70" t="s">
        <v>423</v>
      </c>
      <c r="O494" s="69">
        <v>0</v>
      </c>
      <c r="P494" s="69">
        <v>760</v>
      </c>
      <c r="Q494" s="69">
        <v>5000</v>
      </c>
      <c r="R494" s="69">
        <v>0</v>
      </c>
      <c r="S494" s="69">
        <v>0</v>
      </c>
      <c r="T494" s="69">
        <v>0</v>
      </c>
      <c r="U494" s="69">
        <v>0</v>
      </c>
      <c r="V494" s="69">
        <v>5760</v>
      </c>
      <c r="W494" s="70" t="s">
        <v>423</v>
      </c>
      <c r="X494" s="69">
        <f t="shared" si="402"/>
        <v>0</v>
      </c>
      <c r="Y494" s="69">
        <f t="shared" si="402"/>
        <v>0</v>
      </c>
      <c r="Z494" s="69">
        <f t="shared" si="402"/>
        <v>0</v>
      </c>
      <c r="AA494" s="69">
        <f t="shared" si="402"/>
        <v>0</v>
      </c>
      <c r="AB494" s="69">
        <f t="shared" si="402"/>
        <v>0</v>
      </c>
      <c r="AC494" s="69">
        <f t="shared" si="402"/>
        <v>0</v>
      </c>
      <c r="AD494" s="69">
        <f t="shared" si="402"/>
        <v>0</v>
      </c>
      <c r="AE494" s="69">
        <f t="shared" si="402"/>
        <v>-5760</v>
      </c>
      <c r="AF494" s="69">
        <v>0</v>
      </c>
      <c r="AG494" s="69">
        <v>782.80000000000007</v>
      </c>
      <c r="AH494" s="69">
        <v>5150</v>
      </c>
      <c r="AI494" s="69">
        <v>0</v>
      </c>
      <c r="AJ494" s="69">
        <v>0</v>
      </c>
      <c r="AK494" s="69">
        <v>0</v>
      </c>
      <c r="AL494" s="69">
        <v>0</v>
      </c>
      <c r="AM494" s="69">
        <v>5932.8</v>
      </c>
      <c r="AN494" s="70" t="s">
        <v>423</v>
      </c>
      <c r="AO494" s="69">
        <v>0</v>
      </c>
      <c r="AP494" s="69">
        <v>806.28400000000011</v>
      </c>
      <c r="AQ494" s="69">
        <v>5304.5</v>
      </c>
      <c r="AR494" s="69">
        <v>0</v>
      </c>
      <c r="AS494" s="69">
        <v>0</v>
      </c>
      <c r="AT494" s="69">
        <v>0</v>
      </c>
      <c r="AU494" s="69">
        <v>0</v>
      </c>
      <c r="AV494" s="69">
        <v>6110.7839999999997</v>
      </c>
      <c r="AW494" s="70" t="s">
        <v>423</v>
      </c>
      <c r="AX494" s="69">
        <v>0</v>
      </c>
      <c r="AY494" s="69">
        <v>830.47252000000015</v>
      </c>
      <c r="AZ494" s="69">
        <v>5463.6350000000002</v>
      </c>
      <c r="BA494" s="69">
        <v>0</v>
      </c>
      <c r="BB494" s="69">
        <v>0</v>
      </c>
      <c r="BC494" s="69">
        <v>0</v>
      </c>
      <c r="BD494" s="69">
        <v>0</v>
      </c>
      <c r="BE494" s="69">
        <v>6294.1075200000005</v>
      </c>
      <c r="BF494" s="70" t="s">
        <v>423</v>
      </c>
      <c r="BG494" s="69">
        <v>0</v>
      </c>
      <c r="BH494" s="69">
        <v>855.38669560000017</v>
      </c>
      <c r="BI494" s="69">
        <v>5627.5440500000004</v>
      </c>
      <c r="BJ494" s="69">
        <v>0</v>
      </c>
      <c r="BK494" s="69">
        <v>0</v>
      </c>
      <c r="BL494" s="69">
        <v>0</v>
      </c>
      <c r="BM494" s="69">
        <v>0</v>
      </c>
      <c r="BN494" s="69">
        <v>6482.9307456000006</v>
      </c>
      <c r="BO494" s="70" t="s">
        <v>423</v>
      </c>
      <c r="BP494" s="69">
        <v>0</v>
      </c>
      <c r="BQ494" s="69">
        <v>881.04829646800022</v>
      </c>
      <c r="BR494" s="69">
        <v>5796.3703715000001</v>
      </c>
      <c r="BS494" s="69">
        <v>0</v>
      </c>
      <c r="BT494" s="69">
        <v>0</v>
      </c>
      <c r="BU494" s="69">
        <v>0</v>
      </c>
      <c r="BV494" s="69">
        <v>0</v>
      </c>
      <c r="BW494" s="69">
        <v>6677.4186679680006</v>
      </c>
      <c r="BX494" s="70" t="s">
        <v>423</v>
      </c>
      <c r="BY494" s="69">
        <v>0</v>
      </c>
      <c r="BZ494" s="69">
        <v>907.47974536204026</v>
      </c>
      <c r="CA494" s="69">
        <v>5970.2614826449999</v>
      </c>
      <c r="CB494" s="69">
        <v>0</v>
      </c>
      <c r="CC494" s="69">
        <v>0</v>
      </c>
      <c r="CD494" s="69">
        <v>0</v>
      </c>
      <c r="CE494" s="69">
        <v>0</v>
      </c>
      <c r="CF494" s="69">
        <v>6877.7412280070403</v>
      </c>
      <c r="CG494" s="70" t="s">
        <v>423</v>
      </c>
      <c r="CH494" s="69">
        <v>0</v>
      </c>
      <c r="CI494" s="69">
        <v>934.70413772290146</v>
      </c>
      <c r="CJ494" s="69">
        <v>6149.3693271243501</v>
      </c>
      <c r="CK494" s="69">
        <v>0</v>
      </c>
      <c r="CL494" s="69">
        <v>0</v>
      </c>
      <c r="CM494" s="69">
        <v>0</v>
      </c>
      <c r="CN494" s="69">
        <v>0</v>
      </c>
      <c r="CO494" s="69">
        <v>7084.0734648472517</v>
      </c>
      <c r="CP494" s="70" t="s">
        <v>423</v>
      </c>
      <c r="CQ494" s="69">
        <v>0</v>
      </c>
      <c r="CR494" s="69">
        <v>962.74526185458853</v>
      </c>
      <c r="CS494" s="69">
        <v>6333.8504069380806</v>
      </c>
      <c r="CT494" s="69">
        <v>0</v>
      </c>
      <c r="CU494" s="69">
        <v>0</v>
      </c>
      <c r="CV494" s="69">
        <v>0</v>
      </c>
      <c r="CW494" s="69">
        <v>0</v>
      </c>
      <c r="CX494" s="69">
        <v>7296.5956687926691</v>
      </c>
      <c r="CY494" s="70" t="s">
        <v>423</v>
      </c>
      <c r="CZ494" s="69">
        <v>0</v>
      </c>
      <c r="DA494" s="69">
        <v>991.62761971022621</v>
      </c>
      <c r="DB494" s="69">
        <v>6523.865919146223</v>
      </c>
      <c r="DC494" s="69">
        <v>0</v>
      </c>
      <c r="DD494" s="69">
        <v>0</v>
      </c>
      <c r="DE494" s="69">
        <v>0</v>
      </c>
      <c r="DF494" s="69">
        <v>0</v>
      </c>
      <c r="DG494" s="69">
        <v>7515.493538856449</v>
      </c>
      <c r="DH494" s="70" t="s">
        <v>423</v>
      </c>
    </row>
    <row r="495" spans="1:112" s="74" customFormat="1" ht="11.5" hidden="1" outlineLevel="1" x14ac:dyDescent="0.35">
      <c r="A495" s="88">
        <v>4352</v>
      </c>
      <c r="B495" s="88" t="s">
        <v>712</v>
      </c>
      <c r="C495" s="69"/>
      <c r="D495" s="69">
        <v>0</v>
      </c>
      <c r="E495" s="69">
        <v>0</v>
      </c>
      <c r="F495" s="69">
        <v>0</v>
      </c>
      <c r="G495" s="69">
        <v>0</v>
      </c>
      <c r="H495" s="69">
        <v>0</v>
      </c>
      <c r="I495" s="69">
        <v>0</v>
      </c>
      <c r="J495" s="69">
        <v>0</v>
      </c>
      <c r="K495" s="69">
        <v>0</v>
      </c>
      <c r="L495" s="69">
        <v>0</v>
      </c>
      <c r="M495" s="69">
        <v>0</v>
      </c>
      <c r="N495" s="70" t="s">
        <v>423</v>
      </c>
      <c r="O495" s="69">
        <v>0</v>
      </c>
      <c r="P495" s="69">
        <v>0</v>
      </c>
      <c r="Q495" s="69">
        <v>0</v>
      </c>
      <c r="R495" s="69">
        <v>0</v>
      </c>
      <c r="S495" s="69">
        <v>0</v>
      </c>
      <c r="T495" s="69">
        <v>0</v>
      </c>
      <c r="U495" s="69">
        <v>0</v>
      </c>
      <c r="V495" s="69">
        <v>0</v>
      </c>
      <c r="W495" s="70" t="s">
        <v>423</v>
      </c>
      <c r="X495" s="69">
        <f t="shared" si="402"/>
        <v>0</v>
      </c>
      <c r="Y495" s="69">
        <f t="shared" si="402"/>
        <v>0</v>
      </c>
      <c r="Z495" s="69">
        <f t="shared" si="402"/>
        <v>0</v>
      </c>
      <c r="AA495" s="69">
        <f t="shared" si="402"/>
        <v>0</v>
      </c>
      <c r="AB495" s="69">
        <f t="shared" si="402"/>
        <v>0</v>
      </c>
      <c r="AC495" s="69">
        <f t="shared" si="402"/>
        <v>0</v>
      </c>
      <c r="AD495" s="69">
        <f t="shared" si="402"/>
        <v>0</v>
      </c>
      <c r="AE495" s="69">
        <f t="shared" si="402"/>
        <v>0</v>
      </c>
      <c r="AF495" s="69">
        <v>0</v>
      </c>
      <c r="AG495" s="69">
        <v>0</v>
      </c>
      <c r="AH495" s="69">
        <v>0</v>
      </c>
      <c r="AI495" s="69">
        <v>0</v>
      </c>
      <c r="AJ495" s="69">
        <v>0</v>
      </c>
      <c r="AK495" s="69">
        <v>0</v>
      </c>
      <c r="AL495" s="69">
        <v>0</v>
      </c>
      <c r="AM495" s="69">
        <v>0</v>
      </c>
      <c r="AN495" s="70" t="s">
        <v>423</v>
      </c>
      <c r="AO495" s="69">
        <v>0</v>
      </c>
      <c r="AP495" s="69">
        <v>0</v>
      </c>
      <c r="AQ495" s="69">
        <v>0</v>
      </c>
      <c r="AR495" s="69">
        <v>0</v>
      </c>
      <c r="AS495" s="69">
        <v>0</v>
      </c>
      <c r="AT495" s="69">
        <v>0</v>
      </c>
      <c r="AU495" s="69">
        <v>0</v>
      </c>
      <c r="AV495" s="69">
        <v>0</v>
      </c>
      <c r="AW495" s="70" t="s">
        <v>423</v>
      </c>
      <c r="AX495" s="69">
        <v>0</v>
      </c>
      <c r="AY495" s="69">
        <v>0</v>
      </c>
      <c r="AZ495" s="69">
        <v>0</v>
      </c>
      <c r="BA495" s="69">
        <v>0</v>
      </c>
      <c r="BB495" s="69">
        <v>0</v>
      </c>
      <c r="BC495" s="69">
        <v>0</v>
      </c>
      <c r="BD495" s="69">
        <v>0</v>
      </c>
      <c r="BE495" s="69">
        <v>0</v>
      </c>
      <c r="BF495" s="70" t="s">
        <v>423</v>
      </c>
      <c r="BG495" s="69">
        <v>0</v>
      </c>
      <c r="BH495" s="69">
        <v>0</v>
      </c>
      <c r="BI495" s="69">
        <v>0</v>
      </c>
      <c r="BJ495" s="69">
        <v>0</v>
      </c>
      <c r="BK495" s="69">
        <v>0</v>
      </c>
      <c r="BL495" s="69">
        <v>0</v>
      </c>
      <c r="BM495" s="69">
        <v>0</v>
      </c>
      <c r="BN495" s="69">
        <v>0</v>
      </c>
      <c r="BO495" s="70" t="s">
        <v>423</v>
      </c>
      <c r="BP495" s="69">
        <v>0</v>
      </c>
      <c r="BQ495" s="69">
        <v>0</v>
      </c>
      <c r="BR495" s="69">
        <v>0</v>
      </c>
      <c r="BS495" s="69">
        <v>0</v>
      </c>
      <c r="BT495" s="69">
        <v>0</v>
      </c>
      <c r="BU495" s="69">
        <v>0</v>
      </c>
      <c r="BV495" s="69">
        <v>0</v>
      </c>
      <c r="BW495" s="69">
        <v>0</v>
      </c>
      <c r="BX495" s="70" t="s">
        <v>423</v>
      </c>
      <c r="BY495" s="69">
        <v>0</v>
      </c>
      <c r="BZ495" s="69">
        <v>0</v>
      </c>
      <c r="CA495" s="69">
        <v>0</v>
      </c>
      <c r="CB495" s="69">
        <v>0</v>
      </c>
      <c r="CC495" s="69">
        <v>0</v>
      </c>
      <c r="CD495" s="69">
        <v>0</v>
      </c>
      <c r="CE495" s="69">
        <v>0</v>
      </c>
      <c r="CF495" s="69">
        <v>0</v>
      </c>
      <c r="CG495" s="70" t="s">
        <v>423</v>
      </c>
      <c r="CH495" s="69">
        <v>0</v>
      </c>
      <c r="CI495" s="69">
        <v>0</v>
      </c>
      <c r="CJ495" s="69">
        <v>0</v>
      </c>
      <c r="CK495" s="69">
        <v>0</v>
      </c>
      <c r="CL495" s="69">
        <v>0</v>
      </c>
      <c r="CM495" s="69">
        <v>0</v>
      </c>
      <c r="CN495" s="69">
        <v>0</v>
      </c>
      <c r="CO495" s="69">
        <v>0</v>
      </c>
      <c r="CP495" s="70" t="s">
        <v>423</v>
      </c>
      <c r="CQ495" s="69">
        <v>0</v>
      </c>
      <c r="CR495" s="69">
        <v>0</v>
      </c>
      <c r="CS495" s="69">
        <v>0</v>
      </c>
      <c r="CT495" s="69">
        <v>0</v>
      </c>
      <c r="CU495" s="69">
        <v>0</v>
      </c>
      <c r="CV495" s="69">
        <v>0</v>
      </c>
      <c r="CW495" s="69">
        <v>0</v>
      </c>
      <c r="CX495" s="69">
        <v>0</v>
      </c>
      <c r="CY495" s="70" t="s">
        <v>423</v>
      </c>
      <c r="CZ495" s="69">
        <v>0</v>
      </c>
      <c r="DA495" s="69">
        <v>0</v>
      </c>
      <c r="DB495" s="69">
        <v>0</v>
      </c>
      <c r="DC495" s="69">
        <v>0</v>
      </c>
      <c r="DD495" s="69">
        <v>0</v>
      </c>
      <c r="DE495" s="69">
        <v>0</v>
      </c>
      <c r="DF495" s="69">
        <v>0</v>
      </c>
      <c r="DG495" s="69">
        <v>0</v>
      </c>
      <c r="DH495" s="70" t="s">
        <v>423</v>
      </c>
    </row>
    <row r="496" spans="1:112" s="74" customFormat="1" ht="11.5" hidden="1" outlineLevel="1" x14ac:dyDescent="0.35">
      <c r="A496" s="88">
        <v>4353</v>
      </c>
      <c r="B496" s="88" t="s">
        <v>713</v>
      </c>
      <c r="C496" s="69"/>
      <c r="D496" s="69">
        <v>0</v>
      </c>
      <c r="E496" s="69">
        <v>0</v>
      </c>
      <c r="F496" s="69">
        <v>0</v>
      </c>
      <c r="G496" s="69">
        <v>0</v>
      </c>
      <c r="H496" s="69">
        <v>0</v>
      </c>
      <c r="I496" s="69">
        <v>0</v>
      </c>
      <c r="J496" s="69">
        <v>0</v>
      </c>
      <c r="K496" s="69">
        <v>0</v>
      </c>
      <c r="L496" s="69">
        <v>0</v>
      </c>
      <c r="M496" s="69">
        <v>0</v>
      </c>
      <c r="N496" s="70" t="s">
        <v>423</v>
      </c>
      <c r="O496" s="69">
        <v>0</v>
      </c>
      <c r="P496" s="69">
        <v>0</v>
      </c>
      <c r="Q496" s="69">
        <v>0</v>
      </c>
      <c r="R496" s="69">
        <v>0</v>
      </c>
      <c r="S496" s="69">
        <v>0</v>
      </c>
      <c r="T496" s="69">
        <v>0</v>
      </c>
      <c r="U496" s="69">
        <v>0</v>
      </c>
      <c r="V496" s="69">
        <v>0</v>
      </c>
      <c r="W496" s="70" t="s">
        <v>423</v>
      </c>
      <c r="X496" s="69">
        <f t="shared" si="402"/>
        <v>0</v>
      </c>
      <c r="Y496" s="69">
        <f t="shared" si="402"/>
        <v>0</v>
      </c>
      <c r="Z496" s="69">
        <f t="shared" si="402"/>
        <v>0</v>
      </c>
      <c r="AA496" s="69">
        <f t="shared" si="402"/>
        <v>0</v>
      </c>
      <c r="AB496" s="69">
        <f t="shared" si="402"/>
        <v>0</v>
      </c>
      <c r="AC496" s="69">
        <f t="shared" si="402"/>
        <v>0</v>
      </c>
      <c r="AD496" s="69">
        <f t="shared" si="402"/>
        <v>0</v>
      </c>
      <c r="AE496" s="69">
        <f t="shared" si="402"/>
        <v>0</v>
      </c>
      <c r="AF496" s="69">
        <v>0</v>
      </c>
      <c r="AG496" s="69">
        <v>0</v>
      </c>
      <c r="AH496" s="69">
        <v>0</v>
      </c>
      <c r="AI496" s="69">
        <v>0</v>
      </c>
      <c r="AJ496" s="69">
        <v>0</v>
      </c>
      <c r="AK496" s="69">
        <v>0</v>
      </c>
      <c r="AL496" s="69">
        <v>0</v>
      </c>
      <c r="AM496" s="69">
        <v>0</v>
      </c>
      <c r="AN496" s="70" t="s">
        <v>423</v>
      </c>
      <c r="AO496" s="69">
        <v>0</v>
      </c>
      <c r="AP496" s="69">
        <v>0</v>
      </c>
      <c r="AQ496" s="69">
        <v>0</v>
      </c>
      <c r="AR496" s="69">
        <v>0</v>
      </c>
      <c r="AS496" s="69">
        <v>0</v>
      </c>
      <c r="AT496" s="69">
        <v>0</v>
      </c>
      <c r="AU496" s="69">
        <v>0</v>
      </c>
      <c r="AV496" s="69">
        <v>0</v>
      </c>
      <c r="AW496" s="70" t="s">
        <v>423</v>
      </c>
      <c r="AX496" s="69">
        <v>0</v>
      </c>
      <c r="AY496" s="69">
        <v>0</v>
      </c>
      <c r="AZ496" s="69">
        <v>0</v>
      </c>
      <c r="BA496" s="69">
        <v>0</v>
      </c>
      <c r="BB496" s="69">
        <v>0</v>
      </c>
      <c r="BC496" s="69">
        <v>0</v>
      </c>
      <c r="BD496" s="69">
        <v>0</v>
      </c>
      <c r="BE496" s="69">
        <v>0</v>
      </c>
      <c r="BF496" s="70" t="s">
        <v>423</v>
      </c>
      <c r="BG496" s="69">
        <v>0</v>
      </c>
      <c r="BH496" s="69">
        <v>0</v>
      </c>
      <c r="BI496" s="69">
        <v>0</v>
      </c>
      <c r="BJ496" s="69">
        <v>0</v>
      </c>
      <c r="BK496" s="69">
        <v>0</v>
      </c>
      <c r="BL496" s="69">
        <v>0</v>
      </c>
      <c r="BM496" s="69">
        <v>0</v>
      </c>
      <c r="BN496" s="69">
        <v>0</v>
      </c>
      <c r="BO496" s="70" t="s">
        <v>423</v>
      </c>
      <c r="BP496" s="69">
        <v>0</v>
      </c>
      <c r="BQ496" s="69">
        <v>0</v>
      </c>
      <c r="BR496" s="69">
        <v>0</v>
      </c>
      <c r="BS496" s="69">
        <v>0</v>
      </c>
      <c r="BT496" s="69">
        <v>0</v>
      </c>
      <c r="BU496" s="69">
        <v>0</v>
      </c>
      <c r="BV496" s="69">
        <v>0</v>
      </c>
      <c r="BW496" s="69">
        <v>0</v>
      </c>
      <c r="BX496" s="70" t="s">
        <v>423</v>
      </c>
      <c r="BY496" s="69">
        <v>0</v>
      </c>
      <c r="BZ496" s="69">
        <v>0</v>
      </c>
      <c r="CA496" s="69">
        <v>0</v>
      </c>
      <c r="CB496" s="69">
        <v>0</v>
      </c>
      <c r="CC496" s="69">
        <v>0</v>
      </c>
      <c r="CD496" s="69">
        <v>0</v>
      </c>
      <c r="CE496" s="69">
        <v>0</v>
      </c>
      <c r="CF496" s="69">
        <v>0</v>
      </c>
      <c r="CG496" s="70" t="s">
        <v>423</v>
      </c>
      <c r="CH496" s="69">
        <v>0</v>
      </c>
      <c r="CI496" s="69">
        <v>0</v>
      </c>
      <c r="CJ496" s="69">
        <v>0</v>
      </c>
      <c r="CK496" s="69">
        <v>0</v>
      </c>
      <c r="CL496" s="69">
        <v>0</v>
      </c>
      <c r="CM496" s="69">
        <v>0</v>
      </c>
      <c r="CN496" s="69">
        <v>0</v>
      </c>
      <c r="CO496" s="69">
        <v>0</v>
      </c>
      <c r="CP496" s="70" t="s">
        <v>423</v>
      </c>
      <c r="CQ496" s="69">
        <v>0</v>
      </c>
      <c r="CR496" s="69">
        <v>0</v>
      </c>
      <c r="CS496" s="69">
        <v>0</v>
      </c>
      <c r="CT496" s="69">
        <v>0</v>
      </c>
      <c r="CU496" s="69">
        <v>0</v>
      </c>
      <c r="CV496" s="69">
        <v>0</v>
      </c>
      <c r="CW496" s="69">
        <v>0</v>
      </c>
      <c r="CX496" s="69">
        <v>0</v>
      </c>
      <c r="CY496" s="70" t="s">
        <v>423</v>
      </c>
      <c r="CZ496" s="69">
        <v>0</v>
      </c>
      <c r="DA496" s="69">
        <v>0</v>
      </c>
      <c r="DB496" s="69">
        <v>0</v>
      </c>
      <c r="DC496" s="69">
        <v>0</v>
      </c>
      <c r="DD496" s="69">
        <v>0</v>
      </c>
      <c r="DE496" s="69">
        <v>0</v>
      </c>
      <c r="DF496" s="69">
        <v>0</v>
      </c>
      <c r="DG496" s="69">
        <v>0</v>
      </c>
      <c r="DH496" s="70" t="s">
        <v>423</v>
      </c>
    </row>
    <row r="497" spans="1:112" s="74" customFormat="1" ht="11.5" hidden="1" outlineLevel="1" x14ac:dyDescent="0.35">
      <c r="A497" s="88">
        <v>4354</v>
      </c>
      <c r="B497" s="88" t="s">
        <v>714</v>
      </c>
      <c r="C497" s="69"/>
      <c r="D497" s="69">
        <v>0</v>
      </c>
      <c r="E497" s="69">
        <v>0</v>
      </c>
      <c r="F497" s="69">
        <v>0</v>
      </c>
      <c r="G497" s="69">
        <v>0</v>
      </c>
      <c r="H497" s="69">
        <v>0</v>
      </c>
      <c r="I497" s="69">
        <v>0</v>
      </c>
      <c r="J497" s="69">
        <v>0</v>
      </c>
      <c r="K497" s="69">
        <v>0</v>
      </c>
      <c r="L497" s="69">
        <v>0</v>
      </c>
      <c r="M497" s="69">
        <v>0</v>
      </c>
      <c r="N497" s="70" t="s">
        <v>423</v>
      </c>
      <c r="O497" s="69">
        <v>0</v>
      </c>
      <c r="P497" s="69">
        <v>0</v>
      </c>
      <c r="Q497" s="69">
        <v>0</v>
      </c>
      <c r="R497" s="69">
        <v>0</v>
      </c>
      <c r="S497" s="69">
        <v>0</v>
      </c>
      <c r="T497" s="69">
        <v>0</v>
      </c>
      <c r="U497" s="69">
        <v>0</v>
      </c>
      <c r="V497" s="69">
        <v>0</v>
      </c>
      <c r="W497" s="70" t="s">
        <v>423</v>
      </c>
      <c r="X497" s="69">
        <f t="shared" si="402"/>
        <v>0</v>
      </c>
      <c r="Y497" s="69">
        <f t="shared" si="402"/>
        <v>0</v>
      </c>
      <c r="Z497" s="69">
        <f t="shared" si="402"/>
        <v>0</v>
      </c>
      <c r="AA497" s="69">
        <f t="shared" si="402"/>
        <v>0</v>
      </c>
      <c r="AB497" s="69">
        <f t="shared" si="402"/>
        <v>0</v>
      </c>
      <c r="AC497" s="69">
        <f t="shared" si="402"/>
        <v>0</v>
      </c>
      <c r="AD497" s="69">
        <f t="shared" si="402"/>
        <v>0</v>
      </c>
      <c r="AE497" s="69">
        <f t="shared" si="402"/>
        <v>0</v>
      </c>
      <c r="AF497" s="69">
        <v>0</v>
      </c>
      <c r="AG497" s="69">
        <v>0</v>
      </c>
      <c r="AH497" s="69">
        <v>0</v>
      </c>
      <c r="AI497" s="69">
        <v>0</v>
      </c>
      <c r="AJ497" s="69">
        <v>0</v>
      </c>
      <c r="AK497" s="69">
        <v>0</v>
      </c>
      <c r="AL497" s="69">
        <v>0</v>
      </c>
      <c r="AM497" s="69">
        <v>0</v>
      </c>
      <c r="AN497" s="70" t="s">
        <v>423</v>
      </c>
      <c r="AO497" s="69">
        <v>0</v>
      </c>
      <c r="AP497" s="69">
        <v>0</v>
      </c>
      <c r="AQ497" s="69">
        <v>0</v>
      </c>
      <c r="AR497" s="69">
        <v>0</v>
      </c>
      <c r="AS497" s="69">
        <v>0</v>
      </c>
      <c r="AT497" s="69">
        <v>0</v>
      </c>
      <c r="AU497" s="69">
        <v>0</v>
      </c>
      <c r="AV497" s="69">
        <v>0</v>
      </c>
      <c r="AW497" s="70" t="s">
        <v>423</v>
      </c>
      <c r="AX497" s="69">
        <v>0</v>
      </c>
      <c r="AY497" s="69">
        <v>0</v>
      </c>
      <c r="AZ497" s="69">
        <v>0</v>
      </c>
      <c r="BA497" s="69">
        <v>0</v>
      </c>
      <c r="BB497" s="69">
        <v>0</v>
      </c>
      <c r="BC497" s="69">
        <v>0</v>
      </c>
      <c r="BD497" s="69">
        <v>0</v>
      </c>
      <c r="BE497" s="69">
        <v>0</v>
      </c>
      <c r="BF497" s="70" t="s">
        <v>423</v>
      </c>
      <c r="BG497" s="69">
        <v>0</v>
      </c>
      <c r="BH497" s="69">
        <v>0</v>
      </c>
      <c r="BI497" s="69">
        <v>0</v>
      </c>
      <c r="BJ497" s="69">
        <v>0</v>
      </c>
      <c r="BK497" s="69">
        <v>0</v>
      </c>
      <c r="BL497" s="69">
        <v>0</v>
      </c>
      <c r="BM497" s="69">
        <v>0</v>
      </c>
      <c r="BN497" s="69">
        <v>0</v>
      </c>
      <c r="BO497" s="70" t="s">
        <v>423</v>
      </c>
      <c r="BP497" s="69">
        <v>0</v>
      </c>
      <c r="BQ497" s="69">
        <v>0</v>
      </c>
      <c r="BR497" s="69">
        <v>0</v>
      </c>
      <c r="BS497" s="69">
        <v>0</v>
      </c>
      <c r="BT497" s="69">
        <v>0</v>
      </c>
      <c r="BU497" s="69">
        <v>0</v>
      </c>
      <c r="BV497" s="69">
        <v>0</v>
      </c>
      <c r="BW497" s="69">
        <v>0</v>
      </c>
      <c r="BX497" s="70" t="s">
        <v>423</v>
      </c>
      <c r="BY497" s="69">
        <v>0</v>
      </c>
      <c r="BZ497" s="69">
        <v>0</v>
      </c>
      <c r="CA497" s="69">
        <v>0</v>
      </c>
      <c r="CB497" s="69">
        <v>0</v>
      </c>
      <c r="CC497" s="69">
        <v>0</v>
      </c>
      <c r="CD497" s="69">
        <v>0</v>
      </c>
      <c r="CE497" s="69">
        <v>0</v>
      </c>
      <c r="CF497" s="69">
        <v>0</v>
      </c>
      <c r="CG497" s="70" t="s">
        <v>423</v>
      </c>
      <c r="CH497" s="69">
        <v>0</v>
      </c>
      <c r="CI497" s="69">
        <v>0</v>
      </c>
      <c r="CJ497" s="69">
        <v>0</v>
      </c>
      <c r="CK497" s="69">
        <v>0</v>
      </c>
      <c r="CL497" s="69">
        <v>0</v>
      </c>
      <c r="CM497" s="69">
        <v>0</v>
      </c>
      <c r="CN497" s="69">
        <v>0</v>
      </c>
      <c r="CO497" s="69">
        <v>0</v>
      </c>
      <c r="CP497" s="70" t="s">
        <v>423</v>
      </c>
      <c r="CQ497" s="69">
        <v>0</v>
      </c>
      <c r="CR497" s="69">
        <v>0</v>
      </c>
      <c r="CS497" s="69">
        <v>0</v>
      </c>
      <c r="CT497" s="69">
        <v>0</v>
      </c>
      <c r="CU497" s="69">
        <v>0</v>
      </c>
      <c r="CV497" s="69">
        <v>0</v>
      </c>
      <c r="CW497" s="69">
        <v>0</v>
      </c>
      <c r="CX497" s="69">
        <v>0</v>
      </c>
      <c r="CY497" s="70" t="s">
        <v>423</v>
      </c>
      <c r="CZ497" s="69">
        <v>0</v>
      </c>
      <c r="DA497" s="69">
        <v>0</v>
      </c>
      <c r="DB497" s="69">
        <v>0</v>
      </c>
      <c r="DC497" s="69">
        <v>0</v>
      </c>
      <c r="DD497" s="69">
        <v>0</v>
      </c>
      <c r="DE497" s="69">
        <v>0</v>
      </c>
      <c r="DF497" s="69">
        <v>0</v>
      </c>
      <c r="DG497" s="69">
        <v>0</v>
      </c>
      <c r="DH497" s="70" t="s">
        <v>423</v>
      </c>
    </row>
    <row r="498" spans="1:112" s="74" customFormat="1" ht="11.5" hidden="1" outlineLevel="1" x14ac:dyDescent="0.35">
      <c r="A498" s="88">
        <v>4355</v>
      </c>
      <c r="B498" s="88" t="s">
        <v>715</v>
      </c>
      <c r="C498" s="69"/>
      <c r="D498" s="69">
        <v>0</v>
      </c>
      <c r="E498" s="69">
        <v>0</v>
      </c>
      <c r="F498" s="69">
        <v>0</v>
      </c>
      <c r="G498" s="69">
        <v>0</v>
      </c>
      <c r="H498" s="69">
        <v>0</v>
      </c>
      <c r="I498" s="69">
        <v>0</v>
      </c>
      <c r="J498" s="69">
        <v>0</v>
      </c>
      <c r="K498" s="69">
        <v>0</v>
      </c>
      <c r="L498" s="69">
        <v>0</v>
      </c>
      <c r="M498" s="69">
        <v>0</v>
      </c>
      <c r="N498" s="70" t="s">
        <v>423</v>
      </c>
      <c r="O498" s="69">
        <v>0</v>
      </c>
      <c r="P498" s="69">
        <v>0</v>
      </c>
      <c r="Q498" s="69">
        <v>0</v>
      </c>
      <c r="R498" s="69">
        <v>0</v>
      </c>
      <c r="S498" s="69">
        <v>0</v>
      </c>
      <c r="T498" s="69">
        <v>0</v>
      </c>
      <c r="U498" s="69">
        <v>0</v>
      </c>
      <c r="V498" s="69">
        <v>0</v>
      </c>
      <c r="W498" s="70" t="s">
        <v>423</v>
      </c>
      <c r="X498" s="69">
        <f t="shared" si="402"/>
        <v>0</v>
      </c>
      <c r="Y498" s="69">
        <f t="shared" si="402"/>
        <v>0</v>
      </c>
      <c r="Z498" s="69">
        <f t="shared" si="402"/>
        <v>0</v>
      </c>
      <c r="AA498" s="69">
        <f t="shared" si="402"/>
        <v>0</v>
      </c>
      <c r="AB498" s="69">
        <f t="shared" si="402"/>
        <v>0</v>
      </c>
      <c r="AC498" s="69">
        <f t="shared" si="402"/>
        <v>0</v>
      </c>
      <c r="AD498" s="69">
        <f t="shared" si="402"/>
        <v>0</v>
      </c>
      <c r="AE498" s="69">
        <f t="shared" si="402"/>
        <v>0</v>
      </c>
      <c r="AF498" s="69">
        <v>0</v>
      </c>
      <c r="AG498" s="69">
        <v>0</v>
      </c>
      <c r="AH498" s="69">
        <v>0</v>
      </c>
      <c r="AI498" s="69">
        <v>0</v>
      </c>
      <c r="AJ498" s="69">
        <v>0</v>
      </c>
      <c r="AK498" s="69">
        <v>0</v>
      </c>
      <c r="AL498" s="69">
        <v>0</v>
      </c>
      <c r="AM498" s="69">
        <v>0</v>
      </c>
      <c r="AN498" s="70" t="s">
        <v>423</v>
      </c>
      <c r="AO498" s="69">
        <v>0</v>
      </c>
      <c r="AP498" s="69">
        <v>0</v>
      </c>
      <c r="AQ498" s="69">
        <v>0</v>
      </c>
      <c r="AR498" s="69">
        <v>0</v>
      </c>
      <c r="AS498" s="69">
        <v>0</v>
      </c>
      <c r="AT498" s="69">
        <v>0</v>
      </c>
      <c r="AU498" s="69">
        <v>0</v>
      </c>
      <c r="AV498" s="69">
        <v>0</v>
      </c>
      <c r="AW498" s="70" t="s">
        <v>423</v>
      </c>
      <c r="AX498" s="69">
        <v>0</v>
      </c>
      <c r="AY498" s="69">
        <v>0</v>
      </c>
      <c r="AZ498" s="69">
        <v>0</v>
      </c>
      <c r="BA498" s="69">
        <v>0</v>
      </c>
      <c r="BB498" s="69">
        <v>0</v>
      </c>
      <c r="BC498" s="69">
        <v>0</v>
      </c>
      <c r="BD498" s="69">
        <v>0</v>
      </c>
      <c r="BE498" s="69">
        <v>0</v>
      </c>
      <c r="BF498" s="70" t="s">
        <v>423</v>
      </c>
      <c r="BG498" s="69">
        <v>0</v>
      </c>
      <c r="BH498" s="69">
        <v>0</v>
      </c>
      <c r="BI498" s="69">
        <v>0</v>
      </c>
      <c r="BJ498" s="69">
        <v>0</v>
      </c>
      <c r="BK498" s="69">
        <v>0</v>
      </c>
      <c r="BL498" s="69">
        <v>0</v>
      </c>
      <c r="BM498" s="69">
        <v>0</v>
      </c>
      <c r="BN498" s="69">
        <v>0</v>
      </c>
      <c r="BO498" s="70" t="s">
        <v>423</v>
      </c>
      <c r="BP498" s="69">
        <v>0</v>
      </c>
      <c r="BQ498" s="69">
        <v>0</v>
      </c>
      <c r="BR498" s="69">
        <v>0</v>
      </c>
      <c r="BS498" s="69">
        <v>0</v>
      </c>
      <c r="BT498" s="69">
        <v>0</v>
      </c>
      <c r="BU498" s="69">
        <v>0</v>
      </c>
      <c r="BV498" s="69">
        <v>0</v>
      </c>
      <c r="BW498" s="69">
        <v>0</v>
      </c>
      <c r="BX498" s="70" t="s">
        <v>423</v>
      </c>
      <c r="BY498" s="69">
        <v>0</v>
      </c>
      <c r="BZ498" s="69">
        <v>0</v>
      </c>
      <c r="CA498" s="69">
        <v>0</v>
      </c>
      <c r="CB498" s="69">
        <v>0</v>
      </c>
      <c r="CC498" s="69">
        <v>0</v>
      </c>
      <c r="CD498" s="69">
        <v>0</v>
      </c>
      <c r="CE498" s="69">
        <v>0</v>
      </c>
      <c r="CF498" s="69">
        <v>0</v>
      </c>
      <c r="CG498" s="70" t="s">
        <v>423</v>
      </c>
      <c r="CH498" s="69">
        <v>0</v>
      </c>
      <c r="CI498" s="69">
        <v>0</v>
      </c>
      <c r="CJ498" s="69">
        <v>0</v>
      </c>
      <c r="CK498" s="69">
        <v>0</v>
      </c>
      <c r="CL498" s="69">
        <v>0</v>
      </c>
      <c r="CM498" s="69">
        <v>0</v>
      </c>
      <c r="CN498" s="69">
        <v>0</v>
      </c>
      <c r="CO498" s="69">
        <v>0</v>
      </c>
      <c r="CP498" s="70" t="s">
        <v>423</v>
      </c>
      <c r="CQ498" s="69">
        <v>0</v>
      </c>
      <c r="CR498" s="69">
        <v>0</v>
      </c>
      <c r="CS498" s="69">
        <v>0</v>
      </c>
      <c r="CT498" s="69">
        <v>0</v>
      </c>
      <c r="CU498" s="69">
        <v>0</v>
      </c>
      <c r="CV498" s="69">
        <v>0</v>
      </c>
      <c r="CW498" s="69">
        <v>0</v>
      </c>
      <c r="CX498" s="69">
        <v>0</v>
      </c>
      <c r="CY498" s="70" t="s">
        <v>423</v>
      </c>
      <c r="CZ498" s="69">
        <v>0</v>
      </c>
      <c r="DA498" s="69">
        <v>0</v>
      </c>
      <c r="DB498" s="69">
        <v>0</v>
      </c>
      <c r="DC498" s="69">
        <v>0</v>
      </c>
      <c r="DD498" s="69">
        <v>0</v>
      </c>
      <c r="DE498" s="69">
        <v>0</v>
      </c>
      <c r="DF498" s="69">
        <v>0</v>
      </c>
      <c r="DG498" s="69">
        <v>0</v>
      </c>
      <c r="DH498" s="70" t="s">
        <v>423</v>
      </c>
    </row>
    <row r="499" spans="1:112" s="74" customFormat="1" ht="11.5" hidden="1" outlineLevel="1" x14ac:dyDescent="0.35">
      <c r="A499" s="88">
        <v>4356</v>
      </c>
      <c r="B499" s="88" t="s">
        <v>716</v>
      </c>
      <c r="C499" s="69"/>
      <c r="D499" s="69">
        <v>0</v>
      </c>
      <c r="E499" s="69">
        <v>0</v>
      </c>
      <c r="F499" s="69">
        <v>0</v>
      </c>
      <c r="G499" s="69">
        <v>0</v>
      </c>
      <c r="H499" s="69">
        <v>0</v>
      </c>
      <c r="I499" s="69">
        <v>0</v>
      </c>
      <c r="J499" s="69">
        <v>0</v>
      </c>
      <c r="K499" s="69">
        <v>0</v>
      </c>
      <c r="L499" s="69">
        <v>0</v>
      </c>
      <c r="M499" s="69">
        <v>0</v>
      </c>
      <c r="N499" s="70" t="s">
        <v>423</v>
      </c>
      <c r="O499" s="69">
        <v>0</v>
      </c>
      <c r="P499" s="69">
        <v>0</v>
      </c>
      <c r="Q499" s="69">
        <v>0</v>
      </c>
      <c r="R499" s="69">
        <v>0</v>
      </c>
      <c r="S499" s="69">
        <v>0</v>
      </c>
      <c r="T499" s="69">
        <v>0</v>
      </c>
      <c r="U499" s="69">
        <v>0</v>
      </c>
      <c r="V499" s="69">
        <v>0</v>
      </c>
      <c r="W499" s="70" t="s">
        <v>423</v>
      </c>
      <c r="X499" s="69">
        <f t="shared" si="402"/>
        <v>0</v>
      </c>
      <c r="Y499" s="69">
        <f t="shared" si="402"/>
        <v>0</v>
      </c>
      <c r="Z499" s="69">
        <f t="shared" si="402"/>
        <v>0</v>
      </c>
      <c r="AA499" s="69">
        <f t="shared" si="402"/>
        <v>0</v>
      </c>
      <c r="AB499" s="69">
        <f t="shared" si="402"/>
        <v>0</v>
      </c>
      <c r="AC499" s="69">
        <f t="shared" si="402"/>
        <v>0</v>
      </c>
      <c r="AD499" s="69">
        <f t="shared" si="402"/>
        <v>0</v>
      </c>
      <c r="AE499" s="69">
        <f t="shared" si="402"/>
        <v>0</v>
      </c>
      <c r="AF499" s="69">
        <v>0</v>
      </c>
      <c r="AG499" s="69">
        <v>0</v>
      </c>
      <c r="AH499" s="69">
        <v>0</v>
      </c>
      <c r="AI499" s="69">
        <v>0</v>
      </c>
      <c r="AJ499" s="69">
        <v>0</v>
      </c>
      <c r="AK499" s="69">
        <v>0</v>
      </c>
      <c r="AL499" s="69">
        <v>0</v>
      </c>
      <c r="AM499" s="69">
        <v>0</v>
      </c>
      <c r="AN499" s="70" t="s">
        <v>423</v>
      </c>
      <c r="AO499" s="69">
        <v>0</v>
      </c>
      <c r="AP499" s="69">
        <v>0</v>
      </c>
      <c r="AQ499" s="69">
        <v>0</v>
      </c>
      <c r="AR499" s="69">
        <v>0</v>
      </c>
      <c r="AS499" s="69">
        <v>0</v>
      </c>
      <c r="AT499" s="69">
        <v>0</v>
      </c>
      <c r="AU499" s="69">
        <v>0</v>
      </c>
      <c r="AV499" s="69">
        <v>0</v>
      </c>
      <c r="AW499" s="70" t="s">
        <v>423</v>
      </c>
      <c r="AX499" s="69">
        <v>0</v>
      </c>
      <c r="AY499" s="69">
        <v>0</v>
      </c>
      <c r="AZ499" s="69">
        <v>0</v>
      </c>
      <c r="BA499" s="69">
        <v>0</v>
      </c>
      <c r="BB499" s="69">
        <v>0</v>
      </c>
      <c r="BC499" s="69">
        <v>0</v>
      </c>
      <c r="BD499" s="69">
        <v>0</v>
      </c>
      <c r="BE499" s="69">
        <v>0</v>
      </c>
      <c r="BF499" s="70" t="s">
        <v>423</v>
      </c>
      <c r="BG499" s="69">
        <v>0</v>
      </c>
      <c r="BH499" s="69">
        <v>0</v>
      </c>
      <c r="BI499" s="69">
        <v>0</v>
      </c>
      <c r="BJ499" s="69">
        <v>0</v>
      </c>
      <c r="BK499" s="69">
        <v>0</v>
      </c>
      <c r="BL499" s="69">
        <v>0</v>
      </c>
      <c r="BM499" s="69">
        <v>0</v>
      </c>
      <c r="BN499" s="69">
        <v>0</v>
      </c>
      <c r="BO499" s="70" t="s">
        <v>423</v>
      </c>
      <c r="BP499" s="69">
        <v>0</v>
      </c>
      <c r="BQ499" s="69">
        <v>0</v>
      </c>
      <c r="BR499" s="69">
        <v>0</v>
      </c>
      <c r="BS499" s="69">
        <v>0</v>
      </c>
      <c r="BT499" s="69">
        <v>0</v>
      </c>
      <c r="BU499" s="69">
        <v>0</v>
      </c>
      <c r="BV499" s="69">
        <v>0</v>
      </c>
      <c r="BW499" s="69">
        <v>0</v>
      </c>
      <c r="BX499" s="70" t="s">
        <v>423</v>
      </c>
      <c r="BY499" s="69">
        <v>0</v>
      </c>
      <c r="BZ499" s="69">
        <v>0</v>
      </c>
      <c r="CA499" s="69">
        <v>0</v>
      </c>
      <c r="CB499" s="69">
        <v>0</v>
      </c>
      <c r="CC499" s="69">
        <v>0</v>
      </c>
      <c r="CD499" s="69">
        <v>0</v>
      </c>
      <c r="CE499" s="69">
        <v>0</v>
      </c>
      <c r="CF499" s="69">
        <v>0</v>
      </c>
      <c r="CG499" s="70" t="s">
        <v>423</v>
      </c>
      <c r="CH499" s="69">
        <v>0</v>
      </c>
      <c r="CI499" s="69">
        <v>0</v>
      </c>
      <c r="CJ499" s="69">
        <v>0</v>
      </c>
      <c r="CK499" s="69">
        <v>0</v>
      </c>
      <c r="CL499" s="69">
        <v>0</v>
      </c>
      <c r="CM499" s="69">
        <v>0</v>
      </c>
      <c r="CN499" s="69">
        <v>0</v>
      </c>
      <c r="CO499" s="69">
        <v>0</v>
      </c>
      <c r="CP499" s="70" t="s">
        <v>423</v>
      </c>
      <c r="CQ499" s="69">
        <v>0</v>
      </c>
      <c r="CR499" s="69">
        <v>0</v>
      </c>
      <c r="CS499" s="69">
        <v>0</v>
      </c>
      <c r="CT499" s="69">
        <v>0</v>
      </c>
      <c r="CU499" s="69">
        <v>0</v>
      </c>
      <c r="CV499" s="69">
        <v>0</v>
      </c>
      <c r="CW499" s="69">
        <v>0</v>
      </c>
      <c r="CX499" s="69">
        <v>0</v>
      </c>
      <c r="CY499" s="70" t="s">
        <v>423</v>
      </c>
      <c r="CZ499" s="69">
        <v>0</v>
      </c>
      <c r="DA499" s="69">
        <v>0</v>
      </c>
      <c r="DB499" s="69">
        <v>0</v>
      </c>
      <c r="DC499" s="69">
        <v>0</v>
      </c>
      <c r="DD499" s="69">
        <v>0</v>
      </c>
      <c r="DE499" s="69">
        <v>0</v>
      </c>
      <c r="DF499" s="69">
        <v>0</v>
      </c>
      <c r="DG499" s="69">
        <v>0</v>
      </c>
      <c r="DH499" s="70" t="s">
        <v>423</v>
      </c>
    </row>
    <row r="500" spans="1:112" s="74" customFormat="1" ht="11.5" hidden="1" outlineLevel="1" x14ac:dyDescent="0.35">
      <c r="A500" s="88">
        <v>4357</v>
      </c>
      <c r="B500" s="88" t="s">
        <v>717</v>
      </c>
      <c r="C500" s="69"/>
      <c r="D500" s="69">
        <v>0</v>
      </c>
      <c r="E500" s="69">
        <v>0</v>
      </c>
      <c r="F500" s="69">
        <v>0</v>
      </c>
      <c r="G500" s="69">
        <v>0</v>
      </c>
      <c r="H500" s="69">
        <v>0</v>
      </c>
      <c r="I500" s="69">
        <v>0</v>
      </c>
      <c r="J500" s="69">
        <v>0</v>
      </c>
      <c r="K500" s="69">
        <v>0</v>
      </c>
      <c r="L500" s="69">
        <v>0</v>
      </c>
      <c r="M500" s="69">
        <v>0</v>
      </c>
      <c r="N500" s="70" t="s">
        <v>423</v>
      </c>
      <c r="O500" s="69">
        <v>0</v>
      </c>
      <c r="P500" s="69">
        <v>0</v>
      </c>
      <c r="Q500" s="69">
        <v>0</v>
      </c>
      <c r="R500" s="69">
        <v>0</v>
      </c>
      <c r="S500" s="69">
        <v>0</v>
      </c>
      <c r="T500" s="69">
        <v>0</v>
      </c>
      <c r="U500" s="69">
        <v>0</v>
      </c>
      <c r="V500" s="69">
        <v>0</v>
      </c>
      <c r="W500" s="70" t="s">
        <v>423</v>
      </c>
      <c r="X500" s="69">
        <f t="shared" si="402"/>
        <v>0</v>
      </c>
      <c r="Y500" s="69">
        <f t="shared" si="402"/>
        <v>0</v>
      </c>
      <c r="Z500" s="69">
        <f t="shared" si="402"/>
        <v>0</v>
      </c>
      <c r="AA500" s="69">
        <f t="shared" si="402"/>
        <v>0</v>
      </c>
      <c r="AB500" s="69">
        <f t="shared" si="402"/>
        <v>0</v>
      </c>
      <c r="AC500" s="69">
        <f t="shared" si="402"/>
        <v>0</v>
      </c>
      <c r="AD500" s="69">
        <f t="shared" si="402"/>
        <v>0</v>
      </c>
      <c r="AE500" s="69">
        <f t="shared" si="402"/>
        <v>0</v>
      </c>
      <c r="AF500" s="69">
        <v>0</v>
      </c>
      <c r="AG500" s="69">
        <v>0</v>
      </c>
      <c r="AH500" s="69">
        <v>0</v>
      </c>
      <c r="AI500" s="69">
        <v>0</v>
      </c>
      <c r="AJ500" s="69">
        <v>0</v>
      </c>
      <c r="AK500" s="69">
        <v>0</v>
      </c>
      <c r="AL500" s="69">
        <v>0</v>
      </c>
      <c r="AM500" s="69">
        <v>0</v>
      </c>
      <c r="AN500" s="70" t="s">
        <v>423</v>
      </c>
      <c r="AO500" s="69">
        <v>0</v>
      </c>
      <c r="AP500" s="69">
        <v>0</v>
      </c>
      <c r="AQ500" s="69">
        <v>0</v>
      </c>
      <c r="AR500" s="69">
        <v>0</v>
      </c>
      <c r="AS500" s="69">
        <v>0</v>
      </c>
      <c r="AT500" s="69">
        <v>0</v>
      </c>
      <c r="AU500" s="69">
        <v>0</v>
      </c>
      <c r="AV500" s="69">
        <v>0</v>
      </c>
      <c r="AW500" s="70" t="s">
        <v>423</v>
      </c>
      <c r="AX500" s="69">
        <v>0</v>
      </c>
      <c r="AY500" s="69">
        <v>0</v>
      </c>
      <c r="AZ500" s="69">
        <v>0</v>
      </c>
      <c r="BA500" s="69">
        <v>0</v>
      </c>
      <c r="BB500" s="69">
        <v>0</v>
      </c>
      <c r="BC500" s="69">
        <v>0</v>
      </c>
      <c r="BD500" s="69">
        <v>0</v>
      </c>
      <c r="BE500" s="69">
        <v>0</v>
      </c>
      <c r="BF500" s="70" t="s">
        <v>423</v>
      </c>
      <c r="BG500" s="69">
        <v>0</v>
      </c>
      <c r="BH500" s="69">
        <v>0</v>
      </c>
      <c r="BI500" s="69">
        <v>0</v>
      </c>
      <c r="BJ500" s="69">
        <v>0</v>
      </c>
      <c r="BK500" s="69">
        <v>0</v>
      </c>
      <c r="BL500" s="69">
        <v>0</v>
      </c>
      <c r="BM500" s="69">
        <v>0</v>
      </c>
      <c r="BN500" s="69">
        <v>0</v>
      </c>
      <c r="BO500" s="70" t="s">
        <v>423</v>
      </c>
      <c r="BP500" s="69">
        <v>0</v>
      </c>
      <c r="BQ500" s="69">
        <v>0</v>
      </c>
      <c r="BR500" s="69">
        <v>0</v>
      </c>
      <c r="BS500" s="69">
        <v>0</v>
      </c>
      <c r="BT500" s="69">
        <v>0</v>
      </c>
      <c r="BU500" s="69">
        <v>0</v>
      </c>
      <c r="BV500" s="69">
        <v>0</v>
      </c>
      <c r="BW500" s="69">
        <v>0</v>
      </c>
      <c r="BX500" s="70" t="s">
        <v>423</v>
      </c>
      <c r="BY500" s="69">
        <v>0</v>
      </c>
      <c r="BZ500" s="69">
        <v>0</v>
      </c>
      <c r="CA500" s="69">
        <v>0</v>
      </c>
      <c r="CB500" s="69">
        <v>0</v>
      </c>
      <c r="CC500" s="69">
        <v>0</v>
      </c>
      <c r="CD500" s="69">
        <v>0</v>
      </c>
      <c r="CE500" s="69">
        <v>0</v>
      </c>
      <c r="CF500" s="69">
        <v>0</v>
      </c>
      <c r="CG500" s="70" t="s">
        <v>423</v>
      </c>
      <c r="CH500" s="69">
        <v>0</v>
      </c>
      <c r="CI500" s="69">
        <v>0</v>
      </c>
      <c r="CJ500" s="69">
        <v>0</v>
      </c>
      <c r="CK500" s="69">
        <v>0</v>
      </c>
      <c r="CL500" s="69">
        <v>0</v>
      </c>
      <c r="CM500" s="69">
        <v>0</v>
      </c>
      <c r="CN500" s="69">
        <v>0</v>
      </c>
      <c r="CO500" s="69">
        <v>0</v>
      </c>
      <c r="CP500" s="70" t="s">
        <v>423</v>
      </c>
      <c r="CQ500" s="69">
        <v>0</v>
      </c>
      <c r="CR500" s="69">
        <v>0</v>
      </c>
      <c r="CS500" s="69">
        <v>0</v>
      </c>
      <c r="CT500" s="69">
        <v>0</v>
      </c>
      <c r="CU500" s="69">
        <v>0</v>
      </c>
      <c r="CV500" s="69">
        <v>0</v>
      </c>
      <c r="CW500" s="69">
        <v>0</v>
      </c>
      <c r="CX500" s="69">
        <v>0</v>
      </c>
      <c r="CY500" s="70" t="s">
        <v>423</v>
      </c>
      <c r="CZ500" s="69">
        <v>0</v>
      </c>
      <c r="DA500" s="69">
        <v>0</v>
      </c>
      <c r="DB500" s="69">
        <v>0</v>
      </c>
      <c r="DC500" s="69">
        <v>0</v>
      </c>
      <c r="DD500" s="69">
        <v>0</v>
      </c>
      <c r="DE500" s="69">
        <v>0</v>
      </c>
      <c r="DF500" s="69">
        <v>0</v>
      </c>
      <c r="DG500" s="69">
        <v>0</v>
      </c>
      <c r="DH500" s="70" t="s">
        <v>423</v>
      </c>
    </row>
    <row r="501" spans="1:112" s="74" customFormat="1" ht="11.5" hidden="1" outlineLevel="1" x14ac:dyDescent="0.35">
      <c r="A501" s="88">
        <v>4358</v>
      </c>
      <c r="B501" s="88" t="s">
        <v>718</v>
      </c>
      <c r="C501" s="69"/>
      <c r="D501" s="69">
        <v>0</v>
      </c>
      <c r="E501" s="69">
        <v>0</v>
      </c>
      <c r="F501" s="69">
        <v>0</v>
      </c>
      <c r="G501" s="69">
        <v>0</v>
      </c>
      <c r="H501" s="69">
        <v>0</v>
      </c>
      <c r="I501" s="69">
        <v>0</v>
      </c>
      <c r="J501" s="69">
        <v>0</v>
      </c>
      <c r="K501" s="69">
        <v>0</v>
      </c>
      <c r="L501" s="69">
        <v>0</v>
      </c>
      <c r="M501" s="69">
        <v>0</v>
      </c>
      <c r="N501" s="70" t="s">
        <v>423</v>
      </c>
      <c r="O501" s="69">
        <v>0</v>
      </c>
      <c r="P501" s="69">
        <v>0</v>
      </c>
      <c r="Q501" s="69">
        <v>0</v>
      </c>
      <c r="R501" s="69">
        <v>0</v>
      </c>
      <c r="S501" s="69">
        <v>0</v>
      </c>
      <c r="T501" s="69">
        <v>0</v>
      </c>
      <c r="U501" s="69">
        <v>0</v>
      </c>
      <c r="V501" s="69">
        <v>0</v>
      </c>
      <c r="W501" s="70" t="s">
        <v>423</v>
      </c>
      <c r="X501" s="69">
        <f t="shared" si="402"/>
        <v>0</v>
      </c>
      <c r="Y501" s="69">
        <f t="shared" si="402"/>
        <v>0</v>
      </c>
      <c r="Z501" s="69">
        <f t="shared" si="402"/>
        <v>0</v>
      </c>
      <c r="AA501" s="69">
        <f t="shared" si="402"/>
        <v>0</v>
      </c>
      <c r="AB501" s="69">
        <f t="shared" si="402"/>
        <v>0</v>
      </c>
      <c r="AC501" s="69">
        <f t="shared" si="402"/>
        <v>0</v>
      </c>
      <c r="AD501" s="69">
        <f t="shared" si="402"/>
        <v>0</v>
      </c>
      <c r="AE501" s="69">
        <f t="shared" si="402"/>
        <v>0</v>
      </c>
      <c r="AF501" s="69">
        <v>0</v>
      </c>
      <c r="AG501" s="69">
        <v>0</v>
      </c>
      <c r="AH501" s="69">
        <v>0</v>
      </c>
      <c r="AI501" s="69">
        <v>0</v>
      </c>
      <c r="AJ501" s="69">
        <v>0</v>
      </c>
      <c r="AK501" s="69">
        <v>0</v>
      </c>
      <c r="AL501" s="69">
        <v>0</v>
      </c>
      <c r="AM501" s="69">
        <v>0</v>
      </c>
      <c r="AN501" s="70" t="s">
        <v>423</v>
      </c>
      <c r="AO501" s="69">
        <v>0</v>
      </c>
      <c r="AP501" s="69">
        <v>0</v>
      </c>
      <c r="AQ501" s="69">
        <v>0</v>
      </c>
      <c r="AR501" s="69">
        <v>0</v>
      </c>
      <c r="AS501" s="69">
        <v>0</v>
      </c>
      <c r="AT501" s="69">
        <v>0</v>
      </c>
      <c r="AU501" s="69">
        <v>0</v>
      </c>
      <c r="AV501" s="69">
        <v>0</v>
      </c>
      <c r="AW501" s="70" t="s">
        <v>423</v>
      </c>
      <c r="AX501" s="69">
        <v>0</v>
      </c>
      <c r="AY501" s="69">
        <v>0</v>
      </c>
      <c r="AZ501" s="69">
        <v>0</v>
      </c>
      <c r="BA501" s="69">
        <v>0</v>
      </c>
      <c r="BB501" s="69">
        <v>0</v>
      </c>
      <c r="BC501" s="69">
        <v>0</v>
      </c>
      <c r="BD501" s="69">
        <v>0</v>
      </c>
      <c r="BE501" s="69">
        <v>0</v>
      </c>
      <c r="BF501" s="70" t="s">
        <v>423</v>
      </c>
      <c r="BG501" s="69">
        <v>0</v>
      </c>
      <c r="BH501" s="69">
        <v>0</v>
      </c>
      <c r="BI501" s="69">
        <v>0</v>
      </c>
      <c r="BJ501" s="69">
        <v>0</v>
      </c>
      <c r="BK501" s="69">
        <v>0</v>
      </c>
      <c r="BL501" s="69">
        <v>0</v>
      </c>
      <c r="BM501" s="69">
        <v>0</v>
      </c>
      <c r="BN501" s="69">
        <v>0</v>
      </c>
      <c r="BO501" s="70" t="s">
        <v>423</v>
      </c>
      <c r="BP501" s="69">
        <v>0</v>
      </c>
      <c r="BQ501" s="69">
        <v>0</v>
      </c>
      <c r="BR501" s="69">
        <v>0</v>
      </c>
      <c r="BS501" s="69">
        <v>0</v>
      </c>
      <c r="BT501" s="69">
        <v>0</v>
      </c>
      <c r="BU501" s="69">
        <v>0</v>
      </c>
      <c r="BV501" s="69">
        <v>0</v>
      </c>
      <c r="BW501" s="69">
        <v>0</v>
      </c>
      <c r="BX501" s="70" t="s">
        <v>423</v>
      </c>
      <c r="BY501" s="69">
        <v>0</v>
      </c>
      <c r="BZ501" s="69">
        <v>0</v>
      </c>
      <c r="CA501" s="69">
        <v>0</v>
      </c>
      <c r="CB501" s="69">
        <v>0</v>
      </c>
      <c r="CC501" s="69">
        <v>0</v>
      </c>
      <c r="CD501" s="69">
        <v>0</v>
      </c>
      <c r="CE501" s="69">
        <v>0</v>
      </c>
      <c r="CF501" s="69">
        <v>0</v>
      </c>
      <c r="CG501" s="70" t="s">
        <v>423</v>
      </c>
      <c r="CH501" s="69">
        <v>0</v>
      </c>
      <c r="CI501" s="69">
        <v>0</v>
      </c>
      <c r="CJ501" s="69">
        <v>0</v>
      </c>
      <c r="CK501" s="69">
        <v>0</v>
      </c>
      <c r="CL501" s="69">
        <v>0</v>
      </c>
      <c r="CM501" s="69">
        <v>0</v>
      </c>
      <c r="CN501" s="69">
        <v>0</v>
      </c>
      <c r="CO501" s="69">
        <v>0</v>
      </c>
      <c r="CP501" s="70" t="s">
        <v>423</v>
      </c>
      <c r="CQ501" s="69">
        <v>0</v>
      </c>
      <c r="CR501" s="69">
        <v>0</v>
      </c>
      <c r="CS501" s="69">
        <v>0</v>
      </c>
      <c r="CT501" s="69">
        <v>0</v>
      </c>
      <c r="CU501" s="69">
        <v>0</v>
      </c>
      <c r="CV501" s="69">
        <v>0</v>
      </c>
      <c r="CW501" s="69">
        <v>0</v>
      </c>
      <c r="CX501" s="69">
        <v>0</v>
      </c>
      <c r="CY501" s="70" t="s">
        <v>423</v>
      </c>
      <c r="CZ501" s="69">
        <v>0</v>
      </c>
      <c r="DA501" s="69">
        <v>0</v>
      </c>
      <c r="DB501" s="69">
        <v>0</v>
      </c>
      <c r="DC501" s="69">
        <v>0</v>
      </c>
      <c r="DD501" s="69">
        <v>0</v>
      </c>
      <c r="DE501" s="69">
        <v>0</v>
      </c>
      <c r="DF501" s="69">
        <v>0</v>
      </c>
      <c r="DG501" s="69">
        <v>0</v>
      </c>
      <c r="DH501" s="70" t="s">
        <v>423</v>
      </c>
    </row>
    <row r="502" spans="1:112" s="74" customFormat="1" ht="11.5" hidden="1" outlineLevel="1" x14ac:dyDescent="0.35">
      <c r="A502" s="88">
        <v>4359</v>
      </c>
      <c r="B502" s="88" t="s">
        <v>719</v>
      </c>
      <c r="C502" s="69"/>
      <c r="D502" s="69">
        <v>0</v>
      </c>
      <c r="E502" s="69">
        <v>0</v>
      </c>
      <c r="F502" s="69">
        <v>0</v>
      </c>
      <c r="G502" s="69">
        <v>0</v>
      </c>
      <c r="H502" s="69">
        <v>0</v>
      </c>
      <c r="I502" s="69">
        <v>0</v>
      </c>
      <c r="J502" s="69">
        <v>0</v>
      </c>
      <c r="K502" s="69">
        <v>0</v>
      </c>
      <c r="L502" s="69">
        <v>0</v>
      </c>
      <c r="M502" s="69">
        <v>0</v>
      </c>
      <c r="N502" s="70" t="s">
        <v>423</v>
      </c>
      <c r="O502" s="69">
        <v>0</v>
      </c>
      <c r="P502" s="69">
        <v>0</v>
      </c>
      <c r="Q502" s="69">
        <v>0</v>
      </c>
      <c r="R502" s="69">
        <v>0</v>
      </c>
      <c r="S502" s="69">
        <v>0</v>
      </c>
      <c r="T502" s="69">
        <v>0</v>
      </c>
      <c r="U502" s="69">
        <v>0</v>
      </c>
      <c r="V502" s="69">
        <v>0</v>
      </c>
      <c r="W502" s="70" t="s">
        <v>423</v>
      </c>
      <c r="X502" s="69">
        <f t="shared" si="402"/>
        <v>0</v>
      </c>
      <c r="Y502" s="69">
        <f t="shared" si="402"/>
        <v>0</v>
      </c>
      <c r="Z502" s="69">
        <f t="shared" si="402"/>
        <v>0</v>
      </c>
      <c r="AA502" s="69">
        <f t="shared" si="402"/>
        <v>0</v>
      </c>
      <c r="AB502" s="69">
        <f t="shared" si="402"/>
        <v>0</v>
      </c>
      <c r="AC502" s="69">
        <f t="shared" si="402"/>
        <v>0</v>
      </c>
      <c r="AD502" s="69">
        <f t="shared" si="402"/>
        <v>0</v>
      </c>
      <c r="AE502" s="69">
        <f t="shared" ref="AE502" si="403">M502-V502</f>
        <v>0</v>
      </c>
      <c r="AF502" s="69">
        <v>0</v>
      </c>
      <c r="AG502" s="69">
        <v>0</v>
      </c>
      <c r="AH502" s="69">
        <v>0</v>
      </c>
      <c r="AI502" s="69">
        <v>0</v>
      </c>
      <c r="AJ502" s="69">
        <v>0</v>
      </c>
      <c r="AK502" s="69">
        <v>0</v>
      </c>
      <c r="AL502" s="69">
        <v>0</v>
      </c>
      <c r="AM502" s="69">
        <v>0</v>
      </c>
      <c r="AN502" s="70" t="s">
        <v>423</v>
      </c>
      <c r="AO502" s="69">
        <v>0</v>
      </c>
      <c r="AP502" s="69">
        <v>0</v>
      </c>
      <c r="AQ502" s="69">
        <v>0</v>
      </c>
      <c r="AR502" s="69">
        <v>0</v>
      </c>
      <c r="AS502" s="69">
        <v>0</v>
      </c>
      <c r="AT502" s="69">
        <v>0</v>
      </c>
      <c r="AU502" s="69">
        <v>0</v>
      </c>
      <c r="AV502" s="69">
        <v>0</v>
      </c>
      <c r="AW502" s="70" t="s">
        <v>423</v>
      </c>
      <c r="AX502" s="69">
        <v>0</v>
      </c>
      <c r="AY502" s="69">
        <v>0</v>
      </c>
      <c r="AZ502" s="69">
        <v>0</v>
      </c>
      <c r="BA502" s="69">
        <v>0</v>
      </c>
      <c r="BB502" s="69">
        <v>0</v>
      </c>
      <c r="BC502" s="69">
        <v>0</v>
      </c>
      <c r="BD502" s="69">
        <v>0</v>
      </c>
      <c r="BE502" s="69">
        <v>0</v>
      </c>
      <c r="BF502" s="70" t="s">
        <v>423</v>
      </c>
      <c r="BG502" s="69">
        <v>0</v>
      </c>
      <c r="BH502" s="69">
        <v>0</v>
      </c>
      <c r="BI502" s="69">
        <v>0</v>
      </c>
      <c r="BJ502" s="69">
        <v>0</v>
      </c>
      <c r="BK502" s="69">
        <v>0</v>
      </c>
      <c r="BL502" s="69">
        <v>0</v>
      </c>
      <c r="BM502" s="69">
        <v>0</v>
      </c>
      <c r="BN502" s="69">
        <v>0</v>
      </c>
      <c r="BO502" s="70" t="s">
        <v>423</v>
      </c>
      <c r="BP502" s="69">
        <v>0</v>
      </c>
      <c r="BQ502" s="69">
        <v>0</v>
      </c>
      <c r="BR502" s="69">
        <v>0</v>
      </c>
      <c r="BS502" s="69">
        <v>0</v>
      </c>
      <c r="BT502" s="69">
        <v>0</v>
      </c>
      <c r="BU502" s="69">
        <v>0</v>
      </c>
      <c r="BV502" s="69">
        <v>0</v>
      </c>
      <c r="BW502" s="69">
        <v>0</v>
      </c>
      <c r="BX502" s="70" t="s">
        <v>423</v>
      </c>
      <c r="BY502" s="69">
        <v>0</v>
      </c>
      <c r="BZ502" s="69">
        <v>0</v>
      </c>
      <c r="CA502" s="69">
        <v>0</v>
      </c>
      <c r="CB502" s="69">
        <v>0</v>
      </c>
      <c r="CC502" s="69">
        <v>0</v>
      </c>
      <c r="CD502" s="69">
        <v>0</v>
      </c>
      <c r="CE502" s="69">
        <v>0</v>
      </c>
      <c r="CF502" s="69">
        <v>0</v>
      </c>
      <c r="CG502" s="70" t="s">
        <v>423</v>
      </c>
      <c r="CH502" s="69">
        <v>0</v>
      </c>
      <c r="CI502" s="69">
        <v>0</v>
      </c>
      <c r="CJ502" s="69">
        <v>0</v>
      </c>
      <c r="CK502" s="69">
        <v>0</v>
      </c>
      <c r="CL502" s="69">
        <v>0</v>
      </c>
      <c r="CM502" s="69">
        <v>0</v>
      </c>
      <c r="CN502" s="69">
        <v>0</v>
      </c>
      <c r="CO502" s="69">
        <v>0</v>
      </c>
      <c r="CP502" s="70" t="s">
        <v>423</v>
      </c>
      <c r="CQ502" s="69">
        <v>0</v>
      </c>
      <c r="CR502" s="69">
        <v>0</v>
      </c>
      <c r="CS502" s="69">
        <v>0</v>
      </c>
      <c r="CT502" s="69">
        <v>0</v>
      </c>
      <c r="CU502" s="69">
        <v>0</v>
      </c>
      <c r="CV502" s="69">
        <v>0</v>
      </c>
      <c r="CW502" s="69">
        <v>0</v>
      </c>
      <c r="CX502" s="69">
        <v>0</v>
      </c>
      <c r="CY502" s="70" t="s">
        <v>423</v>
      </c>
      <c r="CZ502" s="69">
        <v>0</v>
      </c>
      <c r="DA502" s="69">
        <v>0</v>
      </c>
      <c r="DB502" s="69">
        <v>0</v>
      </c>
      <c r="DC502" s="69">
        <v>0</v>
      </c>
      <c r="DD502" s="69">
        <v>0</v>
      </c>
      <c r="DE502" s="69">
        <v>0</v>
      </c>
      <c r="DF502" s="69">
        <v>0</v>
      </c>
      <c r="DG502" s="69">
        <v>0</v>
      </c>
      <c r="DH502" s="70" t="s">
        <v>423</v>
      </c>
    </row>
    <row r="503" spans="1:112" s="74" customFormat="1" ht="11.5" hidden="1" outlineLevel="1" x14ac:dyDescent="0.35">
      <c r="A503" s="88">
        <v>4360</v>
      </c>
      <c r="B503" s="88" t="s">
        <v>720</v>
      </c>
      <c r="C503" s="69"/>
      <c r="D503" s="69">
        <v>0</v>
      </c>
      <c r="E503" s="69">
        <v>0</v>
      </c>
      <c r="F503" s="69">
        <v>0</v>
      </c>
      <c r="G503" s="69">
        <v>0</v>
      </c>
      <c r="H503" s="69">
        <v>0</v>
      </c>
      <c r="I503" s="69">
        <v>0</v>
      </c>
      <c r="J503" s="69">
        <v>0</v>
      </c>
      <c r="K503" s="69">
        <v>0</v>
      </c>
      <c r="L503" s="69">
        <v>0</v>
      </c>
      <c r="M503" s="69">
        <v>0</v>
      </c>
      <c r="N503" s="70" t="s">
        <v>423</v>
      </c>
      <c r="O503" s="69">
        <v>0</v>
      </c>
      <c r="P503" s="69">
        <v>0</v>
      </c>
      <c r="Q503" s="69">
        <v>0</v>
      </c>
      <c r="R503" s="69">
        <v>0</v>
      </c>
      <c r="S503" s="69">
        <v>0</v>
      </c>
      <c r="T503" s="69">
        <v>0</v>
      </c>
      <c r="U503" s="69">
        <v>0</v>
      </c>
      <c r="V503" s="69">
        <v>0</v>
      </c>
      <c r="W503" s="70" t="s">
        <v>423</v>
      </c>
      <c r="X503" s="69">
        <f t="shared" ref="X503:AE534" si="404">F503-O503</f>
        <v>0</v>
      </c>
      <c r="Y503" s="69">
        <f t="shared" si="404"/>
        <v>0</v>
      </c>
      <c r="Z503" s="69">
        <f t="shared" si="404"/>
        <v>0</v>
      </c>
      <c r="AA503" s="69">
        <f t="shared" si="404"/>
        <v>0</v>
      </c>
      <c r="AB503" s="69">
        <f t="shared" si="404"/>
        <v>0</v>
      </c>
      <c r="AC503" s="69">
        <f t="shared" si="404"/>
        <v>0</v>
      </c>
      <c r="AD503" s="69">
        <f t="shared" si="404"/>
        <v>0</v>
      </c>
      <c r="AE503" s="69">
        <f t="shared" si="404"/>
        <v>0</v>
      </c>
      <c r="AF503" s="69">
        <v>0</v>
      </c>
      <c r="AG503" s="69">
        <v>0</v>
      </c>
      <c r="AH503" s="69">
        <v>0</v>
      </c>
      <c r="AI503" s="69">
        <v>0</v>
      </c>
      <c r="AJ503" s="69">
        <v>0</v>
      </c>
      <c r="AK503" s="69">
        <v>0</v>
      </c>
      <c r="AL503" s="69">
        <v>0</v>
      </c>
      <c r="AM503" s="69">
        <v>0</v>
      </c>
      <c r="AN503" s="70" t="s">
        <v>423</v>
      </c>
      <c r="AO503" s="69">
        <v>0</v>
      </c>
      <c r="AP503" s="69">
        <v>0</v>
      </c>
      <c r="AQ503" s="69">
        <v>0</v>
      </c>
      <c r="AR503" s="69">
        <v>0</v>
      </c>
      <c r="AS503" s="69">
        <v>0</v>
      </c>
      <c r="AT503" s="69">
        <v>0</v>
      </c>
      <c r="AU503" s="69">
        <v>0</v>
      </c>
      <c r="AV503" s="69">
        <v>0</v>
      </c>
      <c r="AW503" s="70" t="s">
        <v>423</v>
      </c>
      <c r="AX503" s="69">
        <v>0</v>
      </c>
      <c r="AY503" s="69">
        <v>0</v>
      </c>
      <c r="AZ503" s="69">
        <v>0</v>
      </c>
      <c r="BA503" s="69">
        <v>0</v>
      </c>
      <c r="BB503" s="69">
        <v>0</v>
      </c>
      <c r="BC503" s="69">
        <v>0</v>
      </c>
      <c r="BD503" s="69">
        <v>0</v>
      </c>
      <c r="BE503" s="69">
        <v>0</v>
      </c>
      <c r="BF503" s="70" t="s">
        <v>423</v>
      </c>
      <c r="BG503" s="69">
        <v>0</v>
      </c>
      <c r="BH503" s="69">
        <v>0</v>
      </c>
      <c r="BI503" s="69">
        <v>0</v>
      </c>
      <c r="BJ503" s="69">
        <v>0</v>
      </c>
      <c r="BK503" s="69">
        <v>0</v>
      </c>
      <c r="BL503" s="69">
        <v>0</v>
      </c>
      <c r="BM503" s="69">
        <v>0</v>
      </c>
      <c r="BN503" s="69">
        <v>0</v>
      </c>
      <c r="BO503" s="70" t="s">
        <v>423</v>
      </c>
      <c r="BP503" s="69">
        <v>0</v>
      </c>
      <c r="BQ503" s="69">
        <v>0</v>
      </c>
      <c r="BR503" s="69">
        <v>0</v>
      </c>
      <c r="BS503" s="69">
        <v>0</v>
      </c>
      <c r="BT503" s="69">
        <v>0</v>
      </c>
      <c r="BU503" s="69">
        <v>0</v>
      </c>
      <c r="BV503" s="69">
        <v>0</v>
      </c>
      <c r="BW503" s="69">
        <v>0</v>
      </c>
      <c r="BX503" s="70" t="s">
        <v>423</v>
      </c>
      <c r="BY503" s="69">
        <v>0</v>
      </c>
      <c r="BZ503" s="69">
        <v>0</v>
      </c>
      <c r="CA503" s="69">
        <v>0</v>
      </c>
      <c r="CB503" s="69">
        <v>0</v>
      </c>
      <c r="CC503" s="69">
        <v>0</v>
      </c>
      <c r="CD503" s="69">
        <v>0</v>
      </c>
      <c r="CE503" s="69">
        <v>0</v>
      </c>
      <c r="CF503" s="69">
        <v>0</v>
      </c>
      <c r="CG503" s="70" t="s">
        <v>423</v>
      </c>
      <c r="CH503" s="69">
        <v>0</v>
      </c>
      <c r="CI503" s="69">
        <v>0</v>
      </c>
      <c r="CJ503" s="69">
        <v>0</v>
      </c>
      <c r="CK503" s="69">
        <v>0</v>
      </c>
      <c r="CL503" s="69">
        <v>0</v>
      </c>
      <c r="CM503" s="69">
        <v>0</v>
      </c>
      <c r="CN503" s="69">
        <v>0</v>
      </c>
      <c r="CO503" s="69">
        <v>0</v>
      </c>
      <c r="CP503" s="70" t="s">
        <v>423</v>
      </c>
      <c r="CQ503" s="69">
        <v>0</v>
      </c>
      <c r="CR503" s="69">
        <v>0</v>
      </c>
      <c r="CS503" s="69">
        <v>0</v>
      </c>
      <c r="CT503" s="69">
        <v>0</v>
      </c>
      <c r="CU503" s="69">
        <v>0</v>
      </c>
      <c r="CV503" s="69">
        <v>0</v>
      </c>
      <c r="CW503" s="69">
        <v>0</v>
      </c>
      <c r="CX503" s="69">
        <v>0</v>
      </c>
      <c r="CY503" s="70" t="s">
        <v>423</v>
      </c>
      <c r="CZ503" s="69">
        <v>0</v>
      </c>
      <c r="DA503" s="69">
        <v>0</v>
      </c>
      <c r="DB503" s="69">
        <v>0</v>
      </c>
      <c r="DC503" s="69">
        <v>0</v>
      </c>
      <c r="DD503" s="69">
        <v>0</v>
      </c>
      <c r="DE503" s="69">
        <v>0</v>
      </c>
      <c r="DF503" s="69">
        <v>0</v>
      </c>
      <c r="DG503" s="69">
        <v>0</v>
      </c>
      <c r="DH503" s="70" t="s">
        <v>423</v>
      </c>
    </row>
    <row r="504" spans="1:112" s="74" customFormat="1" ht="11.5" hidden="1" outlineLevel="1" x14ac:dyDescent="0.35">
      <c r="A504" s="88">
        <v>4361</v>
      </c>
      <c r="B504" s="88" t="s">
        <v>721</v>
      </c>
      <c r="C504" s="69"/>
      <c r="D504" s="69">
        <v>0</v>
      </c>
      <c r="E504" s="69">
        <v>0</v>
      </c>
      <c r="F504" s="69">
        <v>0</v>
      </c>
      <c r="G504" s="69">
        <v>0</v>
      </c>
      <c r="H504" s="69">
        <v>0</v>
      </c>
      <c r="I504" s="69">
        <v>0</v>
      </c>
      <c r="J504" s="69">
        <v>0</v>
      </c>
      <c r="K504" s="69">
        <v>0</v>
      </c>
      <c r="L504" s="69">
        <v>0</v>
      </c>
      <c r="M504" s="69">
        <v>0</v>
      </c>
      <c r="N504" s="70" t="s">
        <v>423</v>
      </c>
      <c r="O504" s="69">
        <v>0</v>
      </c>
      <c r="P504" s="69">
        <v>0</v>
      </c>
      <c r="Q504" s="69">
        <v>0</v>
      </c>
      <c r="R504" s="69">
        <v>0</v>
      </c>
      <c r="S504" s="69">
        <v>0</v>
      </c>
      <c r="T504" s="69">
        <v>0</v>
      </c>
      <c r="U504" s="69">
        <v>0</v>
      </c>
      <c r="V504" s="69">
        <v>0</v>
      </c>
      <c r="W504" s="70" t="s">
        <v>423</v>
      </c>
      <c r="X504" s="69">
        <f t="shared" si="404"/>
        <v>0</v>
      </c>
      <c r="Y504" s="69">
        <f t="shared" si="404"/>
        <v>0</v>
      </c>
      <c r="Z504" s="69">
        <f t="shared" si="404"/>
        <v>0</v>
      </c>
      <c r="AA504" s="69">
        <f t="shared" si="404"/>
        <v>0</v>
      </c>
      <c r="AB504" s="69">
        <f t="shared" si="404"/>
        <v>0</v>
      </c>
      <c r="AC504" s="69">
        <f t="shared" si="404"/>
        <v>0</v>
      </c>
      <c r="AD504" s="69">
        <f t="shared" si="404"/>
        <v>0</v>
      </c>
      <c r="AE504" s="69">
        <f t="shared" si="404"/>
        <v>0</v>
      </c>
      <c r="AF504" s="69">
        <v>0</v>
      </c>
      <c r="AG504" s="69">
        <v>0</v>
      </c>
      <c r="AH504" s="69">
        <v>0</v>
      </c>
      <c r="AI504" s="69">
        <v>0</v>
      </c>
      <c r="AJ504" s="69">
        <v>0</v>
      </c>
      <c r="AK504" s="69">
        <v>0</v>
      </c>
      <c r="AL504" s="69">
        <v>0</v>
      </c>
      <c r="AM504" s="69">
        <v>0</v>
      </c>
      <c r="AN504" s="70" t="s">
        <v>423</v>
      </c>
      <c r="AO504" s="69">
        <v>0</v>
      </c>
      <c r="AP504" s="69">
        <v>0</v>
      </c>
      <c r="AQ504" s="69">
        <v>0</v>
      </c>
      <c r="AR504" s="69">
        <v>0</v>
      </c>
      <c r="AS504" s="69">
        <v>0</v>
      </c>
      <c r="AT504" s="69">
        <v>0</v>
      </c>
      <c r="AU504" s="69">
        <v>0</v>
      </c>
      <c r="AV504" s="69">
        <v>0</v>
      </c>
      <c r="AW504" s="70" t="s">
        <v>423</v>
      </c>
      <c r="AX504" s="69">
        <v>0</v>
      </c>
      <c r="AY504" s="69">
        <v>0</v>
      </c>
      <c r="AZ504" s="69">
        <v>0</v>
      </c>
      <c r="BA504" s="69">
        <v>0</v>
      </c>
      <c r="BB504" s="69">
        <v>0</v>
      </c>
      <c r="BC504" s="69">
        <v>0</v>
      </c>
      <c r="BD504" s="69">
        <v>0</v>
      </c>
      <c r="BE504" s="69">
        <v>0</v>
      </c>
      <c r="BF504" s="70" t="s">
        <v>423</v>
      </c>
      <c r="BG504" s="69">
        <v>0</v>
      </c>
      <c r="BH504" s="69">
        <v>0</v>
      </c>
      <c r="BI504" s="69">
        <v>0</v>
      </c>
      <c r="BJ504" s="69">
        <v>0</v>
      </c>
      <c r="BK504" s="69">
        <v>0</v>
      </c>
      <c r="BL504" s="69">
        <v>0</v>
      </c>
      <c r="BM504" s="69">
        <v>0</v>
      </c>
      <c r="BN504" s="69">
        <v>0</v>
      </c>
      <c r="BO504" s="70" t="s">
        <v>423</v>
      </c>
      <c r="BP504" s="69">
        <v>0</v>
      </c>
      <c r="BQ504" s="69">
        <v>0</v>
      </c>
      <c r="BR504" s="69">
        <v>0</v>
      </c>
      <c r="BS504" s="69">
        <v>0</v>
      </c>
      <c r="BT504" s="69">
        <v>0</v>
      </c>
      <c r="BU504" s="69">
        <v>0</v>
      </c>
      <c r="BV504" s="69">
        <v>0</v>
      </c>
      <c r="BW504" s="69">
        <v>0</v>
      </c>
      <c r="BX504" s="70" t="s">
        <v>423</v>
      </c>
      <c r="BY504" s="69">
        <v>0</v>
      </c>
      <c r="BZ504" s="69">
        <v>0</v>
      </c>
      <c r="CA504" s="69">
        <v>0</v>
      </c>
      <c r="CB504" s="69">
        <v>0</v>
      </c>
      <c r="CC504" s="69">
        <v>0</v>
      </c>
      <c r="CD504" s="69">
        <v>0</v>
      </c>
      <c r="CE504" s="69">
        <v>0</v>
      </c>
      <c r="CF504" s="69">
        <v>0</v>
      </c>
      <c r="CG504" s="70" t="s">
        <v>423</v>
      </c>
      <c r="CH504" s="69">
        <v>0</v>
      </c>
      <c r="CI504" s="69">
        <v>0</v>
      </c>
      <c r="CJ504" s="69">
        <v>0</v>
      </c>
      <c r="CK504" s="69">
        <v>0</v>
      </c>
      <c r="CL504" s="69">
        <v>0</v>
      </c>
      <c r="CM504" s="69">
        <v>0</v>
      </c>
      <c r="CN504" s="69">
        <v>0</v>
      </c>
      <c r="CO504" s="69">
        <v>0</v>
      </c>
      <c r="CP504" s="70" t="s">
        <v>423</v>
      </c>
      <c r="CQ504" s="69">
        <v>0</v>
      </c>
      <c r="CR504" s="69">
        <v>0</v>
      </c>
      <c r="CS504" s="69">
        <v>0</v>
      </c>
      <c r="CT504" s="69">
        <v>0</v>
      </c>
      <c r="CU504" s="69">
        <v>0</v>
      </c>
      <c r="CV504" s="69">
        <v>0</v>
      </c>
      <c r="CW504" s="69">
        <v>0</v>
      </c>
      <c r="CX504" s="69">
        <v>0</v>
      </c>
      <c r="CY504" s="70" t="s">
        <v>423</v>
      </c>
      <c r="CZ504" s="69">
        <v>0</v>
      </c>
      <c r="DA504" s="69">
        <v>0</v>
      </c>
      <c r="DB504" s="69">
        <v>0</v>
      </c>
      <c r="DC504" s="69">
        <v>0</v>
      </c>
      <c r="DD504" s="69">
        <v>0</v>
      </c>
      <c r="DE504" s="69">
        <v>0</v>
      </c>
      <c r="DF504" s="69">
        <v>0</v>
      </c>
      <c r="DG504" s="69">
        <v>0</v>
      </c>
      <c r="DH504" s="70" t="s">
        <v>423</v>
      </c>
    </row>
    <row r="505" spans="1:112" s="74" customFormat="1" ht="11.5" hidden="1" outlineLevel="1" x14ac:dyDescent="0.35">
      <c r="A505" s="88">
        <v>4362</v>
      </c>
      <c r="B505" s="88" t="s">
        <v>722</v>
      </c>
      <c r="C505" s="69"/>
      <c r="D505" s="69">
        <v>0</v>
      </c>
      <c r="E505" s="69">
        <v>0</v>
      </c>
      <c r="F505" s="69">
        <v>0</v>
      </c>
      <c r="G505" s="69">
        <v>0</v>
      </c>
      <c r="H505" s="69">
        <v>0</v>
      </c>
      <c r="I505" s="69">
        <v>0</v>
      </c>
      <c r="J505" s="69">
        <v>0</v>
      </c>
      <c r="K505" s="69">
        <v>0</v>
      </c>
      <c r="L505" s="69">
        <v>0</v>
      </c>
      <c r="M505" s="69">
        <v>0</v>
      </c>
      <c r="N505" s="70" t="s">
        <v>423</v>
      </c>
      <c r="O505" s="69">
        <v>0</v>
      </c>
      <c r="P505" s="69">
        <v>0</v>
      </c>
      <c r="Q505" s="69">
        <v>0</v>
      </c>
      <c r="R505" s="69">
        <v>0</v>
      </c>
      <c r="S505" s="69">
        <v>0</v>
      </c>
      <c r="T505" s="69">
        <v>0</v>
      </c>
      <c r="U505" s="69">
        <v>0</v>
      </c>
      <c r="V505" s="69">
        <v>0</v>
      </c>
      <c r="W505" s="70" t="s">
        <v>423</v>
      </c>
      <c r="X505" s="69">
        <f t="shared" si="404"/>
        <v>0</v>
      </c>
      <c r="Y505" s="69">
        <f t="shared" si="404"/>
        <v>0</v>
      </c>
      <c r="Z505" s="69">
        <f t="shared" si="404"/>
        <v>0</v>
      </c>
      <c r="AA505" s="69">
        <f t="shared" si="404"/>
        <v>0</v>
      </c>
      <c r="AB505" s="69">
        <f t="shared" si="404"/>
        <v>0</v>
      </c>
      <c r="AC505" s="69">
        <f t="shared" si="404"/>
        <v>0</v>
      </c>
      <c r="AD505" s="69">
        <f t="shared" si="404"/>
        <v>0</v>
      </c>
      <c r="AE505" s="69">
        <f t="shared" si="404"/>
        <v>0</v>
      </c>
      <c r="AF505" s="69">
        <v>0</v>
      </c>
      <c r="AG505" s="69">
        <v>0</v>
      </c>
      <c r="AH505" s="69">
        <v>0</v>
      </c>
      <c r="AI505" s="69">
        <v>0</v>
      </c>
      <c r="AJ505" s="69">
        <v>0</v>
      </c>
      <c r="AK505" s="69">
        <v>0</v>
      </c>
      <c r="AL505" s="69">
        <v>0</v>
      </c>
      <c r="AM505" s="69">
        <v>0</v>
      </c>
      <c r="AN505" s="70" t="s">
        <v>423</v>
      </c>
      <c r="AO505" s="69">
        <v>0</v>
      </c>
      <c r="AP505" s="69">
        <v>0</v>
      </c>
      <c r="AQ505" s="69">
        <v>0</v>
      </c>
      <c r="AR505" s="69">
        <v>0</v>
      </c>
      <c r="AS505" s="69">
        <v>0</v>
      </c>
      <c r="AT505" s="69">
        <v>0</v>
      </c>
      <c r="AU505" s="69">
        <v>0</v>
      </c>
      <c r="AV505" s="69">
        <v>0</v>
      </c>
      <c r="AW505" s="70" t="s">
        <v>423</v>
      </c>
      <c r="AX505" s="69">
        <v>0</v>
      </c>
      <c r="AY505" s="69">
        <v>0</v>
      </c>
      <c r="AZ505" s="69">
        <v>0</v>
      </c>
      <c r="BA505" s="69">
        <v>0</v>
      </c>
      <c r="BB505" s="69">
        <v>0</v>
      </c>
      <c r="BC505" s="69">
        <v>0</v>
      </c>
      <c r="BD505" s="69">
        <v>0</v>
      </c>
      <c r="BE505" s="69">
        <v>0</v>
      </c>
      <c r="BF505" s="70" t="s">
        <v>423</v>
      </c>
      <c r="BG505" s="69">
        <v>0</v>
      </c>
      <c r="BH505" s="69">
        <v>0</v>
      </c>
      <c r="BI505" s="69">
        <v>0</v>
      </c>
      <c r="BJ505" s="69">
        <v>0</v>
      </c>
      <c r="BK505" s="69">
        <v>0</v>
      </c>
      <c r="BL505" s="69">
        <v>0</v>
      </c>
      <c r="BM505" s="69">
        <v>0</v>
      </c>
      <c r="BN505" s="69">
        <v>0</v>
      </c>
      <c r="BO505" s="70" t="s">
        <v>423</v>
      </c>
      <c r="BP505" s="69">
        <v>0</v>
      </c>
      <c r="BQ505" s="69">
        <v>0</v>
      </c>
      <c r="BR505" s="69">
        <v>0</v>
      </c>
      <c r="BS505" s="69">
        <v>0</v>
      </c>
      <c r="BT505" s="69">
        <v>0</v>
      </c>
      <c r="BU505" s="69">
        <v>0</v>
      </c>
      <c r="BV505" s="69">
        <v>0</v>
      </c>
      <c r="BW505" s="69">
        <v>0</v>
      </c>
      <c r="BX505" s="70" t="s">
        <v>423</v>
      </c>
      <c r="BY505" s="69">
        <v>0</v>
      </c>
      <c r="BZ505" s="69">
        <v>0</v>
      </c>
      <c r="CA505" s="69">
        <v>0</v>
      </c>
      <c r="CB505" s="69">
        <v>0</v>
      </c>
      <c r="CC505" s="69">
        <v>0</v>
      </c>
      <c r="CD505" s="69">
        <v>0</v>
      </c>
      <c r="CE505" s="69">
        <v>0</v>
      </c>
      <c r="CF505" s="69">
        <v>0</v>
      </c>
      <c r="CG505" s="70" t="s">
        <v>423</v>
      </c>
      <c r="CH505" s="69">
        <v>0</v>
      </c>
      <c r="CI505" s="69">
        <v>0</v>
      </c>
      <c r="CJ505" s="69">
        <v>0</v>
      </c>
      <c r="CK505" s="69">
        <v>0</v>
      </c>
      <c r="CL505" s="69">
        <v>0</v>
      </c>
      <c r="CM505" s="69">
        <v>0</v>
      </c>
      <c r="CN505" s="69">
        <v>0</v>
      </c>
      <c r="CO505" s="69">
        <v>0</v>
      </c>
      <c r="CP505" s="70" t="s">
        <v>423</v>
      </c>
      <c r="CQ505" s="69">
        <v>0</v>
      </c>
      <c r="CR505" s="69">
        <v>0</v>
      </c>
      <c r="CS505" s="69">
        <v>0</v>
      </c>
      <c r="CT505" s="69">
        <v>0</v>
      </c>
      <c r="CU505" s="69">
        <v>0</v>
      </c>
      <c r="CV505" s="69">
        <v>0</v>
      </c>
      <c r="CW505" s="69">
        <v>0</v>
      </c>
      <c r="CX505" s="69">
        <v>0</v>
      </c>
      <c r="CY505" s="70" t="s">
        <v>423</v>
      </c>
      <c r="CZ505" s="69">
        <v>0</v>
      </c>
      <c r="DA505" s="69">
        <v>0</v>
      </c>
      <c r="DB505" s="69">
        <v>0</v>
      </c>
      <c r="DC505" s="69">
        <v>0</v>
      </c>
      <c r="DD505" s="69">
        <v>0</v>
      </c>
      <c r="DE505" s="69">
        <v>0</v>
      </c>
      <c r="DF505" s="69">
        <v>0</v>
      </c>
      <c r="DG505" s="69">
        <v>0</v>
      </c>
      <c r="DH505" s="70" t="s">
        <v>423</v>
      </c>
    </row>
    <row r="506" spans="1:112" s="74" customFormat="1" ht="11.5" hidden="1" outlineLevel="1" x14ac:dyDescent="0.35">
      <c r="A506" s="88">
        <v>4363</v>
      </c>
      <c r="B506" s="88" t="s">
        <v>723</v>
      </c>
      <c r="C506" s="69"/>
      <c r="D506" s="69">
        <v>0</v>
      </c>
      <c r="E506" s="69">
        <v>0</v>
      </c>
      <c r="F506" s="69">
        <v>0</v>
      </c>
      <c r="G506" s="69">
        <v>0</v>
      </c>
      <c r="H506" s="69">
        <v>0</v>
      </c>
      <c r="I506" s="69">
        <v>0</v>
      </c>
      <c r="J506" s="69">
        <v>0</v>
      </c>
      <c r="K506" s="69">
        <v>0</v>
      </c>
      <c r="L506" s="69">
        <v>0</v>
      </c>
      <c r="M506" s="69">
        <v>0</v>
      </c>
      <c r="N506" s="70" t="s">
        <v>423</v>
      </c>
      <c r="O506" s="69">
        <v>0</v>
      </c>
      <c r="P506" s="69">
        <v>0</v>
      </c>
      <c r="Q506" s="69">
        <v>0</v>
      </c>
      <c r="R506" s="69">
        <v>0</v>
      </c>
      <c r="S506" s="69">
        <v>0</v>
      </c>
      <c r="T506" s="69">
        <v>0</v>
      </c>
      <c r="U506" s="69">
        <v>0</v>
      </c>
      <c r="V506" s="69">
        <v>0</v>
      </c>
      <c r="W506" s="70" t="s">
        <v>423</v>
      </c>
      <c r="X506" s="69">
        <f t="shared" si="404"/>
        <v>0</v>
      </c>
      <c r="Y506" s="69">
        <f t="shared" si="404"/>
        <v>0</v>
      </c>
      <c r="Z506" s="69">
        <f t="shared" si="404"/>
        <v>0</v>
      </c>
      <c r="AA506" s="69">
        <f t="shared" si="404"/>
        <v>0</v>
      </c>
      <c r="AB506" s="69">
        <f t="shared" si="404"/>
        <v>0</v>
      </c>
      <c r="AC506" s="69">
        <f t="shared" si="404"/>
        <v>0</v>
      </c>
      <c r="AD506" s="69">
        <f t="shared" si="404"/>
        <v>0</v>
      </c>
      <c r="AE506" s="69">
        <f t="shared" si="404"/>
        <v>0</v>
      </c>
      <c r="AF506" s="69">
        <v>0</v>
      </c>
      <c r="AG506" s="69">
        <v>0</v>
      </c>
      <c r="AH506" s="69">
        <v>0</v>
      </c>
      <c r="AI506" s="69">
        <v>0</v>
      </c>
      <c r="AJ506" s="69">
        <v>0</v>
      </c>
      <c r="AK506" s="69">
        <v>0</v>
      </c>
      <c r="AL506" s="69">
        <v>0</v>
      </c>
      <c r="AM506" s="69">
        <v>0</v>
      </c>
      <c r="AN506" s="70" t="s">
        <v>423</v>
      </c>
      <c r="AO506" s="69">
        <v>0</v>
      </c>
      <c r="AP506" s="69">
        <v>0</v>
      </c>
      <c r="AQ506" s="69">
        <v>0</v>
      </c>
      <c r="AR506" s="69">
        <v>0</v>
      </c>
      <c r="AS506" s="69">
        <v>0</v>
      </c>
      <c r="AT506" s="69">
        <v>0</v>
      </c>
      <c r="AU506" s="69">
        <v>0</v>
      </c>
      <c r="AV506" s="69">
        <v>0</v>
      </c>
      <c r="AW506" s="70" t="s">
        <v>423</v>
      </c>
      <c r="AX506" s="69">
        <v>0</v>
      </c>
      <c r="AY506" s="69">
        <v>0</v>
      </c>
      <c r="AZ506" s="69">
        <v>0</v>
      </c>
      <c r="BA506" s="69">
        <v>0</v>
      </c>
      <c r="BB506" s="69">
        <v>0</v>
      </c>
      <c r="BC506" s="69">
        <v>0</v>
      </c>
      <c r="BD506" s="69">
        <v>0</v>
      </c>
      <c r="BE506" s="69">
        <v>0</v>
      </c>
      <c r="BF506" s="70" t="s">
        <v>423</v>
      </c>
      <c r="BG506" s="69">
        <v>0</v>
      </c>
      <c r="BH506" s="69">
        <v>0</v>
      </c>
      <c r="BI506" s="69">
        <v>0</v>
      </c>
      <c r="BJ506" s="69">
        <v>0</v>
      </c>
      <c r="BK506" s="69">
        <v>0</v>
      </c>
      <c r="BL506" s="69">
        <v>0</v>
      </c>
      <c r="BM506" s="69">
        <v>0</v>
      </c>
      <c r="BN506" s="69">
        <v>0</v>
      </c>
      <c r="BO506" s="70" t="s">
        <v>423</v>
      </c>
      <c r="BP506" s="69">
        <v>0</v>
      </c>
      <c r="BQ506" s="69">
        <v>0</v>
      </c>
      <c r="BR506" s="69">
        <v>0</v>
      </c>
      <c r="BS506" s="69">
        <v>0</v>
      </c>
      <c r="BT506" s="69">
        <v>0</v>
      </c>
      <c r="BU506" s="69">
        <v>0</v>
      </c>
      <c r="BV506" s="69">
        <v>0</v>
      </c>
      <c r="BW506" s="69">
        <v>0</v>
      </c>
      <c r="BX506" s="70" t="s">
        <v>423</v>
      </c>
      <c r="BY506" s="69">
        <v>0</v>
      </c>
      <c r="BZ506" s="69">
        <v>0</v>
      </c>
      <c r="CA506" s="69">
        <v>0</v>
      </c>
      <c r="CB506" s="69">
        <v>0</v>
      </c>
      <c r="CC506" s="69">
        <v>0</v>
      </c>
      <c r="CD506" s="69">
        <v>0</v>
      </c>
      <c r="CE506" s="69">
        <v>0</v>
      </c>
      <c r="CF506" s="69">
        <v>0</v>
      </c>
      <c r="CG506" s="70" t="s">
        <v>423</v>
      </c>
      <c r="CH506" s="69">
        <v>0</v>
      </c>
      <c r="CI506" s="69">
        <v>0</v>
      </c>
      <c r="CJ506" s="69">
        <v>0</v>
      </c>
      <c r="CK506" s="69">
        <v>0</v>
      </c>
      <c r="CL506" s="69">
        <v>0</v>
      </c>
      <c r="CM506" s="69">
        <v>0</v>
      </c>
      <c r="CN506" s="69">
        <v>0</v>
      </c>
      <c r="CO506" s="69">
        <v>0</v>
      </c>
      <c r="CP506" s="70" t="s">
        <v>423</v>
      </c>
      <c r="CQ506" s="69">
        <v>0</v>
      </c>
      <c r="CR506" s="69">
        <v>0</v>
      </c>
      <c r="CS506" s="69">
        <v>0</v>
      </c>
      <c r="CT506" s="69">
        <v>0</v>
      </c>
      <c r="CU506" s="69">
        <v>0</v>
      </c>
      <c r="CV506" s="69">
        <v>0</v>
      </c>
      <c r="CW506" s="69">
        <v>0</v>
      </c>
      <c r="CX506" s="69">
        <v>0</v>
      </c>
      <c r="CY506" s="70" t="s">
        <v>423</v>
      </c>
      <c r="CZ506" s="69">
        <v>0</v>
      </c>
      <c r="DA506" s="69">
        <v>0</v>
      </c>
      <c r="DB506" s="69">
        <v>0</v>
      </c>
      <c r="DC506" s="69">
        <v>0</v>
      </c>
      <c r="DD506" s="69">
        <v>0</v>
      </c>
      <c r="DE506" s="69">
        <v>0</v>
      </c>
      <c r="DF506" s="69">
        <v>0</v>
      </c>
      <c r="DG506" s="69">
        <v>0</v>
      </c>
      <c r="DH506" s="70" t="s">
        <v>423</v>
      </c>
    </row>
    <row r="507" spans="1:112" s="74" customFormat="1" ht="11.5" hidden="1" outlineLevel="1" x14ac:dyDescent="0.35">
      <c r="A507" s="88">
        <v>4364</v>
      </c>
      <c r="B507" s="88" t="s">
        <v>724</v>
      </c>
      <c r="C507" s="69"/>
      <c r="D507" s="69">
        <v>0</v>
      </c>
      <c r="E507" s="69">
        <v>0</v>
      </c>
      <c r="F507" s="69">
        <v>0</v>
      </c>
      <c r="G507" s="69">
        <v>0</v>
      </c>
      <c r="H507" s="69">
        <v>0</v>
      </c>
      <c r="I507" s="69">
        <v>0</v>
      </c>
      <c r="J507" s="69">
        <v>0</v>
      </c>
      <c r="K507" s="69">
        <v>0</v>
      </c>
      <c r="L507" s="69">
        <v>0</v>
      </c>
      <c r="M507" s="69">
        <v>0</v>
      </c>
      <c r="N507" s="70" t="s">
        <v>423</v>
      </c>
      <c r="O507" s="69">
        <v>0</v>
      </c>
      <c r="P507" s="69">
        <v>0</v>
      </c>
      <c r="Q507" s="69">
        <v>0</v>
      </c>
      <c r="R507" s="69">
        <v>0</v>
      </c>
      <c r="S507" s="69">
        <v>0</v>
      </c>
      <c r="T507" s="69">
        <v>0</v>
      </c>
      <c r="U507" s="69">
        <v>0</v>
      </c>
      <c r="V507" s="69">
        <v>0</v>
      </c>
      <c r="W507" s="70" t="s">
        <v>423</v>
      </c>
      <c r="X507" s="69">
        <f t="shared" si="404"/>
        <v>0</v>
      </c>
      <c r="Y507" s="69">
        <f t="shared" si="404"/>
        <v>0</v>
      </c>
      <c r="Z507" s="69">
        <f t="shared" si="404"/>
        <v>0</v>
      </c>
      <c r="AA507" s="69">
        <f t="shared" si="404"/>
        <v>0</v>
      </c>
      <c r="AB507" s="69">
        <f t="shared" si="404"/>
        <v>0</v>
      </c>
      <c r="AC507" s="69">
        <f t="shared" si="404"/>
        <v>0</v>
      </c>
      <c r="AD507" s="69">
        <f t="shared" si="404"/>
        <v>0</v>
      </c>
      <c r="AE507" s="69">
        <f t="shared" si="404"/>
        <v>0</v>
      </c>
      <c r="AF507" s="69">
        <v>0</v>
      </c>
      <c r="AG507" s="69">
        <v>0</v>
      </c>
      <c r="AH507" s="69">
        <v>0</v>
      </c>
      <c r="AI507" s="69">
        <v>0</v>
      </c>
      <c r="AJ507" s="69">
        <v>0</v>
      </c>
      <c r="AK507" s="69">
        <v>0</v>
      </c>
      <c r="AL507" s="69">
        <v>0</v>
      </c>
      <c r="AM507" s="69">
        <v>0</v>
      </c>
      <c r="AN507" s="70" t="s">
        <v>423</v>
      </c>
      <c r="AO507" s="69">
        <v>0</v>
      </c>
      <c r="AP507" s="69">
        <v>0</v>
      </c>
      <c r="AQ507" s="69">
        <v>0</v>
      </c>
      <c r="AR507" s="69">
        <v>0</v>
      </c>
      <c r="AS507" s="69">
        <v>0</v>
      </c>
      <c r="AT507" s="69">
        <v>0</v>
      </c>
      <c r="AU507" s="69">
        <v>0</v>
      </c>
      <c r="AV507" s="69">
        <v>0</v>
      </c>
      <c r="AW507" s="70" t="s">
        <v>423</v>
      </c>
      <c r="AX507" s="69">
        <v>0</v>
      </c>
      <c r="AY507" s="69">
        <v>0</v>
      </c>
      <c r="AZ507" s="69">
        <v>0</v>
      </c>
      <c r="BA507" s="69">
        <v>0</v>
      </c>
      <c r="BB507" s="69">
        <v>0</v>
      </c>
      <c r="BC507" s="69">
        <v>0</v>
      </c>
      <c r="BD507" s="69">
        <v>0</v>
      </c>
      <c r="BE507" s="69">
        <v>0</v>
      </c>
      <c r="BF507" s="70" t="s">
        <v>423</v>
      </c>
      <c r="BG507" s="69">
        <v>0</v>
      </c>
      <c r="BH507" s="69">
        <v>0</v>
      </c>
      <c r="BI507" s="69">
        <v>0</v>
      </c>
      <c r="BJ507" s="69">
        <v>0</v>
      </c>
      <c r="BK507" s="69">
        <v>0</v>
      </c>
      <c r="BL507" s="69">
        <v>0</v>
      </c>
      <c r="BM507" s="69">
        <v>0</v>
      </c>
      <c r="BN507" s="69">
        <v>0</v>
      </c>
      <c r="BO507" s="70" t="s">
        <v>423</v>
      </c>
      <c r="BP507" s="69">
        <v>0</v>
      </c>
      <c r="BQ507" s="69">
        <v>0</v>
      </c>
      <c r="BR507" s="69">
        <v>0</v>
      </c>
      <c r="BS507" s="69">
        <v>0</v>
      </c>
      <c r="BT507" s="69">
        <v>0</v>
      </c>
      <c r="BU507" s="69">
        <v>0</v>
      </c>
      <c r="BV507" s="69">
        <v>0</v>
      </c>
      <c r="BW507" s="69">
        <v>0</v>
      </c>
      <c r="BX507" s="70" t="s">
        <v>423</v>
      </c>
      <c r="BY507" s="69">
        <v>0</v>
      </c>
      <c r="BZ507" s="69">
        <v>0</v>
      </c>
      <c r="CA507" s="69">
        <v>0</v>
      </c>
      <c r="CB507" s="69">
        <v>0</v>
      </c>
      <c r="CC507" s="69">
        <v>0</v>
      </c>
      <c r="CD507" s="69">
        <v>0</v>
      </c>
      <c r="CE507" s="69">
        <v>0</v>
      </c>
      <c r="CF507" s="69">
        <v>0</v>
      </c>
      <c r="CG507" s="70" t="s">
        <v>423</v>
      </c>
      <c r="CH507" s="69">
        <v>0</v>
      </c>
      <c r="CI507" s="69">
        <v>0</v>
      </c>
      <c r="CJ507" s="69">
        <v>0</v>
      </c>
      <c r="CK507" s="69">
        <v>0</v>
      </c>
      <c r="CL507" s="69">
        <v>0</v>
      </c>
      <c r="CM507" s="69">
        <v>0</v>
      </c>
      <c r="CN507" s="69">
        <v>0</v>
      </c>
      <c r="CO507" s="69">
        <v>0</v>
      </c>
      <c r="CP507" s="70" t="s">
        <v>423</v>
      </c>
      <c r="CQ507" s="69">
        <v>0</v>
      </c>
      <c r="CR507" s="69">
        <v>0</v>
      </c>
      <c r="CS507" s="69">
        <v>0</v>
      </c>
      <c r="CT507" s="69">
        <v>0</v>
      </c>
      <c r="CU507" s="69">
        <v>0</v>
      </c>
      <c r="CV507" s="69">
        <v>0</v>
      </c>
      <c r="CW507" s="69">
        <v>0</v>
      </c>
      <c r="CX507" s="69">
        <v>0</v>
      </c>
      <c r="CY507" s="70" t="s">
        <v>423</v>
      </c>
      <c r="CZ507" s="69">
        <v>0</v>
      </c>
      <c r="DA507" s="69">
        <v>0</v>
      </c>
      <c r="DB507" s="69">
        <v>0</v>
      </c>
      <c r="DC507" s="69">
        <v>0</v>
      </c>
      <c r="DD507" s="69">
        <v>0</v>
      </c>
      <c r="DE507" s="69">
        <v>0</v>
      </c>
      <c r="DF507" s="69">
        <v>0</v>
      </c>
      <c r="DG507" s="69">
        <v>0</v>
      </c>
      <c r="DH507" s="70" t="s">
        <v>423</v>
      </c>
    </row>
    <row r="508" spans="1:112" s="74" customFormat="1" ht="11.5" hidden="1" outlineLevel="1" x14ac:dyDescent="0.35">
      <c r="A508" s="88">
        <v>4365</v>
      </c>
      <c r="B508" s="88" t="s">
        <v>725</v>
      </c>
      <c r="C508" s="69"/>
      <c r="D508" s="69">
        <v>0</v>
      </c>
      <c r="E508" s="69">
        <v>0</v>
      </c>
      <c r="F508" s="69">
        <v>0</v>
      </c>
      <c r="G508" s="69">
        <v>0</v>
      </c>
      <c r="H508" s="69">
        <v>0</v>
      </c>
      <c r="I508" s="69">
        <v>0</v>
      </c>
      <c r="J508" s="69">
        <v>0</v>
      </c>
      <c r="K508" s="69">
        <v>0</v>
      </c>
      <c r="L508" s="69">
        <v>0</v>
      </c>
      <c r="M508" s="69">
        <v>0</v>
      </c>
      <c r="N508" s="70" t="s">
        <v>423</v>
      </c>
      <c r="O508" s="69">
        <v>0</v>
      </c>
      <c r="P508" s="69">
        <v>0</v>
      </c>
      <c r="Q508" s="69">
        <v>0</v>
      </c>
      <c r="R508" s="69">
        <v>0</v>
      </c>
      <c r="S508" s="69">
        <v>0</v>
      </c>
      <c r="T508" s="69">
        <v>0</v>
      </c>
      <c r="U508" s="69">
        <v>0</v>
      </c>
      <c r="V508" s="69">
        <v>0</v>
      </c>
      <c r="W508" s="70" t="s">
        <v>423</v>
      </c>
      <c r="X508" s="69">
        <f t="shared" si="404"/>
        <v>0</v>
      </c>
      <c r="Y508" s="69">
        <f t="shared" si="404"/>
        <v>0</v>
      </c>
      <c r="Z508" s="69">
        <f t="shared" si="404"/>
        <v>0</v>
      </c>
      <c r="AA508" s="69">
        <f t="shared" si="404"/>
        <v>0</v>
      </c>
      <c r="AB508" s="69">
        <f t="shared" si="404"/>
        <v>0</v>
      </c>
      <c r="AC508" s="69">
        <f t="shared" si="404"/>
        <v>0</v>
      </c>
      <c r="AD508" s="69">
        <f t="shared" si="404"/>
        <v>0</v>
      </c>
      <c r="AE508" s="69">
        <f t="shared" si="404"/>
        <v>0</v>
      </c>
      <c r="AF508" s="69">
        <v>0</v>
      </c>
      <c r="AG508" s="69">
        <v>0</v>
      </c>
      <c r="AH508" s="69">
        <v>0</v>
      </c>
      <c r="AI508" s="69">
        <v>0</v>
      </c>
      <c r="AJ508" s="69">
        <v>0</v>
      </c>
      <c r="AK508" s="69">
        <v>0</v>
      </c>
      <c r="AL508" s="69">
        <v>0</v>
      </c>
      <c r="AM508" s="69">
        <v>0</v>
      </c>
      <c r="AN508" s="70" t="s">
        <v>423</v>
      </c>
      <c r="AO508" s="69">
        <v>0</v>
      </c>
      <c r="AP508" s="69">
        <v>0</v>
      </c>
      <c r="AQ508" s="69">
        <v>0</v>
      </c>
      <c r="AR508" s="69">
        <v>0</v>
      </c>
      <c r="AS508" s="69">
        <v>0</v>
      </c>
      <c r="AT508" s="69">
        <v>0</v>
      </c>
      <c r="AU508" s="69">
        <v>0</v>
      </c>
      <c r="AV508" s="69">
        <v>0</v>
      </c>
      <c r="AW508" s="70" t="s">
        <v>423</v>
      </c>
      <c r="AX508" s="69">
        <v>0</v>
      </c>
      <c r="AY508" s="69">
        <v>0</v>
      </c>
      <c r="AZ508" s="69">
        <v>0</v>
      </c>
      <c r="BA508" s="69">
        <v>0</v>
      </c>
      <c r="BB508" s="69">
        <v>0</v>
      </c>
      <c r="BC508" s="69">
        <v>0</v>
      </c>
      <c r="BD508" s="69">
        <v>0</v>
      </c>
      <c r="BE508" s="69">
        <v>0</v>
      </c>
      <c r="BF508" s="70" t="s">
        <v>423</v>
      </c>
      <c r="BG508" s="69">
        <v>0</v>
      </c>
      <c r="BH508" s="69">
        <v>0</v>
      </c>
      <c r="BI508" s="69">
        <v>0</v>
      </c>
      <c r="BJ508" s="69">
        <v>0</v>
      </c>
      <c r="BK508" s="69">
        <v>0</v>
      </c>
      <c r="BL508" s="69">
        <v>0</v>
      </c>
      <c r="BM508" s="69">
        <v>0</v>
      </c>
      <c r="BN508" s="69">
        <v>0</v>
      </c>
      <c r="BO508" s="70" t="s">
        <v>423</v>
      </c>
      <c r="BP508" s="69">
        <v>0</v>
      </c>
      <c r="BQ508" s="69">
        <v>0</v>
      </c>
      <c r="BR508" s="69">
        <v>0</v>
      </c>
      <c r="BS508" s="69">
        <v>0</v>
      </c>
      <c r="BT508" s="69">
        <v>0</v>
      </c>
      <c r="BU508" s="69">
        <v>0</v>
      </c>
      <c r="BV508" s="69">
        <v>0</v>
      </c>
      <c r="BW508" s="69">
        <v>0</v>
      </c>
      <c r="BX508" s="70" t="s">
        <v>423</v>
      </c>
      <c r="BY508" s="69">
        <v>0</v>
      </c>
      <c r="BZ508" s="69">
        <v>0</v>
      </c>
      <c r="CA508" s="69">
        <v>0</v>
      </c>
      <c r="CB508" s="69">
        <v>0</v>
      </c>
      <c r="CC508" s="69">
        <v>0</v>
      </c>
      <c r="CD508" s="69">
        <v>0</v>
      </c>
      <c r="CE508" s="69">
        <v>0</v>
      </c>
      <c r="CF508" s="69">
        <v>0</v>
      </c>
      <c r="CG508" s="70" t="s">
        <v>423</v>
      </c>
      <c r="CH508" s="69">
        <v>0</v>
      </c>
      <c r="CI508" s="69">
        <v>0</v>
      </c>
      <c r="CJ508" s="69">
        <v>0</v>
      </c>
      <c r="CK508" s="69">
        <v>0</v>
      </c>
      <c r="CL508" s="69">
        <v>0</v>
      </c>
      <c r="CM508" s="69">
        <v>0</v>
      </c>
      <c r="CN508" s="69">
        <v>0</v>
      </c>
      <c r="CO508" s="69">
        <v>0</v>
      </c>
      <c r="CP508" s="70" t="s">
        <v>423</v>
      </c>
      <c r="CQ508" s="69">
        <v>0</v>
      </c>
      <c r="CR508" s="69">
        <v>0</v>
      </c>
      <c r="CS508" s="69">
        <v>0</v>
      </c>
      <c r="CT508" s="69">
        <v>0</v>
      </c>
      <c r="CU508" s="69">
        <v>0</v>
      </c>
      <c r="CV508" s="69">
        <v>0</v>
      </c>
      <c r="CW508" s="69">
        <v>0</v>
      </c>
      <c r="CX508" s="69">
        <v>0</v>
      </c>
      <c r="CY508" s="70" t="s">
        <v>423</v>
      </c>
      <c r="CZ508" s="69">
        <v>0</v>
      </c>
      <c r="DA508" s="69">
        <v>0</v>
      </c>
      <c r="DB508" s="69">
        <v>0</v>
      </c>
      <c r="DC508" s="69">
        <v>0</v>
      </c>
      <c r="DD508" s="69">
        <v>0</v>
      </c>
      <c r="DE508" s="69">
        <v>0</v>
      </c>
      <c r="DF508" s="69">
        <v>0</v>
      </c>
      <c r="DG508" s="69">
        <v>0</v>
      </c>
      <c r="DH508" s="70" t="s">
        <v>423</v>
      </c>
    </row>
    <row r="509" spans="1:112" s="74" customFormat="1" ht="11.5" hidden="1" outlineLevel="1" x14ac:dyDescent="0.35">
      <c r="A509" s="88">
        <v>4366</v>
      </c>
      <c r="B509" s="88" t="s">
        <v>726</v>
      </c>
      <c r="C509" s="69"/>
      <c r="D509" s="69">
        <v>0</v>
      </c>
      <c r="E509" s="69">
        <v>0</v>
      </c>
      <c r="F509" s="69">
        <v>0</v>
      </c>
      <c r="G509" s="69">
        <v>0</v>
      </c>
      <c r="H509" s="69">
        <v>0</v>
      </c>
      <c r="I509" s="69">
        <v>0</v>
      </c>
      <c r="J509" s="69">
        <v>0</v>
      </c>
      <c r="K509" s="69">
        <v>0</v>
      </c>
      <c r="L509" s="69">
        <v>0</v>
      </c>
      <c r="M509" s="69">
        <v>0</v>
      </c>
      <c r="N509" s="70" t="s">
        <v>423</v>
      </c>
      <c r="O509" s="69">
        <v>0</v>
      </c>
      <c r="P509" s="69">
        <v>0</v>
      </c>
      <c r="Q509" s="69">
        <v>0</v>
      </c>
      <c r="R509" s="69">
        <v>0</v>
      </c>
      <c r="S509" s="69">
        <v>0</v>
      </c>
      <c r="T509" s="69">
        <v>0</v>
      </c>
      <c r="U509" s="69">
        <v>0</v>
      </c>
      <c r="V509" s="69">
        <v>0</v>
      </c>
      <c r="W509" s="70" t="s">
        <v>423</v>
      </c>
      <c r="X509" s="69">
        <f t="shared" si="404"/>
        <v>0</v>
      </c>
      <c r="Y509" s="69">
        <f t="shared" si="404"/>
        <v>0</v>
      </c>
      <c r="Z509" s="69">
        <f t="shared" si="404"/>
        <v>0</v>
      </c>
      <c r="AA509" s="69">
        <f t="shared" si="404"/>
        <v>0</v>
      </c>
      <c r="AB509" s="69">
        <f t="shared" si="404"/>
        <v>0</v>
      </c>
      <c r="AC509" s="69">
        <f t="shared" si="404"/>
        <v>0</v>
      </c>
      <c r="AD509" s="69">
        <f t="shared" si="404"/>
        <v>0</v>
      </c>
      <c r="AE509" s="69">
        <f t="shared" si="404"/>
        <v>0</v>
      </c>
      <c r="AF509" s="69">
        <v>0</v>
      </c>
      <c r="AG509" s="69">
        <v>0</v>
      </c>
      <c r="AH509" s="69">
        <v>0</v>
      </c>
      <c r="AI509" s="69">
        <v>0</v>
      </c>
      <c r="AJ509" s="69">
        <v>0</v>
      </c>
      <c r="AK509" s="69">
        <v>0</v>
      </c>
      <c r="AL509" s="69">
        <v>0</v>
      </c>
      <c r="AM509" s="69">
        <v>0</v>
      </c>
      <c r="AN509" s="70" t="s">
        <v>423</v>
      </c>
      <c r="AO509" s="69">
        <v>0</v>
      </c>
      <c r="AP509" s="69">
        <v>0</v>
      </c>
      <c r="AQ509" s="69">
        <v>0</v>
      </c>
      <c r="AR509" s="69">
        <v>0</v>
      </c>
      <c r="AS509" s="69">
        <v>0</v>
      </c>
      <c r="AT509" s="69">
        <v>0</v>
      </c>
      <c r="AU509" s="69">
        <v>0</v>
      </c>
      <c r="AV509" s="69">
        <v>0</v>
      </c>
      <c r="AW509" s="70" t="s">
        <v>423</v>
      </c>
      <c r="AX509" s="69">
        <v>0</v>
      </c>
      <c r="AY509" s="69">
        <v>0</v>
      </c>
      <c r="AZ509" s="69">
        <v>0</v>
      </c>
      <c r="BA509" s="69">
        <v>0</v>
      </c>
      <c r="BB509" s="69">
        <v>0</v>
      </c>
      <c r="BC509" s="69">
        <v>0</v>
      </c>
      <c r="BD509" s="69">
        <v>0</v>
      </c>
      <c r="BE509" s="69">
        <v>0</v>
      </c>
      <c r="BF509" s="70" t="s">
        <v>423</v>
      </c>
      <c r="BG509" s="69">
        <v>0</v>
      </c>
      <c r="BH509" s="69">
        <v>0</v>
      </c>
      <c r="BI509" s="69">
        <v>0</v>
      </c>
      <c r="BJ509" s="69">
        <v>0</v>
      </c>
      <c r="BK509" s="69">
        <v>0</v>
      </c>
      <c r="BL509" s="69">
        <v>0</v>
      </c>
      <c r="BM509" s="69">
        <v>0</v>
      </c>
      <c r="BN509" s="69">
        <v>0</v>
      </c>
      <c r="BO509" s="70" t="s">
        <v>423</v>
      </c>
      <c r="BP509" s="69">
        <v>0</v>
      </c>
      <c r="BQ509" s="69">
        <v>0</v>
      </c>
      <c r="BR509" s="69">
        <v>0</v>
      </c>
      <c r="BS509" s="69">
        <v>0</v>
      </c>
      <c r="BT509" s="69">
        <v>0</v>
      </c>
      <c r="BU509" s="69">
        <v>0</v>
      </c>
      <c r="BV509" s="69">
        <v>0</v>
      </c>
      <c r="BW509" s="69">
        <v>0</v>
      </c>
      <c r="BX509" s="70" t="s">
        <v>423</v>
      </c>
      <c r="BY509" s="69">
        <v>0</v>
      </c>
      <c r="BZ509" s="69">
        <v>0</v>
      </c>
      <c r="CA509" s="69">
        <v>0</v>
      </c>
      <c r="CB509" s="69">
        <v>0</v>
      </c>
      <c r="CC509" s="69">
        <v>0</v>
      </c>
      <c r="CD509" s="69">
        <v>0</v>
      </c>
      <c r="CE509" s="69">
        <v>0</v>
      </c>
      <c r="CF509" s="69">
        <v>0</v>
      </c>
      <c r="CG509" s="70" t="s">
        <v>423</v>
      </c>
      <c r="CH509" s="69">
        <v>0</v>
      </c>
      <c r="CI509" s="69">
        <v>0</v>
      </c>
      <c r="CJ509" s="69">
        <v>0</v>
      </c>
      <c r="CK509" s="69">
        <v>0</v>
      </c>
      <c r="CL509" s="69">
        <v>0</v>
      </c>
      <c r="CM509" s="69">
        <v>0</v>
      </c>
      <c r="CN509" s="69">
        <v>0</v>
      </c>
      <c r="CO509" s="69">
        <v>0</v>
      </c>
      <c r="CP509" s="70" t="s">
        <v>423</v>
      </c>
      <c r="CQ509" s="69">
        <v>0</v>
      </c>
      <c r="CR509" s="69">
        <v>0</v>
      </c>
      <c r="CS509" s="69">
        <v>0</v>
      </c>
      <c r="CT509" s="69">
        <v>0</v>
      </c>
      <c r="CU509" s="69">
        <v>0</v>
      </c>
      <c r="CV509" s="69">
        <v>0</v>
      </c>
      <c r="CW509" s="69">
        <v>0</v>
      </c>
      <c r="CX509" s="69">
        <v>0</v>
      </c>
      <c r="CY509" s="70" t="s">
        <v>423</v>
      </c>
      <c r="CZ509" s="69">
        <v>0</v>
      </c>
      <c r="DA509" s="69">
        <v>0</v>
      </c>
      <c r="DB509" s="69">
        <v>0</v>
      </c>
      <c r="DC509" s="69">
        <v>0</v>
      </c>
      <c r="DD509" s="69">
        <v>0</v>
      </c>
      <c r="DE509" s="69">
        <v>0</v>
      </c>
      <c r="DF509" s="69">
        <v>0</v>
      </c>
      <c r="DG509" s="69">
        <v>0</v>
      </c>
      <c r="DH509" s="70" t="s">
        <v>423</v>
      </c>
    </row>
    <row r="510" spans="1:112" s="74" customFormat="1" ht="11.5" collapsed="1" x14ac:dyDescent="0.35">
      <c r="A510" s="88">
        <v>4400</v>
      </c>
      <c r="B510" s="88" t="s">
        <v>727</v>
      </c>
      <c r="C510" s="69"/>
      <c r="D510" s="69">
        <v>0</v>
      </c>
      <c r="E510" s="69">
        <v>5025</v>
      </c>
      <c r="F510" s="69">
        <v>5000</v>
      </c>
      <c r="G510" s="69">
        <v>0</v>
      </c>
      <c r="H510" s="69">
        <v>0</v>
      </c>
      <c r="I510" s="69">
        <v>25</v>
      </c>
      <c r="J510" s="69">
        <v>0</v>
      </c>
      <c r="K510" s="69">
        <v>0</v>
      </c>
      <c r="L510" s="69">
        <v>0</v>
      </c>
      <c r="M510" s="69">
        <v>0</v>
      </c>
      <c r="N510" s="70" t="s">
        <v>423</v>
      </c>
      <c r="O510" s="69">
        <v>5000</v>
      </c>
      <c r="P510" s="69">
        <v>0</v>
      </c>
      <c r="Q510" s="69">
        <v>0</v>
      </c>
      <c r="R510" s="69">
        <v>25</v>
      </c>
      <c r="S510" s="69">
        <v>0</v>
      </c>
      <c r="T510" s="69">
        <v>0</v>
      </c>
      <c r="U510" s="69">
        <v>0</v>
      </c>
      <c r="V510" s="69">
        <v>5025</v>
      </c>
      <c r="W510" s="70" t="s">
        <v>423</v>
      </c>
      <c r="X510" s="69">
        <f t="shared" si="404"/>
        <v>0</v>
      </c>
      <c r="Y510" s="69">
        <f t="shared" si="404"/>
        <v>0</v>
      </c>
      <c r="Z510" s="69">
        <f t="shared" si="404"/>
        <v>0</v>
      </c>
      <c r="AA510" s="69">
        <f t="shared" si="404"/>
        <v>0</v>
      </c>
      <c r="AB510" s="69">
        <f t="shared" si="404"/>
        <v>0</v>
      </c>
      <c r="AC510" s="69">
        <f t="shared" si="404"/>
        <v>0</v>
      </c>
      <c r="AD510" s="69">
        <f t="shared" si="404"/>
        <v>0</v>
      </c>
      <c r="AE510" s="69">
        <f t="shared" si="404"/>
        <v>-5025</v>
      </c>
      <c r="AF510" s="69">
        <v>5150</v>
      </c>
      <c r="AG510" s="69">
        <v>0</v>
      </c>
      <c r="AH510" s="69">
        <v>0</v>
      </c>
      <c r="AI510" s="69">
        <v>25.5</v>
      </c>
      <c r="AJ510" s="69">
        <v>0</v>
      </c>
      <c r="AK510" s="69">
        <v>0</v>
      </c>
      <c r="AL510" s="69">
        <v>0</v>
      </c>
      <c r="AM510" s="69">
        <v>5175.5</v>
      </c>
      <c r="AN510" s="70" t="s">
        <v>423</v>
      </c>
      <c r="AO510" s="69">
        <v>5304.5</v>
      </c>
      <c r="AP510" s="69">
        <v>0</v>
      </c>
      <c r="AQ510" s="69">
        <v>0</v>
      </c>
      <c r="AR510" s="69">
        <v>26.265000000000001</v>
      </c>
      <c r="AS510" s="69">
        <v>0</v>
      </c>
      <c r="AT510" s="69">
        <v>0</v>
      </c>
      <c r="AU510" s="69">
        <v>0</v>
      </c>
      <c r="AV510" s="69">
        <v>5330.7650000000003</v>
      </c>
      <c r="AW510" s="70" t="s">
        <v>423</v>
      </c>
      <c r="AX510" s="69">
        <v>5463.6350000000002</v>
      </c>
      <c r="AY510" s="69">
        <v>0</v>
      </c>
      <c r="AZ510" s="69">
        <v>0</v>
      </c>
      <c r="BA510" s="69">
        <v>27.052950000000003</v>
      </c>
      <c r="BB510" s="69">
        <v>0</v>
      </c>
      <c r="BC510" s="69">
        <v>0</v>
      </c>
      <c r="BD510" s="69">
        <v>0</v>
      </c>
      <c r="BE510" s="69">
        <v>5490.6879500000005</v>
      </c>
      <c r="BF510" s="70" t="s">
        <v>423</v>
      </c>
      <c r="BG510" s="69">
        <v>5627.5440500000004</v>
      </c>
      <c r="BH510" s="69">
        <v>0</v>
      </c>
      <c r="BI510" s="69">
        <v>0</v>
      </c>
      <c r="BJ510" s="69">
        <v>27.864538500000002</v>
      </c>
      <c r="BK510" s="69">
        <v>0</v>
      </c>
      <c r="BL510" s="69">
        <v>0</v>
      </c>
      <c r="BM510" s="69">
        <v>0</v>
      </c>
      <c r="BN510" s="69">
        <v>5655.4085885000004</v>
      </c>
      <c r="BO510" s="70" t="s">
        <v>423</v>
      </c>
      <c r="BP510" s="69">
        <v>5796.3703715000001</v>
      </c>
      <c r="BQ510" s="69">
        <v>0</v>
      </c>
      <c r="BR510" s="69">
        <v>0</v>
      </c>
      <c r="BS510" s="69">
        <v>28.700474655000004</v>
      </c>
      <c r="BT510" s="69">
        <v>0</v>
      </c>
      <c r="BU510" s="69">
        <v>0</v>
      </c>
      <c r="BV510" s="69">
        <v>0</v>
      </c>
      <c r="BW510" s="69">
        <v>5825.0708461550003</v>
      </c>
      <c r="BX510" s="70" t="s">
        <v>423</v>
      </c>
      <c r="BY510" s="69">
        <v>5970.2614826449999</v>
      </c>
      <c r="BZ510" s="69">
        <v>0</v>
      </c>
      <c r="CA510" s="69">
        <v>0</v>
      </c>
      <c r="CB510" s="69">
        <v>29.561488894650005</v>
      </c>
      <c r="CC510" s="69">
        <v>0</v>
      </c>
      <c r="CD510" s="69">
        <v>0</v>
      </c>
      <c r="CE510" s="69">
        <v>0</v>
      </c>
      <c r="CF510" s="69">
        <v>5999.8229715396501</v>
      </c>
      <c r="CG510" s="70" t="s">
        <v>423</v>
      </c>
      <c r="CH510" s="69">
        <v>6149.3693271243501</v>
      </c>
      <c r="CI510" s="69">
        <v>0</v>
      </c>
      <c r="CJ510" s="69">
        <v>0</v>
      </c>
      <c r="CK510" s="69">
        <v>30.448333561489505</v>
      </c>
      <c r="CL510" s="69">
        <v>0</v>
      </c>
      <c r="CM510" s="69">
        <v>0</v>
      </c>
      <c r="CN510" s="69">
        <v>0</v>
      </c>
      <c r="CO510" s="69">
        <v>6179.8176606858397</v>
      </c>
      <c r="CP510" s="70" t="s">
        <v>423</v>
      </c>
      <c r="CQ510" s="69">
        <v>6333.8504069380806</v>
      </c>
      <c r="CR510" s="69">
        <v>0</v>
      </c>
      <c r="CS510" s="69">
        <v>0</v>
      </c>
      <c r="CT510" s="69">
        <v>31.361783568334193</v>
      </c>
      <c r="CU510" s="69">
        <v>0</v>
      </c>
      <c r="CV510" s="69">
        <v>0</v>
      </c>
      <c r="CW510" s="69">
        <v>0</v>
      </c>
      <c r="CX510" s="69">
        <v>6365.212190506415</v>
      </c>
      <c r="CY510" s="70" t="s">
        <v>423</v>
      </c>
      <c r="CZ510" s="69">
        <v>6523.865919146223</v>
      </c>
      <c r="DA510" s="69">
        <v>0</v>
      </c>
      <c r="DB510" s="69">
        <v>0</v>
      </c>
      <c r="DC510" s="69">
        <v>32.302637075384219</v>
      </c>
      <c r="DD510" s="69">
        <v>0</v>
      </c>
      <c r="DE510" s="69">
        <v>0</v>
      </c>
      <c r="DF510" s="69">
        <v>0</v>
      </c>
      <c r="DG510" s="69">
        <v>6556.1685562216071</v>
      </c>
      <c r="DH510" s="70" t="s">
        <v>423</v>
      </c>
    </row>
    <row r="511" spans="1:112" s="74" customFormat="1" ht="11.5" x14ac:dyDescent="0.35">
      <c r="A511" s="88">
        <v>4410</v>
      </c>
      <c r="B511" s="88" t="s">
        <v>728</v>
      </c>
      <c r="C511" s="69"/>
      <c r="D511" s="69">
        <v>0</v>
      </c>
      <c r="E511" s="69">
        <v>19700</v>
      </c>
      <c r="F511" s="69">
        <v>2000</v>
      </c>
      <c r="G511" s="69">
        <v>4700</v>
      </c>
      <c r="H511" s="69">
        <v>0</v>
      </c>
      <c r="I511" s="69">
        <v>3000</v>
      </c>
      <c r="J511" s="69">
        <v>10000</v>
      </c>
      <c r="K511" s="69">
        <v>0</v>
      </c>
      <c r="L511" s="69">
        <v>0</v>
      </c>
      <c r="M511" s="69">
        <v>0</v>
      </c>
      <c r="N511" s="70" t="s">
        <v>423</v>
      </c>
      <c r="O511" s="69">
        <v>2000</v>
      </c>
      <c r="P511" s="69">
        <v>4700</v>
      </c>
      <c r="Q511" s="69">
        <v>0</v>
      </c>
      <c r="R511" s="69">
        <v>10000</v>
      </c>
      <c r="S511" s="69">
        <v>10000</v>
      </c>
      <c r="T511" s="69">
        <v>0</v>
      </c>
      <c r="U511" s="69">
        <v>0</v>
      </c>
      <c r="V511" s="69">
        <v>26700</v>
      </c>
      <c r="W511" s="70" t="s">
        <v>423</v>
      </c>
      <c r="X511" s="69">
        <f t="shared" si="404"/>
        <v>0</v>
      </c>
      <c r="Y511" s="69">
        <f t="shared" si="404"/>
        <v>0</v>
      </c>
      <c r="Z511" s="69">
        <f t="shared" si="404"/>
        <v>0</v>
      </c>
      <c r="AA511" s="69">
        <f t="shared" si="404"/>
        <v>-7000</v>
      </c>
      <c r="AB511" s="69">
        <f t="shared" si="404"/>
        <v>0</v>
      </c>
      <c r="AC511" s="69">
        <f t="shared" si="404"/>
        <v>0</v>
      </c>
      <c r="AD511" s="69">
        <f t="shared" si="404"/>
        <v>0</v>
      </c>
      <c r="AE511" s="69">
        <f t="shared" si="404"/>
        <v>-26700</v>
      </c>
      <c r="AF511" s="69">
        <v>2060</v>
      </c>
      <c r="AG511" s="69">
        <v>4841</v>
      </c>
      <c r="AH511" s="69">
        <v>0</v>
      </c>
      <c r="AI511" s="69">
        <v>10000</v>
      </c>
      <c r="AJ511" s="69">
        <v>10300</v>
      </c>
      <c r="AK511" s="69">
        <v>0</v>
      </c>
      <c r="AL511" s="69">
        <v>0</v>
      </c>
      <c r="AM511" s="69">
        <v>27201</v>
      </c>
      <c r="AN511" s="70" t="s">
        <v>423</v>
      </c>
      <c r="AO511" s="69">
        <v>2121.8000000000002</v>
      </c>
      <c r="AP511" s="69">
        <v>4986.2300000000005</v>
      </c>
      <c r="AQ511" s="69">
        <v>0</v>
      </c>
      <c r="AR511" s="69">
        <v>10300</v>
      </c>
      <c r="AS511" s="69">
        <v>10609</v>
      </c>
      <c r="AT511" s="69">
        <v>0</v>
      </c>
      <c r="AU511" s="69">
        <v>0</v>
      </c>
      <c r="AV511" s="69">
        <v>28017.03</v>
      </c>
      <c r="AW511" s="70" t="s">
        <v>423</v>
      </c>
      <c r="AX511" s="69">
        <v>2185.4540000000002</v>
      </c>
      <c r="AY511" s="69">
        <v>5135.8169000000007</v>
      </c>
      <c r="AZ511" s="69">
        <v>0</v>
      </c>
      <c r="BA511" s="69">
        <v>10609</v>
      </c>
      <c r="BB511" s="69">
        <v>10927.27</v>
      </c>
      <c r="BC511" s="69">
        <v>0</v>
      </c>
      <c r="BD511" s="69">
        <v>0</v>
      </c>
      <c r="BE511" s="69">
        <v>28857.540900000004</v>
      </c>
      <c r="BF511" s="70" t="s">
        <v>423</v>
      </c>
      <c r="BG511" s="69">
        <v>2251.0176200000001</v>
      </c>
      <c r="BH511" s="69">
        <v>5289.891407000001</v>
      </c>
      <c r="BI511" s="69">
        <v>0</v>
      </c>
      <c r="BJ511" s="69">
        <v>10927.27</v>
      </c>
      <c r="BK511" s="69">
        <v>11255.088100000001</v>
      </c>
      <c r="BL511" s="69">
        <v>0</v>
      </c>
      <c r="BM511" s="69">
        <v>0</v>
      </c>
      <c r="BN511" s="69">
        <v>29723.267127000003</v>
      </c>
      <c r="BO511" s="70" t="s">
        <v>423</v>
      </c>
      <c r="BP511" s="69">
        <v>2318.5481486000003</v>
      </c>
      <c r="BQ511" s="69">
        <v>5448.5881492100016</v>
      </c>
      <c r="BR511" s="69">
        <v>0</v>
      </c>
      <c r="BS511" s="69">
        <v>11255.088100000001</v>
      </c>
      <c r="BT511" s="69">
        <v>11592.740743</v>
      </c>
      <c r="BU511" s="69">
        <v>0</v>
      </c>
      <c r="BV511" s="69">
        <v>0</v>
      </c>
      <c r="BW511" s="69">
        <v>30614.965140810004</v>
      </c>
      <c r="BX511" s="70" t="s">
        <v>423</v>
      </c>
      <c r="BY511" s="69">
        <v>2388.1045930580003</v>
      </c>
      <c r="BZ511" s="69">
        <v>5612.0457936863022</v>
      </c>
      <c r="CA511" s="69">
        <v>0</v>
      </c>
      <c r="CB511" s="69">
        <v>11592.740743</v>
      </c>
      <c r="CC511" s="69">
        <v>11940.52296529</v>
      </c>
      <c r="CD511" s="69">
        <v>0</v>
      </c>
      <c r="CE511" s="69">
        <v>0</v>
      </c>
      <c r="CF511" s="69">
        <v>31533.414095034306</v>
      </c>
      <c r="CG511" s="70" t="s">
        <v>423</v>
      </c>
      <c r="CH511" s="69">
        <v>2459.7477308497405</v>
      </c>
      <c r="CI511" s="69">
        <v>5780.4071674968918</v>
      </c>
      <c r="CJ511" s="69">
        <v>0</v>
      </c>
      <c r="CK511" s="69">
        <v>11940.52296529</v>
      </c>
      <c r="CL511" s="69">
        <v>12298.7386542487</v>
      </c>
      <c r="CM511" s="69">
        <v>0</v>
      </c>
      <c r="CN511" s="69">
        <v>0</v>
      </c>
      <c r="CO511" s="69">
        <v>32479.416517885333</v>
      </c>
      <c r="CP511" s="70" t="s">
        <v>423</v>
      </c>
      <c r="CQ511" s="69">
        <v>2533.5401627752326</v>
      </c>
      <c r="CR511" s="69">
        <v>5953.8193825217986</v>
      </c>
      <c r="CS511" s="69">
        <v>0</v>
      </c>
      <c r="CT511" s="69">
        <v>12298.7386542487</v>
      </c>
      <c r="CU511" s="69">
        <v>12667.700813876161</v>
      </c>
      <c r="CV511" s="69">
        <v>0</v>
      </c>
      <c r="CW511" s="69">
        <v>0</v>
      </c>
      <c r="CX511" s="69">
        <v>33453.799013421893</v>
      </c>
      <c r="CY511" s="70" t="s">
        <v>423</v>
      </c>
      <c r="CZ511" s="69">
        <v>2609.5463676584895</v>
      </c>
      <c r="DA511" s="69">
        <v>6132.4339639974523</v>
      </c>
      <c r="DB511" s="69">
        <v>0</v>
      </c>
      <c r="DC511" s="69">
        <v>12667.700813876161</v>
      </c>
      <c r="DD511" s="69">
        <v>13047.731838292446</v>
      </c>
      <c r="DE511" s="69">
        <v>0</v>
      </c>
      <c r="DF511" s="69">
        <v>0</v>
      </c>
      <c r="DG511" s="69">
        <v>34457.412983824543</v>
      </c>
      <c r="DH511" s="70" t="s">
        <v>423</v>
      </c>
    </row>
    <row r="512" spans="1:112" s="74" customFormat="1" ht="11.5" x14ac:dyDescent="0.35">
      <c r="A512" s="88">
        <v>4420</v>
      </c>
      <c r="B512" s="88" t="s">
        <v>729</v>
      </c>
      <c r="C512" s="69"/>
      <c r="D512" s="69">
        <v>0</v>
      </c>
      <c r="E512" s="69">
        <v>163825</v>
      </c>
      <c r="F512" s="69">
        <v>19500</v>
      </c>
      <c r="G512" s="69">
        <v>11500</v>
      </c>
      <c r="H512" s="69">
        <v>11500</v>
      </c>
      <c r="I512" s="69">
        <v>105825</v>
      </c>
      <c r="J512" s="69">
        <v>15499.999999999998</v>
      </c>
      <c r="K512" s="69">
        <v>0</v>
      </c>
      <c r="L512" s="69">
        <v>0</v>
      </c>
      <c r="M512" s="69">
        <v>0</v>
      </c>
      <c r="N512" s="70" t="s">
        <v>423</v>
      </c>
      <c r="O512" s="69">
        <v>19500</v>
      </c>
      <c r="P512" s="69">
        <v>11500</v>
      </c>
      <c r="Q512" s="69">
        <v>11500</v>
      </c>
      <c r="R512" s="69">
        <v>105825</v>
      </c>
      <c r="S512" s="69">
        <v>10000</v>
      </c>
      <c r="T512" s="69">
        <v>0</v>
      </c>
      <c r="U512" s="69">
        <v>0</v>
      </c>
      <c r="V512" s="69">
        <v>158325</v>
      </c>
      <c r="W512" s="70" t="s">
        <v>423</v>
      </c>
      <c r="X512" s="69">
        <f t="shared" si="404"/>
        <v>0</v>
      </c>
      <c r="Y512" s="69">
        <f t="shared" si="404"/>
        <v>0</v>
      </c>
      <c r="Z512" s="69">
        <f t="shared" si="404"/>
        <v>0</v>
      </c>
      <c r="AA512" s="69">
        <f t="shared" si="404"/>
        <v>0</v>
      </c>
      <c r="AB512" s="69">
        <f t="shared" si="404"/>
        <v>5499.9999999999982</v>
      </c>
      <c r="AC512" s="69">
        <f t="shared" si="404"/>
        <v>0</v>
      </c>
      <c r="AD512" s="69">
        <f t="shared" si="404"/>
        <v>0</v>
      </c>
      <c r="AE512" s="69">
        <f t="shared" si="404"/>
        <v>-158325</v>
      </c>
      <c r="AF512" s="69">
        <v>20085</v>
      </c>
      <c r="AG512" s="69">
        <v>11845</v>
      </c>
      <c r="AH512" s="69">
        <v>11845</v>
      </c>
      <c r="AI512" s="69">
        <v>54000</v>
      </c>
      <c r="AJ512" s="69">
        <v>10300</v>
      </c>
      <c r="AK512" s="69">
        <v>0</v>
      </c>
      <c r="AL512" s="69">
        <v>0</v>
      </c>
      <c r="AM512" s="69">
        <v>108075</v>
      </c>
      <c r="AN512" s="70" t="s">
        <v>423</v>
      </c>
      <c r="AO512" s="69">
        <v>20687.55</v>
      </c>
      <c r="AP512" s="69">
        <v>12200.35</v>
      </c>
      <c r="AQ512" s="69">
        <v>12200.35</v>
      </c>
      <c r="AR512" s="69">
        <v>5100</v>
      </c>
      <c r="AS512" s="69">
        <v>10609</v>
      </c>
      <c r="AT512" s="69">
        <v>0</v>
      </c>
      <c r="AU512" s="69">
        <v>0</v>
      </c>
      <c r="AV512" s="69">
        <v>60797.25</v>
      </c>
      <c r="AW512" s="70" t="s">
        <v>423</v>
      </c>
      <c r="AX512" s="69">
        <v>21308.176500000001</v>
      </c>
      <c r="AY512" s="69">
        <v>12566.360500000001</v>
      </c>
      <c r="AZ512" s="69">
        <v>12566.360500000001</v>
      </c>
      <c r="BA512" s="69">
        <v>5100</v>
      </c>
      <c r="BB512" s="69">
        <v>10927.27</v>
      </c>
      <c r="BC512" s="69">
        <v>0</v>
      </c>
      <c r="BD512" s="69">
        <v>0</v>
      </c>
      <c r="BE512" s="69">
        <v>62468.16750000001</v>
      </c>
      <c r="BF512" s="70" t="s">
        <v>423</v>
      </c>
      <c r="BG512" s="69">
        <v>21947.421795000002</v>
      </c>
      <c r="BH512" s="69">
        <v>12943.351315000002</v>
      </c>
      <c r="BI512" s="69">
        <v>12943.351315000002</v>
      </c>
      <c r="BJ512" s="69">
        <v>4500</v>
      </c>
      <c r="BK512" s="69">
        <v>11255.088100000001</v>
      </c>
      <c r="BL512" s="69">
        <v>0</v>
      </c>
      <c r="BM512" s="69">
        <v>0</v>
      </c>
      <c r="BN512" s="69">
        <v>63589.212525000003</v>
      </c>
      <c r="BO512" s="70" t="s">
        <v>423</v>
      </c>
      <c r="BP512" s="69">
        <v>22605.844448850003</v>
      </c>
      <c r="BQ512" s="69">
        <v>13331.651854450001</v>
      </c>
      <c r="BR512" s="69">
        <v>13331.651854450001</v>
      </c>
      <c r="BS512" s="69">
        <v>4635</v>
      </c>
      <c r="BT512" s="69">
        <v>11592.740743</v>
      </c>
      <c r="BU512" s="69">
        <v>0</v>
      </c>
      <c r="BV512" s="69">
        <v>0</v>
      </c>
      <c r="BW512" s="69">
        <v>65496.888900750004</v>
      </c>
      <c r="BX512" s="70" t="s">
        <v>423</v>
      </c>
      <c r="BY512" s="69">
        <v>23284.019782315503</v>
      </c>
      <c r="BZ512" s="69">
        <v>13731.601410083502</v>
      </c>
      <c r="CA512" s="69">
        <v>13731.601410083502</v>
      </c>
      <c r="CB512" s="69">
        <v>4774.05</v>
      </c>
      <c r="CC512" s="69">
        <v>11940.52296529</v>
      </c>
      <c r="CD512" s="69">
        <v>0</v>
      </c>
      <c r="CE512" s="69">
        <v>0</v>
      </c>
      <c r="CF512" s="69">
        <v>67461.795567772511</v>
      </c>
      <c r="CG512" s="70" t="s">
        <v>423</v>
      </c>
      <c r="CH512" s="69">
        <v>23982.540375784967</v>
      </c>
      <c r="CI512" s="69">
        <v>14143.549452386007</v>
      </c>
      <c r="CJ512" s="69">
        <v>14143.549452386007</v>
      </c>
      <c r="CK512" s="69">
        <v>4917.2715000000007</v>
      </c>
      <c r="CL512" s="69">
        <v>12298.7386542487</v>
      </c>
      <c r="CM512" s="69">
        <v>0</v>
      </c>
      <c r="CN512" s="69">
        <v>0</v>
      </c>
      <c r="CO512" s="69">
        <v>69485.649434805673</v>
      </c>
      <c r="CP512" s="70" t="s">
        <v>423</v>
      </c>
      <c r="CQ512" s="69">
        <v>24702.016587058515</v>
      </c>
      <c r="CR512" s="69">
        <v>14567.855935957588</v>
      </c>
      <c r="CS512" s="69">
        <v>14567.855935957588</v>
      </c>
      <c r="CT512" s="69">
        <v>5064.7896450000007</v>
      </c>
      <c r="CU512" s="69">
        <v>12667.700813876161</v>
      </c>
      <c r="CV512" s="69">
        <v>0</v>
      </c>
      <c r="CW512" s="69">
        <v>0</v>
      </c>
      <c r="CX512" s="69">
        <v>71570.218917849852</v>
      </c>
      <c r="CY512" s="70" t="s">
        <v>423</v>
      </c>
      <c r="CZ512" s="69">
        <v>25443.077084670273</v>
      </c>
      <c r="DA512" s="69">
        <v>15004.891614036316</v>
      </c>
      <c r="DB512" s="69">
        <v>15004.891614036316</v>
      </c>
      <c r="DC512" s="69">
        <v>5216.7333343500013</v>
      </c>
      <c r="DD512" s="69">
        <v>13047.731838292446</v>
      </c>
      <c r="DE512" s="69">
        <v>0</v>
      </c>
      <c r="DF512" s="69">
        <v>0</v>
      </c>
      <c r="DG512" s="69">
        <v>73717.325485385343</v>
      </c>
      <c r="DH512" s="70" t="s">
        <v>423</v>
      </c>
    </row>
    <row r="513" spans="1:112" s="74" customFormat="1" ht="11.5" hidden="1" outlineLevel="1" x14ac:dyDescent="0.35">
      <c r="A513" s="88">
        <v>4423</v>
      </c>
      <c r="B513" s="88" t="s">
        <v>730</v>
      </c>
      <c r="C513" s="69"/>
      <c r="D513" s="69">
        <v>0</v>
      </c>
      <c r="E513" s="69">
        <v>0</v>
      </c>
      <c r="F513" s="69">
        <v>0</v>
      </c>
      <c r="G513" s="69">
        <v>0</v>
      </c>
      <c r="H513" s="69">
        <v>0</v>
      </c>
      <c r="I513" s="69">
        <v>0</v>
      </c>
      <c r="J513" s="69">
        <v>0</v>
      </c>
      <c r="K513" s="69">
        <v>0</v>
      </c>
      <c r="L513" s="69">
        <v>0</v>
      </c>
      <c r="M513" s="69">
        <v>0</v>
      </c>
      <c r="N513" s="70" t="s">
        <v>423</v>
      </c>
      <c r="O513" s="69">
        <v>0</v>
      </c>
      <c r="P513" s="69">
        <v>0</v>
      </c>
      <c r="Q513" s="69">
        <v>0</v>
      </c>
      <c r="R513" s="69">
        <v>0</v>
      </c>
      <c r="S513" s="69">
        <v>0</v>
      </c>
      <c r="T513" s="69">
        <v>0</v>
      </c>
      <c r="U513" s="69">
        <v>0</v>
      </c>
      <c r="V513" s="69">
        <v>0</v>
      </c>
      <c r="W513" s="70" t="s">
        <v>423</v>
      </c>
      <c r="X513" s="69">
        <f t="shared" si="404"/>
        <v>0</v>
      </c>
      <c r="Y513" s="69">
        <f t="shared" si="404"/>
        <v>0</v>
      </c>
      <c r="Z513" s="69">
        <f t="shared" si="404"/>
        <v>0</v>
      </c>
      <c r="AA513" s="69">
        <f t="shared" si="404"/>
        <v>0</v>
      </c>
      <c r="AB513" s="69">
        <f t="shared" si="404"/>
        <v>0</v>
      </c>
      <c r="AC513" s="69">
        <f t="shared" si="404"/>
        <v>0</v>
      </c>
      <c r="AD513" s="69">
        <f t="shared" si="404"/>
        <v>0</v>
      </c>
      <c r="AE513" s="69">
        <f t="shared" si="404"/>
        <v>0</v>
      </c>
      <c r="AF513" s="69">
        <v>0</v>
      </c>
      <c r="AG513" s="69">
        <v>0</v>
      </c>
      <c r="AH513" s="69">
        <v>0</v>
      </c>
      <c r="AI513" s="69">
        <v>0</v>
      </c>
      <c r="AJ513" s="69">
        <v>0</v>
      </c>
      <c r="AK513" s="69">
        <v>0</v>
      </c>
      <c r="AL513" s="69">
        <v>0</v>
      </c>
      <c r="AM513" s="69">
        <v>0</v>
      </c>
      <c r="AN513" s="70" t="s">
        <v>423</v>
      </c>
      <c r="AO513" s="69">
        <v>0</v>
      </c>
      <c r="AP513" s="69">
        <v>0</v>
      </c>
      <c r="AQ513" s="69">
        <v>0</v>
      </c>
      <c r="AR513" s="69">
        <v>0</v>
      </c>
      <c r="AS513" s="69">
        <v>0</v>
      </c>
      <c r="AT513" s="69">
        <v>0</v>
      </c>
      <c r="AU513" s="69">
        <v>0</v>
      </c>
      <c r="AV513" s="69">
        <v>0</v>
      </c>
      <c r="AW513" s="70" t="s">
        <v>423</v>
      </c>
      <c r="AX513" s="69">
        <v>0</v>
      </c>
      <c r="AY513" s="69">
        <v>0</v>
      </c>
      <c r="AZ513" s="69">
        <v>0</v>
      </c>
      <c r="BA513" s="69">
        <v>0</v>
      </c>
      <c r="BB513" s="69">
        <v>0</v>
      </c>
      <c r="BC513" s="69">
        <v>0</v>
      </c>
      <c r="BD513" s="69">
        <v>0</v>
      </c>
      <c r="BE513" s="69">
        <v>0</v>
      </c>
      <c r="BF513" s="70" t="s">
        <v>423</v>
      </c>
      <c r="BG513" s="69">
        <v>0</v>
      </c>
      <c r="BH513" s="69">
        <v>0</v>
      </c>
      <c r="BI513" s="69">
        <v>0</v>
      </c>
      <c r="BJ513" s="69">
        <v>0</v>
      </c>
      <c r="BK513" s="69">
        <v>0</v>
      </c>
      <c r="BL513" s="69">
        <v>0</v>
      </c>
      <c r="BM513" s="69">
        <v>0</v>
      </c>
      <c r="BN513" s="69">
        <v>0</v>
      </c>
      <c r="BO513" s="70" t="s">
        <v>423</v>
      </c>
      <c r="BP513" s="69">
        <v>0</v>
      </c>
      <c r="BQ513" s="69">
        <v>0</v>
      </c>
      <c r="BR513" s="69">
        <v>0</v>
      </c>
      <c r="BS513" s="69">
        <v>0</v>
      </c>
      <c r="BT513" s="69">
        <v>0</v>
      </c>
      <c r="BU513" s="69">
        <v>0</v>
      </c>
      <c r="BV513" s="69">
        <v>0</v>
      </c>
      <c r="BW513" s="69">
        <v>0</v>
      </c>
      <c r="BX513" s="70" t="s">
        <v>423</v>
      </c>
      <c r="BY513" s="69">
        <v>0</v>
      </c>
      <c r="BZ513" s="69">
        <v>0</v>
      </c>
      <c r="CA513" s="69">
        <v>0</v>
      </c>
      <c r="CB513" s="69">
        <v>0</v>
      </c>
      <c r="CC513" s="69">
        <v>0</v>
      </c>
      <c r="CD513" s="69">
        <v>0</v>
      </c>
      <c r="CE513" s="69">
        <v>0</v>
      </c>
      <c r="CF513" s="69">
        <v>0</v>
      </c>
      <c r="CG513" s="70" t="s">
        <v>423</v>
      </c>
      <c r="CH513" s="69">
        <v>0</v>
      </c>
      <c r="CI513" s="69">
        <v>0</v>
      </c>
      <c r="CJ513" s="69">
        <v>0</v>
      </c>
      <c r="CK513" s="69">
        <v>0</v>
      </c>
      <c r="CL513" s="69">
        <v>0</v>
      </c>
      <c r="CM513" s="69">
        <v>0</v>
      </c>
      <c r="CN513" s="69">
        <v>0</v>
      </c>
      <c r="CO513" s="69">
        <v>0</v>
      </c>
      <c r="CP513" s="70" t="s">
        <v>423</v>
      </c>
      <c r="CQ513" s="69">
        <v>0</v>
      </c>
      <c r="CR513" s="69">
        <v>0</v>
      </c>
      <c r="CS513" s="69">
        <v>0</v>
      </c>
      <c r="CT513" s="69">
        <v>0</v>
      </c>
      <c r="CU513" s="69">
        <v>0</v>
      </c>
      <c r="CV513" s="69">
        <v>0</v>
      </c>
      <c r="CW513" s="69">
        <v>0</v>
      </c>
      <c r="CX513" s="69">
        <v>0</v>
      </c>
      <c r="CY513" s="70" t="s">
        <v>423</v>
      </c>
      <c r="CZ513" s="69">
        <v>0</v>
      </c>
      <c r="DA513" s="69">
        <v>0</v>
      </c>
      <c r="DB513" s="69">
        <v>0</v>
      </c>
      <c r="DC513" s="69">
        <v>0</v>
      </c>
      <c r="DD513" s="69">
        <v>0</v>
      </c>
      <c r="DE513" s="69">
        <v>0</v>
      </c>
      <c r="DF513" s="69">
        <v>0</v>
      </c>
      <c r="DG513" s="69">
        <v>0</v>
      </c>
      <c r="DH513" s="70" t="s">
        <v>423</v>
      </c>
    </row>
    <row r="514" spans="1:112" s="74" customFormat="1" ht="11.5" hidden="1" outlineLevel="1" x14ac:dyDescent="0.35">
      <c r="A514" s="88">
        <v>4425</v>
      </c>
      <c r="B514" s="88" t="s">
        <v>731</v>
      </c>
      <c r="C514" s="69"/>
      <c r="D514" s="69">
        <v>0</v>
      </c>
      <c r="E514" s="69">
        <v>0</v>
      </c>
      <c r="F514" s="69">
        <v>0</v>
      </c>
      <c r="G514" s="69">
        <v>0</v>
      </c>
      <c r="H514" s="69">
        <v>0</v>
      </c>
      <c r="I514" s="69">
        <v>0</v>
      </c>
      <c r="J514" s="69">
        <v>0</v>
      </c>
      <c r="K514" s="69">
        <v>0</v>
      </c>
      <c r="L514" s="69">
        <v>0</v>
      </c>
      <c r="M514" s="69">
        <v>0</v>
      </c>
      <c r="N514" s="70" t="s">
        <v>423</v>
      </c>
      <c r="O514" s="69">
        <v>0</v>
      </c>
      <c r="P514" s="69">
        <v>0</v>
      </c>
      <c r="Q514" s="69">
        <v>0</v>
      </c>
      <c r="R514" s="69">
        <v>0</v>
      </c>
      <c r="S514" s="69">
        <v>0</v>
      </c>
      <c r="T514" s="69">
        <v>0</v>
      </c>
      <c r="U514" s="69">
        <v>0</v>
      </c>
      <c r="V514" s="69">
        <v>0</v>
      </c>
      <c r="W514" s="70" t="s">
        <v>423</v>
      </c>
      <c r="X514" s="69">
        <f t="shared" si="404"/>
        <v>0</v>
      </c>
      <c r="Y514" s="69">
        <f t="shared" si="404"/>
        <v>0</v>
      </c>
      <c r="Z514" s="69">
        <f t="shared" si="404"/>
        <v>0</v>
      </c>
      <c r="AA514" s="69">
        <f t="shared" si="404"/>
        <v>0</v>
      </c>
      <c r="AB514" s="69">
        <f t="shared" si="404"/>
        <v>0</v>
      </c>
      <c r="AC514" s="69">
        <f t="shared" si="404"/>
        <v>0</v>
      </c>
      <c r="AD514" s="69">
        <f t="shared" si="404"/>
        <v>0</v>
      </c>
      <c r="AE514" s="69">
        <f t="shared" si="404"/>
        <v>0</v>
      </c>
      <c r="AF514" s="69">
        <v>0</v>
      </c>
      <c r="AG514" s="69">
        <v>0</v>
      </c>
      <c r="AH514" s="69">
        <v>0</v>
      </c>
      <c r="AI514" s="69">
        <v>0</v>
      </c>
      <c r="AJ514" s="69">
        <v>0</v>
      </c>
      <c r="AK514" s="69">
        <v>0</v>
      </c>
      <c r="AL514" s="69">
        <v>0</v>
      </c>
      <c r="AM514" s="69">
        <v>0</v>
      </c>
      <c r="AN514" s="70" t="s">
        <v>423</v>
      </c>
      <c r="AO514" s="69">
        <v>0</v>
      </c>
      <c r="AP514" s="69">
        <v>0</v>
      </c>
      <c r="AQ514" s="69">
        <v>0</v>
      </c>
      <c r="AR514" s="69">
        <v>0</v>
      </c>
      <c r="AS514" s="69">
        <v>0</v>
      </c>
      <c r="AT514" s="69">
        <v>0</v>
      </c>
      <c r="AU514" s="69">
        <v>0</v>
      </c>
      <c r="AV514" s="69">
        <v>0</v>
      </c>
      <c r="AW514" s="70" t="s">
        <v>423</v>
      </c>
      <c r="AX514" s="69">
        <v>0</v>
      </c>
      <c r="AY514" s="69">
        <v>0</v>
      </c>
      <c r="AZ514" s="69">
        <v>0</v>
      </c>
      <c r="BA514" s="69">
        <v>0</v>
      </c>
      <c r="BB514" s="69">
        <v>0</v>
      </c>
      <c r="BC514" s="69">
        <v>0</v>
      </c>
      <c r="BD514" s="69">
        <v>0</v>
      </c>
      <c r="BE514" s="69">
        <v>0</v>
      </c>
      <c r="BF514" s="70" t="s">
        <v>423</v>
      </c>
      <c r="BG514" s="69">
        <v>0</v>
      </c>
      <c r="BH514" s="69">
        <v>0</v>
      </c>
      <c r="BI514" s="69">
        <v>0</v>
      </c>
      <c r="BJ514" s="69">
        <v>0</v>
      </c>
      <c r="BK514" s="69">
        <v>0</v>
      </c>
      <c r="BL514" s="69">
        <v>0</v>
      </c>
      <c r="BM514" s="69">
        <v>0</v>
      </c>
      <c r="BN514" s="69">
        <v>0</v>
      </c>
      <c r="BO514" s="70" t="s">
        <v>423</v>
      </c>
      <c r="BP514" s="69">
        <v>0</v>
      </c>
      <c r="BQ514" s="69">
        <v>0</v>
      </c>
      <c r="BR514" s="69">
        <v>0</v>
      </c>
      <c r="BS514" s="69">
        <v>0</v>
      </c>
      <c r="BT514" s="69">
        <v>0</v>
      </c>
      <c r="BU514" s="69">
        <v>0</v>
      </c>
      <c r="BV514" s="69">
        <v>0</v>
      </c>
      <c r="BW514" s="69">
        <v>0</v>
      </c>
      <c r="BX514" s="70" t="s">
        <v>423</v>
      </c>
      <c r="BY514" s="69">
        <v>0</v>
      </c>
      <c r="BZ514" s="69">
        <v>0</v>
      </c>
      <c r="CA514" s="69">
        <v>0</v>
      </c>
      <c r="CB514" s="69">
        <v>0</v>
      </c>
      <c r="CC514" s="69">
        <v>0</v>
      </c>
      <c r="CD514" s="69">
        <v>0</v>
      </c>
      <c r="CE514" s="69">
        <v>0</v>
      </c>
      <c r="CF514" s="69">
        <v>0</v>
      </c>
      <c r="CG514" s="70" t="s">
        <v>423</v>
      </c>
      <c r="CH514" s="69">
        <v>0</v>
      </c>
      <c r="CI514" s="69">
        <v>0</v>
      </c>
      <c r="CJ514" s="69">
        <v>0</v>
      </c>
      <c r="CK514" s="69">
        <v>0</v>
      </c>
      <c r="CL514" s="69">
        <v>0</v>
      </c>
      <c r="CM514" s="69">
        <v>0</v>
      </c>
      <c r="CN514" s="69">
        <v>0</v>
      </c>
      <c r="CO514" s="69">
        <v>0</v>
      </c>
      <c r="CP514" s="70" t="s">
        <v>423</v>
      </c>
      <c r="CQ514" s="69">
        <v>0</v>
      </c>
      <c r="CR514" s="69">
        <v>0</v>
      </c>
      <c r="CS514" s="69">
        <v>0</v>
      </c>
      <c r="CT514" s="69">
        <v>0</v>
      </c>
      <c r="CU514" s="69">
        <v>0</v>
      </c>
      <c r="CV514" s="69">
        <v>0</v>
      </c>
      <c r="CW514" s="69">
        <v>0</v>
      </c>
      <c r="CX514" s="69">
        <v>0</v>
      </c>
      <c r="CY514" s="70" t="s">
        <v>423</v>
      </c>
      <c r="CZ514" s="69">
        <v>0</v>
      </c>
      <c r="DA514" s="69">
        <v>0</v>
      </c>
      <c r="DB514" s="69">
        <v>0</v>
      </c>
      <c r="DC514" s="69">
        <v>0</v>
      </c>
      <c r="DD514" s="69">
        <v>0</v>
      </c>
      <c r="DE514" s="69">
        <v>0</v>
      </c>
      <c r="DF514" s="69">
        <v>0</v>
      </c>
      <c r="DG514" s="69">
        <v>0</v>
      </c>
      <c r="DH514" s="70" t="s">
        <v>423</v>
      </c>
    </row>
    <row r="515" spans="1:112" s="74" customFormat="1" ht="11.5" collapsed="1" x14ac:dyDescent="0.35">
      <c r="A515" s="88">
        <v>4430</v>
      </c>
      <c r="B515" s="88" t="s">
        <v>732</v>
      </c>
      <c r="C515" s="69"/>
      <c r="D515" s="69">
        <v>0</v>
      </c>
      <c r="E515" s="69">
        <v>10300</v>
      </c>
      <c r="F515" s="69">
        <v>0</v>
      </c>
      <c r="G515" s="69">
        <v>2300</v>
      </c>
      <c r="H515" s="69">
        <v>8000</v>
      </c>
      <c r="I515" s="69">
        <v>0</v>
      </c>
      <c r="J515" s="69">
        <v>0</v>
      </c>
      <c r="K515" s="69">
        <v>0</v>
      </c>
      <c r="L515" s="69">
        <v>0</v>
      </c>
      <c r="M515" s="69">
        <v>0</v>
      </c>
      <c r="N515" s="70" t="s">
        <v>423</v>
      </c>
      <c r="O515" s="69">
        <v>0</v>
      </c>
      <c r="P515" s="69">
        <v>2300</v>
      </c>
      <c r="Q515" s="69">
        <v>8000</v>
      </c>
      <c r="R515" s="69">
        <v>2000</v>
      </c>
      <c r="S515" s="69">
        <v>3268.68</v>
      </c>
      <c r="T515" s="69">
        <v>0</v>
      </c>
      <c r="U515" s="69">
        <v>0</v>
      </c>
      <c r="V515" s="69">
        <v>15568.68</v>
      </c>
      <c r="W515" s="70" t="s">
        <v>423</v>
      </c>
      <c r="X515" s="69">
        <f t="shared" si="404"/>
        <v>0</v>
      </c>
      <c r="Y515" s="69">
        <f t="shared" si="404"/>
        <v>0</v>
      </c>
      <c r="Z515" s="69">
        <f t="shared" si="404"/>
        <v>0</v>
      </c>
      <c r="AA515" s="69">
        <f t="shared" si="404"/>
        <v>-2000</v>
      </c>
      <c r="AB515" s="69">
        <f t="shared" si="404"/>
        <v>-3268.68</v>
      </c>
      <c r="AC515" s="69">
        <f t="shared" si="404"/>
        <v>0</v>
      </c>
      <c r="AD515" s="69">
        <f t="shared" si="404"/>
        <v>0</v>
      </c>
      <c r="AE515" s="69">
        <f t="shared" si="404"/>
        <v>-15568.68</v>
      </c>
      <c r="AF515" s="69">
        <v>0</v>
      </c>
      <c r="AG515" s="69">
        <v>2369</v>
      </c>
      <c r="AH515" s="69">
        <v>8240</v>
      </c>
      <c r="AI515" s="69">
        <v>0</v>
      </c>
      <c r="AJ515" s="69">
        <v>3366.7404000000001</v>
      </c>
      <c r="AK515" s="69">
        <v>0</v>
      </c>
      <c r="AL515" s="69">
        <v>0</v>
      </c>
      <c r="AM515" s="69">
        <v>13975.740400000001</v>
      </c>
      <c r="AN515" s="70" t="s">
        <v>423</v>
      </c>
      <c r="AO515" s="69">
        <v>0</v>
      </c>
      <c r="AP515" s="69">
        <v>2440.0700000000002</v>
      </c>
      <c r="AQ515" s="69">
        <v>8487.2000000000007</v>
      </c>
      <c r="AR515" s="69">
        <v>0</v>
      </c>
      <c r="AS515" s="69">
        <v>3467.742612</v>
      </c>
      <c r="AT515" s="69">
        <v>0</v>
      </c>
      <c r="AU515" s="69">
        <v>0</v>
      </c>
      <c r="AV515" s="69">
        <v>14395.012612</v>
      </c>
      <c r="AW515" s="70" t="s">
        <v>423</v>
      </c>
      <c r="AX515" s="69">
        <v>0</v>
      </c>
      <c r="AY515" s="69">
        <v>2513.2721000000001</v>
      </c>
      <c r="AZ515" s="69">
        <v>8741.8160000000007</v>
      </c>
      <c r="BA515" s="69">
        <v>0</v>
      </c>
      <c r="BB515" s="69">
        <v>3571.77489036</v>
      </c>
      <c r="BC515" s="69">
        <v>0</v>
      </c>
      <c r="BD515" s="69">
        <v>0</v>
      </c>
      <c r="BE515" s="69">
        <v>14826.862990360001</v>
      </c>
      <c r="BF515" s="70" t="s">
        <v>423</v>
      </c>
      <c r="BG515" s="69">
        <v>0</v>
      </c>
      <c r="BH515" s="69">
        <v>2588.6702630000004</v>
      </c>
      <c r="BI515" s="69">
        <v>9004.0704800000003</v>
      </c>
      <c r="BJ515" s="69">
        <v>0</v>
      </c>
      <c r="BK515" s="69">
        <v>3678.9281370707999</v>
      </c>
      <c r="BL515" s="69">
        <v>0</v>
      </c>
      <c r="BM515" s="69">
        <v>0</v>
      </c>
      <c r="BN515" s="69">
        <v>15271.6688800708</v>
      </c>
      <c r="BO515" s="70" t="s">
        <v>423</v>
      </c>
      <c r="BP515" s="69">
        <v>0</v>
      </c>
      <c r="BQ515" s="69">
        <v>2666.3303708900007</v>
      </c>
      <c r="BR515" s="69">
        <v>9274.1925944000013</v>
      </c>
      <c r="BS515" s="69">
        <v>0</v>
      </c>
      <c r="BT515" s="69">
        <v>3789.2959811829242</v>
      </c>
      <c r="BU515" s="69">
        <v>0</v>
      </c>
      <c r="BV515" s="69">
        <v>0</v>
      </c>
      <c r="BW515" s="69">
        <v>15729.818946472926</v>
      </c>
      <c r="BX515" s="70" t="s">
        <v>423</v>
      </c>
      <c r="BY515" s="69">
        <v>0</v>
      </c>
      <c r="BZ515" s="69">
        <v>2746.3202820167007</v>
      </c>
      <c r="CA515" s="69">
        <v>9552.4183722320013</v>
      </c>
      <c r="CB515" s="69">
        <v>0</v>
      </c>
      <c r="CC515" s="69">
        <v>3902.9748606184121</v>
      </c>
      <c r="CD515" s="69">
        <v>0</v>
      </c>
      <c r="CE515" s="69">
        <v>0</v>
      </c>
      <c r="CF515" s="69">
        <v>16201.713514867115</v>
      </c>
      <c r="CG515" s="70" t="s">
        <v>423</v>
      </c>
      <c r="CH515" s="69">
        <v>0</v>
      </c>
      <c r="CI515" s="69">
        <v>2828.709890477202</v>
      </c>
      <c r="CJ515" s="69">
        <v>9838.990923398962</v>
      </c>
      <c r="CK515" s="69">
        <v>0</v>
      </c>
      <c r="CL515" s="69">
        <v>4020.0641064369647</v>
      </c>
      <c r="CM515" s="69">
        <v>0</v>
      </c>
      <c r="CN515" s="69">
        <v>0</v>
      </c>
      <c r="CO515" s="69">
        <v>16687.76492031313</v>
      </c>
      <c r="CP515" s="70" t="s">
        <v>423</v>
      </c>
      <c r="CQ515" s="69">
        <v>0</v>
      </c>
      <c r="CR515" s="69">
        <v>2913.5711871915182</v>
      </c>
      <c r="CS515" s="69">
        <v>10134.16065110093</v>
      </c>
      <c r="CT515" s="69">
        <v>0</v>
      </c>
      <c r="CU515" s="69">
        <v>4140.6660296300734</v>
      </c>
      <c r="CV515" s="69">
        <v>0</v>
      </c>
      <c r="CW515" s="69">
        <v>0</v>
      </c>
      <c r="CX515" s="69">
        <v>17188.397867922522</v>
      </c>
      <c r="CY515" s="70" t="s">
        <v>423</v>
      </c>
      <c r="CZ515" s="69">
        <v>0</v>
      </c>
      <c r="DA515" s="69">
        <v>3000.9783228072638</v>
      </c>
      <c r="DB515" s="69">
        <v>10438.185470633958</v>
      </c>
      <c r="DC515" s="69">
        <v>0</v>
      </c>
      <c r="DD515" s="69">
        <v>4264.886010518976</v>
      </c>
      <c r="DE515" s="69">
        <v>0</v>
      </c>
      <c r="DF515" s="69">
        <v>0</v>
      </c>
      <c r="DG515" s="69">
        <v>17704.049803960195</v>
      </c>
      <c r="DH515" s="70" t="s">
        <v>423</v>
      </c>
    </row>
    <row r="516" spans="1:112" s="74" customFormat="1" ht="11.5" hidden="1" outlineLevel="1" x14ac:dyDescent="0.35">
      <c r="A516" s="88">
        <v>4433</v>
      </c>
      <c r="B516" s="88" t="s">
        <v>733</v>
      </c>
      <c r="C516" s="69"/>
      <c r="D516" s="69">
        <v>0</v>
      </c>
      <c r="E516" s="69">
        <v>0</v>
      </c>
      <c r="F516" s="69">
        <v>0</v>
      </c>
      <c r="G516" s="69">
        <v>0</v>
      </c>
      <c r="H516" s="69">
        <v>0</v>
      </c>
      <c r="I516" s="69">
        <v>0</v>
      </c>
      <c r="J516" s="69">
        <v>0</v>
      </c>
      <c r="K516" s="69">
        <v>0</v>
      </c>
      <c r="L516" s="69">
        <v>0</v>
      </c>
      <c r="M516" s="69">
        <v>0</v>
      </c>
      <c r="N516" s="70" t="s">
        <v>423</v>
      </c>
      <c r="O516" s="69">
        <v>0</v>
      </c>
      <c r="P516" s="69">
        <v>0</v>
      </c>
      <c r="Q516" s="69">
        <v>0</v>
      </c>
      <c r="R516" s="69">
        <v>0</v>
      </c>
      <c r="S516" s="69">
        <v>0</v>
      </c>
      <c r="T516" s="69">
        <v>0</v>
      </c>
      <c r="U516" s="69">
        <v>0</v>
      </c>
      <c r="V516" s="69">
        <v>0</v>
      </c>
      <c r="W516" s="70" t="s">
        <v>423</v>
      </c>
      <c r="X516" s="69">
        <f t="shared" si="404"/>
        <v>0</v>
      </c>
      <c r="Y516" s="69">
        <f t="shared" si="404"/>
        <v>0</v>
      </c>
      <c r="Z516" s="69">
        <f t="shared" si="404"/>
        <v>0</v>
      </c>
      <c r="AA516" s="69">
        <f t="shared" si="404"/>
        <v>0</v>
      </c>
      <c r="AB516" s="69">
        <f t="shared" si="404"/>
        <v>0</v>
      </c>
      <c r="AC516" s="69">
        <f t="shared" si="404"/>
        <v>0</v>
      </c>
      <c r="AD516" s="69">
        <f t="shared" si="404"/>
        <v>0</v>
      </c>
      <c r="AE516" s="69">
        <f t="shared" si="404"/>
        <v>0</v>
      </c>
      <c r="AF516" s="69">
        <v>0</v>
      </c>
      <c r="AG516" s="69">
        <v>0</v>
      </c>
      <c r="AH516" s="69">
        <v>0</v>
      </c>
      <c r="AI516" s="69">
        <v>0</v>
      </c>
      <c r="AJ516" s="69">
        <v>0</v>
      </c>
      <c r="AK516" s="69">
        <v>0</v>
      </c>
      <c r="AL516" s="69">
        <v>0</v>
      </c>
      <c r="AM516" s="69">
        <v>0</v>
      </c>
      <c r="AN516" s="70" t="s">
        <v>423</v>
      </c>
      <c r="AO516" s="69">
        <v>0</v>
      </c>
      <c r="AP516" s="69">
        <v>0</v>
      </c>
      <c r="AQ516" s="69">
        <v>0</v>
      </c>
      <c r="AR516" s="69">
        <v>0</v>
      </c>
      <c r="AS516" s="69">
        <v>0</v>
      </c>
      <c r="AT516" s="69">
        <v>0</v>
      </c>
      <c r="AU516" s="69">
        <v>0</v>
      </c>
      <c r="AV516" s="69">
        <v>0</v>
      </c>
      <c r="AW516" s="70" t="s">
        <v>423</v>
      </c>
      <c r="AX516" s="69">
        <v>0</v>
      </c>
      <c r="AY516" s="69">
        <v>0</v>
      </c>
      <c r="AZ516" s="69">
        <v>0</v>
      </c>
      <c r="BA516" s="69">
        <v>0</v>
      </c>
      <c r="BB516" s="69">
        <v>0</v>
      </c>
      <c r="BC516" s="69">
        <v>0</v>
      </c>
      <c r="BD516" s="69">
        <v>0</v>
      </c>
      <c r="BE516" s="69">
        <v>0</v>
      </c>
      <c r="BF516" s="70" t="s">
        <v>423</v>
      </c>
      <c r="BG516" s="69">
        <v>0</v>
      </c>
      <c r="BH516" s="69">
        <v>0</v>
      </c>
      <c r="BI516" s="69">
        <v>0</v>
      </c>
      <c r="BJ516" s="69">
        <v>0</v>
      </c>
      <c r="BK516" s="69">
        <v>0</v>
      </c>
      <c r="BL516" s="69">
        <v>0</v>
      </c>
      <c r="BM516" s="69">
        <v>0</v>
      </c>
      <c r="BN516" s="69">
        <v>0</v>
      </c>
      <c r="BO516" s="70" t="s">
        <v>423</v>
      </c>
      <c r="BP516" s="69">
        <v>0</v>
      </c>
      <c r="BQ516" s="69">
        <v>0</v>
      </c>
      <c r="BR516" s="69">
        <v>0</v>
      </c>
      <c r="BS516" s="69">
        <v>0</v>
      </c>
      <c r="BT516" s="69">
        <v>0</v>
      </c>
      <c r="BU516" s="69">
        <v>0</v>
      </c>
      <c r="BV516" s="69">
        <v>0</v>
      </c>
      <c r="BW516" s="69">
        <v>0</v>
      </c>
      <c r="BX516" s="70" t="s">
        <v>423</v>
      </c>
      <c r="BY516" s="69">
        <v>0</v>
      </c>
      <c r="BZ516" s="69">
        <v>0</v>
      </c>
      <c r="CA516" s="69">
        <v>0</v>
      </c>
      <c r="CB516" s="69">
        <v>0</v>
      </c>
      <c r="CC516" s="69">
        <v>0</v>
      </c>
      <c r="CD516" s="69">
        <v>0</v>
      </c>
      <c r="CE516" s="69">
        <v>0</v>
      </c>
      <c r="CF516" s="69">
        <v>0</v>
      </c>
      <c r="CG516" s="70" t="s">
        <v>423</v>
      </c>
      <c r="CH516" s="69">
        <v>0</v>
      </c>
      <c r="CI516" s="69">
        <v>0</v>
      </c>
      <c r="CJ516" s="69">
        <v>0</v>
      </c>
      <c r="CK516" s="69">
        <v>0</v>
      </c>
      <c r="CL516" s="69">
        <v>0</v>
      </c>
      <c r="CM516" s="69">
        <v>0</v>
      </c>
      <c r="CN516" s="69">
        <v>0</v>
      </c>
      <c r="CO516" s="69">
        <v>0</v>
      </c>
      <c r="CP516" s="70" t="s">
        <v>423</v>
      </c>
      <c r="CQ516" s="69">
        <v>0</v>
      </c>
      <c r="CR516" s="69">
        <v>0</v>
      </c>
      <c r="CS516" s="69">
        <v>0</v>
      </c>
      <c r="CT516" s="69">
        <v>0</v>
      </c>
      <c r="CU516" s="69">
        <v>0</v>
      </c>
      <c r="CV516" s="69">
        <v>0</v>
      </c>
      <c r="CW516" s="69">
        <v>0</v>
      </c>
      <c r="CX516" s="69">
        <v>0</v>
      </c>
      <c r="CY516" s="70" t="s">
        <v>423</v>
      </c>
      <c r="CZ516" s="69">
        <v>0</v>
      </c>
      <c r="DA516" s="69">
        <v>0</v>
      </c>
      <c r="DB516" s="69">
        <v>0</v>
      </c>
      <c r="DC516" s="69">
        <v>0</v>
      </c>
      <c r="DD516" s="69">
        <v>0</v>
      </c>
      <c r="DE516" s="69">
        <v>0</v>
      </c>
      <c r="DF516" s="69">
        <v>0</v>
      </c>
      <c r="DG516" s="69">
        <v>0</v>
      </c>
      <c r="DH516" s="70" t="s">
        <v>423</v>
      </c>
    </row>
    <row r="517" spans="1:112" s="74" customFormat="1" ht="11.5" hidden="1" outlineLevel="1" x14ac:dyDescent="0.35">
      <c r="A517" s="88">
        <v>4435</v>
      </c>
      <c r="B517" s="88" t="s">
        <v>734</v>
      </c>
      <c r="C517" s="69"/>
      <c r="D517" s="69">
        <v>0</v>
      </c>
      <c r="E517" s="69">
        <v>0</v>
      </c>
      <c r="F517" s="69">
        <v>0</v>
      </c>
      <c r="G517" s="69">
        <v>0</v>
      </c>
      <c r="H517" s="69">
        <v>0</v>
      </c>
      <c r="I517" s="69">
        <v>0</v>
      </c>
      <c r="J517" s="69">
        <v>0</v>
      </c>
      <c r="K517" s="69">
        <v>0</v>
      </c>
      <c r="L517" s="69">
        <v>0</v>
      </c>
      <c r="M517" s="69">
        <v>0</v>
      </c>
      <c r="N517" s="70" t="s">
        <v>423</v>
      </c>
      <c r="O517" s="69">
        <v>0</v>
      </c>
      <c r="P517" s="69">
        <v>0</v>
      </c>
      <c r="Q517" s="69">
        <v>0</v>
      </c>
      <c r="R517" s="69">
        <v>0</v>
      </c>
      <c r="S517" s="69">
        <v>0</v>
      </c>
      <c r="T517" s="69">
        <v>0</v>
      </c>
      <c r="U517" s="69">
        <v>0</v>
      </c>
      <c r="V517" s="69">
        <v>0</v>
      </c>
      <c r="W517" s="70" t="s">
        <v>423</v>
      </c>
      <c r="X517" s="69">
        <f t="shared" si="404"/>
        <v>0</v>
      </c>
      <c r="Y517" s="69">
        <f t="shared" si="404"/>
        <v>0</v>
      </c>
      <c r="Z517" s="69">
        <f t="shared" si="404"/>
        <v>0</v>
      </c>
      <c r="AA517" s="69">
        <f t="shared" si="404"/>
        <v>0</v>
      </c>
      <c r="AB517" s="69">
        <f t="shared" si="404"/>
        <v>0</v>
      </c>
      <c r="AC517" s="69">
        <f t="shared" si="404"/>
        <v>0</v>
      </c>
      <c r="AD517" s="69">
        <f t="shared" si="404"/>
        <v>0</v>
      </c>
      <c r="AE517" s="69">
        <f t="shared" si="404"/>
        <v>0</v>
      </c>
      <c r="AF517" s="69">
        <v>0</v>
      </c>
      <c r="AG517" s="69">
        <v>0</v>
      </c>
      <c r="AH517" s="69">
        <v>0</v>
      </c>
      <c r="AI517" s="69">
        <v>0</v>
      </c>
      <c r="AJ517" s="69">
        <v>0</v>
      </c>
      <c r="AK517" s="69">
        <v>0</v>
      </c>
      <c r="AL517" s="69">
        <v>0</v>
      </c>
      <c r="AM517" s="69">
        <v>0</v>
      </c>
      <c r="AN517" s="70" t="s">
        <v>423</v>
      </c>
      <c r="AO517" s="69">
        <v>0</v>
      </c>
      <c r="AP517" s="69">
        <v>0</v>
      </c>
      <c r="AQ517" s="69">
        <v>0</v>
      </c>
      <c r="AR517" s="69">
        <v>0</v>
      </c>
      <c r="AS517" s="69">
        <v>0</v>
      </c>
      <c r="AT517" s="69">
        <v>0</v>
      </c>
      <c r="AU517" s="69">
        <v>0</v>
      </c>
      <c r="AV517" s="69">
        <v>0</v>
      </c>
      <c r="AW517" s="70" t="s">
        <v>423</v>
      </c>
      <c r="AX517" s="69">
        <v>0</v>
      </c>
      <c r="AY517" s="69">
        <v>0</v>
      </c>
      <c r="AZ517" s="69">
        <v>0</v>
      </c>
      <c r="BA517" s="69">
        <v>0</v>
      </c>
      <c r="BB517" s="69">
        <v>0</v>
      </c>
      <c r="BC517" s="69">
        <v>0</v>
      </c>
      <c r="BD517" s="69">
        <v>0</v>
      </c>
      <c r="BE517" s="69">
        <v>0</v>
      </c>
      <c r="BF517" s="70" t="s">
        <v>423</v>
      </c>
      <c r="BG517" s="69">
        <v>0</v>
      </c>
      <c r="BH517" s="69">
        <v>0</v>
      </c>
      <c r="BI517" s="69">
        <v>0</v>
      </c>
      <c r="BJ517" s="69">
        <v>0</v>
      </c>
      <c r="BK517" s="69">
        <v>0</v>
      </c>
      <c r="BL517" s="69">
        <v>0</v>
      </c>
      <c r="BM517" s="69">
        <v>0</v>
      </c>
      <c r="BN517" s="69">
        <v>0</v>
      </c>
      <c r="BO517" s="70" t="s">
        <v>423</v>
      </c>
      <c r="BP517" s="69">
        <v>0</v>
      </c>
      <c r="BQ517" s="69">
        <v>0</v>
      </c>
      <c r="BR517" s="69">
        <v>0</v>
      </c>
      <c r="BS517" s="69">
        <v>0</v>
      </c>
      <c r="BT517" s="69">
        <v>0</v>
      </c>
      <c r="BU517" s="69">
        <v>0</v>
      </c>
      <c r="BV517" s="69">
        <v>0</v>
      </c>
      <c r="BW517" s="69">
        <v>0</v>
      </c>
      <c r="BX517" s="70" t="s">
        <v>423</v>
      </c>
      <c r="BY517" s="69">
        <v>0</v>
      </c>
      <c r="BZ517" s="69">
        <v>0</v>
      </c>
      <c r="CA517" s="69">
        <v>0</v>
      </c>
      <c r="CB517" s="69">
        <v>0</v>
      </c>
      <c r="CC517" s="69">
        <v>0</v>
      </c>
      <c r="CD517" s="69">
        <v>0</v>
      </c>
      <c r="CE517" s="69">
        <v>0</v>
      </c>
      <c r="CF517" s="69">
        <v>0</v>
      </c>
      <c r="CG517" s="70" t="s">
        <v>423</v>
      </c>
      <c r="CH517" s="69">
        <v>0</v>
      </c>
      <c r="CI517" s="69">
        <v>0</v>
      </c>
      <c r="CJ517" s="69">
        <v>0</v>
      </c>
      <c r="CK517" s="69">
        <v>0</v>
      </c>
      <c r="CL517" s="69">
        <v>0</v>
      </c>
      <c r="CM517" s="69">
        <v>0</v>
      </c>
      <c r="CN517" s="69">
        <v>0</v>
      </c>
      <c r="CO517" s="69">
        <v>0</v>
      </c>
      <c r="CP517" s="70" t="s">
        <v>423</v>
      </c>
      <c r="CQ517" s="69">
        <v>0</v>
      </c>
      <c r="CR517" s="69">
        <v>0</v>
      </c>
      <c r="CS517" s="69">
        <v>0</v>
      </c>
      <c r="CT517" s="69">
        <v>0</v>
      </c>
      <c r="CU517" s="69">
        <v>0</v>
      </c>
      <c r="CV517" s="69">
        <v>0</v>
      </c>
      <c r="CW517" s="69">
        <v>0</v>
      </c>
      <c r="CX517" s="69">
        <v>0</v>
      </c>
      <c r="CY517" s="70" t="s">
        <v>423</v>
      </c>
      <c r="CZ517" s="69">
        <v>0</v>
      </c>
      <c r="DA517" s="69">
        <v>0</v>
      </c>
      <c r="DB517" s="69">
        <v>0</v>
      </c>
      <c r="DC517" s="69">
        <v>0</v>
      </c>
      <c r="DD517" s="69">
        <v>0</v>
      </c>
      <c r="DE517" s="69">
        <v>0</v>
      </c>
      <c r="DF517" s="69">
        <v>0</v>
      </c>
      <c r="DG517" s="69">
        <v>0</v>
      </c>
      <c r="DH517" s="70" t="s">
        <v>423</v>
      </c>
    </row>
    <row r="518" spans="1:112" s="74" customFormat="1" ht="11.5" collapsed="1" x14ac:dyDescent="0.35">
      <c r="A518" s="88">
        <v>4700</v>
      </c>
      <c r="B518" s="88" t="s">
        <v>735</v>
      </c>
      <c r="C518" s="69"/>
      <c r="D518" s="69">
        <v>0</v>
      </c>
      <c r="E518" s="69">
        <v>609774.79823269509</v>
      </c>
      <c r="F518" s="69">
        <v>39483</v>
      </c>
      <c r="G518" s="69">
        <v>195487.02680412368</v>
      </c>
      <c r="H518" s="69">
        <v>140000</v>
      </c>
      <c r="I518" s="69">
        <v>206845.37142857141</v>
      </c>
      <c r="J518" s="69">
        <v>27959.4</v>
      </c>
      <c r="K518" s="69">
        <v>0</v>
      </c>
      <c r="L518" s="69">
        <v>0</v>
      </c>
      <c r="M518" s="69">
        <v>0</v>
      </c>
      <c r="N518" s="70" t="s">
        <v>423</v>
      </c>
      <c r="O518" s="69">
        <v>63595.381808823535</v>
      </c>
      <c r="P518" s="69">
        <v>135247.52679729732</v>
      </c>
      <c r="Q518" s="69">
        <v>240000</v>
      </c>
      <c r="R518" s="69">
        <v>218729.22846276927</v>
      </c>
      <c r="S518" s="69">
        <v>27296.955313432838</v>
      </c>
      <c r="T518" s="69">
        <v>0</v>
      </c>
      <c r="U518" s="69">
        <v>0</v>
      </c>
      <c r="V518" s="69">
        <v>684869.092382323</v>
      </c>
      <c r="W518" s="70" t="s">
        <v>423</v>
      </c>
      <c r="X518" s="69">
        <f t="shared" si="404"/>
        <v>-24112.381808823535</v>
      </c>
      <c r="Y518" s="69">
        <f t="shared" si="404"/>
        <v>60239.500006826362</v>
      </c>
      <c r="Z518" s="69">
        <f t="shared" si="404"/>
        <v>-100000</v>
      </c>
      <c r="AA518" s="69">
        <f t="shared" si="404"/>
        <v>-11883.857034197863</v>
      </c>
      <c r="AB518" s="69">
        <f t="shared" si="404"/>
        <v>662.44468656716344</v>
      </c>
      <c r="AC518" s="69">
        <f t="shared" si="404"/>
        <v>0</v>
      </c>
      <c r="AD518" s="69">
        <f t="shared" si="404"/>
        <v>0</v>
      </c>
      <c r="AE518" s="69">
        <f t="shared" si="404"/>
        <v>-684869.092382323</v>
      </c>
      <c r="AF518" s="69">
        <v>67170.698752500015</v>
      </c>
      <c r="AG518" s="69">
        <v>124154.92111135136</v>
      </c>
      <c r="AH518" s="69">
        <v>240000</v>
      </c>
      <c r="AI518" s="69">
        <v>279020.66336307698</v>
      </c>
      <c r="AJ518" s="69">
        <v>27931.274192238805</v>
      </c>
      <c r="AK518" s="69">
        <v>0</v>
      </c>
      <c r="AL518" s="69">
        <v>0</v>
      </c>
      <c r="AM518" s="69">
        <v>738277.55741916713</v>
      </c>
      <c r="AN518" s="70" t="s">
        <v>423</v>
      </c>
      <c r="AO518" s="69">
        <v>67170.698752500015</v>
      </c>
      <c r="AP518" s="69">
        <v>124154.92111135136</v>
      </c>
      <c r="AQ518" s="69">
        <v>240000</v>
      </c>
      <c r="AR518" s="69">
        <v>284375.80920646159</v>
      </c>
      <c r="AS518" s="69">
        <v>30395.798385671642</v>
      </c>
      <c r="AT518" s="69">
        <v>0</v>
      </c>
      <c r="AU518" s="69">
        <v>0</v>
      </c>
      <c r="AV518" s="69">
        <v>746097.22745598468</v>
      </c>
      <c r="AW518" s="70" t="s">
        <v>423</v>
      </c>
      <c r="AX518" s="69">
        <v>67170.698752500015</v>
      </c>
      <c r="AY518" s="69">
        <v>123524.69308540542</v>
      </c>
      <c r="AZ518" s="69">
        <v>240000</v>
      </c>
      <c r="BA518" s="69">
        <v>289730.9550498462</v>
      </c>
      <c r="BB518" s="69">
        <v>30395.798385671642</v>
      </c>
      <c r="BC518" s="69">
        <v>0</v>
      </c>
      <c r="BD518" s="69">
        <v>0</v>
      </c>
      <c r="BE518" s="69">
        <v>750822.1452734234</v>
      </c>
      <c r="BF518" s="70" t="s">
        <v>423</v>
      </c>
      <c r="BG518" s="69">
        <v>67170.698752500015</v>
      </c>
      <c r="BH518" s="69">
        <v>124154.92111135136</v>
      </c>
      <c r="BI518" s="69">
        <v>240000</v>
      </c>
      <c r="BJ518" s="69">
        <v>294599.26945292309</v>
      </c>
      <c r="BK518" s="69">
        <v>30395.798385671642</v>
      </c>
      <c r="BL518" s="69">
        <v>0</v>
      </c>
      <c r="BM518" s="69">
        <v>0</v>
      </c>
      <c r="BN518" s="69">
        <v>756320.68770244613</v>
      </c>
      <c r="BO518" s="70" t="s">
        <v>423</v>
      </c>
      <c r="BP518" s="69">
        <v>69185.81971507502</v>
      </c>
      <c r="BQ518" s="69">
        <v>127879.5687446919</v>
      </c>
      <c r="BR518" s="69">
        <v>247200</v>
      </c>
      <c r="BS518" s="69">
        <v>303437.24753651081</v>
      </c>
      <c r="BT518" s="69">
        <v>31307.672337241791</v>
      </c>
      <c r="BU518" s="69">
        <v>0</v>
      </c>
      <c r="BV518" s="69">
        <v>0</v>
      </c>
      <c r="BW518" s="69">
        <v>779010.3083335195</v>
      </c>
      <c r="BX518" s="70" t="s">
        <v>423</v>
      </c>
      <c r="BY518" s="69">
        <v>71261.394306527276</v>
      </c>
      <c r="BZ518" s="69">
        <v>131715.95580703267</v>
      </c>
      <c r="CA518" s="69">
        <v>254616</v>
      </c>
      <c r="CB518" s="69">
        <v>312540.36496260617</v>
      </c>
      <c r="CC518" s="69">
        <v>32246.902507359046</v>
      </c>
      <c r="CD518" s="69">
        <v>0</v>
      </c>
      <c r="CE518" s="69">
        <v>0</v>
      </c>
      <c r="CF518" s="69">
        <v>802380.61758352525</v>
      </c>
      <c r="CG518" s="70" t="s">
        <v>423</v>
      </c>
      <c r="CH518" s="69">
        <v>73399.236135723098</v>
      </c>
      <c r="CI518" s="69">
        <v>135667.43448124366</v>
      </c>
      <c r="CJ518" s="69">
        <v>262254.48</v>
      </c>
      <c r="CK518" s="69">
        <v>321916.57591148437</v>
      </c>
      <c r="CL518" s="69">
        <v>33214.309582579815</v>
      </c>
      <c r="CM518" s="69">
        <v>0</v>
      </c>
      <c r="CN518" s="69">
        <v>0</v>
      </c>
      <c r="CO518" s="69">
        <v>826452.03611103084</v>
      </c>
      <c r="CP518" s="70" t="s">
        <v>423</v>
      </c>
      <c r="CQ518" s="69">
        <v>75601.213219794794</v>
      </c>
      <c r="CR518" s="69">
        <v>139737.45751568099</v>
      </c>
      <c r="CS518" s="69">
        <v>270122.11439999996</v>
      </c>
      <c r="CT518" s="69">
        <v>331574.07318882889</v>
      </c>
      <c r="CU518" s="69">
        <v>34210.738870057212</v>
      </c>
      <c r="CV518" s="69">
        <v>0</v>
      </c>
      <c r="CW518" s="69">
        <v>0</v>
      </c>
      <c r="CX518" s="69">
        <v>851245.59719436185</v>
      </c>
      <c r="CY518" s="70" t="s">
        <v>423</v>
      </c>
      <c r="CZ518" s="69">
        <v>77869.249616388639</v>
      </c>
      <c r="DA518" s="69">
        <v>143929.58124115143</v>
      </c>
      <c r="DB518" s="69">
        <v>278225.77783199999</v>
      </c>
      <c r="DC518" s="69">
        <v>341521.29538449377</v>
      </c>
      <c r="DD518" s="69">
        <v>35237.061036158928</v>
      </c>
      <c r="DE518" s="69">
        <v>0</v>
      </c>
      <c r="DF518" s="69">
        <v>0</v>
      </c>
      <c r="DG518" s="69">
        <v>876782.96511019277</v>
      </c>
      <c r="DH518" s="70" t="s">
        <v>423</v>
      </c>
    </row>
    <row r="519" spans="1:112" s="74" customFormat="1" ht="11.5" hidden="1" x14ac:dyDescent="0.35">
      <c r="A519" s="88">
        <v>4710</v>
      </c>
      <c r="B519" s="88" t="s">
        <v>736</v>
      </c>
      <c r="C519" s="69"/>
      <c r="D519" s="69">
        <v>0</v>
      </c>
      <c r="E519" s="69">
        <v>0</v>
      </c>
      <c r="F519" s="69">
        <v>0</v>
      </c>
      <c r="G519" s="69">
        <v>0</v>
      </c>
      <c r="H519" s="69">
        <v>0</v>
      </c>
      <c r="I519" s="69">
        <v>0</v>
      </c>
      <c r="J519" s="69">
        <v>0</v>
      </c>
      <c r="K519" s="69">
        <v>0</v>
      </c>
      <c r="L519" s="69">
        <v>0</v>
      </c>
      <c r="M519" s="69">
        <v>0</v>
      </c>
      <c r="N519" s="70" t="s">
        <v>737</v>
      </c>
      <c r="O519" s="69">
        <v>0</v>
      </c>
      <c r="P519" s="69">
        <v>0</v>
      </c>
      <c r="Q519" s="69">
        <v>0</v>
      </c>
      <c r="R519" s="69">
        <v>0</v>
      </c>
      <c r="S519" s="69">
        <v>0</v>
      </c>
      <c r="T519" s="69">
        <v>0</v>
      </c>
      <c r="U519" s="69">
        <v>0</v>
      </c>
      <c r="V519" s="69">
        <v>0</v>
      </c>
      <c r="W519" s="70" t="s">
        <v>737</v>
      </c>
      <c r="X519" s="69">
        <f t="shared" si="404"/>
        <v>0</v>
      </c>
      <c r="Y519" s="69">
        <f t="shared" si="404"/>
        <v>0</v>
      </c>
      <c r="Z519" s="69">
        <f t="shared" si="404"/>
        <v>0</v>
      </c>
      <c r="AA519" s="69">
        <f t="shared" si="404"/>
        <v>0</v>
      </c>
      <c r="AB519" s="69">
        <f t="shared" si="404"/>
        <v>0</v>
      </c>
      <c r="AC519" s="69">
        <f t="shared" si="404"/>
        <v>0</v>
      </c>
      <c r="AD519" s="69">
        <f t="shared" si="404"/>
        <v>0</v>
      </c>
      <c r="AE519" s="69">
        <f t="shared" si="404"/>
        <v>0</v>
      </c>
      <c r="AF519" s="69">
        <v>0</v>
      </c>
      <c r="AG519" s="69">
        <v>0</v>
      </c>
      <c r="AH519" s="69">
        <v>0</v>
      </c>
      <c r="AI519" s="69">
        <v>0</v>
      </c>
      <c r="AJ519" s="69">
        <v>0</v>
      </c>
      <c r="AK519" s="69">
        <v>0</v>
      </c>
      <c r="AL519" s="69">
        <v>0</v>
      </c>
      <c r="AM519" s="69">
        <v>0</v>
      </c>
      <c r="AN519" s="70" t="s">
        <v>737</v>
      </c>
      <c r="AO519" s="69">
        <v>0</v>
      </c>
      <c r="AP519" s="69">
        <v>0</v>
      </c>
      <c r="AQ519" s="69">
        <v>0</v>
      </c>
      <c r="AR519" s="69">
        <v>0</v>
      </c>
      <c r="AS519" s="69">
        <v>0</v>
      </c>
      <c r="AT519" s="69">
        <v>0</v>
      </c>
      <c r="AU519" s="69">
        <v>0</v>
      </c>
      <c r="AV519" s="69">
        <v>0</v>
      </c>
      <c r="AW519" s="70" t="s">
        <v>737</v>
      </c>
      <c r="AX519" s="69">
        <v>0</v>
      </c>
      <c r="AY519" s="69">
        <v>0</v>
      </c>
      <c r="AZ519" s="69">
        <v>0</v>
      </c>
      <c r="BA519" s="69">
        <v>0</v>
      </c>
      <c r="BB519" s="69">
        <v>0</v>
      </c>
      <c r="BC519" s="69">
        <v>0</v>
      </c>
      <c r="BD519" s="69">
        <v>0</v>
      </c>
      <c r="BE519" s="69">
        <v>0</v>
      </c>
      <c r="BF519" s="70" t="s">
        <v>737</v>
      </c>
      <c r="BG519" s="69">
        <v>0</v>
      </c>
      <c r="BH519" s="69">
        <v>0</v>
      </c>
      <c r="BI519" s="69">
        <v>0</v>
      </c>
      <c r="BJ519" s="69">
        <v>0</v>
      </c>
      <c r="BK519" s="69">
        <v>0</v>
      </c>
      <c r="BL519" s="69">
        <v>0</v>
      </c>
      <c r="BM519" s="69">
        <v>0</v>
      </c>
      <c r="BN519" s="69">
        <v>0</v>
      </c>
      <c r="BO519" s="70" t="s">
        <v>737</v>
      </c>
      <c r="BP519" s="69">
        <v>0</v>
      </c>
      <c r="BQ519" s="69">
        <v>0</v>
      </c>
      <c r="BR519" s="69">
        <v>0</v>
      </c>
      <c r="BS519" s="69">
        <v>0</v>
      </c>
      <c r="BT519" s="69">
        <v>0</v>
      </c>
      <c r="BU519" s="69">
        <v>0</v>
      </c>
      <c r="BV519" s="69">
        <v>0</v>
      </c>
      <c r="BW519" s="69">
        <v>0</v>
      </c>
      <c r="BX519" s="70" t="s">
        <v>737</v>
      </c>
      <c r="BY519" s="69">
        <v>0</v>
      </c>
      <c r="BZ519" s="69">
        <v>0</v>
      </c>
      <c r="CA519" s="69">
        <v>0</v>
      </c>
      <c r="CB519" s="69">
        <v>0</v>
      </c>
      <c r="CC519" s="69">
        <v>0</v>
      </c>
      <c r="CD519" s="69">
        <v>0</v>
      </c>
      <c r="CE519" s="69">
        <v>0</v>
      </c>
      <c r="CF519" s="69">
        <v>0</v>
      </c>
      <c r="CG519" s="70" t="s">
        <v>737</v>
      </c>
      <c r="CH519" s="69">
        <v>0</v>
      </c>
      <c r="CI519" s="69">
        <v>0</v>
      </c>
      <c r="CJ519" s="69">
        <v>0</v>
      </c>
      <c r="CK519" s="69">
        <v>0</v>
      </c>
      <c r="CL519" s="69">
        <v>0</v>
      </c>
      <c r="CM519" s="69">
        <v>0</v>
      </c>
      <c r="CN519" s="69">
        <v>0</v>
      </c>
      <c r="CO519" s="69">
        <v>0</v>
      </c>
      <c r="CP519" s="70" t="s">
        <v>737</v>
      </c>
      <c r="CQ519" s="69">
        <v>0</v>
      </c>
      <c r="CR519" s="69">
        <v>0</v>
      </c>
      <c r="CS519" s="69">
        <v>0</v>
      </c>
      <c r="CT519" s="69">
        <v>0</v>
      </c>
      <c r="CU519" s="69">
        <v>0</v>
      </c>
      <c r="CV519" s="69">
        <v>0</v>
      </c>
      <c r="CW519" s="69">
        <v>0</v>
      </c>
      <c r="CX519" s="69">
        <v>0</v>
      </c>
      <c r="CY519" s="70" t="s">
        <v>737</v>
      </c>
      <c r="CZ519" s="69">
        <v>0</v>
      </c>
      <c r="DA519" s="69">
        <v>0</v>
      </c>
      <c r="DB519" s="69">
        <v>0</v>
      </c>
      <c r="DC519" s="69">
        <v>0</v>
      </c>
      <c r="DD519" s="69">
        <v>0</v>
      </c>
      <c r="DE519" s="69">
        <v>0</v>
      </c>
      <c r="DF519" s="69">
        <v>0</v>
      </c>
      <c r="DG519" s="69">
        <v>0</v>
      </c>
      <c r="DH519" s="70" t="s">
        <v>737</v>
      </c>
    </row>
    <row r="520" spans="1:112" s="74" customFormat="1" ht="11.5" x14ac:dyDescent="0.35">
      <c r="A520" s="88">
        <v>4720</v>
      </c>
      <c r="B520" s="88" t="s">
        <v>738</v>
      </c>
      <c r="C520" s="69"/>
      <c r="D520" s="69">
        <v>0</v>
      </c>
      <c r="E520" s="69">
        <v>14100</v>
      </c>
      <c r="F520" s="69">
        <v>0</v>
      </c>
      <c r="G520" s="69">
        <v>100</v>
      </c>
      <c r="H520" s="69">
        <v>10000</v>
      </c>
      <c r="I520" s="69">
        <v>2000</v>
      </c>
      <c r="J520" s="69">
        <v>2000</v>
      </c>
      <c r="K520" s="69">
        <v>0</v>
      </c>
      <c r="L520" s="69">
        <v>0</v>
      </c>
      <c r="M520" s="69">
        <v>0</v>
      </c>
      <c r="N520" s="70" t="s">
        <v>423</v>
      </c>
      <c r="O520" s="69">
        <v>0</v>
      </c>
      <c r="P520" s="69">
        <v>5300</v>
      </c>
      <c r="Q520" s="69">
        <v>10000</v>
      </c>
      <c r="R520" s="69">
        <v>2000</v>
      </c>
      <c r="S520" s="69">
        <v>2000</v>
      </c>
      <c r="T520" s="69">
        <v>0</v>
      </c>
      <c r="U520" s="69">
        <v>0</v>
      </c>
      <c r="V520" s="69">
        <v>19300</v>
      </c>
      <c r="W520" s="70" t="s">
        <v>423</v>
      </c>
      <c r="X520" s="69">
        <f t="shared" si="404"/>
        <v>0</v>
      </c>
      <c r="Y520" s="69">
        <f t="shared" si="404"/>
        <v>-5200</v>
      </c>
      <c r="Z520" s="69">
        <f t="shared" si="404"/>
        <v>0</v>
      </c>
      <c r="AA520" s="69">
        <f t="shared" si="404"/>
        <v>0</v>
      </c>
      <c r="AB520" s="69">
        <f t="shared" si="404"/>
        <v>0</v>
      </c>
      <c r="AC520" s="69">
        <f t="shared" si="404"/>
        <v>0</v>
      </c>
      <c r="AD520" s="69">
        <f t="shared" si="404"/>
        <v>0</v>
      </c>
      <c r="AE520" s="69">
        <f t="shared" si="404"/>
        <v>-19300</v>
      </c>
      <c r="AF520" s="69">
        <v>0</v>
      </c>
      <c r="AG520" s="69">
        <v>5459</v>
      </c>
      <c r="AH520" s="69">
        <v>10300</v>
      </c>
      <c r="AI520" s="69">
        <v>15000</v>
      </c>
      <c r="AJ520" s="69">
        <v>2060</v>
      </c>
      <c r="AK520" s="69">
        <v>0</v>
      </c>
      <c r="AL520" s="69">
        <v>0</v>
      </c>
      <c r="AM520" s="69">
        <v>32819</v>
      </c>
      <c r="AN520" s="70" t="s">
        <v>423</v>
      </c>
      <c r="AO520" s="69">
        <v>0</v>
      </c>
      <c r="AP520" s="69">
        <v>5622.77</v>
      </c>
      <c r="AQ520" s="69">
        <v>10609</v>
      </c>
      <c r="AR520" s="69">
        <v>15450</v>
      </c>
      <c r="AS520" s="69">
        <v>2121.8000000000002</v>
      </c>
      <c r="AT520" s="69">
        <v>0</v>
      </c>
      <c r="AU520" s="69">
        <v>0</v>
      </c>
      <c r="AV520" s="69">
        <v>33803.57</v>
      </c>
      <c r="AW520" s="70" t="s">
        <v>423</v>
      </c>
      <c r="AX520" s="69">
        <v>0</v>
      </c>
      <c r="AY520" s="69">
        <v>5791.4531000000006</v>
      </c>
      <c r="AZ520" s="69">
        <v>10927.27</v>
      </c>
      <c r="BA520" s="69">
        <v>15913.5</v>
      </c>
      <c r="BB520" s="69">
        <v>2185.4540000000002</v>
      </c>
      <c r="BC520" s="69">
        <v>0</v>
      </c>
      <c r="BD520" s="69">
        <v>0</v>
      </c>
      <c r="BE520" s="69">
        <v>34817.677100000001</v>
      </c>
      <c r="BF520" s="70" t="s">
        <v>423</v>
      </c>
      <c r="BG520" s="69">
        <v>0</v>
      </c>
      <c r="BH520" s="69">
        <v>5965.1966930000008</v>
      </c>
      <c r="BI520" s="69">
        <v>11255.088100000001</v>
      </c>
      <c r="BJ520" s="69">
        <v>16390.904999999999</v>
      </c>
      <c r="BK520" s="69">
        <v>2251.0176200000001</v>
      </c>
      <c r="BL520" s="69">
        <v>0</v>
      </c>
      <c r="BM520" s="69">
        <v>0</v>
      </c>
      <c r="BN520" s="69">
        <v>35862.207412999996</v>
      </c>
      <c r="BO520" s="70" t="s">
        <v>423</v>
      </c>
      <c r="BP520" s="69">
        <v>0</v>
      </c>
      <c r="BQ520" s="69">
        <v>6144.1525937900005</v>
      </c>
      <c r="BR520" s="69">
        <v>11592.740743</v>
      </c>
      <c r="BS520" s="69">
        <v>16882.632149999998</v>
      </c>
      <c r="BT520" s="69">
        <v>2318.5481486000003</v>
      </c>
      <c r="BU520" s="69">
        <v>0</v>
      </c>
      <c r="BV520" s="69">
        <v>0</v>
      </c>
      <c r="BW520" s="69">
        <v>36938.073635389999</v>
      </c>
      <c r="BX520" s="70" t="s">
        <v>423</v>
      </c>
      <c r="BY520" s="69">
        <v>0</v>
      </c>
      <c r="BZ520" s="69">
        <v>6328.4771716037003</v>
      </c>
      <c r="CA520" s="69">
        <v>11940.52296529</v>
      </c>
      <c r="CB520" s="69">
        <v>17389.1111145</v>
      </c>
      <c r="CC520" s="69">
        <v>2388.1045930580003</v>
      </c>
      <c r="CD520" s="69">
        <v>0</v>
      </c>
      <c r="CE520" s="69">
        <v>0</v>
      </c>
      <c r="CF520" s="69">
        <v>38046.215844451697</v>
      </c>
      <c r="CG520" s="70" t="s">
        <v>423</v>
      </c>
      <c r="CH520" s="69">
        <v>0</v>
      </c>
      <c r="CI520" s="69">
        <v>6518.3314867518111</v>
      </c>
      <c r="CJ520" s="69">
        <v>12298.7386542487</v>
      </c>
      <c r="CK520" s="69">
        <v>17910.784447934999</v>
      </c>
      <c r="CL520" s="69">
        <v>2459.7477308497405</v>
      </c>
      <c r="CM520" s="69">
        <v>0</v>
      </c>
      <c r="CN520" s="69">
        <v>0</v>
      </c>
      <c r="CO520" s="69">
        <v>39187.602319785256</v>
      </c>
      <c r="CP520" s="70" t="s">
        <v>423</v>
      </c>
      <c r="CQ520" s="69">
        <v>0</v>
      </c>
      <c r="CR520" s="69">
        <v>6713.8814313543653</v>
      </c>
      <c r="CS520" s="69">
        <v>12667.700813876161</v>
      </c>
      <c r="CT520" s="69">
        <v>18448.10798137305</v>
      </c>
      <c r="CU520" s="69">
        <v>2533.5401627752326</v>
      </c>
      <c r="CV520" s="69">
        <v>0</v>
      </c>
      <c r="CW520" s="69">
        <v>0</v>
      </c>
      <c r="CX520" s="69">
        <v>40363.230389378805</v>
      </c>
      <c r="CY520" s="70" t="s">
        <v>423</v>
      </c>
      <c r="CZ520" s="69">
        <v>0</v>
      </c>
      <c r="DA520" s="69">
        <v>6915.2978742949963</v>
      </c>
      <c r="DB520" s="69">
        <v>13047.731838292446</v>
      </c>
      <c r="DC520" s="69">
        <v>19001.551220814243</v>
      </c>
      <c r="DD520" s="69">
        <v>2609.5463676584895</v>
      </c>
      <c r="DE520" s="69">
        <v>0</v>
      </c>
      <c r="DF520" s="69">
        <v>0</v>
      </c>
      <c r="DG520" s="69">
        <v>41574.127301060173</v>
      </c>
      <c r="DH520" s="70" t="s">
        <v>423</v>
      </c>
    </row>
    <row r="521" spans="1:112" s="74" customFormat="1" ht="11.5" hidden="1" outlineLevel="1" x14ac:dyDescent="0.35">
      <c r="A521" s="88">
        <v>4999</v>
      </c>
      <c r="B521" s="88" t="s">
        <v>739</v>
      </c>
      <c r="C521" s="69"/>
      <c r="D521" s="69">
        <v>0</v>
      </c>
      <c r="E521" s="69">
        <v>0</v>
      </c>
      <c r="F521" s="69">
        <v>0</v>
      </c>
      <c r="G521" s="69">
        <v>0</v>
      </c>
      <c r="H521" s="69">
        <v>0</v>
      </c>
      <c r="I521" s="69">
        <v>0</v>
      </c>
      <c r="J521" s="69">
        <v>0</v>
      </c>
      <c r="K521" s="69">
        <v>0</v>
      </c>
      <c r="L521" s="69">
        <v>0</v>
      </c>
      <c r="M521" s="69">
        <v>0</v>
      </c>
      <c r="N521" s="70" t="s">
        <v>423</v>
      </c>
      <c r="O521" s="69">
        <v>0</v>
      </c>
      <c r="P521" s="69">
        <v>0</v>
      </c>
      <c r="Q521" s="69">
        <v>0</v>
      </c>
      <c r="R521" s="69">
        <v>0</v>
      </c>
      <c r="S521" s="69">
        <v>0</v>
      </c>
      <c r="T521" s="69">
        <v>0</v>
      </c>
      <c r="U521" s="69">
        <v>0</v>
      </c>
      <c r="V521" s="69">
        <v>0</v>
      </c>
      <c r="W521" s="70" t="s">
        <v>423</v>
      </c>
      <c r="X521" s="69">
        <f t="shared" si="404"/>
        <v>0</v>
      </c>
      <c r="Y521" s="69">
        <f t="shared" si="404"/>
        <v>0</v>
      </c>
      <c r="Z521" s="69">
        <f t="shared" si="404"/>
        <v>0</v>
      </c>
      <c r="AA521" s="69">
        <f t="shared" si="404"/>
        <v>0</v>
      </c>
      <c r="AB521" s="69">
        <f t="shared" si="404"/>
        <v>0</v>
      </c>
      <c r="AC521" s="69">
        <f t="shared" si="404"/>
        <v>0</v>
      </c>
      <c r="AD521" s="69">
        <f t="shared" si="404"/>
        <v>0</v>
      </c>
      <c r="AE521" s="69">
        <f t="shared" si="404"/>
        <v>0</v>
      </c>
      <c r="AF521" s="69">
        <v>0</v>
      </c>
      <c r="AG521" s="69">
        <v>0</v>
      </c>
      <c r="AH521" s="69">
        <v>0</v>
      </c>
      <c r="AI521" s="69">
        <v>0</v>
      </c>
      <c r="AJ521" s="69">
        <v>0</v>
      </c>
      <c r="AK521" s="69">
        <v>0</v>
      </c>
      <c r="AL521" s="69">
        <v>0</v>
      </c>
      <c r="AM521" s="69">
        <v>0</v>
      </c>
      <c r="AN521" s="70" t="s">
        <v>423</v>
      </c>
      <c r="AO521" s="69">
        <v>0</v>
      </c>
      <c r="AP521" s="69">
        <v>0</v>
      </c>
      <c r="AQ521" s="69">
        <v>0</v>
      </c>
      <c r="AR521" s="69">
        <v>0</v>
      </c>
      <c r="AS521" s="69">
        <v>0</v>
      </c>
      <c r="AT521" s="69">
        <v>0</v>
      </c>
      <c r="AU521" s="69">
        <v>0</v>
      </c>
      <c r="AV521" s="69">
        <v>0</v>
      </c>
      <c r="AW521" s="70" t="s">
        <v>423</v>
      </c>
      <c r="AX521" s="69">
        <v>0</v>
      </c>
      <c r="AY521" s="69">
        <v>0</v>
      </c>
      <c r="AZ521" s="69">
        <v>0</v>
      </c>
      <c r="BA521" s="69">
        <v>0</v>
      </c>
      <c r="BB521" s="69">
        <v>0</v>
      </c>
      <c r="BC521" s="69">
        <v>0</v>
      </c>
      <c r="BD521" s="69">
        <v>0</v>
      </c>
      <c r="BE521" s="69">
        <v>0</v>
      </c>
      <c r="BF521" s="70" t="s">
        <v>423</v>
      </c>
      <c r="BG521" s="69">
        <v>0</v>
      </c>
      <c r="BH521" s="69">
        <v>0</v>
      </c>
      <c r="BI521" s="69">
        <v>0</v>
      </c>
      <c r="BJ521" s="69">
        <v>0</v>
      </c>
      <c r="BK521" s="69">
        <v>0</v>
      </c>
      <c r="BL521" s="69">
        <v>0</v>
      </c>
      <c r="BM521" s="69">
        <v>0</v>
      </c>
      <c r="BN521" s="69">
        <v>0</v>
      </c>
      <c r="BO521" s="70" t="s">
        <v>423</v>
      </c>
      <c r="BP521" s="69">
        <v>0</v>
      </c>
      <c r="BQ521" s="69">
        <v>0</v>
      </c>
      <c r="BR521" s="69">
        <v>0</v>
      </c>
      <c r="BS521" s="69">
        <v>0</v>
      </c>
      <c r="BT521" s="69">
        <v>0</v>
      </c>
      <c r="BU521" s="69">
        <v>0</v>
      </c>
      <c r="BV521" s="69">
        <v>0</v>
      </c>
      <c r="BW521" s="69">
        <v>0</v>
      </c>
      <c r="BX521" s="70" t="s">
        <v>423</v>
      </c>
      <c r="BY521" s="69">
        <v>0</v>
      </c>
      <c r="BZ521" s="69">
        <v>0</v>
      </c>
      <c r="CA521" s="69">
        <v>0</v>
      </c>
      <c r="CB521" s="69">
        <v>0</v>
      </c>
      <c r="CC521" s="69">
        <v>0</v>
      </c>
      <c r="CD521" s="69">
        <v>0</v>
      </c>
      <c r="CE521" s="69">
        <v>0</v>
      </c>
      <c r="CF521" s="69">
        <v>0</v>
      </c>
      <c r="CG521" s="70" t="s">
        <v>423</v>
      </c>
      <c r="CH521" s="69">
        <v>0</v>
      </c>
      <c r="CI521" s="69">
        <v>0</v>
      </c>
      <c r="CJ521" s="69">
        <v>0</v>
      </c>
      <c r="CK521" s="69">
        <v>0</v>
      </c>
      <c r="CL521" s="69">
        <v>0</v>
      </c>
      <c r="CM521" s="69">
        <v>0</v>
      </c>
      <c r="CN521" s="69">
        <v>0</v>
      </c>
      <c r="CO521" s="69">
        <v>0</v>
      </c>
      <c r="CP521" s="70" t="s">
        <v>423</v>
      </c>
      <c r="CQ521" s="69">
        <v>0</v>
      </c>
      <c r="CR521" s="69">
        <v>0</v>
      </c>
      <c r="CS521" s="69">
        <v>0</v>
      </c>
      <c r="CT521" s="69">
        <v>0</v>
      </c>
      <c r="CU521" s="69">
        <v>0</v>
      </c>
      <c r="CV521" s="69">
        <v>0</v>
      </c>
      <c r="CW521" s="69">
        <v>0</v>
      </c>
      <c r="CX521" s="69">
        <v>0</v>
      </c>
      <c r="CY521" s="70" t="s">
        <v>423</v>
      </c>
      <c r="CZ521" s="69">
        <v>0</v>
      </c>
      <c r="DA521" s="69">
        <v>0</v>
      </c>
      <c r="DB521" s="69">
        <v>0</v>
      </c>
      <c r="DC521" s="69">
        <v>0</v>
      </c>
      <c r="DD521" s="69">
        <v>0</v>
      </c>
      <c r="DE521" s="69">
        <v>0</v>
      </c>
      <c r="DF521" s="69">
        <v>0</v>
      </c>
      <c r="DG521" s="69">
        <v>0</v>
      </c>
      <c r="DH521" s="70" t="s">
        <v>423</v>
      </c>
    </row>
    <row r="522" spans="1:112" s="74" customFormat="1" ht="11.5" hidden="1" outlineLevel="1" x14ac:dyDescent="0.35">
      <c r="A522" s="88" t="s">
        <v>451</v>
      </c>
      <c r="B522" s="88" t="s">
        <v>740</v>
      </c>
      <c r="C522" s="69"/>
      <c r="D522" s="69">
        <v>0</v>
      </c>
      <c r="E522" s="69">
        <v>0</v>
      </c>
      <c r="F522" s="69">
        <v>0</v>
      </c>
      <c r="G522" s="69">
        <v>0</v>
      </c>
      <c r="H522" s="69">
        <v>0</v>
      </c>
      <c r="I522" s="69">
        <v>0</v>
      </c>
      <c r="J522" s="69">
        <v>0</v>
      </c>
      <c r="K522" s="69">
        <v>0</v>
      </c>
      <c r="L522" s="69">
        <v>0</v>
      </c>
      <c r="M522" s="69">
        <v>0</v>
      </c>
      <c r="N522" s="70" t="s">
        <v>423</v>
      </c>
      <c r="O522" s="69">
        <v>0</v>
      </c>
      <c r="P522" s="69">
        <v>0</v>
      </c>
      <c r="Q522" s="69">
        <v>0</v>
      </c>
      <c r="R522" s="69">
        <v>0</v>
      </c>
      <c r="S522" s="69">
        <v>0</v>
      </c>
      <c r="T522" s="69">
        <v>0</v>
      </c>
      <c r="U522" s="69">
        <v>0</v>
      </c>
      <c r="V522" s="69">
        <v>0</v>
      </c>
      <c r="W522" s="70" t="s">
        <v>423</v>
      </c>
      <c r="X522" s="69">
        <f t="shared" si="404"/>
        <v>0</v>
      </c>
      <c r="Y522" s="69">
        <f t="shared" si="404"/>
        <v>0</v>
      </c>
      <c r="Z522" s="69">
        <f t="shared" si="404"/>
        <v>0</v>
      </c>
      <c r="AA522" s="69">
        <f t="shared" si="404"/>
        <v>0</v>
      </c>
      <c r="AB522" s="69">
        <f t="shared" si="404"/>
        <v>0</v>
      </c>
      <c r="AC522" s="69">
        <f t="shared" si="404"/>
        <v>0</v>
      </c>
      <c r="AD522" s="69">
        <f t="shared" si="404"/>
        <v>0</v>
      </c>
      <c r="AE522" s="69">
        <f t="shared" si="404"/>
        <v>0</v>
      </c>
      <c r="AF522" s="69">
        <v>0</v>
      </c>
      <c r="AG522" s="69">
        <v>0</v>
      </c>
      <c r="AH522" s="69">
        <v>0</v>
      </c>
      <c r="AI522" s="69">
        <v>0</v>
      </c>
      <c r="AJ522" s="69">
        <v>0</v>
      </c>
      <c r="AK522" s="69">
        <v>0</v>
      </c>
      <c r="AL522" s="69">
        <v>0</v>
      </c>
      <c r="AM522" s="69">
        <v>0</v>
      </c>
      <c r="AN522" s="70" t="s">
        <v>423</v>
      </c>
      <c r="AO522" s="69">
        <v>0</v>
      </c>
      <c r="AP522" s="69">
        <v>0</v>
      </c>
      <c r="AQ522" s="69">
        <v>0</v>
      </c>
      <c r="AR522" s="69">
        <v>0</v>
      </c>
      <c r="AS522" s="69">
        <v>0</v>
      </c>
      <c r="AT522" s="69">
        <v>0</v>
      </c>
      <c r="AU522" s="69">
        <v>0</v>
      </c>
      <c r="AV522" s="69">
        <v>0</v>
      </c>
      <c r="AW522" s="70" t="s">
        <v>423</v>
      </c>
      <c r="AX522" s="69">
        <v>0</v>
      </c>
      <c r="AY522" s="69">
        <v>0</v>
      </c>
      <c r="AZ522" s="69">
        <v>0</v>
      </c>
      <c r="BA522" s="69">
        <v>0</v>
      </c>
      <c r="BB522" s="69">
        <v>0</v>
      </c>
      <c r="BC522" s="69">
        <v>0</v>
      </c>
      <c r="BD522" s="69">
        <v>0</v>
      </c>
      <c r="BE522" s="69">
        <v>0</v>
      </c>
      <c r="BF522" s="70" t="s">
        <v>423</v>
      </c>
      <c r="BG522" s="69">
        <v>0</v>
      </c>
      <c r="BH522" s="69">
        <v>0</v>
      </c>
      <c r="BI522" s="69">
        <v>0</v>
      </c>
      <c r="BJ522" s="69">
        <v>0</v>
      </c>
      <c r="BK522" s="69">
        <v>0</v>
      </c>
      <c r="BL522" s="69">
        <v>0</v>
      </c>
      <c r="BM522" s="69">
        <v>0</v>
      </c>
      <c r="BN522" s="69">
        <v>0</v>
      </c>
      <c r="BO522" s="70" t="s">
        <v>423</v>
      </c>
      <c r="BP522" s="69">
        <v>0</v>
      </c>
      <c r="BQ522" s="69">
        <v>0</v>
      </c>
      <c r="BR522" s="69">
        <v>0</v>
      </c>
      <c r="BS522" s="69">
        <v>0</v>
      </c>
      <c r="BT522" s="69">
        <v>0</v>
      </c>
      <c r="BU522" s="69">
        <v>0</v>
      </c>
      <c r="BV522" s="69">
        <v>0</v>
      </c>
      <c r="BW522" s="69">
        <v>0</v>
      </c>
      <c r="BX522" s="70" t="s">
        <v>423</v>
      </c>
      <c r="BY522" s="69">
        <v>0</v>
      </c>
      <c r="BZ522" s="69">
        <v>0</v>
      </c>
      <c r="CA522" s="69">
        <v>0</v>
      </c>
      <c r="CB522" s="69">
        <v>0</v>
      </c>
      <c r="CC522" s="69">
        <v>0</v>
      </c>
      <c r="CD522" s="69">
        <v>0</v>
      </c>
      <c r="CE522" s="69">
        <v>0</v>
      </c>
      <c r="CF522" s="69">
        <v>0</v>
      </c>
      <c r="CG522" s="70" t="s">
        <v>423</v>
      </c>
      <c r="CH522" s="69">
        <v>0</v>
      </c>
      <c r="CI522" s="69">
        <v>0</v>
      </c>
      <c r="CJ522" s="69">
        <v>0</v>
      </c>
      <c r="CK522" s="69">
        <v>0</v>
      </c>
      <c r="CL522" s="69">
        <v>0</v>
      </c>
      <c r="CM522" s="69">
        <v>0</v>
      </c>
      <c r="CN522" s="69">
        <v>0</v>
      </c>
      <c r="CO522" s="69">
        <v>0</v>
      </c>
      <c r="CP522" s="70" t="s">
        <v>423</v>
      </c>
      <c r="CQ522" s="69">
        <v>0</v>
      </c>
      <c r="CR522" s="69">
        <v>0</v>
      </c>
      <c r="CS522" s="69">
        <v>0</v>
      </c>
      <c r="CT522" s="69">
        <v>0</v>
      </c>
      <c r="CU522" s="69">
        <v>0</v>
      </c>
      <c r="CV522" s="69">
        <v>0</v>
      </c>
      <c r="CW522" s="69">
        <v>0</v>
      </c>
      <c r="CX522" s="69">
        <v>0</v>
      </c>
      <c r="CY522" s="70" t="s">
        <v>423</v>
      </c>
      <c r="CZ522" s="69">
        <v>0</v>
      </c>
      <c r="DA522" s="69">
        <v>0</v>
      </c>
      <c r="DB522" s="69">
        <v>0</v>
      </c>
      <c r="DC522" s="69">
        <v>0</v>
      </c>
      <c r="DD522" s="69">
        <v>0</v>
      </c>
      <c r="DE522" s="69">
        <v>0</v>
      </c>
      <c r="DF522" s="69">
        <v>0</v>
      </c>
      <c r="DG522" s="69">
        <v>0</v>
      </c>
      <c r="DH522" s="70" t="s">
        <v>423</v>
      </c>
    </row>
    <row r="523" spans="1:112" s="74" customFormat="1" ht="11.5" hidden="1" outlineLevel="1" x14ac:dyDescent="0.35">
      <c r="A523" s="88" t="s">
        <v>451</v>
      </c>
      <c r="B523" s="88" t="s">
        <v>740</v>
      </c>
      <c r="C523" s="69"/>
      <c r="D523" s="69">
        <v>0</v>
      </c>
      <c r="E523" s="69">
        <v>0</v>
      </c>
      <c r="F523" s="69">
        <v>0</v>
      </c>
      <c r="G523" s="69">
        <v>0</v>
      </c>
      <c r="H523" s="69">
        <v>0</v>
      </c>
      <c r="I523" s="69">
        <v>0</v>
      </c>
      <c r="J523" s="69">
        <v>0</v>
      </c>
      <c r="K523" s="69">
        <v>0</v>
      </c>
      <c r="L523" s="69">
        <v>0</v>
      </c>
      <c r="M523" s="69">
        <v>0</v>
      </c>
      <c r="N523" s="70" t="s">
        <v>423</v>
      </c>
      <c r="O523" s="69">
        <v>0</v>
      </c>
      <c r="P523" s="69">
        <v>0</v>
      </c>
      <c r="Q523" s="69">
        <v>0</v>
      </c>
      <c r="R523" s="69">
        <v>0</v>
      </c>
      <c r="S523" s="69">
        <v>0</v>
      </c>
      <c r="T523" s="69">
        <v>0</v>
      </c>
      <c r="U523" s="69">
        <v>0</v>
      </c>
      <c r="V523" s="69">
        <v>0</v>
      </c>
      <c r="W523" s="70" t="s">
        <v>423</v>
      </c>
      <c r="X523" s="69">
        <f t="shared" si="404"/>
        <v>0</v>
      </c>
      <c r="Y523" s="69">
        <f t="shared" si="404"/>
        <v>0</v>
      </c>
      <c r="Z523" s="69">
        <f t="shared" si="404"/>
        <v>0</v>
      </c>
      <c r="AA523" s="69">
        <f t="shared" si="404"/>
        <v>0</v>
      </c>
      <c r="AB523" s="69">
        <f t="shared" si="404"/>
        <v>0</v>
      </c>
      <c r="AC523" s="69">
        <f t="shared" si="404"/>
        <v>0</v>
      </c>
      <c r="AD523" s="69">
        <f t="shared" si="404"/>
        <v>0</v>
      </c>
      <c r="AE523" s="69">
        <f t="shared" si="404"/>
        <v>0</v>
      </c>
      <c r="AF523" s="69">
        <v>0</v>
      </c>
      <c r="AG523" s="69">
        <v>0</v>
      </c>
      <c r="AH523" s="69">
        <v>0</v>
      </c>
      <c r="AI523" s="69">
        <v>0</v>
      </c>
      <c r="AJ523" s="69">
        <v>0</v>
      </c>
      <c r="AK523" s="69">
        <v>0</v>
      </c>
      <c r="AL523" s="69">
        <v>0</v>
      </c>
      <c r="AM523" s="69">
        <v>0</v>
      </c>
      <c r="AN523" s="70" t="s">
        <v>423</v>
      </c>
      <c r="AO523" s="69">
        <v>0</v>
      </c>
      <c r="AP523" s="69">
        <v>0</v>
      </c>
      <c r="AQ523" s="69">
        <v>0</v>
      </c>
      <c r="AR523" s="69">
        <v>0</v>
      </c>
      <c r="AS523" s="69">
        <v>0</v>
      </c>
      <c r="AT523" s="69">
        <v>0</v>
      </c>
      <c r="AU523" s="69">
        <v>0</v>
      </c>
      <c r="AV523" s="69">
        <v>0</v>
      </c>
      <c r="AW523" s="70" t="s">
        <v>423</v>
      </c>
      <c r="AX523" s="69">
        <v>0</v>
      </c>
      <c r="AY523" s="69">
        <v>0</v>
      </c>
      <c r="AZ523" s="69">
        <v>0</v>
      </c>
      <c r="BA523" s="69">
        <v>0</v>
      </c>
      <c r="BB523" s="69">
        <v>0</v>
      </c>
      <c r="BC523" s="69">
        <v>0</v>
      </c>
      <c r="BD523" s="69">
        <v>0</v>
      </c>
      <c r="BE523" s="69">
        <v>0</v>
      </c>
      <c r="BF523" s="70" t="s">
        <v>423</v>
      </c>
      <c r="BG523" s="69">
        <v>0</v>
      </c>
      <c r="BH523" s="69">
        <v>0</v>
      </c>
      <c r="BI523" s="69">
        <v>0</v>
      </c>
      <c r="BJ523" s="69">
        <v>0</v>
      </c>
      <c r="BK523" s="69">
        <v>0</v>
      </c>
      <c r="BL523" s="69">
        <v>0</v>
      </c>
      <c r="BM523" s="69">
        <v>0</v>
      </c>
      <c r="BN523" s="69">
        <v>0</v>
      </c>
      <c r="BO523" s="70" t="s">
        <v>423</v>
      </c>
      <c r="BP523" s="69">
        <v>0</v>
      </c>
      <c r="BQ523" s="69">
        <v>0</v>
      </c>
      <c r="BR523" s="69">
        <v>0</v>
      </c>
      <c r="BS523" s="69">
        <v>0</v>
      </c>
      <c r="BT523" s="69">
        <v>0</v>
      </c>
      <c r="BU523" s="69">
        <v>0</v>
      </c>
      <c r="BV523" s="69">
        <v>0</v>
      </c>
      <c r="BW523" s="69">
        <v>0</v>
      </c>
      <c r="BX523" s="70" t="s">
        <v>423</v>
      </c>
      <c r="BY523" s="69">
        <v>0</v>
      </c>
      <c r="BZ523" s="69">
        <v>0</v>
      </c>
      <c r="CA523" s="69">
        <v>0</v>
      </c>
      <c r="CB523" s="69">
        <v>0</v>
      </c>
      <c r="CC523" s="69">
        <v>0</v>
      </c>
      <c r="CD523" s="69">
        <v>0</v>
      </c>
      <c r="CE523" s="69">
        <v>0</v>
      </c>
      <c r="CF523" s="69">
        <v>0</v>
      </c>
      <c r="CG523" s="70" t="s">
        <v>423</v>
      </c>
      <c r="CH523" s="69">
        <v>0</v>
      </c>
      <c r="CI523" s="69">
        <v>0</v>
      </c>
      <c r="CJ523" s="69">
        <v>0</v>
      </c>
      <c r="CK523" s="69">
        <v>0</v>
      </c>
      <c r="CL523" s="69">
        <v>0</v>
      </c>
      <c r="CM523" s="69">
        <v>0</v>
      </c>
      <c r="CN523" s="69">
        <v>0</v>
      </c>
      <c r="CO523" s="69">
        <v>0</v>
      </c>
      <c r="CP523" s="70" t="s">
        <v>423</v>
      </c>
      <c r="CQ523" s="69">
        <v>0</v>
      </c>
      <c r="CR523" s="69">
        <v>0</v>
      </c>
      <c r="CS523" s="69">
        <v>0</v>
      </c>
      <c r="CT523" s="69">
        <v>0</v>
      </c>
      <c r="CU523" s="69">
        <v>0</v>
      </c>
      <c r="CV523" s="69">
        <v>0</v>
      </c>
      <c r="CW523" s="69">
        <v>0</v>
      </c>
      <c r="CX523" s="69">
        <v>0</v>
      </c>
      <c r="CY523" s="70" t="s">
        <v>423</v>
      </c>
      <c r="CZ523" s="69">
        <v>0</v>
      </c>
      <c r="DA523" s="69">
        <v>0</v>
      </c>
      <c r="DB523" s="69">
        <v>0</v>
      </c>
      <c r="DC523" s="69">
        <v>0</v>
      </c>
      <c r="DD523" s="69">
        <v>0</v>
      </c>
      <c r="DE523" s="69">
        <v>0</v>
      </c>
      <c r="DF523" s="69">
        <v>0</v>
      </c>
      <c r="DG523" s="69">
        <v>0</v>
      </c>
      <c r="DH523" s="70" t="s">
        <v>423</v>
      </c>
    </row>
    <row r="524" spans="1:112" s="74" customFormat="1" ht="11.5" hidden="1" outlineLevel="1" x14ac:dyDescent="0.35">
      <c r="A524" s="88" t="s">
        <v>451</v>
      </c>
      <c r="B524" s="88" t="s">
        <v>740</v>
      </c>
      <c r="C524" s="69"/>
      <c r="D524" s="69">
        <v>0</v>
      </c>
      <c r="E524" s="69">
        <v>0</v>
      </c>
      <c r="F524" s="69">
        <v>0</v>
      </c>
      <c r="G524" s="69">
        <v>0</v>
      </c>
      <c r="H524" s="69">
        <v>0</v>
      </c>
      <c r="I524" s="69">
        <v>0</v>
      </c>
      <c r="J524" s="69">
        <v>0</v>
      </c>
      <c r="K524" s="69">
        <v>0</v>
      </c>
      <c r="L524" s="69">
        <v>0</v>
      </c>
      <c r="M524" s="69">
        <v>0</v>
      </c>
      <c r="N524" s="70" t="s">
        <v>423</v>
      </c>
      <c r="O524" s="69">
        <v>0</v>
      </c>
      <c r="P524" s="69">
        <v>0</v>
      </c>
      <c r="Q524" s="69">
        <v>0</v>
      </c>
      <c r="R524" s="69">
        <v>0</v>
      </c>
      <c r="S524" s="69">
        <v>0</v>
      </c>
      <c r="T524" s="69">
        <v>0</v>
      </c>
      <c r="U524" s="69">
        <v>0</v>
      </c>
      <c r="V524" s="69">
        <v>0</v>
      </c>
      <c r="W524" s="70" t="s">
        <v>423</v>
      </c>
      <c r="X524" s="69">
        <f t="shared" si="404"/>
        <v>0</v>
      </c>
      <c r="Y524" s="69">
        <f t="shared" si="404"/>
        <v>0</v>
      </c>
      <c r="Z524" s="69">
        <f t="shared" si="404"/>
        <v>0</v>
      </c>
      <c r="AA524" s="69">
        <f t="shared" si="404"/>
        <v>0</v>
      </c>
      <c r="AB524" s="69">
        <f t="shared" si="404"/>
        <v>0</v>
      </c>
      <c r="AC524" s="69">
        <f t="shared" si="404"/>
        <v>0</v>
      </c>
      <c r="AD524" s="69">
        <f t="shared" si="404"/>
        <v>0</v>
      </c>
      <c r="AE524" s="69">
        <f t="shared" si="404"/>
        <v>0</v>
      </c>
      <c r="AF524" s="69">
        <v>0</v>
      </c>
      <c r="AG524" s="69">
        <v>0</v>
      </c>
      <c r="AH524" s="69">
        <v>0</v>
      </c>
      <c r="AI524" s="69">
        <v>0</v>
      </c>
      <c r="AJ524" s="69">
        <v>0</v>
      </c>
      <c r="AK524" s="69">
        <v>0</v>
      </c>
      <c r="AL524" s="69">
        <v>0</v>
      </c>
      <c r="AM524" s="69">
        <v>0</v>
      </c>
      <c r="AN524" s="70" t="s">
        <v>423</v>
      </c>
      <c r="AO524" s="69">
        <v>0</v>
      </c>
      <c r="AP524" s="69">
        <v>0</v>
      </c>
      <c r="AQ524" s="69">
        <v>0</v>
      </c>
      <c r="AR524" s="69">
        <v>0</v>
      </c>
      <c r="AS524" s="69">
        <v>0</v>
      </c>
      <c r="AT524" s="69">
        <v>0</v>
      </c>
      <c r="AU524" s="69">
        <v>0</v>
      </c>
      <c r="AV524" s="69">
        <v>0</v>
      </c>
      <c r="AW524" s="70" t="s">
        <v>423</v>
      </c>
      <c r="AX524" s="69">
        <v>0</v>
      </c>
      <c r="AY524" s="69">
        <v>0</v>
      </c>
      <c r="AZ524" s="69">
        <v>0</v>
      </c>
      <c r="BA524" s="69">
        <v>0</v>
      </c>
      <c r="BB524" s="69">
        <v>0</v>
      </c>
      <c r="BC524" s="69">
        <v>0</v>
      </c>
      <c r="BD524" s="69">
        <v>0</v>
      </c>
      <c r="BE524" s="69">
        <v>0</v>
      </c>
      <c r="BF524" s="70" t="s">
        <v>423</v>
      </c>
      <c r="BG524" s="69">
        <v>0</v>
      </c>
      <c r="BH524" s="69">
        <v>0</v>
      </c>
      <c r="BI524" s="69">
        <v>0</v>
      </c>
      <c r="BJ524" s="69">
        <v>0</v>
      </c>
      <c r="BK524" s="69">
        <v>0</v>
      </c>
      <c r="BL524" s="69">
        <v>0</v>
      </c>
      <c r="BM524" s="69">
        <v>0</v>
      </c>
      <c r="BN524" s="69">
        <v>0</v>
      </c>
      <c r="BO524" s="70" t="s">
        <v>423</v>
      </c>
      <c r="BP524" s="69">
        <v>0</v>
      </c>
      <c r="BQ524" s="69">
        <v>0</v>
      </c>
      <c r="BR524" s="69">
        <v>0</v>
      </c>
      <c r="BS524" s="69">
        <v>0</v>
      </c>
      <c r="BT524" s="69">
        <v>0</v>
      </c>
      <c r="BU524" s="69">
        <v>0</v>
      </c>
      <c r="BV524" s="69">
        <v>0</v>
      </c>
      <c r="BW524" s="69">
        <v>0</v>
      </c>
      <c r="BX524" s="70" t="s">
        <v>423</v>
      </c>
      <c r="BY524" s="69">
        <v>0</v>
      </c>
      <c r="BZ524" s="69">
        <v>0</v>
      </c>
      <c r="CA524" s="69">
        <v>0</v>
      </c>
      <c r="CB524" s="69">
        <v>0</v>
      </c>
      <c r="CC524" s="69">
        <v>0</v>
      </c>
      <c r="CD524" s="69">
        <v>0</v>
      </c>
      <c r="CE524" s="69">
        <v>0</v>
      </c>
      <c r="CF524" s="69">
        <v>0</v>
      </c>
      <c r="CG524" s="70" t="s">
        <v>423</v>
      </c>
      <c r="CH524" s="69">
        <v>0</v>
      </c>
      <c r="CI524" s="69">
        <v>0</v>
      </c>
      <c r="CJ524" s="69">
        <v>0</v>
      </c>
      <c r="CK524" s="69">
        <v>0</v>
      </c>
      <c r="CL524" s="69">
        <v>0</v>
      </c>
      <c r="CM524" s="69">
        <v>0</v>
      </c>
      <c r="CN524" s="69">
        <v>0</v>
      </c>
      <c r="CO524" s="69">
        <v>0</v>
      </c>
      <c r="CP524" s="70" t="s">
        <v>423</v>
      </c>
      <c r="CQ524" s="69">
        <v>0</v>
      </c>
      <c r="CR524" s="69">
        <v>0</v>
      </c>
      <c r="CS524" s="69">
        <v>0</v>
      </c>
      <c r="CT524" s="69">
        <v>0</v>
      </c>
      <c r="CU524" s="69">
        <v>0</v>
      </c>
      <c r="CV524" s="69">
        <v>0</v>
      </c>
      <c r="CW524" s="69">
        <v>0</v>
      </c>
      <c r="CX524" s="69">
        <v>0</v>
      </c>
      <c r="CY524" s="70" t="s">
        <v>423</v>
      </c>
      <c r="CZ524" s="69">
        <v>0</v>
      </c>
      <c r="DA524" s="69">
        <v>0</v>
      </c>
      <c r="DB524" s="69">
        <v>0</v>
      </c>
      <c r="DC524" s="69">
        <v>0</v>
      </c>
      <c r="DD524" s="69">
        <v>0</v>
      </c>
      <c r="DE524" s="69">
        <v>0</v>
      </c>
      <c r="DF524" s="69">
        <v>0</v>
      </c>
      <c r="DG524" s="69">
        <v>0</v>
      </c>
      <c r="DH524" s="70" t="s">
        <v>423</v>
      </c>
    </row>
    <row r="525" spans="1:112" s="74" customFormat="1" ht="11.5" hidden="1" outlineLevel="1" x14ac:dyDescent="0.35">
      <c r="A525" s="88" t="s">
        <v>451</v>
      </c>
      <c r="B525" s="88" t="s">
        <v>740</v>
      </c>
      <c r="C525" s="69"/>
      <c r="D525" s="69">
        <v>0</v>
      </c>
      <c r="E525" s="69">
        <v>0</v>
      </c>
      <c r="F525" s="69">
        <v>0</v>
      </c>
      <c r="G525" s="69">
        <v>0</v>
      </c>
      <c r="H525" s="69">
        <v>0</v>
      </c>
      <c r="I525" s="69">
        <v>0</v>
      </c>
      <c r="J525" s="69">
        <v>0</v>
      </c>
      <c r="K525" s="69">
        <v>0</v>
      </c>
      <c r="L525" s="69">
        <v>0</v>
      </c>
      <c r="M525" s="69">
        <v>0</v>
      </c>
      <c r="N525" s="70" t="s">
        <v>423</v>
      </c>
      <c r="O525" s="69">
        <v>0</v>
      </c>
      <c r="P525" s="69">
        <v>0</v>
      </c>
      <c r="Q525" s="69">
        <v>0</v>
      </c>
      <c r="R525" s="69">
        <v>0</v>
      </c>
      <c r="S525" s="69">
        <v>0</v>
      </c>
      <c r="T525" s="69">
        <v>0</v>
      </c>
      <c r="U525" s="69">
        <v>0</v>
      </c>
      <c r="V525" s="69">
        <v>0</v>
      </c>
      <c r="W525" s="70" t="s">
        <v>423</v>
      </c>
      <c r="X525" s="69">
        <f t="shared" si="404"/>
        <v>0</v>
      </c>
      <c r="Y525" s="69">
        <f t="shared" si="404"/>
        <v>0</v>
      </c>
      <c r="Z525" s="69">
        <f t="shared" si="404"/>
        <v>0</v>
      </c>
      <c r="AA525" s="69">
        <f t="shared" si="404"/>
        <v>0</v>
      </c>
      <c r="AB525" s="69">
        <f t="shared" si="404"/>
        <v>0</v>
      </c>
      <c r="AC525" s="69">
        <f t="shared" si="404"/>
        <v>0</v>
      </c>
      <c r="AD525" s="69">
        <f t="shared" si="404"/>
        <v>0</v>
      </c>
      <c r="AE525" s="69">
        <f t="shared" si="404"/>
        <v>0</v>
      </c>
      <c r="AF525" s="69">
        <v>0</v>
      </c>
      <c r="AG525" s="69">
        <v>0</v>
      </c>
      <c r="AH525" s="69">
        <v>0</v>
      </c>
      <c r="AI525" s="69">
        <v>0</v>
      </c>
      <c r="AJ525" s="69">
        <v>0</v>
      </c>
      <c r="AK525" s="69">
        <v>0</v>
      </c>
      <c r="AL525" s="69">
        <v>0</v>
      </c>
      <c r="AM525" s="69">
        <v>0</v>
      </c>
      <c r="AN525" s="70" t="s">
        <v>423</v>
      </c>
      <c r="AO525" s="69">
        <v>0</v>
      </c>
      <c r="AP525" s="69">
        <v>0</v>
      </c>
      <c r="AQ525" s="69">
        <v>0</v>
      </c>
      <c r="AR525" s="69">
        <v>0</v>
      </c>
      <c r="AS525" s="69">
        <v>0</v>
      </c>
      <c r="AT525" s="69">
        <v>0</v>
      </c>
      <c r="AU525" s="69">
        <v>0</v>
      </c>
      <c r="AV525" s="69">
        <v>0</v>
      </c>
      <c r="AW525" s="70" t="s">
        <v>423</v>
      </c>
      <c r="AX525" s="69">
        <v>0</v>
      </c>
      <c r="AY525" s="69">
        <v>0</v>
      </c>
      <c r="AZ525" s="69">
        <v>0</v>
      </c>
      <c r="BA525" s="69">
        <v>0</v>
      </c>
      <c r="BB525" s="69">
        <v>0</v>
      </c>
      <c r="BC525" s="69">
        <v>0</v>
      </c>
      <c r="BD525" s="69">
        <v>0</v>
      </c>
      <c r="BE525" s="69">
        <v>0</v>
      </c>
      <c r="BF525" s="70" t="s">
        <v>423</v>
      </c>
      <c r="BG525" s="69">
        <v>0</v>
      </c>
      <c r="BH525" s="69">
        <v>0</v>
      </c>
      <c r="BI525" s="69">
        <v>0</v>
      </c>
      <c r="BJ525" s="69">
        <v>0</v>
      </c>
      <c r="BK525" s="69">
        <v>0</v>
      </c>
      <c r="BL525" s="69">
        <v>0</v>
      </c>
      <c r="BM525" s="69">
        <v>0</v>
      </c>
      <c r="BN525" s="69">
        <v>0</v>
      </c>
      <c r="BO525" s="70" t="s">
        <v>423</v>
      </c>
      <c r="BP525" s="69">
        <v>0</v>
      </c>
      <c r="BQ525" s="69">
        <v>0</v>
      </c>
      <c r="BR525" s="69">
        <v>0</v>
      </c>
      <c r="BS525" s="69">
        <v>0</v>
      </c>
      <c r="BT525" s="69">
        <v>0</v>
      </c>
      <c r="BU525" s="69">
        <v>0</v>
      </c>
      <c r="BV525" s="69">
        <v>0</v>
      </c>
      <c r="BW525" s="69">
        <v>0</v>
      </c>
      <c r="BX525" s="70" t="s">
        <v>423</v>
      </c>
      <c r="BY525" s="69">
        <v>0</v>
      </c>
      <c r="BZ525" s="69">
        <v>0</v>
      </c>
      <c r="CA525" s="69">
        <v>0</v>
      </c>
      <c r="CB525" s="69">
        <v>0</v>
      </c>
      <c r="CC525" s="69">
        <v>0</v>
      </c>
      <c r="CD525" s="69">
        <v>0</v>
      </c>
      <c r="CE525" s="69">
        <v>0</v>
      </c>
      <c r="CF525" s="69">
        <v>0</v>
      </c>
      <c r="CG525" s="70" t="s">
        <v>423</v>
      </c>
      <c r="CH525" s="69">
        <v>0</v>
      </c>
      <c r="CI525" s="69">
        <v>0</v>
      </c>
      <c r="CJ525" s="69">
        <v>0</v>
      </c>
      <c r="CK525" s="69">
        <v>0</v>
      </c>
      <c r="CL525" s="69">
        <v>0</v>
      </c>
      <c r="CM525" s="69">
        <v>0</v>
      </c>
      <c r="CN525" s="69">
        <v>0</v>
      </c>
      <c r="CO525" s="69">
        <v>0</v>
      </c>
      <c r="CP525" s="70" t="s">
        <v>423</v>
      </c>
      <c r="CQ525" s="69">
        <v>0</v>
      </c>
      <c r="CR525" s="69">
        <v>0</v>
      </c>
      <c r="CS525" s="69">
        <v>0</v>
      </c>
      <c r="CT525" s="69">
        <v>0</v>
      </c>
      <c r="CU525" s="69">
        <v>0</v>
      </c>
      <c r="CV525" s="69">
        <v>0</v>
      </c>
      <c r="CW525" s="69">
        <v>0</v>
      </c>
      <c r="CX525" s="69">
        <v>0</v>
      </c>
      <c r="CY525" s="70" t="s">
        <v>423</v>
      </c>
      <c r="CZ525" s="69">
        <v>0</v>
      </c>
      <c r="DA525" s="69">
        <v>0</v>
      </c>
      <c r="DB525" s="69">
        <v>0</v>
      </c>
      <c r="DC525" s="69">
        <v>0</v>
      </c>
      <c r="DD525" s="69">
        <v>0</v>
      </c>
      <c r="DE525" s="69">
        <v>0</v>
      </c>
      <c r="DF525" s="69">
        <v>0</v>
      </c>
      <c r="DG525" s="69">
        <v>0</v>
      </c>
      <c r="DH525" s="70" t="s">
        <v>423</v>
      </c>
    </row>
    <row r="526" spans="1:112" s="74" customFormat="1" ht="11.5" hidden="1" outlineLevel="1" x14ac:dyDescent="0.35">
      <c r="A526" s="88" t="s">
        <v>451</v>
      </c>
      <c r="B526" s="88" t="s">
        <v>740</v>
      </c>
      <c r="C526" s="69"/>
      <c r="D526" s="69">
        <v>0</v>
      </c>
      <c r="E526" s="69">
        <v>0</v>
      </c>
      <c r="F526" s="69">
        <v>0</v>
      </c>
      <c r="G526" s="69">
        <v>0</v>
      </c>
      <c r="H526" s="69">
        <v>0</v>
      </c>
      <c r="I526" s="69">
        <v>0</v>
      </c>
      <c r="J526" s="69">
        <v>0</v>
      </c>
      <c r="K526" s="69">
        <v>0</v>
      </c>
      <c r="L526" s="69">
        <v>0</v>
      </c>
      <c r="M526" s="69">
        <v>0</v>
      </c>
      <c r="N526" s="70" t="s">
        <v>423</v>
      </c>
      <c r="O526" s="69">
        <v>0</v>
      </c>
      <c r="P526" s="69">
        <v>0</v>
      </c>
      <c r="Q526" s="69">
        <v>0</v>
      </c>
      <c r="R526" s="69">
        <v>0</v>
      </c>
      <c r="S526" s="69">
        <v>0</v>
      </c>
      <c r="T526" s="69">
        <v>0</v>
      </c>
      <c r="U526" s="69">
        <v>0</v>
      </c>
      <c r="V526" s="69">
        <v>0</v>
      </c>
      <c r="W526" s="70" t="s">
        <v>423</v>
      </c>
      <c r="X526" s="69">
        <f t="shared" si="404"/>
        <v>0</v>
      </c>
      <c r="Y526" s="69">
        <f t="shared" si="404"/>
        <v>0</v>
      </c>
      <c r="Z526" s="69">
        <f t="shared" si="404"/>
        <v>0</v>
      </c>
      <c r="AA526" s="69">
        <f t="shared" si="404"/>
        <v>0</v>
      </c>
      <c r="AB526" s="69">
        <f t="shared" si="404"/>
        <v>0</v>
      </c>
      <c r="AC526" s="69">
        <f t="shared" si="404"/>
        <v>0</v>
      </c>
      <c r="AD526" s="69">
        <f t="shared" si="404"/>
        <v>0</v>
      </c>
      <c r="AE526" s="69">
        <f t="shared" si="404"/>
        <v>0</v>
      </c>
      <c r="AF526" s="69">
        <v>0</v>
      </c>
      <c r="AG526" s="69">
        <v>0</v>
      </c>
      <c r="AH526" s="69">
        <v>0</v>
      </c>
      <c r="AI526" s="69">
        <v>0</v>
      </c>
      <c r="AJ526" s="69">
        <v>0</v>
      </c>
      <c r="AK526" s="69">
        <v>0</v>
      </c>
      <c r="AL526" s="69">
        <v>0</v>
      </c>
      <c r="AM526" s="69">
        <v>0</v>
      </c>
      <c r="AN526" s="70" t="s">
        <v>423</v>
      </c>
      <c r="AO526" s="69">
        <v>0</v>
      </c>
      <c r="AP526" s="69">
        <v>0</v>
      </c>
      <c r="AQ526" s="69">
        <v>0</v>
      </c>
      <c r="AR526" s="69">
        <v>0</v>
      </c>
      <c r="AS526" s="69">
        <v>0</v>
      </c>
      <c r="AT526" s="69">
        <v>0</v>
      </c>
      <c r="AU526" s="69">
        <v>0</v>
      </c>
      <c r="AV526" s="69">
        <v>0</v>
      </c>
      <c r="AW526" s="70" t="s">
        <v>423</v>
      </c>
      <c r="AX526" s="69">
        <v>0</v>
      </c>
      <c r="AY526" s="69">
        <v>0</v>
      </c>
      <c r="AZ526" s="69">
        <v>0</v>
      </c>
      <c r="BA526" s="69">
        <v>0</v>
      </c>
      <c r="BB526" s="69">
        <v>0</v>
      </c>
      <c r="BC526" s="69">
        <v>0</v>
      </c>
      <c r="BD526" s="69">
        <v>0</v>
      </c>
      <c r="BE526" s="69">
        <v>0</v>
      </c>
      <c r="BF526" s="70" t="s">
        <v>423</v>
      </c>
      <c r="BG526" s="69">
        <v>0</v>
      </c>
      <c r="BH526" s="69">
        <v>0</v>
      </c>
      <c r="BI526" s="69">
        <v>0</v>
      </c>
      <c r="BJ526" s="69">
        <v>0</v>
      </c>
      <c r="BK526" s="69">
        <v>0</v>
      </c>
      <c r="BL526" s="69">
        <v>0</v>
      </c>
      <c r="BM526" s="69">
        <v>0</v>
      </c>
      <c r="BN526" s="69">
        <v>0</v>
      </c>
      <c r="BO526" s="70" t="s">
        <v>423</v>
      </c>
      <c r="BP526" s="69">
        <v>0</v>
      </c>
      <c r="BQ526" s="69">
        <v>0</v>
      </c>
      <c r="BR526" s="69">
        <v>0</v>
      </c>
      <c r="BS526" s="69">
        <v>0</v>
      </c>
      <c r="BT526" s="69">
        <v>0</v>
      </c>
      <c r="BU526" s="69">
        <v>0</v>
      </c>
      <c r="BV526" s="69">
        <v>0</v>
      </c>
      <c r="BW526" s="69">
        <v>0</v>
      </c>
      <c r="BX526" s="70" t="s">
        <v>423</v>
      </c>
      <c r="BY526" s="69">
        <v>0</v>
      </c>
      <c r="BZ526" s="69">
        <v>0</v>
      </c>
      <c r="CA526" s="69">
        <v>0</v>
      </c>
      <c r="CB526" s="69">
        <v>0</v>
      </c>
      <c r="CC526" s="69">
        <v>0</v>
      </c>
      <c r="CD526" s="69">
        <v>0</v>
      </c>
      <c r="CE526" s="69">
        <v>0</v>
      </c>
      <c r="CF526" s="69">
        <v>0</v>
      </c>
      <c r="CG526" s="70" t="s">
        <v>423</v>
      </c>
      <c r="CH526" s="69">
        <v>0</v>
      </c>
      <c r="CI526" s="69">
        <v>0</v>
      </c>
      <c r="CJ526" s="69">
        <v>0</v>
      </c>
      <c r="CK526" s="69">
        <v>0</v>
      </c>
      <c r="CL526" s="69">
        <v>0</v>
      </c>
      <c r="CM526" s="69">
        <v>0</v>
      </c>
      <c r="CN526" s="69">
        <v>0</v>
      </c>
      <c r="CO526" s="69">
        <v>0</v>
      </c>
      <c r="CP526" s="70" t="s">
        <v>423</v>
      </c>
      <c r="CQ526" s="69">
        <v>0</v>
      </c>
      <c r="CR526" s="69">
        <v>0</v>
      </c>
      <c r="CS526" s="69">
        <v>0</v>
      </c>
      <c r="CT526" s="69">
        <v>0</v>
      </c>
      <c r="CU526" s="69">
        <v>0</v>
      </c>
      <c r="CV526" s="69">
        <v>0</v>
      </c>
      <c r="CW526" s="69">
        <v>0</v>
      </c>
      <c r="CX526" s="69">
        <v>0</v>
      </c>
      <c r="CY526" s="70" t="s">
        <v>423</v>
      </c>
      <c r="CZ526" s="69">
        <v>0</v>
      </c>
      <c r="DA526" s="69">
        <v>0</v>
      </c>
      <c r="DB526" s="69">
        <v>0</v>
      </c>
      <c r="DC526" s="69">
        <v>0</v>
      </c>
      <c r="DD526" s="69">
        <v>0</v>
      </c>
      <c r="DE526" s="69">
        <v>0</v>
      </c>
      <c r="DF526" s="69">
        <v>0</v>
      </c>
      <c r="DG526" s="69">
        <v>0</v>
      </c>
      <c r="DH526" s="70" t="s">
        <v>423</v>
      </c>
    </row>
    <row r="527" spans="1:112" s="74" customFormat="1" ht="11.5" hidden="1" outlineLevel="1" x14ac:dyDescent="0.35">
      <c r="A527" s="88" t="s">
        <v>451</v>
      </c>
      <c r="B527" s="88" t="s">
        <v>740</v>
      </c>
      <c r="C527" s="69"/>
      <c r="D527" s="69">
        <v>0</v>
      </c>
      <c r="E527" s="69">
        <v>0</v>
      </c>
      <c r="F527" s="69">
        <v>0</v>
      </c>
      <c r="G527" s="69">
        <v>0</v>
      </c>
      <c r="H527" s="69">
        <v>0</v>
      </c>
      <c r="I527" s="69">
        <v>0</v>
      </c>
      <c r="J527" s="69">
        <v>0</v>
      </c>
      <c r="K527" s="69">
        <v>0</v>
      </c>
      <c r="L527" s="69">
        <v>0</v>
      </c>
      <c r="M527" s="69">
        <v>0</v>
      </c>
      <c r="N527" s="70" t="s">
        <v>423</v>
      </c>
      <c r="O527" s="69">
        <v>0</v>
      </c>
      <c r="P527" s="69">
        <v>0</v>
      </c>
      <c r="Q527" s="69">
        <v>0</v>
      </c>
      <c r="R527" s="69">
        <v>0</v>
      </c>
      <c r="S527" s="69">
        <v>0</v>
      </c>
      <c r="T527" s="69">
        <v>0</v>
      </c>
      <c r="U527" s="69">
        <v>0</v>
      </c>
      <c r="V527" s="69">
        <v>0</v>
      </c>
      <c r="W527" s="70" t="s">
        <v>423</v>
      </c>
      <c r="X527" s="69">
        <f t="shared" si="404"/>
        <v>0</v>
      </c>
      <c r="Y527" s="69">
        <f t="shared" si="404"/>
        <v>0</v>
      </c>
      <c r="Z527" s="69">
        <f t="shared" si="404"/>
        <v>0</v>
      </c>
      <c r="AA527" s="69">
        <f t="shared" si="404"/>
        <v>0</v>
      </c>
      <c r="AB527" s="69">
        <f t="shared" si="404"/>
        <v>0</v>
      </c>
      <c r="AC527" s="69">
        <f t="shared" si="404"/>
        <v>0</v>
      </c>
      <c r="AD527" s="69">
        <f t="shared" si="404"/>
        <v>0</v>
      </c>
      <c r="AE527" s="69">
        <f t="shared" si="404"/>
        <v>0</v>
      </c>
      <c r="AF527" s="69">
        <v>0</v>
      </c>
      <c r="AG527" s="69">
        <v>0</v>
      </c>
      <c r="AH527" s="69">
        <v>0</v>
      </c>
      <c r="AI527" s="69">
        <v>0</v>
      </c>
      <c r="AJ527" s="69">
        <v>0</v>
      </c>
      <c r="AK527" s="69">
        <v>0</v>
      </c>
      <c r="AL527" s="69">
        <v>0</v>
      </c>
      <c r="AM527" s="69">
        <v>0</v>
      </c>
      <c r="AN527" s="70" t="s">
        <v>423</v>
      </c>
      <c r="AO527" s="69">
        <v>0</v>
      </c>
      <c r="AP527" s="69">
        <v>0</v>
      </c>
      <c r="AQ527" s="69">
        <v>0</v>
      </c>
      <c r="AR527" s="69">
        <v>0</v>
      </c>
      <c r="AS527" s="69">
        <v>0</v>
      </c>
      <c r="AT527" s="69">
        <v>0</v>
      </c>
      <c r="AU527" s="69">
        <v>0</v>
      </c>
      <c r="AV527" s="69">
        <v>0</v>
      </c>
      <c r="AW527" s="70" t="s">
        <v>423</v>
      </c>
      <c r="AX527" s="69">
        <v>0</v>
      </c>
      <c r="AY527" s="69">
        <v>0</v>
      </c>
      <c r="AZ527" s="69">
        <v>0</v>
      </c>
      <c r="BA527" s="69">
        <v>0</v>
      </c>
      <c r="BB527" s="69">
        <v>0</v>
      </c>
      <c r="BC527" s="69">
        <v>0</v>
      </c>
      <c r="BD527" s="69">
        <v>0</v>
      </c>
      <c r="BE527" s="69">
        <v>0</v>
      </c>
      <c r="BF527" s="70" t="s">
        <v>423</v>
      </c>
      <c r="BG527" s="69">
        <v>0</v>
      </c>
      <c r="BH527" s="69">
        <v>0</v>
      </c>
      <c r="BI527" s="69">
        <v>0</v>
      </c>
      <c r="BJ527" s="69">
        <v>0</v>
      </c>
      <c r="BK527" s="69">
        <v>0</v>
      </c>
      <c r="BL527" s="69">
        <v>0</v>
      </c>
      <c r="BM527" s="69">
        <v>0</v>
      </c>
      <c r="BN527" s="69">
        <v>0</v>
      </c>
      <c r="BO527" s="70" t="s">
        <v>423</v>
      </c>
      <c r="BP527" s="69">
        <v>0</v>
      </c>
      <c r="BQ527" s="69">
        <v>0</v>
      </c>
      <c r="BR527" s="69">
        <v>0</v>
      </c>
      <c r="BS527" s="69">
        <v>0</v>
      </c>
      <c r="BT527" s="69">
        <v>0</v>
      </c>
      <c r="BU527" s="69">
        <v>0</v>
      </c>
      <c r="BV527" s="69">
        <v>0</v>
      </c>
      <c r="BW527" s="69">
        <v>0</v>
      </c>
      <c r="BX527" s="70" t="s">
        <v>423</v>
      </c>
      <c r="BY527" s="69">
        <v>0</v>
      </c>
      <c r="BZ527" s="69">
        <v>0</v>
      </c>
      <c r="CA527" s="69">
        <v>0</v>
      </c>
      <c r="CB527" s="69">
        <v>0</v>
      </c>
      <c r="CC527" s="69">
        <v>0</v>
      </c>
      <c r="CD527" s="69">
        <v>0</v>
      </c>
      <c r="CE527" s="69">
        <v>0</v>
      </c>
      <c r="CF527" s="69">
        <v>0</v>
      </c>
      <c r="CG527" s="70" t="s">
        <v>423</v>
      </c>
      <c r="CH527" s="69">
        <v>0</v>
      </c>
      <c r="CI527" s="69">
        <v>0</v>
      </c>
      <c r="CJ527" s="69">
        <v>0</v>
      </c>
      <c r="CK527" s="69">
        <v>0</v>
      </c>
      <c r="CL527" s="69">
        <v>0</v>
      </c>
      <c r="CM527" s="69">
        <v>0</v>
      </c>
      <c r="CN527" s="69">
        <v>0</v>
      </c>
      <c r="CO527" s="69">
        <v>0</v>
      </c>
      <c r="CP527" s="70" t="s">
        <v>423</v>
      </c>
      <c r="CQ527" s="69">
        <v>0</v>
      </c>
      <c r="CR527" s="69">
        <v>0</v>
      </c>
      <c r="CS527" s="69">
        <v>0</v>
      </c>
      <c r="CT527" s="69">
        <v>0</v>
      </c>
      <c r="CU527" s="69">
        <v>0</v>
      </c>
      <c r="CV527" s="69">
        <v>0</v>
      </c>
      <c r="CW527" s="69">
        <v>0</v>
      </c>
      <c r="CX527" s="69">
        <v>0</v>
      </c>
      <c r="CY527" s="70" t="s">
        <v>423</v>
      </c>
      <c r="CZ527" s="69">
        <v>0</v>
      </c>
      <c r="DA527" s="69">
        <v>0</v>
      </c>
      <c r="DB527" s="69">
        <v>0</v>
      </c>
      <c r="DC527" s="69">
        <v>0</v>
      </c>
      <c r="DD527" s="69">
        <v>0</v>
      </c>
      <c r="DE527" s="69">
        <v>0</v>
      </c>
      <c r="DF527" s="69">
        <v>0</v>
      </c>
      <c r="DG527" s="69">
        <v>0</v>
      </c>
      <c r="DH527" s="70" t="s">
        <v>423</v>
      </c>
    </row>
    <row r="528" spans="1:112" s="74" customFormat="1" ht="11.5" hidden="1" outlineLevel="1" x14ac:dyDescent="0.35">
      <c r="A528" s="88" t="s">
        <v>451</v>
      </c>
      <c r="B528" s="88" t="s">
        <v>740</v>
      </c>
      <c r="C528" s="69"/>
      <c r="D528" s="69">
        <v>0</v>
      </c>
      <c r="E528" s="69">
        <v>0</v>
      </c>
      <c r="F528" s="69">
        <v>0</v>
      </c>
      <c r="G528" s="69">
        <v>0</v>
      </c>
      <c r="H528" s="69">
        <v>0</v>
      </c>
      <c r="I528" s="69">
        <v>0</v>
      </c>
      <c r="J528" s="69">
        <v>0</v>
      </c>
      <c r="K528" s="69">
        <v>0</v>
      </c>
      <c r="L528" s="69">
        <v>0</v>
      </c>
      <c r="M528" s="69">
        <v>0</v>
      </c>
      <c r="N528" s="70" t="s">
        <v>423</v>
      </c>
      <c r="O528" s="69">
        <v>0</v>
      </c>
      <c r="P528" s="69">
        <v>0</v>
      </c>
      <c r="Q528" s="69">
        <v>0</v>
      </c>
      <c r="R528" s="69">
        <v>0</v>
      </c>
      <c r="S528" s="69">
        <v>0</v>
      </c>
      <c r="T528" s="69">
        <v>0</v>
      </c>
      <c r="U528" s="69">
        <v>0</v>
      </c>
      <c r="V528" s="69">
        <v>0</v>
      </c>
      <c r="W528" s="70" t="s">
        <v>423</v>
      </c>
      <c r="X528" s="69">
        <f t="shared" si="404"/>
        <v>0</v>
      </c>
      <c r="Y528" s="69">
        <f t="shared" si="404"/>
        <v>0</v>
      </c>
      <c r="Z528" s="69">
        <f t="shared" si="404"/>
        <v>0</v>
      </c>
      <c r="AA528" s="69">
        <f t="shared" si="404"/>
        <v>0</v>
      </c>
      <c r="AB528" s="69">
        <f t="shared" si="404"/>
        <v>0</v>
      </c>
      <c r="AC528" s="69">
        <f t="shared" si="404"/>
        <v>0</v>
      </c>
      <c r="AD528" s="69">
        <f t="shared" si="404"/>
        <v>0</v>
      </c>
      <c r="AE528" s="69">
        <f t="shared" si="404"/>
        <v>0</v>
      </c>
      <c r="AF528" s="69">
        <v>0</v>
      </c>
      <c r="AG528" s="69">
        <v>0</v>
      </c>
      <c r="AH528" s="69">
        <v>0</v>
      </c>
      <c r="AI528" s="69">
        <v>0</v>
      </c>
      <c r="AJ528" s="69">
        <v>0</v>
      </c>
      <c r="AK528" s="69">
        <v>0</v>
      </c>
      <c r="AL528" s="69">
        <v>0</v>
      </c>
      <c r="AM528" s="69">
        <v>0</v>
      </c>
      <c r="AN528" s="70" t="s">
        <v>423</v>
      </c>
      <c r="AO528" s="69">
        <v>0</v>
      </c>
      <c r="AP528" s="69">
        <v>0</v>
      </c>
      <c r="AQ528" s="69">
        <v>0</v>
      </c>
      <c r="AR528" s="69">
        <v>0</v>
      </c>
      <c r="AS528" s="69">
        <v>0</v>
      </c>
      <c r="AT528" s="69">
        <v>0</v>
      </c>
      <c r="AU528" s="69">
        <v>0</v>
      </c>
      <c r="AV528" s="69">
        <v>0</v>
      </c>
      <c r="AW528" s="70" t="s">
        <v>423</v>
      </c>
      <c r="AX528" s="69">
        <v>0</v>
      </c>
      <c r="AY528" s="69">
        <v>0</v>
      </c>
      <c r="AZ528" s="69">
        <v>0</v>
      </c>
      <c r="BA528" s="69">
        <v>0</v>
      </c>
      <c r="BB528" s="69">
        <v>0</v>
      </c>
      <c r="BC528" s="69">
        <v>0</v>
      </c>
      <c r="BD528" s="69">
        <v>0</v>
      </c>
      <c r="BE528" s="69">
        <v>0</v>
      </c>
      <c r="BF528" s="70" t="s">
        <v>423</v>
      </c>
      <c r="BG528" s="69">
        <v>0</v>
      </c>
      <c r="BH528" s="69">
        <v>0</v>
      </c>
      <c r="BI528" s="69">
        <v>0</v>
      </c>
      <c r="BJ528" s="69">
        <v>0</v>
      </c>
      <c r="BK528" s="69">
        <v>0</v>
      </c>
      <c r="BL528" s="69">
        <v>0</v>
      </c>
      <c r="BM528" s="69">
        <v>0</v>
      </c>
      <c r="BN528" s="69">
        <v>0</v>
      </c>
      <c r="BO528" s="70" t="s">
        <v>423</v>
      </c>
      <c r="BP528" s="69">
        <v>0</v>
      </c>
      <c r="BQ528" s="69">
        <v>0</v>
      </c>
      <c r="BR528" s="69">
        <v>0</v>
      </c>
      <c r="BS528" s="69">
        <v>0</v>
      </c>
      <c r="BT528" s="69">
        <v>0</v>
      </c>
      <c r="BU528" s="69">
        <v>0</v>
      </c>
      <c r="BV528" s="69">
        <v>0</v>
      </c>
      <c r="BW528" s="69">
        <v>0</v>
      </c>
      <c r="BX528" s="70" t="s">
        <v>423</v>
      </c>
      <c r="BY528" s="69">
        <v>0</v>
      </c>
      <c r="BZ528" s="69">
        <v>0</v>
      </c>
      <c r="CA528" s="69">
        <v>0</v>
      </c>
      <c r="CB528" s="69">
        <v>0</v>
      </c>
      <c r="CC528" s="69">
        <v>0</v>
      </c>
      <c r="CD528" s="69">
        <v>0</v>
      </c>
      <c r="CE528" s="69">
        <v>0</v>
      </c>
      <c r="CF528" s="69">
        <v>0</v>
      </c>
      <c r="CG528" s="70" t="s">
        <v>423</v>
      </c>
      <c r="CH528" s="69">
        <v>0</v>
      </c>
      <c r="CI528" s="69">
        <v>0</v>
      </c>
      <c r="CJ528" s="69">
        <v>0</v>
      </c>
      <c r="CK528" s="69">
        <v>0</v>
      </c>
      <c r="CL528" s="69">
        <v>0</v>
      </c>
      <c r="CM528" s="69">
        <v>0</v>
      </c>
      <c r="CN528" s="69">
        <v>0</v>
      </c>
      <c r="CO528" s="69">
        <v>0</v>
      </c>
      <c r="CP528" s="70" t="s">
        <v>423</v>
      </c>
      <c r="CQ528" s="69">
        <v>0</v>
      </c>
      <c r="CR528" s="69">
        <v>0</v>
      </c>
      <c r="CS528" s="69">
        <v>0</v>
      </c>
      <c r="CT528" s="69">
        <v>0</v>
      </c>
      <c r="CU528" s="69">
        <v>0</v>
      </c>
      <c r="CV528" s="69">
        <v>0</v>
      </c>
      <c r="CW528" s="69">
        <v>0</v>
      </c>
      <c r="CX528" s="69">
        <v>0</v>
      </c>
      <c r="CY528" s="70" t="s">
        <v>423</v>
      </c>
      <c r="CZ528" s="69">
        <v>0</v>
      </c>
      <c r="DA528" s="69">
        <v>0</v>
      </c>
      <c r="DB528" s="69">
        <v>0</v>
      </c>
      <c r="DC528" s="69">
        <v>0</v>
      </c>
      <c r="DD528" s="69">
        <v>0</v>
      </c>
      <c r="DE528" s="69">
        <v>0</v>
      </c>
      <c r="DF528" s="69">
        <v>0</v>
      </c>
      <c r="DG528" s="69">
        <v>0</v>
      </c>
      <c r="DH528" s="70" t="s">
        <v>423</v>
      </c>
    </row>
    <row r="529" spans="1:112" s="74" customFormat="1" ht="11.5" hidden="1" outlineLevel="1" x14ac:dyDescent="0.35">
      <c r="A529" s="88" t="s">
        <v>451</v>
      </c>
      <c r="B529" s="88" t="s">
        <v>740</v>
      </c>
      <c r="C529" s="69"/>
      <c r="D529" s="69">
        <v>0</v>
      </c>
      <c r="E529" s="69">
        <v>0</v>
      </c>
      <c r="F529" s="69">
        <v>0</v>
      </c>
      <c r="G529" s="69">
        <v>0</v>
      </c>
      <c r="H529" s="69">
        <v>0</v>
      </c>
      <c r="I529" s="69">
        <v>0</v>
      </c>
      <c r="J529" s="69">
        <v>0</v>
      </c>
      <c r="K529" s="69">
        <v>0</v>
      </c>
      <c r="L529" s="69">
        <v>0</v>
      </c>
      <c r="M529" s="69">
        <v>0</v>
      </c>
      <c r="N529" s="70" t="s">
        <v>423</v>
      </c>
      <c r="O529" s="69">
        <v>0</v>
      </c>
      <c r="P529" s="69">
        <v>0</v>
      </c>
      <c r="Q529" s="69">
        <v>0</v>
      </c>
      <c r="R529" s="69">
        <v>0</v>
      </c>
      <c r="S529" s="69">
        <v>0</v>
      </c>
      <c r="T529" s="69">
        <v>0</v>
      </c>
      <c r="U529" s="69">
        <v>0</v>
      </c>
      <c r="V529" s="69">
        <v>0</v>
      </c>
      <c r="W529" s="70" t="s">
        <v>423</v>
      </c>
      <c r="X529" s="69">
        <f t="shared" si="404"/>
        <v>0</v>
      </c>
      <c r="Y529" s="69">
        <f t="shared" si="404"/>
        <v>0</v>
      </c>
      <c r="Z529" s="69">
        <f t="shared" si="404"/>
        <v>0</v>
      </c>
      <c r="AA529" s="69">
        <f t="shared" si="404"/>
        <v>0</v>
      </c>
      <c r="AB529" s="69">
        <f t="shared" si="404"/>
        <v>0</v>
      </c>
      <c r="AC529" s="69">
        <f t="shared" si="404"/>
        <v>0</v>
      </c>
      <c r="AD529" s="69">
        <f t="shared" si="404"/>
        <v>0</v>
      </c>
      <c r="AE529" s="69">
        <f t="shared" si="404"/>
        <v>0</v>
      </c>
      <c r="AF529" s="69">
        <v>0</v>
      </c>
      <c r="AG529" s="69">
        <v>0</v>
      </c>
      <c r="AH529" s="69">
        <v>0</v>
      </c>
      <c r="AI529" s="69">
        <v>0</v>
      </c>
      <c r="AJ529" s="69">
        <v>0</v>
      </c>
      <c r="AK529" s="69">
        <v>0</v>
      </c>
      <c r="AL529" s="69">
        <v>0</v>
      </c>
      <c r="AM529" s="69">
        <v>0</v>
      </c>
      <c r="AN529" s="70" t="s">
        <v>423</v>
      </c>
      <c r="AO529" s="69">
        <v>0</v>
      </c>
      <c r="AP529" s="69">
        <v>0</v>
      </c>
      <c r="AQ529" s="69">
        <v>0</v>
      </c>
      <c r="AR529" s="69">
        <v>0</v>
      </c>
      <c r="AS529" s="69">
        <v>0</v>
      </c>
      <c r="AT529" s="69">
        <v>0</v>
      </c>
      <c r="AU529" s="69">
        <v>0</v>
      </c>
      <c r="AV529" s="69">
        <v>0</v>
      </c>
      <c r="AW529" s="70" t="s">
        <v>423</v>
      </c>
      <c r="AX529" s="69">
        <v>0</v>
      </c>
      <c r="AY529" s="69">
        <v>0</v>
      </c>
      <c r="AZ529" s="69">
        <v>0</v>
      </c>
      <c r="BA529" s="69">
        <v>0</v>
      </c>
      <c r="BB529" s="69">
        <v>0</v>
      </c>
      <c r="BC529" s="69">
        <v>0</v>
      </c>
      <c r="BD529" s="69">
        <v>0</v>
      </c>
      <c r="BE529" s="69">
        <v>0</v>
      </c>
      <c r="BF529" s="70" t="s">
        <v>423</v>
      </c>
      <c r="BG529" s="69">
        <v>0</v>
      </c>
      <c r="BH529" s="69">
        <v>0</v>
      </c>
      <c r="BI529" s="69">
        <v>0</v>
      </c>
      <c r="BJ529" s="69">
        <v>0</v>
      </c>
      <c r="BK529" s="69">
        <v>0</v>
      </c>
      <c r="BL529" s="69">
        <v>0</v>
      </c>
      <c r="BM529" s="69">
        <v>0</v>
      </c>
      <c r="BN529" s="69">
        <v>0</v>
      </c>
      <c r="BO529" s="70" t="s">
        <v>423</v>
      </c>
      <c r="BP529" s="69">
        <v>0</v>
      </c>
      <c r="BQ529" s="69">
        <v>0</v>
      </c>
      <c r="BR529" s="69">
        <v>0</v>
      </c>
      <c r="BS529" s="69">
        <v>0</v>
      </c>
      <c r="BT529" s="69">
        <v>0</v>
      </c>
      <c r="BU529" s="69">
        <v>0</v>
      </c>
      <c r="BV529" s="69">
        <v>0</v>
      </c>
      <c r="BW529" s="69">
        <v>0</v>
      </c>
      <c r="BX529" s="70" t="s">
        <v>423</v>
      </c>
      <c r="BY529" s="69">
        <v>0</v>
      </c>
      <c r="BZ529" s="69">
        <v>0</v>
      </c>
      <c r="CA529" s="69">
        <v>0</v>
      </c>
      <c r="CB529" s="69">
        <v>0</v>
      </c>
      <c r="CC529" s="69">
        <v>0</v>
      </c>
      <c r="CD529" s="69">
        <v>0</v>
      </c>
      <c r="CE529" s="69">
        <v>0</v>
      </c>
      <c r="CF529" s="69">
        <v>0</v>
      </c>
      <c r="CG529" s="70" t="s">
        <v>423</v>
      </c>
      <c r="CH529" s="69">
        <v>0</v>
      </c>
      <c r="CI529" s="69">
        <v>0</v>
      </c>
      <c r="CJ529" s="69">
        <v>0</v>
      </c>
      <c r="CK529" s="69">
        <v>0</v>
      </c>
      <c r="CL529" s="69">
        <v>0</v>
      </c>
      <c r="CM529" s="69">
        <v>0</v>
      </c>
      <c r="CN529" s="69">
        <v>0</v>
      </c>
      <c r="CO529" s="69">
        <v>0</v>
      </c>
      <c r="CP529" s="70" t="s">
        <v>423</v>
      </c>
      <c r="CQ529" s="69">
        <v>0</v>
      </c>
      <c r="CR529" s="69">
        <v>0</v>
      </c>
      <c r="CS529" s="69">
        <v>0</v>
      </c>
      <c r="CT529" s="69">
        <v>0</v>
      </c>
      <c r="CU529" s="69">
        <v>0</v>
      </c>
      <c r="CV529" s="69">
        <v>0</v>
      </c>
      <c r="CW529" s="69">
        <v>0</v>
      </c>
      <c r="CX529" s="69">
        <v>0</v>
      </c>
      <c r="CY529" s="70" t="s">
        <v>423</v>
      </c>
      <c r="CZ529" s="69">
        <v>0</v>
      </c>
      <c r="DA529" s="69">
        <v>0</v>
      </c>
      <c r="DB529" s="69">
        <v>0</v>
      </c>
      <c r="DC529" s="69">
        <v>0</v>
      </c>
      <c r="DD529" s="69">
        <v>0</v>
      </c>
      <c r="DE529" s="69">
        <v>0</v>
      </c>
      <c r="DF529" s="69">
        <v>0</v>
      </c>
      <c r="DG529" s="69">
        <v>0</v>
      </c>
      <c r="DH529" s="70" t="s">
        <v>423</v>
      </c>
    </row>
    <row r="530" spans="1:112" s="74" customFormat="1" ht="11.5" hidden="1" outlineLevel="1" x14ac:dyDescent="0.35">
      <c r="A530" s="88" t="s">
        <v>451</v>
      </c>
      <c r="B530" s="88" t="s">
        <v>740</v>
      </c>
      <c r="C530" s="69"/>
      <c r="D530" s="69">
        <v>0</v>
      </c>
      <c r="E530" s="69">
        <v>0</v>
      </c>
      <c r="F530" s="69">
        <v>0</v>
      </c>
      <c r="G530" s="69">
        <v>0</v>
      </c>
      <c r="H530" s="69">
        <v>0</v>
      </c>
      <c r="I530" s="69">
        <v>0</v>
      </c>
      <c r="J530" s="69">
        <v>0</v>
      </c>
      <c r="K530" s="69">
        <v>0</v>
      </c>
      <c r="L530" s="69">
        <v>0</v>
      </c>
      <c r="M530" s="69">
        <v>0</v>
      </c>
      <c r="N530" s="70" t="s">
        <v>423</v>
      </c>
      <c r="O530" s="69">
        <v>0</v>
      </c>
      <c r="P530" s="69">
        <v>0</v>
      </c>
      <c r="Q530" s="69">
        <v>0</v>
      </c>
      <c r="R530" s="69">
        <v>0</v>
      </c>
      <c r="S530" s="69">
        <v>0</v>
      </c>
      <c r="T530" s="69">
        <v>0</v>
      </c>
      <c r="U530" s="69">
        <v>0</v>
      </c>
      <c r="V530" s="69">
        <v>0</v>
      </c>
      <c r="W530" s="70" t="s">
        <v>423</v>
      </c>
      <c r="X530" s="69">
        <f t="shared" si="404"/>
        <v>0</v>
      </c>
      <c r="Y530" s="69">
        <f t="shared" si="404"/>
        <v>0</v>
      </c>
      <c r="Z530" s="69">
        <f t="shared" si="404"/>
        <v>0</v>
      </c>
      <c r="AA530" s="69">
        <f t="shared" si="404"/>
        <v>0</v>
      </c>
      <c r="AB530" s="69">
        <f t="shared" si="404"/>
        <v>0</v>
      </c>
      <c r="AC530" s="69">
        <f t="shared" si="404"/>
        <v>0</v>
      </c>
      <c r="AD530" s="69">
        <f t="shared" si="404"/>
        <v>0</v>
      </c>
      <c r="AE530" s="69">
        <f t="shared" si="404"/>
        <v>0</v>
      </c>
      <c r="AF530" s="69">
        <v>0</v>
      </c>
      <c r="AG530" s="69">
        <v>0</v>
      </c>
      <c r="AH530" s="69">
        <v>0</v>
      </c>
      <c r="AI530" s="69">
        <v>0</v>
      </c>
      <c r="AJ530" s="69">
        <v>0</v>
      </c>
      <c r="AK530" s="69">
        <v>0</v>
      </c>
      <c r="AL530" s="69">
        <v>0</v>
      </c>
      <c r="AM530" s="69">
        <v>0</v>
      </c>
      <c r="AN530" s="70" t="s">
        <v>423</v>
      </c>
      <c r="AO530" s="69">
        <v>0</v>
      </c>
      <c r="AP530" s="69">
        <v>0</v>
      </c>
      <c r="AQ530" s="69">
        <v>0</v>
      </c>
      <c r="AR530" s="69">
        <v>0</v>
      </c>
      <c r="AS530" s="69">
        <v>0</v>
      </c>
      <c r="AT530" s="69">
        <v>0</v>
      </c>
      <c r="AU530" s="69">
        <v>0</v>
      </c>
      <c r="AV530" s="69">
        <v>0</v>
      </c>
      <c r="AW530" s="70" t="s">
        <v>423</v>
      </c>
      <c r="AX530" s="69">
        <v>0</v>
      </c>
      <c r="AY530" s="69">
        <v>0</v>
      </c>
      <c r="AZ530" s="69">
        <v>0</v>
      </c>
      <c r="BA530" s="69">
        <v>0</v>
      </c>
      <c r="BB530" s="69">
        <v>0</v>
      </c>
      <c r="BC530" s="69">
        <v>0</v>
      </c>
      <c r="BD530" s="69">
        <v>0</v>
      </c>
      <c r="BE530" s="69">
        <v>0</v>
      </c>
      <c r="BF530" s="70" t="s">
        <v>423</v>
      </c>
      <c r="BG530" s="69">
        <v>0</v>
      </c>
      <c r="BH530" s="69">
        <v>0</v>
      </c>
      <c r="BI530" s="69">
        <v>0</v>
      </c>
      <c r="BJ530" s="69">
        <v>0</v>
      </c>
      <c r="BK530" s="69">
        <v>0</v>
      </c>
      <c r="BL530" s="69">
        <v>0</v>
      </c>
      <c r="BM530" s="69">
        <v>0</v>
      </c>
      <c r="BN530" s="69">
        <v>0</v>
      </c>
      <c r="BO530" s="70" t="s">
        <v>423</v>
      </c>
      <c r="BP530" s="69">
        <v>0</v>
      </c>
      <c r="BQ530" s="69">
        <v>0</v>
      </c>
      <c r="BR530" s="69">
        <v>0</v>
      </c>
      <c r="BS530" s="69">
        <v>0</v>
      </c>
      <c r="BT530" s="69">
        <v>0</v>
      </c>
      <c r="BU530" s="69">
        <v>0</v>
      </c>
      <c r="BV530" s="69">
        <v>0</v>
      </c>
      <c r="BW530" s="69">
        <v>0</v>
      </c>
      <c r="BX530" s="70" t="s">
        <v>423</v>
      </c>
      <c r="BY530" s="69">
        <v>0</v>
      </c>
      <c r="BZ530" s="69">
        <v>0</v>
      </c>
      <c r="CA530" s="69">
        <v>0</v>
      </c>
      <c r="CB530" s="69">
        <v>0</v>
      </c>
      <c r="CC530" s="69">
        <v>0</v>
      </c>
      <c r="CD530" s="69">
        <v>0</v>
      </c>
      <c r="CE530" s="69">
        <v>0</v>
      </c>
      <c r="CF530" s="69">
        <v>0</v>
      </c>
      <c r="CG530" s="70" t="s">
        <v>423</v>
      </c>
      <c r="CH530" s="69">
        <v>0</v>
      </c>
      <c r="CI530" s="69">
        <v>0</v>
      </c>
      <c r="CJ530" s="69">
        <v>0</v>
      </c>
      <c r="CK530" s="69">
        <v>0</v>
      </c>
      <c r="CL530" s="69">
        <v>0</v>
      </c>
      <c r="CM530" s="69">
        <v>0</v>
      </c>
      <c r="CN530" s="69">
        <v>0</v>
      </c>
      <c r="CO530" s="69">
        <v>0</v>
      </c>
      <c r="CP530" s="70" t="s">
        <v>423</v>
      </c>
      <c r="CQ530" s="69">
        <v>0</v>
      </c>
      <c r="CR530" s="69">
        <v>0</v>
      </c>
      <c r="CS530" s="69">
        <v>0</v>
      </c>
      <c r="CT530" s="69">
        <v>0</v>
      </c>
      <c r="CU530" s="69">
        <v>0</v>
      </c>
      <c r="CV530" s="69">
        <v>0</v>
      </c>
      <c r="CW530" s="69">
        <v>0</v>
      </c>
      <c r="CX530" s="69">
        <v>0</v>
      </c>
      <c r="CY530" s="70" t="s">
        <v>423</v>
      </c>
      <c r="CZ530" s="69">
        <v>0</v>
      </c>
      <c r="DA530" s="69">
        <v>0</v>
      </c>
      <c r="DB530" s="69">
        <v>0</v>
      </c>
      <c r="DC530" s="69">
        <v>0</v>
      </c>
      <c r="DD530" s="69">
        <v>0</v>
      </c>
      <c r="DE530" s="69">
        <v>0</v>
      </c>
      <c r="DF530" s="69">
        <v>0</v>
      </c>
      <c r="DG530" s="69">
        <v>0</v>
      </c>
      <c r="DH530" s="70" t="s">
        <v>423</v>
      </c>
    </row>
    <row r="531" spans="1:112" s="74" customFormat="1" ht="11.5" hidden="1" outlineLevel="1" x14ac:dyDescent="0.35">
      <c r="A531" s="88" t="s">
        <v>451</v>
      </c>
      <c r="B531" s="88" t="s">
        <v>740</v>
      </c>
      <c r="C531" s="69"/>
      <c r="D531" s="69">
        <v>0</v>
      </c>
      <c r="E531" s="69">
        <v>0</v>
      </c>
      <c r="F531" s="69">
        <v>0</v>
      </c>
      <c r="G531" s="69">
        <v>0</v>
      </c>
      <c r="H531" s="69">
        <v>0</v>
      </c>
      <c r="I531" s="69">
        <v>0</v>
      </c>
      <c r="J531" s="69">
        <v>0</v>
      </c>
      <c r="K531" s="69">
        <v>0</v>
      </c>
      <c r="L531" s="69">
        <v>0</v>
      </c>
      <c r="M531" s="69">
        <v>0</v>
      </c>
      <c r="N531" s="70" t="s">
        <v>423</v>
      </c>
      <c r="O531" s="69">
        <v>0</v>
      </c>
      <c r="P531" s="69">
        <v>0</v>
      </c>
      <c r="Q531" s="69">
        <v>0</v>
      </c>
      <c r="R531" s="69">
        <v>0</v>
      </c>
      <c r="S531" s="69">
        <v>0</v>
      </c>
      <c r="T531" s="69">
        <v>0</v>
      </c>
      <c r="U531" s="69">
        <v>0</v>
      </c>
      <c r="V531" s="69">
        <v>0</v>
      </c>
      <c r="W531" s="70" t="s">
        <v>423</v>
      </c>
      <c r="X531" s="69">
        <f t="shared" si="404"/>
        <v>0</v>
      </c>
      <c r="Y531" s="69">
        <f t="shared" si="404"/>
        <v>0</v>
      </c>
      <c r="Z531" s="69">
        <f t="shared" si="404"/>
        <v>0</v>
      </c>
      <c r="AA531" s="69">
        <f t="shared" si="404"/>
        <v>0</v>
      </c>
      <c r="AB531" s="69">
        <f t="shared" si="404"/>
        <v>0</v>
      </c>
      <c r="AC531" s="69">
        <f t="shared" si="404"/>
        <v>0</v>
      </c>
      <c r="AD531" s="69">
        <f t="shared" si="404"/>
        <v>0</v>
      </c>
      <c r="AE531" s="69">
        <f t="shared" si="404"/>
        <v>0</v>
      </c>
      <c r="AF531" s="69">
        <v>0</v>
      </c>
      <c r="AG531" s="69">
        <v>0</v>
      </c>
      <c r="AH531" s="69">
        <v>0</v>
      </c>
      <c r="AI531" s="69">
        <v>0</v>
      </c>
      <c r="AJ531" s="69">
        <v>0</v>
      </c>
      <c r="AK531" s="69">
        <v>0</v>
      </c>
      <c r="AL531" s="69">
        <v>0</v>
      </c>
      <c r="AM531" s="69">
        <v>0</v>
      </c>
      <c r="AN531" s="70" t="s">
        <v>423</v>
      </c>
      <c r="AO531" s="69">
        <v>0</v>
      </c>
      <c r="AP531" s="69">
        <v>0</v>
      </c>
      <c r="AQ531" s="69">
        <v>0</v>
      </c>
      <c r="AR531" s="69">
        <v>0</v>
      </c>
      <c r="AS531" s="69">
        <v>0</v>
      </c>
      <c r="AT531" s="69">
        <v>0</v>
      </c>
      <c r="AU531" s="69">
        <v>0</v>
      </c>
      <c r="AV531" s="69">
        <v>0</v>
      </c>
      <c r="AW531" s="70" t="s">
        <v>423</v>
      </c>
      <c r="AX531" s="69">
        <v>0</v>
      </c>
      <c r="AY531" s="69">
        <v>0</v>
      </c>
      <c r="AZ531" s="69">
        <v>0</v>
      </c>
      <c r="BA531" s="69">
        <v>0</v>
      </c>
      <c r="BB531" s="69">
        <v>0</v>
      </c>
      <c r="BC531" s="69">
        <v>0</v>
      </c>
      <c r="BD531" s="69">
        <v>0</v>
      </c>
      <c r="BE531" s="69">
        <v>0</v>
      </c>
      <c r="BF531" s="70" t="s">
        <v>423</v>
      </c>
      <c r="BG531" s="69">
        <v>0</v>
      </c>
      <c r="BH531" s="69">
        <v>0</v>
      </c>
      <c r="BI531" s="69">
        <v>0</v>
      </c>
      <c r="BJ531" s="69">
        <v>0</v>
      </c>
      <c r="BK531" s="69">
        <v>0</v>
      </c>
      <c r="BL531" s="69">
        <v>0</v>
      </c>
      <c r="BM531" s="69">
        <v>0</v>
      </c>
      <c r="BN531" s="69">
        <v>0</v>
      </c>
      <c r="BO531" s="70" t="s">
        <v>423</v>
      </c>
      <c r="BP531" s="69">
        <v>0</v>
      </c>
      <c r="BQ531" s="69">
        <v>0</v>
      </c>
      <c r="BR531" s="69">
        <v>0</v>
      </c>
      <c r="BS531" s="69">
        <v>0</v>
      </c>
      <c r="BT531" s="69">
        <v>0</v>
      </c>
      <c r="BU531" s="69">
        <v>0</v>
      </c>
      <c r="BV531" s="69">
        <v>0</v>
      </c>
      <c r="BW531" s="69">
        <v>0</v>
      </c>
      <c r="BX531" s="70" t="s">
        <v>423</v>
      </c>
      <c r="BY531" s="69">
        <v>0</v>
      </c>
      <c r="BZ531" s="69">
        <v>0</v>
      </c>
      <c r="CA531" s="69">
        <v>0</v>
      </c>
      <c r="CB531" s="69">
        <v>0</v>
      </c>
      <c r="CC531" s="69">
        <v>0</v>
      </c>
      <c r="CD531" s="69">
        <v>0</v>
      </c>
      <c r="CE531" s="69">
        <v>0</v>
      </c>
      <c r="CF531" s="69">
        <v>0</v>
      </c>
      <c r="CG531" s="70" t="s">
        <v>423</v>
      </c>
      <c r="CH531" s="69">
        <v>0</v>
      </c>
      <c r="CI531" s="69">
        <v>0</v>
      </c>
      <c r="CJ531" s="69">
        <v>0</v>
      </c>
      <c r="CK531" s="69">
        <v>0</v>
      </c>
      <c r="CL531" s="69">
        <v>0</v>
      </c>
      <c r="CM531" s="69">
        <v>0</v>
      </c>
      <c r="CN531" s="69">
        <v>0</v>
      </c>
      <c r="CO531" s="69">
        <v>0</v>
      </c>
      <c r="CP531" s="70" t="s">
        <v>423</v>
      </c>
      <c r="CQ531" s="69">
        <v>0</v>
      </c>
      <c r="CR531" s="69">
        <v>0</v>
      </c>
      <c r="CS531" s="69">
        <v>0</v>
      </c>
      <c r="CT531" s="69">
        <v>0</v>
      </c>
      <c r="CU531" s="69">
        <v>0</v>
      </c>
      <c r="CV531" s="69">
        <v>0</v>
      </c>
      <c r="CW531" s="69">
        <v>0</v>
      </c>
      <c r="CX531" s="69">
        <v>0</v>
      </c>
      <c r="CY531" s="70" t="s">
        <v>423</v>
      </c>
      <c r="CZ531" s="69">
        <v>0</v>
      </c>
      <c r="DA531" s="69">
        <v>0</v>
      </c>
      <c r="DB531" s="69">
        <v>0</v>
      </c>
      <c r="DC531" s="69">
        <v>0</v>
      </c>
      <c r="DD531" s="69">
        <v>0</v>
      </c>
      <c r="DE531" s="69">
        <v>0</v>
      </c>
      <c r="DF531" s="69">
        <v>0</v>
      </c>
      <c r="DG531" s="69">
        <v>0</v>
      </c>
      <c r="DH531" s="70" t="s">
        <v>423</v>
      </c>
    </row>
    <row r="532" spans="1:112" s="74" customFormat="1" ht="11.5" hidden="1" outlineLevel="1" x14ac:dyDescent="0.35">
      <c r="A532" s="88" t="s">
        <v>451</v>
      </c>
      <c r="B532" s="88" t="s">
        <v>740</v>
      </c>
      <c r="C532" s="69"/>
      <c r="D532" s="69">
        <v>0</v>
      </c>
      <c r="E532" s="69">
        <v>0</v>
      </c>
      <c r="F532" s="69">
        <v>0</v>
      </c>
      <c r="G532" s="69">
        <v>0</v>
      </c>
      <c r="H532" s="69">
        <v>0</v>
      </c>
      <c r="I532" s="69">
        <v>0</v>
      </c>
      <c r="J532" s="69">
        <v>0</v>
      </c>
      <c r="K532" s="69">
        <v>0</v>
      </c>
      <c r="L532" s="69">
        <v>0</v>
      </c>
      <c r="M532" s="69">
        <v>0</v>
      </c>
      <c r="N532" s="70" t="s">
        <v>423</v>
      </c>
      <c r="O532" s="69">
        <v>0</v>
      </c>
      <c r="P532" s="69">
        <v>0</v>
      </c>
      <c r="Q532" s="69">
        <v>0</v>
      </c>
      <c r="R532" s="69">
        <v>0</v>
      </c>
      <c r="S532" s="69">
        <v>0</v>
      </c>
      <c r="T532" s="69">
        <v>0</v>
      </c>
      <c r="U532" s="69">
        <v>0</v>
      </c>
      <c r="V532" s="69">
        <v>0</v>
      </c>
      <c r="W532" s="70" t="s">
        <v>423</v>
      </c>
      <c r="X532" s="69">
        <f t="shared" si="404"/>
        <v>0</v>
      </c>
      <c r="Y532" s="69">
        <f t="shared" si="404"/>
        <v>0</v>
      </c>
      <c r="Z532" s="69">
        <f t="shared" si="404"/>
        <v>0</v>
      </c>
      <c r="AA532" s="69">
        <f t="shared" si="404"/>
        <v>0</v>
      </c>
      <c r="AB532" s="69">
        <f t="shared" si="404"/>
        <v>0</v>
      </c>
      <c r="AC532" s="69">
        <f t="shared" si="404"/>
        <v>0</v>
      </c>
      <c r="AD532" s="69">
        <f t="shared" si="404"/>
        <v>0</v>
      </c>
      <c r="AE532" s="69">
        <f t="shared" si="404"/>
        <v>0</v>
      </c>
      <c r="AF532" s="69">
        <v>0</v>
      </c>
      <c r="AG532" s="69">
        <v>0</v>
      </c>
      <c r="AH532" s="69">
        <v>0</v>
      </c>
      <c r="AI532" s="69">
        <v>0</v>
      </c>
      <c r="AJ532" s="69">
        <v>0</v>
      </c>
      <c r="AK532" s="69">
        <v>0</v>
      </c>
      <c r="AL532" s="69">
        <v>0</v>
      </c>
      <c r="AM532" s="69">
        <v>0</v>
      </c>
      <c r="AN532" s="70" t="s">
        <v>423</v>
      </c>
      <c r="AO532" s="69">
        <v>0</v>
      </c>
      <c r="AP532" s="69">
        <v>0</v>
      </c>
      <c r="AQ532" s="69">
        <v>0</v>
      </c>
      <c r="AR532" s="69">
        <v>0</v>
      </c>
      <c r="AS532" s="69">
        <v>0</v>
      </c>
      <c r="AT532" s="69">
        <v>0</v>
      </c>
      <c r="AU532" s="69">
        <v>0</v>
      </c>
      <c r="AV532" s="69">
        <v>0</v>
      </c>
      <c r="AW532" s="70" t="s">
        <v>423</v>
      </c>
      <c r="AX532" s="69">
        <v>0</v>
      </c>
      <c r="AY532" s="69">
        <v>0</v>
      </c>
      <c r="AZ532" s="69">
        <v>0</v>
      </c>
      <c r="BA532" s="69">
        <v>0</v>
      </c>
      <c r="BB532" s="69">
        <v>0</v>
      </c>
      <c r="BC532" s="69">
        <v>0</v>
      </c>
      <c r="BD532" s="69">
        <v>0</v>
      </c>
      <c r="BE532" s="69">
        <v>0</v>
      </c>
      <c r="BF532" s="70" t="s">
        <v>423</v>
      </c>
      <c r="BG532" s="69">
        <v>0</v>
      </c>
      <c r="BH532" s="69">
        <v>0</v>
      </c>
      <c r="BI532" s="69">
        <v>0</v>
      </c>
      <c r="BJ532" s="69">
        <v>0</v>
      </c>
      <c r="BK532" s="69">
        <v>0</v>
      </c>
      <c r="BL532" s="69">
        <v>0</v>
      </c>
      <c r="BM532" s="69">
        <v>0</v>
      </c>
      <c r="BN532" s="69">
        <v>0</v>
      </c>
      <c r="BO532" s="70" t="s">
        <v>423</v>
      </c>
      <c r="BP532" s="69">
        <v>0</v>
      </c>
      <c r="BQ532" s="69">
        <v>0</v>
      </c>
      <c r="BR532" s="69">
        <v>0</v>
      </c>
      <c r="BS532" s="69">
        <v>0</v>
      </c>
      <c r="BT532" s="69">
        <v>0</v>
      </c>
      <c r="BU532" s="69">
        <v>0</v>
      </c>
      <c r="BV532" s="69">
        <v>0</v>
      </c>
      <c r="BW532" s="69">
        <v>0</v>
      </c>
      <c r="BX532" s="70" t="s">
        <v>423</v>
      </c>
      <c r="BY532" s="69">
        <v>0</v>
      </c>
      <c r="BZ532" s="69">
        <v>0</v>
      </c>
      <c r="CA532" s="69">
        <v>0</v>
      </c>
      <c r="CB532" s="69">
        <v>0</v>
      </c>
      <c r="CC532" s="69">
        <v>0</v>
      </c>
      <c r="CD532" s="69">
        <v>0</v>
      </c>
      <c r="CE532" s="69">
        <v>0</v>
      </c>
      <c r="CF532" s="69">
        <v>0</v>
      </c>
      <c r="CG532" s="70" t="s">
        <v>423</v>
      </c>
      <c r="CH532" s="69">
        <v>0</v>
      </c>
      <c r="CI532" s="69">
        <v>0</v>
      </c>
      <c r="CJ532" s="69">
        <v>0</v>
      </c>
      <c r="CK532" s="69">
        <v>0</v>
      </c>
      <c r="CL532" s="69">
        <v>0</v>
      </c>
      <c r="CM532" s="69">
        <v>0</v>
      </c>
      <c r="CN532" s="69">
        <v>0</v>
      </c>
      <c r="CO532" s="69">
        <v>0</v>
      </c>
      <c r="CP532" s="70" t="s">
        <v>423</v>
      </c>
      <c r="CQ532" s="69">
        <v>0</v>
      </c>
      <c r="CR532" s="69">
        <v>0</v>
      </c>
      <c r="CS532" s="69">
        <v>0</v>
      </c>
      <c r="CT532" s="69">
        <v>0</v>
      </c>
      <c r="CU532" s="69">
        <v>0</v>
      </c>
      <c r="CV532" s="69">
        <v>0</v>
      </c>
      <c r="CW532" s="69">
        <v>0</v>
      </c>
      <c r="CX532" s="69">
        <v>0</v>
      </c>
      <c r="CY532" s="70" t="s">
        <v>423</v>
      </c>
      <c r="CZ532" s="69">
        <v>0</v>
      </c>
      <c r="DA532" s="69">
        <v>0</v>
      </c>
      <c r="DB532" s="69">
        <v>0</v>
      </c>
      <c r="DC532" s="69">
        <v>0</v>
      </c>
      <c r="DD532" s="69">
        <v>0</v>
      </c>
      <c r="DE532" s="69">
        <v>0</v>
      </c>
      <c r="DF532" s="69">
        <v>0</v>
      </c>
      <c r="DG532" s="69">
        <v>0</v>
      </c>
      <c r="DH532" s="70" t="s">
        <v>423</v>
      </c>
    </row>
    <row r="533" spans="1:112" s="74" customFormat="1" ht="11.5" hidden="1" outlineLevel="1" x14ac:dyDescent="0.35">
      <c r="A533" s="88" t="s">
        <v>451</v>
      </c>
      <c r="B533" s="88" t="s">
        <v>740</v>
      </c>
      <c r="C533" s="69"/>
      <c r="D533" s="69">
        <v>0</v>
      </c>
      <c r="E533" s="69">
        <v>0</v>
      </c>
      <c r="F533" s="69">
        <v>0</v>
      </c>
      <c r="G533" s="69">
        <v>0</v>
      </c>
      <c r="H533" s="69">
        <v>0</v>
      </c>
      <c r="I533" s="69">
        <v>0</v>
      </c>
      <c r="J533" s="69">
        <v>0</v>
      </c>
      <c r="K533" s="69">
        <v>0</v>
      </c>
      <c r="L533" s="69">
        <v>0</v>
      </c>
      <c r="M533" s="69">
        <v>0</v>
      </c>
      <c r="N533" s="70" t="s">
        <v>423</v>
      </c>
      <c r="O533" s="69">
        <v>0</v>
      </c>
      <c r="P533" s="69">
        <v>0</v>
      </c>
      <c r="Q533" s="69">
        <v>0</v>
      </c>
      <c r="R533" s="69">
        <v>0</v>
      </c>
      <c r="S533" s="69">
        <v>0</v>
      </c>
      <c r="T533" s="69">
        <v>0</v>
      </c>
      <c r="U533" s="69">
        <v>0</v>
      </c>
      <c r="V533" s="69">
        <v>0</v>
      </c>
      <c r="W533" s="70" t="s">
        <v>423</v>
      </c>
      <c r="X533" s="69">
        <f t="shared" si="404"/>
        <v>0</v>
      </c>
      <c r="Y533" s="69">
        <f t="shared" si="404"/>
        <v>0</v>
      </c>
      <c r="Z533" s="69">
        <f t="shared" si="404"/>
        <v>0</v>
      </c>
      <c r="AA533" s="69">
        <f t="shared" si="404"/>
        <v>0</v>
      </c>
      <c r="AB533" s="69">
        <f t="shared" si="404"/>
        <v>0</v>
      </c>
      <c r="AC533" s="69">
        <f t="shared" si="404"/>
        <v>0</v>
      </c>
      <c r="AD533" s="69">
        <f t="shared" si="404"/>
        <v>0</v>
      </c>
      <c r="AE533" s="69">
        <f t="shared" si="404"/>
        <v>0</v>
      </c>
      <c r="AF533" s="69">
        <v>0</v>
      </c>
      <c r="AG533" s="69">
        <v>0</v>
      </c>
      <c r="AH533" s="69">
        <v>0</v>
      </c>
      <c r="AI533" s="69">
        <v>0</v>
      </c>
      <c r="AJ533" s="69">
        <v>0</v>
      </c>
      <c r="AK533" s="69">
        <v>0</v>
      </c>
      <c r="AL533" s="69">
        <v>0</v>
      </c>
      <c r="AM533" s="69">
        <v>0</v>
      </c>
      <c r="AN533" s="70" t="s">
        <v>423</v>
      </c>
      <c r="AO533" s="69">
        <v>0</v>
      </c>
      <c r="AP533" s="69">
        <v>0</v>
      </c>
      <c r="AQ533" s="69">
        <v>0</v>
      </c>
      <c r="AR533" s="69">
        <v>0</v>
      </c>
      <c r="AS533" s="69">
        <v>0</v>
      </c>
      <c r="AT533" s="69">
        <v>0</v>
      </c>
      <c r="AU533" s="69">
        <v>0</v>
      </c>
      <c r="AV533" s="69">
        <v>0</v>
      </c>
      <c r="AW533" s="70" t="s">
        <v>423</v>
      </c>
      <c r="AX533" s="69">
        <v>0</v>
      </c>
      <c r="AY533" s="69">
        <v>0</v>
      </c>
      <c r="AZ533" s="69">
        <v>0</v>
      </c>
      <c r="BA533" s="69">
        <v>0</v>
      </c>
      <c r="BB533" s="69">
        <v>0</v>
      </c>
      <c r="BC533" s="69">
        <v>0</v>
      </c>
      <c r="BD533" s="69">
        <v>0</v>
      </c>
      <c r="BE533" s="69">
        <v>0</v>
      </c>
      <c r="BF533" s="70" t="s">
        <v>423</v>
      </c>
      <c r="BG533" s="69">
        <v>0</v>
      </c>
      <c r="BH533" s="69">
        <v>0</v>
      </c>
      <c r="BI533" s="69">
        <v>0</v>
      </c>
      <c r="BJ533" s="69">
        <v>0</v>
      </c>
      <c r="BK533" s="69">
        <v>0</v>
      </c>
      <c r="BL533" s="69">
        <v>0</v>
      </c>
      <c r="BM533" s="69">
        <v>0</v>
      </c>
      <c r="BN533" s="69">
        <v>0</v>
      </c>
      <c r="BO533" s="70" t="s">
        <v>423</v>
      </c>
      <c r="BP533" s="69">
        <v>0</v>
      </c>
      <c r="BQ533" s="69">
        <v>0</v>
      </c>
      <c r="BR533" s="69">
        <v>0</v>
      </c>
      <c r="BS533" s="69">
        <v>0</v>
      </c>
      <c r="BT533" s="69">
        <v>0</v>
      </c>
      <c r="BU533" s="69">
        <v>0</v>
      </c>
      <c r="BV533" s="69">
        <v>0</v>
      </c>
      <c r="BW533" s="69">
        <v>0</v>
      </c>
      <c r="BX533" s="70" t="s">
        <v>423</v>
      </c>
      <c r="BY533" s="69">
        <v>0</v>
      </c>
      <c r="BZ533" s="69">
        <v>0</v>
      </c>
      <c r="CA533" s="69">
        <v>0</v>
      </c>
      <c r="CB533" s="69">
        <v>0</v>
      </c>
      <c r="CC533" s="69">
        <v>0</v>
      </c>
      <c r="CD533" s="69">
        <v>0</v>
      </c>
      <c r="CE533" s="69">
        <v>0</v>
      </c>
      <c r="CF533" s="69">
        <v>0</v>
      </c>
      <c r="CG533" s="70" t="s">
        <v>423</v>
      </c>
      <c r="CH533" s="69">
        <v>0</v>
      </c>
      <c r="CI533" s="69">
        <v>0</v>
      </c>
      <c r="CJ533" s="69">
        <v>0</v>
      </c>
      <c r="CK533" s="69">
        <v>0</v>
      </c>
      <c r="CL533" s="69">
        <v>0</v>
      </c>
      <c r="CM533" s="69">
        <v>0</v>
      </c>
      <c r="CN533" s="69">
        <v>0</v>
      </c>
      <c r="CO533" s="69">
        <v>0</v>
      </c>
      <c r="CP533" s="70" t="s">
        <v>423</v>
      </c>
      <c r="CQ533" s="69">
        <v>0</v>
      </c>
      <c r="CR533" s="69">
        <v>0</v>
      </c>
      <c r="CS533" s="69">
        <v>0</v>
      </c>
      <c r="CT533" s="69">
        <v>0</v>
      </c>
      <c r="CU533" s="69">
        <v>0</v>
      </c>
      <c r="CV533" s="69">
        <v>0</v>
      </c>
      <c r="CW533" s="69">
        <v>0</v>
      </c>
      <c r="CX533" s="69">
        <v>0</v>
      </c>
      <c r="CY533" s="70" t="s">
        <v>423</v>
      </c>
      <c r="CZ533" s="69">
        <v>0</v>
      </c>
      <c r="DA533" s="69">
        <v>0</v>
      </c>
      <c r="DB533" s="69">
        <v>0</v>
      </c>
      <c r="DC533" s="69">
        <v>0</v>
      </c>
      <c r="DD533" s="69">
        <v>0</v>
      </c>
      <c r="DE533" s="69">
        <v>0</v>
      </c>
      <c r="DF533" s="69">
        <v>0</v>
      </c>
      <c r="DG533" s="69">
        <v>0</v>
      </c>
      <c r="DH533" s="70" t="s">
        <v>423</v>
      </c>
    </row>
    <row r="534" spans="1:112" s="74" customFormat="1" ht="11.5" hidden="1" outlineLevel="1" x14ac:dyDescent="0.35">
      <c r="A534" s="88" t="s">
        <v>451</v>
      </c>
      <c r="B534" s="88" t="s">
        <v>740</v>
      </c>
      <c r="C534" s="69"/>
      <c r="D534" s="69">
        <v>0</v>
      </c>
      <c r="E534" s="69">
        <v>0</v>
      </c>
      <c r="F534" s="69">
        <v>0</v>
      </c>
      <c r="G534" s="69">
        <v>0</v>
      </c>
      <c r="H534" s="69">
        <v>0</v>
      </c>
      <c r="I534" s="69">
        <v>0</v>
      </c>
      <c r="J534" s="69">
        <v>0</v>
      </c>
      <c r="K534" s="69">
        <v>0</v>
      </c>
      <c r="L534" s="69">
        <v>0</v>
      </c>
      <c r="M534" s="69">
        <v>0</v>
      </c>
      <c r="N534" s="70" t="s">
        <v>423</v>
      </c>
      <c r="O534" s="69">
        <v>0</v>
      </c>
      <c r="P534" s="69">
        <v>0</v>
      </c>
      <c r="Q534" s="69">
        <v>0</v>
      </c>
      <c r="R534" s="69">
        <v>0</v>
      </c>
      <c r="S534" s="69">
        <v>0</v>
      </c>
      <c r="T534" s="69">
        <v>0</v>
      </c>
      <c r="U534" s="69">
        <v>0</v>
      </c>
      <c r="V534" s="69">
        <v>0</v>
      </c>
      <c r="W534" s="70" t="s">
        <v>423</v>
      </c>
      <c r="X534" s="69">
        <f t="shared" si="404"/>
        <v>0</v>
      </c>
      <c r="Y534" s="69">
        <f t="shared" si="404"/>
        <v>0</v>
      </c>
      <c r="Z534" s="69">
        <f t="shared" si="404"/>
        <v>0</v>
      </c>
      <c r="AA534" s="69">
        <f t="shared" si="404"/>
        <v>0</v>
      </c>
      <c r="AB534" s="69">
        <f t="shared" si="404"/>
        <v>0</v>
      </c>
      <c r="AC534" s="69">
        <f t="shared" si="404"/>
        <v>0</v>
      </c>
      <c r="AD534" s="69">
        <f t="shared" si="404"/>
        <v>0</v>
      </c>
      <c r="AE534" s="69">
        <f t="shared" ref="AE534" si="405">M534-V534</f>
        <v>0</v>
      </c>
      <c r="AF534" s="69">
        <v>0</v>
      </c>
      <c r="AG534" s="69">
        <v>0</v>
      </c>
      <c r="AH534" s="69">
        <v>0</v>
      </c>
      <c r="AI534" s="69">
        <v>0</v>
      </c>
      <c r="AJ534" s="69">
        <v>0</v>
      </c>
      <c r="AK534" s="69">
        <v>0</v>
      </c>
      <c r="AL534" s="69">
        <v>0</v>
      </c>
      <c r="AM534" s="69">
        <v>0</v>
      </c>
      <c r="AN534" s="70" t="s">
        <v>423</v>
      </c>
      <c r="AO534" s="69">
        <v>0</v>
      </c>
      <c r="AP534" s="69">
        <v>0</v>
      </c>
      <c r="AQ534" s="69">
        <v>0</v>
      </c>
      <c r="AR534" s="69">
        <v>0</v>
      </c>
      <c r="AS534" s="69">
        <v>0</v>
      </c>
      <c r="AT534" s="69">
        <v>0</v>
      </c>
      <c r="AU534" s="69">
        <v>0</v>
      </c>
      <c r="AV534" s="69">
        <v>0</v>
      </c>
      <c r="AW534" s="70" t="s">
        <v>423</v>
      </c>
      <c r="AX534" s="69">
        <v>0</v>
      </c>
      <c r="AY534" s="69">
        <v>0</v>
      </c>
      <c r="AZ534" s="69">
        <v>0</v>
      </c>
      <c r="BA534" s="69">
        <v>0</v>
      </c>
      <c r="BB534" s="69">
        <v>0</v>
      </c>
      <c r="BC534" s="69">
        <v>0</v>
      </c>
      <c r="BD534" s="69">
        <v>0</v>
      </c>
      <c r="BE534" s="69">
        <v>0</v>
      </c>
      <c r="BF534" s="70" t="s">
        <v>423</v>
      </c>
      <c r="BG534" s="69">
        <v>0</v>
      </c>
      <c r="BH534" s="69">
        <v>0</v>
      </c>
      <c r="BI534" s="69">
        <v>0</v>
      </c>
      <c r="BJ534" s="69">
        <v>0</v>
      </c>
      <c r="BK534" s="69">
        <v>0</v>
      </c>
      <c r="BL534" s="69">
        <v>0</v>
      </c>
      <c r="BM534" s="69">
        <v>0</v>
      </c>
      <c r="BN534" s="69">
        <v>0</v>
      </c>
      <c r="BO534" s="70" t="s">
        <v>423</v>
      </c>
      <c r="BP534" s="69">
        <v>0</v>
      </c>
      <c r="BQ534" s="69">
        <v>0</v>
      </c>
      <c r="BR534" s="69">
        <v>0</v>
      </c>
      <c r="BS534" s="69">
        <v>0</v>
      </c>
      <c r="BT534" s="69">
        <v>0</v>
      </c>
      <c r="BU534" s="69">
        <v>0</v>
      </c>
      <c r="BV534" s="69">
        <v>0</v>
      </c>
      <c r="BW534" s="69">
        <v>0</v>
      </c>
      <c r="BX534" s="70" t="s">
        <v>423</v>
      </c>
      <c r="BY534" s="69">
        <v>0</v>
      </c>
      <c r="BZ534" s="69">
        <v>0</v>
      </c>
      <c r="CA534" s="69">
        <v>0</v>
      </c>
      <c r="CB534" s="69">
        <v>0</v>
      </c>
      <c r="CC534" s="69">
        <v>0</v>
      </c>
      <c r="CD534" s="69">
        <v>0</v>
      </c>
      <c r="CE534" s="69">
        <v>0</v>
      </c>
      <c r="CF534" s="69">
        <v>0</v>
      </c>
      <c r="CG534" s="70" t="s">
        <v>423</v>
      </c>
      <c r="CH534" s="69">
        <v>0</v>
      </c>
      <c r="CI534" s="69">
        <v>0</v>
      </c>
      <c r="CJ534" s="69">
        <v>0</v>
      </c>
      <c r="CK534" s="69">
        <v>0</v>
      </c>
      <c r="CL534" s="69">
        <v>0</v>
      </c>
      <c r="CM534" s="69">
        <v>0</v>
      </c>
      <c r="CN534" s="69">
        <v>0</v>
      </c>
      <c r="CO534" s="69">
        <v>0</v>
      </c>
      <c r="CP534" s="70" t="s">
        <v>423</v>
      </c>
      <c r="CQ534" s="69">
        <v>0</v>
      </c>
      <c r="CR534" s="69">
        <v>0</v>
      </c>
      <c r="CS534" s="69">
        <v>0</v>
      </c>
      <c r="CT534" s="69">
        <v>0</v>
      </c>
      <c r="CU534" s="69">
        <v>0</v>
      </c>
      <c r="CV534" s="69">
        <v>0</v>
      </c>
      <c r="CW534" s="69">
        <v>0</v>
      </c>
      <c r="CX534" s="69">
        <v>0</v>
      </c>
      <c r="CY534" s="70" t="s">
        <v>423</v>
      </c>
      <c r="CZ534" s="69">
        <v>0</v>
      </c>
      <c r="DA534" s="69">
        <v>0</v>
      </c>
      <c r="DB534" s="69">
        <v>0</v>
      </c>
      <c r="DC534" s="69">
        <v>0</v>
      </c>
      <c r="DD534" s="69">
        <v>0</v>
      </c>
      <c r="DE534" s="69">
        <v>0</v>
      </c>
      <c r="DF534" s="69">
        <v>0</v>
      </c>
      <c r="DG534" s="69">
        <v>0</v>
      </c>
      <c r="DH534" s="70" t="s">
        <v>423</v>
      </c>
    </row>
    <row r="535" spans="1:112" s="74" customFormat="1" ht="11.5" hidden="1" outlineLevel="1" x14ac:dyDescent="0.35">
      <c r="A535" s="88" t="s">
        <v>451</v>
      </c>
      <c r="B535" s="88" t="s">
        <v>740</v>
      </c>
      <c r="C535" s="69"/>
      <c r="D535" s="69">
        <v>0</v>
      </c>
      <c r="E535" s="69">
        <v>0</v>
      </c>
      <c r="F535" s="69">
        <v>0</v>
      </c>
      <c r="G535" s="69">
        <v>0</v>
      </c>
      <c r="H535" s="69">
        <v>0</v>
      </c>
      <c r="I535" s="69">
        <v>0</v>
      </c>
      <c r="J535" s="69">
        <v>0</v>
      </c>
      <c r="K535" s="69">
        <v>0</v>
      </c>
      <c r="L535" s="69">
        <v>0</v>
      </c>
      <c r="M535" s="69">
        <v>0</v>
      </c>
      <c r="N535" s="70" t="s">
        <v>423</v>
      </c>
      <c r="O535" s="69">
        <v>0</v>
      </c>
      <c r="P535" s="69">
        <v>0</v>
      </c>
      <c r="Q535" s="69">
        <v>0</v>
      </c>
      <c r="R535" s="69">
        <v>0</v>
      </c>
      <c r="S535" s="69">
        <v>0</v>
      </c>
      <c r="T535" s="69">
        <v>0</v>
      </c>
      <c r="U535" s="69">
        <v>0</v>
      </c>
      <c r="V535" s="69">
        <v>0</v>
      </c>
      <c r="W535" s="70" t="s">
        <v>423</v>
      </c>
      <c r="X535" s="69">
        <f t="shared" ref="X535:AE537" si="406">F535-O535</f>
        <v>0</v>
      </c>
      <c r="Y535" s="69">
        <f t="shared" si="406"/>
        <v>0</v>
      </c>
      <c r="Z535" s="69">
        <f t="shared" si="406"/>
        <v>0</v>
      </c>
      <c r="AA535" s="69">
        <f t="shared" si="406"/>
        <v>0</v>
      </c>
      <c r="AB535" s="69">
        <f t="shared" si="406"/>
        <v>0</v>
      </c>
      <c r="AC535" s="69">
        <f t="shared" si="406"/>
        <v>0</v>
      </c>
      <c r="AD535" s="69">
        <f t="shared" si="406"/>
        <v>0</v>
      </c>
      <c r="AE535" s="69">
        <f t="shared" si="406"/>
        <v>0</v>
      </c>
      <c r="AF535" s="69">
        <v>0</v>
      </c>
      <c r="AG535" s="69">
        <v>0</v>
      </c>
      <c r="AH535" s="69">
        <v>0</v>
      </c>
      <c r="AI535" s="69">
        <v>0</v>
      </c>
      <c r="AJ535" s="69">
        <v>0</v>
      </c>
      <c r="AK535" s="69">
        <v>0</v>
      </c>
      <c r="AL535" s="69">
        <v>0</v>
      </c>
      <c r="AM535" s="69">
        <v>0</v>
      </c>
      <c r="AN535" s="70" t="s">
        <v>423</v>
      </c>
      <c r="AO535" s="69">
        <v>0</v>
      </c>
      <c r="AP535" s="69">
        <v>0</v>
      </c>
      <c r="AQ535" s="69">
        <v>0</v>
      </c>
      <c r="AR535" s="69">
        <v>0</v>
      </c>
      <c r="AS535" s="69">
        <v>0</v>
      </c>
      <c r="AT535" s="69">
        <v>0</v>
      </c>
      <c r="AU535" s="69">
        <v>0</v>
      </c>
      <c r="AV535" s="69">
        <v>0</v>
      </c>
      <c r="AW535" s="70" t="s">
        <v>423</v>
      </c>
      <c r="AX535" s="69">
        <v>0</v>
      </c>
      <c r="AY535" s="69">
        <v>0</v>
      </c>
      <c r="AZ535" s="69">
        <v>0</v>
      </c>
      <c r="BA535" s="69">
        <v>0</v>
      </c>
      <c r="BB535" s="69">
        <v>0</v>
      </c>
      <c r="BC535" s="69">
        <v>0</v>
      </c>
      <c r="BD535" s="69">
        <v>0</v>
      </c>
      <c r="BE535" s="69">
        <v>0</v>
      </c>
      <c r="BF535" s="70" t="s">
        <v>423</v>
      </c>
      <c r="BG535" s="69">
        <v>0</v>
      </c>
      <c r="BH535" s="69">
        <v>0</v>
      </c>
      <c r="BI535" s="69">
        <v>0</v>
      </c>
      <c r="BJ535" s="69">
        <v>0</v>
      </c>
      <c r="BK535" s="69">
        <v>0</v>
      </c>
      <c r="BL535" s="69">
        <v>0</v>
      </c>
      <c r="BM535" s="69">
        <v>0</v>
      </c>
      <c r="BN535" s="69">
        <v>0</v>
      </c>
      <c r="BO535" s="70" t="s">
        <v>423</v>
      </c>
      <c r="BP535" s="69">
        <v>0</v>
      </c>
      <c r="BQ535" s="69">
        <v>0</v>
      </c>
      <c r="BR535" s="69">
        <v>0</v>
      </c>
      <c r="BS535" s="69">
        <v>0</v>
      </c>
      <c r="BT535" s="69">
        <v>0</v>
      </c>
      <c r="BU535" s="69">
        <v>0</v>
      </c>
      <c r="BV535" s="69">
        <v>0</v>
      </c>
      <c r="BW535" s="69">
        <v>0</v>
      </c>
      <c r="BX535" s="70" t="s">
        <v>423</v>
      </c>
      <c r="BY535" s="69">
        <v>0</v>
      </c>
      <c r="BZ535" s="69">
        <v>0</v>
      </c>
      <c r="CA535" s="69">
        <v>0</v>
      </c>
      <c r="CB535" s="69">
        <v>0</v>
      </c>
      <c r="CC535" s="69">
        <v>0</v>
      </c>
      <c r="CD535" s="69">
        <v>0</v>
      </c>
      <c r="CE535" s="69">
        <v>0</v>
      </c>
      <c r="CF535" s="69">
        <v>0</v>
      </c>
      <c r="CG535" s="70" t="s">
        <v>423</v>
      </c>
      <c r="CH535" s="69">
        <v>0</v>
      </c>
      <c r="CI535" s="69">
        <v>0</v>
      </c>
      <c r="CJ535" s="69">
        <v>0</v>
      </c>
      <c r="CK535" s="69">
        <v>0</v>
      </c>
      <c r="CL535" s="69">
        <v>0</v>
      </c>
      <c r="CM535" s="69">
        <v>0</v>
      </c>
      <c r="CN535" s="69">
        <v>0</v>
      </c>
      <c r="CO535" s="69">
        <v>0</v>
      </c>
      <c r="CP535" s="70" t="s">
        <v>423</v>
      </c>
      <c r="CQ535" s="69">
        <v>0</v>
      </c>
      <c r="CR535" s="69">
        <v>0</v>
      </c>
      <c r="CS535" s="69">
        <v>0</v>
      </c>
      <c r="CT535" s="69">
        <v>0</v>
      </c>
      <c r="CU535" s="69">
        <v>0</v>
      </c>
      <c r="CV535" s="69">
        <v>0</v>
      </c>
      <c r="CW535" s="69">
        <v>0</v>
      </c>
      <c r="CX535" s="69">
        <v>0</v>
      </c>
      <c r="CY535" s="70" t="s">
        <v>423</v>
      </c>
      <c r="CZ535" s="69">
        <v>0</v>
      </c>
      <c r="DA535" s="69">
        <v>0</v>
      </c>
      <c r="DB535" s="69">
        <v>0</v>
      </c>
      <c r="DC535" s="69">
        <v>0</v>
      </c>
      <c r="DD535" s="69">
        <v>0</v>
      </c>
      <c r="DE535" s="69">
        <v>0</v>
      </c>
      <c r="DF535" s="69">
        <v>0</v>
      </c>
      <c r="DG535" s="69">
        <v>0</v>
      </c>
      <c r="DH535" s="70" t="s">
        <v>423</v>
      </c>
    </row>
    <row r="536" spans="1:112" s="74" customFormat="1" ht="11.5" hidden="1" outlineLevel="1" x14ac:dyDescent="0.35">
      <c r="A536" s="88" t="s">
        <v>451</v>
      </c>
      <c r="B536" s="88" t="s">
        <v>740</v>
      </c>
      <c r="C536" s="69"/>
      <c r="D536" s="69">
        <v>0</v>
      </c>
      <c r="E536" s="69">
        <v>0</v>
      </c>
      <c r="F536" s="69">
        <v>0</v>
      </c>
      <c r="G536" s="69">
        <v>0</v>
      </c>
      <c r="H536" s="69">
        <v>0</v>
      </c>
      <c r="I536" s="69">
        <v>0</v>
      </c>
      <c r="J536" s="69">
        <v>0</v>
      </c>
      <c r="K536" s="69">
        <v>0</v>
      </c>
      <c r="L536" s="69">
        <v>0</v>
      </c>
      <c r="M536" s="69">
        <v>0</v>
      </c>
      <c r="N536" s="70" t="s">
        <v>423</v>
      </c>
      <c r="O536" s="69">
        <v>0</v>
      </c>
      <c r="P536" s="69">
        <v>0</v>
      </c>
      <c r="Q536" s="69">
        <v>0</v>
      </c>
      <c r="R536" s="69">
        <v>0</v>
      </c>
      <c r="S536" s="69">
        <v>0</v>
      </c>
      <c r="T536" s="69">
        <v>0</v>
      </c>
      <c r="U536" s="69">
        <v>0</v>
      </c>
      <c r="V536" s="69">
        <v>0</v>
      </c>
      <c r="W536" s="70" t="s">
        <v>423</v>
      </c>
      <c r="X536" s="69">
        <f t="shared" si="406"/>
        <v>0</v>
      </c>
      <c r="Y536" s="69">
        <f t="shared" si="406"/>
        <v>0</v>
      </c>
      <c r="Z536" s="69">
        <f t="shared" si="406"/>
        <v>0</v>
      </c>
      <c r="AA536" s="69">
        <f t="shared" si="406"/>
        <v>0</v>
      </c>
      <c r="AB536" s="69">
        <f t="shared" si="406"/>
        <v>0</v>
      </c>
      <c r="AC536" s="69">
        <f t="shared" si="406"/>
        <v>0</v>
      </c>
      <c r="AD536" s="69">
        <f t="shared" si="406"/>
        <v>0</v>
      </c>
      <c r="AE536" s="69">
        <f t="shared" si="406"/>
        <v>0</v>
      </c>
      <c r="AF536" s="69">
        <v>0</v>
      </c>
      <c r="AG536" s="69">
        <v>0</v>
      </c>
      <c r="AH536" s="69">
        <v>0</v>
      </c>
      <c r="AI536" s="69">
        <v>0</v>
      </c>
      <c r="AJ536" s="69">
        <v>0</v>
      </c>
      <c r="AK536" s="69">
        <v>0</v>
      </c>
      <c r="AL536" s="69">
        <v>0</v>
      </c>
      <c r="AM536" s="69">
        <v>0</v>
      </c>
      <c r="AN536" s="70" t="s">
        <v>423</v>
      </c>
      <c r="AO536" s="69">
        <v>0</v>
      </c>
      <c r="AP536" s="69">
        <v>0</v>
      </c>
      <c r="AQ536" s="69">
        <v>0</v>
      </c>
      <c r="AR536" s="69">
        <v>0</v>
      </c>
      <c r="AS536" s="69">
        <v>0</v>
      </c>
      <c r="AT536" s="69">
        <v>0</v>
      </c>
      <c r="AU536" s="69">
        <v>0</v>
      </c>
      <c r="AV536" s="69">
        <v>0</v>
      </c>
      <c r="AW536" s="70" t="s">
        <v>423</v>
      </c>
      <c r="AX536" s="69">
        <v>0</v>
      </c>
      <c r="AY536" s="69">
        <v>0</v>
      </c>
      <c r="AZ536" s="69">
        <v>0</v>
      </c>
      <c r="BA536" s="69">
        <v>0</v>
      </c>
      <c r="BB536" s="69">
        <v>0</v>
      </c>
      <c r="BC536" s="69">
        <v>0</v>
      </c>
      <c r="BD536" s="69">
        <v>0</v>
      </c>
      <c r="BE536" s="69">
        <v>0</v>
      </c>
      <c r="BF536" s="70" t="s">
        <v>423</v>
      </c>
      <c r="BG536" s="69">
        <v>0</v>
      </c>
      <c r="BH536" s="69">
        <v>0</v>
      </c>
      <c r="BI536" s="69">
        <v>0</v>
      </c>
      <c r="BJ536" s="69">
        <v>0</v>
      </c>
      <c r="BK536" s="69">
        <v>0</v>
      </c>
      <c r="BL536" s="69">
        <v>0</v>
      </c>
      <c r="BM536" s="69">
        <v>0</v>
      </c>
      <c r="BN536" s="69">
        <v>0</v>
      </c>
      <c r="BO536" s="70" t="s">
        <v>423</v>
      </c>
      <c r="BP536" s="69">
        <v>0</v>
      </c>
      <c r="BQ536" s="69">
        <v>0</v>
      </c>
      <c r="BR536" s="69">
        <v>0</v>
      </c>
      <c r="BS536" s="69">
        <v>0</v>
      </c>
      <c r="BT536" s="69">
        <v>0</v>
      </c>
      <c r="BU536" s="69">
        <v>0</v>
      </c>
      <c r="BV536" s="69">
        <v>0</v>
      </c>
      <c r="BW536" s="69">
        <v>0</v>
      </c>
      <c r="BX536" s="70" t="s">
        <v>423</v>
      </c>
      <c r="BY536" s="69">
        <v>0</v>
      </c>
      <c r="BZ536" s="69">
        <v>0</v>
      </c>
      <c r="CA536" s="69">
        <v>0</v>
      </c>
      <c r="CB536" s="69">
        <v>0</v>
      </c>
      <c r="CC536" s="69">
        <v>0</v>
      </c>
      <c r="CD536" s="69">
        <v>0</v>
      </c>
      <c r="CE536" s="69">
        <v>0</v>
      </c>
      <c r="CF536" s="69">
        <v>0</v>
      </c>
      <c r="CG536" s="70" t="s">
        <v>423</v>
      </c>
      <c r="CH536" s="69">
        <v>0</v>
      </c>
      <c r="CI536" s="69">
        <v>0</v>
      </c>
      <c r="CJ536" s="69">
        <v>0</v>
      </c>
      <c r="CK536" s="69">
        <v>0</v>
      </c>
      <c r="CL536" s="69">
        <v>0</v>
      </c>
      <c r="CM536" s="69">
        <v>0</v>
      </c>
      <c r="CN536" s="69">
        <v>0</v>
      </c>
      <c r="CO536" s="69">
        <v>0</v>
      </c>
      <c r="CP536" s="70" t="s">
        <v>423</v>
      </c>
      <c r="CQ536" s="69">
        <v>0</v>
      </c>
      <c r="CR536" s="69">
        <v>0</v>
      </c>
      <c r="CS536" s="69">
        <v>0</v>
      </c>
      <c r="CT536" s="69">
        <v>0</v>
      </c>
      <c r="CU536" s="69">
        <v>0</v>
      </c>
      <c r="CV536" s="69">
        <v>0</v>
      </c>
      <c r="CW536" s="69">
        <v>0</v>
      </c>
      <c r="CX536" s="69">
        <v>0</v>
      </c>
      <c r="CY536" s="70" t="s">
        <v>423</v>
      </c>
      <c r="CZ536" s="69">
        <v>0</v>
      </c>
      <c r="DA536" s="69">
        <v>0</v>
      </c>
      <c r="DB536" s="69">
        <v>0</v>
      </c>
      <c r="DC536" s="69">
        <v>0</v>
      </c>
      <c r="DD536" s="69">
        <v>0</v>
      </c>
      <c r="DE536" s="69">
        <v>0</v>
      </c>
      <c r="DF536" s="69">
        <v>0</v>
      </c>
      <c r="DG536" s="69">
        <v>0</v>
      </c>
      <c r="DH536" s="70" t="s">
        <v>423</v>
      </c>
    </row>
    <row r="537" spans="1:112" s="74" customFormat="1" ht="11.5" hidden="1" outlineLevel="1" x14ac:dyDescent="0.35">
      <c r="A537" s="88" t="s">
        <v>451</v>
      </c>
      <c r="B537" s="88" t="s">
        <v>740</v>
      </c>
      <c r="C537" s="69"/>
      <c r="D537" s="69">
        <v>0</v>
      </c>
      <c r="E537" s="69">
        <v>0</v>
      </c>
      <c r="F537" s="69">
        <v>0</v>
      </c>
      <c r="G537" s="69">
        <v>0</v>
      </c>
      <c r="H537" s="69">
        <v>0</v>
      </c>
      <c r="I537" s="69">
        <v>0</v>
      </c>
      <c r="J537" s="69">
        <v>0</v>
      </c>
      <c r="K537" s="69">
        <v>0</v>
      </c>
      <c r="L537" s="69">
        <v>0</v>
      </c>
      <c r="M537" s="69">
        <v>0</v>
      </c>
      <c r="N537" s="70" t="s">
        <v>423</v>
      </c>
      <c r="O537" s="69">
        <v>0</v>
      </c>
      <c r="P537" s="69">
        <v>0</v>
      </c>
      <c r="Q537" s="69">
        <v>0</v>
      </c>
      <c r="R537" s="69">
        <v>0</v>
      </c>
      <c r="S537" s="69">
        <v>0</v>
      </c>
      <c r="T537" s="69">
        <v>0</v>
      </c>
      <c r="U537" s="69">
        <v>0</v>
      </c>
      <c r="V537" s="69">
        <v>0</v>
      </c>
      <c r="W537" s="70" t="s">
        <v>423</v>
      </c>
      <c r="X537" s="69">
        <f t="shared" si="406"/>
        <v>0</v>
      </c>
      <c r="Y537" s="69">
        <f t="shared" si="406"/>
        <v>0</v>
      </c>
      <c r="Z537" s="69">
        <f t="shared" si="406"/>
        <v>0</v>
      </c>
      <c r="AA537" s="69">
        <f t="shared" si="406"/>
        <v>0</v>
      </c>
      <c r="AB537" s="69">
        <f t="shared" si="406"/>
        <v>0</v>
      </c>
      <c r="AC537" s="69">
        <f t="shared" si="406"/>
        <v>0</v>
      </c>
      <c r="AD537" s="69">
        <f t="shared" si="406"/>
        <v>0</v>
      </c>
      <c r="AE537" s="69">
        <f t="shared" si="406"/>
        <v>0</v>
      </c>
      <c r="AF537" s="69">
        <v>0</v>
      </c>
      <c r="AG537" s="69">
        <v>0</v>
      </c>
      <c r="AH537" s="69">
        <v>0</v>
      </c>
      <c r="AI537" s="69">
        <v>0</v>
      </c>
      <c r="AJ537" s="69">
        <v>0</v>
      </c>
      <c r="AK537" s="69">
        <v>0</v>
      </c>
      <c r="AL537" s="69">
        <v>0</v>
      </c>
      <c r="AM537" s="69">
        <v>0</v>
      </c>
      <c r="AN537" s="70" t="s">
        <v>423</v>
      </c>
      <c r="AO537" s="69">
        <v>0</v>
      </c>
      <c r="AP537" s="69">
        <v>0</v>
      </c>
      <c r="AQ537" s="69">
        <v>0</v>
      </c>
      <c r="AR537" s="69">
        <v>0</v>
      </c>
      <c r="AS537" s="69">
        <v>0</v>
      </c>
      <c r="AT537" s="69">
        <v>0</v>
      </c>
      <c r="AU537" s="69">
        <v>0</v>
      </c>
      <c r="AV537" s="69">
        <v>0</v>
      </c>
      <c r="AW537" s="70" t="s">
        <v>423</v>
      </c>
      <c r="AX537" s="69">
        <v>0</v>
      </c>
      <c r="AY537" s="69">
        <v>0</v>
      </c>
      <c r="AZ537" s="69">
        <v>0</v>
      </c>
      <c r="BA537" s="69">
        <v>0</v>
      </c>
      <c r="BB537" s="69">
        <v>0</v>
      </c>
      <c r="BC537" s="69">
        <v>0</v>
      </c>
      <c r="BD537" s="69">
        <v>0</v>
      </c>
      <c r="BE537" s="69">
        <v>0</v>
      </c>
      <c r="BF537" s="70" t="s">
        <v>423</v>
      </c>
      <c r="BG537" s="69">
        <v>0</v>
      </c>
      <c r="BH537" s="69">
        <v>0</v>
      </c>
      <c r="BI537" s="69">
        <v>0</v>
      </c>
      <c r="BJ537" s="69">
        <v>0</v>
      </c>
      <c r="BK537" s="69">
        <v>0</v>
      </c>
      <c r="BL537" s="69">
        <v>0</v>
      </c>
      <c r="BM537" s="69">
        <v>0</v>
      </c>
      <c r="BN537" s="69">
        <v>0</v>
      </c>
      <c r="BO537" s="70" t="s">
        <v>423</v>
      </c>
      <c r="BP537" s="69">
        <v>0</v>
      </c>
      <c r="BQ537" s="69">
        <v>0</v>
      </c>
      <c r="BR537" s="69">
        <v>0</v>
      </c>
      <c r="BS537" s="69">
        <v>0</v>
      </c>
      <c r="BT537" s="69">
        <v>0</v>
      </c>
      <c r="BU537" s="69">
        <v>0</v>
      </c>
      <c r="BV537" s="69">
        <v>0</v>
      </c>
      <c r="BW537" s="69">
        <v>0</v>
      </c>
      <c r="BX537" s="70" t="s">
        <v>423</v>
      </c>
      <c r="BY537" s="69">
        <v>0</v>
      </c>
      <c r="BZ537" s="69">
        <v>0</v>
      </c>
      <c r="CA537" s="69">
        <v>0</v>
      </c>
      <c r="CB537" s="69">
        <v>0</v>
      </c>
      <c r="CC537" s="69">
        <v>0</v>
      </c>
      <c r="CD537" s="69">
        <v>0</v>
      </c>
      <c r="CE537" s="69">
        <v>0</v>
      </c>
      <c r="CF537" s="69">
        <v>0</v>
      </c>
      <c r="CG537" s="70" t="s">
        <v>423</v>
      </c>
      <c r="CH537" s="69">
        <v>0</v>
      </c>
      <c r="CI537" s="69">
        <v>0</v>
      </c>
      <c r="CJ537" s="69">
        <v>0</v>
      </c>
      <c r="CK537" s="69">
        <v>0</v>
      </c>
      <c r="CL537" s="69">
        <v>0</v>
      </c>
      <c r="CM537" s="69">
        <v>0</v>
      </c>
      <c r="CN537" s="69">
        <v>0</v>
      </c>
      <c r="CO537" s="69">
        <v>0</v>
      </c>
      <c r="CP537" s="70" t="s">
        <v>423</v>
      </c>
      <c r="CQ537" s="69">
        <v>0</v>
      </c>
      <c r="CR537" s="69">
        <v>0</v>
      </c>
      <c r="CS537" s="69">
        <v>0</v>
      </c>
      <c r="CT537" s="69">
        <v>0</v>
      </c>
      <c r="CU537" s="69">
        <v>0</v>
      </c>
      <c r="CV537" s="69">
        <v>0</v>
      </c>
      <c r="CW537" s="69">
        <v>0</v>
      </c>
      <c r="CX537" s="69">
        <v>0</v>
      </c>
      <c r="CY537" s="70" t="s">
        <v>423</v>
      </c>
      <c r="CZ537" s="69">
        <v>0</v>
      </c>
      <c r="DA537" s="69">
        <v>0</v>
      </c>
      <c r="DB537" s="69">
        <v>0</v>
      </c>
      <c r="DC537" s="69">
        <v>0</v>
      </c>
      <c r="DD537" s="69">
        <v>0</v>
      </c>
      <c r="DE537" s="69">
        <v>0</v>
      </c>
      <c r="DF537" s="69">
        <v>0</v>
      </c>
      <c r="DG537" s="69">
        <v>0</v>
      </c>
      <c r="DH537" s="70" t="s">
        <v>423</v>
      </c>
    </row>
    <row r="538" spans="1:112" s="74" customFormat="1" ht="11.5" collapsed="1" x14ac:dyDescent="0.35">
      <c r="A538" s="88"/>
      <c r="B538" s="88"/>
      <c r="C538" s="69"/>
      <c r="D538" s="69"/>
      <c r="E538" s="69"/>
      <c r="F538" s="69"/>
      <c r="G538" s="69"/>
      <c r="H538" s="69"/>
      <c r="I538" s="69"/>
      <c r="J538" s="69"/>
      <c r="K538" s="69"/>
      <c r="L538" s="69"/>
      <c r="M538" s="69"/>
      <c r="N538" s="70"/>
      <c r="O538" s="69"/>
      <c r="P538" s="69"/>
      <c r="Q538" s="69"/>
      <c r="R538" s="69"/>
      <c r="S538" s="69"/>
      <c r="T538" s="69"/>
      <c r="U538" s="69"/>
      <c r="V538" s="69"/>
      <c r="W538" s="70"/>
      <c r="X538" s="69"/>
      <c r="Y538" s="69"/>
      <c r="Z538" s="69"/>
      <c r="AA538" s="69"/>
      <c r="AB538" s="69"/>
      <c r="AC538" s="69"/>
      <c r="AD538" s="69"/>
      <c r="AE538" s="69"/>
      <c r="AF538" s="69"/>
      <c r="AG538" s="69"/>
      <c r="AH538" s="69"/>
      <c r="AI538" s="69"/>
      <c r="AJ538" s="69"/>
      <c r="AK538" s="69"/>
      <c r="AL538" s="69"/>
      <c r="AM538" s="69"/>
      <c r="AN538" s="70"/>
      <c r="AO538" s="69"/>
      <c r="AP538" s="69"/>
      <c r="AQ538" s="69"/>
      <c r="AR538" s="69"/>
      <c r="AS538" s="69"/>
      <c r="AT538" s="69"/>
      <c r="AU538" s="69"/>
      <c r="AV538" s="69"/>
      <c r="AW538" s="70"/>
      <c r="AX538" s="69"/>
      <c r="AY538" s="69"/>
      <c r="AZ538" s="69"/>
      <c r="BA538" s="69"/>
      <c r="BB538" s="69"/>
      <c r="BC538" s="69"/>
      <c r="BD538" s="69"/>
      <c r="BE538" s="69"/>
      <c r="BF538" s="70"/>
      <c r="BG538" s="69"/>
      <c r="BH538" s="69"/>
      <c r="BI538" s="69"/>
      <c r="BJ538" s="69"/>
      <c r="BK538" s="69"/>
      <c r="BL538" s="69"/>
      <c r="BM538" s="69"/>
      <c r="BN538" s="69"/>
      <c r="BO538" s="70"/>
      <c r="BP538" s="69"/>
      <c r="BQ538" s="69"/>
      <c r="BR538" s="69"/>
      <c r="BS538" s="69"/>
      <c r="BT538" s="69"/>
      <c r="BU538" s="69"/>
      <c r="BV538" s="69"/>
      <c r="BW538" s="69"/>
      <c r="BX538" s="70"/>
      <c r="BY538" s="69"/>
      <c r="BZ538" s="69"/>
      <c r="CA538" s="69"/>
      <c r="CB538" s="69"/>
      <c r="CC538" s="69"/>
      <c r="CD538" s="69"/>
      <c r="CE538" s="69"/>
      <c r="CF538" s="69"/>
      <c r="CG538" s="70"/>
      <c r="CH538" s="69"/>
      <c r="CI538" s="69"/>
      <c r="CJ538" s="69"/>
      <c r="CK538" s="69"/>
      <c r="CL538" s="69"/>
      <c r="CM538" s="69"/>
      <c r="CN538" s="69"/>
      <c r="CO538" s="69"/>
      <c r="CP538" s="70"/>
      <c r="CQ538" s="69"/>
      <c r="CR538" s="69"/>
      <c r="CS538" s="69"/>
      <c r="CT538" s="69"/>
      <c r="CU538" s="69"/>
      <c r="CV538" s="69"/>
      <c r="CW538" s="69"/>
      <c r="CX538" s="69"/>
      <c r="CY538" s="70"/>
      <c r="CZ538" s="69"/>
      <c r="DA538" s="69"/>
      <c r="DB538" s="69"/>
      <c r="DC538" s="69"/>
      <c r="DD538" s="69"/>
      <c r="DE538" s="69"/>
      <c r="DF538" s="69"/>
      <c r="DG538" s="69"/>
      <c r="DH538" s="70"/>
    </row>
    <row r="539" spans="1:112" s="83" customFormat="1" ht="11.5" x14ac:dyDescent="0.35">
      <c r="A539" s="88"/>
      <c r="B539" s="87" t="s">
        <v>741</v>
      </c>
      <c r="C539" s="93">
        <f t="shared" ref="C539:BN539" si="407">SUM(C471:C537)</f>
        <v>0</v>
      </c>
      <c r="D539" s="93">
        <f t="shared" si="407"/>
        <v>0</v>
      </c>
      <c r="E539" s="93">
        <f t="shared" si="407"/>
        <v>1596619.6258189019</v>
      </c>
      <c r="F539" s="93">
        <f t="shared" si="407"/>
        <v>110183</v>
      </c>
      <c r="G539" s="93">
        <f t="shared" si="407"/>
        <v>333447.02680412366</v>
      </c>
      <c r="H539" s="93">
        <f t="shared" si="407"/>
        <v>297700</v>
      </c>
      <c r="I539" s="93">
        <f t="shared" si="407"/>
        <v>691730.19901477825</v>
      </c>
      <c r="J539" s="93">
        <f t="shared" si="407"/>
        <v>163559.4</v>
      </c>
      <c r="K539" s="93">
        <f>SUM(K471:K537)</f>
        <v>0</v>
      </c>
      <c r="L539" s="93">
        <f>SUM(L471:L537)</f>
        <v>0</v>
      </c>
      <c r="M539" s="93">
        <f t="shared" si="407"/>
        <v>0</v>
      </c>
      <c r="N539" s="94">
        <f t="shared" si="407"/>
        <v>0</v>
      </c>
      <c r="O539" s="93">
        <f t="shared" si="407"/>
        <v>134295.38180882353</v>
      </c>
      <c r="P539" s="93">
        <f t="shared" si="407"/>
        <v>278407.52679729729</v>
      </c>
      <c r="Q539" s="93">
        <f t="shared" si="407"/>
        <v>397700</v>
      </c>
      <c r="R539" s="93">
        <f t="shared" si="407"/>
        <v>755414.05604897614</v>
      </c>
      <c r="S539" s="93">
        <f t="shared" si="407"/>
        <v>174002.57531343284</v>
      </c>
      <c r="T539" s="93">
        <f>SUM(T471:T537)</f>
        <v>0</v>
      </c>
      <c r="U539" s="93">
        <f>SUM(U471:U537)</f>
        <v>0</v>
      </c>
      <c r="V539" s="93">
        <f t="shared" si="407"/>
        <v>1739819.5399685297</v>
      </c>
      <c r="W539" s="94">
        <f t="shared" si="407"/>
        <v>0</v>
      </c>
      <c r="X539" s="93">
        <f t="shared" si="407"/>
        <v>-24112.381808823535</v>
      </c>
      <c r="Y539" s="93">
        <f t="shared" si="407"/>
        <v>55039.500006826362</v>
      </c>
      <c r="Z539" s="93">
        <f t="shared" si="407"/>
        <v>-100000</v>
      </c>
      <c r="AA539" s="93">
        <f t="shared" si="407"/>
        <v>-63683.857034197863</v>
      </c>
      <c r="AB539" s="93">
        <f t="shared" si="407"/>
        <v>-10443.175313432839</v>
      </c>
      <c r="AC539" s="93">
        <f>SUM(AC471:AC537)</f>
        <v>0</v>
      </c>
      <c r="AD539" s="93">
        <f>SUM(AD471:AD537)</f>
        <v>0</v>
      </c>
      <c r="AE539" s="93">
        <f>SUM(AE471:AE537)</f>
        <v>-1739819.5399685297</v>
      </c>
      <c r="AF539" s="93">
        <f t="shared" si="407"/>
        <v>139991.6987525</v>
      </c>
      <c r="AG539" s="93">
        <f t="shared" si="407"/>
        <v>271609.72111135133</v>
      </c>
      <c r="AH539" s="93">
        <f t="shared" si="407"/>
        <v>402431</v>
      </c>
      <c r="AI539" s="93">
        <f t="shared" si="407"/>
        <v>668394.39644274616</v>
      </c>
      <c r="AJ539" s="93">
        <f t="shared" si="407"/>
        <v>179038.06279223884</v>
      </c>
      <c r="AK539" s="93">
        <f>SUM(AK471:AK537)</f>
        <v>0</v>
      </c>
      <c r="AL539" s="93">
        <f>SUM(AL471:AL537)</f>
        <v>0</v>
      </c>
      <c r="AM539" s="93">
        <f t="shared" si="407"/>
        <v>1661464.8790988363</v>
      </c>
      <c r="AN539" s="94">
        <f t="shared" si="407"/>
        <v>0</v>
      </c>
      <c r="AO539" s="93">
        <f t="shared" si="407"/>
        <v>142176.32875250001</v>
      </c>
      <c r="AP539" s="93">
        <f t="shared" si="407"/>
        <v>276033.36511135142</v>
      </c>
      <c r="AQ539" s="93">
        <f t="shared" si="407"/>
        <v>407303.93000000005</v>
      </c>
      <c r="AR539" s="93">
        <f t="shared" si="407"/>
        <v>529728.01257514127</v>
      </c>
      <c r="AS539" s="93">
        <f t="shared" si="407"/>
        <v>186035.79064367161</v>
      </c>
      <c r="AT539" s="93">
        <f>SUM(AT471:AT537)</f>
        <v>0</v>
      </c>
      <c r="AU539" s="93">
        <f>SUM(AU471:AU537)</f>
        <v>0</v>
      </c>
      <c r="AV539" s="93">
        <f t="shared" si="407"/>
        <v>1541277.4270826641</v>
      </c>
      <c r="AW539" s="94">
        <f t="shared" si="407"/>
        <v>0</v>
      </c>
      <c r="AX539" s="93">
        <f t="shared" si="407"/>
        <v>144426.49765249999</v>
      </c>
      <c r="AY539" s="93">
        <f t="shared" si="407"/>
        <v>279959.49040540546</v>
      </c>
      <c r="AZ539" s="93">
        <f t="shared" si="407"/>
        <v>412323.04790000001</v>
      </c>
      <c r="BA539" s="93">
        <f t="shared" si="407"/>
        <v>542290.72451958631</v>
      </c>
      <c r="BB539" s="93">
        <f t="shared" si="407"/>
        <v>190704.99041141159</v>
      </c>
      <c r="BC539" s="93">
        <f>SUM(BC471:BC537)</f>
        <v>0</v>
      </c>
      <c r="BD539" s="93">
        <f>SUM(BD471:BD537)</f>
        <v>0</v>
      </c>
      <c r="BE539" s="93">
        <f t="shared" si="407"/>
        <v>1569704.7508889034</v>
      </c>
      <c r="BF539" s="94">
        <f t="shared" si="407"/>
        <v>0</v>
      </c>
      <c r="BG539" s="93">
        <f t="shared" si="407"/>
        <v>146744.17161950003</v>
      </c>
      <c r="BH539" s="93">
        <f t="shared" si="407"/>
        <v>285282.76235095132</v>
      </c>
      <c r="BI539" s="93">
        <f t="shared" si="407"/>
        <v>417492.73933700001</v>
      </c>
      <c r="BJ539" s="93">
        <f t="shared" si="407"/>
        <v>553982.83200675528</v>
      </c>
      <c r="BK539" s="93">
        <f t="shared" si="407"/>
        <v>195514.26617218382</v>
      </c>
      <c r="BL539" s="93">
        <f>SUM(BL471:BL537)</f>
        <v>0</v>
      </c>
      <c r="BM539" s="93">
        <f>SUM(BM471:BM537)</f>
        <v>0</v>
      </c>
      <c r="BN539" s="93">
        <f t="shared" si="407"/>
        <v>1599016.7714863906</v>
      </c>
      <c r="BO539" s="94">
        <f t="shared" ref="BO539:DH539" si="408">SUM(BO471:BO537)</f>
        <v>0</v>
      </c>
      <c r="BP539" s="93">
        <f t="shared" si="408"/>
        <v>151146.49676808502</v>
      </c>
      <c r="BQ539" s="93">
        <f t="shared" si="408"/>
        <v>293841.24522147991</v>
      </c>
      <c r="BR539" s="93">
        <f t="shared" si="408"/>
        <v>430017.52151711</v>
      </c>
      <c r="BS539" s="93">
        <f t="shared" si="408"/>
        <v>570602.31696695799</v>
      </c>
      <c r="BT539" s="93">
        <f t="shared" si="408"/>
        <v>201379.69415734938</v>
      </c>
      <c r="BU539" s="93">
        <f>SUM(BU471:BU537)</f>
        <v>0</v>
      </c>
      <c r="BV539" s="93">
        <f>SUM(BV471:BV537)</f>
        <v>0</v>
      </c>
      <c r="BW539" s="93">
        <f t="shared" si="408"/>
        <v>1646987.2746309824</v>
      </c>
      <c r="BX539" s="94">
        <f t="shared" si="408"/>
        <v>0</v>
      </c>
      <c r="BY539" s="93">
        <f t="shared" si="408"/>
        <v>155680.89167112758</v>
      </c>
      <c r="BZ539" s="93">
        <f t="shared" si="408"/>
        <v>302656.48257812439</v>
      </c>
      <c r="CA539" s="93">
        <f t="shared" si="408"/>
        <v>442918.04716262332</v>
      </c>
      <c r="CB539" s="93">
        <f t="shared" si="408"/>
        <v>587720.38647596678</v>
      </c>
      <c r="CC539" s="93">
        <f t="shared" si="408"/>
        <v>207421.08498206985</v>
      </c>
      <c r="CD539" s="93">
        <f>SUM(CD471:CD537)</f>
        <v>0</v>
      </c>
      <c r="CE539" s="93">
        <f>SUM(CE471:CE537)</f>
        <v>0</v>
      </c>
      <c r="CF539" s="93">
        <f t="shared" si="408"/>
        <v>1696396.8928699119</v>
      </c>
      <c r="CG539" s="94">
        <f t="shared" si="408"/>
        <v>0</v>
      </c>
      <c r="CH539" s="93">
        <f t="shared" si="408"/>
        <v>160351.31842126141</v>
      </c>
      <c r="CI539" s="93">
        <f t="shared" si="408"/>
        <v>311736.17705546808</v>
      </c>
      <c r="CJ539" s="93">
        <f t="shared" si="408"/>
        <v>456205.588577502</v>
      </c>
      <c r="CK539" s="93">
        <f t="shared" si="408"/>
        <v>605351.99807024584</v>
      </c>
      <c r="CL539" s="93">
        <f t="shared" si="408"/>
        <v>213643.71753153196</v>
      </c>
      <c r="CM539" s="93">
        <f>SUM(CM471:CM537)</f>
        <v>0</v>
      </c>
      <c r="CN539" s="93">
        <f>SUM(CN471:CN537)</f>
        <v>0</v>
      </c>
      <c r="CO539" s="93">
        <f t="shared" si="408"/>
        <v>1747288.7996560091</v>
      </c>
      <c r="CP539" s="94">
        <f t="shared" si="408"/>
        <v>0</v>
      </c>
      <c r="CQ539" s="93">
        <f t="shared" si="408"/>
        <v>165161.85797389926</v>
      </c>
      <c r="CR539" s="93">
        <f t="shared" si="408"/>
        <v>321088.26236713218</v>
      </c>
      <c r="CS539" s="93">
        <f t="shared" si="408"/>
        <v>469891.75623482704</v>
      </c>
      <c r="CT539" s="93">
        <f t="shared" si="408"/>
        <v>623512.55801235326</v>
      </c>
      <c r="CU539" s="93">
        <f t="shared" si="408"/>
        <v>220053.02905747795</v>
      </c>
      <c r="CV539" s="93">
        <f>SUM(CV471:CV537)</f>
        <v>0</v>
      </c>
      <c r="CW539" s="93">
        <f>SUM(CW471:CW537)</f>
        <v>0</v>
      </c>
      <c r="CX539" s="93">
        <f t="shared" si="408"/>
        <v>1799707.4636456894</v>
      </c>
      <c r="CY539" s="94">
        <f t="shared" si="408"/>
        <v>0</v>
      </c>
      <c r="CZ539" s="93">
        <f t="shared" si="408"/>
        <v>170116.71371311625</v>
      </c>
      <c r="DA539" s="93">
        <f t="shared" si="408"/>
        <v>330720.91023814608</v>
      </c>
      <c r="DB539" s="93">
        <f t="shared" si="408"/>
        <v>483988.50892187189</v>
      </c>
      <c r="DC539" s="93">
        <f t="shared" si="408"/>
        <v>642217.93475272378</v>
      </c>
      <c r="DD539" s="93">
        <f t="shared" si="408"/>
        <v>226654.61992920222</v>
      </c>
      <c r="DE539" s="93">
        <f>SUM(DE471:DE537)</f>
        <v>0</v>
      </c>
      <c r="DF539" s="93">
        <f>SUM(DF471:DF537)</f>
        <v>0</v>
      </c>
      <c r="DG539" s="93">
        <f t="shared" si="408"/>
        <v>1853698.6875550603</v>
      </c>
      <c r="DH539" s="94">
        <f t="shared" si="408"/>
        <v>0</v>
      </c>
    </row>
    <row r="540" spans="1:112" s="74" customFormat="1" ht="11.5" x14ac:dyDescent="0.35">
      <c r="A540" s="88"/>
      <c r="B540" s="87"/>
      <c r="C540" s="69"/>
      <c r="D540" s="69" t="str">
        <f t="shared" ref="D540:V540" si="409">IFERROR(IF(SUBTOTAL(109,D471:D537)&lt;&gt;D539,"Hidden",""),"Error")</f>
        <v/>
      </c>
      <c r="E540" s="69" t="str">
        <f t="shared" si="409"/>
        <v>Hidden</v>
      </c>
      <c r="F540" s="69" t="str">
        <f t="shared" si="409"/>
        <v>Hidden</v>
      </c>
      <c r="G540" s="69" t="str">
        <f t="shared" si="409"/>
        <v>Hidden</v>
      </c>
      <c r="H540" s="69" t="str">
        <f t="shared" si="409"/>
        <v>Hidden</v>
      </c>
      <c r="I540" s="69" t="str">
        <f t="shared" si="409"/>
        <v/>
      </c>
      <c r="J540" s="69" t="str">
        <f t="shared" si="409"/>
        <v/>
      </c>
      <c r="K540" s="69" t="str">
        <f>IFERROR(IF(SUBTOTAL(109,K471:K537)&lt;&gt;K539,"Hidden",""),"Error")</f>
        <v/>
      </c>
      <c r="L540" s="69" t="str">
        <f>IFERROR(IF(SUBTOTAL(109,L471:L537)&lt;&gt;L539,"Hidden",""),"Error")</f>
        <v/>
      </c>
      <c r="M540" s="69" t="str">
        <f t="shared" si="409"/>
        <v/>
      </c>
      <c r="N540" s="70"/>
      <c r="O540" s="69" t="str">
        <f t="shared" si="409"/>
        <v>Hidden</v>
      </c>
      <c r="P540" s="69" t="str">
        <f t="shared" si="409"/>
        <v>Hidden</v>
      </c>
      <c r="Q540" s="69" t="str">
        <f t="shared" si="409"/>
        <v>Hidden</v>
      </c>
      <c r="R540" s="69" t="str">
        <f t="shared" si="409"/>
        <v/>
      </c>
      <c r="S540" s="69" t="str">
        <f t="shared" si="409"/>
        <v>Hidden</v>
      </c>
      <c r="T540" s="69" t="str">
        <f>IFERROR(IF(SUBTOTAL(109,T471:T537)&lt;&gt;T539,"Hidden",""),"Error")</f>
        <v/>
      </c>
      <c r="U540" s="69" t="str">
        <f>IFERROR(IF(SUBTOTAL(109,U471:U537)&lt;&gt;U539,"Hidden",""),"Error")</f>
        <v/>
      </c>
      <c r="V540" s="69" t="str">
        <f t="shared" si="409"/>
        <v>Hidden</v>
      </c>
      <c r="W540" s="70"/>
      <c r="X540" s="69"/>
      <c r="Y540" s="69"/>
      <c r="Z540" s="69"/>
      <c r="AA540" s="69"/>
      <c r="AB540" s="69"/>
      <c r="AC540" s="69"/>
      <c r="AD540" s="69"/>
      <c r="AE540" s="69"/>
      <c r="AF540" s="69" t="str">
        <f t="shared" ref="AF540:AM540" si="410">IFERROR(IF(SUBTOTAL(109,AF471:AF537)&lt;&gt;AF539,"Hidden",""),"Error")</f>
        <v>Hidden</v>
      </c>
      <c r="AG540" s="69" t="str">
        <f t="shared" si="410"/>
        <v>Hidden</v>
      </c>
      <c r="AH540" s="69" t="str">
        <f t="shared" si="410"/>
        <v>Hidden</v>
      </c>
      <c r="AI540" s="69" t="str">
        <f t="shared" si="410"/>
        <v/>
      </c>
      <c r="AJ540" s="69" t="str">
        <f t="shared" si="410"/>
        <v>Hidden</v>
      </c>
      <c r="AK540" s="69" t="str">
        <f>IFERROR(IF(SUBTOTAL(109,AK471:AK537)&lt;&gt;AK539,"Hidden",""),"Error")</f>
        <v/>
      </c>
      <c r="AL540" s="69" t="str">
        <f>IFERROR(IF(SUBTOTAL(109,AL471:AL537)&lt;&gt;AL539,"Hidden",""),"Error")</f>
        <v/>
      </c>
      <c r="AM540" s="69" t="str">
        <f t="shared" si="410"/>
        <v>Hidden</v>
      </c>
      <c r="AN540" s="70"/>
      <c r="AO540" s="69" t="str">
        <f t="shared" ref="AO540:AV540" si="411">IFERROR(IF(SUBTOTAL(109,AO471:AO537)&lt;&gt;AO539,"Hidden",""),"Error")</f>
        <v>Hidden</v>
      </c>
      <c r="AP540" s="69" t="str">
        <f t="shared" si="411"/>
        <v>Hidden</v>
      </c>
      <c r="AQ540" s="69" t="str">
        <f t="shared" si="411"/>
        <v>Hidden</v>
      </c>
      <c r="AR540" s="69" t="str">
        <f t="shared" si="411"/>
        <v/>
      </c>
      <c r="AS540" s="69" t="str">
        <f t="shared" si="411"/>
        <v>Hidden</v>
      </c>
      <c r="AT540" s="69" t="str">
        <f>IFERROR(IF(SUBTOTAL(109,AT471:AT537)&lt;&gt;AT539,"Hidden",""),"Error")</f>
        <v/>
      </c>
      <c r="AU540" s="69" t="str">
        <f>IFERROR(IF(SUBTOTAL(109,AU471:AU537)&lt;&gt;AU539,"Hidden",""),"Error")</f>
        <v/>
      </c>
      <c r="AV540" s="69" t="str">
        <f t="shared" si="411"/>
        <v>Hidden</v>
      </c>
      <c r="AW540" s="70"/>
      <c r="AX540" s="69" t="str">
        <f t="shared" ref="AX540:BE540" si="412">IFERROR(IF(SUBTOTAL(109,AX471:AX537)&lt;&gt;AX539,"Hidden",""),"Error")</f>
        <v>Hidden</v>
      </c>
      <c r="AY540" s="69" t="str">
        <f t="shared" si="412"/>
        <v>Hidden</v>
      </c>
      <c r="AZ540" s="69" t="str">
        <f t="shared" si="412"/>
        <v>Hidden</v>
      </c>
      <c r="BA540" s="69" t="str">
        <f t="shared" si="412"/>
        <v/>
      </c>
      <c r="BB540" s="69" t="str">
        <f t="shared" si="412"/>
        <v>Hidden</v>
      </c>
      <c r="BC540" s="69" t="str">
        <f>IFERROR(IF(SUBTOTAL(109,BC471:BC537)&lt;&gt;BC539,"Hidden",""),"Error")</f>
        <v/>
      </c>
      <c r="BD540" s="69" t="str">
        <f>IFERROR(IF(SUBTOTAL(109,BD471:BD537)&lt;&gt;BD539,"Hidden",""),"Error")</f>
        <v/>
      </c>
      <c r="BE540" s="69" t="str">
        <f t="shared" si="412"/>
        <v>Hidden</v>
      </c>
      <c r="BF540" s="70"/>
      <c r="BG540" s="69" t="str">
        <f t="shared" ref="BG540:BN540" si="413">IFERROR(IF(SUBTOTAL(109,BG471:BG537)&lt;&gt;BG539,"Hidden",""),"Error")</f>
        <v>Hidden</v>
      </c>
      <c r="BH540" s="69" t="str">
        <f t="shared" si="413"/>
        <v>Hidden</v>
      </c>
      <c r="BI540" s="69" t="str">
        <f t="shared" si="413"/>
        <v>Hidden</v>
      </c>
      <c r="BJ540" s="69" t="str">
        <f t="shared" si="413"/>
        <v/>
      </c>
      <c r="BK540" s="69" t="str">
        <f t="shared" si="413"/>
        <v>Hidden</v>
      </c>
      <c r="BL540" s="69" t="str">
        <f>IFERROR(IF(SUBTOTAL(109,BL471:BL537)&lt;&gt;BL539,"Hidden",""),"Error")</f>
        <v/>
      </c>
      <c r="BM540" s="69" t="str">
        <f>IFERROR(IF(SUBTOTAL(109,BM471:BM537)&lt;&gt;BM539,"Hidden",""),"Error")</f>
        <v/>
      </c>
      <c r="BN540" s="69" t="str">
        <f t="shared" si="413"/>
        <v>Hidden</v>
      </c>
      <c r="BO540" s="70"/>
      <c r="BP540" s="69" t="str">
        <f t="shared" ref="BP540:BW540" si="414">IFERROR(IF(SUBTOTAL(109,BP471:BP537)&lt;&gt;BP539,"Hidden",""),"Error")</f>
        <v>Hidden</v>
      </c>
      <c r="BQ540" s="69" t="str">
        <f t="shared" si="414"/>
        <v>Hidden</v>
      </c>
      <c r="BR540" s="69" t="str">
        <f t="shared" si="414"/>
        <v>Hidden</v>
      </c>
      <c r="BS540" s="69" t="str">
        <f t="shared" si="414"/>
        <v/>
      </c>
      <c r="BT540" s="69" t="str">
        <f t="shared" si="414"/>
        <v>Hidden</v>
      </c>
      <c r="BU540" s="69" t="str">
        <f>IFERROR(IF(SUBTOTAL(109,BU471:BU537)&lt;&gt;BU539,"Hidden",""),"Error")</f>
        <v/>
      </c>
      <c r="BV540" s="69" t="str">
        <f>IFERROR(IF(SUBTOTAL(109,BV471:BV537)&lt;&gt;BV539,"Hidden",""),"Error")</f>
        <v/>
      </c>
      <c r="BW540" s="69" t="str">
        <f t="shared" si="414"/>
        <v>Hidden</v>
      </c>
      <c r="BX540" s="70"/>
      <c r="BY540" s="69" t="str">
        <f t="shared" ref="BY540:CF540" si="415">IFERROR(IF(SUBTOTAL(109,BY471:BY537)&lt;&gt;BY539,"Hidden",""),"Error")</f>
        <v>Hidden</v>
      </c>
      <c r="BZ540" s="69" t="str">
        <f t="shared" si="415"/>
        <v>Hidden</v>
      </c>
      <c r="CA540" s="69" t="str">
        <f t="shared" si="415"/>
        <v>Hidden</v>
      </c>
      <c r="CB540" s="69" t="str">
        <f t="shared" si="415"/>
        <v/>
      </c>
      <c r="CC540" s="69" t="str">
        <f t="shared" si="415"/>
        <v>Hidden</v>
      </c>
      <c r="CD540" s="69" t="str">
        <f>IFERROR(IF(SUBTOTAL(109,CD471:CD537)&lt;&gt;CD539,"Hidden",""),"Error")</f>
        <v/>
      </c>
      <c r="CE540" s="69" t="str">
        <f>IFERROR(IF(SUBTOTAL(109,CE471:CE537)&lt;&gt;CE539,"Hidden",""),"Error")</f>
        <v/>
      </c>
      <c r="CF540" s="69" t="str">
        <f t="shared" si="415"/>
        <v>Hidden</v>
      </c>
      <c r="CG540" s="70"/>
      <c r="CH540" s="69" t="str">
        <f t="shared" ref="CH540:CO540" si="416">IFERROR(IF(SUBTOTAL(109,CH471:CH537)&lt;&gt;CH539,"Hidden",""),"Error")</f>
        <v>Hidden</v>
      </c>
      <c r="CI540" s="69" t="str">
        <f t="shared" si="416"/>
        <v>Hidden</v>
      </c>
      <c r="CJ540" s="69" t="str">
        <f t="shared" si="416"/>
        <v>Hidden</v>
      </c>
      <c r="CK540" s="69" t="str">
        <f t="shared" si="416"/>
        <v/>
      </c>
      <c r="CL540" s="69" t="str">
        <f t="shared" si="416"/>
        <v>Hidden</v>
      </c>
      <c r="CM540" s="69" t="str">
        <f>IFERROR(IF(SUBTOTAL(109,CM471:CM537)&lt;&gt;CM539,"Hidden",""),"Error")</f>
        <v/>
      </c>
      <c r="CN540" s="69" t="str">
        <f>IFERROR(IF(SUBTOTAL(109,CN471:CN537)&lt;&gt;CN539,"Hidden",""),"Error")</f>
        <v/>
      </c>
      <c r="CO540" s="69" t="str">
        <f t="shared" si="416"/>
        <v>Hidden</v>
      </c>
      <c r="CP540" s="70"/>
      <c r="CQ540" s="69" t="str">
        <f t="shared" ref="CQ540:CX540" si="417">IFERROR(IF(SUBTOTAL(109,CQ471:CQ537)&lt;&gt;CQ539,"Hidden",""),"Error")</f>
        <v>Hidden</v>
      </c>
      <c r="CR540" s="69" t="str">
        <f t="shared" si="417"/>
        <v>Hidden</v>
      </c>
      <c r="CS540" s="69" t="str">
        <f t="shared" si="417"/>
        <v>Hidden</v>
      </c>
      <c r="CT540" s="69" t="str">
        <f t="shared" si="417"/>
        <v/>
      </c>
      <c r="CU540" s="69" t="str">
        <f t="shared" si="417"/>
        <v>Hidden</v>
      </c>
      <c r="CV540" s="69" t="str">
        <f>IFERROR(IF(SUBTOTAL(109,CV471:CV537)&lt;&gt;CV539,"Hidden",""),"Error")</f>
        <v/>
      </c>
      <c r="CW540" s="69" t="str">
        <f>IFERROR(IF(SUBTOTAL(109,CW471:CW537)&lt;&gt;CW539,"Hidden",""),"Error")</f>
        <v/>
      </c>
      <c r="CX540" s="69" t="str">
        <f t="shared" si="417"/>
        <v>Hidden</v>
      </c>
      <c r="CY540" s="70"/>
      <c r="CZ540" s="69" t="str">
        <f t="shared" ref="CZ540:DG540" si="418">IFERROR(IF(SUBTOTAL(109,CZ471:CZ537)&lt;&gt;CZ539,"Hidden",""),"Error")</f>
        <v>Hidden</v>
      </c>
      <c r="DA540" s="69" t="str">
        <f t="shared" si="418"/>
        <v>Hidden</v>
      </c>
      <c r="DB540" s="69" t="str">
        <f t="shared" si="418"/>
        <v>Hidden</v>
      </c>
      <c r="DC540" s="69" t="str">
        <f t="shared" si="418"/>
        <v/>
      </c>
      <c r="DD540" s="69" t="str">
        <f t="shared" si="418"/>
        <v>Hidden</v>
      </c>
      <c r="DE540" s="69" t="str">
        <f>IFERROR(IF(SUBTOTAL(109,DE471:DE537)&lt;&gt;DE539,"Hidden",""),"Error")</f>
        <v/>
      </c>
      <c r="DF540" s="69" t="str">
        <f>IFERROR(IF(SUBTOTAL(109,DF471:DF537)&lt;&gt;DF539,"Hidden",""),"Error")</f>
        <v/>
      </c>
      <c r="DG540" s="69" t="str">
        <f t="shared" si="418"/>
        <v>Hidden</v>
      </c>
      <c r="DH540" s="70"/>
    </row>
    <row r="541" spans="1:112" s="74" customFormat="1" ht="11.5" hidden="1" outlineLevel="1" x14ac:dyDescent="0.35">
      <c r="A541" s="87" t="s">
        <v>37</v>
      </c>
      <c r="B541" s="87"/>
      <c r="C541" s="69"/>
      <c r="D541" s="69"/>
      <c r="E541" s="69"/>
      <c r="F541" s="69"/>
      <c r="G541" s="69"/>
      <c r="H541" s="69"/>
      <c r="I541" s="69"/>
      <c r="J541" s="69"/>
      <c r="K541" s="69"/>
      <c r="L541" s="69"/>
      <c r="M541" s="69"/>
      <c r="N541" s="70"/>
      <c r="O541" s="69"/>
      <c r="P541" s="69"/>
      <c r="Q541" s="69"/>
      <c r="R541" s="69"/>
      <c r="S541" s="69"/>
      <c r="T541" s="69"/>
      <c r="U541" s="69"/>
      <c r="V541" s="69"/>
      <c r="W541" s="70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  <c r="AM541" s="69"/>
      <c r="AN541" s="70"/>
      <c r="AO541" s="69"/>
      <c r="AP541" s="69"/>
      <c r="AQ541" s="69"/>
      <c r="AR541" s="69"/>
      <c r="AS541" s="69"/>
      <c r="AT541" s="69"/>
      <c r="AU541" s="69"/>
      <c r="AV541" s="69"/>
      <c r="AW541" s="70"/>
      <c r="AX541" s="69"/>
      <c r="AY541" s="69"/>
      <c r="AZ541" s="69"/>
      <c r="BA541" s="69"/>
      <c r="BB541" s="69"/>
      <c r="BC541" s="69"/>
      <c r="BD541" s="69"/>
      <c r="BE541" s="69"/>
      <c r="BF541" s="70"/>
      <c r="BG541" s="69"/>
      <c r="BH541" s="69"/>
      <c r="BI541" s="69"/>
      <c r="BJ541" s="69"/>
      <c r="BK541" s="69"/>
      <c r="BL541" s="69"/>
      <c r="BM541" s="69"/>
      <c r="BN541" s="69"/>
      <c r="BO541" s="70"/>
      <c r="BP541" s="69"/>
      <c r="BQ541" s="69"/>
      <c r="BR541" s="69"/>
      <c r="BS541" s="69"/>
      <c r="BT541" s="69"/>
      <c r="BU541" s="69"/>
      <c r="BV541" s="69"/>
      <c r="BW541" s="69"/>
      <c r="BX541" s="70"/>
      <c r="BY541" s="69"/>
      <c r="BZ541" s="69"/>
      <c r="CA541" s="69"/>
      <c r="CB541" s="69"/>
      <c r="CC541" s="69"/>
      <c r="CD541" s="69"/>
      <c r="CE541" s="69"/>
      <c r="CF541" s="69"/>
      <c r="CG541" s="70"/>
      <c r="CH541" s="69"/>
      <c r="CI541" s="69"/>
      <c r="CJ541" s="69"/>
      <c r="CK541" s="69"/>
      <c r="CL541" s="69"/>
      <c r="CM541" s="69"/>
      <c r="CN541" s="69"/>
      <c r="CO541" s="69"/>
      <c r="CP541" s="70"/>
      <c r="CQ541" s="69"/>
      <c r="CR541" s="69"/>
      <c r="CS541" s="69"/>
      <c r="CT541" s="69"/>
      <c r="CU541" s="69"/>
      <c r="CV541" s="69"/>
      <c r="CW541" s="69"/>
      <c r="CX541" s="69"/>
      <c r="CY541" s="70"/>
      <c r="CZ541" s="69"/>
      <c r="DA541" s="69"/>
      <c r="DB541" s="69"/>
      <c r="DC541" s="69"/>
      <c r="DD541" s="69"/>
      <c r="DE541" s="69"/>
      <c r="DF541" s="69"/>
      <c r="DG541" s="69"/>
      <c r="DH541" s="70"/>
    </row>
    <row r="542" spans="1:112" s="74" customFormat="1" ht="11.5" hidden="1" outlineLevel="1" x14ac:dyDescent="0.35">
      <c r="A542" s="87">
        <v>4100</v>
      </c>
      <c r="B542" s="87" t="s">
        <v>689</v>
      </c>
      <c r="C542" s="69"/>
      <c r="D542" s="69">
        <f t="shared" ref="D542:AQ542" si="419">SUM(D471:D476)</f>
        <v>0</v>
      </c>
      <c r="E542" s="69">
        <f t="shared" si="419"/>
        <v>317150</v>
      </c>
      <c r="F542" s="69">
        <f t="shared" si="419"/>
        <v>5000</v>
      </c>
      <c r="G542" s="69">
        <f t="shared" si="419"/>
        <v>45000</v>
      </c>
      <c r="H542" s="69">
        <f t="shared" si="419"/>
        <v>22000</v>
      </c>
      <c r="I542" s="69">
        <f t="shared" si="419"/>
        <v>235150</v>
      </c>
      <c r="J542" s="69">
        <f t="shared" si="419"/>
        <v>10000</v>
      </c>
      <c r="K542" s="69">
        <f>SUM(K471:K476)</f>
        <v>0</v>
      </c>
      <c r="L542" s="69">
        <f>SUM(L471:L476)</f>
        <v>0</v>
      </c>
      <c r="M542" s="69">
        <f t="shared" si="419"/>
        <v>0</v>
      </c>
      <c r="N542" s="69">
        <f t="shared" si="419"/>
        <v>0</v>
      </c>
      <c r="O542" s="69">
        <f t="shared" si="419"/>
        <v>5000</v>
      </c>
      <c r="P542" s="69">
        <f t="shared" si="419"/>
        <v>45000</v>
      </c>
      <c r="Q542" s="69">
        <f t="shared" si="419"/>
        <v>22000</v>
      </c>
      <c r="R542" s="69">
        <f t="shared" si="419"/>
        <v>235150</v>
      </c>
      <c r="S542" s="69">
        <f t="shared" si="419"/>
        <v>10000</v>
      </c>
      <c r="T542" s="69">
        <f>SUM(T471:T476)</f>
        <v>0</v>
      </c>
      <c r="U542" s="69">
        <f>SUM(U471:U476)</f>
        <v>0</v>
      </c>
      <c r="V542" s="69">
        <f t="shared" si="419"/>
        <v>317150</v>
      </c>
      <c r="W542" s="69">
        <f t="shared" si="419"/>
        <v>0</v>
      </c>
      <c r="X542" s="69">
        <f t="shared" si="419"/>
        <v>0</v>
      </c>
      <c r="Y542" s="69">
        <f t="shared" si="419"/>
        <v>0</v>
      </c>
      <c r="Z542" s="69">
        <f t="shared" si="419"/>
        <v>0</v>
      </c>
      <c r="AA542" s="69">
        <f t="shared" si="419"/>
        <v>0</v>
      </c>
      <c r="AB542" s="69">
        <f t="shared" si="419"/>
        <v>0</v>
      </c>
      <c r="AC542" s="69">
        <f>SUM(AC471:AC476)</f>
        <v>0</v>
      </c>
      <c r="AD542" s="69">
        <f>SUM(AD471:AD476)</f>
        <v>0</v>
      </c>
      <c r="AE542" s="69">
        <f>SUM(AE471:AE476)</f>
        <v>-317150</v>
      </c>
      <c r="AF542" s="69">
        <f t="shared" si="419"/>
        <v>5150</v>
      </c>
      <c r="AG542" s="69">
        <f t="shared" si="419"/>
        <v>46350</v>
      </c>
      <c r="AH542" s="69">
        <f t="shared" si="419"/>
        <v>22660</v>
      </c>
      <c r="AI542" s="69">
        <f t="shared" si="419"/>
        <v>108696.91833590138</v>
      </c>
      <c r="AJ542" s="69">
        <f t="shared" si="419"/>
        <v>10300</v>
      </c>
      <c r="AK542" s="69">
        <f>SUM(AK471:AK476)</f>
        <v>0</v>
      </c>
      <c r="AL542" s="69">
        <f>SUM(AL471:AL476)</f>
        <v>0</v>
      </c>
      <c r="AM542" s="69">
        <f t="shared" si="419"/>
        <v>193156.9183359014</v>
      </c>
      <c r="AN542" s="69">
        <f t="shared" si="419"/>
        <v>0</v>
      </c>
      <c r="AO542" s="69">
        <f t="shared" si="419"/>
        <v>5304.5</v>
      </c>
      <c r="AP542" s="69">
        <f t="shared" si="419"/>
        <v>47740.5</v>
      </c>
      <c r="AQ542" s="69">
        <f t="shared" si="419"/>
        <v>23339.8</v>
      </c>
      <c r="AR542" s="69">
        <f t="shared" ref="AR542:DC542" si="420">SUM(AR471:AR476)</f>
        <v>52278.480409013966</v>
      </c>
      <c r="AS542" s="69">
        <f t="shared" si="420"/>
        <v>10609</v>
      </c>
      <c r="AT542" s="69">
        <f>SUM(AT471:AT476)</f>
        <v>0</v>
      </c>
      <c r="AU542" s="69">
        <f>SUM(AU471:AU476)</f>
        <v>0</v>
      </c>
      <c r="AV542" s="69">
        <f t="shared" si="420"/>
        <v>139272.28040901397</v>
      </c>
      <c r="AW542" s="69">
        <f t="shared" si="420"/>
        <v>0</v>
      </c>
      <c r="AX542" s="69">
        <f t="shared" si="420"/>
        <v>5463.6350000000002</v>
      </c>
      <c r="AY542" s="69">
        <f t="shared" si="420"/>
        <v>49172.715000000004</v>
      </c>
      <c r="AZ542" s="69">
        <f t="shared" si="420"/>
        <v>24039.993999999999</v>
      </c>
      <c r="BA542" s="69">
        <f t="shared" si="420"/>
        <v>53846.834821284385</v>
      </c>
      <c r="BB542" s="69">
        <f t="shared" si="420"/>
        <v>10927.27</v>
      </c>
      <c r="BC542" s="69">
        <f>SUM(BC471:BC476)</f>
        <v>0</v>
      </c>
      <c r="BD542" s="69">
        <f>SUM(BD471:BD476)</f>
        <v>0</v>
      </c>
      <c r="BE542" s="69">
        <f t="shared" si="420"/>
        <v>143450.44882128437</v>
      </c>
      <c r="BF542" s="69">
        <f t="shared" si="420"/>
        <v>0</v>
      </c>
      <c r="BG542" s="69">
        <f t="shared" si="420"/>
        <v>5627.5440500000004</v>
      </c>
      <c r="BH542" s="69">
        <f t="shared" si="420"/>
        <v>50647.896450000007</v>
      </c>
      <c r="BI542" s="69">
        <f t="shared" si="420"/>
        <v>24761.19382</v>
      </c>
      <c r="BJ542" s="69">
        <f t="shared" si="420"/>
        <v>55462.239865922915</v>
      </c>
      <c r="BK542" s="69">
        <f t="shared" si="420"/>
        <v>11255.088100000001</v>
      </c>
      <c r="BL542" s="69">
        <f>SUM(BL471:BL476)</f>
        <v>0</v>
      </c>
      <c r="BM542" s="69">
        <f>SUM(BM471:BM476)</f>
        <v>0</v>
      </c>
      <c r="BN542" s="69">
        <f t="shared" si="420"/>
        <v>147753.96228592293</v>
      </c>
      <c r="BO542" s="69">
        <f t="shared" si="420"/>
        <v>0</v>
      </c>
      <c r="BP542" s="69">
        <f t="shared" si="420"/>
        <v>5796.3703715000001</v>
      </c>
      <c r="BQ542" s="69">
        <f t="shared" si="420"/>
        <v>52167.33334350001</v>
      </c>
      <c r="BR542" s="69">
        <f t="shared" si="420"/>
        <v>25504.0296346</v>
      </c>
      <c r="BS542" s="69">
        <f t="shared" si="420"/>
        <v>57126.107061900606</v>
      </c>
      <c r="BT542" s="69">
        <f t="shared" si="420"/>
        <v>11592.740743</v>
      </c>
      <c r="BU542" s="69">
        <f>SUM(BU471:BU476)</f>
        <v>0</v>
      </c>
      <c r="BV542" s="69">
        <f>SUM(BV471:BV476)</f>
        <v>0</v>
      </c>
      <c r="BW542" s="69">
        <f t="shared" si="420"/>
        <v>152186.5811545006</v>
      </c>
      <c r="BX542" s="69">
        <f t="shared" si="420"/>
        <v>0</v>
      </c>
      <c r="BY542" s="69">
        <f t="shared" si="420"/>
        <v>5970.2614826449999</v>
      </c>
      <c r="BZ542" s="69">
        <f t="shared" si="420"/>
        <v>53732.353343805014</v>
      </c>
      <c r="CA542" s="69">
        <f t="shared" si="420"/>
        <v>26269.150523638</v>
      </c>
      <c r="CB542" s="69">
        <f t="shared" si="420"/>
        <v>58839.890273757628</v>
      </c>
      <c r="CC542" s="69">
        <f t="shared" si="420"/>
        <v>11940.52296529</v>
      </c>
      <c r="CD542" s="69">
        <f>SUM(CD471:CD476)</f>
        <v>0</v>
      </c>
      <c r="CE542" s="69">
        <f>SUM(CE471:CE476)</f>
        <v>0</v>
      </c>
      <c r="CF542" s="69">
        <f t="shared" si="420"/>
        <v>156752.17858913564</v>
      </c>
      <c r="CG542" s="69">
        <f t="shared" si="420"/>
        <v>0</v>
      </c>
      <c r="CH542" s="69">
        <f t="shared" si="420"/>
        <v>6149.3693271243501</v>
      </c>
      <c r="CI542" s="69">
        <f t="shared" si="420"/>
        <v>55344.323944119169</v>
      </c>
      <c r="CJ542" s="69">
        <f t="shared" si="420"/>
        <v>27057.22503934714</v>
      </c>
      <c r="CK542" s="69">
        <f t="shared" si="420"/>
        <v>60605.086981970358</v>
      </c>
      <c r="CL542" s="69">
        <f t="shared" si="420"/>
        <v>12298.7386542487</v>
      </c>
      <c r="CM542" s="69">
        <f>SUM(CM471:CM476)</f>
        <v>0</v>
      </c>
      <c r="CN542" s="69">
        <f>SUM(CN471:CN476)</f>
        <v>0</v>
      </c>
      <c r="CO542" s="69">
        <f t="shared" si="420"/>
        <v>161454.74394680973</v>
      </c>
      <c r="CP542" s="69">
        <f t="shared" si="420"/>
        <v>0</v>
      </c>
      <c r="CQ542" s="69">
        <f t="shared" si="420"/>
        <v>6333.8504069380806</v>
      </c>
      <c r="CR542" s="69">
        <f t="shared" si="420"/>
        <v>57004.653662442746</v>
      </c>
      <c r="CS542" s="69">
        <f t="shared" si="420"/>
        <v>27868.941790527555</v>
      </c>
      <c r="CT542" s="69">
        <f t="shared" si="420"/>
        <v>62423.239591429468</v>
      </c>
      <c r="CU542" s="69">
        <f t="shared" si="420"/>
        <v>12667.700813876161</v>
      </c>
      <c r="CV542" s="69">
        <f>SUM(CV471:CV476)</f>
        <v>0</v>
      </c>
      <c r="CW542" s="69">
        <f>SUM(CW471:CW476)</f>
        <v>0</v>
      </c>
      <c r="CX542" s="69">
        <f t="shared" si="420"/>
        <v>166298.38626521404</v>
      </c>
      <c r="CY542" s="69">
        <f t="shared" si="420"/>
        <v>0</v>
      </c>
      <c r="CZ542" s="69">
        <f t="shared" si="420"/>
        <v>6523.865919146223</v>
      </c>
      <c r="DA542" s="69">
        <f t="shared" si="420"/>
        <v>58714.793272316027</v>
      </c>
      <c r="DB542" s="69">
        <f t="shared" si="420"/>
        <v>28705.010044243383</v>
      </c>
      <c r="DC542" s="69">
        <f t="shared" si="420"/>
        <v>64295.936779172356</v>
      </c>
      <c r="DD542" s="69">
        <f t="shared" ref="DD542:DH542" si="421">SUM(DD471:DD476)</f>
        <v>13047.731838292446</v>
      </c>
      <c r="DE542" s="69">
        <f>SUM(DE471:DE476)</f>
        <v>0</v>
      </c>
      <c r="DF542" s="69">
        <f>SUM(DF471:DF476)</f>
        <v>0</v>
      </c>
      <c r="DG542" s="69">
        <f t="shared" si="421"/>
        <v>171287.33785317044</v>
      </c>
      <c r="DH542" s="69">
        <f t="shared" si="421"/>
        <v>0</v>
      </c>
    </row>
    <row r="543" spans="1:112" s="74" customFormat="1" ht="11.5" hidden="1" outlineLevel="1" x14ac:dyDescent="0.35">
      <c r="A543" s="87">
        <v>4200</v>
      </c>
      <c r="B543" s="87" t="s">
        <v>695</v>
      </c>
      <c r="C543" s="69"/>
      <c r="D543" s="69">
        <f t="shared" ref="D543:BO543" si="422">SUM(D477:D482)</f>
        <v>0</v>
      </c>
      <c r="E543" s="69">
        <f t="shared" si="422"/>
        <v>69500</v>
      </c>
      <c r="F543" s="69">
        <f t="shared" si="422"/>
        <v>3000</v>
      </c>
      <c r="G543" s="69">
        <f t="shared" si="422"/>
        <v>21500</v>
      </c>
      <c r="H543" s="69">
        <f t="shared" si="422"/>
        <v>0</v>
      </c>
      <c r="I543" s="69">
        <f t="shared" si="422"/>
        <v>35000</v>
      </c>
      <c r="J543" s="69">
        <f t="shared" si="422"/>
        <v>10000</v>
      </c>
      <c r="K543" s="69">
        <f>SUM(K477:K482)</f>
        <v>0</v>
      </c>
      <c r="L543" s="69">
        <f>SUM(L477:L482)</f>
        <v>0</v>
      </c>
      <c r="M543" s="69">
        <f t="shared" si="422"/>
        <v>0</v>
      </c>
      <c r="N543" s="69">
        <f t="shared" si="422"/>
        <v>0</v>
      </c>
      <c r="O543" s="69">
        <f t="shared" si="422"/>
        <v>3000</v>
      </c>
      <c r="P543" s="69">
        <f t="shared" si="422"/>
        <v>21500</v>
      </c>
      <c r="Q543" s="69">
        <f t="shared" si="422"/>
        <v>1000</v>
      </c>
      <c r="R543" s="69">
        <f t="shared" si="422"/>
        <v>35000</v>
      </c>
      <c r="S543" s="69">
        <f t="shared" si="422"/>
        <v>10000</v>
      </c>
      <c r="T543" s="69">
        <f>SUM(T477:T482)</f>
        <v>0</v>
      </c>
      <c r="U543" s="69">
        <f>SUM(U477:U482)</f>
        <v>0</v>
      </c>
      <c r="V543" s="69">
        <f t="shared" si="422"/>
        <v>70500</v>
      </c>
      <c r="W543" s="69">
        <f t="shared" si="422"/>
        <v>0</v>
      </c>
      <c r="X543" s="69">
        <f t="shared" si="422"/>
        <v>0</v>
      </c>
      <c r="Y543" s="69">
        <f t="shared" si="422"/>
        <v>0</v>
      </c>
      <c r="Z543" s="69">
        <f t="shared" si="422"/>
        <v>-1000</v>
      </c>
      <c r="AA543" s="69">
        <f t="shared" si="422"/>
        <v>0</v>
      </c>
      <c r="AB543" s="69">
        <f t="shared" si="422"/>
        <v>0</v>
      </c>
      <c r="AC543" s="69">
        <f>SUM(AC477:AC482)</f>
        <v>0</v>
      </c>
      <c r="AD543" s="69">
        <f>SUM(AD477:AD482)</f>
        <v>0</v>
      </c>
      <c r="AE543" s="69">
        <f>SUM(AE477:AE482)</f>
        <v>-70500</v>
      </c>
      <c r="AF543" s="69">
        <f t="shared" si="422"/>
        <v>3090</v>
      </c>
      <c r="AG543" s="69">
        <f t="shared" si="422"/>
        <v>22145</v>
      </c>
      <c r="AH543" s="69">
        <f t="shared" si="422"/>
        <v>1030</v>
      </c>
      <c r="AI543" s="69">
        <f t="shared" si="422"/>
        <v>53886.792452830181</v>
      </c>
      <c r="AJ543" s="69">
        <f t="shared" si="422"/>
        <v>10300</v>
      </c>
      <c r="AK543" s="69">
        <f>SUM(AK477:AK482)</f>
        <v>0</v>
      </c>
      <c r="AL543" s="69">
        <f>SUM(AL477:AL482)</f>
        <v>0</v>
      </c>
      <c r="AM543" s="69">
        <f t="shared" si="422"/>
        <v>90451.792452830181</v>
      </c>
      <c r="AN543" s="69">
        <f t="shared" si="422"/>
        <v>0</v>
      </c>
      <c r="AO543" s="69">
        <f t="shared" si="422"/>
        <v>3182.7000000000003</v>
      </c>
      <c r="AP543" s="69">
        <f t="shared" si="422"/>
        <v>22809.350000000002</v>
      </c>
      <c r="AQ543" s="69">
        <f t="shared" si="422"/>
        <v>1060.9000000000001</v>
      </c>
      <c r="AR543" s="69">
        <f t="shared" si="422"/>
        <v>10000</v>
      </c>
      <c r="AS543" s="69">
        <f t="shared" si="422"/>
        <v>10609</v>
      </c>
      <c r="AT543" s="69">
        <f>SUM(AT477:AT482)</f>
        <v>0</v>
      </c>
      <c r="AU543" s="69">
        <f>SUM(AU477:AU482)</f>
        <v>0</v>
      </c>
      <c r="AV543" s="69">
        <f t="shared" si="422"/>
        <v>47661.950000000004</v>
      </c>
      <c r="AW543" s="69">
        <f t="shared" si="422"/>
        <v>0</v>
      </c>
      <c r="AX543" s="69">
        <f t="shared" si="422"/>
        <v>3278.1810000000005</v>
      </c>
      <c r="AY543" s="69">
        <f t="shared" si="422"/>
        <v>23493.630500000003</v>
      </c>
      <c r="AZ543" s="69">
        <f t="shared" si="422"/>
        <v>1092.7270000000001</v>
      </c>
      <c r="BA543" s="69">
        <f t="shared" si="422"/>
        <v>10300</v>
      </c>
      <c r="BB543" s="69">
        <f t="shared" si="422"/>
        <v>10927.27</v>
      </c>
      <c r="BC543" s="69">
        <f>SUM(BC477:BC482)</f>
        <v>0</v>
      </c>
      <c r="BD543" s="69">
        <f>SUM(BD477:BD482)</f>
        <v>0</v>
      </c>
      <c r="BE543" s="69">
        <f t="shared" si="422"/>
        <v>49091.808499999999</v>
      </c>
      <c r="BF543" s="69">
        <f t="shared" si="422"/>
        <v>0</v>
      </c>
      <c r="BG543" s="69">
        <f t="shared" si="422"/>
        <v>3376.5264300000008</v>
      </c>
      <c r="BH543" s="69">
        <f t="shared" si="422"/>
        <v>24198.439415000004</v>
      </c>
      <c r="BI543" s="69">
        <f t="shared" si="422"/>
        <v>1125.50881</v>
      </c>
      <c r="BJ543" s="69">
        <f t="shared" si="422"/>
        <v>10609</v>
      </c>
      <c r="BK543" s="69">
        <f t="shared" si="422"/>
        <v>11255.088100000001</v>
      </c>
      <c r="BL543" s="69">
        <f>SUM(BL477:BL482)</f>
        <v>0</v>
      </c>
      <c r="BM543" s="69">
        <f>SUM(BM477:BM482)</f>
        <v>0</v>
      </c>
      <c r="BN543" s="69">
        <f t="shared" si="422"/>
        <v>50564.562755000006</v>
      </c>
      <c r="BO543" s="69">
        <f t="shared" si="422"/>
        <v>0</v>
      </c>
      <c r="BP543" s="69">
        <f t="shared" ref="BP543:DH543" si="423">SUM(BP477:BP482)</f>
        <v>3477.8222229000007</v>
      </c>
      <c r="BQ543" s="69">
        <f t="shared" si="423"/>
        <v>24924.392597450005</v>
      </c>
      <c r="BR543" s="69">
        <f t="shared" si="423"/>
        <v>1159.2740743000002</v>
      </c>
      <c r="BS543" s="69">
        <f t="shared" si="423"/>
        <v>10927.27</v>
      </c>
      <c r="BT543" s="69">
        <f t="shared" si="423"/>
        <v>11592.740743</v>
      </c>
      <c r="BU543" s="69">
        <f>SUM(BU477:BU482)</f>
        <v>0</v>
      </c>
      <c r="BV543" s="69">
        <f>SUM(BV477:BV482)</f>
        <v>0</v>
      </c>
      <c r="BW543" s="69">
        <f t="shared" si="423"/>
        <v>52081.499637650006</v>
      </c>
      <c r="BX543" s="69">
        <f t="shared" si="423"/>
        <v>0</v>
      </c>
      <c r="BY543" s="69">
        <f t="shared" si="423"/>
        <v>3582.1568895870009</v>
      </c>
      <c r="BZ543" s="69">
        <f t="shared" si="423"/>
        <v>25672.124375373507</v>
      </c>
      <c r="CA543" s="69">
        <f t="shared" si="423"/>
        <v>1194.0522965290002</v>
      </c>
      <c r="CB543" s="69">
        <f t="shared" si="423"/>
        <v>11255.088100000001</v>
      </c>
      <c r="CC543" s="69">
        <f t="shared" si="423"/>
        <v>11940.52296529</v>
      </c>
      <c r="CD543" s="69">
        <f>SUM(CD477:CD482)</f>
        <v>0</v>
      </c>
      <c r="CE543" s="69">
        <f>SUM(CE477:CE482)</f>
        <v>0</v>
      </c>
      <c r="CF543" s="69">
        <f t="shared" si="423"/>
        <v>53643.944626779514</v>
      </c>
      <c r="CG543" s="69">
        <f t="shared" si="423"/>
        <v>0</v>
      </c>
      <c r="CH543" s="69">
        <f t="shared" si="423"/>
        <v>3689.621596274611</v>
      </c>
      <c r="CI543" s="69">
        <f t="shared" si="423"/>
        <v>26442.288106634714</v>
      </c>
      <c r="CJ543" s="69">
        <f t="shared" si="423"/>
        <v>1229.8738654248702</v>
      </c>
      <c r="CK543" s="69">
        <f t="shared" si="423"/>
        <v>11592.740743</v>
      </c>
      <c r="CL543" s="69">
        <f t="shared" si="423"/>
        <v>12298.7386542487</v>
      </c>
      <c r="CM543" s="69">
        <f>SUM(CM477:CM482)</f>
        <v>0</v>
      </c>
      <c r="CN543" s="69">
        <f>SUM(CN477:CN482)</f>
        <v>0</v>
      </c>
      <c r="CO543" s="69">
        <f t="shared" si="423"/>
        <v>55253.262965582893</v>
      </c>
      <c r="CP543" s="69">
        <f t="shared" si="423"/>
        <v>0</v>
      </c>
      <c r="CQ543" s="69">
        <f t="shared" si="423"/>
        <v>3800.3102441628494</v>
      </c>
      <c r="CR543" s="69">
        <f t="shared" si="423"/>
        <v>27235.556749833755</v>
      </c>
      <c r="CS543" s="69">
        <f t="shared" si="423"/>
        <v>1266.7700813876163</v>
      </c>
      <c r="CT543" s="69">
        <f t="shared" si="423"/>
        <v>11940.52296529</v>
      </c>
      <c r="CU543" s="69">
        <f t="shared" si="423"/>
        <v>12667.700813876161</v>
      </c>
      <c r="CV543" s="69">
        <f>SUM(CV477:CV482)</f>
        <v>0</v>
      </c>
      <c r="CW543" s="69">
        <f>SUM(CW477:CW482)</f>
        <v>0</v>
      </c>
      <c r="CX543" s="69">
        <f t="shared" si="423"/>
        <v>56910.860854550381</v>
      </c>
      <c r="CY543" s="69">
        <f t="shared" si="423"/>
        <v>0</v>
      </c>
      <c r="CZ543" s="69">
        <f t="shared" si="423"/>
        <v>3914.3195514877348</v>
      </c>
      <c r="DA543" s="69">
        <f t="shared" si="423"/>
        <v>28052.623452328768</v>
      </c>
      <c r="DB543" s="69">
        <f t="shared" si="423"/>
        <v>1304.7731838292448</v>
      </c>
      <c r="DC543" s="69">
        <f t="shared" si="423"/>
        <v>12298.7386542487</v>
      </c>
      <c r="DD543" s="69">
        <f t="shared" si="423"/>
        <v>13047.731838292446</v>
      </c>
      <c r="DE543" s="69">
        <f>SUM(DE477:DE482)</f>
        <v>0</v>
      </c>
      <c r="DF543" s="69">
        <f>SUM(DF477:DF482)</f>
        <v>0</v>
      </c>
      <c r="DG543" s="69">
        <f t="shared" si="423"/>
        <v>58618.186680186889</v>
      </c>
      <c r="DH543" s="69">
        <f t="shared" si="423"/>
        <v>0</v>
      </c>
    </row>
    <row r="544" spans="1:112" s="74" customFormat="1" ht="11.5" hidden="1" outlineLevel="1" x14ac:dyDescent="0.35">
      <c r="A544" s="87">
        <v>4300</v>
      </c>
      <c r="B544" s="87" t="s">
        <v>701</v>
      </c>
      <c r="C544" s="69"/>
      <c r="D544" s="69">
        <f t="shared" ref="D544:BO544" si="424">SUM(D483:D509,D521:D537)</f>
        <v>0</v>
      </c>
      <c r="E544" s="69">
        <f t="shared" si="424"/>
        <v>387244.8275862069</v>
      </c>
      <c r="F544" s="69">
        <f t="shared" si="424"/>
        <v>36200</v>
      </c>
      <c r="G544" s="69">
        <f t="shared" si="424"/>
        <v>52860</v>
      </c>
      <c r="H544" s="69">
        <f t="shared" si="424"/>
        <v>106200</v>
      </c>
      <c r="I544" s="69">
        <f t="shared" si="424"/>
        <v>103884.8275862069</v>
      </c>
      <c r="J544" s="69">
        <f t="shared" si="424"/>
        <v>88100</v>
      </c>
      <c r="K544" s="69">
        <f>SUM(K483:K509,K521:K537)</f>
        <v>0</v>
      </c>
      <c r="L544" s="69">
        <f>SUM(L483:L509,L521:L537)</f>
        <v>0</v>
      </c>
      <c r="M544" s="69">
        <f t="shared" si="424"/>
        <v>0</v>
      </c>
      <c r="N544" s="69">
        <f t="shared" si="424"/>
        <v>0</v>
      </c>
      <c r="O544" s="69">
        <f t="shared" si="424"/>
        <v>36200</v>
      </c>
      <c r="P544" s="69">
        <f t="shared" si="424"/>
        <v>52860</v>
      </c>
      <c r="Q544" s="69">
        <f t="shared" si="424"/>
        <v>105200</v>
      </c>
      <c r="R544" s="69">
        <f t="shared" si="424"/>
        <v>146684.8275862069</v>
      </c>
      <c r="S544" s="69">
        <f t="shared" si="424"/>
        <v>101436.94</v>
      </c>
      <c r="T544" s="69">
        <f>SUM(T483:T509,T521:T537)</f>
        <v>0</v>
      </c>
      <c r="U544" s="69">
        <f>SUM(U483:U509,U521:U537)</f>
        <v>0</v>
      </c>
      <c r="V544" s="69">
        <f t="shared" si="424"/>
        <v>442381.7675862069</v>
      </c>
      <c r="W544" s="69">
        <f t="shared" si="424"/>
        <v>0</v>
      </c>
      <c r="X544" s="69">
        <f t="shared" si="424"/>
        <v>0</v>
      </c>
      <c r="Y544" s="69">
        <f t="shared" si="424"/>
        <v>0</v>
      </c>
      <c r="Z544" s="69">
        <f t="shared" si="424"/>
        <v>1000</v>
      </c>
      <c r="AA544" s="69">
        <f t="shared" si="424"/>
        <v>-42800</v>
      </c>
      <c r="AB544" s="69">
        <f t="shared" si="424"/>
        <v>-13336.94</v>
      </c>
      <c r="AC544" s="69">
        <f>SUM(AC483:AC509,AC521:AC537)</f>
        <v>0</v>
      </c>
      <c r="AD544" s="69">
        <f>SUM(AD483:AD509,AD521:AD537)</f>
        <v>0</v>
      </c>
      <c r="AE544" s="69">
        <f>SUM(AE483:AE509,AE521:AE537)</f>
        <v>-442381.7675862069</v>
      </c>
      <c r="AF544" s="69">
        <f t="shared" si="424"/>
        <v>37286</v>
      </c>
      <c r="AG544" s="69">
        <f t="shared" si="424"/>
        <v>54445.8</v>
      </c>
      <c r="AH544" s="69">
        <f t="shared" si="424"/>
        <v>108356</v>
      </c>
      <c r="AI544" s="69">
        <f t="shared" si="424"/>
        <v>147764.52229093754</v>
      </c>
      <c r="AJ544" s="69">
        <f t="shared" si="424"/>
        <v>104480.0482</v>
      </c>
      <c r="AK544" s="69">
        <f>SUM(AK483:AK509,AK521:AK537)</f>
        <v>0</v>
      </c>
      <c r="AL544" s="69">
        <f>SUM(AL483:AL509,AL521:AL537)</f>
        <v>0</v>
      </c>
      <c r="AM544" s="69">
        <f t="shared" si="424"/>
        <v>452332.37049093761</v>
      </c>
      <c r="AN544" s="69">
        <f t="shared" si="424"/>
        <v>0</v>
      </c>
      <c r="AO544" s="69">
        <f t="shared" si="424"/>
        <v>38404.58</v>
      </c>
      <c r="AP544" s="69">
        <f t="shared" si="424"/>
        <v>56079.173999999999</v>
      </c>
      <c r="AQ544" s="69">
        <f t="shared" si="424"/>
        <v>111606.68000000001</v>
      </c>
      <c r="AR544" s="69">
        <f t="shared" si="424"/>
        <v>152197.45795966568</v>
      </c>
      <c r="AS544" s="69">
        <f t="shared" si="424"/>
        <v>107614.44964600001</v>
      </c>
      <c r="AT544" s="69">
        <f>SUM(AT483:AT509,AT521:AT537)</f>
        <v>0</v>
      </c>
      <c r="AU544" s="69">
        <f>SUM(AU483:AU509,AU521:AU537)</f>
        <v>0</v>
      </c>
      <c r="AV544" s="69">
        <f t="shared" si="424"/>
        <v>465902.34160566574</v>
      </c>
      <c r="AW544" s="69">
        <f t="shared" si="424"/>
        <v>0</v>
      </c>
      <c r="AX544" s="69">
        <f t="shared" si="424"/>
        <v>39556.717399999994</v>
      </c>
      <c r="AY544" s="69">
        <f t="shared" si="424"/>
        <v>57761.549220000001</v>
      </c>
      <c r="AZ544" s="69">
        <f t="shared" si="424"/>
        <v>114954.88039999999</v>
      </c>
      <c r="BA544" s="69">
        <f t="shared" si="424"/>
        <v>156763.38169845566</v>
      </c>
      <c r="BB544" s="69">
        <f t="shared" si="424"/>
        <v>110842.88313538002</v>
      </c>
      <c r="BC544" s="69">
        <f>SUM(BC483:BC509,BC521:BC537)</f>
        <v>0</v>
      </c>
      <c r="BD544" s="69">
        <f>SUM(BD483:BD509,BD521:BD537)</f>
        <v>0</v>
      </c>
      <c r="BE544" s="69">
        <f t="shared" si="424"/>
        <v>479879.41185383569</v>
      </c>
      <c r="BF544" s="69">
        <f t="shared" si="424"/>
        <v>0</v>
      </c>
      <c r="BG544" s="69">
        <f t="shared" si="424"/>
        <v>40743.418921999997</v>
      </c>
      <c r="BH544" s="69">
        <f t="shared" si="424"/>
        <v>59494.395696599997</v>
      </c>
      <c r="BI544" s="69">
        <f t="shared" si="424"/>
        <v>118403.52681199997</v>
      </c>
      <c r="BJ544" s="69">
        <f t="shared" si="424"/>
        <v>161466.28314940931</v>
      </c>
      <c r="BK544" s="69">
        <f t="shared" si="424"/>
        <v>114168.16962944141</v>
      </c>
      <c r="BL544" s="69">
        <f>SUM(BL483:BL509,BL521:BL537)</f>
        <v>0</v>
      </c>
      <c r="BM544" s="69">
        <f>SUM(BM483:BM509,BM521:BM537)</f>
        <v>0</v>
      </c>
      <c r="BN544" s="69">
        <f t="shared" si="424"/>
        <v>494275.79420945072</v>
      </c>
      <c r="BO544" s="69">
        <f t="shared" si="424"/>
        <v>0</v>
      </c>
      <c r="BP544" s="69">
        <f t="shared" ref="BP544:DH544" si="425">SUM(BP483:BP509,BP521:BP537)</f>
        <v>41965.721489660013</v>
      </c>
      <c r="BQ544" s="69">
        <f t="shared" si="425"/>
        <v>61279.227567498005</v>
      </c>
      <c r="BR544" s="69">
        <f t="shared" si="425"/>
        <v>121955.63261636003</v>
      </c>
      <c r="BS544" s="69">
        <f t="shared" si="425"/>
        <v>166310.27164389161</v>
      </c>
      <c r="BT544" s="69">
        <f t="shared" si="425"/>
        <v>117593.21471832466</v>
      </c>
      <c r="BU544" s="69">
        <f>SUM(BU483:BU509,BU521:BU537)</f>
        <v>0</v>
      </c>
      <c r="BV544" s="69">
        <f>SUM(BV483:BV509,BV521:BV537)</f>
        <v>0</v>
      </c>
      <c r="BW544" s="69">
        <f t="shared" si="425"/>
        <v>509104.06803573435</v>
      </c>
      <c r="BX544" s="69">
        <f t="shared" si="425"/>
        <v>0</v>
      </c>
      <c r="BY544" s="69">
        <f t="shared" si="425"/>
        <v>43224.6931343498</v>
      </c>
      <c r="BZ544" s="69">
        <f t="shared" si="425"/>
        <v>63117.604394522947</v>
      </c>
      <c r="CA544" s="69">
        <f t="shared" si="425"/>
        <v>125614.30159485081</v>
      </c>
      <c r="CB544" s="69">
        <f t="shared" si="425"/>
        <v>171299.5797932084</v>
      </c>
      <c r="CC544" s="69">
        <f t="shared" si="425"/>
        <v>121121.0111598744</v>
      </c>
      <c r="CD544" s="69">
        <f>SUM(CD483:CD509,CD521:CD537)</f>
        <v>0</v>
      </c>
      <c r="CE544" s="69">
        <f>SUM(CE483:CE509,CE521:CE537)</f>
        <v>0</v>
      </c>
      <c r="CF544" s="69">
        <f t="shared" si="425"/>
        <v>524377.19007680635</v>
      </c>
      <c r="CG544" s="69">
        <f t="shared" si="425"/>
        <v>0</v>
      </c>
      <c r="CH544" s="69">
        <f t="shared" si="425"/>
        <v>44521.433928380306</v>
      </c>
      <c r="CI544" s="69">
        <f t="shared" si="425"/>
        <v>65011.13252635864</v>
      </c>
      <c r="CJ544" s="69">
        <f t="shared" si="425"/>
        <v>129382.73064269633</v>
      </c>
      <c r="CK544" s="69">
        <f t="shared" si="425"/>
        <v>176438.56718700464</v>
      </c>
      <c r="CL544" s="69">
        <f t="shared" si="425"/>
        <v>124754.64149467064</v>
      </c>
      <c r="CM544" s="69">
        <f>SUM(CM483:CM509,CM521:CM537)</f>
        <v>0</v>
      </c>
      <c r="CN544" s="69">
        <f>SUM(CN483:CN509,CN521:CN537)</f>
        <v>0</v>
      </c>
      <c r="CO544" s="69">
        <f t="shared" si="425"/>
        <v>540108.50577911059</v>
      </c>
      <c r="CP544" s="69">
        <f t="shared" si="425"/>
        <v>0</v>
      </c>
      <c r="CQ544" s="69">
        <f t="shared" si="425"/>
        <v>45857.076946231704</v>
      </c>
      <c r="CR544" s="69">
        <f t="shared" si="425"/>
        <v>66961.4665021494</v>
      </c>
      <c r="CS544" s="69">
        <f t="shared" si="425"/>
        <v>133264.21256197724</v>
      </c>
      <c r="CT544" s="69">
        <f t="shared" si="425"/>
        <v>181731.72420261477</v>
      </c>
      <c r="CU544" s="69">
        <f t="shared" si="425"/>
        <v>128497.28073951075</v>
      </c>
      <c r="CV544" s="69">
        <f>SUM(CV483:CV509,CV521:CV537)</f>
        <v>0</v>
      </c>
      <c r="CW544" s="69">
        <f>SUM(CW483:CW509,CW521:CW537)</f>
        <v>0</v>
      </c>
      <c r="CX544" s="69">
        <f t="shared" si="425"/>
        <v>556311.76095248398</v>
      </c>
      <c r="CY544" s="69">
        <f t="shared" si="425"/>
        <v>0</v>
      </c>
      <c r="CZ544" s="69">
        <f t="shared" si="425"/>
        <v>47232.789254618663</v>
      </c>
      <c r="DA544" s="69">
        <f t="shared" si="425"/>
        <v>68970.310497213883</v>
      </c>
      <c r="DB544" s="69">
        <f t="shared" si="425"/>
        <v>137262.13893883655</v>
      </c>
      <c r="DC544" s="69">
        <f t="shared" si="425"/>
        <v>187183.67592869321</v>
      </c>
      <c r="DD544" s="69">
        <f t="shared" si="425"/>
        <v>132352.1991616961</v>
      </c>
      <c r="DE544" s="69">
        <f>SUM(DE483:DE509,DE521:DE537)</f>
        <v>0</v>
      </c>
      <c r="DF544" s="69">
        <f>SUM(DF483:DF509,DF521:DF537)</f>
        <v>0</v>
      </c>
      <c r="DG544" s="69">
        <f t="shared" si="425"/>
        <v>573001.11378105846</v>
      </c>
      <c r="DH544" s="69">
        <f t="shared" si="425"/>
        <v>0</v>
      </c>
    </row>
    <row r="545" spans="1:112" s="74" customFormat="1" ht="11.5" hidden="1" outlineLevel="1" x14ac:dyDescent="0.35">
      <c r="A545" s="87">
        <v>4400</v>
      </c>
      <c r="B545" s="87" t="s">
        <v>727</v>
      </c>
      <c r="C545" s="69"/>
      <c r="D545" s="69">
        <f t="shared" ref="D545:BO545" si="426">SUM(D510:D517)</f>
        <v>0</v>
      </c>
      <c r="E545" s="69">
        <f t="shared" si="426"/>
        <v>198850</v>
      </c>
      <c r="F545" s="69">
        <f t="shared" si="426"/>
        <v>26500</v>
      </c>
      <c r="G545" s="69">
        <f t="shared" si="426"/>
        <v>18500</v>
      </c>
      <c r="H545" s="69">
        <f t="shared" si="426"/>
        <v>19500</v>
      </c>
      <c r="I545" s="69">
        <f t="shared" si="426"/>
        <v>108850</v>
      </c>
      <c r="J545" s="69">
        <f t="shared" si="426"/>
        <v>25500</v>
      </c>
      <c r="K545" s="69">
        <f>SUM(K510:K517)</f>
        <v>0</v>
      </c>
      <c r="L545" s="69">
        <f>SUM(L510:L517)</f>
        <v>0</v>
      </c>
      <c r="M545" s="69">
        <f t="shared" si="426"/>
        <v>0</v>
      </c>
      <c r="N545" s="69">
        <f t="shared" si="426"/>
        <v>0</v>
      </c>
      <c r="O545" s="69">
        <f t="shared" si="426"/>
        <v>26500</v>
      </c>
      <c r="P545" s="69">
        <f t="shared" si="426"/>
        <v>18500</v>
      </c>
      <c r="Q545" s="69">
        <f t="shared" si="426"/>
        <v>19500</v>
      </c>
      <c r="R545" s="69">
        <f t="shared" si="426"/>
        <v>117850</v>
      </c>
      <c r="S545" s="69">
        <f t="shared" si="426"/>
        <v>23268.68</v>
      </c>
      <c r="T545" s="69">
        <f>SUM(T510:T517)</f>
        <v>0</v>
      </c>
      <c r="U545" s="69">
        <f>SUM(U510:U517)</f>
        <v>0</v>
      </c>
      <c r="V545" s="69">
        <f t="shared" si="426"/>
        <v>205618.68</v>
      </c>
      <c r="W545" s="69">
        <f t="shared" si="426"/>
        <v>0</v>
      </c>
      <c r="X545" s="69">
        <f t="shared" si="426"/>
        <v>0</v>
      </c>
      <c r="Y545" s="69">
        <f t="shared" si="426"/>
        <v>0</v>
      </c>
      <c r="Z545" s="69">
        <f t="shared" si="426"/>
        <v>0</v>
      </c>
      <c r="AA545" s="69">
        <f t="shared" si="426"/>
        <v>-9000</v>
      </c>
      <c r="AB545" s="69">
        <f t="shared" si="426"/>
        <v>2231.3199999999983</v>
      </c>
      <c r="AC545" s="69">
        <f>SUM(AC510:AC517)</f>
        <v>0</v>
      </c>
      <c r="AD545" s="69">
        <f>SUM(AD510:AD517)</f>
        <v>0</v>
      </c>
      <c r="AE545" s="69">
        <f>SUM(AE510:AE517)</f>
        <v>-205618.68</v>
      </c>
      <c r="AF545" s="69">
        <f t="shared" si="426"/>
        <v>27295</v>
      </c>
      <c r="AG545" s="69">
        <f t="shared" si="426"/>
        <v>19055</v>
      </c>
      <c r="AH545" s="69">
        <f t="shared" si="426"/>
        <v>20085</v>
      </c>
      <c r="AI545" s="69">
        <f t="shared" si="426"/>
        <v>64025.5</v>
      </c>
      <c r="AJ545" s="69">
        <f t="shared" si="426"/>
        <v>23966.740399999999</v>
      </c>
      <c r="AK545" s="69">
        <f>SUM(AK510:AK517)</f>
        <v>0</v>
      </c>
      <c r="AL545" s="69">
        <f>SUM(AL510:AL517)</f>
        <v>0</v>
      </c>
      <c r="AM545" s="69">
        <f t="shared" si="426"/>
        <v>154427.24040000001</v>
      </c>
      <c r="AN545" s="69">
        <f t="shared" si="426"/>
        <v>0</v>
      </c>
      <c r="AO545" s="69">
        <f t="shared" si="426"/>
        <v>28113.85</v>
      </c>
      <c r="AP545" s="69">
        <f t="shared" si="426"/>
        <v>19626.650000000001</v>
      </c>
      <c r="AQ545" s="69">
        <f t="shared" si="426"/>
        <v>20687.550000000003</v>
      </c>
      <c r="AR545" s="69">
        <f t="shared" si="426"/>
        <v>15426.264999999999</v>
      </c>
      <c r="AS545" s="69">
        <f t="shared" si="426"/>
        <v>24685.742612000002</v>
      </c>
      <c r="AT545" s="69">
        <f>SUM(AT510:AT517)</f>
        <v>0</v>
      </c>
      <c r="AU545" s="69">
        <f>SUM(AU510:AU517)</f>
        <v>0</v>
      </c>
      <c r="AV545" s="69">
        <f t="shared" si="426"/>
        <v>108540.057612</v>
      </c>
      <c r="AW545" s="69">
        <f t="shared" si="426"/>
        <v>0</v>
      </c>
      <c r="AX545" s="69">
        <f t="shared" si="426"/>
        <v>28957.265500000001</v>
      </c>
      <c r="AY545" s="69">
        <f t="shared" si="426"/>
        <v>20215.449500000002</v>
      </c>
      <c r="AZ545" s="69">
        <f t="shared" si="426"/>
        <v>21308.176500000001</v>
      </c>
      <c r="BA545" s="69">
        <f t="shared" si="426"/>
        <v>15736.052949999999</v>
      </c>
      <c r="BB545" s="69">
        <f t="shared" si="426"/>
        <v>25426.314890360001</v>
      </c>
      <c r="BC545" s="69">
        <f>SUM(BC510:BC517)</f>
        <v>0</v>
      </c>
      <c r="BD545" s="69">
        <f>SUM(BD510:BD517)</f>
        <v>0</v>
      </c>
      <c r="BE545" s="69">
        <f t="shared" si="426"/>
        <v>111643.25934036003</v>
      </c>
      <c r="BF545" s="69">
        <f t="shared" si="426"/>
        <v>0</v>
      </c>
      <c r="BG545" s="69">
        <f t="shared" si="426"/>
        <v>29825.983465000005</v>
      </c>
      <c r="BH545" s="69">
        <f t="shared" si="426"/>
        <v>20821.912985000003</v>
      </c>
      <c r="BI545" s="69">
        <f t="shared" si="426"/>
        <v>21947.421795000002</v>
      </c>
      <c r="BJ545" s="69">
        <f t="shared" si="426"/>
        <v>15455.1345385</v>
      </c>
      <c r="BK545" s="69">
        <f t="shared" si="426"/>
        <v>26189.104337070803</v>
      </c>
      <c r="BL545" s="69">
        <f>SUM(BL510:BL517)</f>
        <v>0</v>
      </c>
      <c r="BM545" s="69">
        <f>SUM(BM510:BM517)</f>
        <v>0</v>
      </c>
      <c r="BN545" s="69">
        <f t="shared" si="426"/>
        <v>114239.5571205708</v>
      </c>
      <c r="BO545" s="69">
        <f t="shared" si="426"/>
        <v>0</v>
      </c>
      <c r="BP545" s="69">
        <f t="shared" ref="BP545:DH545" si="427">SUM(BP510:BP517)</f>
        <v>30720.762968950003</v>
      </c>
      <c r="BQ545" s="69">
        <f t="shared" si="427"/>
        <v>21446.570374550003</v>
      </c>
      <c r="BR545" s="69">
        <f t="shared" si="427"/>
        <v>22605.844448850003</v>
      </c>
      <c r="BS545" s="69">
        <f t="shared" si="427"/>
        <v>15918.788574655</v>
      </c>
      <c r="BT545" s="69">
        <f t="shared" si="427"/>
        <v>26974.777467182925</v>
      </c>
      <c r="BU545" s="69">
        <f>SUM(BU510:BU517)</f>
        <v>0</v>
      </c>
      <c r="BV545" s="69">
        <f>SUM(BV510:BV517)</f>
        <v>0</v>
      </c>
      <c r="BW545" s="69">
        <f t="shared" si="427"/>
        <v>117666.74383418793</v>
      </c>
      <c r="BX545" s="69">
        <f t="shared" si="427"/>
        <v>0</v>
      </c>
      <c r="BY545" s="69">
        <f t="shared" si="427"/>
        <v>31642.385858018504</v>
      </c>
      <c r="BZ545" s="69">
        <f t="shared" si="427"/>
        <v>22089.967485786503</v>
      </c>
      <c r="CA545" s="69">
        <f t="shared" si="427"/>
        <v>23284.019782315503</v>
      </c>
      <c r="CB545" s="69">
        <f t="shared" si="427"/>
        <v>16396.352231894649</v>
      </c>
      <c r="CC545" s="69">
        <f t="shared" si="427"/>
        <v>27784.020791198411</v>
      </c>
      <c r="CD545" s="69">
        <f>SUM(CD510:CD517)</f>
        <v>0</v>
      </c>
      <c r="CE545" s="69">
        <f>SUM(CE510:CE517)</f>
        <v>0</v>
      </c>
      <c r="CF545" s="69">
        <f t="shared" si="427"/>
        <v>121196.74614921358</v>
      </c>
      <c r="CG545" s="69">
        <f t="shared" si="427"/>
        <v>0</v>
      </c>
      <c r="CH545" s="69">
        <f t="shared" si="427"/>
        <v>32591.657433759057</v>
      </c>
      <c r="CI545" s="69">
        <f t="shared" si="427"/>
        <v>22752.666510360101</v>
      </c>
      <c r="CJ545" s="69">
        <f t="shared" si="427"/>
        <v>23982.540375784971</v>
      </c>
      <c r="CK545" s="69">
        <f t="shared" si="427"/>
        <v>16888.24279885149</v>
      </c>
      <c r="CL545" s="69">
        <f t="shared" si="427"/>
        <v>28617.541414934363</v>
      </c>
      <c r="CM545" s="69">
        <f>SUM(CM510:CM517)</f>
        <v>0</v>
      </c>
      <c r="CN545" s="69">
        <f>SUM(CN510:CN517)</f>
        <v>0</v>
      </c>
      <c r="CO545" s="69">
        <f t="shared" si="427"/>
        <v>124832.64853368998</v>
      </c>
      <c r="CP545" s="69">
        <f t="shared" si="427"/>
        <v>0</v>
      </c>
      <c r="CQ545" s="69">
        <f t="shared" si="427"/>
        <v>33569.407156771827</v>
      </c>
      <c r="CR545" s="69">
        <f t="shared" si="427"/>
        <v>23435.246505670904</v>
      </c>
      <c r="CS545" s="69">
        <f t="shared" si="427"/>
        <v>24702.016587058519</v>
      </c>
      <c r="CT545" s="69">
        <f t="shared" si="427"/>
        <v>17394.890082817037</v>
      </c>
      <c r="CU545" s="69">
        <f t="shared" si="427"/>
        <v>29476.067657382395</v>
      </c>
      <c r="CV545" s="69">
        <f>SUM(CV510:CV517)</f>
        <v>0</v>
      </c>
      <c r="CW545" s="69">
        <f>SUM(CW510:CW517)</f>
        <v>0</v>
      </c>
      <c r="CX545" s="69">
        <f t="shared" si="427"/>
        <v>128577.62798970068</v>
      </c>
      <c r="CY545" s="69">
        <f t="shared" si="427"/>
        <v>0</v>
      </c>
      <c r="CZ545" s="69">
        <f t="shared" si="427"/>
        <v>34576.489371474985</v>
      </c>
      <c r="DA545" s="69">
        <f t="shared" si="427"/>
        <v>24138.303900841031</v>
      </c>
      <c r="DB545" s="69">
        <f t="shared" si="427"/>
        <v>25443.077084670273</v>
      </c>
      <c r="DC545" s="69">
        <f t="shared" si="427"/>
        <v>17916.736785301546</v>
      </c>
      <c r="DD545" s="69">
        <f t="shared" si="427"/>
        <v>30360.349687103866</v>
      </c>
      <c r="DE545" s="69">
        <f>SUM(DE510:DE517)</f>
        <v>0</v>
      </c>
      <c r="DF545" s="69">
        <f>SUM(DF510:DF517)</f>
        <v>0</v>
      </c>
      <c r="DG545" s="69">
        <f t="shared" si="427"/>
        <v>132434.95682939168</v>
      </c>
      <c r="DH545" s="69">
        <f t="shared" si="427"/>
        <v>0</v>
      </c>
    </row>
    <row r="546" spans="1:112" s="74" customFormat="1" ht="11.5" hidden="1" outlineLevel="1" x14ac:dyDescent="0.35">
      <c r="A546" s="87">
        <v>4700</v>
      </c>
      <c r="B546" s="87" t="s">
        <v>735</v>
      </c>
      <c r="C546" s="69"/>
      <c r="D546" s="69">
        <f t="shared" ref="D546:BO546" si="428">SUM(D518:D520)</f>
        <v>0</v>
      </c>
      <c r="E546" s="69">
        <f t="shared" si="428"/>
        <v>623874.79823269509</v>
      </c>
      <c r="F546" s="69">
        <f t="shared" si="428"/>
        <v>39483</v>
      </c>
      <c r="G546" s="69">
        <f t="shared" si="428"/>
        <v>195587.02680412368</v>
      </c>
      <c r="H546" s="69">
        <f t="shared" si="428"/>
        <v>150000</v>
      </c>
      <c r="I546" s="69">
        <f t="shared" si="428"/>
        <v>208845.37142857141</v>
      </c>
      <c r="J546" s="69">
        <f t="shared" si="428"/>
        <v>29959.4</v>
      </c>
      <c r="K546" s="69">
        <f>SUM(K518:K520)</f>
        <v>0</v>
      </c>
      <c r="L546" s="69">
        <f>SUM(L518:L520)</f>
        <v>0</v>
      </c>
      <c r="M546" s="69">
        <f t="shared" si="428"/>
        <v>0</v>
      </c>
      <c r="N546" s="69">
        <f t="shared" si="428"/>
        <v>0</v>
      </c>
      <c r="O546" s="69">
        <f t="shared" si="428"/>
        <v>63595.381808823535</v>
      </c>
      <c r="P546" s="69">
        <f t="shared" si="428"/>
        <v>140547.52679729732</v>
      </c>
      <c r="Q546" s="69">
        <f t="shared" si="428"/>
        <v>250000</v>
      </c>
      <c r="R546" s="69">
        <f t="shared" si="428"/>
        <v>220729.22846276927</v>
      </c>
      <c r="S546" s="69">
        <f t="shared" si="428"/>
        <v>29296.955313432838</v>
      </c>
      <c r="T546" s="69">
        <f>SUM(T518:T520)</f>
        <v>0</v>
      </c>
      <c r="U546" s="69">
        <f>SUM(U518:U520)</f>
        <v>0</v>
      </c>
      <c r="V546" s="69">
        <f t="shared" si="428"/>
        <v>704169.092382323</v>
      </c>
      <c r="W546" s="69">
        <f t="shared" si="428"/>
        <v>0</v>
      </c>
      <c r="X546" s="69">
        <f t="shared" si="428"/>
        <v>-24112.381808823535</v>
      </c>
      <c r="Y546" s="69">
        <f t="shared" si="428"/>
        <v>55039.500006826362</v>
      </c>
      <c r="Z546" s="69">
        <f t="shared" si="428"/>
        <v>-100000</v>
      </c>
      <c r="AA546" s="69">
        <f t="shared" si="428"/>
        <v>-11883.857034197863</v>
      </c>
      <c r="AB546" s="69">
        <f t="shared" si="428"/>
        <v>662.44468656716344</v>
      </c>
      <c r="AC546" s="69">
        <f>SUM(AC518:AC520)</f>
        <v>0</v>
      </c>
      <c r="AD546" s="69">
        <f>SUM(AD518:AD520)</f>
        <v>0</v>
      </c>
      <c r="AE546" s="69">
        <f>SUM(AE518:AE520)</f>
        <v>-704169.092382323</v>
      </c>
      <c r="AF546" s="69">
        <f t="shared" si="428"/>
        <v>67170.698752500015</v>
      </c>
      <c r="AG546" s="69">
        <f t="shared" si="428"/>
        <v>129613.92111135136</v>
      </c>
      <c r="AH546" s="69">
        <f t="shared" si="428"/>
        <v>250300</v>
      </c>
      <c r="AI546" s="69">
        <f t="shared" si="428"/>
        <v>294020.66336307698</v>
      </c>
      <c r="AJ546" s="69">
        <f t="shared" si="428"/>
        <v>29991.274192238805</v>
      </c>
      <c r="AK546" s="69">
        <f>SUM(AK518:AK520)</f>
        <v>0</v>
      </c>
      <c r="AL546" s="69">
        <f>SUM(AL518:AL520)</f>
        <v>0</v>
      </c>
      <c r="AM546" s="69">
        <f t="shared" si="428"/>
        <v>771096.55741916713</v>
      </c>
      <c r="AN546" s="69">
        <f t="shared" si="428"/>
        <v>0</v>
      </c>
      <c r="AO546" s="69">
        <f t="shared" si="428"/>
        <v>67170.698752500015</v>
      </c>
      <c r="AP546" s="69">
        <f t="shared" si="428"/>
        <v>129777.69111135136</v>
      </c>
      <c r="AQ546" s="69">
        <f t="shared" si="428"/>
        <v>250609</v>
      </c>
      <c r="AR546" s="69">
        <f t="shared" si="428"/>
        <v>299825.80920646159</v>
      </c>
      <c r="AS546" s="69">
        <f t="shared" si="428"/>
        <v>32517.598385671641</v>
      </c>
      <c r="AT546" s="69">
        <f>SUM(AT518:AT520)</f>
        <v>0</v>
      </c>
      <c r="AU546" s="69">
        <f>SUM(AU518:AU520)</f>
        <v>0</v>
      </c>
      <c r="AV546" s="69">
        <f t="shared" si="428"/>
        <v>779900.79745598463</v>
      </c>
      <c r="AW546" s="69">
        <f t="shared" si="428"/>
        <v>0</v>
      </c>
      <c r="AX546" s="69">
        <f t="shared" si="428"/>
        <v>67170.698752500015</v>
      </c>
      <c r="AY546" s="69">
        <f t="shared" si="428"/>
        <v>129316.14618540542</v>
      </c>
      <c r="AZ546" s="69">
        <f t="shared" si="428"/>
        <v>250927.27</v>
      </c>
      <c r="BA546" s="69">
        <f t="shared" si="428"/>
        <v>305644.4550498462</v>
      </c>
      <c r="BB546" s="69">
        <f t="shared" si="428"/>
        <v>32581.252385671643</v>
      </c>
      <c r="BC546" s="69">
        <f>SUM(BC518:BC520)</f>
        <v>0</v>
      </c>
      <c r="BD546" s="69">
        <f>SUM(BD518:BD520)</f>
        <v>0</v>
      </c>
      <c r="BE546" s="69">
        <f t="shared" si="428"/>
        <v>785639.82237342338</v>
      </c>
      <c r="BF546" s="69">
        <f t="shared" si="428"/>
        <v>0</v>
      </c>
      <c r="BG546" s="69">
        <f t="shared" si="428"/>
        <v>67170.698752500015</v>
      </c>
      <c r="BH546" s="69">
        <f t="shared" si="428"/>
        <v>130120.11780435136</v>
      </c>
      <c r="BI546" s="69">
        <f t="shared" si="428"/>
        <v>251255.08809999999</v>
      </c>
      <c r="BJ546" s="69">
        <f t="shared" si="428"/>
        <v>310990.17445292312</v>
      </c>
      <c r="BK546" s="69">
        <f t="shared" si="428"/>
        <v>32646.816005671641</v>
      </c>
      <c r="BL546" s="69">
        <f>SUM(BL518:BL520)</f>
        <v>0</v>
      </c>
      <c r="BM546" s="69">
        <f>SUM(BM518:BM520)</f>
        <v>0</v>
      </c>
      <c r="BN546" s="69">
        <f t="shared" si="428"/>
        <v>792182.89511544607</v>
      </c>
      <c r="BO546" s="69">
        <f t="shared" si="428"/>
        <v>0</v>
      </c>
      <c r="BP546" s="69">
        <f t="shared" ref="BP546:DH546" si="429">SUM(BP518:BP520)</f>
        <v>69185.81971507502</v>
      </c>
      <c r="BQ546" s="69">
        <f t="shared" si="429"/>
        <v>134023.7213384819</v>
      </c>
      <c r="BR546" s="69">
        <f t="shared" si="429"/>
        <v>258792.740743</v>
      </c>
      <c r="BS546" s="69">
        <f t="shared" si="429"/>
        <v>320319.87968651083</v>
      </c>
      <c r="BT546" s="69">
        <f t="shared" si="429"/>
        <v>33626.22048584179</v>
      </c>
      <c r="BU546" s="69">
        <f>SUM(BU518:BU520)</f>
        <v>0</v>
      </c>
      <c r="BV546" s="69">
        <f>SUM(BV518:BV520)</f>
        <v>0</v>
      </c>
      <c r="BW546" s="69">
        <f t="shared" si="429"/>
        <v>815948.38196890953</v>
      </c>
      <c r="BX546" s="69">
        <f t="shared" si="429"/>
        <v>0</v>
      </c>
      <c r="BY546" s="69">
        <f t="shared" si="429"/>
        <v>71261.394306527276</v>
      </c>
      <c r="BZ546" s="69">
        <f t="shared" si="429"/>
        <v>138044.43297863638</v>
      </c>
      <c r="CA546" s="69">
        <f t="shared" si="429"/>
        <v>266556.52296529</v>
      </c>
      <c r="CB546" s="69">
        <f t="shared" si="429"/>
        <v>329929.47607710614</v>
      </c>
      <c r="CC546" s="69">
        <f t="shared" si="429"/>
        <v>34635.007100417046</v>
      </c>
      <c r="CD546" s="69">
        <f>SUM(CD518:CD520)</f>
        <v>0</v>
      </c>
      <c r="CE546" s="69">
        <f>SUM(CE518:CE520)</f>
        <v>0</v>
      </c>
      <c r="CF546" s="69">
        <f t="shared" si="429"/>
        <v>840426.83342797693</v>
      </c>
      <c r="CG546" s="69">
        <f t="shared" si="429"/>
        <v>0</v>
      </c>
      <c r="CH546" s="69">
        <f t="shared" si="429"/>
        <v>73399.236135723098</v>
      </c>
      <c r="CI546" s="69">
        <f t="shared" si="429"/>
        <v>142185.76596799548</v>
      </c>
      <c r="CJ546" s="69">
        <f t="shared" si="429"/>
        <v>274553.21865424869</v>
      </c>
      <c r="CK546" s="69">
        <f t="shared" si="429"/>
        <v>339827.36035941937</v>
      </c>
      <c r="CL546" s="69">
        <f t="shared" si="429"/>
        <v>35674.057313429556</v>
      </c>
      <c r="CM546" s="69">
        <f>SUM(CM518:CM520)</f>
        <v>0</v>
      </c>
      <c r="CN546" s="69">
        <f>SUM(CN518:CN520)</f>
        <v>0</v>
      </c>
      <c r="CO546" s="69">
        <f t="shared" si="429"/>
        <v>865639.63843081612</v>
      </c>
      <c r="CP546" s="69">
        <f t="shared" si="429"/>
        <v>0</v>
      </c>
      <c r="CQ546" s="69">
        <f t="shared" si="429"/>
        <v>75601.213219794794</v>
      </c>
      <c r="CR546" s="69">
        <f t="shared" si="429"/>
        <v>146451.33894703534</v>
      </c>
      <c r="CS546" s="69">
        <f t="shared" si="429"/>
        <v>282789.81521387614</v>
      </c>
      <c r="CT546" s="69">
        <f t="shared" si="429"/>
        <v>350022.18117020192</v>
      </c>
      <c r="CU546" s="69">
        <f t="shared" si="429"/>
        <v>36744.279032832448</v>
      </c>
      <c r="CV546" s="69">
        <f>SUM(CV518:CV520)</f>
        <v>0</v>
      </c>
      <c r="CW546" s="69">
        <f>SUM(CW518:CW520)</f>
        <v>0</v>
      </c>
      <c r="CX546" s="69">
        <f t="shared" si="429"/>
        <v>891608.8275837407</v>
      </c>
      <c r="CY546" s="69">
        <f t="shared" si="429"/>
        <v>0</v>
      </c>
      <c r="CZ546" s="69">
        <f t="shared" si="429"/>
        <v>77869.249616388639</v>
      </c>
      <c r="DA546" s="69">
        <f t="shared" si="429"/>
        <v>150844.87911544644</v>
      </c>
      <c r="DB546" s="69">
        <f t="shared" si="429"/>
        <v>291273.50967029243</v>
      </c>
      <c r="DC546" s="69">
        <f t="shared" si="429"/>
        <v>360522.846605308</v>
      </c>
      <c r="DD546" s="69">
        <f t="shared" si="429"/>
        <v>37846.607403817419</v>
      </c>
      <c r="DE546" s="69">
        <f>SUM(DE518:DE520)</f>
        <v>0</v>
      </c>
      <c r="DF546" s="69">
        <f>SUM(DF518:DF520)</f>
        <v>0</v>
      </c>
      <c r="DG546" s="69">
        <f t="shared" si="429"/>
        <v>918357.0924112529</v>
      </c>
      <c r="DH546" s="69">
        <f t="shared" si="429"/>
        <v>0</v>
      </c>
    </row>
    <row r="547" spans="1:112" s="74" customFormat="1" ht="11.5" hidden="1" outlineLevel="1" x14ac:dyDescent="0.35">
      <c r="A547" s="87"/>
      <c r="B547" s="87"/>
      <c r="C547" s="69"/>
      <c r="D547" s="69"/>
      <c r="E547" s="69"/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  <c r="AB547" s="69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  <c r="AM547" s="69"/>
      <c r="AN547" s="69"/>
      <c r="AO547" s="69"/>
      <c r="AP547" s="69"/>
      <c r="AQ547" s="69"/>
      <c r="AR547" s="69"/>
      <c r="AS547" s="69"/>
      <c r="AT547" s="69"/>
      <c r="AU547" s="69"/>
      <c r="AV547" s="69"/>
      <c r="AW547" s="69"/>
      <c r="AX547" s="69"/>
      <c r="AY547" s="69"/>
      <c r="AZ547" s="69"/>
      <c r="BA547" s="69"/>
      <c r="BB547" s="69"/>
      <c r="BC547" s="69"/>
      <c r="BD547" s="69"/>
      <c r="BE547" s="69"/>
      <c r="BF547" s="69"/>
      <c r="BG547" s="69"/>
      <c r="BH547" s="69"/>
      <c r="BI547" s="69"/>
      <c r="BJ547" s="69"/>
      <c r="BK547" s="69"/>
      <c r="BL547" s="69"/>
      <c r="BM547" s="69"/>
      <c r="BN547" s="69"/>
      <c r="BO547" s="69"/>
      <c r="BP547" s="69"/>
      <c r="BQ547" s="69"/>
      <c r="BR547" s="69"/>
      <c r="BS547" s="69"/>
      <c r="BT547" s="69"/>
      <c r="BU547" s="69"/>
      <c r="BV547" s="69"/>
      <c r="BW547" s="69"/>
      <c r="BX547" s="69"/>
      <c r="BY547" s="69"/>
      <c r="BZ547" s="69"/>
      <c r="CA547" s="69"/>
      <c r="CB547" s="69"/>
      <c r="CC547" s="69"/>
      <c r="CD547" s="69"/>
      <c r="CE547" s="69"/>
      <c r="CF547" s="69"/>
      <c r="CG547" s="69"/>
      <c r="CH547" s="69"/>
      <c r="CI547" s="69"/>
      <c r="CJ547" s="69"/>
      <c r="CK547" s="69"/>
      <c r="CL547" s="69"/>
      <c r="CM547" s="69"/>
      <c r="CN547" s="69"/>
      <c r="CO547" s="69"/>
      <c r="CP547" s="69"/>
      <c r="CQ547" s="69"/>
      <c r="CR547" s="69"/>
      <c r="CS547" s="69"/>
      <c r="CT547" s="69"/>
      <c r="CU547" s="69"/>
      <c r="CV547" s="69"/>
      <c r="CW547" s="69"/>
      <c r="CX547" s="69"/>
      <c r="CY547" s="69"/>
      <c r="CZ547" s="69"/>
      <c r="DA547" s="69"/>
      <c r="DB547" s="69"/>
      <c r="DC547" s="69"/>
      <c r="DD547" s="69"/>
      <c r="DE547" s="69"/>
      <c r="DF547" s="69"/>
      <c r="DG547" s="69"/>
      <c r="DH547" s="69"/>
    </row>
    <row r="548" spans="1:112" s="83" customFormat="1" ht="11.5" hidden="1" outlineLevel="1" x14ac:dyDescent="0.35">
      <c r="A548" s="88"/>
      <c r="B548" s="87" t="s">
        <v>741</v>
      </c>
      <c r="C548" s="93">
        <f t="shared" ref="C548:BN548" si="430">SUM(C542:C546)</f>
        <v>0</v>
      </c>
      <c r="D548" s="93">
        <f t="shared" si="430"/>
        <v>0</v>
      </c>
      <c r="E548" s="93">
        <f t="shared" si="430"/>
        <v>1596619.6258189019</v>
      </c>
      <c r="F548" s="93">
        <f t="shared" si="430"/>
        <v>110183</v>
      </c>
      <c r="G548" s="93">
        <f t="shared" si="430"/>
        <v>333447.02680412366</v>
      </c>
      <c r="H548" s="93">
        <f t="shared" si="430"/>
        <v>297700</v>
      </c>
      <c r="I548" s="93">
        <f t="shared" si="430"/>
        <v>691730.19901477825</v>
      </c>
      <c r="J548" s="93">
        <f t="shared" si="430"/>
        <v>163559.4</v>
      </c>
      <c r="K548" s="93">
        <f>SUM(K542:K546)</f>
        <v>0</v>
      </c>
      <c r="L548" s="93">
        <f>SUM(L542:L546)</f>
        <v>0</v>
      </c>
      <c r="M548" s="93">
        <f t="shared" si="430"/>
        <v>0</v>
      </c>
      <c r="N548" s="94">
        <f t="shared" si="430"/>
        <v>0</v>
      </c>
      <c r="O548" s="93">
        <f t="shared" si="430"/>
        <v>134295.38180882353</v>
      </c>
      <c r="P548" s="93">
        <f t="shared" si="430"/>
        <v>278407.52679729729</v>
      </c>
      <c r="Q548" s="93">
        <f t="shared" si="430"/>
        <v>397700</v>
      </c>
      <c r="R548" s="93">
        <f t="shared" si="430"/>
        <v>755414.05604897614</v>
      </c>
      <c r="S548" s="93">
        <f t="shared" si="430"/>
        <v>174002.57531343284</v>
      </c>
      <c r="T548" s="93">
        <f>SUM(T542:T546)</f>
        <v>0</v>
      </c>
      <c r="U548" s="93">
        <f>SUM(U542:U546)</f>
        <v>0</v>
      </c>
      <c r="V548" s="93">
        <f t="shared" si="430"/>
        <v>1739819.5399685299</v>
      </c>
      <c r="W548" s="94">
        <f t="shared" si="430"/>
        <v>0</v>
      </c>
      <c r="X548" s="93">
        <f t="shared" si="430"/>
        <v>-24112.381808823535</v>
      </c>
      <c r="Y548" s="93">
        <f t="shared" si="430"/>
        <v>55039.500006826362</v>
      </c>
      <c r="Z548" s="93">
        <f t="shared" si="430"/>
        <v>-100000</v>
      </c>
      <c r="AA548" s="93">
        <f t="shared" si="430"/>
        <v>-63683.857034197863</v>
      </c>
      <c r="AB548" s="93">
        <f t="shared" si="430"/>
        <v>-10443.175313432839</v>
      </c>
      <c r="AC548" s="93">
        <f>SUM(AC542:AC546)</f>
        <v>0</v>
      </c>
      <c r="AD548" s="93">
        <f>SUM(AD542:AD546)</f>
        <v>0</v>
      </c>
      <c r="AE548" s="93">
        <f>SUM(AE542:AE546)</f>
        <v>-1739819.5399685299</v>
      </c>
      <c r="AF548" s="93">
        <f t="shared" si="430"/>
        <v>139991.6987525</v>
      </c>
      <c r="AG548" s="93">
        <f t="shared" si="430"/>
        <v>271609.72111135133</v>
      </c>
      <c r="AH548" s="93">
        <f t="shared" si="430"/>
        <v>402431</v>
      </c>
      <c r="AI548" s="93">
        <f t="shared" si="430"/>
        <v>668394.39644274605</v>
      </c>
      <c r="AJ548" s="93">
        <f t="shared" si="430"/>
        <v>179038.06279223881</v>
      </c>
      <c r="AK548" s="93">
        <f>SUM(AK542:AK546)</f>
        <v>0</v>
      </c>
      <c r="AL548" s="93">
        <f>SUM(AL542:AL546)</f>
        <v>0</v>
      </c>
      <c r="AM548" s="93">
        <f t="shared" si="430"/>
        <v>1661464.8790988363</v>
      </c>
      <c r="AN548" s="94">
        <f t="shared" si="430"/>
        <v>0</v>
      </c>
      <c r="AO548" s="93">
        <f t="shared" si="430"/>
        <v>142176.32875250001</v>
      </c>
      <c r="AP548" s="93">
        <f t="shared" si="430"/>
        <v>276033.36511135136</v>
      </c>
      <c r="AQ548" s="93">
        <f t="shared" si="430"/>
        <v>407303.93</v>
      </c>
      <c r="AR548" s="93">
        <f t="shared" si="430"/>
        <v>529728.01257514127</v>
      </c>
      <c r="AS548" s="93">
        <f t="shared" si="430"/>
        <v>186035.79064367167</v>
      </c>
      <c r="AT548" s="93">
        <f>SUM(AT542:AT546)</f>
        <v>0</v>
      </c>
      <c r="AU548" s="93">
        <f>SUM(AU542:AU546)</f>
        <v>0</v>
      </c>
      <c r="AV548" s="93">
        <f t="shared" si="430"/>
        <v>1541277.4270826643</v>
      </c>
      <c r="AW548" s="94">
        <f t="shared" si="430"/>
        <v>0</v>
      </c>
      <c r="AX548" s="93">
        <f t="shared" si="430"/>
        <v>144426.49765249999</v>
      </c>
      <c r="AY548" s="93">
        <f t="shared" si="430"/>
        <v>279959.49040540546</v>
      </c>
      <c r="AZ548" s="93">
        <f t="shared" si="430"/>
        <v>412323.04790000001</v>
      </c>
      <c r="BA548" s="93">
        <f t="shared" si="430"/>
        <v>542290.72451958631</v>
      </c>
      <c r="BB548" s="93">
        <f t="shared" si="430"/>
        <v>190704.99041141168</v>
      </c>
      <c r="BC548" s="93">
        <f>SUM(BC542:BC546)</f>
        <v>0</v>
      </c>
      <c r="BD548" s="93">
        <f>SUM(BD542:BD546)</f>
        <v>0</v>
      </c>
      <c r="BE548" s="93">
        <f t="shared" si="430"/>
        <v>1569704.7508889036</v>
      </c>
      <c r="BF548" s="94">
        <f t="shared" si="430"/>
        <v>0</v>
      </c>
      <c r="BG548" s="93">
        <f t="shared" si="430"/>
        <v>146744.17161950003</v>
      </c>
      <c r="BH548" s="93">
        <f t="shared" si="430"/>
        <v>285282.76235095138</v>
      </c>
      <c r="BI548" s="93">
        <f t="shared" si="430"/>
        <v>417492.73933699995</v>
      </c>
      <c r="BJ548" s="93">
        <f t="shared" si="430"/>
        <v>553982.83200675528</v>
      </c>
      <c r="BK548" s="93">
        <f t="shared" si="430"/>
        <v>195514.26617218385</v>
      </c>
      <c r="BL548" s="93">
        <f>SUM(BL542:BL546)</f>
        <v>0</v>
      </c>
      <c r="BM548" s="93">
        <f>SUM(BM542:BM546)</f>
        <v>0</v>
      </c>
      <c r="BN548" s="93">
        <f t="shared" si="430"/>
        <v>1599016.7714863904</v>
      </c>
      <c r="BO548" s="94">
        <f t="shared" ref="BO548:DH548" si="431">SUM(BO542:BO546)</f>
        <v>0</v>
      </c>
      <c r="BP548" s="93">
        <f t="shared" si="431"/>
        <v>151146.49676808505</v>
      </c>
      <c r="BQ548" s="93">
        <f t="shared" si="431"/>
        <v>293841.24522147991</v>
      </c>
      <c r="BR548" s="93">
        <f t="shared" si="431"/>
        <v>430017.52151711006</v>
      </c>
      <c r="BS548" s="93">
        <f t="shared" si="431"/>
        <v>570602.31696695799</v>
      </c>
      <c r="BT548" s="93">
        <f t="shared" si="431"/>
        <v>201379.69415734938</v>
      </c>
      <c r="BU548" s="93">
        <f>SUM(BU542:BU546)</f>
        <v>0</v>
      </c>
      <c r="BV548" s="93">
        <f>SUM(BV542:BV546)</f>
        <v>0</v>
      </c>
      <c r="BW548" s="93">
        <f t="shared" si="431"/>
        <v>1646987.2746309824</v>
      </c>
      <c r="BX548" s="94">
        <f t="shared" si="431"/>
        <v>0</v>
      </c>
      <c r="BY548" s="93">
        <f t="shared" si="431"/>
        <v>155680.89167112758</v>
      </c>
      <c r="BZ548" s="93">
        <f t="shared" si="431"/>
        <v>302656.48257812439</v>
      </c>
      <c r="CA548" s="93">
        <f t="shared" si="431"/>
        <v>442918.04716262332</v>
      </c>
      <c r="CB548" s="93">
        <f t="shared" si="431"/>
        <v>587720.38647596678</v>
      </c>
      <c r="CC548" s="93">
        <f t="shared" si="431"/>
        <v>207421.08498206985</v>
      </c>
      <c r="CD548" s="93">
        <f>SUM(CD542:CD546)</f>
        <v>0</v>
      </c>
      <c r="CE548" s="93">
        <f>SUM(CE542:CE546)</f>
        <v>0</v>
      </c>
      <c r="CF548" s="93">
        <f t="shared" si="431"/>
        <v>1696396.8928699121</v>
      </c>
      <c r="CG548" s="94">
        <f t="shared" si="431"/>
        <v>0</v>
      </c>
      <c r="CH548" s="93">
        <f t="shared" si="431"/>
        <v>160351.31842126141</v>
      </c>
      <c r="CI548" s="93">
        <f t="shared" si="431"/>
        <v>311736.17705546808</v>
      </c>
      <c r="CJ548" s="93">
        <f t="shared" si="431"/>
        <v>456205.588577502</v>
      </c>
      <c r="CK548" s="93">
        <f t="shared" si="431"/>
        <v>605351.99807024584</v>
      </c>
      <c r="CL548" s="93">
        <f t="shared" si="431"/>
        <v>213643.71753153193</v>
      </c>
      <c r="CM548" s="93">
        <f>SUM(CM542:CM546)</f>
        <v>0</v>
      </c>
      <c r="CN548" s="93">
        <f>SUM(CN542:CN546)</f>
        <v>0</v>
      </c>
      <c r="CO548" s="93">
        <f t="shared" si="431"/>
        <v>1747288.7996560093</v>
      </c>
      <c r="CP548" s="94">
        <f t="shared" si="431"/>
        <v>0</v>
      </c>
      <c r="CQ548" s="93">
        <f t="shared" si="431"/>
        <v>165161.85797389926</v>
      </c>
      <c r="CR548" s="93">
        <f t="shared" si="431"/>
        <v>321088.26236713212</v>
      </c>
      <c r="CS548" s="93">
        <f t="shared" si="431"/>
        <v>469891.7562348271</v>
      </c>
      <c r="CT548" s="93">
        <f t="shared" si="431"/>
        <v>623512.55801235326</v>
      </c>
      <c r="CU548" s="93">
        <f t="shared" si="431"/>
        <v>220053.02905747792</v>
      </c>
      <c r="CV548" s="93">
        <f>SUM(CV542:CV546)</f>
        <v>0</v>
      </c>
      <c r="CW548" s="93">
        <f>SUM(CW542:CW546)</f>
        <v>0</v>
      </c>
      <c r="CX548" s="93">
        <f t="shared" si="431"/>
        <v>1799707.4636456897</v>
      </c>
      <c r="CY548" s="94">
        <f t="shared" si="431"/>
        <v>0</v>
      </c>
      <c r="CZ548" s="93">
        <f t="shared" si="431"/>
        <v>170116.71371311625</v>
      </c>
      <c r="DA548" s="93">
        <f t="shared" si="431"/>
        <v>330720.9102381462</v>
      </c>
      <c r="DB548" s="93">
        <f t="shared" si="431"/>
        <v>483988.50892187189</v>
      </c>
      <c r="DC548" s="93">
        <f t="shared" si="431"/>
        <v>642217.93475272378</v>
      </c>
      <c r="DD548" s="93">
        <f t="shared" si="431"/>
        <v>226654.61992920225</v>
      </c>
      <c r="DE548" s="93">
        <f>SUM(DE542:DE546)</f>
        <v>0</v>
      </c>
      <c r="DF548" s="93">
        <f>SUM(DF542:DF546)</f>
        <v>0</v>
      </c>
      <c r="DG548" s="93">
        <f t="shared" si="431"/>
        <v>1853698.6875550603</v>
      </c>
      <c r="DH548" s="94">
        <f t="shared" si="431"/>
        <v>0</v>
      </c>
    </row>
    <row r="549" spans="1:112" s="74" customFormat="1" ht="11.5" hidden="1" outlineLevel="1" x14ac:dyDescent="0.35">
      <c r="A549" s="88"/>
      <c r="B549" s="87"/>
      <c r="C549" s="69"/>
      <c r="D549" s="69" t="str">
        <f t="shared" ref="D549:E549" si="432">IFERROR(IF(SUBTOTAL(109,D542:D546)&lt;&gt;D548,"Hidden",""),"Error")</f>
        <v/>
      </c>
      <c r="E549" s="69" t="str">
        <f t="shared" si="432"/>
        <v>Hidden</v>
      </c>
      <c r="F549" s="69" t="str">
        <f>IFERROR(IF(SUBTOTAL(109,F542:F546)&lt;&gt;F548,"Hidden",""),"Error")</f>
        <v>Hidden</v>
      </c>
      <c r="G549" s="69" t="str">
        <f t="shared" ref="G549:M549" si="433">IFERROR(IF(SUBTOTAL(109,G542:G546)&lt;&gt;G548,"Hidden",""),"Error")</f>
        <v>Hidden</v>
      </c>
      <c r="H549" s="69" t="str">
        <f t="shared" si="433"/>
        <v>Hidden</v>
      </c>
      <c r="I549" s="69" t="str">
        <f t="shared" si="433"/>
        <v>Hidden</v>
      </c>
      <c r="J549" s="69" t="str">
        <f t="shared" si="433"/>
        <v>Hidden</v>
      </c>
      <c r="K549" s="69" t="str">
        <f t="shared" si="433"/>
        <v/>
      </c>
      <c r="L549" s="69" t="str">
        <f t="shared" si="433"/>
        <v/>
      </c>
      <c r="M549" s="69" t="str">
        <f t="shared" si="433"/>
        <v/>
      </c>
      <c r="N549" s="70"/>
      <c r="O549" s="69" t="str">
        <f>IFERROR(IF(SUBTOTAL(109,O542:O546)&lt;&gt;O548,"Hidden",""),"Error")</f>
        <v>Hidden</v>
      </c>
      <c r="P549" s="69" t="str">
        <f t="shared" ref="P549:V549" si="434">IFERROR(IF(SUBTOTAL(109,P542:P546)&lt;&gt;P548,"Hidden",""),"Error")</f>
        <v>Hidden</v>
      </c>
      <c r="Q549" s="69" t="str">
        <f t="shared" si="434"/>
        <v>Hidden</v>
      </c>
      <c r="R549" s="69" t="str">
        <f t="shared" si="434"/>
        <v>Hidden</v>
      </c>
      <c r="S549" s="69" t="str">
        <f t="shared" si="434"/>
        <v>Hidden</v>
      </c>
      <c r="T549" s="69" t="str">
        <f t="shared" si="434"/>
        <v/>
      </c>
      <c r="U549" s="69" t="str">
        <f t="shared" si="434"/>
        <v/>
      </c>
      <c r="V549" s="69" t="str">
        <f t="shared" si="434"/>
        <v>Hidden</v>
      </c>
      <c r="W549" s="70"/>
      <c r="X549" s="69"/>
      <c r="Y549" s="69"/>
      <c r="Z549" s="69"/>
      <c r="AA549" s="69"/>
      <c r="AB549" s="69"/>
      <c r="AC549" s="69"/>
      <c r="AD549" s="69"/>
      <c r="AE549" s="69"/>
      <c r="AF549" s="69" t="str">
        <f>IFERROR(IF(SUBTOTAL(109,AF542:AF546)&lt;&gt;AF548,"Hidden",""),"Error")</f>
        <v>Hidden</v>
      </c>
      <c r="AG549" s="69" t="str">
        <f t="shared" ref="AG549:AM549" si="435">IFERROR(IF(SUBTOTAL(109,AG542:AG546)&lt;&gt;AG548,"Hidden",""),"Error")</f>
        <v>Hidden</v>
      </c>
      <c r="AH549" s="69" t="str">
        <f t="shared" si="435"/>
        <v>Hidden</v>
      </c>
      <c r="AI549" s="69" t="str">
        <f t="shared" si="435"/>
        <v>Hidden</v>
      </c>
      <c r="AJ549" s="69" t="str">
        <f t="shared" si="435"/>
        <v>Hidden</v>
      </c>
      <c r="AK549" s="69" t="str">
        <f t="shared" si="435"/>
        <v/>
      </c>
      <c r="AL549" s="69" t="str">
        <f t="shared" si="435"/>
        <v/>
      </c>
      <c r="AM549" s="69" t="str">
        <f t="shared" si="435"/>
        <v>Hidden</v>
      </c>
      <c r="AN549" s="70"/>
      <c r="AO549" s="69" t="str">
        <f>IFERROR(IF(SUBTOTAL(109,AO542:AO546)&lt;&gt;AO548,"Hidden",""),"Error")</f>
        <v>Hidden</v>
      </c>
      <c r="AP549" s="69" t="str">
        <f t="shared" ref="AP549:AV549" si="436">IFERROR(IF(SUBTOTAL(109,AP542:AP546)&lt;&gt;AP548,"Hidden",""),"Error")</f>
        <v>Hidden</v>
      </c>
      <c r="AQ549" s="69" t="str">
        <f t="shared" si="436"/>
        <v>Hidden</v>
      </c>
      <c r="AR549" s="69" t="str">
        <f t="shared" si="436"/>
        <v>Hidden</v>
      </c>
      <c r="AS549" s="69" t="str">
        <f t="shared" si="436"/>
        <v>Hidden</v>
      </c>
      <c r="AT549" s="69" t="str">
        <f t="shared" si="436"/>
        <v/>
      </c>
      <c r="AU549" s="69" t="str">
        <f t="shared" si="436"/>
        <v/>
      </c>
      <c r="AV549" s="69" t="str">
        <f t="shared" si="436"/>
        <v>Hidden</v>
      </c>
      <c r="AW549" s="70"/>
      <c r="AX549" s="69" t="str">
        <f>IFERROR(IF(SUBTOTAL(109,AX542:AX546)&lt;&gt;AX548,"Hidden",""),"Error")</f>
        <v>Hidden</v>
      </c>
      <c r="AY549" s="69" t="str">
        <f t="shared" ref="AY549:BE549" si="437">IFERROR(IF(SUBTOTAL(109,AY542:AY546)&lt;&gt;AY548,"Hidden",""),"Error")</f>
        <v>Hidden</v>
      </c>
      <c r="AZ549" s="69" t="str">
        <f t="shared" si="437"/>
        <v>Hidden</v>
      </c>
      <c r="BA549" s="69" t="str">
        <f t="shared" si="437"/>
        <v>Hidden</v>
      </c>
      <c r="BB549" s="69" t="str">
        <f t="shared" si="437"/>
        <v>Hidden</v>
      </c>
      <c r="BC549" s="69" t="str">
        <f t="shared" si="437"/>
        <v/>
      </c>
      <c r="BD549" s="69" t="str">
        <f t="shared" si="437"/>
        <v/>
      </c>
      <c r="BE549" s="69" t="str">
        <f t="shared" si="437"/>
        <v>Hidden</v>
      </c>
      <c r="BF549" s="70"/>
      <c r="BG549" s="69" t="str">
        <f>IFERROR(IF(SUBTOTAL(109,BG542:BG546)&lt;&gt;BG548,"Hidden",""),"Error")</f>
        <v>Hidden</v>
      </c>
      <c r="BH549" s="69" t="str">
        <f t="shared" ref="BH549:BN549" si="438">IFERROR(IF(SUBTOTAL(109,BH542:BH546)&lt;&gt;BH548,"Hidden",""),"Error")</f>
        <v>Hidden</v>
      </c>
      <c r="BI549" s="69" t="str">
        <f t="shared" si="438"/>
        <v>Hidden</v>
      </c>
      <c r="BJ549" s="69" t="str">
        <f t="shared" si="438"/>
        <v>Hidden</v>
      </c>
      <c r="BK549" s="69" t="str">
        <f t="shared" si="438"/>
        <v>Hidden</v>
      </c>
      <c r="BL549" s="69" t="str">
        <f t="shared" si="438"/>
        <v/>
      </c>
      <c r="BM549" s="69" t="str">
        <f t="shared" si="438"/>
        <v/>
      </c>
      <c r="BN549" s="69" t="str">
        <f t="shared" si="438"/>
        <v>Hidden</v>
      </c>
      <c r="BO549" s="70"/>
      <c r="BP549" s="69" t="str">
        <f>IFERROR(IF(SUBTOTAL(109,BP542:BP546)&lt;&gt;BP548,"Hidden",""),"Error")</f>
        <v>Hidden</v>
      </c>
      <c r="BQ549" s="69" t="str">
        <f t="shared" ref="BQ549:BW549" si="439">IFERROR(IF(SUBTOTAL(109,BQ542:BQ546)&lt;&gt;BQ548,"Hidden",""),"Error")</f>
        <v>Hidden</v>
      </c>
      <c r="BR549" s="69" t="str">
        <f t="shared" si="439"/>
        <v>Hidden</v>
      </c>
      <c r="BS549" s="69" t="str">
        <f t="shared" si="439"/>
        <v>Hidden</v>
      </c>
      <c r="BT549" s="69" t="str">
        <f t="shared" si="439"/>
        <v>Hidden</v>
      </c>
      <c r="BU549" s="69" t="str">
        <f t="shared" si="439"/>
        <v/>
      </c>
      <c r="BV549" s="69" t="str">
        <f t="shared" si="439"/>
        <v/>
      </c>
      <c r="BW549" s="69" t="str">
        <f t="shared" si="439"/>
        <v>Hidden</v>
      </c>
      <c r="BX549" s="70"/>
      <c r="BY549" s="69" t="str">
        <f>IFERROR(IF(SUBTOTAL(109,BY542:BY546)&lt;&gt;BY548,"Hidden",""),"Error")</f>
        <v>Hidden</v>
      </c>
      <c r="BZ549" s="69" t="str">
        <f t="shared" ref="BZ549:CF549" si="440">IFERROR(IF(SUBTOTAL(109,BZ542:BZ546)&lt;&gt;BZ548,"Hidden",""),"Error")</f>
        <v>Hidden</v>
      </c>
      <c r="CA549" s="69" t="str">
        <f t="shared" si="440"/>
        <v>Hidden</v>
      </c>
      <c r="CB549" s="69" t="str">
        <f t="shared" si="440"/>
        <v>Hidden</v>
      </c>
      <c r="CC549" s="69" t="str">
        <f t="shared" si="440"/>
        <v>Hidden</v>
      </c>
      <c r="CD549" s="69" t="str">
        <f t="shared" si="440"/>
        <v/>
      </c>
      <c r="CE549" s="69" t="str">
        <f t="shared" si="440"/>
        <v/>
      </c>
      <c r="CF549" s="69" t="str">
        <f t="shared" si="440"/>
        <v>Hidden</v>
      </c>
      <c r="CG549" s="70"/>
      <c r="CH549" s="69" t="str">
        <f>IFERROR(IF(SUBTOTAL(109,CH542:CH546)&lt;&gt;CH548,"Hidden",""),"Error")</f>
        <v>Hidden</v>
      </c>
      <c r="CI549" s="69" t="str">
        <f t="shared" ref="CI549:CO549" si="441">IFERROR(IF(SUBTOTAL(109,CI542:CI546)&lt;&gt;CI548,"Hidden",""),"Error")</f>
        <v>Hidden</v>
      </c>
      <c r="CJ549" s="69" t="str">
        <f t="shared" si="441"/>
        <v>Hidden</v>
      </c>
      <c r="CK549" s="69" t="str">
        <f t="shared" si="441"/>
        <v>Hidden</v>
      </c>
      <c r="CL549" s="69" t="str">
        <f t="shared" si="441"/>
        <v>Hidden</v>
      </c>
      <c r="CM549" s="69" t="str">
        <f t="shared" si="441"/>
        <v/>
      </c>
      <c r="CN549" s="69" t="str">
        <f t="shared" si="441"/>
        <v/>
      </c>
      <c r="CO549" s="69" t="str">
        <f t="shared" si="441"/>
        <v>Hidden</v>
      </c>
      <c r="CP549" s="70"/>
      <c r="CQ549" s="69" t="str">
        <f>IFERROR(IF(SUBTOTAL(109,CQ542:CQ546)&lt;&gt;CQ548,"Hidden",""),"Error")</f>
        <v>Hidden</v>
      </c>
      <c r="CR549" s="69" t="str">
        <f t="shared" ref="CR549:CX549" si="442">IFERROR(IF(SUBTOTAL(109,CR542:CR546)&lt;&gt;CR548,"Hidden",""),"Error")</f>
        <v>Hidden</v>
      </c>
      <c r="CS549" s="69" t="str">
        <f t="shared" si="442"/>
        <v>Hidden</v>
      </c>
      <c r="CT549" s="69" t="str">
        <f t="shared" si="442"/>
        <v>Hidden</v>
      </c>
      <c r="CU549" s="69" t="str">
        <f t="shared" si="442"/>
        <v>Hidden</v>
      </c>
      <c r="CV549" s="69" t="str">
        <f t="shared" si="442"/>
        <v/>
      </c>
      <c r="CW549" s="69" t="str">
        <f t="shared" si="442"/>
        <v/>
      </c>
      <c r="CX549" s="69" t="str">
        <f t="shared" si="442"/>
        <v>Hidden</v>
      </c>
      <c r="CY549" s="70"/>
      <c r="CZ549" s="69" t="str">
        <f>IFERROR(IF(SUBTOTAL(109,CZ542:CZ546)&lt;&gt;CZ548,"Hidden",""),"Error")</f>
        <v>Hidden</v>
      </c>
      <c r="DA549" s="69" t="str">
        <f t="shared" ref="DA549:DG549" si="443">IFERROR(IF(SUBTOTAL(109,DA542:DA546)&lt;&gt;DA548,"Hidden",""),"Error")</f>
        <v>Hidden</v>
      </c>
      <c r="DB549" s="69" t="str">
        <f t="shared" si="443"/>
        <v>Hidden</v>
      </c>
      <c r="DC549" s="69" t="str">
        <f t="shared" si="443"/>
        <v>Hidden</v>
      </c>
      <c r="DD549" s="69" t="str">
        <f t="shared" si="443"/>
        <v>Hidden</v>
      </c>
      <c r="DE549" s="69" t="str">
        <f t="shared" si="443"/>
        <v/>
      </c>
      <c r="DF549" s="69" t="str">
        <f t="shared" si="443"/>
        <v/>
      </c>
      <c r="DG549" s="69" t="str">
        <f t="shared" si="443"/>
        <v>Hidden</v>
      </c>
      <c r="DH549" s="70"/>
    </row>
    <row r="550" spans="1:112" s="74" customFormat="1" ht="11.5" collapsed="1" x14ac:dyDescent="0.35">
      <c r="A550" s="87">
        <v>5000</v>
      </c>
      <c r="B550" s="87" t="s">
        <v>82</v>
      </c>
      <c r="C550" s="69"/>
      <c r="D550" s="69"/>
      <c r="E550" s="69"/>
      <c r="F550" s="69"/>
      <c r="G550" s="69"/>
      <c r="H550" s="69"/>
      <c r="I550" s="69"/>
      <c r="J550" s="69"/>
      <c r="K550" s="69"/>
      <c r="L550" s="69"/>
      <c r="M550" s="69"/>
      <c r="N550" s="70"/>
      <c r="O550" s="69"/>
      <c r="P550" s="69"/>
      <c r="Q550" s="69"/>
      <c r="R550" s="69"/>
      <c r="S550" s="69"/>
      <c r="T550" s="69"/>
      <c r="U550" s="69"/>
      <c r="V550" s="69"/>
      <c r="W550" s="70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/>
      <c r="AI550" s="69"/>
      <c r="AJ550" s="69"/>
      <c r="AK550" s="69"/>
      <c r="AL550" s="69"/>
      <c r="AM550" s="69"/>
      <c r="AN550" s="70"/>
      <c r="AO550" s="69"/>
      <c r="AP550" s="69"/>
      <c r="AQ550" s="69"/>
      <c r="AR550" s="69"/>
      <c r="AS550" s="69"/>
      <c r="AT550" s="69"/>
      <c r="AU550" s="69"/>
      <c r="AV550" s="69"/>
      <c r="AW550" s="70"/>
      <c r="AX550" s="69"/>
      <c r="AY550" s="69"/>
      <c r="AZ550" s="69"/>
      <c r="BA550" s="69"/>
      <c r="BB550" s="69"/>
      <c r="BC550" s="69"/>
      <c r="BD550" s="69"/>
      <c r="BE550" s="69"/>
      <c r="BF550" s="70"/>
      <c r="BG550" s="69"/>
      <c r="BH550" s="69"/>
      <c r="BI550" s="69"/>
      <c r="BJ550" s="69"/>
      <c r="BK550" s="69"/>
      <c r="BL550" s="69"/>
      <c r="BM550" s="69"/>
      <c r="BN550" s="69"/>
      <c r="BO550" s="70"/>
      <c r="BP550" s="69"/>
      <c r="BQ550" s="69"/>
      <c r="BR550" s="69"/>
      <c r="BS550" s="69"/>
      <c r="BT550" s="69"/>
      <c r="BU550" s="69"/>
      <c r="BV550" s="69"/>
      <c r="BW550" s="69"/>
      <c r="BX550" s="70"/>
      <c r="BY550" s="69"/>
      <c r="BZ550" s="69"/>
      <c r="CA550" s="69"/>
      <c r="CB550" s="69"/>
      <c r="CC550" s="69"/>
      <c r="CD550" s="69"/>
      <c r="CE550" s="69"/>
      <c r="CF550" s="69"/>
      <c r="CG550" s="70"/>
      <c r="CH550" s="69"/>
      <c r="CI550" s="69"/>
      <c r="CJ550" s="69"/>
      <c r="CK550" s="69"/>
      <c r="CL550" s="69"/>
      <c r="CM550" s="69"/>
      <c r="CN550" s="69"/>
      <c r="CO550" s="69"/>
      <c r="CP550" s="70"/>
      <c r="CQ550" s="69"/>
      <c r="CR550" s="69"/>
      <c r="CS550" s="69"/>
      <c r="CT550" s="69"/>
      <c r="CU550" s="69"/>
      <c r="CV550" s="69"/>
      <c r="CW550" s="69"/>
      <c r="CX550" s="69"/>
      <c r="CY550" s="70"/>
      <c r="CZ550" s="69"/>
      <c r="DA550" s="69"/>
      <c r="DB550" s="69"/>
      <c r="DC550" s="69"/>
      <c r="DD550" s="69"/>
      <c r="DE550" s="69"/>
      <c r="DF550" s="69"/>
      <c r="DG550" s="69"/>
      <c r="DH550" s="70"/>
    </row>
    <row r="551" spans="1:112" s="74" customFormat="1" ht="11.5" hidden="1" x14ac:dyDescent="0.35">
      <c r="A551" s="88">
        <v>5100</v>
      </c>
      <c r="B551" s="88" t="s">
        <v>742</v>
      </c>
      <c r="C551" s="69"/>
      <c r="D551" s="69">
        <v>0</v>
      </c>
      <c r="E551" s="69">
        <v>0</v>
      </c>
      <c r="F551" s="69">
        <v>0</v>
      </c>
      <c r="G551" s="69">
        <v>0</v>
      </c>
      <c r="H551" s="69">
        <v>0</v>
      </c>
      <c r="I551" s="69">
        <v>0</v>
      </c>
      <c r="J551" s="69">
        <v>0</v>
      </c>
      <c r="K551" s="69">
        <v>0</v>
      </c>
      <c r="L551" s="69">
        <v>0</v>
      </c>
      <c r="M551" s="69">
        <v>0</v>
      </c>
      <c r="N551" s="70" t="s">
        <v>423</v>
      </c>
      <c r="O551" s="69">
        <v>0</v>
      </c>
      <c r="P551" s="69">
        <v>0</v>
      </c>
      <c r="Q551" s="69">
        <v>0</v>
      </c>
      <c r="R551" s="69">
        <v>0</v>
      </c>
      <c r="S551" s="69">
        <v>0</v>
      </c>
      <c r="T551" s="69">
        <v>0</v>
      </c>
      <c r="U551" s="69">
        <v>0</v>
      </c>
      <c r="V551" s="69">
        <v>0</v>
      </c>
      <c r="W551" s="70" t="s">
        <v>423</v>
      </c>
      <c r="X551" s="69">
        <f t="shared" ref="X551:AE582" si="444">F551-O551</f>
        <v>0</v>
      </c>
      <c r="Y551" s="69">
        <f t="shared" si="444"/>
        <v>0</v>
      </c>
      <c r="Z551" s="69">
        <f t="shared" si="444"/>
        <v>0</v>
      </c>
      <c r="AA551" s="69">
        <f t="shared" si="444"/>
        <v>0</v>
      </c>
      <c r="AB551" s="69">
        <f t="shared" si="444"/>
        <v>0</v>
      </c>
      <c r="AC551" s="69">
        <f t="shared" si="444"/>
        <v>0</v>
      </c>
      <c r="AD551" s="69">
        <f t="shared" si="444"/>
        <v>0</v>
      </c>
      <c r="AE551" s="69">
        <f t="shared" si="444"/>
        <v>0</v>
      </c>
      <c r="AF551" s="69">
        <v>0</v>
      </c>
      <c r="AG551" s="69">
        <v>0</v>
      </c>
      <c r="AH551" s="69">
        <v>0</v>
      </c>
      <c r="AI551" s="69">
        <v>0</v>
      </c>
      <c r="AJ551" s="69">
        <v>0</v>
      </c>
      <c r="AK551" s="69">
        <v>0</v>
      </c>
      <c r="AL551" s="69">
        <v>0</v>
      </c>
      <c r="AM551" s="69">
        <v>0</v>
      </c>
      <c r="AN551" s="70" t="s">
        <v>423</v>
      </c>
      <c r="AO551" s="69">
        <v>0</v>
      </c>
      <c r="AP551" s="69">
        <v>0</v>
      </c>
      <c r="AQ551" s="69">
        <v>0</v>
      </c>
      <c r="AR551" s="69">
        <v>0</v>
      </c>
      <c r="AS551" s="69">
        <v>0</v>
      </c>
      <c r="AT551" s="69">
        <v>0</v>
      </c>
      <c r="AU551" s="69">
        <v>0</v>
      </c>
      <c r="AV551" s="69">
        <v>0</v>
      </c>
      <c r="AW551" s="70" t="s">
        <v>423</v>
      </c>
      <c r="AX551" s="69">
        <v>0</v>
      </c>
      <c r="AY551" s="69">
        <v>0</v>
      </c>
      <c r="AZ551" s="69">
        <v>0</v>
      </c>
      <c r="BA551" s="69">
        <v>0</v>
      </c>
      <c r="BB551" s="69">
        <v>0</v>
      </c>
      <c r="BC551" s="69">
        <v>0</v>
      </c>
      <c r="BD551" s="69">
        <v>0</v>
      </c>
      <c r="BE551" s="69">
        <v>0</v>
      </c>
      <c r="BF551" s="70" t="s">
        <v>423</v>
      </c>
      <c r="BG551" s="69">
        <v>0</v>
      </c>
      <c r="BH551" s="69">
        <v>0</v>
      </c>
      <c r="BI551" s="69">
        <v>0</v>
      </c>
      <c r="BJ551" s="69">
        <v>0</v>
      </c>
      <c r="BK551" s="69">
        <v>0</v>
      </c>
      <c r="BL551" s="69">
        <v>0</v>
      </c>
      <c r="BM551" s="69">
        <v>0</v>
      </c>
      <c r="BN551" s="69">
        <v>0</v>
      </c>
      <c r="BO551" s="70" t="s">
        <v>423</v>
      </c>
      <c r="BP551" s="69">
        <v>0</v>
      </c>
      <c r="BQ551" s="69">
        <v>0</v>
      </c>
      <c r="BR551" s="69">
        <v>0</v>
      </c>
      <c r="BS551" s="69">
        <v>0</v>
      </c>
      <c r="BT551" s="69">
        <v>0</v>
      </c>
      <c r="BU551" s="69">
        <v>0</v>
      </c>
      <c r="BV551" s="69">
        <v>0</v>
      </c>
      <c r="BW551" s="69">
        <v>0</v>
      </c>
      <c r="BX551" s="70" t="s">
        <v>423</v>
      </c>
      <c r="BY551" s="69">
        <v>0</v>
      </c>
      <c r="BZ551" s="69">
        <v>0</v>
      </c>
      <c r="CA551" s="69">
        <v>0</v>
      </c>
      <c r="CB551" s="69">
        <v>0</v>
      </c>
      <c r="CC551" s="69">
        <v>0</v>
      </c>
      <c r="CD551" s="69">
        <v>0</v>
      </c>
      <c r="CE551" s="69">
        <v>0</v>
      </c>
      <c r="CF551" s="69">
        <v>0</v>
      </c>
      <c r="CG551" s="70" t="s">
        <v>423</v>
      </c>
      <c r="CH551" s="69">
        <v>0</v>
      </c>
      <c r="CI551" s="69">
        <v>0</v>
      </c>
      <c r="CJ551" s="69">
        <v>0</v>
      </c>
      <c r="CK551" s="69">
        <v>0</v>
      </c>
      <c r="CL551" s="69">
        <v>0</v>
      </c>
      <c r="CM551" s="69">
        <v>0</v>
      </c>
      <c r="CN551" s="69">
        <v>0</v>
      </c>
      <c r="CO551" s="69">
        <v>0</v>
      </c>
      <c r="CP551" s="70" t="s">
        <v>423</v>
      </c>
      <c r="CQ551" s="69">
        <v>0</v>
      </c>
      <c r="CR551" s="69">
        <v>0</v>
      </c>
      <c r="CS551" s="69">
        <v>0</v>
      </c>
      <c r="CT551" s="69">
        <v>0</v>
      </c>
      <c r="CU551" s="69">
        <v>0</v>
      </c>
      <c r="CV551" s="69">
        <v>0</v>
      </c>
      <c r="CW551" s="69">
        <v>0</v>
      </c>
      <c r="CX551" s="69">
        <v>0</v>
      </c>
      <c r="CY551" s="70" t="s">
        <v>423</v>
      </c>
      <c r="CZ551" s="69">
        <v>0</v>
      </c>
      <c r="DA551" s="69">
        <v>0</v>
      </c>
      <c r="DB551" s="69">
        <v>0</v>
      </c>
      <c r="DC551" s="69">
        <v>0</v>
      </c>
      <c r="DD551" s="69">
        <v>0</v>
      </c>
      <c r="DE551" s="69">
        <v>0</v>
      </c>
      <c r="DF551" s="69">
        <v>0</v>
      </c>
      <c r="DG551" s="69">
        <v>0</v>
      </c>
      <c r="DH551" s="70" t="s">
        <v>423</v>
      </c>
    </row>
    <row r="552" spans="1:112" s="74" customFormat="1" ht="11.5" outlineLevel="1" x14ac:dyDescent="0.35">
      <c r="A552" s="88">
        <v>5101</v>
      </c>
      <c r="B552" s="88" t="s">
        <v>743</v>
      </c>
      <c r="C552" s="69"/>
      <c r="D552" s="69">
        <v>0</v>
      </c>
      <c r="E552" s="69">
        <v>2995134.3527657394</v>
      </c>
      <c r="F552" s="69">
        <v>72914.368132381642</v>
      </c>
      <c r="G552" s="69">
        <v>607619.73443651374</v>
      </c>
      <c r="H552" s="69">
        <v>972191.57509842189</v>
      </c>
      <c r="I552" s="69">
        <v>972191.57509842189</v>
      </c>
      <c r="J552" s="69">
        <v>370217.1</v>
      </c>
      <c r="K552" s="69">
        <v>0</v>
      </c>
      <c r="L552" s="69">
        <v>0</v>
      </c>
      <c r="M552" s="69">
        <v>0</v>
      </c>
      <c r="N552" s="70" t="s">
        <v>423</v>
      </c>
      <c r="O552" s="69">
        <v>72914.368132381642</v>
      </c>
      <c r="P552" s="69">
        <v>607619.73443651374</v>
      </c>
      <c r="Q552" s="69">
        <v>972191.57509842189</v>
      </c>
      <c r="R552" s="69">
        <v>972191.57509842189</v>
      </c>
      <c r="S552" s="69">
        <v>370217.1</v>
      </c>
      <c r="T552" s="69">
        <v>0</v>
      </c>
      <c r="U552" s="69">
        <v>0</v>
      </c>
      <c r="V552" s="69">
        <v>2995134.3527657394</v>
      </c>
      <c r="W552" s="70" t="s">
        <v>423</v>
      </c>
      <c r="X552" s="69">
        <f t="shared" si="444"/>
        <v>0</v>
      </c>
      <c r="Y552" s="69">
        <f t="shared" si="444"/>
        <v>0</v>
      </c>
      <c r="Z552" s="69">
        <f t="shared" si="444"/>
        <v>0</v>
      </c>
      <c r="AA552" s="69">
        <f t="shared" si="444"/>
        <v>0</v>
      </c>
      <c r="AB552" s="69">
        <f t="shared" si="444"/>
        <v>0</v>
      </c>
      <c r="AC552" s="69">
        <f t="shared" si="444"/>
        <v>0</v>
      </c>
      <c r="AD552" s="69">
        <f t="shared" si="444"/>
        <v>0</v>
      </c>
      <c r="AE552" s="69">
        <f t="shared" si="444"/>
        <v>-2995134.3527657394</v>
      </c>
      <c r="AF552" s="69">
        <v>75101.799176353088</v>
      </c>
      <c r="AG552" s="69">
        <v>560405.80420849985</v>
      </c>
      <c r="AH552" s="69">
        <v>896649.28673359985</v>
      </c>
      <c r="AI552" s="69">
        <v>896649.28673359985</v>
      </c>
      <c r="AJ552" s="69">
        <v>350205.68</v>
      </c>
      <c r="AK552" s="69">
        <v>0</v>
      </c>
      <c r="AL552" s="69">
        <v>0</v>
      </c>
      <c r="AM552" s="69">
        <v>2779011.8568520527</v>
      </c>
      <c r="AN552" s="70" t="s">
        <v>423</v>
      </c>
      <c r="AO552" s="69">
        <v>77354.853151643678</v>
      </c>
      <c r="AP552" s="69">
        <v>539529.41658055992</v>
      </c>
      <c r="AQ552" s="69">
        <v>863247.06652889587</v>
      </c>
      <c r="AR552" s="69">
        <v>863247.06652889587</v>
      </c>
      <c r="AS552" s="69">
        <v>388308.8</v>
      </c>
      <c r="AT552" s="69">
        <v>0</v>
      </c>
      <c r="AU552" s="69">
        <v>0</v>
      </c>
      <c r="AV552" s="69">
        <v>2731687.2027899949</v>
      </c>
      <c r="AW552" s="70" t="s">
        <v>423</v>
      </c>
      <c r="AX552" s="69">
        <v>79675.498746192985</v>
      </c>
      <c r="AY552" s="69">
        <v>554708.61515057739</v>
      </c>
      <c r="AZ552" s="69">
        <v>887533.78424092382</v>
      </c>
      <c r="BA552" s="69">
        <v>887533.78424092382</v>
      </c>
      <c r="BB552" s="69">
        <v>402217.21100000001</v>
      </c>
      <c r="BC552" s="69">
        <v>0</v>
      </c>
      <c r="BD552" s="69">
        <v>0</v>
      </c>
      <c r="BE552" s="69">
        <v>2811668.8933786182</v>
      </c>
      <c r="BF552" s="70" t="s">
        <v>423</v>
      </c>
      <c r="BG552" s="69">
        <v>82065.763708578772</v>
      </c>
      <c r="BH552" s="69">
        <v>571349.87360509473</v>
      </c>
      <c r="BI552" s="69">
        <v>914159.7977681515</v>
      </c>
      <c r="BJ552" s="69">
        <v>914159.7977681515</v>
      </c>
      <c r="BK552" s="69">
        <v>407106.48</v>
      </c>
      <c r="BL552" s="69">
        <v>0</v>
      </c>
      <c r="BM552" s="69">
        <v>0</v>
      </c>
      <c r="BN552" s="69">
        <v>2888841.7128499765</v>
      </c>
      <c r="BO552" s="70" t="s">
        <v>423</v>
      </c>
      <c r="BP552" s="69">
        <v>84527.736619836141</v>
      </c>
      <c r="BQ552" s="69">
        <v>588490.36981324758</v>
      </c>
      <c r="BR552" s="69">
        <v>941584.59170119604</v>
      </c>
      <c r="BS552" s="69">
        <v>941584.59170119604</v>
      </c>
      <c r="BT552" s="69">
        <v>419319.67440000002</v>
      </c>
      <c r="BU552" s="69">
        <v>0</v>
      </c>
      <c r="BV552" s="69">
        <v>0</v>
      </c>
      <c r="BW552" s="69">
        <v>2975506.9642354758</v>
      </c>
      <c r="BX552" s="70" t="s">
        <v>423</v>
      </c>
      <c r="BY552" s="69">
        <v>87063.568718431226</v>
      </c>
      <c r="BZ552" s="69">
        <v>606145.08090764505</v>
      </c>
      <c r="CA552" s="69">
        <v>969832.12945223192</v>
      </c>
      <c r="CB552" s="69">
        <v>969832.12945223192</v>
      </c>
      <c r="CC552" s="69">
        <v>431899.26463200001</v>
      </c>
      <c r="CD552" s="69">
        <v>0</v>
      </c>
      <c r="CE552" s="69">
        <v>0</v>
      </c>
      <c r="CF552" s="69">
        <v>3064772.17316254</v>
      </c>
      <c r="CG552" s="70" t="s">
        <v>423</v>
      </c>
      <c r="CH552" s="69">
        <v>89675.475779984161</v>
      </c>
      <c r="CI552" s="69">
        <v>624329.43333487445</v>
      </c>
      <c r="CJ552" s="69">
        <v>998927.09333579894</v>
      </c>
      <c r="CK552" s="69">
        <v>998927.09333579894</v>
      </c>
      <c r="CL552" s="69">
        <v>444856.24257096002</v>
      </c>
      <c r="CM552" s="69">
        <v>0</v>
      </c>
      <c r="CN552" s="69">
        <v>0</v>
      </c>
      <c r="CO552" s="69">
        <v>3156715.3383574164</v>
      </c>
      <c r="CP552" s="70" t="s">
        <v>423</v>
      </c>
      <c r="CQ552" s="69">
        <v>92365.740053383692</v>
      </c>
      <c r="CR552" s="69">
        <v>643059.3163349207</v>
      </c>
      <c r="CS552" s="69">
        <v>1028894.9061358729</v>
      </c>
      <c r="CT552" s="69">
        <v>1028894.9061358729</v>
      </c>
      <c r="CU552" s="69">
        <v>458201.92984808882</v>
      </c>
      <c r="CV552" s="69">
        <v>0</v>
      </c>
      <c r="CW552" s="69">
        <v>0</v>
      </c>
      <c r="CX552" s="69">
        <v>3251416.7985081393</v>
      </c>
      <c r="CY552" s="70" t="s">
        <v>423</v>
      </c>
      <c r="CZ552" s="69">
        <v>95136.712254985207</v>
      </c>
      <c r="DA552" s="69">
        <v>662351.0958249683</v>
      </c>
      <c r="DB552" s="69">
        <v>1059761.7533199491</v>
      </c>
      <c r="DC552" s="69">
        <v>1059761.7533199491</v>
      </c>
      <c r="DD552" s="69">
        <v>471947.98774353153</v>
      </c>
      <c r="DE552" s="69">
        <v>0</v>
      </c>
      <c r="DF552" s="69">
        <v>0</v>
      </c>
      <c r="DG552" s="69">
        <v>3348959.3024633834</v>
      </c>
      <c r="DH552" s="70" t="s">
        <v>423</v>
      </c>
    </row>
    <row r="553" spans="1:112" s="74" customFormat="1" ht="11.5" outlineLevel="1" x14ac:dyDescent="0.35">
      <c r="A553" s="88">
        <v>5102</v>
      </c>
      <c r="B553" s="88" t="s">
        <v>744</v>
      </c>
      <c r="C553" s="69"/>
      <c r="D553" s="69">
        <v>0</v>
      </c>
      <c r="E553" s="69">
        <v>144973.82139246419</v>
      </c>
      <c r="F553" s="69">
        <v>12485.442322896539</v>
      </c>
      <c r="G553" s="69">
        <v>21260.070821836911</v>
      </c>
      <c r="H553" s="69">
        <v>35258.109632022053</v>
      </c>
      <c r="I553" s="69">
        <v>33232.621125489015</v>
      </c>
      <c r="J553" s="69">
        <v>42737.577490219679</v>
      </c>
      <c r="K553" s="69">
        <v>0</v>
      </c>
      <c r="L553" s="69">
        <v>0</v>
      </c>
      <c r="M553" s="69">
        <v>0</v>
      </c>
      <c r="N553" s="70" t="s">
        <v>423</v>
      </c>
      <c r="O553" s="69">
        <v>12485.442322896539</v>
      </c>
      <c r="P553" s="69">
        <v>21260.070821836911</v>
      </c>
      <c r="Q553" s="69">
        <v>35258.109632022053</v>
      </c>
      <c r="R553" s="69">
        <v>33232.621125489015</v>
      </c>
      <c r="S553" s="69">
        <v>42737.577490219679</v>
      </c>
      <c r="T553" s="69">
        <v>0</v>
      </c>
      <c r="U553" s="69">
        <v>0</v>
      </c>
      <c r="V553" s="69">
        <v>144973.82139246419</v>
      </c>
      <c r="W553" s="70" t="s">
        <v>423</v>
      </c>
      <c r="X553" s="69">
        <f t="shared" si="444"/>
        <v>0</v>
      </c>
      <c r="Y553" s="69">
        <f t="shared" si="444"/>
        <v>0</v>
      </c>
      <c r="Z553" s="69">
        <f t="shared" si="444"/>
        <v>0</v>
      </c>
      <c r="AA553" s="69">
        <f t="shared" si="444"/>
        <v>0</v>
      </c>
      <c r="AB553" s="69">
        <f t="shared" si="444"/>
        <v>0</v>
      </c>
      <c r="AC553" s="69">
        <f t="shared" si="444"/>
        <v>0</v>
      </c>
      <c r="AD553" s="69">
        <f t="shared" si="444"/>
        <v>0</v>
      </c>
      <c r="AE553" s="69">
        <f t="shared" si="444"/>
        <v>-144973.82139246419</v>
      </c>
      <c r="AF553" s="69">
        <v>12860.005592583435</v>
      </c>
      <c r="AG553" s="69">
        <v>21685.27223827365</v>
      </c>
      <c r="AH553" s="69">
        <v>35963.271824662494</v>
      </c>
      <c r="AI553" s="69">
        <v>33897.273547998797</v>
      </c>
      <c r="AJ553" s="69">
        <v>44019.70481492627</v>
      </c>
      <c r="AK553" s="69">
        <v>0</v>
      </c>
      <c r="AL553" s="69">
        <v>0</v>
      </c>
      <c r="AM553" s="69">
        <v>148425.52801844466</v>
      </c>
      <c r="AN553" s="70" t="s">
        <v>423</v>
      </c>
      <c r="AO553" s="69">
        <v>13245.805760360938</v>
      </c>
      <c r="AP553" s="69">
        <v>22118.977683039124</v>
      </c>
      <c r="AQ553" s="69">
        <v>36682.537261155747</v>
      </c>
      <c r="AR553" s="69">
        <v>34575.219018958771</v>
      </c>
      <c r="AS553" s="69">
        <v>45340.29595937406</v>
      </c>
      <c r="AT553" s="69">
        <v>0</v>
      </c>
      <c r="AU553" s="69">
        <v>0</v>
      </c>
      <c r="AV553" s="69">
        <v>151962.83568288863</v>
      </c>
      <c r="AW553" s="70" t="s">
        <v>423</v>
      </c>
      <c r="AX553" s="69">
        <v>13643.179933171767</v>
      </c>
      <c r="AY553" s="69">
        <v>22561.357236699907</v>
      </c>
      <c r="AZ553" s="69">
        <v>37416.188006378863</v>
      </c>
      <c r="BA553" s="69">
        <v>35266.723399337949</v>
      </c>
      <c r="BB553" s="69">
        <v>46700.504838155284</v>
      </c>
      <c r="BC553" s="69">
        <v>0</v>
      </c>
      <c r="BD553" s="69">
        <v>0</v>
      </c>
      <c r="BE553" s="69">
        <v>155587.95341374376</v>
      </c>
      <c r="BF553" s="70" t="s">
        <v>423</v>
      </c>
      <c r="BG553" s="69">
        <v>14052.475331166919</v>
      </c>
      <c r="BH553" s="69">
        <v>23238.197953800904</v>
      </c>
      <c r="BI553" s="69">
        <v>38538.673646570227</v>
      </c>
      <c r="BJ553" s="69">
        <v>36324.725101318087</v>
      </c>
      <c r="BK553" s="69">
        <v>48101.519983299942</v>
      </c>
      <c r="BL553" s="69">
        <v>0</v>
      </c>
      <c r="BM553" s="69">
        <v>0</v>
      </c>
      <c r="BN553" s="69">
        <v>160255.59201615609</v>
      </c>
      <c r="BO553" s="70" t="s">
        <v>423</v>
      </c>
      <c r="BP553" s="69">
        <v>14474.049591101928</v>
      </c>
      <c r="BQ553" s="69">
        <v>23935.34389241493</v>
      </c>
      <c r="BR553" s="69">
        <v>39694.833855967336</v>
      </c>
      <c r="BS553" s="69">
        <v>37414.466854357634</v>
      </c>
      <c r="BT553" s="69">
        <v>49544.565582798939</v>
      </c>
      <c r="BU553" s="69">
        <v>0</v>
      </c>
      <c r="BV553" s="69">
        <v>0</v>
      </c>
      <c r="BW553" s="69">
        <v>165063.25977664077</v>
      </c>
      <c r="BX553" s="70" t="s">
        <v>423</v>
      </c>
      <c r="BY553" s="69">
        <v>14908.271078834987</v>
      </c>
      <c r="BZ553" s="69">
        <v>24653.404209187378</v>
      </c>
      <c r="CA553" s="69">
        <v>40885.678871646356</v>
      </c>
      <c r="CB553" s="69">
        <v>38536.90085998836</v>
      </c>
      <c r="CC553" s="69">
        <v>51030.90255028291</v>
      </c>
      <c r="CD553" s="69">
        <v>0</v>
      </c>
      <c r="CE553" s="69">
        <v>0</v>
      </c>
      <c r="CF553" s="69">
        <v>170015.15756994</v>
      </c>
      <c r="CG553" s="70" t="s">
        <v>423</v>
      </c>
      <c r="CH553" s="69">
        <v>15355.519211200037</v>
      </c>
      <c r="CI553" s="69">
        <v>25393.006335463</v>
      </c>
      <c r="CJ553" s="69">
        <v>42112.249237795746</v>
      </c>
      <c r="CK553" s="69">
        <v>39693.007885788014</v>
      </c>
      <c r="CL553" s="69">
        <v>52561.829626791397</v>
      </c>
      <c r="CM553" s="69">
        <v>0</v>
      </c>
      <c r="CN553" s="69">
        <v>0</v>
      </c>
      <c r="CO553" s="69">
        <v>175115.6122970382</v>
      </c>
      <c r="CP553" s="70" t="s">
        <v>423</v>
      </c>
      <c r="CQ553" s="69">
        <v>15816.184787536038</v>
      </c>
      <c r="CR553" s="69">
        <v>26154.79652552689</v>
      </c>
      <c r="CS553" s="69">
        <v>43375.616714929616</v>
      </c>
      <c r="CT553" s="69">
        <v>40883.798122361659</v>
      </c>
      <c r="CU553" s="69">
        <v>54138.684515595138</v>
      </c>
      <c r="CV553" s="69">
        <v>0</v>
      </c>
      <c r="CW553" s="69">
        <v>0</v>
      </c>
      <c r="CX553" s="69">
        <v>180369.08066594935</v>
      </c>
      <c r="CY553" s="70" t="s">
        <v>423</v>
      </c>
      <c r="CZ553" s="69">
        <v>16290.67033116212</v>
      </c>
      <c r="DA553" s="69">
        <v>26939.440421292697</v>
      </c>
      <c r="DB553" s="69">
        <v>44676.885216377508</v>
      </c>
      <c r="DC553" s="69">
        <v>42110.312066032508</v>
      </c>
      <c r="DD553" s="69">
        <v>55762.845051062992</v>
      </c>
      <c r="DE553" s="69">
        <v>0</v>
      </c>
      <c r="DF553" s="69">
        <v>0</v>
      </c>
      <c r="DG553" s="69">
        <v>185780.15308592783</v>
      </c>
      <c r="DH553" s="70" t="s">
        <v>423</v>
      </c>
    </row>
    <row r="554" spans="1:112" s="74" customFormat="1" ht="11.5" hidden="1" outlineLevel="1" x14ac:dyDescent="0.35">
      <c r="A554" s="88">
        <v>5103</v>
      </c>
      <c r="B554" s="88" t="s">
        <v>745</v>
      </c>
      <c r="C554" s="69"/>
      <c r="D554" s="69">
        <v>0</v>
      </c>
      <c r="E554" s="69">
        <v>0</v>
      </c>
      <c r="F554" s="69">
        <v>0</v>
      </c>
      <c r="G554" s="69">
        <v>0</v>
      </c>
      <c r="H554" s="69">
        <v>0</v>
      </c>
      <c r="I554" s="69">
        <v>0</v>
      </c>
      <c r="J554" s="69">
        <v>0</v>
      </c>
      <c r="K554" s="69">
        <v>0</v>
      </c>
      <c r="L554" s="69">
        <v>0</v>
      </c>
      <c r="M554" s="69">
        <v>0</v>
      </c>
      <c r="N554" s="70" t="s">
        <v>423</v>
      </c>
      <c r="O554" s="69">
        <v>0</v>
      </c>
      <c r="P554" s="69">
        <v>0</v>
      </c>
      <c r="Q554" s="69">
        <v>0</v>
      </c>
      <c r="R554" s="69">
        <v>0</v>
      </c>
      <c r="S554" s="69">
        <v>0</v>
      </c>
      <c r="T554" s="69">
        <v>0</v>
      </c>
      <c r="U554" s="69">
        <v>0</v>
      </c>
      <c r="V554" s="69">
        <v>0</v>
      </c>
      <c r="W554" s="70" t="s">
        <v>423</v>
      </c>
      <c r="X554" s="69">
        <f t="shared" si="444"/>
        <v>0</v>
      </c>
      <c r="Y554" s="69">
        <f t="shared" si="444"/>
        <v>0</v>
      </c>
      <c r="Z554" s="69">
        <f t="shared" si="444"/>
        <v>0</v>
      </c>
      <c r="AA554" s="69">
        <f t="shared" si="444"/>
        <v>0</v>
      </c>
      <c r="AB554" s="69">
        <f t="shared" si="444"/>
        <v>0</v>
      </c>
      <c r="AC554" s="69">
        <f t="shared" si="444"/>
        <v>0</v>
      </c>
      <c r="AD554" s="69">
        <f t="shared" si="444"/>
        <v>0</v>
      </c>
      <c r="AE554" s="69">
        <f t="shared" si="444"/>
        <v>0</v>
      </c>
      <c r="AF554" s="69">
        <v>0</v>
      </c>
      <c r="AG554" s="69">
        <v>0</v>
      </c>
      <c r="AH554" s="69">
        <v>0</v>
      </c>
      <c r="AI554" s="69">
        <v>0</v>
      </c>
      <c r="AJ554" s="69">
        <v>0</v>
      </c>
      <c r="AK554" s="69">
        <v>0</v>
      </c>
      <c r="AL554" s="69">
        <v>0</v>
      </c>
      <c r="AM554" s="69">
        <v>0</v>
      </c>
      <c r="AN554" s="70" t="s">
        <v>423</v>
      </c>
      <c r="AO554" s="69">
        <v>0</v>
      </c>
      <c r="AP554" s="69">
        <v>0</v>
      </c>
      <c r="AQ554" s="69">
        <v>0</v>
      </c>
      <c r="AR554" s="69">
        <v>0</v>
      </c>
      <c r="AS554" s="69">
        <v>0</v>
      </c>
      <c r="AT554" s="69">
        <v>0</v>
      </c>
      <c r="AU554" s="69">
        <v>0</v>
      </c>
      <c r="AV554" s="69">
        <v>0</v>
      </c>
      <c r="AW554" s="70" t="s">
        <v>423</v>
      </c>
      <c r="AX554" s="69">
        <v>0</v>
      </c>
      <c r="AY554" s="69">
        <v>0</v>
      </c>
      <c r="AZ554" s="69">
        <v>0</v>
      </c>
      <c r="BA554" s="69">
        <v>0</v>
      </c>
      <c r="BB554" s="69">
        <v>0</v>
      </c>
      <c r="BC554" s="69">
        <v>0</v>
      </c>
      <c r="BD554" s="69">
        <v>0</v>
      </c>
      <c r="BE554" s="69">
        <v>0</v>
      </c>
      <c r="BF554" s="70" t="s">
        <v>423</v>
      </c>
      <c r="BG554" s="69">
        <v>0</v>
      </c>
      <c r="BH554" s="69">
        <v>0</v>
      </c>
      <c r="BI554" s="69">
        <v>0</v>
      </c>
      <c r="BJ554" s="69">
        <v>0</v>
      </c>
      <c r="BK554" s="69">
        <v>0</v>
      </c>
      <c r="BL554" s="69">
        <v>0</v>
      </c>
      <c r="BM554" s="69">
        <v>0</v>
      </c>
      <c r="BN554" s="69">
        <v>0</v>
      </c>
      <c r="BO554" s="70" t="s">
        <v>423</v>
      </c>
      <c r="BP554" s="69">
        <v>0</v>
      </c>
      <c r="BQ554" s="69">
        <v>0</v>
      </c>
      <c r="BR554" s="69">
        <v>0</v>
      </c>
      <c r="BS554" s="69">
        <v>0</v>
      </c>
      <c r="BT554" s="69">
        <v>0</v>
      </c>
      <c r="BU554" s="69">
        <v>0</v>
      </c>
      <c r="BV554" s="69">
        <v>0</v>
      </c>
      <c r="BW554" s="69">
        <v>0</v>
      </c>
      <c r="BX554" s="70" t="s">
        <v>423</v>
      </c>
      <c r="BY554" s="69">
        <v>0</v>
      </c>
      <c r="BZ554" s="69">
        <v>0</v>
      </c>
      <c r="CA554" s="69">
        <v>0</v>
      </c>
      <c r="CB554" s="69">
        <v>0</v>
      </c>
      <c r="CC554" s="69">
        <v>0</v>
      </c>
      <c r="CD554" s="69">
        <v>0</v>
      </c>
      <c r="CE554" s="69">
        <v>0</v>
      </c>
      <c r="CF554" s="69">
        <v>0</v>
      </c>
      <c r="CG554" s="70" t="s">
        <v>423</v>
      </c>
      <c r="CH554" s="69">
        <v>0</v>
      </c>
      <c r="CI554" s="69">
        <v>0</v>
      </c>
      <c r="CJ554" s="69">
        <v>0</v>
      </c>
      <c r="CK554" s="69">
        <v>0</v>
      </c>
      <c r="CL554" s="69">
        <v>0</v>
      </c>
      <c r="CM554" s="69">
        <v>0</v>
      </c>
      <c r="CN554" s="69">
        <v>0</v>
      </c>
      <c r="CO554" s="69">
        <v>0</v>
      </c>
      <c r="CP554" s="70" t="s">
        <v>423</v>
      </c>
      <c r="CQ554" s="69">
        <v>0</v>
      </c>
      <c r="CR554" s="69">
        <v>0</v>
      </c>
      <c r="CS554" s="69">
        <v>0</v>
      </c>
      <c r="CT554" s="69">
        <v>0</v>
      </c>
      <c r="CU554" s="69">
        <v>0</v>
      </c>
      <c r="CV554" s="69">
        <v>0</v>
      </c>
      <c r="CW554" s="69">
        <v>0</v>
      </c>
      <c r="CX554" s="69">
        <v>0</v>
      </c>
      <c r="CY554" s="70" t="s">
        <v>423</v>
      </c>
      <c r="CZ554" s="69">
        <v>0</v>
      </c>
      <c r="DA554" s="69">
        <v>0</v>
      </c>
      <c r="DB554" s="69">
        <v>0</v>
      </c>
      <c r="DC554" s="69">
        <v>0</v>
      </c>
      <c r="DD554" s="69">
        <v>0</v>
      </c>
      <c r="DE554" s="69">
        <v>0</v>
      </c>
      <c r="DF554" s="69">
        <v>0</v>
      </c>
      <c r="DG554" s="69">
        <v>0</v>
      </c>
      <c r="DH554" s="70" t="s">
        <v>423</v>
      </c>
    </row>
    <row r="555" spans="1:112" s="74" customFormat="1" ht="11.5" hidden="1" outlineLevel="1" x14ac:dyDescent="0.35">
      <c r="A555" s="88">
        <v>5104</v>
      </c>
      <c r="B555" s="88" t="s">
        <v>746</v>
      </c>
      <c r="C555" s="69"/>
      <c r="D555" s="69">
        <v>0</v>
      </c>
      <c r="E555" s="69">
        <v>0</v>
      </c>
      <c r="F555" s="69">
        <v>0</v>
      </c>
      <c r="G555" s="69">
        <v>0</v>
      </c>
      <c r="H555" s="69">
        <v>0</v>
      </c>
      <c r="I555" s="69">
        <v>0</v>
      </c>
      <c r="J555" s="69">
        <v>0</v>
      </c>
      <c r="K555" s="69">
        <v>0</v>
      </c>
      <c r="L555" s="69">
        <v>0</v>
      </c>
      <c r="M555" s="69">
        <v>0</v>
      </c>
      <c r="N555" s="70" t="s">
        <v>423</v>
      </c>
      <c r="O555" s="69">
        <v>0</v>
      </c>
      <c r="P555" s="69">
        <v>0</v>
      </c>
      <c r="Q555" s="69">
        <v>0</v>
      </c>
      <c r="R555" s="69">
        <v>0</v>
      </c>
      <c r="S555" s="69">
        <v>0</v>
      </c>
      <c r="T555" s="69">
        <v>0</v>
      </c>
      <c r="U555" s="69">
        <v>0</v>
      </c>
      <c r="V555" s="69">
        <v>0</v>
      </c>
      <c r="W555" s="70" t="s">
        <v>423</v>
      </c>
      <c r="X555" s="69">
        <f t="shared" si="444"/>
        <v>0</v>
      </c>
      <c r="Y555" s="69">
        <f t="shared" si="444"/>
        <v>0</v>
      </c>
      <c r="Z555" s="69">
        <f t="shared" si="444"/>
        <v>0</v>
      </c>
      <c r="AA555" s="69">
        <f t="shared" si="444"/>
        <v>0</v>
      </c>
      <c r="AB555" s="69">
        <f t="shared" si="444"/>
        <v>0</v>
      </c>
      <c r="AC555" s="69">
        <f t="shared" si="444"/>
        <v>0</v>
      </c>
      <c r="AD555" s="69">
        <f t="shared" si="444"/>
        <v>0</v>
      </c>
      <c r="AE555" s="69">
        <f t="shared" si="444"/>
        <v>0</v>
      </c>
      <c r="AF555" s="69">
        <v>0</v>
      </c>
      <c r="AG555" s="69">
        <v>0</v>
      </c>
      <c r="AH555" s="69">
        <v>0</v>
      </c>
      <c r="AI555" s="69">
        <v>0</v>
      </c>
      <c r="AJ555" s="69">
        <v>0</v>
      </c>
      <c r="AK555" s="69">
        <v>0</v>
      </c>
      <c r="AL555" s="69">
        <v>0</v>
      </c>
      <c r="AM555" s="69">
        <v>0</v>
      </c>
      <c r="AN555" s="70" t="s">
        <v>423</v>
      </c>
      <c r="AO555" s="69">
        <v>0</v>
      </c>
      <c r="AP555" s="69">
        <v>0</v>
      </c>
      <c r="AQ555" s="69">
        <v>0</v>
      </c>
      <c r="AR555" s="69">
        <v>0</v>
      </c>
      <c r="AS555" s="69">
        <v>0</v>
      </c>
      <c r="AT555" s="69">
        <v>0</v>
      </c>
      <c r="AU555" s="69">
        <v>0</v>
      </c>
      <c r="AV555" s="69">
        <v>0</v>
      </c>
      <c r="AW555" s="70" t="s">
        <v>423</v>
      </c>
      <c r="AX555" s="69">
        <v>0</v>
      </c>
      <c r="AY555" s="69">
        <v>0</v>
      </c>
      <c r="AZ555" s="69">
        <v>0</v>
      </c>
      <c r="BA555" s="69">
        <v>0</v>
      </c>
      <c r="BB555" s="69">
        <v>0</v>
      </c>
      <c r="BC555" s="69">
        <v>0</v>
      </c>
      <c r="BD555" s="69">
        <v>0</v>
      </c>
      <c r="BE555" s="69">
        <v>0</v>
      </c>
      <c r="BF555" s="70" t="s">
        <v>423</v>
      </c>
      <c r="BG555" s="69">
        <v>0</v>
      </c>
      <c r="BH555" s="69">
        <v>0</v>
      </c>
      <c r="BI555" s="69">
        <v>0</v>
      </c>
      <c r="BJ555" s="69">
        <v>0</v>
      </c>
      <c r="BK555" s="69">
        <v>0</v>
      </c>
      <c r="BL555" s="69">
        <v>0</v>
      </c>
      <c r="BM555" s="69">
        <v>0</v>
      </c>
      <c r="BN555" s="69">
        <v>0</v>
      </c>
      <c r="BO555" s="70" t="s">
        <v>423</v>
      </c>
      <c r="BP555" s="69">
        <v>0</v>
      </c>
      <c r="BQ555" s="69">
        <v>0</v>
      </c>
      <c r="BR555" s="69">
        <v>0</v>
      </c>
      <c r="BS555" s="69">
        <v>0</v>
      </c>
      <c r="BT555" s="69">
        <v>0</v>
      </c>
      <c r="BU555" s="69">
        <v>0</v>
      </c>
      <c r="BV555" s="69">
        <v>0</v>
      </c>
      <c r="BW555" s="69">
        <v>0</v>
      </c>
      <c r="BX555" s="70" t="s">
        <v>423</v>
      </c>
      <c r="BY555" s="69">
        <v>0</v>
      </c>
      <c r="BZ555" s="69">
        <v>0</v>
      </c>
      <c r="CA555" s="69">
        <v>0</v>
      </c>
      <c r="CB555" s="69">
        <v>0</v>
      </c>
      <c r="CC555" s="69">
        <v>0</v>
      </c>
      <c r="CD555" s="69">
        <v>0</v>
      </c>
      <c r="CE555" s="69">
        <v>0</v>
      </c>
      <c r="CF555" s="69">
        <v>0</v>
      </c>
      <c r="CG555" s="70" t="s">
        <v>423</v>
      </c>
      <c r="CH555" s="69">
        <v>0</v>
      </c>
      <c r="CI555" s="69">
        <v>0</v>
      </c>
      <c r="CJ555" s="69">
        <v>0</v>
      </c>
      <c r="CK555" s="69">
        <v>0</v>
      </c>
      <c r="CL555" s="69">
        <v>0</v>
      </c>
      <c r="CM555" s="69">
        <v>0</v>
      </c>
      <c r="CN555" s="69">
        <v>0</v>
      </c>
      <c r="CO555" s="69">
        <v>0</v>
      </c>
      <c r="CP555" s="70" t="s">
        <v>423</v>
      </c>
      <c r="CQ555" s="69">
        <v>0</v>
      </c>
      <c r="CR555" s="69">
        <v>0</v>
      </c>
      <c r="CS555" s="69">
        <v>0</v>
      </c>
      <c r="CT555" s="69">
        <v>0</v>
      </c>
      <c r="CU555" s="69">
        <v>0</v>
      </c>
      <c r="CV555" s="69">
        <v>0</v>
      </c>
      <c r="CW555" s="69">
        <v>0</v>
      </c>
      <c r="CX555" s="69">
        <v>0</v>
      </c>
      <c r="CY555" s="70" t="s">
        <v>423</v>
      </c>
      <c r="CZ555" s="69">
        <v>0</v>
      </c>
      <c r="DA555" s="69">
        <v>0</v>
      </c>
      <c r="DB555" s="69">
        <v>0</v>
      </c>
      <c r="DC555" s="69">
        <v>0</v>
      </c>
      <c r="DD555" s="69">
        <v>0</v>
      </c>
      <c r="DE555" s="69">
        <v>0</v>
      </c>
      <c r="DF555" s="69">
        <v>0</v>
      </c>
      <c r="DG555" s="69">
        <v>0</v>
      </c>
      <c r="DH555" s="70" t="s">
        <v>423</v>
      </c>
    </row>
    <row r="556" spans="1:112" s="74" customFormat="1" ht="11.5" hidden="1" outlineLevel="1" x14ac:dyDescent="0.35">
      <c r="A556" s="88">
        <v>5105</v>
      </c>
      <c r="B556" s="88" t="s">
        <v>747</v>
      </c>
      <c r="C556" s="69"/>
      <c r="D556" s="69">
        <v>0</v>
      </c>
      <c r="E556" s="69">
        <v>0</v>
      </c>
      <c r="F556" s="69">
        <v>0</v>
      </c>
      <c r="G556" s="69">
        <v>0</v>
      </c>
      <c r="H556" s="69">
        <v>0</v>
      </c>
      <c r="I556" s="69">
        <v>0</v>
      </c>
      <c r="J556" s="69">
        <v>0</v>
      </c>
      <c r="K556" s="69">
        <v>0</v>
      </c>
      <c r="L556" s="69">
        <v>0</v>
      </c>
      <c r="M556" s="69">
        <v>0</v>
      </c>
      <c r="N556" s="70" t="s">
        <v>423</v>
      </c>
      <c r="O556" s="69">
        <v>0</v>
      </c>
      <c r="P556" s="69">
        <v>0</v>
      </c>
      <c r="Q556" s="69">
        <v>0</v>
      </c>
      <c r="R556" s="69">
        <v>0</v>
      </c>
      <c r="S556" s="69">
        <v>0</v>
      </c>
      <c r="T556" s="69">
        <v>0</v>
      </c>
      <c r="U556" s="69">
        <v>0</v>
      </c>
      <c r="V556" s="69">
        <v>0</v>
      </c>
      <c r="W556" s="70" t="s">
        <v>423</v>
      </c>
      <c r="X556" s="69">
        <f t="shared" si="444"/>
        <v>0</v>
      </c>
      <c r="Y556" s="69">
        <f t="shared" si="444"/>
        <v>0</v>
      </c>
      <c r="Z556" s="69">
        <f t="shared" si="444"/>
        <v>0</v>
      </c>
      <c r="AA556" s="69">
        <f t="shared" si="444"/>
        <v>0</v>
      </c>
      <c r="AB556" s="69">
        <f t="shared" si="444"/>
        <v>0</v>
      </c>
      <c r="AC556" s="69">
        <f t="shared" si="444"/>
        <v>0</v>
      </c>
      <c r="AD556" s="69">
        <f t="shared" si="444"/>
        <v>0</v>
      </c>
      <c r="AE556" s="69">
        <f t="shared" si="444"/>
        <v>0</v>
      </c>
      <c r="AF556" s="69">
        <v>0</v>
      </c>
      <c r="AG556" s="69">
        <v>0</v>
      </c>
      <c r="AH556" s="69">
        <v>0</v>
      </c>
      <c r="AI556" s="69">
        <v>0</v>
      </c>
      <c r="AJ556" s="69">
        <v>0</v>
      </c>
      <c r="AK556" s="69">
        <v>0</v>
      </c>
      <c r="AL556" s="69">
        <v>0</v>
      </c>
      <c r="AM556" s="69">
        <v>0</v>
      </c>
      <c r="AN556" s="70" t="s">
        <v>423</v>
      </c>
      <c r="AO556" s="69">
        <v>0</v>
      </c>
      <c r="AP556" s="69">
        <v>0</v>
      </c>
      <c r="AQ556" s="69">
        <v>0</v>
      </c>
      <c r="AR556" s="69">
        <v>0</v>
      </c>
      <c r="AS556" s="69">
        <v>0</v>
      </c>
      <c r="AT556" s="69">
        <v>0</v>
      </c>
      <c r="AU556" s="69">
        <v>0</v>
      </c>
      <c r="AV556" s="69">
        <v>0</v>
      </c>
      <c r="AW556" s="70" t="s">
        <v>423</v>
      </c>
      <c r="AX556" s="69">
        <v>0</v>
      </c>
      <c r="AY556" s="69">
        <v>0</v>
      </c>
      <c r="AZ556" s="69">
        <v>0</v>
      </c>
      <c r="BA556" s="69">
        <v>0</v>
      </c>
      <c r="BB556" s="69">
        <v>0</v>
      </c>
      <c r="BC556" s="69">
        <v>0</v>
      </c>
      <c r="BD556" s="69">
        <v>0</v>
      </c>
      <c r="BE556" s="69">
        <v>0</v>
      </c>
      <c r="BF556" s="70" t="s">
        <v>423</v>
      </c>
      <c r="BG556" s="69">
        <v>0</v>
      </c>
      <c r="BH556" s="69">
        <v>0</v>
      </c>
      <c r="BI556" s="69">
        <v>0</v>
      </c>
      <c r="BJ556" s="69">
        <v>0</v>
      </c>
      <c r="BK556" s="69">
        <v>0</v>
      </c>
      <c r="BL556" s="69">
        <v>0</v>
      </c>
      <c r="BM556" s="69">
        <v>0</v>
      </c>
      <c r="BN556" s="69">
        <v>0</v>
      </c>
      <c r="BO556" s="70" t="s">
        <v>423</v>
      </c>
      <c r="BP556" s="69">
        <v>0</v>
      </c>
      <c r="BQ556" s="69">
        <v>0</v>
      </c>
      <c r="BR556" s="69">
        <v>0</v>
      </c>
      <c r="BS556" s="69">
        <v>0</v>
      </c>
      <c r="BT556" s="69">
        <v>0</v>
      </c>
      <c r="BU556" s="69">
        <v>0</v>
      </c>
      <c r="BV556" s="69">
        <v>0</v>
      </c>
      <c r="BW556" s="69">
        <v>0</v>
      </c>
      <c r="BX556" s="70" t="s">
        <v>423</v>
      </c>
      <c r="BY556" s="69">
        <v>0</v>
      </c>
      <c r="BZ556" s="69">
        <v>0</v>
      </c>
      <c r="CA556" s="69">
        <v>0</v>
      </c>
      <c r="CB556" s="69">
        <v>0</v>
      </c>
      <c r="CC556" s="69">
        <v>0</v>
      </c>
      <c r="CD556" s="69">
        <v>0</v>
      </c>
      <c r="CE556" s="69">
        <v>0</v>
      </c>
      <c r="CF556" s="69">
        <v>0</v>
      </c>
      <c r="CG556" s="70" t="s">
        <v>423</v>
      </c>
      <c r="CH556" s="69">
        <v>0</v>
      </c>
      <c r="CI556" s="69">
        <v>0</v>
      </c>
      <c r="CJ556" s="69">
        <v>0</v>
      </c>
      <c r="CK556" s="69">
        <v>0</v>
      </c>
      <c r="CL556" s="69">
        <v>0</v>
      </c>
      <c r="CM556" s="69">
        <v>0</v>
      </c>
      <c r="CN556" s="69">
        <v>0</v>
      </c>
      <c r="CO556" s="69">
        <v>0</v>
      </c>
      <c r="CP556" s="70" t="s">
        <v>423</v>
      </c>
      <c r="CQ556" s="69">
        <v>0</v>
      </c>
      <c r="CR556" s="69">
        <v>0</v>
      </c>
      <c r="CS556" s="69">
        <v>0</v>
      </c>
      <c r="CT556" s="69">
        <v>0</v>
      </c>
      <c r="CU556" s="69">
        <v>0</v>
      </c>
      <c r="CV556" s="69">
        <v>0</v>
      </c>
      <c r="CW556" s="69">
        <v>0</v>
      </c>
      <c r="CX556" s="69">
        <v>0</v>
      </c>
      <c r="CY556" s="70" t="s">
        <v>423</v>
      </c>
      <c r="CZ556" s="69">
        <v>0</v>
      </c>
      <c r="DA556" s="69">
        <v>0</v>
      </c>
      <c r="DB556" s="69">
        <v>0</v>
      </c>
      <c r="DC556" s="69">
        <v>0</v>
      </c>
      <c r="DD556" s="69">
        <v>0</v>
      </c>
      <c r="DE556" s="69">
        <v>0</v>
      </c>
      <c r="DF556" s="69">
        <v>0</v>
      </c>
      <c r="DG556" s="69">
        <v>0</v>
      </c>
      <c r="DH556" s="70" t="s">
        <v>423</v>
      </c>
    </row>
    <row r="557" spans="1:112" s="74" customFormat="1" ht="11.5" hidden="1" outlineLevel="1" x14ac:dyDescent="0.35">
      <c r="A557" s="88">
        <v>5106</v>
      </c>
      <c r="B557" s="88" t="s">
        <v>748</v>
      </c>
      <c r="C557" s="69"/>
      <c r="D557" s="69">
        <v>0</v>
      </c>
      <c r="E557" s="69">
        <v>0</v>
      </c>
      <c r="F557" s="69">
        <v>0</v>
      </c>
      <c r="G557" s="69">
        <v>0</v>
      </c>
      <c r="H557" s="69">
        <v>0</v>
      </c>
      <c r="I557" s="69">
        <v>0</v>
      </c>
      <c r="J557" s="69">
        <v>0</v>
      </c>
      <c r="K557" s="69">
        <v>0</v>
      </c>
      <c r="L557" s="69">
        <v>0</v>
      </c>
      <c r="M557" s="69">
        <v>0</v>
      </c>
      <c r="N557" s="70" t="s">
        <v>423</v>
      </c>
      <c r="O557" s="69">
        <v>0</v>
      </c>
      <c r="P557" s="69">
        <v>0</v>
      </c>
      <c r="Q557" s="69">
        <v>0</v>
      </c>
      <c r="R557" s="69">
        <v>0</v>
      </c>
      <c r="S557" s="69">
        <v>0</v>
      </c>
      <c r="T557" s="69">
        <v>0</v>
      </c>
      <c r="U557" s="69">
        <v>0</v>
      </c>
      <c r="V557" s="69">
        <v>0</v>
      </c>
      <c r="W557" s="70" t="s">
        <v>423</v>
      </c>
      <c r="X557" s="69">
        <f t="shared" si="444"/>
        <v>0</v>
      </c>
      <c r="Y557" s="69">
        <f t="shared" si="444"/>
        <v>0</v>
      </c>
      <c r="Z557" s="69">
        <f t="shared" si="444"/>
        <v>0</v>
      </c>
      <c r="AA557" s="69">
        <f t="shared" si="444"/>
        <v>0</v>
      </c>
      <c r="AB557" s="69">
        <f t="shared" si="444"/>
        <v>0</v>
      </c>
      <c r="AC557" s="69">
        <f t="shared" si="444"/>
        <v>0</v>
      </c>
      <c r="AD557" s="69">
        <f t="shared" si="444"/>
        <v>0</v>
      </c>
      <c r="AE557" s="69">
        <f t="shared" si="444"/>
        <v>0</v>
      </c>
      <c r="AF557" s="69">
        <v>0</v>
      </c>
      <c r="AG557" s="69">
        <v>0</v>
      </c>
      <c r="AH557" s="69">
        <v>0</v>
      </c>
      <c r="AI557" s="69">
        <v>0</v>
      </c>
      <c r="AJ557" s="69">
        <v>0</v>
      </c>
      <c r="AK557" s="69">
        <v>0</v>
      </c>
      <c r="AL557" s="69">
        <v>0</v>
      </c>
      <c r="AM557" s="69">
        <v>0</v>
      </c>
      <c r="AN557" s="70" t="s">
        <v>423</v>
      </c>
      <c r="AO557" s="69">
        <v>0</v>
      </c>
      <c r="AP557" s="69">
        <v>0</v>
      </c>
      <c r="AQ557" s="69">
        <v>0</v>
      </c>
      <c r="AR557" s="69">
        <v>0</v>
      </c>
      <c r="AS557" s="69">
        <v>0</v>
      </c>
      <c r="AT557" s="69">
        <v>0</v>
      </c>
      <c r="AU557" s="69">
        <v>0</v>
      </c>
      <c r="AV557" s="69">
        <v>0</v>
      </c>
      <c r="AW557" s="70" t="s">
        <v>423</v>
      </c>
      <c r="AX557" s="69">
        <v>0</v>
      </c>
      <c r="AY557" s="69">
        <v>0</v>
      </c>
      <c r="AZ557" s="69">
        <v>0</v>
      </c>
      <c r="BA557" s="69">
        <v>0</v>
      </c>
      <c r="BB557" s="69">
        <v>0</v>
      </c>
      <c r="BC557" s="69">
        <v>0</v>
      </c>
      <c r="BD557" s="69">
        <v>0</v>
      </c>
      <c r="BE557" s="69">
        <v>0</v>
      </c>
      <c r="BF557" s="70" t="s">
        <v>423</v>
      </c>
      <c r="BG557" s="69">
        <v>0</v>
      </c>
      <c r="BH557" s="69">
        <v>0</v>
      </c>
      <c r="BI557" s="69">
        <v>0</v>
      </c>
      <c r="BJ557" s="69">
        <v>0</v>
      </c>
      <c r="BK557" s="69">
        <v>0</v>
      </c>
      <c r="BL557" s="69">
        <v>0</v>
      </c>
      <c r="BM557" s="69">
        <v>0</v>
      </c>
      <c r="BN557" s="69">
        <v>0</v>
      </c>
      <c r="BO557" s="70" t="s">
        <v>423</v>
      </c>
      <c r="BP557" s="69">
        <v>0</v>
      </c>
      <c r="BQ557" s="69">
        <v>0</v>
      </c>
      <c r="BR557" s="69">
        <v>0</v>
      </c>
      <c r="BS557" s="69">
        <v>0</v>
      </c>
      <c r="BT557" s="69">
        <v>0</v>
      </c>
      <c r="BU557" s="69">
        <v>0</v>
      </c>
      <c r="BV557" s="69">
        <v>0</v>
      </c>
      <c r="BW557" s="69">
        <v>0</v>
      </c>
      <c r="BX557" s="70" t="s">
        <v>423</v>
      </c>
      <c r="BY557" s="69">
        <v>0</v>
      </c>
      <c r="BZ557" s="69">
        <v>0</v>
      </c>
      <c r="CA557" s="69">
        <v>0</v>
      </c>
      <c r="CB557" s="69">
        <v>0</v>
      </c>
      <c r="CC557" s="69">
        <v>0</v>
      </c>
      <c r="CD557" s="69">
        <v>0</v>
      </c>
      <c r="CE557" s="69">
        <v>0</v>
      </c>
      <c r="CF557" s="69">
        <v>0</v>
      </c>
      <c r="CG557" s="70" t="s">
        <v>423</v>
      </c>
      <c r="CH557" s="69">
        <v>0</v>
      </c>
      <c r="CI557" s="69">
        <v>0</v>
      </c>
      <c r="CJ557" s="69">
        <v>0</v>
      </c>
      <c r="CK557" s="69">
        <v>0</v>
      </c>
      <c r="CL557" s="69">
        <v>0</v>
      </c>
      <c r="CM557" s="69">
        <v>0</v>
      </c>
      <c r="CN557" s="69">
        <v>0</v>
      </c>
      <c r="CO557" s="69">
        <v>0</v>
      </c>
      <c r="CP557" s="70" t="s">
        <v>423</v>
      </c>
      <c r="CQ557" s="69">
        <v>0</v>
      </c>
      <c r="CR557" s="69">
        <v>0</v>
      </c>
      <c r="CS557" s="69">
        <v>0</v>
      </c>
      <c r="CT557" s="69">
        <v>0</v>
      </c>
      <c r="CU557" s="69">
        <v>0</v>
      </c>
      <c r="CV557" s="69">
        <v>0</v>
      </c>
      <c r="CW557" s="69">
        <v>0</v>
      </c>
      <c r="CX557" s="69">
        <v>0</v>
      </c>
      <c r="CY557" s="70" t="s">
        <v>423</v>
      </c>
      <c r="CZ557" s="69">
        <v>0</v>
      </c>
      <c r="DA557" s="69">
        <v>0</v>
      </c>
      <c r="DB557" s="69">
        <v>0</v>
      </c>
      <c r="DC557" s="69">
        <v>0</v>
      </c>
      <c r="DD557" s="69">
        <v>0</v>
      </c>
      <c r="DE557" s="69">
        <v>0</v>
      </c>
      <c r="DF557" s="69">
        <v>0</v>
      </c>
      <c r="DG557" s="69">
        <v>0</v>
      </c>
      <c r="DH557" s="70" t="s">
        <v>423</v>
      </c>
    </row>
    <row r="558" spans="1:112" s="74" customFormat="1" ht="11.5" hidden="1" outlineLevel="1" x14ac:dyDescent="0.35">
      <c r="A558" s="88">
        <v>5107</v>
      </c>
      <c r="B558" s="88" t="s">
        <v>749</v>
      </c>
      <c r="C558" s="69"/>
      <c r="D558" s="69">
        <v>0</v>
      </c>
      <c r="E558" s="69">
        <v>0</v>
      </c>
      <c r="F558" s="69">
        <v>0</v>
      </c>
      <c r="G558" s="69">
        <v>0</v>
      </c>
      <c r="H558" s="69">
        <v>0</v>
      </c>
      <c r="I558" s="69">
        <v>0</v>
      </c>
      <c r="J558" s="69">
        <v>0</v>
      </c>
      <c r="K558" s="69">
        <v>0</v>
      </c>
      <c r="L558" s="69">
        <v>0</v>
      </c>
      <c r="M558" s="69">
        <v>0</v>
      </c>
      <c r="N558" s="70" t="s">
        <v>423</v>
      </c>
      <c r="O558" s="69">
        <v>0</v>
      </c>
      <c r="P558" s="69">
        <v>0</v>
      </c>
      <c r="Q558" s="69">
        <v>0</v>
      </c>
      <c r="R558" s="69">
        <v>0</v>
      </c>
      <c r="S558" s="69">
        <v>0</v>
      </c>
      <c r="T558" s="69">
        <v>0</v>
      </c>
      <c r="U558" s="69">
        <v>0</v>
      </c>
      <c r="V558" s="69">
        <v>0</v>
      </c>
      <c r="W558" s="70" t="s">
        <v>423</v>
      </c>
      <c r="X558" s="69">
        <f t="shared" si="444"/>
        <v>0</v>
      </c>
      <c r="Y558" s="69">
        <f t="shared" si="444"/>
        <v>0</v>
      </c>
      <c r="Z558" s="69">
        <f t="shared" si="444"/>
        <v>0</v>
      </c>
      <c r="AA558" s="69">
        <f t="shared" si="444"/>
        <v>0</v>
      </c>
      <c r="AB558" s="69">
        <f t="shared" si="444"/>
        <v>0</v>
      </c>
      <c r="AC558" s="69">
        <f t="shared" si="444"/>
        <v>0</v>
      </c>
      <c r="AD558" s="69">
        <f t="shared" si="444"/>
        <v>0</v>
      </c>
      <c r="AE558" s="69">
        <f t="shared" si="444"/>
        <v>0</v>
      </c>
      <c r="AF558" s="69">
        <v>0</v>
      </c>
      <c r="AG558" s="69">
        <v>0</v>
      </c>
      <c r="AH558" s="69">
        <v>0</v>
      </c>
      <c r="AI558" s="69">
        <v>0</v>
      </c>
      <c r="AJ558" s="69">
        <v>0</v>
      </c>
      <c r="AK558" s="69">
        <v>0</v>
      </c>
      <c r="AL558" s="69">
        <v>0</v>
      </c>
      <c r="AM558" s="69">
        <v>0</v>
      </c>
      <c r="AN558" s="70" t="s">
        <v>423</v>
      </c>
      <c r="AO558" s="69">
        <v>0</v>
      </c>
      <c r="AP558" s="69">
        <v>0</v>
      </c>
      <c r="AQ558" s="69">
        <v>0</v>
      </c>
      <c r="AR558" s="69">
        <v>0</v>
      </c>
      <c r="AS558" s="69">
        <v>0</v>
      </c>
      <c r="AT558" s="69">
        <v>0</v>
      </c>
      <c r="AU558" s="69">
        <v>0</v>
      </c>
      <c r="AV558" s="69">
        <v>0</v>
      </c>
      <c r="AW558" s="70" t="s">
        <v>423</v>
      </c>
      <c r="AX558" s="69">
        <v>0</v>
      </c>
      <c r="AY558" s="69">
        <v>0</v>
      </c>
      <c r="AZ558" s="69">
        <v>0</v>
      </c>
      <c r="BA558" s="69">
        <v>0</v>
      </c>
      <c r="BB558" s="69">
        <v>0</v>
      </c>
      <c r="BC558" s="69">
        <v>0</v>
      </c>
      <c r="BD558" s="69">
        <v>0</v>
      </c>
      <c r="BE558" s="69">
        <v>0</v>
      </c>
      <c r="BF558" s="70" t="s">
        <v>423</v>
      </c>
      <c r="BG558" s="69">
        <v>0</v>
      </c>
      <c r="BH558" s="69">
        <v>0</v>
      </c>
      <c r="BI558" s="69">
        <v>0</v>
      </c>
      <c r="BJ558" s="69">
        <v>0</v>
      </c>
      <c r="BK558" s="69">
        <v>0</v>
      </c>
      <c r="BL558" s="69">
        <v>0</v>
      </c>
      <c r="BM558" s="69">
        <v>0</v>
      </c>
      <c r="BN558" s="69">
        <v>0</v>
      </c>
      <c r="BO558" s="70" t="s">
        <v>423</v>
      </c>
      <c r="BP558" s="69">
        <v>0</v>
      </c>
      <c r="BQ558" s="69">
        <v>0</v>
      </c>
      <c r="BR558" s="69">
        <v>0</v>
      </c>
      <c r="BS558" s="69">
        <v>0</v>
      </c>
      <c r="BT558" s="69">
        <v>0</v>
      </c>
      <c r="BU558" s="69">
        <v>0</v>
      </c>
      <c r="BV558" s="69">
        <v>0</v>
      </c>
      <c r="BW558" s="69">
        <v>0</v>
      </c>
      <c r="BX558" s="70" t="s">
        <v>423</v>
      </c>
      <c r="BY558" s="69">
        <v>0</v>
      </c>
      <c r="BZ558" s="69">
        <v>0</v>
      </c>
      <c r="CA558" s="69">
        <v>0</v>
      </c>
      <c r="CB558" s="69">
        <v>0</v>
      </c>
      <c r="CC558" s="69">
        <v>0</v>
      </c>
      <c r="CD558" s="69">
        <v>0</v>
      </c>
      <c r="CE558" s="69">
        <v>0</v>
      </c>
      <c r="CF558" s="69">
        <v>0</v>
      </c>
      <c r="CG558" s="70" t="s">
        <v>423</v>
      </c>
      <c r="CH558" s="69">
        <v>0</v>
      </c>
      <c r="CI558" s="69">
        <v>0</v>
      </c>
      <c r="CJ558" s="69">
        <v>0</v>
      </c>
      <c r="CK558" s="69">
        <v>0</v>
      </c>
      <c r="CL558" s="69">
        <v>0</v>
      </c>
      <c r="CM558" s="69">
        <v>0</v>
      </c>
      <c r="CN558" s="69">
        <v>0</v>
      </c>
      <c r="CO558" s="69">
        <v>0</v>
      </c>
      <c r="CP558" s="70" t="s">
        <v>423</v>
      </c>
      <c r="CQ558" s="69">
        <v>0</v>
      </c>
      <c r="CR558" s="69">
        <v>0</v>
      </c>
      <c r="CS558" s="69">
        <v>0</v>
      </c>
      <c r="CT558" s="69">
        <v>0</v>
      </c>
      <c r="CU558" s="69">
        <v>0</v>
      </c>
      <c r="CV558" s="69">
        <v>0</v>
      </c>
      <c r="CW558" s="69">
        <v>0</v>
      </c>
      <c r="CX558" s="69">
        <v>0</v>
      </c>
      <c r="CY558" s="70" t="s">
        <v>423</v>
      </c>
      <c r="CZ558" s="69">
        <v>0</v>
      </c>
      <c r="DA558" s="69">
        <v>0</v>
      </c>
      <c r="DB558" s="69">
        <v>0</v>
      </c>
      <c r="DC558" s="69">
        <v>0</v>
      </c>
      <c r="DD558" s="69">
        <v>0</v>
      </c>
      <c r="DE558" s="69">
        <v>0</v>
      </c>
      <c r="DF558" s="69">
        <v>0</v>
      </c>
      <c r="DG558" s="69">
        <v>0</v>
      </c>
      <c r="DH558" s="70" t="s">
        <v>423</v>
      </c>
    </row>
    <row r="559" spans="1:112" s="74" customFormat="1" ht="11.5" hidden="1" outlineLevel="1" x14ac:dyDescent="0.35">
      <c r="A559" s="88">
        <v>5108</v>
      </c>
      <c r="B559" s="88" t="s">
        <v>750</v>
      </c>
      <c r="C559" s="69"/>
      <c r="D559" s="69">
        <v>0</v>
      </c>
      <c r="E559" s="69">
        <v>0</v>
      </c>
      <c r="F559" s="69">
        <v>0</v>
      </c>
      <c r="G559" s="69">
        <v>0</v>
      </c>
      <c r="H559" s="69">
        <v>0</v>
      </c>
      <c r="I559" s="69">
        <v>0</v>
      </c>
      <c r="J559" s="69">
        <v>0</v>
      </c>
      <c r="K559" s="69">
        <v>0</v>
      </c>
      <c r="L559" s="69">
        <v>0</v>
      </c>
      <c r="M559" s="69">
        <v>0</v>
      </c>
      <c r="N559" s="70" t="s">
        <v>423</v>
      </c>
      <c r="O559" s="69">
        <v>0</v>
      </c>
      <c r="P559" s="69">
        <v>0</v>
      </c>
      <c r="Q559" s="69">
        <v>0</v>
      </c>
      <c r="R559" s="69">
        <v>0</v>
      </c>
      <c r="S559" s="69">
        <v>0</v>
      </c>
      <c r="T559" s="69">
        <v>0</v>
      </c>
      <c r="U559" s="69">
        <v>0</v>
      </c>
      <c r="V559" s="69">
        <v>0</v>
      </c>
      <c r="W559" s="70" t="s">
        <v>423</v>
      </c>
      <c r="X559" s="69">
        <f t="shared" si="444"/>
        <v>0</v>
      </c>
      <c r="Y559" s="69">
        <f t="shared" si="444"/>
        <v>0</v>
      </c>
      <c r="Z559" s="69">
        <f t="shared" si="444"/>
        <v>0</v>
      </c>
      <c r="AA559" s="69">
        <f t="shared" si="444"/>
        <v>0</v>
      </c>
      <c r="AB559" s="69">
        <f t="shared" si="444"/>
        <v>0</v>
      </c>
      <c r="AC559" s="69">
        <f t="shared" si="444"/>
        <v>0</v>
      </c>
      <c r="AD559" s="69">
        <f t="shared" si="444"/>
        <v>0</v>
      </c>
      <c r="AE559" s="69">
        <f t="shared" si="444"/>
        <v>0</v>
      </c>
      <c r="AF559" s="69">
        <v>0</v>
      </c>
      <c r="AG559" s="69">
        <v>0</v>
      </c>
      <c r="AH559" s="69">
        <v>0</v>
      </c>
      <c r="AI559" s="69">
        <v>0</v>
      </c>
      <c r="AJ559" s="69">
        <v>0</v>
      </c>
      <c r="AK559" s="69">
        <v>0</v>
      </c>
      <c r="AL559" s="69">
        <v>0</v>
      </c>
      <c r="AM559" s="69">
        <v>0</v>
      </c>
      <c r="AN559" s="70" t="s">
        <v>423</v>
      </c>
      <c r="AO559" s="69">
        <v>0</v>
      </c>
      <c r="AP559" s="69">
        <v>0</v>
      </c>
      <c r="AQ559" s="69">
        <v>0</v>
      </c>
      <c r="AR559" s="69">
        <v>0</v>
      </c>
      <c r="AS559" s="69">
        <v>0</v>
      </c>
      <c r="AT559" s="69">
        <v>0</v>
      </c>
      <c r="AU559" s="69">
        <v>0</v>
      </c>
      <c r="AV559" s="69">
        <v>0</v>
      </c>
      <c r="AW559" s="70" t="s">
        <v>423</v>
      </c>
      <c r="AX559" s="69">
        <v>0</v>
      </c>
      <c r="AY559" s="69">
        <v>0</v>
      </c>
      <c r="AZ559" s="69">
        <v>0</v>
      </c>
      <c r="BA559" s="69">
        <v>0</v>
      </c>
      <c r="BB559" s="69">
        <v>0</v>
      </c>
      <c r="BC559" s="69">
        <v>0</v>
      </c>
      <c r="BD559" s="69">
        <v>0</v>
      </c>
      <c r="BE559" s="69">
        <v>0</v>
      </c>
      <c r="BF559" s="70" t="s">
        <v>423</v>
      </c>
      <c r="BG559" s="69">
        <v>0</v>
      </c>
      <c r="BH559" s="69">
        <v>0</v>
      </c>
      <c r="BI559" s="69">
        <v>0</v>
      </c>
      <c r="BJ559" s="69">
        <v>0</v>
      </c>
      <c r="BK559" s="69">
        <v>0</v>
      </c>
      <c r="BL559" s="69">
        <v>0</v>
      </c>
      <c r="BM559" s="69">
        <v>0</v>
      </c>
      <c r="BN559" s="69">
        <v>0</v>
      </c>
      <c r="BO559" s="70" t="s">
        <v>423</v>
      </c>
      <c r="BP559" s="69">
        <v>0</v>
      </c>
      <c r="BQ559" s="69">
        <v>0</v>
      </c>
      <c r="BR559" s="69">
        <v>0</v>
      </c>
      <c r="BS559" s="69">
        <v>0</v>
      </c>
      <c r="BT559" s="69">
        <v>0</v>
      </c>
      <c r="BU559" s="69">
        <v>0</v>
      </c>
      <c r="BV559" s="69">
        <v>0</v>
      </c>
      <c r="BW559" s="69">
        <v>0</v>
      </c>
      <c r="BX559" s="70" t="s">
        <v>423</v>
      </c>
      <c r="BY559" s="69">
        <v>0</v>
      </c>
      <c r="BZ559" s="69">
        <v>0</v>
      </c>
      <c r="CA559" s="69">
        <v>0</v>
      </c>
      <c r="CB559" s="69">
        <v>0</v>
      </c>
      <c r="CC559" s="69">
        <v>0</v>
      </c>
      <c r="CD559" s="69">
        <v>0</v>
      </c>
      <c r="CE559" s="69">
        <v>0</v>
      </c>
      <c r="CF559" s="69">
        <v>0</v>
      </c>
      <c r="CG559" s="70" t="s">
        <v>423</v>
      </c>
      <c r="CH559" s="69">
        <v>0</v>
      </c>
      <c r="CI559" s="69">
        <v>0</v>
      </c>
      <c r="CJ559" s="69">
        <v>0</v>
      </c>
      <c r="CK559" s="69">
        <v>0</v>
      </c>
      <c r="CL559" s="69">
        <v>0</v>
      </c>
      <c r="CM559" s="69">
        <v>0</v>
      </c>
      <c r="CN559" s="69">
        <v>0</v>
      </c>
      <c r="CO559" s="69">
        <v>0</v>
      </c>
      <c r="CP559" s="70" t="s">
        <v>423</v>
      </c>
      <c r="CQ559" s="69">
        <v>0</v>
      </c>
      <c r="CR559" s="69">
        <v>0</v>
      </c>
      <c r="CS559" s="69">
        <v>0</v>
      </c>
      <c r="CT559" s="69">
        <v>0</v>
      </c>
      <c r="CU559" s="69">
        <v>0</v>
      </c>
      <c r="CV559" s="69">
        <v>0</v>
      </c>
      <c r="CW559" s="69">
        <v>0</v>
      </c>
      <c r="CX559" s="69">
        <v>0</v>
      </c>
      <c r="CY559" s="70" t="s">
        <v>423</v>
      </c>
      <c r="CZ559" s="69">
        <v>0</v>
      </c>
      <c r="DA559" s="69">
        <v>0</v>
      </c>
      <c r="DB559" s="69">
        <v>0</v>
      </c>
      <c r="DC559" s="69">
        <v>0</v>
      </c>
      <c r="DD559" s="69">
        <v>0</v>
      </c>
      <c r="DE559" s="69">
        <v>0</v>
      </c>
      <c r="DF559" s="69">
        <v>0</v>
      </c>
      <c r="DG559" s="69">
        <v>0</v>
      </c>
      <c r="DH559" s="70" t="s">
        <v>423</v>
      </c>
    </row>
    <row r="560" spans="1:112" s="74" customFormat="1" ht="11.5" hidden="1" outlineLevel="1" x14ac:dyDescent="0.35">
      <c r="A560" s="88">
        <v>5109</v>
      </c>
      <c r="B560" s="88" t="s">
        <v>751</v>
      </c>
      <c r="C560" s="69"/>
      <c r="D560" s="69">
        <v>0</v>
      </c>
      <c r="E560" s="69">
        <v>0</v>
      </c>
      <c r="F560" s="69">
        <v>0</v>
      </c>
      <c r="G560" s="69">
        <v>0</v>
      </c>
      <c r="H560" s="69">
        <v>0</v>
      </c>
      <c r="I560" s="69">
        <v>0</v>
      </c>
      <c r="J560" s="69">
        <v>0</v>
      </c>
      <c r="K560" s="69">
        <v>0</v>
      </c>
      <c r="L560" s="69">
        <v>0</v>
      </c>
      <c r="M560" s="69">
        <v>0</v>
      </c>
      <c r="N560" s="70" t="s">
        <v>423</v>
      </c>
      <c r="O560" s="69">
        <v>0</v>
      </c>
      <c r="P560" s="69">
        <v>0</v>
      </c>
      <c r="Q560" s="69">
        <v>0</v>
      </c>
      <c r="R560" s="69">
        <v>0</v>
      </c>
      <c r="S560" s="69">
        <v>0</v>
      </c>
      <c r="T560" s="69">
        <v>0</v>
      </c>
      <c r="U560" s="69">
        <v>0</v>
      </c>
      <c r="V560" s="69">
        <v>0</v>
      </c>
      <c r="W560" s="70" t="s">
        <v>423</v>
      </c>
      <c r="X560" s="69">
        <f t="shared" si="444"/>
        <v>0</v>
      </c>
      <c r="Y560" s="69">
        <f t="shared" si="444"/>
        <v>0</v>
      </c>
      <c r="Z560" s="69">
        <f t="shared" si="444"/>
        <v>0</v>
      </c>
      <c r="AA560" s="69">
        <f t="shared" si="444"/>
        <v>0</v>
      </c>
      <c r="AB560" s="69">
        <f t="shared" si="444"/>
        <v>0</v>
      </c>
      <c r="AC560" s="69">
        <f t="shared" si="444"/>
        <v>0</v>
      </c>
      <c r="AD560" s="69">
        <f t="shared" si="444"/>
        <v>0</v>
      </c>
      <c r="AE560" s="69">
        <f t="shared" si="444"/>
        <v>0</v>
      </c>
      <c r="AF560" s="69">
        <v>0</v>
      </c>
      <c r="AG560" s="69">
        <v>0</v>
      </c>
      <c r="AH560" s="69">
        <v>0</v>
      </c>
      <c r="AI560" s="69">
        <v>0</v>
      </c>
      <c r="AJ560" s="69">
        <v>0</v>
      </c>
      <c r="AK560" s="69">
        <v>0</v>
      </c>
      <c r="AL560" s="69">
        <v>0</v>
      </c>
      <c r="AM560" s="69">
        <v>0</v>
      </c>
      <c r="AN560" s="70" t="s">
        <v>423</v>
      </c>
      <c r="AO560" s="69">
        <v>0</v>
      </c>
      <c r="AP560" s="69">
        <v>0</v>
      </c>
      <c r="AQ560" s="69">
        <v>0</v>
      </c>
      <c r="AR560" s="69">
        <v>0</v>
      </c>
      <c r="AS560" s="69">
        <v>0</v>
      </c>
      <c r="AT560" s="69">
        <v>0</v>
      </c>
      <c r="AU560" s="69">
        <v>0</v>
      </c>
      <c r="AV560" s="69">
        <v>0</v>
      </c>
      <c r="AW560" s="70" t="s">
        <v>423</v>
      </c>
      <c r="AX560" s="69">
        <v>0</v>
      </c>
      <c r="AY560" s="69">
        <v>0</v>
      </c>
      <c r="AZ560" s="69">
        <v>0</v>
      </c>
      <c r="BA560" s="69">
        <v>0</v>
      </c>
      <c r="BB560" s="69">
        <v>0</v>
      </c>
      <c r="BC560" s="69">
        <v>0</v>
      </c>
      <c r="BD560" s="69">
        <v>0</v>
      </c>
      <c r="BE560" s="69">
        <v>0</v>
      </c>
      <c r="BF560" s="70" t="s">
        <v>423</v>
      </c>
      <c r="BG560" s="69">
        <v>0</v>
      </c>
      <c r="BH560" s="69">
        <v>0</v>
      </c>
      <c r="BI560" s="69">
        <v>0</v>
      </c>
      <c r="BJ560" s="69">
        <v>0</v>
      </c>
      <c r="BK560" s="69">
        <v>0</v>
      </c>
      <c r="BL560" s="69">
        <v>0</v>
      </c>
      <c r="BM560" s="69">
        <v>0</v>
      </c>
      <c r="BN560" s="69">
        <v>0</v>
      </c>
      <c r="BO560" s="70" t="s">
        <v>423</v>
      </c>
      <c r="BP560" s="69">
        <v>0</v>
      </c>
      <c r="BQ560" s="69">
        <v>0</v>
      </c>
      <c r="BR560" s="69">
        <v>0</v>
      </c>
      <c r="BS560" s="69">
        <v>0</v>
      </c>
      <c r="BT560" s="69">
        <v>0</v>
      </c>
      <c r="BU560" s="69">
        <v>0</v>
      </c>
      <c r="BV560" s="69">
        <v>0</v>
      </c>
      <c r="BW560" s="69">
        <v>0</v>
      </c>
      <c r="BX560" s="70" t="s">
        <v>423</v>
      </c>
      <c r="BY560" s="69">
        <v>0</v>
      </c>
      <c r="BZ560" s="69">
        <v>0</v>
      </c>
      <c r="CA560" s="69">
        <v>0</v>
      </c>
      <c r="CB560" s="69">
        <v>0</v>
      </c>
      <c r="CC560" s="69">
        <v>0</v>
      </c>
      <c r="CD560" s="69">
        <v>0</v>
      </c>
      <c r="CE560" s="69">
        <v>0</v>
      </c>
      <c r="CF560" s="69">
        <v>0</v>
      </c>
      <c r="CG560" s="70" t="s">
        <v>423</v>
      </c>
      <c r="CH560" s="69">
        <v>0</v>
      </c>
      <c r="CI560" s="69">
        <v>0</v>
      </c>
      <c r="CJ560" s="69">
        <v>0</v>
      </c>
      <c r="CK560" s="69">
        <v>0</v>
      </c>
      <c r="CL560" s="69">
        <v>0</v>
      </c>
      <c r="CM560" s="69">
        <v>0</v>
      </c>
      <c r="CN560" s="69">
        <v>0</v>
      </c>
      <c r="CO560" s="69">
        <v>0</v>
      </c>
      <c r="CP560" s="70" t="s">
        <v>423</v>
      </c>
      <c r="CQ560" s="69">
        <v>0</v>
      </c>
      <c r="CR560" s="69">
        <v>0</v>
      </c>
      <c r="CS560" s="69">
        <v>0</v>
      </c>
      <c r="CT560" s="69">
        <v>0</v>
      </c>
      <c r="CU560" s="69">
        <v>0</v>
      </c>
      <c r="CV560" s="69">
        <v>0</v>
      </c>
      <c r="CW560" s="69">
        <v>0</v>
      </c>
      <c r="CX560" s="69">
        <v>0</v>
      </c>
      <c r="CY560" s="70" t="s">
        <v>423</v>
      </c>
      <c r="CZ560" s="69">
        <v>0</v>
      </c>
      <c r="DA560" s="69">
        <v>0</v>
      </c>
      <c r="DB560" s="69">
        <v>0</v>
      </c>
      <c r="DC560" s="69">
        <v>0</v>
      </c>
      <c r="DD560" s="69">
        <v>0</v>
      </c>
      <c r="DE560" s="69">
        <v>0</v>
      </c>
      <c r="DF560" s="69">
        <v>0</v>
      </c>
      <c r="DG560" s="69">
        <v>0</v>
      </c>
      <c r="DH560" s="70" t="s">
        <v>423</v>
      </c>
    </row>
    <row r="561" spans="1:112" s="74" customFormat="1" ht="11.5" hidden="1" outlineLevel="1" x14ac:dyDescent="0.35">
      <c r="A561" s="88">
        <v>5110</v>
      </c>
      <c r="B561" s="88" t="s">
        <v>752</v>
      </c>
      <c r="C561" s="69"/>
      <c r="D561" s="69">
        <v>0</v>
      </c>
      <c r="E561" s="69">
        <v>0</v>
      </c>
      <c r="F561" s="69">
        <v>0</v>
      </c>
      <c r="G561" s="69">
        <v>0</v>
      </c>
      <c r="H561" s="69">
        <v>0</v>
      </c>
      <c r="I561" s="69">
        <v>0</v>
      </c>
      <c r="J561" s="69">
        <v>0</v>
      </c>
      <c r="K561" s="69">
        <v>0</v>
      </c>
      <c r="L561" s="69">
        <v>0</v>
      </c>
      <c r="M561" s="69">
        <v>0</v>
      </c>
      <c r="N561" s="70" t="s">
        <v>423</v>
      </c>
      <c r="O561" s="69">
        <v>0</v>
      </c>
      <c r="P561" s="69">
        <v>0</v>
      </c>
      <c r="Q561" s="69">
        <v>0</v>
      </c>
      <c r="R561" s="69">
        <v>0</v>
      </c>
      <c r="S561" s="69">
        <v>0</v>
      </c>
      <c r="T561" s="69">
        <v>0</v>
      </c>
      <c r="U561" s="69">
        <v>0</v>
      </c>
      <c r="V561" s="69">
        <v>0</v>
      </c>
      <c r="W561" s="70" t="s">
        <v>423</v>
      </c>
      <c r="X561" s="69">
        <f t="shared" si="444"/>
        <v>0</v>
      </c>
      <c r="Y561" s="69">
        <f t="shared" si="444"/>
        <v>0</v>
      </c>
      <c r="Z561" s="69">
        <f t="shared" si="444"/>
        <v>0</v>
      </c>
      <c r="AA561" s="69">
        <f t="shared" si="444"/>
        <v>0</v>
      </c>
      <c r="AB561" s="69">
        <f t="shared" si="444"/>
        <v>0</v>
      </c>
      <c r="AC561" s="69">
        <f t="shared" si="444"/>
        <v>0</v>
      </c>
      <c r="AD561" s="69">
        <f t="shared" si="444"/>
        <v>0</v>
      </c>
      <c r="AE561" s="69">
        <f t="shared" si="444"/>
        <v>0</v>
      </c>
      <c r="AF561" s="69">
        <v>0</v>
      </c>
      <c r="AG561" s="69">
        <v>0</v>
      </c>
      <c r="AH561" s="69">
        <v>0</v>
      </c>
      <c r="AI561" s="69">
        <v>0</v>
      </c>
      <c r="AJ561" s="69">
        <v>0</v>
      </c>
      <c r="AK561" s="69">
        <v>0</v>
      </c>
      <c r="AL561" s="69">
        <v>0</v>
      </c>
      <c r="AM561" s="69">
        <v>0</v>
      </c>
      <c r="AN561" s="70" t="s">
        <v>423</v>
      </c>
      <c r="AO561" s="69">
        <v>0</v>
      </c>
      <c r="AP561" s="69">
        <v>0</v>
      </c>
      <c r="AQ561" s="69">
        <v>0</v>
      </c>
      <c r="AR561" s="69">
        <v>0</v>
      </c>
      <c r="AS561" s="69">
        <v>0</v>
      </c>
      <c r="AT561" s="69">
        <v>0</v>
      </c>
      <c r="AU561" s="69">
        <v>0</v>
      </c>
      <c r="AV561" s="69">
        <v>0</v>
      </c>
      <c r="AW561" s="70" t="s">
        <v>423</v>
      </c>
      <c r="AX561" s="69">
        <v>0</v>
      </c>
      <c r="AY561" s="69">
        <v>0</v>
      </c>
      <c r="AZ561" s="69">
        <v>0</v>
      </c>
      <c r="BA561" s="69">
        <v>0</v>
      </c>
      <c r="BB561" s="69">
        <v>0</v>
      </c>
      <c r="BC561" s="69">
        <v>0</v>
      </c>
      <c r="BD561" s="69">
        <v>0</v>
      </c>
      <c r="BE561" s="69">
        <v>0</v>
      </c>
      <c r="BF561" s="70" t="s">
        <v>423</v>
      </c>
      <c r="BG561" s="69">
        <v>0</v>
      </c>
      <c r="BH561" s="69">
        <v>0</v>
      </c>
      <c r="BI561" s="69">
        <v>0</v>
      </c>
      <c r="BJ561" s="69">
        <v>0</v>
      </c>
      <c r="BK561" s="69">
        <v>0</v>
      </c>
      <c r="BL561" s="69">
        <v>0</v>
      </c>
      <c r="BM561" s="69">
        <v>0</v>
      </c>
      <c r="BN561" s="69">
        <v>0</v>
      </c>
      <c r="BO561" s="70" t="s">
        <v>423</v>
      </c>
      <c r="BP561" s="69">
        <v>0</v>
      </c>
      <c r="BQ561" s="69">
        <v>0</v>
      </c>
      <c r="BR561" s="69">
        <v>0</v>
      </c>
      <c r="BS561" s="69">
        <v>0</v>
      </c>
      <c r="BT561" s="69">
        <v>0</v>
      </c>
      <c r="BU561" s="69">
        <v>0</v>
      </c>
      <c r="BV561" s="69">
        <v>0</v>
      </c>
      <c r="BW561" s="69">
        <v>0</v>
      </c>
      <c r="BX561" s="70" t="s">
        <v>423</v>
      </c>
      <c r="BY561" s="69">
        <v>0</v>
      </c>
      <c r="BZ561" s="69">
        <v>0</v>
      </c>
      <c r="CA561" s="69">
        <v>0</v>
      </c>
      <c r="CB561" s="69">
        <v>0</v>
      </c>
      <c r="CC561" s="69">
        <v>0</v>
      </c>
      <c r="CD561" s="69">
        <v>0</v>
      </c>
      <c r="CE561" s="69">
        <v>0</v>
      </c>
      <c r="CF561" s="69">
        <v>0</v>
      </c>
      <c r="CG561" s="70" t="s">
        <v>423</v>
      </c>
      <c r="CH561" s="69">
        <v>0</v>
      </c>
      <c r="CI561" s="69">
        <v>0</v>
      </c>
      <c r="CJ561" s="69">
        <v>0</v>
      </c>
      <c r="CK561" s="69">
        <v>0</v>
      </c>
      <c r="CL561" s="69">
        <v>0</v>
      </c>
      <c r="CM561" s="69">
        <v>0</v>
      </c>
      <c r="CN561" s="69">
        <v>0</v>
      </c>
      <c r="CO561" s="69">
        <v>0</v>
      </c>
      <c r="CP561" s="70" t="s">
        <v>423</v>
      </c>
      <c r="CQ561" s="69">
        <v>0</v>
      </c>
      <c r="CR561" s="69">
        <v>0</v>
      </c>
      <c r="CS561" s="69">
        <v>0</v>
      </c>
      <c r="CT561" s="69">
        <v>0</v>
      </c>
      <c r="CU561" s="69">
        <v>0</v>
      </c>
      <c r="CV561" s="69">
        <v>0</v>
      </c>
      <c r="CW561" s="69">
        <v>0</v>
      </c>
      <c r="CX561" s="69">
        <v>0</v>
      </c>
      <c r="CY561" s="70" t="s">
        <v>423</v>
      </c>
      <c r="CZ561" s="69">
        <v>0</v>
      </c>
      <c r="DA561" s="69">
        <v>0</v>
      </c>
      <c r="DB561" s="69">
        <v>0</v>
      </c>
      <c r="DC561" s="69">
        <v>0</v>
      </c>
      <c r="DD561" s="69">
        <v>0</v>
      </c>
      <c r="DE561" s="69">
        <v>0</v>
      </c>
      <c r="DF561" s="69">
        <v>0</v>
      </c>
      <c r="DG561" s="69">
        <v>0</v>
      </c>
      <c r="DH561" s="70" t="s">
        <v>423</v>
      </c>
    </row>
    <row r="562" spans="1:112" s="74" customFormat="1" ht="11.5" hidden="1" x14ac:dyDescent="0.35">
      <c r="A562" s="88">
        <v>5200</v>
      </c>
      <c r="B562" s="88" t="s">
        <v>753</v>
      </c>
      <c r="C562" s="69"/>
      <c r="D562" s="69">
        <v>0</v>
      </c>
      <c r="E562" s="69">
        <v>3406.8881999999999</v>
      </c>
      <c r="F562" s="69">
        <v>3000</v>
      </c>
      <c r="G562" s="69">
        <v>406.88820000000004</v>
      </c>
      <c r="H562" s="69">
        <v>0</v>
      </c>
      <c r="I562" s="69">
        <v>0</v>
      </c>
      <c r="J562" s="69">
        <v>0</v>
      </c>
      <c r="K562" s="69">
        <v>0</v>
      </c>
      <c r="L562" s="69">
        <v>0</v>
      </c>
      <c r="M562" s="69">
        <v>0</v>
      </c>
      <c r="N562" s="70" t="s">
        <v>423</v>
      </c>
      <c r="O562" s="69">
        <v>0</v>
      </c>
      <c r="P562" s="69">
        <v>0</v>
      </c>
      <c r="Q562" s="69">
        <v>0</v>
      </c>
      <c r="R562" s="69">
        <v>0</v>
      </c>
      <c r="S562" s="69">
        <v>0</v>
      </c>
      <c r="T562" s="69">
        <v>0</v>
      </c>
      <c r="U562" s="69">
        <v>0</v>
      </c>
      <c r="V562" s="69">
        <v>0</v>
      </c>
      <c r="W562" s="70" t="s">
        <v>423</v>
      </c>
      <c r="X562" s="69">
        <f t="shared" si="444"/>
        <v>3000</v>
      </c>
      <c r="Y562" s="69">
        <f t="shared" si="444"/>
        <v>406.88820000000004</v>
      </c>
      <c r="Z562" s="69">
        <f t="shared" si="444"/>
        <v>0</v>
      </c>
      <c r="AA562" s="69">
        <f t="shared" si="444"/>
        <v>0</v>
      </c>
      <c r="AB562" s="69">
        <f t="shared" si="444"/>
        <v>0</v>
      </c>
      <c r="AC562" s="69">
        <f t="shared" si="444"/>
        <v>0</v>
      </c>
      <c r="AD562" s="69">
        <f t="shared" si="444"/>
        <v>0</v>
      </c>
      <c r="AE562" s="69">
        <f t="shared" si="444"/>
        <v>0</v>
      </c>
      <c r="AF562" s="69">
        <v>0</v>
      </c>
      <c r="AG562" s="69">
        <v>0</v>
      </c>
      <c r="AH562" s="69">
        <v>0</v>
      </c>
      <c r="AI562" s="69">
        <v>0</v>
      </c>
      <c r="AJ562" s="69">
        <v>0</v>
      </c>
      <c r="AK562" s="69">
        <v>0</v>
      </c>
      <c r="AL562" s="69">
        <v>0</v>
      </c>
      <c r="AM562" s="69">
        <v>0</v>
      </c>
      <c r="AN562" s="70" t="s">
        <v>423</v>
      </c>
      <c r="AO562" s="69">
        <v>0</v>
      </c>
      <c r="AP562" s="69">
        <v>0</v>
      </c>
      <c r="AQ562" s="69">
        <v>0</v>
      </c>
      <c r="AR562" s="69">
        <v>0</v>
      </c>
      <c r="AS562" s="69">
        <v>0</v>
      </c>
      <c r="AT562" s="69">
        <v>0</v>
      </c>
      <c r="AU562" s="69">
        <v>0</v>
      </c>
      <c r="AV562" s="69">
        <v>0</v>
      </c>
      <c r="AW562" s="70" t="s">
        <v>423</v>
      </c>
      <c r="AX562" s="69">
        <v>0</v>
      </c>
      <c r="AY562" s="69">
        <v>0</v>
      </c>
      <c r="AZ562" s="69">
        <v>0</v>
      </c>
      <c r="BA562" s="69">
        <v>0</v>
      </c>
      <c r="BB562" s="69">
        <v>0</v>
      </c>
      <c r="BC562" s="69">
        <v>0</v>
      </c>
      <c r="BD562" s="69">
        <v>0</v>
      </c>
      <c r="BE562" s="69">
        <v>0</v>
      </c>
      <c r="BF562" s="70" t="s">
        <v>423</v>
      </c>
      <c r="BG562" s="69">
        <v>0</v>
      </c>
      <c r="BH562" s="69">
        <v>0</v>
      </c>
      <c r="BI562" s="69">
        <v>0</v>
      </c>
      <c r="BJ562" s="69">
        <v>0</v>
      </c>
      <c r="BK562" s="69">
        <v>0</v>
      </c>
      <c r="BL562" s="69">
        <v>0</v>
      </c>
      <c r="BM562" s="69">
        <v>0</v>
      </c>
      <c r="BN562" s="69">
        <v>0</v>
      </c>
      <c r="BO562" s="70" t="s">
        <v>423</v>
      </c>
      <c r="BP562" s="69">
        <v>0</v>
      </c>
      <c r="BQ562" s="69">
        <v>0</v>
      </c>
      <c r="BR562" s="69">
        <v>0</v>
      </c>
      <c r="BS562" s="69">
        <v>0</v>
      </c>
      <c r="BT562" s="69">
        <v>0</v>
      </c>
      <c r="BU562" s="69">
        <v>0</v>
      </c>
      <c r="BV562" s="69">
        <v>0</v>
      </c>
      <c r="BW562" s="69">
        <v>0</v>
      </c>
      <c r="BX562" s="70" t="s">
        <v>423</v>
      </c>
      <c r="BY562" s="69">
        <v>0</v>
      </c>
      <c r="BZ562" s="69">
        <v>0</v>
      </c>
      <c r="CA562" s="69">
        <v>0</v>
      </c>
      <c r="CB562" s="69">
        <v>0</v>
      </c>
      <c r="CC562" s="69">
        <v>0</v>
      </c>
      <c r="CD562" s="69">
        <v>0</v>
      </c>
      <c r="CE562" s="69">
        <v>0</v>
      </c>
      <c r="CF562" s="69">
        <v>0</v>
      </c>
      <c r="CG562" s="70" t="s">
        <v>423</v>
      </c>
      <c r="CH562" s="69">
        <v>0</v>
      </c>
      <c r="CI562" s="69">
        <v>0</v>
      </c>
      <c r="CJ562" s="69">
        <v>0</v>
      </c>
      <c r="CK562" s="69">
        <v>0</v>
      </c>
      <c r="CL562" s="69">
        <v>0</v>
      </c>
      <c r="CM562" s="69">
        <v>0</v>
      </c>
      <c r="CN562" s="69">
        <v>0</v>
      </c>
      <c r="CO562" s="69">
        <v>0</v>
      </c>
      <c r="CP562" s="70" t="s">
        <v>423</v>
      </c>
      <c r="CQ562" s="69">
        <v>0</v>
      </c>
      <c r="CR562" s="69">
        <v>0</v>
      </c>
      <c r="CS562" s="69">
        <v>0</v>
      </c>
      <c r="CT562" s="69">
        <v>0</v>
      </c>
      <c r="CU562" s="69">
        <v>0</v>
      </c>
      <c r="CV562" s="69">
        <v>0</v>
      </c>
      <c r="CW562" s="69">
        <v>0</v>
      </c>
      <c r="CX562" s="69">
        <v>0</v>
      </c>
      <c r="CY562" s="70" t="s">
        <v>423</v>
      </c>
      <c r="CZ562" s="69">
        <v>0</v>
      </c>
      <c r="DA562" s="69">
        <v>0</v>
      </c>
      <c r="DB562" s="69">
        <v>0</v>
      </c>
      <c r="DC562" s="69">
        <v>0</v>
      </c>
      <c r="DD562" s="69">
        <v>0</v>
      </c>
      <c r="DE562" s="69">
        <v>0</v>
      </c>
      <c r="DF562" s="69">
        <v>0</v>
      </c>
      <c r="DG562" s="69">
        <v>0</v>
      </c>
      <c r="DH562" s="70" t="s">
        <v>423</v>
      </c>
    </row>
    <row r="563" spans="1:112" s="74" customFormat="1" ht="11.5" x14ac:dyDescent="0.35">
      <c r="A563" s="88">
        <v>5210</v>
      </c>
      <c r="B563" s="88" t="s">
        <v>754</v>
      </c>
      <c r="C563" s="69"/>
      <c r="D563" s="69">
        <v>0</v>
      </c>
      <c r="E563" s="69">
        <v>27809.090909090912</v>
      </c>
      <c r="F563" s="69">
        <v>0</v>
      </c>
      <c r="G563" s="69">
        <v>3999.9999999999995</v>
      </c>
      <c r="H563" s="69">
        <v>10000</v>
      </c>
      <c r="I563" s="69">
        <v>8809.0909090909099</v>
      </c>
      <c r="J563" s="69">
        <v>5000</v>
      </c>
      <c r="K563" s="69">
        <v>0</v>
      </c>
      <c r="L563" s="69">
        <v>0</v>
      </c>
      <c r="M563" s="69">
        <v>0</v>
      </c>
      <c r="N563" s="70" t="s">
        <v>423</v>
      </c>
      <c r="O563" s="69">
        <v>0</v>
      </c>
      <c r="P563" s="69">
        <v>3999.9999999999995</v>
      </c>
      <c r="Q563" s="69">
        <v>10000</v>
      </c>
      <c r="R563" s="69">
        <v>8809.0909090909099</v>
      </c>
      <c r="S563" s="69">
        <v>5000</v>
      </c>
      <c r="T563" s="69">
        <v>0</v>
      </c>
      <c r="U563" s="69">
        <v>0</v>
      </c>
      <c r="V563" s="69">
        <v>27809.090909090912</v>
      </c>
      <c r="W563" s="70" t="s">
        <v>423</v>
      </c>
      <c r="X563" s="69">
        <f t="shared" si="444"/>
        <v>0</v>
      </c>
      <c r="Y563" s="69">
        <f t="shared" si="444"/>
        <v>0</v>
      </c>
      <c r="Z563" s="69">
        <f t="shared" si="444"/>
        <v>0</v>
      </c>
      <c r="AA563" s="69">
        <f t="shared" si="444"/>
        <v>0</v>
      </c>
      <c r="AB563" s="69">
        <f t="shared" si="444"/>
        <v>0</v>
      </c>
      <c r="AC563" s="69">
        <f t="shared" si="444"/>
        <v>0</v>
      </c>
      <c r="AD563" s="69">
        <f t="shared" si="444"/>
        <v>0</v>
      </c>
      <c r="AE563" s="69">
        <f t="shared" si="444"/>
        <v>-27809.090909090912</v>
      </c>
      <c r="AF563" s="69">
        <v>0</v>
      </c>
      <c r="AG563" s="69">
        <v>4120</v>
      </c>
      <c r="AH563" s="69">
        <v>10300</v>
      </c>
      <c r="AI563" s="69">
        <v>9073.3636363636379</v>
      </c>
      <c r="AJ563" s="69">
        <v>5150</v>
      </c>
      <c r="AK563" s="69">
        <v>0</v>
      </c>
      <c r="AL563" s="69">
        <v>0</v>
      </c>
      <c r="AM563" s="69">
        <v>28643.36363636364</v>
      </c>
      <c r="AN563" s="70" t="s">
        <v>423</v>
      </c>
      <c r="AO563" s="69">
        <v>0</v>
      </c>
      <c r="AP563" s="69">
        <v>4243.6000000000004</v>
      </c>
      <c r="AQ563" s="69">
        <v>10609</v>
      </c>
      <c r="AR563" s="69">
        <v>9345.5645454545465</v>
      </c>
      <c r="AS563" s="69">
        <v>5304.5</v>
      </c>
      <c r="AT563" s="69">
        <v>0</v>
      </c>
      <c r="AU563" s="69">
        <v>0</v>
      </c>
      <c r="AV563" s="69">
        <v>29502.664545454547</v>
      </c>
      <c r="AW563" s="70" t="s">
        <v>423</v>
      </c>
      <c r="AX563" s="69">
        <v>0</v>
      </c>
      <c r="AY563" s="69">
        <v>4370.9080000000004</v>
      </c>
      <c r="AZ563" s="69">
        <v>10927.27</v>
      </c>
      <c r="BA563" s="69">
        <v>9625.9314818181829</v>
      </c>
      <c r="BB563" s="69">
        <v>5463.6350000000002</v>
      </c>
      <c r="BC563" s="69">
        <v>0</v>
      </c>
      <c r="BD563" s="69">
        <v>0</v>
      </c>
      <c r="BE563" s="69">
        <v>30387.744481818183</v>
      </c>
      <c r="BF563" s="70" t="s">
        <v>423</v>
      </c>
      <c r="BG563" s="69">
        <v>0</v>
      </c>
      <c r="BH563" s="69">
        <v>4502.0352400000002</v>
      </c>
      <c r="BI563" s="69">
        <v>11255.088100000001</v>
      </c>
      <c r="BJ563" s="69">
        <v>9914.7094262727278</v>
      </c>
      <c r="BK563" s="69">
        <v>5627.5440500000004</v>
      </c>
      <c r="BL563" s="69">
        <v>0</v>
      </c>
      <c r="BM563" s="69">
        <v>0</v>
      </c>
      <c r="BN563" s="69">
        <v>31299.376816272732</v>
      </c>
      <c r="BO563" s="70" t="s">
        <v>423</v>
      </c>
      <c r="BP563" s="69">
        <v>0</v>
      </c>
      <c r="BQ563" s="69">
        <v>4637.0962972000007</v>
      </c>
      <c r="BR563" s="69">
        <v>11592.740743</v>
      </c>
      <c r="BS563" s="69">
        <v>10212.15070906091</v>
      </c>
      <c r="BT563" s="69">
        <v>5796.3703715000001</v>
      </c>
      <c r="BU563" s="69">
        <v>0</v>
      </c>
      <c r="BV563" s="69">
        <v>0</v>
      </c>
      <c r="BW563" s="69">
        <v>32238.35812076091</v>
      </c>
      <c r="BX563" s="70" t="s">
        <v>423</v>
      </c>
      <c r="BY563" s="69">
        <v>0</v>
      </c>
      <c r="BZ563" s="69">
        <v>4776.2091861160006</v>
      </c>
      <c r="CA563" s="69">
        <v>11940.52296529</v>
      </c>
      <c r="CB563" s="69">
        <v>10518.515230332738</v>
      </c>
      <c r="CC563" s="69">
        <v>5970.2614826449999</v>
      </c>
      <c r="CD563" s="69">
        <v>0</v>
      </c>
      <c r="CE563" s="69">
        <v>0</v>
      </c>
      <c r="CF563" s="69">
        <v>33205.508864383737</v>
      </c>
      <c r="CG563" s="70" t="s">
        <v>423</v>
      </c>
      <c r="CH563" s="69">
        <v>0</v>
      </c>
      <c r="CI563" s="69">
        <v>4919.495461699481</v>
      </c>
      <c r="CJ563" s="69">
        <v>12298.7386542487</v>
      </c>
      <c r="CK563" s="69">
        <v>10834.07068724272</v>
      </c>
      <c r="CL563" s="69">
        <v>6149.3693271243501</v>
      </c>
      <c r="CM563" s="69">
        <v>0</v>
      </c>
      <c r="CN563" s="69">
        <v>0</v>
      </c>
      <c r="CO563" s="69">
        <v>34201.674130315252</v>
      </c>
      <c r="CP563" s="70" t="s">
        <v>423</v>
      </c>
      <c r="CQ563" s="69">
        <v>0</v>
      </c>
      <c r="CR563" s="69">
        <v>5067.0803255504652</v>
      </c>
      <c r="CS563" s="69">
        <v>12667.700813876161</v>
      </c>
      <c r="CT563" s="69">
        <v>11159.092807860003</v>
      </c>
      <c r="CU563" s="69">
        <v>6333.8504069380806</v>
      </c>
      <c r="CV563" s="69">
        <v>0</v>
      </c>
      <c r="CW563" s="69">
        <v>0</v>
      </c>
      <c r="CX563" s="69">
        <v>35227.724354224709</v>
      </c>
      <c r="CY563" s="70" t="s">
        <v>423</v>
      </c>
      <c r="CZ563" s="69">
        <v>0</v>
      </c>
      <c r="DA563" s="69">
        <v>5219.0927353169791</v>
      </c>
      <c r="DB563" s="69">
        <v>13047.731838292446</v>
      </c>
      <c r="DC563" s="69">
        <v>11493.865592095803</v>
      </c>
      <c r="DD563" s="69">
        <v>6523.865919146223</v>
      </c>
      <c r="DE563" s="69">
        <v>0</v>
      </c>
      <c r="DF563" s="69">
        <v>0</v>
      </c>
      <c r="DG563" s="69">
        <v>36284.556084851451</v>
      </c>
      <c r="DH563" s="70" t="s">
        <v>423</v>
      </c>
    </row>
    <row r="564" spans="1:112" s="74" customFormat="1" ht="11.5" x14ac:dyDescent="0.35">
      <c r="A564" s="88">
        <v>5215</v>
      </c>
      <c r="B564" s="88" t="s">
        <v>755</v>
      </c>
      <c r="C564" s="69"/>
      <c r="D564" s="69">
        <v>0</v>
      </c>
      <c r="E564" s="69">
        <v>34500</v>
      </c>
      <c r="F564" s="69">
        <v>1000</v>
      </c>
      <c r="G564" s="69">
        <v>1500</v>
      </c>
      <c r="H564" s="69">
        <v>5000</v>
      </c>
      <c r="I564" s="69">
        <v>20000</v>
      </c>
      <c r="J564" s="69">
        <v>7000</v>
      </c>
      <c r="K564" s="69">
        <v>0</v>
      </c>
      <c r="L564" s="69">
        <v>0</v>
      </c>
      <c r="M564" s="69">
        <v>0</v>
      </c>
      <c r="N564" s="70" t="s">
        <v>423</v>
      </c>
      <c r="O564" s="69">
        <v>1000</v>
      </c>
      <c r="P564" s="69">
        <v>1500</v>
      </c>
      <c r="Q564" s="69">
        <v>5000</v>
      </c>
      <c r="R564" s="69">
        <v>20000</v>
      </c>
      <c r="S564" s="69">
        <v>7000</v>
      </c>
      <c r="T564" s="69">
        <v>0</v>
      </c>
      <c r="U564" s="69">
        <v>0</v>
      </c>
      <c r="V564" s="69">
        <v>34500</v>
      </c>
      <c r="W564" s="70" t="s">
        <v>423</v>
      </c>
      <c r="X564" s="69">
        <f t="shared" si="444"/>
        <v>0</v>
      </c>
      <c r="Y564" s="69">
        <f t="shared" si="444"/>
        <v>0</v>
      </c>
      <c r="Z564" s="69">
        <f t="shared" si="444"/>
        <v>0</v>
      </c>
      <c r="AA564" s="69">
        <f t="shared" si="444"/>
        <v>0</v>
      </c>
      <c r="AB564" s="69">
        <f t="shared" si="444"/>
        <v>0</v>
      </c>
      <c r="AC564" s="69">
        <f t="shared" si="444"/>
        <v>0</v>
      </c>
      <c r="AD564" s="69">
        <f t="shared" si="444"/>
        <v>0</v>
      </c>
      <c r="AE564" s="69">
        <f t="shared" si="444"/>
        <v>-34500</v>
      </c>
      <c r="AF564" s="69">
        <v>1030</v>
      </c>
      <c r="AG564" s="69">
        <v>1545</v>
      </c>
      <c r="AH564" s="69">
        <v>5150</v>
      </c>
      <c r="AI564" s="69">
        <v>20600</v>
      </c>
      <c r="AJ564" s="69">
        <v>7210</v>
      </c>
      <c r="AK564" s="69">
        <v>0</v>
      </c>
      <c r="AL564" s="69">
        <v>0</v>
      </c>
      <c r="AM564" s="69">
        <v>35535</v>
      </c>
      <c r="AN564" s="70" t="s">
        <v>423</v>
      </c>
      <c r="AO564" s="69">
        <v>1060.9000000000001</v>
      </c>
      <c r="AP564" s="69">
        <v>1591.3500000000001</v>
      </c>
      <c r="AQ564" s="69">
        <v>5304.5</v>
      </c>
      <c r="AR564" s="69">
        <v>21218</v>
      </c>
      <c r="AS564" s="69">
        <v>7426.3</v>
      </c>
      <c r="AT564" s="69">
        <v>0</v>
      </c>
      <c r="AU564" s="69">
        <v>0</v>
      </c>
      <c r="AV564" s="69">
        <v>36601.050000000003</v>
      </c>
      <c r="AW564" s="70" t="s">
        <v>423</v>
      </c>
      <c r="AX564" s="69">
        <v>1092.7270000000001</v>
      </c>
      <c r="AY564" s="69">
        <v>1639.0905000000002</v>
      </c>
      <c r="AZ564" s="69">
        <v>5463.6350000000002</v>
      </c>
      <c r="BA564" s="69">
        <v>21854.54</v>
      </c>
      <c r="BB564" s="69">
        <v>7649.0889999999999</v>
      </c>
      <c r="BC564" s="69">
        <v>0</v>
      </c>
      <c r="BD564" s="69">
        <v>0</v>
      </c>
      <c r="BE564" s="69">
        <v>37699.0815</v>
      </c>
      <c r="BF564" s="70" t="s">
        <v>423</v>
      </c>
      <c r="BG564" s="69">
        <v>1125.50881</v>
      </c>
      <c r="BH564" s="69">
        <v>1688.2632150000004</v>
      </c>
      <c r="BI564" s="69">
        <v>5627.5440500000004</v>
      </c>
      <c r="BJ564" s="69">
        <v>22510.176200000002</v>
      </c>
      <c r="BK564" s="69">
        <v>7878.56167</v>
      </c>
      <c r="BL564" s="69">
        <v>0</v>
      </c>
      <c r="BM564" s="69">
        <v>0</v>
      </c>
      <c r="BN564" s="69">
        <v>38830.053945000007</v>
      </c>
      <c r="BO564" s="70" t="s">
        <v>423</v>
      </c>
      <c r="BP564" s="69">
        <v>1159.2740743000002</v>
      </c>
      <c r="BQ564" s="69">
        <v>1738.9111114500004</v>
      </c>
      <c r="BR564" s="69">
        <v>5796.3703715000001</v>
      </c>
      <c r="BS564" s="69">
        <v>23185.481486000001</v>
      </c>
      <c r="BT564" s="69">
        <v>8114.9185201</v>
      </c>
      <c r="BU564" s="69">
        <v>0</v>
      </c>
      <c r="BV564" s="69">
        <v>0</v>
      </c>
      <c r="BW564" s="69">
        <v>39994.955563349999</v>
      </c>
      <c r="BX564" s="70" t="s">
        <v>423</v>
      </c>
      <c r="BY564" s="69">
        <v>1194.0522965290002</v>
      </c>
      <c r="BZ564" s="69">
        <v>1791.0784447935005</v>
      </c>
      <c r="CA564" s="69">
        <v>5970.2614826449999</v>
      </c>
      <c r="CB564" s="69">
        <v>23881.04593058</v>
      </c>
      <c r="CC564" s="69">
        <v>8358.3660757030011</v>
      </c>
      <c r="CD564" s="69">
        <v>0</v>
      </c>
      <c r="CE564" s="69">
        <v>0</v>
      </c>
      <c r="CF564" s="69">
        <v>41194.804230250505</v>
      </c>
      <c r="CG564" s="70" t="s">
        <v>423</v>
      </c>
      <c r="CH564" s="69">
        <v>1229.8738654248702</v>
      </c>
      <c r="CI564" s="69">
        <v>1844.8107981373055</v>
      </c>
      <c r="CJ564" s="69">
        <v>6149.3693271243501</v>
      </c>
      <c r="CK564" s="69">
        <v>24597.4773084974</v>
      </c>
      <c r="CL564" s="69">
        <v>8609.1170579740919</v>
      </c>
      <c r="CM564" s="69">
        <v>0</v>
      </c>
      <c r="CN564" s="69">
        <v>0</v>
      </c>
      <c r="CO564" s="69">
        <v>42430.648357158025</v>
      </c>
      <c r="CP564" s="70" t="s">
        <v>423</v>
      </c>
      <c r="CQ564" s="69">
        <v>1266.7700813876163</v>
      </c>
      <c r="CR564" s="69">
        <v>1900.1551220814247</v>
      </c>
      <c r="CS564" s="69">
        <v>6333.8504069380806</v>
      </c>
      <c r="CT564" s="69">
        <v>25335.401627752322</v>
      </c>
      <c r="CU564" s="69">
        <v>8867.3905697133141</v>
      </c>
      <c r="CV564" s="69">
        <v>0</v>
      </c>
      <c r="CW564" s="69">
        <v>0</v>
      </c>
      <c r="CX564" s="69">
        <v>43703.567807872758</v>
      </c>
      <c r="CY564" s="70" t="s">
        <v>423</v>
      </c>
      <c r="CZ564" s="69">
        <v>1304.7731838292448</v>
      </c>
      <c r="DA564" s="69">
        <v>1957.1597757438674</v>
      </c>
      <c r="DB564" s="69">
        <v>6523.865919146223</v>
      </c>
      <c r="DC564" s="69">
        <v>26095.463676584892</v>
      </c>
      <c r="DD564" s="69">
        <v>9133.4122868047143</v>
      </c>
      <c r="DE564" s="69">
        <v>0</v>
      </c>
      <c r="DF564" s="69">
        <v>0</v>
      </c>
      <c r="DG564" s="69">
        <v>45014.674842108943</v>
      </c>
      <c r="DH564" s="70" t="s">
        <v>423</v>
      </c>
    </row>
    <row r="565" spans="1:112" s="74" customFormat="1" ht="11.5" hidden="1" x14ac:dyDescent="0.35">
      <c r="A565" s="88">
        <v>5220</v>
      </c>
      <c r="B565" s="88" t="s">
        <v>756</v>
      </c>
      <c r="C565" s="69"/>
      <c r="D565" s="69">
        <v>0</v>
      </c>
      <c r="E565" s="69">
        <v>32772.36</v>
      </c>
      <c r="F565" s="69">
        <v>0</v>
      </c>
      <c r="G565" s="69">
        <v>2772.36</v>
      </c>
      <c r="H565" s="69">
        <v>10000</v>
      </c>
      <c r="I565" s="69">
        <v>0</v>
      </c>
      <c r="J565" s="69">
        <v>20000</v>
      </c>
      <c r="K565" s="69">
        <v>0</v>
      </c>
      <c r="L565" s="69">
        <v>0</v>
      </c>
      <c r="M565" s="69">
        <v>0</v>
      </c>
      <c r="N565" s="70" t="s">
        <v>423</v>
      </c>
      <c r="O565" s="69">
        <v>3000</v>
      </c>
      <c r="P565" s="69">
        <v>2772.36</v>
      </c>
      <c r="Q565" s="69">
        <v>10000</v>
      </c>
      <c r="R565" s="69">
        <v>0</v>
      </c>
      <c r="S565" s="69">
        <v>20000</v>
      </c>
      <c r="T565" s="69">
        <v>0</v>
      </c>
      <c r="U565" s="69">
        <v>0</v>
      </c>
      <c r="V565" s="69">
        <v>35772.36</v>
      </c>
      <c r="W565" s="70" t="s">
        <v>423</v>
      </c>
      <c r="X565" s="69">
        <f t="shared" si="444"/>
        <v>-3000</v>
      </c>
      <c r="Y565" s="69">
        <f t="shared" si="444"/>
        <v>0</v>
      </c>
      <c r="Z565" s="69">
        <f t="shared" si="444"/>
        <v>0</v>
      </c>
      <c r="AA565" s="69">
        <f t="shared" si="444"/>
        <v>0</v>
      </c>
      <c r="AB565" s="69">
        <f t="shared" si="444"/>
        <v>0</v>
      </c>
      <c r="AC565" s="69">
        <f t="shared" si="444"/>
        <v>0</v>
      </c>
      <c r="AD565" s="69">
        <f t="shared" si="444"/>
        <v>0</v>
      </c>
      <c r="AE565" s="69">
        <f t="shared" si="444"/>
        <v>-35772.36</v>
      </c>
      <c r="AF565" s="69">
        <v>3090</v>
      </c>
      <c r="AG565" s="69">
        <v>2855.5308</v>
      </c>
      <c r="AH565" s="69">
        <v>10300</v>
      </c>
      <c r="AI565" s="69">
        <v>0</v>
      </c>
      <c r="AJ565" s="69">
        <v>20600</v>
      </c>
      <c r="AK565" s="69">
        <v>0</v>
      </c>
      <c r="AL565" s="69">
        <v>0</v>
      </c>
      <c r="AM565" s="69">
        <v>36845.5308</v>
      </c>
      <c r="AN565" s="70" t="s">
        <v>423</v>
      </c>
      <c r="AO565" s="69">
        <v>3182.7000000000003</v>
      </c>
      <c r="AP565" s="69">
        <v>2941.1967239999999</v>
      </c>
      <c r="AQ565" s="69">
        <v>10609</v>
      </c>
      <c r="AR565" s="69">
        <v>0</v>
      </c>
      <c r="AS565" s="69">
        <v>21218</v>
      </c>
      <c r="AT565" s="69">
        <v>0</v>
      </c>
      <c r="AU565" s="69">
        <v>0</v>
      </c>
      <c r="AV565" s="69">
        <v>37950.896723999998</v>
      </c>
      <c r="AW565" s="70" t="s">
        <v>423</v>
      </c>
      <c r="AX565" s="69">
        <v>3278.1810000000005</v>
      </c>
      <c r="AY565" s="69">
        <v>3029.43262572</v>
      </c>
      <c r="AZ565" s="69">
        <v>10927.27</v>
      </c>
      <c r="BA565" s="69">
        <v>0</v>
      </c>
      <c r="BB565" s="69">
        <v>21854.54</v>
      </c>
      <c r="BC565" s="69">
        <v>0</v>
      </c>
      <c r="BD565" s="69">
        <v>0</v>
      </c>
      <c r="BE565" s="69">
        <v>39089.423625720003</v>
      </c>
      <c r="BF565" s="70" t="s">
        <v>423</v>
      </c>
      <c r="BG565" s="69">
        <v>3376.5264300000008</v>
      </c>
      <c r="BH565" s="69">
        <v>3120.3156044916</v>
      </c>
      <c r="BI565" s="69">
        <v>11255.088100000001</v>
      </c>
      <c r="BJ565" s="69">
        <v>0</v>
      </c>
      <c r="BK565" s="69">
        <v>22510.176200000002</v>
      </c>
      <c r="BL565" s="69">
        <v>0</v>
      </c>
      <c r="BM565" s="69">
        <v>0</v>
      </c>
      <c r="BN565" s="69">
        <v>40262.106334491604</v>
      </c>
      <c r="BO565" s="70" t="s">
        <v>423</v>
      </c>
      <c r="BP565" s="69">
        <v>3477.8222229000007</v>
      </c>
      <c r="BQ565" s="69">
        <v>3213.9250726263481</v>
      </c>
      <c r="BR565" s="69">
        <v>11592.740743</v>
      </c>
      <c r="BS565" s="69">
        <v>0</v>
      </c>
      <c r="BT565" s="69">
        <v>23185.481486000001</v>
      </c>
      <c r="BU565" s="69">
        <v>0</v>
      </c>
      <c r="BV565" s="69">
        <v>0</v>
      </c>
      <c r="BW565" s="69">
        <v>41469.96952452635</v>
      </c>
      <c r="BX565" s="70" t="s">
        <v>423</v>
      </c>
      <c r="BY565" s="69">
        <v>3582.1568895870009</v>
      </c>
      <c r="BZ565" s="69">
        <v>3310.3428248051387</v>
      </c>
      <c r="CA565" s="69">
        <v>11940.52296529</v>
      </c>
      <c r="CB565" s="69">
        <v>0</v>
      </c>
      <c r="CC565" s="69">
        <v>23881.04593058</v>
      </c>
      <c r="CD565" s="69">
        <v>0</v>
      </c>
      <c r="CE565" s="69">
        <v>0</v>
      </c>
      <c r="CF565" s="69">
        <v>42714.06861026214</v>
      </c>
      <c r="CG565" s="70" t="s">
        <v>423</v>
      </c>
      <c r="CH565" s="69">
        <v>3689.621596274611</v>
      </c>
      <c r="CI565" s="69">
        <v>3409.6531095492928</v>
      </c>
      <c r="CJ565" s="69">
        <v>12298.7386542487</v>
      </c>
      <c r="CK565" s="69">
        <v>0</v>
      </c>
      <c r="CL565" s="69">
        <v>24597.4773084974</v>
      </c>
      <c r="CM565" s="69">
        <v>0</v>
      </c>
      <c r="CN565" s="69">
        <v>0</v>
      </c>
      <c r="CO565" s="69">
        <v>43995.490668570004</v>
      </c>
      <c r="CP565" s="70" t="s">
        <v>423</v>
      </c>
      <c r="CQ565" s="69">
        <v>3800.3102441628494</v>
      </c>
      <c r="CR565" s="69">
        <v>3511.9427028357718</v>
      </c>
      <c r="CS565" s="69">
        <v>12667.700813876161</v>
      </c>
      <c r="CT565" s="69">
        <v>0</v>
      </c>
      <c r="CU565" s="69">
        <v>25335.401627752322</v>
      </c>
      <c r="CV565" s="69">
        <v>0</v>
      </c>
      <c r="CW565" s="69">
        <v>0</v>
      </c>
      <c r="CX565" s="69">
        <v>45315.355388627104</v>
      </c>
      <c r="CY565" s="70" t="s">
        <v>423</v>
      </c>
      <c r="CZ565" s="69">
        <v>3914.3195514877348</v>
      </c>
      <c r="DA565" s="69">
        <v>3617.3009839208448</v>
      </c>
      <c r="DB565" s="69">
        <v>13047.731838292446</v>
      </c>
      <c r="DC565" s="69">
        <v>0</v>
      </c>
      <c r="DD565" s="69">
        <v>26095.463676584892</v>
      </c>
      <c r="DE565" s="69">
        <v>0</v>
      </c>
      <c r="DF565" s="69">
        <v>0</v>
      </c>
      <c r="DG565" s="69">
        <v>46674.816050285917</v>
      </c>
      <c r="DH565" s="70" t="s">
        <v>423</v>
      </c>
    </row>
    <row r="566" spans="1:112" s="74" customFormat="1" ht="11.5" hidden="1" x14ac:dyDescent="0.35">
      <c r="A566" s="88">
        <v>5221</v>
      </c>
      <c r="B566" s="88" t="s">
        <v>757</v>
      </c>
      <c r="C566" s="69"/>
      <c r="D566" s="69">
        <v>0</v>
      </c>
      <c r="E566" s="69">
        <v>0</v>
      </c>
      <c r="F566" s="69">
        <v>0</v>
      </c>
      <c r="G566" s="69">
        <v>0</v>
      </c>
      <c r="H566" s="69">
        <v>0</v>
      </c>
      <c r="I566" s="69">
        <v>0</v>
      </c>
      <c r="J566" s="69">
        <v>0</v>
      </c>
      <c r="K566" s="69">
        <v>0</v>
      </c>
      <c r="L566" s="69">
        <v>0</v>
      </c>
      <c r="M566" s="69">
        <v>0</v>
      </c>
      <c r="N566" s="70" t="s">
        <v>423</v>
      </c>
      <c r="O566" s="69">
        <v>0</v>
      </c>
      <c r="P566" s="69">
        <v>0</v>
      </c>
      <c r="Q566" s="69">
        <v>0</v>
      </c>
      <c r="R566" s="69">
        <v>0</v>
      </c>
      <c r="S566" s="69">
        <v>0</v>
      </c>
      <c r="T566" s="69">
        <v>0</v>
      </c>
      <c r="U566" s="69">
        <v>0</v>
      </c>
      <c r="V566" s="69">
        <v>0</v>
      </c>
      <c r="W566" s="70" t="s">
        <v>423</v>
      </c>
      <c r="X566" s="69">
        <f t="shared" si="444"/>
        <v>0</v>
      </c>
      <c r="Y566" s="69">
        <f t="shared" si="444"/>
        <v>0</v>
      </c>
      <c r="Z566" s="69">
        <f t="shared" si="444"/>
        <v>0</v>
      </c>
      <c r="AA566" s="69">
        <f t="shared" si="444"/>
        <v>0</v>
      </c>
      <c r="AB566" s="69">
        <f t="shared" si="444"/>
        <v>0</v>
      </c>
      <c r="AC566" s="69">
        <f t="shared" si="444"/>
        <v>0</v>
      </c>
      <c r="AD566" s="69">
        <f t="shared" si="444"/>
        <v>0</v>
      </c>
      <c r="AE566" s="69">
        <f t="shared" si="444"/>
        <v>0</v>
      </c>
      <c r="AF566" s="69">
        <v>0</v>
      </c>
      <c r="AG566" s="69">
        <v>0</v>
      </c>
      <c r="AH566" s="69">
        <v>0</v>
      </c>
      <c r="AI566" s="69">
        <v>0</v>
      </c>
      <c r="AJ566" s="69">
        <v>0</v>
      </c>
      <c r="AK566" s="69">
        <v>0</v>
      </c>
      <c r="AL566" s="69">
        <v>0</v>
      </c>
      <c r="AM566" s="69">
        <v>0</v>
      </c>
      <c r="AN566" s="70" t="s">
        <v>423</v>
      </c>
      <c r="AO566" s="69">
        <v>0</v>
      </c>
      <c r="AP566" s="69">
        <v>0</v>
      </c>
      <c r="AQ566" s="69">
        <v>0</v>
      </c>
      <c r="AR566" s="69">
        <v>0</v>
      </c>
      <c r="AS566" s="69">
        <v>0</v>
      </c>
      <c r="AT566" s="69">
        <v>0</v>
      </c>
      <c r="AU566" s="69">
        <v>0</v>
      </c>
      <c r="AV566" s="69">
        <v>0</v>
      </c>
      <c r="AW566" s="70" t="s">
        <v>423</v>
      </c>
      <c r="AX566" s="69">
        <v>0</v>
      </c>
      <c r="AY566" s="69">
        <v>0</v>
      </c>
      <c r="AZ566" s="69">
        <v>0</v>
      </c>
      <c r="BA566" s="69">
        <v>0</v>
      </c>
      <c r="BB566" s="69">
        <v>0</v>
      </c>
      <c r="BC566" s="69">
        <v>0</v>
      </c>
      <c r="BD566" s="69">
        <v>0</v>
      </c>
      <c r="BE566" s="69">
        <v>0</v>
      </c>
      <c r="BF566" s="70" t="s">
        <v>423</v>
      </c>
      <c r="BG566" s="69">
        <v>0</v>
      </c>
      <c r="BH566" s="69">
        <v>0</v>
      </c>
      <c r="BI566" s="69">
        <v>0</v>
      </c>
      <c r="BJ566" s="69">
        <v>0</v>
      </c>
      <c r="BK566" s="69">
        <v>0</v>
      </c>
      <c r="BL566" s="69">
        <v>0</v>
      </c>
      <c r="BM566" s="69">
        <v>0</v>
      </c>
      <c r="BN566" s="69">
        <v>0</v>
      </c>
      <c r="BO566" s="70" t="s">
        <v>423</v>
      </c>
      <c r="BP566" s="69">
        <v>0</v>
      </c>
      <c r="BQ566" s="69">
        <v>0</v>
      </c>
      <c r="BR566" s="69">
        <v>0</v>
      </c>
      <c r="BS566" s="69">
        <v>0</v>
      </c>
      <c r="BT566" s="69">
        <v>0</v>
      </c>
      <c r="BU566" s="69">
        <v>0</v>
      </c>
      <c r="BV566" s="69">
        <v>0</v>
      </c>
      <c r="BW566" s="69">
        <v>0</v>
      </c>
      <c r="BX566" s="70" t="s">
        <v>423</v>
      </c>
      <c r="BY566" s="69">
        <v>0</v>
      </c>
      <c r="BZ566" s="69">
        <v>0</v>
      </c>
      <c r="CA566" s="69">
        <v>0</v>
      </c>
      <c r="CB566" s="69">
        <v>0</v>
      </c>
      <c r="CC566" s="69">
        <v>0</v>
      </c>
      <c r="CD566" s="69">
        <v>0</v>
      </c>
      <c r="CE566" s="69">
        <v>0</v>
      </c>
      <c r="CF566" s="69">
        <v>0</v>
      </c>
      <c r="CG566" s="70" t="s">
        <v>423</v>
      </c>
      <c r="CH566" s="69">
        <v>0</v>
      </c>
      <c r="CI566" s="69">
        <v>0</v>
      </c>
      <c r="CJ566" s="69">
        <v>0</v>
      </c>
      <c r="CK566" s="69">
        <v>0</v>
      </c>
      <c r="CL566" s="69">
        <v>0</v>
      </c>
      <c r="CM566" s="69">
        <v>0</v>
      </c>
      <c r="CN566" s="69">
        <v>0</v>
      </c>
      <c r="CO566" s="69">
        <v>0</v>
      </c>
      <c r="CP566" s="70" t="s">
        <v>423</v>
      </c>
      <c r="CQ566" s="69">
        <v>0</v>
      </c>
      <c r="CR566" s="69">
        <v>0</v>
      </c>
      <c r="CS566" s="69">
        <v>0</v>
      </c>
      <c r="CT566" s="69">
        <v>0</v>
      </c>
      <c r="CU566" s="69">
        <v>0</v>
      </c>
      <c r="CV566" s="69">
        <v>0</v>
      </c>
      <c r="CW566" s="69">
        <v>0</v>
      </c>
      <c r="CX566" s="69">
        <v>0</v>
      </c>
      <c r="CY566" s="70" t="s">
        <v>423</v>
      </c>
      <c r="CZ566" s="69">
        <v>0</v>
      </c>
      <c r="DA566" s="69">
        <v>0</v>
      </c>
      <c r="DB566" s="69">
        <v>0</v>
      </c>
      <c r="DC566" s="69">
        <v>0</v>
      </c>
      <c r="DD566" s="69">
        <v>0</v>
      </c>
      <c r="DE566" s="69">
        <v>0</v>
      </c>
      <c r="DF566" s="69">
        <v>0</v>
      </c>
      <c r="DG566" s="69">
        <v>0</v>
      </c>
      <c r="DH566" s="70" t="s">
        <v>423</v>
      </c>
    </row>
    <row r="567" spans="1:112" s="74" customFormat="1" ht="11.5" hidden="1" x14ac:dyDescent="0.35">
      <c r="A567" s="88">
        <v>5223</v>
      </c>
      <c r="B567" s="88" t="s">
        <v>758</v>
      </c>
      <c r="C567" s="69"/>
      <c r="D567" s="69">
        <v>0</v>
      </c>
      <c r="E567" s="69">
        <v>0</v>
      </c>
      <c r="F567" s="69">
        <v>0</v>
      </c>
      <c r="G567" s="69">
        <v>0</v>
      </c>
      <c r="H567" s="69">
        <v>0</v>
      </c>
      <c r="I567" s="69">
        <v>0</v>
      </c>
      <c r="J567" s="69">
        <v>0</v>
      </c>
      <c r="K567" s="69">
        <v>0</v>
      </c>
      <c r="L567" s="69">
        <v>0</v>
      </c>
      <c r="M567" s="69">
        <v>0</v>
      </c>
      <c r="N567" s="70" t="s">
        <v>423</v>
      </c>
      <c r="O567" s="69">
        <v>0</v>
      </c>
      <c r="P567" s="69">
        <v>0</v>
      </c>
      <c r="Q567" s="69">
        <v>0</v>
      </c>
      <c r="R567" s="69">
        <v>0</v>
      </c>
      <c r="S567" s="69">
        <v>0</v>
      </c>
      <c r="T567" s="69">
        <v>0</v>
      </c>
      <c r="U567" s="69">
        <v>0</v>
      </c>
      <c r="V567" s="69">
        <v>0</v>
      </c>
      <c r="W567" s="70" t="s">
        <v>423</v>
      </c>
      <c r="X567" s="69">
        <f t="shared" si="444"/>
        <v>0</v>
      </c>
      <c r="Y567" s="69">
        <f t="shared" si="444"/>
        <v>0</v>
      </c>
      <c r="Z567" s="69">
        <f t="shared" si="444"/>
        <v>0</v>
      </c>
      <c r="AA567" s="69">
        <f t="shared" si="444"/>
        <v>0</v>
      </c>
      <c r="AB567" s="69">
        <f t="shared" si="444"/>
        <v>0</v>
      </c>
      <c r="AC567" s="69">
        <f t="shared" si="444"/>
        <v>0</v>
      </c>
      <c r="AD567" s="69">
        <f t="shared" si="444"/>
        <v>0</v>
      </c>
      <c r="AE567" s="69">
        <f t="shared" si="444"/>
        <v>0</v>
      </c>
      <c r="AF567" s="69">
        <v>0</v>
      </c>
      <c r="AG567" s="69">
        <v>0</v>
      </c>
      <c r="AH567" s="69">
        <v>0</v>
      </c>
      <c r="AI567" s="69">
        <v>0</v>
      </c>
      <c r="AJ567" s="69">
        <v>0</v>
      </c>
      <c r="AK567" s="69">
        <v>0</v>
      </c>
      <c r="AL567" s="69">
        <v>0</v>
      </c>
      <c r="AM567" s="69">
        <v>0</v>
      </c>
      <c r="AN567" s="70" t="s">
        <v>423</v>
      </c>
      <c r="AO567" s="69">
        <v>0</v>
      </c>
      <c r="AP567" s="69">
        <v>0</v>
      </c>
      <c r="AQ567" s="69">
        <v>0</v>
      </c>
      <c r="AR567" s="69">
        <v>0</v>
      </c>
      <c r="AS567" s="69">
        <v>0</v>
      </c>
      <c r="AT567" s="69">
        <v>0</v>
      </c>
      <c r="AU567" s="69">
        <v>0</v>
      </c>
      <c r="AV567" s="69">
        <v>0</v>
      </c>
      <c r="AW567" s="70" t="s">
        <v>423</v>
      </c>
      <c r="AX567" s="69">
        <v>0</v>
      </c>
      <c r="AY567" s="69">
        <v>0</v>
      </c>
      <c r="AZ567" s="69">
        <v>0</v>
      </c>
      <c r="BA567" s="69">
        <v>0</v>
      </c>
      <c r="BB567" s="69">
        <v>0</v>
      </c>
      <c r="BC567" s="69">
        <v>0</v>
      </c>
      <c r="BD567" s="69">
        <v>0</v>
      </c>
      <c r="BE567" s="69">
        <v>0</v>
      </c>
      <c r="BF567" s="70" t="s">
        <v>423</v>
      </c>
      <c r="BG567" s="69">
        <v>0</v>
      </c>
      <c r="BH567" s="69">
        <v>0</v>
      </c>
      <c r="BI567" s="69">
        <v>0</v>
      </c>
      <c r="BJ567" s="69">
        <v>0</v>
      </c>
      <c r="BK567" s="69">
        <v>0</v>
      </c>
      <c r="BL567" s="69">
        <v>0</v>
      </c>
      <c r="BM567" s="69">
        <v>0</v>
      </c>
      <c r="BN567" s="69">
        <v>0</v>
      </c>
      <c r="BO567" s="70" t="s">
        <v>423</v>
      </c>
      <c r="BP567" s="69">
        <v>0</v>
      </c>
      <c r="BQ567" s="69">
        <v>0</v>
      </c>
      <c r="BR567" s="69">
        <v>0</v>
      </c>
      <c r="BS567" s="69">
        <v>0</v>
      </c>
      <c r="BT567" s="69">
        <v>0</v>
      </c>
      <c r="BU567" s="69">
        <v>0</v>
      </c>
      <c r="BV567" s="69">
        <v>0</v>
      </c>
      <c r="BW567" s="69">
        <v>0</v>
      </c>
      <c r="BX567" s="70" t="s">
        <v>423</v>
      </c>
      <c r="BY567" s="69">
        <v>0</v>
      </c>
      <c r="BZ567" s="69">
        <v>0</v>
      </c>
      <c r="CA567" s="69">
        <v>0</v>
      </c>
      <c r="CB567" s="69">
        <v>0</v>
      </c>
      <c r="CC567" s="69">
        <v>0</v>
      </c>
      <c r="CD567" s="69">
        <v>0</v>
      </c>
      <c r="CE567" s="69">
        <v>0</v>
      </c>
      <c r="CF567" s="69">
        <v>0</v>
      </c>
      <c r="CG567" s="70" t="s">
        <v>423</v>
      </c>
      <c r="CH567" s="69">
        <v>0</v>
      </c>
      <c r="CI567" s="69">
        <v>0</v>
      </c>
      <c r="CJ567" s="69">
        <v>0</v>
      </c>
      <c r="CK567" s="69">
        <v>0</v>
      </c>
      <c r="CL567" s="69">
        <v>0</v>
      </c>
      <c r="CM567" s="69">
        <v>0</v>
      </c>
      <c r="CN567" s="69">
        <v>0</v>
      </c>
      <c r="CO567" s="69">
        <v>0</v>
      </c>
      <c r="CP567" s="70" t="s">
        <v>423</v>
      </c>
      <c r="CQ567" s="69">
        <v>0</v>
      </c>
      <c r="CR567" s="69">
        <v>0</v>
      </c>
      <c r="CS567" s="69">
        <v>0</v>
      </c>
      <c r="CT567" s="69">
        <v>0</v>
      </c>
      <c r="CU567" s="69">
        <v>0</v>
      </c>
      <c r="CV567" s="69">
        <v>0</v>
      </c>
      <c r="CW567" s="69">
        <v>0</v>
      </c>
      <c r="CX567" s="69">
        <v>0</v>
      </c>
      <c r="CY567" s="70" t="s">
        <v>423</v>
      </c>
      <c r="CZ567" s="69">
        <v>0</v>
      </c>
      <c r="DA567" s="69">
        <v>0</v>
      </c>
      <c r="DB567" s="69">
        <v>0</v>
      </c>
      <c r="DC567" s="69">
        <v>0</v>
      </c>
      <c r="DD567" s="69">
        <v>0</v>
      </c>
      <c r="DE567" s="69">
        <v>0</v>
      </c>
      <c r="DF567" s="69">
        <v>0</v>
      </c>
      <c r="DG567" s="69">
        <v>0</v>
      </c>
      <c r="DH567" s="70" t="s">
        <v>423</v>
      </c>
    </row>
    <row r="568" spans="1:112" s="74" customFormat="1" ht="11.5" hidden="1" x14ac:dyDescent="0.35">
      <c r="A568" s="88">
        <v>5225</v>
      </c>
      <c r="B568" s="88" t="s">
        <v>759</v>
      </c>
      <c r="C568" s="69"/>
      <c r="D568" s="69">
        <v>0</v>
      </c>
      <c r="E568" s="69">
        <v>0</v>
      </c>
      <c r="F568" s="69">
        <v>0</v>
      </c>
      <c r="G568" s="69">
        <v>0</v>
      </c>
      <c r="H568" s="69">
        <v>0</v>
      </c>
      <c r="I568" s="69">
        <v>0</v>
      </c>
      <c r="J568" s="69">
        <v>0</v>
      </c>
      <c r="K568" s="69">
        <v>0</v>
      </c>
      <c r="L568" s="69">
        <v>0</v>
      </c>
      <c r="M568" s="69">
        <v>0</v>
      </c>
      <c r="N568" s="70" t="s">
        <v>423</v>
      </c>
      <c r="O568" s="69">
        <v>0</v>
      </c>
      <c r="P568" s="69">
        <v>0</v>
      </c>
      <c r="Q568" s="69">
        <v>0</v>
      </c>
      <c r="R568" s="69">
        <v>0</v>
      </c>
      <c r="S568" s="69">
        <v>0</v>
      </c>
      <c r="T568" s="69">
        <v>0</v>
      </c>
      <c r="U568" s="69">
        <v>0</v>
      </c>
      <c r="V568" s="69">
        <v>0</v>
      </c>
      <c r="W568" s="70" t="s">
        <v>423</v>
      </c>
      <c r="X568" s="69">
        <f t="shared" si="444"/>
        <v>0</v>
      </c>
      <c r="Y568" s="69">
        <f t="shared" si="444"/>
        <v>0</v>
      </c>
      <c r="Z568" s="69">
        <f t="shared" si="444"/>
        <v>0</v>
      </c>
      <c r="AA568" s="69">
        <f t="shared" si="444"/>
        <v>0</v>
      </c>
      <c r="AB568" s="69">
        <f t="shared" si="444"/>
        <v>0</v>
      </c>
      <c r="AC568" s="69">
        <f t="shared" si="444"/>
        <v>0</v>
      </c>
      <c r="AD568" s="69">
        <f t="shared" si="444"/>
        <v>0</v>
      </c>
      <c r="AE568" s="69">
        <f t="shared" si="444"/>
        <v>0</v>
      </c>
      <c r="AF568" s="69">
        <v>0</v>
      </c>
      <c r="AG568" s="69">
        <v>0</v>
      </c>
      <c r="AH568" s="69">
        <v>0</v>
      </c>
      <c r="AI568" s="69">
        <v>0</v>
      </c>
      <c r="AJ568" s="69">
        <v>0</v>
      </c>
      <c r="AK568" s="69">
        <v>0</v>
      </c>
      <c r="AL568" s="69">
        <v>0</v>
      </c>
      <c r="AM568" s="69">
        <v>0</v>
      </c>
      <c r="AN568" s="70" t="s">
        <v>423</v>
      </c>
      <c r="AO568" s="69">
        <v>0</v>
      </c>
      <c r="AP568" s="69">
        <v>0</v>
      </c>
      <c r="AQ568" s="69">
        <v>0</v>
      </c>
      <c r="AR568" s="69">
        <v>0</v>
      </c>
      <c r="AS568" s="69">
        <v>0</v>
      </c>
      <c r="AT568" s="69">
        <v>0</v>
      </c>
      <c r="AU568" s="69">
        <v>0</v>
      </c>
      <c r="AV568" s="69">
        <v>0</v>
      </c>
      <c r="AW568" s="70" t="s">
        <v>423</v>
      </c>
      <c r="AX568" s="69">
        <v>0</v>
      </c>
      <c r="AY568" s="69">
        <v>0</v>
      </c>
      <c r="AZ568" s="69">
        <v>0</v>
      </c>
      <c r="BA568" s="69">
        <v>0</v>
      </c>
      <c r="BB568" s="69">
        <v>0</v>
      </c>
      <c r="BC568" s="69">
        <v>0</v>
      </c>
      <c r="BD568" s="69">
        <v>0</v>
      </c>
      <c r="BE568" s="69">
        <v>0</v>
      </c>
      <c r="BF568" s="70" t="s">
        <v>423</v>
      </c>
      <c r="BG568" s="69">
        <v>0</v>
      </c>
      <c r="BH568" s="69">
        <v>0</v>
      </c>
      <c r="BI568" s="69">
        <v>0</v>
      </c>
      <c r="BJ568" s="69">
        <v>0</v>
      </c>
      <c r="BK568" s="69">
        <v>0</v>
      </c>
      <c r="BL568" s="69">
        <v>0</v>
      </c>
      <c r="BM568" s="69">
        <v>0</v>
      </c>
      <c r="BN568" s="69">
        <v>0</v>
      </c>
      <c r="BO568" s="70" t="s">
        <v>423</v>
      </c>
      <c r="BP568" s="69">
        <v>0</v>
      </c>
      <c r="BQ568" s="69">
        <v>0</v>
      </c>
      <c r="BR568" s="69">
        <v>0</v>
      </c>
      <c r="BS568" s="69">
        <v>0</v>
      </c>
      <c r="BT568" s="69">
        <v>0</v>
      </c>
      <c r="BU568" s="69">
        <v>0</v>
      </c>
      <c r="BV568" s="69">
        <v>0</v>
      </c>
      <c r="BW568" s="69">
        <v>0</v>
      </c>
      <c r="BX568" s="70" t="s">
        <v>423</v>
      </c>
      <c r="BY568" s="69">
        <v>0</v>
      </c>
      <c r="BZ568" s="69">
        <v>0</v>
      </c>
      <c r="CA568" s="69">
        <v>0</v>
      </c>
      <c r="CB568" s="69">
        <v>0</v>
      </c>
      <c r="CC568" s="69">
        <v>0</v>
      </c>
      <c r="CD568" s="69">
        <v>0</v>
      </c>
      <c r="CE568" s="69">
        <v>0</v>
      </c>
      <c r="CF568" s="69">
        <v>0</v>
      </c>
      <c r="CG568" s="70" t="s">
        <v>423</v>
      </c>
      <c r="CH568" s="69">
        <v>0</v>
      </c>
      <c r="CI568" s="69">
        <v>0</v>
      </c>
      <c r="CJ568" s="69">
        <v>0</v>
      </c>
      <c r="CK568" s="69">
        <v>0</v>
      </c>
      <c r="CL568" s="69">
        <v>0</v>
      </c>
      <c r="CM568" s="69">
        <v>0</v>
      </c>
      <c r="CN568" s="69">
        <v>0</v>
      </c>
      <c r="CO568" s="69">
        <v>0</v>
      </c>
      <c r="CP568" s="70" t="s">
        <v>423</v>
      </c>
      <c r="CQ568" s="69">
        <v>0</v>
      </c>
      <c r="CR568" s="69">
        <v>0</v>
      </c>
      <c r="CS568" s="69">
        <v>0</v>
      </c>
      <c r="CT568" s="69">
        <v>0</v>
      </c>
      <c r="CU568" s="69">
        <v>0</v>
      </c>
      <c r="CV568" s="69">
        <v>0</v>
      </c>
      <c r="CW568" s="69">
        <v>0</v>
      </c>
      <c r="CX568" s="69">
        <v>0</v>
      </c>
      <c r="CY568" s="70" t="s">
        <v>423</v>
      </c>
      <c r="CZ568" s="69">
        <v>0</v>
      </c>
      <c r="DA568" s="69">
        <v>0</v>
      </c>
      <c r="DB568" s="69">
        <v>0</v>
      </c>
      <c r="DC568" s="69">
        <v>0</v>
      </c>
      <c r="DD568" s="69">
        <v>0</v>
      </c>
      <c r="DE568" s="69">
        <v>0</v>
      </c>
      <c r="DF568" s="69">
        <v>0</v>
      </c>
      <c r="DG568" s="69">
        <v>0</v>
      </c>
      <c r="DH568" s="70" t="s">
        <v>423</v>
      </c>
    </row>
    <row r="569" spans="1:112" s="74" customFormat="1" ht="11.5" x14ac:dyDescent="0.35">
      <c r="A569" s="88">
        <v>5300</v>
      </c>
      <c r="B569" s="88" t="s">
        <v>760</v>
      </c>
      <c r="C569" s="69"/>
      <c r="D569" s="69">
        <v>0</v>
      </c>
      <c r="E569" s="69">
        <v>28900</v>
      </c>
      <c r="F569" s="69">
        <v>1000</v>
      </c>
      <c r="G569" s="69">
        <v>9000</v>
      </c>
      <c r="H569" s="69">
        <v>7500</v>
      </c>
      <c r="I569" s="69">
        <v>6000</v>
      </c>
      <c r="J569" s="69">
        <v>5400</v>
      </c>
      <c r="K569" s="69">
        <v>0</v>
      </c>
      <c r="L569" s="69">
        <v>0</v>
      </c>
      <c r="M569" s="69">
        <v>0</v>
      </c>
      <c r="N569" s="70" t="s">
        <v>423</v>
      </c>
      <c r="O569" s="69">
        <v>1000</v>
      </c>
      <c r="P569" s="69">
        <v>9000</v>
      </c>
      <c r="Q569" s="69">
        <v>7500</v>
      </c>
      <c r="R569" s="69">
        <v>6000</v>
      </c>
      <c r="S569" s="69">
        <v>5400</v>
      </c>
      <c r="T569" s="69">
        <v>0</v>
      </c>
      <c r="U569" s="69">
        <v>0</v>
      </c>
      <c r="V569" s="69">
        <v>28900</v>
      </c>
      <c r="W569" s="70" t="s">
        <v>423</v>
      </c>
      <c r="X569" s="69">
        <f t="shared" si="444"/>
        <v>0</v>
      </c>
      <c r="Y569" s="69">
        <f t="shared" si="444"/>
        <v>0</v>
      </c>
      <c r="Z569" s="69">
        <f t="shared" si="444"/>
        <v>0</v>
      </c>
      <c r="AA569" s="69">
        <f t="shared" si="444"/>
        <v>0</v>
      </c>
      <c r="AB569" s="69">
        <f t="shared" si="444"/>
        <v>0</v>
      </c>
      <c r="AC569" s="69">
        <f t="shared" si="444"/>
        <v>0</v>
      </c>
      <c r="AD569" s="69">
        <f t="shared" si="444"/>
        <v>0</v>
      </c>
      <c r="AE569" s="69">
        <f t="shared" si="444"/>
        <v>-28900</v>
      </c>
      <c r="AF569" s="69">
        <v>1030</v>
      </c>
      <c r="AG569" s="69">
        <v>9270</v>
      </c>
      <c r="AH569" s="69">
        <v>7725</v>
      </c>
      <c r="AI569" s="69">
        <v>6180</v>
      </c>
      <c r="AJ569" s="69">
        <v>5562</v>
      </c>
      <c r="AK569" s="69">
        <v>0</v>
      </c>
      <c r="AL569" s="69">
        <v>0</v>
      </c>
      <c r="AM569" s="69">
        <v>29767</v>
      </c>
      <c r="AN569" s="70" t="s">
        <v>423</v>
      </c>
      <c r="AO569" s="69">
        <v>1060.9000000000001</v>
      </c>
      <c r="AP569" s="69">
        <v>9548.1</v>
      </c>
      <c r="AQ569" s="69">
        <v>7956.75</v>
      </c>
      <c r="AR569" s="69">
        <v>6365.4000000000005</v>
      </c>
      <c r="AS569" s="69">
        <v>5728.8600000000006</v>
      </c>
      <c r="AT569" s="69">
        <v>0</v>
      </c>
      <c r="AU569" s="69">
        <v>0</v>
      </c>
      <c r="AV569" s="69">
        <v>30660.010000000002</v>
      </c>
      <c r="AW569" s="70" t="s">
        <v>423</v>
      </c>
      <c r="AX569" s="69">
        <v>1092.7270000000001</v>
      </c>
      <c r="AY569" s="69">
        <v>9834.5430000000015</v>
      </c>
      <c r="AZ569" s="69">
        <v>8195.4524999999994</v>
      </c>
      <c r="BA569" s="69">
        <v>6556.362000000001</v>
      </c>
      <c r="BB569" s="69">
        <v>5900.7258000000011</v>
      </c>
      <c r="BC569" s="69">
        <v>0</v>
      </c>
      <c r="BD569" s="69">
        <v>0</v>
      </c>
      <c r="BE569" s="69">
        <v>31579.810300000005</v>
      </c>
      <c r="BF569" s="70" t="s">
        <v>423</v>
      </c>
      <c r="BG569" s="69">
        <v>1125.50881</v>
      </c>
      <c r="BH569" s="69">
        <v>10129.579290000001</v>
      </c>
      <c r="BI569" s="69">
        <v>8441.3160749999988</v>
      </c>
      <c r="BJ569" s="69">
        <v>6753.0528600000016</v>
      </c>
      <c r="BK569" s="69">
        <v>6077.7475740000009</v>
      </c>
      <c r="BL569" s="69">
        <v>0</v>
      </c>
      <c r="BM569" s="69">
        <v>0</v>
      </c>
      <c r="BN569" s="69">
        <v>32527.204609</v>
      </c>
      <c r="BO569" s="70" t="s">
        <v>423</v>
      </c>
      <c r="BP569" s="69">
        <v>1159.2740743000002</v>
      </c>
      <c r="BQ569" s="69">
        <v>10433.466668700003</v>
      </c>
      <c r="BR569" s="69">
        <v>8694.5555572499998</v>
      </c>
      <c r="BS569" s="69">
        <v>6955.6444458000014</v>
      </c>
      <c r="BT569" s="69">
        <v>6260.0800012200007</v>
      </c>
      <c r="BU569" s="69">
        <v>0</v>
      </c>
      <c r="BV569" s="69">
        <v>0</v>
      </c>
      <c r="BW569" s="69">
        <v>33503.020747270006</v>
      </c>
      <c r="BX569" s="70" t="s">
        <v>423</v>
      </c>
      <c r="BY569" s="69">
        <v>1194.0522965290002</v>
      </c>
      <c r="BZ569" s="69">
        <v>10746.470668761003</v>
      </c>
      <c r="CA569" s="69">
        <v>8955.3922239674994</v>
      </c>
      <c r="CB569" s="69">
        <v>7164.3137791740019</v>
      </c>
      <c r="CC569" s="69">
        <v>6447.882401256601</v>
      </c>
      <c r="CD569" s="69">
        <v>0</v>
      </c>
      <c r="CE569" s="69">
        <v>0</v>
      </c>
      <c r="CF569" s="69">
        <v>34508.111369688108</v>
      </c>
      <c r="CG569" s="70" t="s">
        <v>423</v>
      </c>
      <c r="CH569" s="69">
        <v>1229.8738654248702</v>
      </c>
      <c r="CI569" s="69">
        <v>11068.864788823834</v>
      </c>
      <c r="CJ569" s="69">
        <v>9224.0539906865251</v>
      </c>
      <c r="CK569" s="69">
        <v>7379.2431925492219</v>
      </c>
      <c r="CL569" s="69">
        <v>6641.318873294299</v>
      </c>
      <c r="CM569" s="69">
        <v>0</v>
      </c>
      <c r="CN569" s="69">
        <v>0</v>
      </c>
      <c r="CO569" s="69">
        <v>35543.354710778753</v>
      </c>
      <c r="CP569" s="70" t="s">
        <v>423</v>
      </c>
      <c r="CQ569" s="69">
        <v>1266.7700813876163</v>
      </c>
      <c r="CR569" s="69">
        <v>11400.930732488549</v>
      </c>
      <c r="CS569" s="69">
        <v>9500.7756104071213</v>
      </c>
      <c r="CT569" s="69">
        <v>7600.6204883256987</v>
      </c>
      <c r="CU569" s="69">
        <v>6840.5584394931284</v>
      </c>
      <c r="CV569" s="69">
        <v>0</v>
      </c>
      <c r="CW569" s="69">
        <v>0</v>
      </c>
      <c r="CX569" s="69">
        <v>36609.655352102112</v>
      </c>
      <c r="CY569" s="70" t="s">
        <v>423</v>
      </c>
      <c r="CZ569" s="69">
        <v>1304.7731838292448</v>
      </c>
      <c r="DA569" s="69">
        <v>11742.958654463206</v>
      </c>
      <c r="DB569" s="69">
        <v>9785.7988787193353</v>
      </c>
      <c r="DC569" s="69">
        <v>7828.6391029754695</v>
      </c>
      <c r="DD569" s="69">
        <v>7045.7751926779229</v>
      </c>
      <c r="DE569" s="69">
        <v>0</v>
      </c>
      <c r="DF569" s="69">
        <v>0</v>
      </c>
      <c r="DG569" s="69">
        <v>37707.945012665179</v>
      </c>
      <c r="DH569" s="70" t="s">
        <v>423</v>
      </c>
    </row>
    <row r="570" spans="1:112" s="74" customFormat="1" ht="11.5" hidden="1" x14ac:dyDescent="0.35">
      <c r="A570" s="88">
        <v>5305</v>
      </c>
      <c r="B570" s="88" t="s">
        <v>761</v>
      </c>
      <c r="C570" s="69"/>
      <c r="D570" s="69">
        <v>0</v>
      </c>
      <c r="E570" s="69">
        <v>0</v>
      </c>
      <c r="F570" s="69">
        <v>0</v>
      </c>
      <c r="G570" s="69">
        <v>0</v>
      </c>
      <c r="H570" s="69">
        <v>0</v>
      </c>
      <c r="I570" s="69">
        <v>0</v>
      </c>
      <c r="J570" s="69">
        <v>0</v>
      </c>
      <c r="K570" s="69">
        <v>0</v>
      </c>
      <c r="L570" s="69">
        <v>0</v>
      </c>
      <c r="M570" s="69">
        <v>0</v>
      </c>
      <c r="N570" s="70" t="s">
        <v>423</v>
      </c>
      <c r="O570" s="69">
        <v>0</v>
      </c>
      <c r="P570" s="69">
        <v>0</v>
      </c>
      <c r="Q570" s="69">
        <v>0</v>
      </c>
      <c r="R570" s="69">
        <v>0</v>
      </c>
      <c r="S570" s="69">
        <v>0</v>
      </c>
      <c r="T570" s="69">
        <v>0</v>
      </c>
      <c r="U570" s="69">
        <v>0</v>
      </c>
      <c r="V570" s="69">
        <v>0</v>
      </c>
      <c r="W570" s="70" t="s">
        <v>423</v>
      </c>
      <c r="X570" s="69">
        <f t="shared" si="444"/>
        <v>0</v>
      </c>
      <c r="Y570" s="69">
        <f t="shared" si="444"/>
        <v>0</v>
      </c>
      <c r="Z570" s="69">
        <f t="shared" si="444"/>
        <v>0</v>
      </c>
      <c r="AA570" s="69">
        <f t="shared" si="444"/>
        <v>0</v>
      </c>
      <c r="AB570" s="69">
        <f t="shared" si="444"/>
        <v>0</v>
      </c>
      <c r="AC570" s="69">
        <f t="shared" si="444"/>
        <v>0</v>
      </c>
      <c r="AD570" s="69">
        <f t="shared" si="444"/>
        <v>0</v>
      </c>
      <c r="AE570" s="69">
        <f t="shared" si="444"/>
        <v>0</v>
      </c>
      <c r="AF570" s="69">
        <v>0</v>
      </c>
      <c r="AG570" s="69">
        <v>0</v>
      </c>
      <c r="AH570" s="69">
        <v>0</v>
      </c>
      <c r="AI570" s="69">
        <v>0</v>
      </c>
      <c r="AJ570" s="69">
        <v>0</v>
      </c>
      <c r="AK570" s="69">
        <v>0</v>
      </c>
      <c r="AL570" s="69">
        <v>0</v>
      </c>
      <c r="AM570" s="69">
        <v>0</v>
      </c>
      <c r="AN570" s="70" t="s">
        <v>423</v>
      </c>
      <c r="AO570" s="69">
        <v>0</v>
      </c>
      <c r="AP570" s="69">
        <v>0</v>
      </c>
      <c r="AQ570" s="69">
        <v>0</v>
      </c>
      <c r="AR570" s="69">
        <v>0</v>
      </c>
      <c r="AS570" s="69">
        <v>0</v>
      </c>
      <c r="AT570" s="69">
        <v>0</v>
      </c>
      <c r="AU570" s="69">
        <v>0</v>
      </c>
      <c r="AV570" s="69">
        <v>0</v>
      </c>
      <c r="AW570" s="70" t="s">
        <v>423</v>
      </c>
      <c r="AX570" s="69">
        <v>0</v>
      </c>
      <c r="AY570" s="69">
        <v>0</v>
      </c>
      <c r="AZ570" s="69">
        <v>0</v>
      </c>
      <c r="BA570" s="69">
        <v>0</v>
      </c>
      <c r="BB570" s="69">
        <v>0</v>
      </c>
      <c r="BC570" s="69">
        <v>0</v>
      </c>
      <c r="BD570" s="69">
        <v>0</v>
      </c>
      <c r="BE570" s="69">
        <v>0</v>
      </c>
      <c r="BF570" s="70" t="s">
        <v>423</v>
      </c>
      <c r="BG570" s="69">
        <v>0</v>
      </c>
      <c r="BH570" s="69">
        <v>0</v>
      </c>
      <c r="BI570" s="69">
        <v>0</v>
      </c>
      <c r="BJ570" s="69">
        <v>0</v>
      </c>
      <c r="BK570" s="69">
        <v>0</v>
      </c>
      <c r="BL570" s="69">
        <v>0</v>
      </c>
      <c r="BM570" s="69">
        <v>0</v>
      </c>
      <c r="BN570" s="69">
        <v>0</v>
      </c>
      <c r="BO570" s="70" t="s">
        <v>423</v>
      </c>
      <c r="BP570" s="69">
        <v>0</v>
      </c>
      <c r="BQ570" s="69">
        <v>0</v>
      </c>
      <c r="BR570" s="69">
        <v>0</v>
      </c>
      <c r="BS570" s="69">
        <v>0</v>
      </c>
      <c r="BT570" s="69">
        <v>0</v>
      </c>
      <c r="BU570" s="69">
        <v>0</v>
      </c>
      <c r="BV570" s="69">
        <v>0</v>
      </c>
      <c r="BW570" s="69">
        <v>0</v>
      </c>
      <c r="BX570" s="70" t="s">
        <v>423</v>
      </c>
      <c r="BY570" s="69">
        <v>0</v>
      </c>
      <c r="BZ570" s="69">
        <v>0</v>
      </c>
      <c r="CA570" s="69">
        <v>0</v>
      </c>
      <c r="CB570" s="69">
        <v>0</v>
      </c>
      <c r="CC570" s="69">
        <v>0</v>
      </c>
      <c r="CD570" s="69">
        <v>0</v>
      </c>
      <c r="CE570" s="69">
        <v>0</v>
      </c>
      <c r="CF570" s="69">
        <v>0</v>
      </c>
      <c r="CG570" s="70" t="s">
        <v>423</v>
      </c>
      <c r="CH570" s="69">
        <v>0</v>
      </c>
      <c r="CI570" s="69">
        <v>0</v>
      </c>
      <c r="CJ570" s="69">
        <v>0</v>
      </c>
      <c r="CK570" s="69">
        <v>0</v>
      </c>
      <c r="CL570" s="69">
        <v>0</v>
      </c>
      <c r="CM570" s="69">
        <v>0</v>
      </c>
      <c r="CN570" s="69">
        <v>0</v>
      </c>
      <c r="CO570" s="69">
        <v>0</v>
      </c>
      <c r="CP570" s="70" t="s">
        <v>423</v>
      </c>
      <c r="CQ570" s="69">
        <v>0</v>
      </c>
      <c r="CR570" s="69">
        <v>0</v>
      </c>
      <c r="CS570" s="69">
        <v>0</v>
      </c>
      <c r="CT570" s="69">
        <v>0</v>
      </c>
      <c r="CU570" s="69">
        <v>0</v>
      </c>
      <c r="CV570" s="69">
        <v>0</v>
      </c>
      <c r="CW570" s="69">
        <v>0</v>
      </c>
      <c r="CX570" s="69">
        <v>0</v>
      </c>
      <c r="CY570" s="70" t="s">
        <v>423</v>
      </c>
      <c r="CZ570" s="69">
        <v>0</v>
      </c>
      <c r="DA570" s="69">
        <v>0</v>
      </c>
      <c r="DB570" s="69">
        <v>0</v>
      </c>
      <c r="DC570" s="69">
        <v>0</v>
      </c>
      <c r="DD570" s="69">
        <v>0</v>
      </c>
      <c r="DE570" s="69">
        <v>0</v>
      </c>
      <c r="DF570" s="69">
        <v>0</v>
      </c>
      <c r="DG570" s="69">
        <v>0</v>
      </c>
      <c r="DH570" s="70" t="s">
        <v>423</v>
      </c>
    </row>
    <row r="571" spans="1:112" s="74" customFormat="1" ht="11.5" hidden="1" x14ac:dyDescent="0.35">
      <c r="A571" s="88">
        <v>5310</v>
      </c>
      <c r="B571" s="88" t="s">
        <v>762</v>
      </c>
      <c r="C571" s="69"/>
      <c r="D571" s="69">
        <v>0</v>
      </c>
      <c r="E571" s="69">
        <v>0</v>
      </c>
      <c r="F571" s="69">
        <v>0</v>
      </c>
      <c r="G571" s="69">
        <v>0</v>
      </c>
      <c r="H571" s="69">
        <v>0</v>
      </c>
      <c r="I571" s="69">
        <v>0</v>
      </c>
      <c r="J571" s="69">
        <v>0</v>
      </c>
      <c r="K571" s="69">
        <v>0</v>
      </c>
      <c r="L571" s="69">
        <v>0</v>
      </c>
      <c r="M571" s="69">
        <v>0</v>
      </c>
      <c r="N571" s="70" t="s">
        <v>423</v>
      </c>
      <c r="O571" s="69">
        <v>0</v>
      </c>
      <c r="P571" s="69">
        <v>0</v>
      </c>
      <c r="Q571" s="69">
        <v>0</v>
      </c>
      <c r="R571" s="69">
        <v>0</v>
      </c>
      <c r="S571" s="69">
        <v>0</v>
      </c>
      <c r="T571" s="69">
        <v>0</v>
      </c>
      <c r="U571" s="69">
        <v>0</v>
      </c>
      <c r="V571" s="69">
        <v>0</v>
      </c>
      <c r="W571" s="70" t="s">
        <v>423</v>
      </c>
      <c r="X571" s="69">
        <f t="shared" si="444"/>
        <v>0</v>
      </c>
      <c r="Y571" s="69">
        <f t="shared" si="444"/>
        <v>0</v>
      </c>
      <c r="Z571" s="69">
        <f t="shared" si="444"/>
        <v>0</v>
      </c>
      <c r="AA571" s="69">
        <f t="shared" si="444"/>
        <v>0</v>
      </c>
      <c r="AB571" s="69">
        <f t="shared" si="444"/>
        <v>0</v>
      </c>
      <c r="AC571" s="69">
        <f t="shared" si="444"/>
        <v>0</v>
      </c>
      <c r="AD571" s="69">
        <f t="shared" si="444"/>
        <v>0</v>
      </c>
      <c r="AE571" s="69">
        <f t="shared" si="444"/>
        <v>0</v>
      </c>
      <c r="AF571" s="69">
        <v>0</v>
      </c>
      <c r="AG571" s="69">
        <v>0</v>
      </c>
      <c r="AH571" s="69">
        <v>0</v>
      </c>
      <c r="AI571" s="69">
        <v>0</v>
      </c>
      <c r="AJ571" s="69">
        <v>0</v>
      </c>
      <c r="AK571" s="69">
        <v>0</v>
      </c>
      <c r="AL571" s="69">
        <v>0</v>
      </c>
      <c r="AM571" s="69">
        <v>0</v>
      </c>
      <c r="AN571" s="70" t="s">
        <v>423</v>
      </c>
      <c r="AO571" s="69">
        <v>0</v>
      </c>
      <c r="AP571" s="69">
        <v>0</v>
      </c>
      <c r="AQ571" s="69">
        <v>0</v>
      </c>
      <c r="AR571" s="69">
        <v>0</v>
      </c>
      <c r="AS571" s="69">
        <v>0</v>
      </c>
      <c r="AT571" s="69">
        <v>0</v>
      </c>
      <c r="AU571" s="69">
        <v>0</v>
      </c>
      <c r="AV571" s="69">
        <v>0</v>
      </c>
      <c r="AW571" s="70" t="s">
        <v>423</v>
      </c>
      <c r="AX571" s="69">
        <v>0</v>
      </c>
      <c r="AY571" s="69">
        <v>0</v>
      </c>
      <c r="AZ571" s="69">
        <v>0</v>
      </c>
      <c r="BA571" s="69">
        <v>0</v>
      </c>
      <c r="BB571" s="69">
        <v>0</v>
      </c>
      <c r="BC571" s="69">
        <v>0</v>
      </c>
      <c r="BD571" s="69">
        <v>0</v>
      </c>
      <c r="BE571" s="69">
        <v>0</v>
      </c>
      <c r="BF571" s="70" t="s">
        <v>423</v>
      </c>
      <c r="BG571" s="69">
        <v>0</v>
      </c>
      <c r="BH571" s="69">
        <v>0</v>
      </c>
      <c r="BI571" s="69">
        <v>0</v>
      </c>
      <c r="BJ571" s="69">
        <v>0</v>
      </c>
      <c r="BK571" s="69">
        <v>0</v>
      </c>
      <c r="BL571" s="69">
        <v>0</v>
      </c>
      <c r="BM571" s="69">
        <v>0</v>
      </c>
      <c r="BN571" s="69">
        <v>0</v>
      </c>
      <c r="BO571" s="70" t="s">
        <v>423</v>
      </c>
      <c r="BP571" s="69">
        <v>0</v>
      </c>
      <c r="BQ571" s="69">
        <v>0</v>
      </c>
      <c r="BR571" s="69">
        <v>0</v>
      </c>
      <c r="BS571" s="69">
        <v>0</v>
      </c>
      <c r="BT571" s="69">
        <v>0</v>
      </c>
      <c r="BU571" s="69">
        <v>0</v>
      </c>
      <c r="BV571" s="69">
        <v>0</v>
      </c>
      <c r="BW571" s="69">
        <v>0</v>
      </c>
      <c r="BX571" s="70" t="s">
        <v>423</v>
      </c>
      <c r="BY571" s="69">
        <v>0</v>
      </c>
      <c r="BZ571" s="69">
        <v>0</v>
      </c>
      <c r="CA571" s="69">
        <v>0</v>
      </c>
      <c r="CB571" s="69">
        <v>0</v>
      </c>
      <c r="CC571" s="69">
        <v>0</v>
      </c>
      <c r="CD571" s="69">
        <v>0</v>
      </c>
      <c r="CE571" s="69">
        <v>0</v>
      </c>
      <c r="CF571" s="69">
        <v>0</v>
      </c>
      <c r="CG571" s="70" t="s">
        <v>423</v>
      </c>
      <c r="CH571" s="69">
        <v>0</v>
      </c>
      <c r="CI571" s="69">
        <v>0</v>
      </c>
      <c r="CJ571" s="69">
        <v>0</v>
      </c>
      <c r="CK571" s="69">
        <v>0</v>
      </c>
      <c r="CL571" s="69">
        <v>0</v>
      </c>
      <c r="CM571" s="69">
        <v>0</v>
      </c>
      <c r="CN571" s="69">
        <v>0</v>
      </c>
      <c r="CO571" s="69">
        <v>0</v>
      </c>
      <c r="CP571" s="70" t="s">
        <v>423</v>
      </c>
      <c r="CQ571" s="69">
        <v>0</v>
      </c>
      <c r="CR571" s="69">
        <v>0</v>
      </c>
      <c r="CS571" s="69">
        <v>0</v>
      </c>
      <c r="CT571" s="69">
        <v>0</v>
      </c>
      <c r="CU571" s="69">
        <v>0</v>
      </c>
      <c r="CV571" s="69">
        <v>0</v>
      </c>
      <c r="CW571" s="69">
        <v>0</v>
      </c>
      <c r="CX571" s="69">
        <v>0</v>
      </c>
      <c r="CY571" s="70" t="s">
        <v>423</v>
      </c>
      <c r="CZ571" s="69">
        <v>0</v>
      </c>
      <c r="DA571" s="69">
        <v>0</v>
      </c>
      <c r="DB571" s="69">
        <v>0</v>
      </c>
      <c r="DC571" s="69">
        <v>0</v>
      </c>
      <c r="DD571" s="69">
        <v>0</v>
      </c>
      <c r="DE571" s="69">
        <v>0</v>
      </c>
      <c r="DF571" s="69">
        <v>0</v>
      </c>
      <c r="DG571" s="69">
        <v>0</v>
      </c>
      <c r="DH571" s="70" t="s">
        <v>423</v>
      </c>
    </row>
    <row r="572" spans="1:112" s="74" customFormat="1" ht="11.5" hidden="1" x14ac:dyDescent="0.35">
      <c r="A572" s="88">
        <v>5400</v>
      </c>
      <c r="B572" s="88" t="s">
        <v>763</v>
      </c>
      <c r="C572" s="69"/>
      <c r="D572" s="69">
        <v>0</v>
      </c>
      <c r="E572" s="69">
        <v>0</v>
      </c>
      <c r="F572" s="69">
        <v>0</v>
      </c>
      <c r="G572" s="69">
        <v>0</v>
      </c>
      <c r="H572" s="69">
        <v>0</v>
      </c>
      <c r="I572" s="69">
        <v>0</v>
      </c>
      <c r="J572" s="69">
        <v>0</v>
      </c>
      <c r="K572" s="69">
        <v>0</v>
      </c>
      <c r="L572" s="69">
        <v>0</v>
      </c>
      <c r="M572" s="69">
        <v>0</v>
      </c>
      <c r="N572" s="70" t="s">
        <v>423</v>
      </c>
      <c r="O572" s="69">
        <v>0</v>
      </c>
      <c r="P572" s="69">
        <v>0</v>
      </c>
      <c r="Q572" s="69">
        <v>0</v>
      </c>
      <c r="R572" s="69">
        <v>0</v>
      </c>
      <c r="S572" s="69">
        <v>0</v>
      </c>
      <c r="T572" s="69">
        <v>0</v>
      </c>
      <c r="U572" s="69">
        <v>0</v>
      </c>
      <c r="V572" s="69">
        <v>0</v>
      </c>
      <c r="W572" s="70" t="s">
        <v>423</v>
      </c>
      <c r="X572" s="69">
        <f t="shared" si="444"/>
        <v>0</v>
      </c>
      <c r="Y572" s="69">
        <f t="shared" si="444"/>
        <v>0</v>
      </c>
      <c r="Z572" s="69">
        <f t="shared" si="444"/>
        <v>0</v>
      </c>
      <c r="AA572" s="69">
        <f t="shared" si="444"/>
        <v>0</v>
      </c>
      <c r="AB572" s="69">
        <f t="shared" si="444"/>
        <v>0</v>
      </c>
      <c r="AC572" s="69">
        <f t="shared" si="444"/>
        <v>0</v>
      </c>
      <c r="AD572" s="69">
        <f t="shared" si="444"/>
        <v>0</v>
      </c>
      <c r="AE572" s="69">
        <f t="shared" si="444"/>
        <v>0</v>
      </c>
      <c r="AF572" s="69">
        <v>0</v>
      </c>
      <c r="AG572" s="69">
        <v>0</v>
      </c>
      <c r="AH572" s="69">
        <v>0</v>
      </c>
      <c r="AI572" s="69">
        <v>0</v>
      </c>
      <c r="AJ572" s="69">
        <v>0</v>
      </c>
      <c r="AK572" s="69">
        <v>0</v>
      </c>
      <c r="AL572" s="69">
        <v>0</v>
      </c>
      <c r="AM572" s="69">
        <v>0</v>
      </c>
      <c r="AN572" s="70" t="s">
        <v>423</v>
      </c>
      <c r="AO572" s="69">
        <v>0</v>
      </c>
      <c r="AP572" s="69">
        <v>0</v>
      </c>
      <c r="AQ572" s="69">
        <v>0</v>
      </c>
      <c r="AR572" s="69">
        <v>0</v>
      </c>
      <c r="AS572" s="69">
        <v>0</v>
      </c>
      <c r="AT572" s="69">
        <v>0</v>
      </c>
      <c r="AU572" s="69">
        <v>0</v>
      </c>
      <c r="AV572" s="69">
        <v>0</v>
      </c>
      <c r="AW572" s="70" t="s">
        <v>423</v>
      </c>
      <c r="AX572" s="69">
        <v>0</v>
      </c>
      <c r="AY572" s="69">
        <v>0</v>
      </c>
      <c r="AZ572" s="69">
        <v>0</v>
      </c>
      <c r="BA572" s="69">
        <v>0</v>
      </c>
      <c r="BB572" s="69">
        <v>0</v>
      </c>
      <c r="BC572" s="69">
        <v>0</v>
      </c>
      <c r="BD572" s="69">
        <v>0</v>
      </c>
      <c r="BE572" s="69">
        <v>0</v>
      </c>
      <c r="BF572" s="70" t="s">
        <v>423</v>
      </c>
      <c r="BG572" s="69">
        <v>0</v>
      </c>
      <c r="BH572" s="69">
        <v>0</v>
      </c>
      <c r="BI572" s="69">
        <v>0</v>
      </c>
      <c r="BJ572" s="69">
        <v>0</v>
      </c>
      <c r="BK572" s="69">
        <v>0</v>
      </c>
      <c r="BL572" s="69">
        <v>0</v>
      </c>
      <c r="BM572" s="69">
        <v>0</v>
      </c>
      <c r="BN572" s="69">
        <v>0</v>
      </c>
      <c r="BO572" s="70" t="s">
        <v>423</v>
      </c>
      <c r="BP572" s="69">
        <v>0</v>
      </c>
      <c r="BQ572" s="69">
        <v>0</v>
      </c>
      <c r="BR572" s="69">
        <v>0</v>
      </c>
      <c r="BS572" s="69">
        <v>0</v>
      </c>
      <c r="BT572" s="69">
        <v>0</v>
      </c>
      <c r="BU572" s="69">
        <v>0</v>
      </c>
      <c r="BV572" s="69">
        <v>0</v>
      </c>
      <c r="BW572" s="69">
        <v>0</v>
      </c>
      <c r="BX572" s="70" t="s">
        <v>423</v>
      </c>
      <c r="BY572" s="69">
        <v>0</v>
      </c>
      <c r="BZ572" s="69">
        <v>0</v>
      </c>
      <c r="CA572" s="69">
        <v>0</v>
      </c>
      <c r="CB572" s="69">
        <v>0</v>
      </c>
      <c r="CC572" s="69">
        <v>0</v>
      </c>
      <c r="CD572" s="69">
        <v>0</v>
      </c>
      <c r="CE572" s="69">
        <v>0</v>
      </c>
      <c r="CF572" s="69">
        <v>0</v>
      </c>
      <c r="CG572" s="70" t="s">
        <v>423</v>
      </c>
      <c r="CH572" s="69">
        <v>0</v>
      </c>
      <c r="CI572" s="69">
        <v>0</v>
      </c>
      <c r="CJ572" s="69">
        <v>0</v>
      </c>
      <c r="CK572" s="69">
        <v>0</v>
      </c>
      <c r="CL572" s="69">
        <v>0</v>
      </c>
      <c r="CM572" s="69">
        <v>0</v>
      </c>
      <c r="CN572" s="69">
        <v>0</v>
      </c>
      <c r="CO572" s="69">
        <v>0</v>
      </c>
      <c r="CP572" s="70" t="s">
        <v>423</v>
      </c>
      <c r="CQ572" s="69">
        <v>0</v>
      </c>
      <c r="CR572" s="69">
        <v>0</v>
      </c>
      <c r="CS572" s="69">
        <v>0</v>
      </c>
      <c r="CT572" s="69">
        <v>0</v>
      </c>
      <c r="CU572" s="69">
        <v>0</v>
      </c>
      <c r="CV572" s="69">
        <v>0</v>
      </c>
      <c r="CW572" s="69">
        <v>0</v>
      </c>
      <c r="CX572" s="69">
        <v>0</v>
      </c>
      <c r="CY572" s="70" t="s">
        <v>423</v>
      </c>
      <c r="CZ572" s="69">
        <v>0</v>
      </c>
      <c r="DA572" s="69">
        <v>0</v>
      </c>
      <c r="DB572" s="69">
        <v>0</v>
      </c>
      <c r="DC572" s="69">
        <v>0</v>
      </c>
      <c r="DD572" s="69">
        <v>0</v>
      </c>
      <c r="DE572" s="69">
        <v>0</v>
      </c>
      <c r="DF572" s="69">
        <v>0</v>
      </c>
      <c r="DG572" s="69">
        <v>0</v>
      </c>
      <c r="DH572" s="70" t="s">
        <v>423</v>
      </c>
    </row>
    <row r="573" spans="1:112" s="74" customFormat="1" ht="11.5" x14ac:dyDescent="0.35">
      <c r="A573" s="88">
        <v>5450</v>
      </c>
      <c r="B573" s="88" t="s">
        <v>764</v>
      </c>
      <c r="C573" s="69"/>
      <c r="D573" s="69">
        <v>0</v>
      </c>
      <c r="E573" s="69">
        <v>100320.12165517241</v>
      </c>
      <c r="F573" s="69">
        <v>9000</v>
      </c>
      <c r="G573" s="69">
        <v>14905</v>
      </c>
      <c r="H573" s="69">
        <v>25000</v>
      </c>
      <c r="I573" s="69">
        <v>32415.12165517241</v>
      </c>
      <c r="J573" s="69">
        <v>19000</v>
      </c>
      <c r="K573" s="69">
        <v>0</v>
      </c>
      <c r="L573" s="69">
        <v>0</v>
      </c>
      <c r="M573" s="69">
        <v>0</v>
      </c>
      <c r="N573" s="70" t="s">
        <v>423</v>
      </c>
      <c r="O573" s="69">
        <v>9000</v>
      </c>
      <c r="P573" s="69">
        <v>14905</v>
      </c>
      <c r="Q573" s="69">
        <v>25000</v>
      </c>
      <c r="R573" s="69">
        <v>32415.12165517241</v>
      </c>
      <c r="S573" s="69">
        <v>19000</v>
      </c>
      <c r="T573" s="69">
        <v>0</v>
      </c>
      <c r="U573" s="69">
        <v>0</v>
      </c>
      <c r="V573" s="69">
        <v>100320.12165517241</v>
      </c>
      <c r="W573" s="70">
        <v>0</v>
      </c>
      <c r="X573" s="69">
        <f t="shared" si="444"/>
        <v>0</v>
      </c>
      <c r="Y573" s="69">
        <f t="shared" si="444"/>
        <v>0</v>
      </c>
      <c r="Z573" s="69">
        <f t="shared" si="444"/>
        <v>0</v>
      </c>
      <c r="AA573" s="69">
        <f t="shared" si="444"/>
        <v>0</v>
      </c>
      <c r="AB573" s="69">
        <f t="shared" si="444"/>
        <v>0</v>
      </c>
      <c r="AC573" s="69">
        <f t="shared" si="444"/>
        <v>0</v>
      </c>
      <c r="AD573" s="69">
        <f t="shared" si="444"/>
        <v>0</v>
      </c>
      <c r="AE573" s="69">
        <f t="shared" si="444"/>
        <v>-100320.12165517241</v>
      </c>
      <c r="AF573" s="69">
        <v>9270</v>
      </c>
      <c r="AG573" s="69">
        <v>15352.15</v>
      </c>
      <c r="AH573" s="69">
        <v>25750</v>
      </c>
      <c r="AI573" s="69">
        <v>44892.929942068971</v>
      </c>
      <c r="AJ573" s="69">
        <v>19570</v>
      </c>
      <c r="AK573" s="69">
        <v>0</v>
      </c>
      <c r="AL573" s="69">
        <v>0</v>
      </c>
      <c r="AM573" s="69">
        <v>114835.07994206897</v>
      </c>
      <c r="AN573" s="70" t="s">
        <v>423</v>
      </c>
      <c r="AO573" s="69">
        <v>9548.1</v>
      </c>
      <c r="AP573" s="69">
        <v>15812.7145</v>
      </c>
      <c r="AQ573" s="69">
        <v>26522.5</v>
      </c>
      <c r="AR573" s="69">
        <v>46239.717840331039</v>
      </c>
      <c r="AS573" s="69">
        <v>20157.100000000002</v>
      </c>
      <c r="AT573" s="69">
        <v>0</v>
      </c>
      <c r="AU573" s="69">
        <v>0</v>
      </c>
      <c r="AV573" s="69">
        <v>118280.13234033104</v>
      </c>
      <c r="AW573" s="70" t="s">
        <v>423</v>
      </c>
      <c r="AX573" s="69">
        <v>9834.5430000000015</v>
      </c>
      <c r="AY573" s="69">
        <v>16287.095935000001</v>
      </c>
      <c r="AZ573" s="69">
        <v>27318.174999999999</v>
      </c>
      <c r="BA573" s="69">
        <v>47626.90937554097</v>
      </c>
      <c r="BB573" s="69">
        <v>20761.813000000002</v>
      </c>
      <c r="BC573" s="69">
        <v>0</v>
      </c>
      <c r="BD573" s="69">
        <v>0</v>
      </c>
      <c r="BE573" s="69">
        <v>121828.53631054098</v>
      </c>
      <c r="BF573" s="70" t="s">
        <v>423</v>
      </c>
      <c r="BG573" s="69">
        <v>10129.579290000001</v>
      </c>
      <c r="BH573" s="69">
        <v>16775.708813050001</v>
      </c>
      <c r="BI573" s="69">
        <v>28137.720249999998</v>
      </c>
      <c r="BJ573" s="69">
        <v>49055.716656807199</v>
      </c>
      <c r="BK573" s="69">
        <v>21384.667390000002</v>
      </c>
      <c r="BL573" s="69">
        <v>0</v>
      </c>
      <c r="BM573" s="69">
        <v>0</v>
      </c>
      <c r="BN573" s="69">
        <v>125483.3923998572</v>
      </c>
      <c r="BO573" s="70" t="s">
        <v>423</v>
      </c>
      <c r="BP573" s="69">
        <v>10433.466668700003</v>
      </c>
      <c r="BQ573" s="69">
        <v>17278.980077441502</v>
      </c>
      <c r="BR573" s="69">
        <v>28981.851857499998</v>
      </c>
      <c r="BS573" s="69">
        <v>50527.388156511413</v>
      </c>
      <c r="BT573" s="69">
        <v>22026.207411700005</v>
      </c>
      <c r="BU573" s="69">
        <v>0</v>
      </c>
      <c r="BV573" s="69">
        <v>0</v>
      </c>
      <c r="BW573" s="69">
        <v>129247.89417185292</v>
      </c>
      <c r="BX573" s="70" t="s">
        <v>423</v>
      </c>
      <c r="BY573" s="69">
        <v>10746.470668761003</v>
      </c>
      <c r="BZ573" s="69">
        <v>17797.349479764747</v>
      </c>
      <c r="CA573" s="69">
        <v>29851.307413225</v>
      </c>
      <c r="CB573" s="69">
        <v>52043.209801206758</v>
      </c>
      <c r="CC573" s="69">
        <v>22686.993634051007</v>
      </c>
      <c r="CD573" s="69">
        <v>0</v>
      </c>
      <c r="CE573" s="69">
        <v>0</v>
      </c>
      <c r="CF573" s="69">
        <v>133125.33099700851</v>
      </c>
      <c r="CG573" s="70" t="s">
        <v>423</v>
      </c>
      <c r="CH573" s="69">
        <v>11068.864788823834</v>
      </c>
      <c r="CI573" s="69">
        <v>18331.269964157691</v>
      </c>
      <c r="CJ573" s="69">
        <v>30746.84663562175</v>
      </c>
      <c r="CK573" s="69">
        <v>53604.506095242963</v>
      </c>
      <c r="CL573" s="69">
        <v>23367.603443072538</v>
      </c>
      <c r="CM573" s="69">
        <v>0</v>
      </c>
      <c r="CN573" s="69">
        <v>0</v>
      </c>
      <c r="CO573" s="69">
        <v>137119.09092691878</v>
      </c>
      <c r="CP573" s="70" t="s">
        <v>423</v>
      </c>
      <c r="CQ573" s="69">
        <v>11400.930732488549</v>
      </c>
      <c r="CR573" s="69">
        <v>18881.208063082424</v>
      </c>
      <c r="CS573" s="69">
        <v>31669.252034690402</v>
      </c>
      <c r="CT573" s="69">
        <v>55212.641278100251</v>
      </c>
      <c r="CU573" s="69">
        <v>24068.631546364715</v>
      </c>
      <c r="CV573" s="69">
        <v>0</v>
      </c>
      <c r="CW573" s="69">
        <v>0</v>
      </c>
      <c r="CX573" s="69">
        <v>141232.66365472635</v>
      </c>
      <c r="CY573" s="70" t="s">
        <v>423</v>
      </c>
      <c r="CZ573" s="69">
        <v>11742.958654463206</v>
      </c>
      <c r="DA573" s="69">
        <v>19447.644304974896</v>
      </c>
      <c r="DB573" s="69">
        <v>32619.329595731117</v>
      </c>
      <c r="DC573" s="69">
        <v>56869.020516443263</v>
      </c>
      <c r="DD573" s="69">
        <v>24790.690492755657</v>
      </c>
      <c r="DE573" s="69">
        <v>0</v>
      </c>
      <c r="DF573" s="69">
        <v>0</v>
      </c>
      <c r="DG573" s="69">
        <v>145469.64356436813</v>
      </c>
      <c r="DH573" s="70" t="s">
        <v>423</v>
      </c>
    </row>
    <row r="574" spans="1:112" s="74" customFormat="1" ht="11.5" x14ac:dyDescent="0.35">
      <c r="A574" s="88">
        <v>5500</v>
      </c>
      <c r="B574" s="88" t="s">
        <v>765</v>
      </c>
      <c r="C574" s="69"/>
      <c r="D574" s="69">
        <v>0</v>
      </c>
      <c r="E574" s="69">
        <v>57500</v>
      </c>
      <c r="F574" s="69">
        <v>4000</v>
      </c>
      <c r="G574" s="69">
        <v>10000</v>
      </c>
      <c r="H574" s="69">
        <v>35000</v>
      </c>
      <c r="I574" s="69">
        <v>8500</v>
      </c>
      <c r="J574" s="69">
        <v>0</v>
      </c>
      <c r="K574" s="69">
        <v>0</v>
      </c>
      <c r="L574" s="69">
        <v>0</v>
      </c>
      <c r="M574" s="69">
        <v>0</v>
      </c>
      <c r="N574" s="70" t="s">
        <v>423</v>
      </c>
      <c r="O574" s="69">
        <v>4000</v>
      </c>
      <c r="P574" s="69">
        <v>10000</v>
      </c>
      <c r="Q574" s="69">
        <v>35000</v>
      </c>
      <c r="R574" s="69">
        <v>8500</v>
      </c>
      <c r="S574" s="69">
        <v>5000</v>
      </c>
      <c r="T574" s="69">
        <v>0</v>
      </c>
      <c r="U574" s="69">
        <v>0</v>
      </c>
      <c r="V574" s="69">
        <v>62500</v>
      </c>
      <c r="W574" s="70" t="s">
        <v>423</v>
      </c>
      <c r="X574" s="69">
        <f t="shared" si="444"/>
        <v>0</v>
      </c>
      <c r="Y574" s="69">
        <f t="shared" si="444"/>
        <v>0</v>
      </c>
      <c r="Z574" s="69">
        <f t="shared" si="444"/>
        <v>0</v>
      </c>
      <c r="AA574" s="69">
        <f t="shared" si="444"/>
        <v>0</v>
      </c>
      <c r="AB574" s="69">
        <f t="shared" si="444"/>
        <v>-5000</v>
      </c>
      <c r="AC574" s="69">
        <f t="shared" si="444"/>
        <v>0</v>
      </c>
      <c r="AD574" s="69">
        <f t="shared" si="444"/>
        <v>0</v>
      </c>
      <c r="AE574" s="69">
        <f t="shared" si="444"/>
        <v>-62500</v>
      </c>
      <c r="AF574" s="69">
        <v>4120</v>
      </c>
      <c r="AG574" s="69">
        <v>10300</v>
      </c>
      <c r="AH574" s="69">
        <v>36050</v>
      </c>
      <c r="AI574" s="69">
        <v>17340</v>
      </c>
      <c r="AJ574" s="69">
        <v>5150</v>
      </c>
      <c r="AK574" s="69">
        <v>0</v>
      </c>
      <c r="AL574" s="69">
        <v>0</v>
      </c>
      <c r="AM574" s="69">
        <v>72960</v>
      </c>
      <c r="AN574" s="70" t="s">
        <v>423</v>
      </c>
      <c r="AO574" s="69">
        <v>4243.6000000000004</v>
      </c>
      <c r="AP574" s="69">
        <v>10609</v>
      </c>
      <c r="AQ574" s="69">
        <v>37131.5</v>
      </c>
      <c r="AR574" s="69">
        <v>17860.2</v>
      </c>
      <c r="AS574" s="69">
        <v>5304.5</v>
      </c>
      <c r="AT574" s="69">
        <v>0</v>
      </c>
      <c r="AU574" s="69">
        <v>0</v>
      </c>
      <c r="AV574" s="69">
        <v>75148.800000000003</v>
      </c>
      <c r="AW574" s="70" t="s">
        <v>423</v>
      </c>
      <c r="AX574" s="69">
        <v>4370.9080000000004</v>
      </c>
      <c r="AY574" s="69">
        <v>10927.27</v>
      </c>
      <c r="AZ574" s="69">
        <v>38245.445</v>
      </c>
      <c r="BA574" s="69">
        <v>18396.006000000001</v>
      </c>
      <c r="BB574" s="69">
        <v>5463.6350000000002</v>
      </c>
      <c r="BC574" s="69">
        <v>0</v>
      </c>
      <c r="BD574" s="69">
        <v>0</v>
      </c>
      <c r="BE574" s="69">
        <v>77403.263999999996</v>
      </c>
      <c r="BF574" s="70" t="s">
        <v>423</v>
      </c>
      <c r="BG574" s="69">
        <v>4502.0352400000002</v>
      </c>
      <c r="BH574" s="69">
        <v>11255.088100000001</v>
      </c>
      <c r="BI574" s="69">
        <v>39392.808349999999</v>
      </c>
      <c r="BJ574" s="69">
        <v>18947.886180000001</v>
      </c>
      <c r="BK574" s="69">
        <v>5627.5440500000004</v>
      </c>
      <c r="BL574" s="69">
        <v>0</v>
      </c>
      <c r="BM574" s="69">
        <v>0</v>
      </c>
      <c r="BN574" s="69">
        <v>79725.361919999996</v>
      </c>
      <c r="BO574" s="70" t="s">
        <v>423</v>
      </c>
      <c r="BP574" s="69">
        <v>4637.0962972000007</v>
      </c>
      <c r="BQ574" s="69">
        <v>11592.740743</v>
      </c>
      <c r="BR574" s="69">
        <v>40574.5926005</v>
      </c>
      <c r="BS574" s="69">
        <v>19516.3227654</v>
      </c>
      <c r="BT574" s="69">
        <v>5796.3703715000001</v>
      </c>
      <c r="BU574" s="69">
        <v>0</v>
      </c>
      <c r="BV574" s="69">
        <v>0</v>
      </c>
      <c r="BW574" s="69">
        <v>82117.122777600001</v>
      </c>
      <c r="BX574" s="70" t="s">
        <v>423</v>
      </c>
      <c r="BY574" s="69">
        <v>4776.2091861160006</v>
      </c>
      <c r="BZ574" s="69">
        <v>11940.52296529</v>
      </c>
      <c r="CA574" s="69">
        <v>41791.830378514998</v>
      </c>
      <c r="CB574" s="69">
        <v>20101.812448362001</v>
      </c>
      <c r="CC574" s="69">
        <v>5970.2614826449999</v>
      </c>
      <c r="CD574" s="69">
        <v>0</v>
      </c>
      <c r="CE574" s="69">
        <v>0</v>
      </c>
      <c r="CF574" s="69">
        <v>84580.636460927999</v>
      </c>
      <c r="CG574" s="70" t="s">
        <v>423</v>
      </c>
      <c r="CH574" s="69">
        <v>4919.495461699481</v>
      </c>
      <c r="CI574" s="69">
        <v>12298.7386542487</v>
      </c>
      <c r="CJ574" s="69">
        <v>43045.585289870447</v>
      </c>
      <c r="CK574" s="69">
        <v>20704.866821812862</v>
      </c>
      <c r="CL574" s="69">
        <v>6149.3693271243501</v>
      </c>
      <c r="CM574" s="69">
        <v>0</v>
      </c>
      <c r="CN574" s="69">
        <v>0</v>
      </c>
      <c r="CO574" s="69">
        <v>87118.055554755847</v>
      </c>
      <c r="CP574" s="70" t="s">
        <v>423</v>
      </c>
      <c r="CQ574" s="69">
        <v>5067.0803255504652</v>
      </c>
      <c r="CR574" s="69">
        <v>12667.700813876161</v>
      </c>
      <c r="CS574" s="69">
        <v>44336.952848566565</v>
      </c>
      <c r="CT574" s="69">
        <v>21326.012826467249</v>
      </c>
      <c r="CU574" s="69">
        <v>6333.8504069380806</v>
      </c>
      <c r="CV574" s="69">
        <v>0</v>
      </c>
      <c r="CW574" s="69">
        <v>0</v>
      </c>
      <c r="CX574" s="69">
        <v>89731.597221398522</v>
      </c>
      <c r="CY574" s="70" t="s">
        <v>423</v>
      </c>
      <c r="CZ574" s="69">
        <v>5219.0927353169791</v>
      </c>
      <c r="DA574" s="69">
        <v>13047.731838292446</v>
      </c>
      <c r="DB574" s="69">
        <v>45667.061434023562</v>
      </c>
      <c r="DC574" s="69">
        <v>21965.793211261269</v>
      </c>
      <c r="DD574" s="69">
        <v>6523.865919146223</v>
      </c>
      <c r="DE574" s="69">
        <v>0</v>
      </c>
      <c r="DF574" s="69">
        <v>0</v>
      </c>
      <c r="DG574" s="69">
        <v>92423.54513804047</v>
      </c>
      <c r="DH574" s="70" t="s">
        <v>423</v>
      </c>
    </row>
    <row r="575" spans="1:112" s="74" customFormat="1" ht="11.5" x14ac:dyDescent="0.35">
      <c r="A575" s="88">
        <v>5510</v>
      </c>
      <c r="B575" s="88" t="s">
        <v>766</v>
      </c>
      <c r="C575" s="69"/>
      <c r="D575" s="69">
        <v>0</v>
      </c>
      <c r="E575" s="69">
        <v>154880</v>
      </c>
      <c r="F575" s="69">
        <v>7000</v>
      </c>
      <c r="G575" s="69">
        <v>55680</v>
      </c>
      <c r="H575" s="69">
        <v>0</v>
      </c>
      <c r="I575" s="69">
        <v>55000</v>
      </c>
      <c r="J575" s="69">
        <v>37200</v>
      </c>
      <c r="K575" s="69">
        <v>0</v>
      </c>
      <c r="L575" s="69">
        <v>0</v>
      </c>
      <c r="M575" s="69">
        <v>0</v>
      </c>
      <c r="N575" s="70" t="s">
        <v>423</v>
      </c>
      <c r="O575" s="69">
        <v>7000</v>
      </c>
      <c r="P575" s="69">
        <v>55680</v>
      </c>
      <c r="Q575" s="69">
        <v>0</v>
      </c>
      <c r="R575" s="69">
        <v>63000</v>
      </c>
      <c r="S575" s="69">
        <v>37200</v>
      </c>
      <c r="T575" s="69">
        <v>0</v>
      </c>
      <c r="U575" s="69">
        <v>0</v>
      </c>
      <c r="V575" s="69">
        <v>162880</v>
      </c>
      <c r="W575" s="70" t="s">
        <v>423</v>
      </c>
      <c r="X575" s="69">
        <f t="shared" si="444"/>
        <v>0</v>
      </c>
      <c r="Y575" s="69">
        <f t="shared" si="444"/>
        <v>0</v>
      </c>
      <c r="Z575" s="69">
        <f t="shared" si="444"/>
        <v>0</v>
      </c>
      <c r="AA575" s="69">
        <f t="shared" si="444"/>
        <v>-8000</v>
      </c>
      <c r="AB575" s="69">
        <f t="shared" si="444"/>
        <v>0</v>
      </c>
      <c r="AC575" s="69">
        <f t="shared" si="444"/>
        <v>0</v>
      </c>
      <c r="AD575" s="69">
        <f t="shared" si="444"/>
        <v>0</v>
      </c>
      <c r="AE575" s="69">
        <f t="shared" si="444"/>
        <v>-162880</v>
      </c>
      <c r="AF575" s="69">
        <v>7210</v>
      </c>
      <c r="AG575" s="69">
        <v>57350.400000000001</v>
      </c>
      <c r="AH575" s="69">
        <v>0</v>
      </c>
      <c r="AI575" s="69">
        <v>64890</v>
      </c>
      <c r="AJ575" s="69">
        <v>38316</v>
      </c>
      <c r="AK575" s="69">
        <v>0</v>
      </c>
      <c r="AL575" s="69">
        <v>0</v>
      </c>
      <c r="AM575" s="69">
        <v>167766.39999999999</v>
      </c>
      <c r="AN575" s="70" t="s">
        <v>423</v>
      </c>
      <c r="AO575" s="69">
        <v>7426.3</v>
      </c>
      <c r="AP575" s="69">
        <v>59070.912000000004</v>
      </c>
      <c r="AQ575" s="69">
        <v>0</v>
      </c>
      <c r="AR575" s="69">
        <v>66836.7</v>
      </c>
      <c r="AS575" s="69">
        <v>39465.480000000003</v>
      </c>
      <c r="AT575" s="69">
        <v>0</v>
      </c>
      <c r="AU575" s="69">
        <v>0</v>
      </c>
      <c r="AV575" s="69">
        <v>172799.39200000002</v>
      </c>
      <c r="AW575" s="70" t="s">
        <v>423</v>
      </c>
      <c r="AX575" s="69">
        <v>7649.0889999999999</v>
      </c>
      <c r="AY575" s="69">
        <v>60843.039360000002</v>
      </c>
      <c r="AZ575" s="69">
        <v>0</v>
      </c>
      <c r="BA575" s="69">
        <v>68841.800999999992</v>
      </c>
      <c r="BB575" s="69">
        <v>40649.444400000008</v>
      </c>
      <c r="BC575" s="69">
        <v>0</v>
      </c>
      <c r="BD575" s="69">
        <v>0</v>
      </c>
      <c r="BE575" s="69">
        <v>177983.37376000002</v>
      </c>
      <c r="BF575" s="70" t="s">
        <v>423</v>
      </c>
      <c r="BG575" s="69">
        <v>7878.56167</v>
      </c>
      <c r="BH575" s="69">
        <v>62668.330540800001</v>
      </c>
      <c r="BI575" s="69">
        <v>0</v>
      </c>
      <c r="BJ575" s="69">
        <v>70907.055029999989</v>
      </c>
      <c r="BK575" s="69">
        <v>41868.927732000011</v>
      </c>
      <c r="BL575" s="69">
        <v>0</v>
      </c>
      <c r="BM575" s="69">
        <v>0</v>
      </c>
      <c r="BN575" s="69">
        <v>183322.8749728</v>
      </c>
      <c r="BO575" s="70" t="s">
        <v>423</v>
      </c>
      <c r="BP575" s="69">
        <v>8114.9185201</v>
      </c>
      <c r="BQ575" s="69">
        <v>64548.380457024003</v>
      </c>
      <c r="BR575" s="69">
        <v>0</v>
      </c>
      <c r="BS575" s="69">
        <v>73034.266680899993</v>
      </c>
      <c r="BT575" s="69">
        <v>43124.995563960016</v>
      </c>
      <c r="BU575" s="69">
        <v>0</v>
      </c>
      <c r="BV575" s="69">
        <v>0</v>
      </c>
      <c r="BW575" s="69">
        <v>188822.56122198401</v>
      </c>
      <c r="BX575" s="70" t="s">
        <v>423</v>
      </c>
      <c r="BY575" s="69">
        <v>8358.3660757030011</v>
      </c>
      <c r="BZ575" s="69">
        <v>66484.831870734721</v>
      </c>
      <c r="CA575" s="69">
        <v>0</v>
      </c>
      <c r="CB575" s="69">
        <v>75225.294681326995</v>
      </c>
      <c r="CC575" s="69">
        <v>44418.745430878815</v>
      </c>
      <c r="CD575" s="69">
        <v>0</v>
      </c>
      <c r="CE575" s="69">
        <v>0</v>
      </c>
      <c r="CF575" s="69">
        <v>194487.23805864353</v>
      </c>
      <c r="CG575" s="70" t="s">
        <v>423</v>
      </c>
      <c r="CH575" s="69">
        <v>8609.1170579740919</v>
      </c>
      <c r="CI575" s="69">
        <v>68479.376826856766</v>
      </c>
      <c r="CJ575" s="69">
        <v>0</v>
      </c>
      <c r="CK575" s="69">
        <v>77482.053521766808</v>
      </c>
      <c r="CL575" s="69">
        <v>45751.307793805179</v>
      </c>
      <c r="CM575" s="69">
        <v>0</v>
      </c>
      <c r="CN575" s="69">
        <v>0</v>
      </c>
      <c r="CO575" s="69">
        <v>200321.85520040282</v>
      </c>
      <c r="CP575" s="70" t="s">
        <v>423</v>
      </c>
      <c r="CQ575" s="69">
        <v>8867.3905697133141</v>
      </c>
      <c r="CR575" s="69">
        <v>70533.758131662471</v>
      </c>
      <c r="CS575" s="69">
        <v>0</v>
      </c>
      <c r="CT575" s="69">
        <v>79806.515127419814</v>
      </c>
      <c r="CU575" s="69">
        <v>47123.847027619333</v>
      </c>
      <c r="CV575" s="69">
        <v>0</v>
      </c>
      <c r="CW575" s="69">
        <v>0</v>
      </c>
      <c r="CX575" s="69">
        <v>206331.51085641494</v>
      </c>
      <c r="CY575" s="70" t="s">
        <v>423</v>
      </c>
      <c r="CZ575" s="69">
        <v>9133.4122868047143</v>
      </c>
      <c r="DA575" s="69">
        <v>72649.770875612347</v>
      </c>
      <c r="DB575" s="69">
        <v>0</v>
      </c>
      <c r="DC575" s="69">
        <v>82200.710581242412</v>
      </c>
      <c r="DD575" s="69">
        <v>48537.562438447916</v>
      </c>
      <c r="DE575" s="69">
        <v>0</v>
      </c>
      <c r="DF575" s="69">
        <v>0</v>
      </c>
      <c r="DG575" s="69">
        <v>212521.45618210739</v>
      </c>
      <c r="DH575" s="70" t="s">
        <v>423</v>
      </c>
    </row>
    <row r="576" spans="1:112" s="74" customFormat="1" ht="11.5" hidden="1" x14ac:dyDescent="0.35">
      <c r="A576" s="88">
        <v>5515</v>
      </c>
      <c r="B576" s="88" t="s">
        <v>767</v>
      </c>
      <c r="C576" s="69"/>
      <c r="D576" s="69">
        <v>0</v>
      </c>
      <c r="E576" s="69">
        <v>0</v>
      </c>
      <c r="F576" s="69">
        <v>0</v>
      </c>
      <c r="G576" s="69">
        <v>0</v>
      </c>
      <c r="H576" s="69">
        <v>0</v>
      </c>
      <c r="I576" s="69">
        <v>0</v>
      </c>
      <c r="J576" s="69">
        <v>0</v>
      </c>
      <c r="K576" s="69">
        <v>0</v>
      </c>
      <c r="L576" s="69">
        <v>0</v>
      </c>
      <c r="M576" s="69">
        <v>0</v>
      </c>
      <c r="N576" s="70" t="s">
        <v>423</v>
      </c>
      <c r="O576" s="69">
        <v>0</v>
      </c>
      <c r="P576" s="69">
        <v>0</v>
      </c>
      <c r="Q576" s="69">
        <v>0</v>
      </c>
      <c r="R576" s="69">
        <v>0</v>
      </c>
      <c r="S576" s="69">
        <v>0</v>
      </c>
      <c r="T576" s="69">
        <v>0</v>
      </c>
      <c r="U576" s="69">
        <v>0</v>
      </c>
      <c r="V576" s="69">
        <v>0</v>
      </c>
      <c r="W576" s="70" t="s">
        <v>423</v>
      </c>
      <c r="X576" s="69">
        <f t="shared" si="444"/>
        <v>0</v>
      </c>
      <c r="Y576" s="69">
        <f t="shared" si="444"/>
        <v>0</v>
      </c>
      <c r="Z576" s="69">
        <f t="shared" si="444"/>
        <v>0</v>
      </c>
      <c r="AA576" s="69">
        <f t="shared" si="444"/>
        <v>0</v>
      </c>
      <c r="AB576" s="69">
        <f t="shared" si="444"/>
        <v>0</v>
      </c>
      <c r="AC576" s="69">
        <f t="shared" si="444"/>
        <v>0</v>
      </c>
      <c r="AD576" s="69">
        <f t="shared" si="444"/>
        <v>0</v>
      </c>
      <c r="AE576" s="69">
        <f t="shared" si="444"/>
        <v>0</v>
      </c>
      <c r="AF576" s="69">
        <v>0</v>
      </c>
      <c r="AG576" s="69">
        <v>0</v>
      </c>
      <c r="AH576" s="69">
        <v>0</v>
      </c>
      <c r="AI576" s="69">
        <v>0</v>
      </c>
      <c r="AJ576" s="69">
        <v>0</v>
      </c>
      <c r="AK576" s="69">
        <v>0</v>
      </c>
      <c r="AL576" s="69">
        <v>0</v>
      </c>
      <c r="AM576" s="69">
        <v>0</v>
      </c>
      <c r="AN576" s="70" t="s">
        <v>423</v>
      </c>
      <c r="AO576" s="69">
        <v>0</v>
      </c>
      <c r="AP576" s="69">
        <v>0</v>
      </c>
      <c r="AQ576" s="69">
        <v>0</v>
      </c>
      <c r="AR576" s="69">
        <v>0</v>
      </c>
      <c r="AS576" s="69">
        <v>0</v>
      </c>
      <c r="AT576" s="69">
        <v>0</v>
      </c>
      <c r="AU576" s="69">
        <v>0</v>
      </c>
      <c r="AV576" s="69">
        <v>0</v>
      </c>
      <c r="AW576" s="70" t="s">
        <v>423</v>
      </c>
      <c r="AX576" s="69">
        <v>0</v>
      </c>
      <c r="AY576" s="69">
        <v>0</v>
      </c>
      <c r="AZ576" s="69">
        <v>0</v>
      </c>
      <c r="BA576" s="69">
        <v>0</v>
      </c>
      <c r="BB576" s="69">
        <v>0</v>
      </c>
      <c r="BC576" s="69">
        <v>0</v>
      </c>
      <c r="BD576" s="69">
        <v>0</v>
      </c>
      <c r="BE576" s="69">
        <v>0</v>
      </c>
      <c r="BF576" s="70" t="s">
        <v>423</v>
      </c>
      <c r="BG576" s="69">
        <v>0</v>
      </c>
      <c r="BH576" s="69">
        <v>0</v>
      </c>
      <c r="BI576" s="69">
        <v>0</v>
      </c>
      <c r="BJ576" s="69">
        <v>0</v>
      </c>
      <c r="BK576" s="69">
        <v>0</v>
      </c>
      <c r="BL576" s="69">
        <v>0</v>
      </c>
      <c r="BM576" s="69">
        <v>0</v>
      </c>
      <c r="BN576" s="69">
        <v>0</v>
      </c>
      <c r="BO576" s="70" t="s">
        <v>423</v>
      </c>
      <c r="BP576" s="69">
        <v>0</v>
      </c>
      <c r="BQ576" s="69">
        <v>0</v>
      </c>
      <c r="BR576" s="69">
        <v>0</v>
      </c>
      <c r="BS576" s="69">
        <v>0</v>
      </c>
      <c r="BT576" s="69">
        <v>0</v>
      </c>
      <c r="BU576" s="69">
        <v>0</v>
      </c>
      <c r="BV576" s="69">
        <v>0</v>
      </c>
      <c r="BW576" s="69">
        <v>0</v>
      </c>
      <c r="BX576" s="70" t="s">
        <v>423</v>
      </c>
      <c r="BY576" s="69">
        <v>0</v>
      </c>
      <c r="BZ576" s="69">
        <v>0</v>
      </c>
      <c r="CA576" s="69">
        <v>0</v>
      </c>
      <c r="CB576" s="69">
        <v>0</v>
      </c>
      <c r="CC576" s="69">
        <v>0</v>
      </c>
      <c r="CD576" s="69">
        <v>0</v>
      </c>
      <c r="CE576" s="69">
        <v>0</v>
      </c>
      <c r="CF576" s="69">
        <v>0</v>
      </c>
      <c r="CG576" s="70" t="s">
        <v>423</v>
      </c>
      <c r="CH576" s="69">
        <v>0</v>
      </c>
      <c r="CI576" s="69">
        <v>0</v>
      </c>
      <c r="CJ576" s="69">
        <v>0</v>
      </c>
      <c r="CK576" s="69">
        <v>0</v>
      </c>
      <c r="CL576" s="69">
        <v>0</v>
      </c>
      <c r="CM576" s="69">
        <v>0</v>
      </c>
      <c r="CN576" s="69">
        <v>0</v>
      </c>
      <c r="CO576" s="69">
        <v>0</v>
      </c>
      <c r="CP576" s="70" t="s">
        <v>423</v>
      </c>
      <c r="CQ576" s="69">
        <v>0</v>
      </c>
      <c r="CR576" s="69">
        <v>0</v>
      </c>
      <c r="CS576" s="69">
        <v>0</v>
      </c>
      <c r="CT576" s="69">
        <v>0</v>
      </c>
      <c r="CU576" s="69">
        <v>0</v>
      </c>
      <c r="CV576" s="69">
        <v>0</v>
      </c>
      <c r="CW576" s="69">
        <v>0</v>
      </c>
      <c r="CX576" s="69">
        <v>0</v>
      </c>
      <c r="CY576" s="70" t="s">
        <v>423</v>
      </c>
      <c r="CZ576" s="69">
        <v>0</v>
      </c>
      <c r="DA576" s="69">
        <v>0</v>
      </c>
      <c r="DB576" s="69">
        <v>0</v>
      </c>
      <c r="DC576" s="69">
        <v>0</v>
      </c>
      <c r="DD576" s="69">
        <v>0</v>
      </c>
      <c r="DE576" s="69">
        <v>0</v>
      </c>
      <c r="DF576" s="69">
        <v>0</v>
      </c>
      <c r="DG576" s="69">
        <v>0</v>
      </c>
      <c r="DH576" s="70" t="s">
        <v>423</v>
      </c>
    </row>
    <row r="577" spans="1:112" s="74" customFormat="1" ht="11.5" hidden="1" x14ac:dyDescent="0.35">
      <c r="A577" s="88">
        <v>5520</v>
      </c>
      <c r="B577" s="88" t="s">
        <v>768</v>
      </c>
      <c r="C577" s="69"/>
      <c r="D577" s="69">
        <v>0</v>
      </c>
      <c r="E577" s="69">
        <v>0</v>
      </c>
      <c r="F577" s="69">
        <v>0</v>
      </c>
      <c r="G577" s="69">
        <v>0</v>
      </c>
      <c r="H577" s="69">
        <v>0</v>
      </c>
      <c r="I577" s="69">
        <v>0</v>
      </c>
      <c r="J577" s="69">
        <v>0</v>
      </c>
      <c r="K577" s="69">
        <v>0</v>
      </c>
      <c r="L577" s="69">
        <v>0</v>
      </c>
      <c r="M577" s="69">
        <v>0</v>
      </c>
      <c r="N577" s="70" t="s">
        <v>423</v>
      </c>
      <c r="O577" s="69">
        <v>0</v>
      </c>
      <c r="P577" s="69">
        <v>0</v>
      </c>
      <c r="Q577" s="69">
        <v>0</v>
      </c>
      <c r="R577" s="69">
        <v>0</v>
      </c>
      <c r="S577" s="69">
        <v>0</v>
      </c>
      <c r="T577" s="69">
        <v>0</v>
      </c>
      <c r="U577" s="69">
        <v>0</v>
      </c>
      <c r="V577" s="69">
        <v>0</v>
      </c>
      <c r="W577" s="70" t="s">
        <v>423</v>
      </c>
      <c r="X577" s="69">
        <f t="shared" si="444"/>
        <v>0</v>
      </c>
      <c r="Y577" s="69">
        <f t="shared" si="444"/>
        <v>0</v>
      </c>
      <c r="Z577" s="69">
        <f t="shared" si="444"/>
        <v>0</v>
      </c>
      <c r="AA577" s="69">
        <f t="shared" si="444"/>
        <v>0</v>
      </c>
      <c r="AB577" s="69">
        <f t="shared" si="444"/>
        <v>0</v>
      </c>
      <c r="AC577" s="69">
        <f t="shared" si="444"/>
        <v>0</v>
      </c>
      <c r="AD577" s="69">
        <f t="shared" si="444"/>
        <v>0</v>
      </c>
      <c r="AE577" s="69">
        <f t="shared" si="444"/>
        <v>0</v>
      </c>
      <c r="AF577" s="69">
        <v>0</v>
      </c>
      <c r="AG577" s="69">
        <v>0</v>
      </c>
      <c r="AH577" s="69">
        <v>0</v>
      </c>
      <c r="AI577" s="69">
        <v>0</v>
      </c>
      <c r="AJ577" s="69">
        <v>0</v>
      </c>
      <c r="AK577" s="69">
        <v>0</v>
      </c>
      <c r="AL577" s="69">
        <v>0</v>
      </c>
      <c r="AM577" s="69">
        <v>0</v>
      </c>
      <c r="AN577" s="70" t="s">
        <v>423</v>
      </c>
      <c r="AO577" s="69">
        <v>0</v>
      </c>
      <c r="AP577" s="69">
        <v>0</v>
      </c>
      <c r="AQ577" s="69">
        <v>0</v>
      </c>
      <c r="AR577" s="69">
        <v>0</v>
      </c>
      <c r="AS577" s="69">
        <v>0</v>
      </c>
      <c r="AT577" s="69">
        <v>0</v>
      </c>
      <c r="AU577" s="69">
        <v>0</v>
      </c>
      <c r="AV577" s="69">
        <v>0</v>
      </c>
      <c r="AW577" s="70" t="s">
        <v>423</v>
      </c>
      <c r="AX577" s="69">
        <v>0</v>
      </c>
      <c r="AY577" s="69">
        <v>0</v>
      </c>
      <c r="AZ577" s="69">
        <v>0</v>
      </c>
      <c r="BA577" s="69">
        <v>0</v>
      </c>
      <c r="BB577" s="69">
        <v>0</v>
      </c>
      <c r="BC577" s="69">
        <v>0</v>
      </c>
      <c r="BD577" s="69">
        <v>0</v>
      </c>
      <c r="BE577" s="69">
        <v>0</v>
      </c>
      <c r="BF577" s="70" t="s">
        <v>423</v>
      </c>
      <c r="BG577" s="69">
        <v>0</v>
      </c>
      <c r="BH577" s="69">
        <v>0</v>
      </c>
      <c r="BI577" s="69">
        <v>0</v>
      </c>
      <c r="BJ577" s="69">
        <v>0</v>
      </c>
      <c r="BK577" s="69">
        <v>0</v>
      </c>
      <c r="BL577" s="69">
        <v>0</v>
      </c>
      <c r="BM577" s="69">
        <v>0</v>
      </c>
      <c r="BN577" s="69">
        <v>0</v>
      </c>
      <c r="BO577" s="70" t="s">
        <v>423</v>
      </c>
      <c r="BP577" s="69">
        <v>0</v>
      </c>
      <c r="BQ577" s="69">
        <v>0</v>
      </c>
      <c r="BR577" s="69">
        <v>0</v>
      </c>
      <c r="BS577" s="69">
        <v>0</v>
      </c>
      <c r="BT577" s="69">
        <v>0</v>
      </c>
      <c r="BU577" s="69">
        <v>0</v>
      </c>
      <c r="BV577" s="69">
        <v>0</v>
      </c>
      <c r="BW577" s="69">
        <v>0</v>
      </c>
      <c r="BX577" s="70" t="s">
        <v>423</v>
      </c>
      <c r="BY577" s="69">
        <v>0</v>
      </c>
      <c r="BZ577" s="69">
        <v>0</v>
      </c>
      <c r="CA577" s="69">
        <v>0</v>
      </c>
      <c r="CB577" s="69">
        <v>0</v>
      </c>
      <c r="CC577" s="69">
        <v>0</v>
      </c>
      <c r="CD577" s="69">
        <v>0</v>
      </c>
      <c r="CE577" s="69">
        <v>0</v>
      </c>
      <c r="CF577" s="69">
        <v>0</v>
      </c>
      <c r="CG577" s="70" t="s">
        <v>423</v>
      </c>
      <c r="CH577" s="69">
        <v>0</v>
      </c>
      <c r="CI577" s="69">
        <v>0</v>
      </c>
      <c r="CJ577" s="69">
        <v>0</v>
      </c>
      <c r="CK577" s="69">
        <v>0</v>
      </c>
      <c r="CL577" s="69">
        <v>0</v>
      </c>
      <c r="CM577" s="69">
        <v>0</v>
      </c>
      <c r="CN577" s="69">
        <v>0</v>
      </c>
      <c r="CO577" s="69">
        <v>0</v>
      </c>
      <c r="CP577" s="70" t="s">
        <v>423</v>
      </c>
      <c r="CQ577" s="69">
        <v>0</v>
      </c>
      <c r="CR577" s="69">
        <v>0</v>
      </c>
      <c r="CS577" s="69">
        <v>0</v>
      </c>
      <c r="CT577" s="69">
        <v>0</v>
      </c>
      <c r="CU577" s="69">
        <v>0</v>
      </c>
      <c r="CV577" s="69">
        <v>0</v>
      </c>
      <c r="CW577" s="69">
        <v>0</v>
      </c>
      <c r="CX577" s="69">
        <v>0</v>
      </c>
      <c r="CY577" s="70" t="s">
        <v>423</v>
      </c>
      <c r="CZ577" s="69">
        <v>0</v>
      </c>
      <c r="DA577" s="69">
        <v>0</v>
      </c>
      <c r="DB577" s="69">
        <v>0</v>
      </c>
      <c r="DC577" s="69">
        <v>0</v>
      </c>
      <c r="DD577" s="69">
        <v>0</v>
      </c>
      <c r="DE577" s="69">
        <v>0</v>
      </c>
      <c r="DF577" s="69">
        <v>0</v>
      </c>
      <c r="DG577" s="69">
        <v>0</v>
      </c>
      <c r="DH577" s="70" t="s">
        <v>423</v>
      </c>
    </row>
    <row r="578" spans="1:112" s="74" customFormat="1" ht="11.5" hidden="1" x14ac:dyDescent="0.35">
      <c r="A578" s="88">
        <v>5525</v>
      </c>
      <c r="B578" s="88" t="s">
        <v>769</v>
      </c>
      <c r="C578" s="69"/>
      <c r="D578" s="69">
        <v>0</v>
      </c>
      <c r="E578" s="69">
        <v>0</v>
      </c>
      <c r="F578" s="69">
        <v>0</v>
      </c>
      <c r="G578" s="69">
        <v>0</v>
      </c>
      <c r="H578" s="69">
        <v>0</v>
      </c>
      <c r="I578" s="69">
        <v>0</v>
      </c>
      <c r="J578" s="69">
        <v>0</v>
      </c>
      <c r="K578" s="69">
        <v>0</v>
      </c>
      <c r="L578" s="69">
        <v>0</v>
      </c>
      <c r="M578" s="69">
        <v>0</v>
      </c>
      <c r="N578" s="70" t="s">
        <v>423</v>
      </c>
      <c r="O578" s="69">
        <v>0</v>
      </c>
      <c r="P578" s="69">
        <v>0</v>
      </c>
      <c r="Q578" s="69">
        <v>0</v>
      </c>
      <c r="R578" s="69">
        <v>0</v>
      </c>
      <c r="S578" s="69">
        <v>0</v>
      </c>
      <c r="T578" s="69">
        <v>0</v>
      </c>
      <c r="U578" s="69">
        <v>0</v>
      </c>
      <c r="V578" s="69">
        <v>0</v>
      </c>
      <c r="W578" s="70" t="s">
        <v>423</v>
      </c>
      <c r="X578" s="69">
        <f t="shared" si="444"/>
        <v>0</v>
      </c>
      <c r="Y578" s="69">
        <f t="shared" si="444"/>
        <v>0</v>
      </c>
      <c r="Z578" s="69">
        <f t="shared" si="444"/>
        <v>0</v>
      </c>
      <c r="AA578" s="69">
        <f t="shared" si="444"/>
        <v>0</v>
      </c>
      <c r="AB578" s="69">
        <f t="shared" si="444"/>
        <v>0</v>
      </c>
      <c r="AC578" s="69">
        <f t="shared" si="444"/>
        <v>0</v>
      </c>
      <c r="AD578" s="69">
        <f t="shared" si="444"/>
        <v>0</v>
      </c>
      <c r="AE578" s="69">
        <f t="shared" si="444"/>
        <v>0</v>
      </c>
      <c r="AF578" s="69">
        <v>0</v>
      </c>
      <c r="AG578" s="69">
        <v>0</v>
      </c>
      <c r="AH578" s="69">
        <v>0</v>
      </c>
      <c r="AI578" s="69">
        <v>0</v>
      </c>
      <c r="AJ578" s="69">
        <v>0</v>
      </c>
      <c r="AK578" s="69">
        <v>0</v>
      </c>
      <c r="AL578" s="69">
        <v>0</v>
      </c>
      <c r="AM578" s="69">
        <v>0</v>
      </c>
      <c r="AN578" s="70" t="s">
        <v>423</v>
      </c>
      <c r="AO578" s="69">
        <v>0</v>
      </c>
      <c r="AP578" s="69">
        <v>0</v>
      </c>
      <c r="AQ578" s="69">
        <v>0</v>
      </c>
      <c r="AR578" s="69">
        <v>0</v>
      </c>
      <c r="AS578" s="69">
        <v>0</v>
      </c>
      <c r="AT578" s="69">
        <v>0</v>
      </c>
      <c r="AU578" s="69">
        <v>0</v>
      </c>
      <c r="AV578" s="69">
        <v>0</v>
      </c>
      <c r="AW578" s="70" t="s">
        <v>423</v>
      </c>
      <c r="AX578" s="69">
        <v>0</v>
      </c>
      <c r="AY578" s="69">
        <v>0</v>
      </c>
      <c r="AZ578" s="69">
        <v>0</v>
      </c>
      <c r="BA578" s="69">
        <v>0</v>
      </c>
      <c r="BB578" s="69">
        <v>0</v>
      </c>
      <c r="BC578" s="69">
        <v>0</v>
      </c>
      <c r="BD578" s="69">
        <v>0</v>
      </c>
      <c r="BE578" s="69">
        <v>0</v>
      </c>
      <c r="BF578" s="70" t="s">
        <v>423</v>
      </c>
      <c r="BG578" s="69">
        <v>0</v>
      </c>
      <c r="BH578" s="69">
        <v>0</v>
      </c>
      <c r="BI578" s="69">
        <v>0</v>
      </c>
      <c r="BJ578" s="69">
        <v>0</v>
      </c>
      <c r="BK578" s="69">
        <v>0</v>
      </c>
      <c r="BL578" s="69">
        <v>0</v>
      </c>
      <c r="BM578" s="69">
        <v>0</v>
      </c>
      <c r="BN578" s="69">
        <v>0</v>
      </c>
      <c r="BO578" s="70" t="s">
        <v>423</v>
      </c>
      <c r="BP578" s="69">
        <v>0</v>
      </c>
      <c r="BQ578" s="69">
        <v>0</v>
      </c>
      <c r="BR578" s="69">
        <v>0</v>
      </c>
      <c r="BS578" s="69">
        <v>0</v>
      </c>
      <c r="BT578" s="69">
        <v>0</v>
      </c>
      <c r="BU578" s="69">
        <v>0</v>
      </c>
      <c r="BV578" s="69">
        <v>0</v>
      </c>
      <c r="BW578" s="69">
        <v>0</v>
      </c>
      <c r="BX578" s="70" t="s">
        <v>423</v>
      </c>
      <c r="BY578" s="69">
        <v>0</v>
      </c>
      <c r="BZ578" s="69">
        <v>0</v>
      </c>
      <c r="CA578" s="69">
        <v>0</v>
      </c>
      <c r="CB578" s="69">
        <v>0</v>
      </c>
      <c r="CC578" s="69">
        <v>0</v>
      </c>
      <c r="CD578" s="69">
        <v>0</v>
      </c>
      <c r="CE578" s="69">
        <v>0</v>
      </c>
      <c r="CF578" s="69">
        <v>0</v>
      </c>
      <c r="CG578" s="70" t="s">
        <v>423</v>
      </c>
      <c r="CH578" s="69">
        <v>0</v>
      </c>
      <c r="CI578" s="69">
        <v>0</v>
      </c>
      <c r="CJ578" s="69">
        <v>0</v>
      </c>
      <c r="CK578" s="69">
        <v>0</v>
      </c>
      <c r="CL578" s="69">
        <v>0</v>
      </c>
      <c r="CM578" s="69">
        <v>0</v>
      </c>
      <c r="CN578" s="69">
        <v>0</v>
      </c>
      <c r="CO578" s="69">
        <v>0</v>
      </c>
      <c r="CP578" s="70" t="s">
        <v>423</v>
      </c>
      <c r="CQ578" s="69">
        <v>0</v>
      </c>
      <c r="CR578" s="69">
        <v>0</v>
      </c>
      <c r="CS578" s="69">
        <v>0</v>
      </c>
      <c r="CT578" s="69">
        <v>0</v>
      </c>
      <c r="CU578" s="69">
        <v>0</v>
      </c>
      <c r="CV578" s="69">
        <v>0</v>
      </c>
      <c r="CW578" s="69">
        <v>0</v>
      </c>
      <c r="CX578" s="69">
        <v>0</v>
      </c>
      <c r="CY578" s="70" t="s">
        <v>423</v>
      </c>
      <c r="CZ578" s="69">
        <v>0</v>
      </c>
      <c r="DA578" s="69">
        <v>0</v>
      </c>
      <c r="DB578" s="69">
        <v>0</v>
      </c>
      <c r="DC578" s="69">
        <v>0</v>
      </c>
      <c r="DD578" s="69">
        <v>0</v>
      </c>
      <c r="DE578" s="69">
        <v>0</v>
      </c>
      <c r="DF578" s="69">
        <v>0</v>
      </c>
      <c r="DG578" s="69">
        <v>0</v>
      </c>
      <c r="DH578" s="70" t="s">
        <v>423</v>
      </c>
    </row>
    <row r="579" spans="1:112" s="74" customFormat="1" ht="11.5" hidden="1" x14ac:dyDescent="0.35">
      <c r="A579" s="88">
        <v>5530</v>
      </c>
      <c r="B579" s="88" t="s">
        <v>770</v>
      </c>
      <c r="C579" s="69"/>
      <c r="D579" s="69">
        <v>0</v>
      </c>
      <c r="E579" s="69">
        <v>0</v>
      </c>
      <c r="F579" s="69">
        <v>0</v>
      </c>
      <c r="G579" s="69">
        <v>0</v>
      </c>
      <c r="H579" s="69">
        <v>0</v>
      </c>
      <c r="I579" s="69">
        <v>0</v>
      </c>
      <c r="J579" s="69">
        <v>0</v>
      </c>
      <c r="K579" s="69">
        <v>0</v>
      </c>
      <c r="L579" s="69">
        <v>0</v>
      </c>
      <c r="M579" s="69">
        <v>0</v>
      </c>
      <c r="N579" s="70" t="s">
        <v>423</v>
      </c>
      <c r="O579" s="69">
        <v>0</v>
      </c>
      <c r="P579" s="69">
        <v>0</v>
      </c>
      <c r="Q579" s="69">
        <v>0</v>
      </c>
      <c r="R579" s="69">
        <v>0</v>
      </c>
      <c r="S579" s="69">
        <v>0</v>
      </c>
      <c r="T579" s="69">
        <v>0</v>
      </c>
      <c r="U579" s="69">
        <v>0</v>
      </c>
      <c r="V579" s="69">
        <v>0</v>
      </c>
      <c r="W579" s="70" t="s">
        <v>423</v>
      </c>
      <c r="X579" s="69">
        <f t="shared" si="444"/>
        <v>0</v>
      </c>
      <c r="Y579" s="69">
        <f t="shared" si="444"/>
        <v>0</v>
      </c>
      <c r="Z579" s="69">
        <f t="shared" si="444"/>
        <v>0</v>
      </c>
      <c r="AA579" s="69">
        <f t="shared" si="444"/>
        <v>0</v>
      </c>
      <c r="AB579" s="69">
        <f t="shared" si="444"/>
        <v>0</v>
      </c>
      <c r="AC579" s="69">
        <f t="shared" si="444"/>
        <v>0</v>
      </c>
      <c r="AD579" s="69">
        <f t="shared" si="444"/>
        <v>0</v>
      </c>
      <c r="AE579" s="69">
        <f t="shared" si="444"/>
        <v>0</v>
      </c>
      <c r="AF579" s="69">
        <v>0</v>
      </c>
      <c r="AG579" s="69">
        <v>0</v>
      </c>
      <c r="AH579" s="69">
        <v>0</v>
      </c>
      <c r="AI579" s="69">
        <v>0</v>
      </c>
      <c r="AJ579" s="69">
        <v>0</v>
      </c>
      <c r="AK579" s="69">
        <v>0</v>
      </c>
      <c r="AL579" s="69">
        <v>0</v>
      </c>
      <c r="AM579" s="69">
        <v>0</v>
      </c>
      <c r="AN579" s="70" t="s">
        <v>423</v>
      </c>
      <c r="AO579" s="69">
        <v>0</v>
      </c>
      <c r="AP579" s="69">
        <v>0</v>
      </c>
      <c r="AQ579" s="69">
        <v>0</v>
      </c>
      <c r="AR579" s="69">
        <v>0</v>
      </c>
      <c r="AS579" s="69">
        <v>0</v>
      </c>
      <c r="AT579" s="69">
        <v>0</v>
      </c>
      <c r="AU579" s="69">
        <v>0</v>
      </c>
      <c r="AV579" s="69">
        <v>0</v>
      </c>
      <c r="AW579" s="70" t="s">
        <v>423</v>
      </c>
      <c r="AX579" s="69">
        <v>0</v>
      </c>
      <c r="AY579" s="69">
        <v>0</v>
      </c>
      <c r="AZ579" s="69">
        <v>0</v>
      </c>
      <c r="BA579" s="69">
        <v>0</v>
      </c>
      <c r="BB579" s="69">
        <v>0</v>
      </c>
      <c r="BC579" s="69">
        <v>0</v>
      </c>
      <c r="BD579" s="69">
        <v>0</v>
      </c>
      <c r="BE579" s="69">
        <v>0</v>
      </c>
      <c r="BF579" s="70" t="s">
        <v>423</v>
      </c>
      <c r="BG579" s="69">
        <v>0</v>
      </c>
      <c r="BH579" s="69">
        <v>0</v>
      </c>
      <c r="BI579" s="69">
        <v>0</v>
      </c>
      <c r="BJ579" s="69">
        <v>0</v>
      </c>
      <c r="BK579" s="69">
        <v>0</v>
      </c>
      <c r="BL579" s="69">
        <v>0</v>
      </c>
      <c r="BM579" s="69">
        <v>0</v>
      </c>
      <c r="BN579" s="69">
        <v>0</v>
      </c>
      <c r="BO579" s="70" t="s">
        <v>423</v>
      </c>
      <c r="BP579" s="69">
        <v>0</v>
      </c>
      <c r="BQ579" s="69">
        <v>0</v>
      </c>
      <c r="BR579" s="69">
        <v>0</v>
      </c>
      <c r="BS579" s="69">
        <v>0</v>
      </c>
      <c r="BT579" s="69">
        <v>0</v>
      </c>
      <c r="BU579" s="69">
        <v>0</v>
      </c>
      <c r="BV579" s="69">
        <v>0</v>
      </c>
      <c r="BW579" s="69">
        <v>0</v>
      </c>
      <c r="BX579" s="70" t="s">
        <v>423</v>
      </c>
      <c r="BY579" s="69">
        <v>0</v>
      </c>
      <c r="BZ579" s="69">
        <v>0</v>
      </c>
      <c r="CA579" s="69">
        <v>0</v>
      </c>
      <c r="CB579" s="69">
        <v>0</v>
      </c>
      <c r="CC579" s="69">
        <v>0</v>
      </c>
      <c r="CD579" s="69">
        <v>0</v>
      </c>
      <c r="CE579" s="69">
        <v>0</v>
      </c>
      <c r="CF579" s="69">
        <v>0</v>
      </c>
      <c r="CG579" s="70" t="s">
        <v>423</v>
      </c>
      <c r="CH579" s="69">
        <v>0</v>
      </c>
      <c r="CI579" s="69">
        <v>0</v>
      </c>
      <c r="CJ579" s="69">
        <v>0</v>
      </c>
      <c r="CK579" s="69">
        <v>0</v>
      </c>
      <c r="CL579" s="69">
        <v>0</v>
      </c>
      <c r="CM579" s="69">
        <v>0</v>
      </c>
      <c r="CN579" s="69">
        <v>0</v>
      </c>
      <c r="CO579" s="69">
        <v>0</v>
      </c>
      <c r="CP579" s="70" t="s">
        <v>423</v>
      </c>
      <c r="CQ579" s="69">
        <v>0</v>
      </c>
      <c r="CR579" s="69">
        <v>0</v>
      </c>
      <c r="CS579" s="69">
        <v>0</v>
      </c>
      <c r="CT579" s="69">
        <v>0</v>
      </c>
      <c r="CU579" s="69">
        <v>0</v>
      </c>
      <c r="CV579" s="69">
        <v>0</v>
      </c>
      <c r="CW579" s="69">
        <v>0</v>
      </c>
      <c r="CX579" s="69">
        <v>0</v>
      </c>
      <c r="CY579" s="70" t="s">
        <v>423</v>
      </c>
      <c r="CZ579" s="69">
        <v>0</v>
      </c>
      <c r="DA579" s="69">
        <v>0</v>
      </c>
      <c r="DB579" s="69">
        <v>0</v>
      </c>
      <c r="DC579" s="69">
        <v>0</v>
      </c>
      <c r="DD579" s="69">
        <v>0</v>
      </c>
      <c r="DE579" s="69">
        <v>0</v>
      </c>
      <c r="DF579" s="69">
        <v>0</v>
      </c>
      <c r="DG579" s="69">
        <v>0</v>
      </c>
      <c r="DH579" s="70" t="s">
        <v>423</v>
      </c>
    </row>
    <row r="580" spans="1:112" s="74" customFormat="1" ht="11.5" hidden="1" x14ac:dyDescent="0.35">
      <c r="A580" s="88">
        <v>5535</v>
      </c>
      <c r="B580" s="88" t="s">
        <v>771</v>
      </c>
      <c r="C580" s="69"/>
      <c r="D580" s="69">
        <v>0</v>
      </c>
      <c r="E580" s="69">
        <v>0</v>
      </c>
      <c r="F580" s="69">
        <v>0</v>
      </c>
      <c r="G580" s="69">
        <v>0</v>
      </c>
      <c r="H580" s="69">
        <v>0</v>
      </c>
      <c r="I580" s="69">
        <v>0</v>
      </c>
      <c r="J580" s="69">
        <v>0</v>
      </c>
      <c r="K580" s="69">
        <v>0</v>
      </c>
      <c r="L580" s="69">
        <v>0</v>
      </c>
      <c r="M580" s="69">
        <v>0</v>
      </c>
      <c r="N580" s="70" t="s">
        <v>423</v>
      </c>
      <c r="O580" s="69">
        <v>0</v>
      </c>
      <c r="P580" s="69">
        <v>0</v>
      </c>
      <c r="Q580" s="69">
        <v>0</v>
      </c>
      <c r="R580" s="69">
        <v>0</v>
      </c>
      <c r="S580" s="69">
        <v>0</v>
      </c>
      <c r="T580" s="69">
        <v>0</v>
      </c>
      <c r="U580" s="69">
        <v>0</v>
      </c>
      <c r="V580" s="69">
        <v>0</v>
      </c>
      <c r="W580" s="70" t="s">
        <v>423</v>
      </c>
      <c r="X580" s="69">
        <f t="shared" si="444"/>
        <v>0</v>
      </c>
      <c r="Y580" s="69">
        <f t="shared" si="444"/>
        <v>0</v>
      </c>
      <c r="Z580" s="69">
        <f t="shared" si="444"/>
        <v>0</v>
      </c>
      <c r="AA580" s="69">
        <f t="shared" si="444"/>
        <v>0</v>
      </c>
      <c r="AB580" s="69">
        <f t="shared" si="444"/>
        <v>0</v>
      </c>
      <c r="AC580" s="69">
        <f t="shared" si="444"/>
        <v>0</v>
      </c>
      <c r="AD580" s="69">
        <f t="shared" si="444"/>
        <v>0</v>
      </c>
      <c r="AE580" s="69">
        <f t="shared" si="444"/>
        <v>0</v>
      </c>
      <c r="AF580" s="69">
        <v>0</v>
      </c>
      <c r="AG580" s="69">
        <v>0</v>
      </c>
      <c r="AH580" s="69">
        <v>0</v>
      </c>
      <c r="AI580" s="69">
        <v>0</v>
      </c>
      <c r="AJ580" s="69">
        <v>0</v>
      </c>
      <c r="AK580" s="69">
        <v>0</v>
      </c>
      <c r="AL580" s="69">
        <v>0</v>
      </c>
      <c r="AM580" s="69">
        <v>0</v>
      </c>
      <c r="AN580" s="70" t="s">
        <v>423</v>
      </c>
      <c r="AO580" s="69">
        <v>0</v>
      </c>
      <c r="AP580" s="69">
        <v>0</v>
      </c>
      <c r="AQ580" s="69">
        <v>0</v>
      </c>
      <c r="AR580" s="69">
        <v>0</v>
      </c>
      <c r="AS580" s="69">
        <v>0</v>
      </c>
      <c r="AT580" s="69">
        <v>0</v>
      </c>
      <c r="AU580" s="69">
        <v>0</v>
      </c>
      <c r="AV580" s="69">
        <v>0</v>
      </c>
      <c r="AW580" s="70" t="s">
        <v>423</v>
      </c>
      <c r="AX580" s="69">
        <v>0</v>
      </c>
      <c r="AY580" s="69">
        <v>0</v>
      </c>
      <c r="AZ580" s="69">
        <v>0</v>
      </c>
      <c r="BA580" s="69">
        <v>0</v>
      </c>
      <c r="BB580" s="69">
        <v>0</v>
      </c>
      <c r="BC580" s="69">
        <v>0</v>
      </c>
      <c r="BD580" s="69">
        <v>0</v>
      </c>
      <c r="BE580" s="69">
        <v>0</v>
      </c>
      <c r="BF580" s="70" t="s">
        <v>423</v>
      </c>
      <c r="BG580" s="69">
        <v>0</v>
      </c>
      <c r="BH580" s="69">
        <v>0</v>
      </c>
      <c r="BI580" s="69">
        <v>0</v>
      </c>
      <c r="BJ580" s="69">
        <v>0</v>
      </c>
      <c r="BK580" s="69">
        <v>0</v>
      </c>
      <c r="BL580" s="69">
        <v>0</v>
      </c>
      <c r="BM580" s="69">
        <v>0</v>
      </c>
      <c r="BN580" s="69">
        <v>0</v>
      </c>
      <c r="BO580" s="70" t="s">
        <v>423</v>
      </c>
      <c r="BP580" s="69">
        <v>0</v>
      </c>
      <c r="BQ580" s="69">
        <v>0</v>
      </c>
      <c r="BR580" s="69">
        <v>0</v>
      </c>
      <c r="BS580" s="69">
        <v>0</v>
      </c>
      <c r="BT580" s="69">
        <v>0</v>
      </c>
      <c r="BU580" s="69">
        <v>0</v>
      </c>
      <c r="BV580" s="69">
        <v>0</v>
      </c>
      <c r="BW580" s="69">
        <v>0</v>
      </c>
      <c r="BX580" s="70" t="s">
        <v>423</v>
      </c>
      <c r="BY580" s="69">
        <v>0</v>
      </c>
      <c r="BZ580" s="69">
        <v>0</v>
      </c>
      <c r="CA580" s="69">
        <v>0</v>
      </c>
      <c r="CB580" s="69">
        <v>0</v>
      </c>
      <c r="CC580" s="69">
        <v>0</v>
      </c>
      <c r="CD580" s="69">
        <v>0</v>
      </c>
      <c r="CE580" s="69">
        <v>0</v>
      </c>
      <c r="CF580" s="69">
        <v>0</v>
      </c>
      <c r="CG580" s="70" t="s">
        <v>423</v>
      </c>
      <c r="CH580" s="69">
        <v>0</v>
      </c>
      <c r="CI580" s="69">
        <v>0</v>
      </c>
      <c r="CJ580" s="69">
        <v>0</v>
      </c>
      <c r="CK580" s="69">
        <v>0</v>
      </c>
      <c r="CL580" s="69">
        <v>0</v>
      </c>
      <c r="CM580" s="69">
        <v>0</v>
      </c>
      <c r="CN580" s="69">
        <v>0</v>
      </c>
      <c r="CO580" s="69">
        <v>0</v>
      </c>
      <c r="CP580" s="70" t="s">
        <v>423</v>
      </c>
      <c r="CQ580" s="69">
        <v>0</v>
      </c>
      <c r="CR580" s="69">
        <v>0</v>
      </c>
      <c r="CS580" s="69">
        <v>0</v>
      </c>
      <c r="CT580" s="69">
        <v>0</v>
      </c>
      <c r="CU580" s="69">
        <v>0</v>
      </c>
      <c r="CV580" s="69">
        <v>0</v>
      </c>
      <c r="CW580" s="69">
        <v>0</v>
      </c>
      <c r="CX580" s="69">
        <v>0</v>
      </c>
      <c r="CY580" s="70" t="s">
        <v>423</v>
      </c>
      <c r="CZ580" s="69">
        <v>0</v>
      </c>
      <c r="DA580" s="69">
        <v>0</v>
      </c>
      <c r="DB580" s="69">
        <v>0</v>
      </c>
      <c r="DC580" s="69">
        <v>0</v>
      </c>
      <c r="DD580" s="69">
        <v>0</v>
      </c>
      <c r="DE580" s="69">
        <v>0</v>
      </c>
      <c r="DF580" s="69">
        <v>0</v>
      </c>
      <c r="DG580" s="69">
        <v>0</v>
      </c>
      <c r="DH580" s="70" t="s">
        <v>423</v>
      </c>
    </row>
    <row r="581" spans="1:112" s="74" customFormat="1" ht="11.5" hidden="1" x14ac:dyDescent="0.35">
      <c r="A581" s="88">
        <v>5600</v>
      </c>
      <c r="B581" s="88" t="s">
        <v>772</v>
      </c>
      <c r="C581" s="69"/>
      <c r="D581" s="69">
        <v>0</v>
      </c>
      <c r="E581" s="69">
        <v>0</v>
      </c>
      <c r="F581" s="69">
        <v>0</v>
      </c>
      <c r="G581" s="69">
        <v>0</v>
      </c>
      <c r="H581" s="69">
        <v>0</v>
      </c>
      <c r="I581" s="69">
        <v>0</v>
      </c>
      <c r="J581" s="69">
        <v>0</v>
      </c>
      <c r="K581" s="69">
        <v>0</v>
      </c>
      <c r="L581" s="69">
        <v>0</v>
      </c>
      <c r="M581" s="69">
        <v>0</v>
      </c>
      <c r="N581" s="70" t="s">
        <v>423</v>
      </c>
      <c r="O581" s="69">
        <v>0</v>
      </c>
      <c r="P581" s="69">
        <v>0</v>
      </c>
      <c r="Q581" s="69">
        <v>0</v>
      </c>
      <c r="R581" s="69">
        <v>0</v>
      </c>
      <c r="S581" s="69">
        <v>0</v>
      </c>
      <c r="T581" s="69">
        <v>0</v>
      </c>
      <c r="U581" s="69">
        <v>0</v>
      </c>
      <c r="V581" s="69">
        <v>0</v>
      </c>
      <c r="W581" s="70" t="s">
        <v>423</v>
      </c>
      <c r="X581" s="69">
        <f t="shared" si="444"/>
        <v>0</v>
      </c>
      <c r="Y581" s="69">
        <f t="shared" si="444"/>
        <v>0</v>
      </c>
      <c r="Z581" s="69">
        <f t="shared" si="444"/>
        <v>0</v>
      </c>
      <c r="AA581" s="69">
        <f t="shared" si="444"/>
        <v>0</v>
      </c>
      <c r="AB581" s="69">
        <f t="shared" si="444"/>
        <v>0</v>
      </c>
      <c r="AC581" s="69">
        <f t="shared" si="444"/>
        <v>0</v>
      </c>
      <c r="AD581" s="69">
        <f t="shared" si="444"/>
        <v>0</v>
      </c>
      <c r="AE581" s="69">
        <f t="shared" si="444"/>
        <v>0</v>
      </c>
      <c r="AF581" s="69">
        <v>0</v>
      </c>
      <c r="AG581" s="69">
        <v>0</v>
      </c>
      <c r="AH581" s="69">
        <v>0</v>
      </c>
      <c r="AI581" s="69">
        <v>0</v>
      </c>
      <c r="AJ581" s="69">
        <v>0</v>
      </c>
      <c r="AK581" s="69">
        <v>0</v>
      </c>
      <c r="AL581" s="69">
        <v>0</v>
      </c>
      <c r="AM581" s="69">
        <v>0</v>
      </c>
      <c r="AN581" s="70" t="s">
        <v>423</v>
      </c>
      <c r="AO581" s="69">
        <v>0</v>
      </c>
      <c r="AP581" s="69">
        <v>0</v>
      </c>
      <c r="AQ581" s="69">
        <v>0</v>
      </c>
      <c r="AR581" s="69">
        <v>0</v>
      </c>
      <c r="AS581" s="69">
        <v>0</v>
      </c>
      <c r="AT581" s="69">
        <v>0</v>
      </c>
      <c r="AU581" s="69">
        <v>0</v>
      </c>
      <c r="AV581" s="69">
        <v>0</v>
      </c>
      <c r="AW581" s="70" t="s">
        <v>423</v>
      </c>
      <c r="AX581" s="69">
        <v>0</v>
      </c>
      <c r="AY581" s="69">
        <v>0</v>
      </c>
      <c r="AZ581" s="69">
        <v>0</v>
      </c>
      <c r="BA581" s="69">
        <v>0</v>
      </c>
      <c r="BB581" s="69">
        <v>0</v>
      </c>
      <c r="BC581" s="69">
        <v>0</v>
      </c>
      <c r="BD581" s="69">
        <v>0</v>
      </c>
      <c r="BE581" s="69">
        <v>0</v>
      </c>
      <c r="BF581" s="70" t="s">
        <v>423</v>
      </c>
      <c r="BG581" s="69">
        <v>0</v>
      </c>
      <c r="BH581" s="69">
        <v>0</v>
      </c>
      <c r="BI581" s="69">
        <v>0</v>
      </c>
      <c r="BJ581" s="69">
        <v>0</v>
      </c>
      <c r="BK581" s="69">
        <v>0</v>
      </c>
      <c r="BL581" s="69">
        <v>0</v>
      </c>
      <c r="BM581" s="69">
        <v>0</v>
      </c>
      <c r="BN581" s="69">
        <v>0</v>
      </c>
      <c r="BO581" s="70" t="s">
        <v>423</v>
      </c>
      <c r="BP581" s="69">
        <v>0</v>
      </c>
      <c r="BQ581" s="69">
        <v>0</v>
      </c>
      <c r="BR581" s="69">
        <v>0</v>
      </c>
      <c r="BS581" s="69">
        <v>0</v>
      </c>
      <c r="BT581" s="69">
        <v>0</v>
      </c>
      <c r="BU581" s="69">
        <v>0</v>
      </c>
      <c r="BV581" s="69">
        <v>0</v>
      </c>
      <c r="BW581" s="69">
        <v>0</v>
      </c>
      <c r="BX581" s="70" t="s">
        <v>423</v>
      </c>
      <c r="BY581" s="69">
        <v>0</v>
      </c>
      <c r="BZ581" s="69">
        <v>0</v>
      </c>
      <c r="CA581" s="69">
        <v>0</v>
      </c>
      <c r="CB581" s="69">
        <v>0</v>
      </c>
      <c r="CC581" s="69">
        <v>0</v>
      </c>
      <c r="CD581" s="69">
        <v>0</v>
      </c>
      <c r="CE581" s="69">
        <v>0</v>
      </c>
      <c r="CF581" s="69">
        <v>0</v>
      </c>
      <c r="CG581" s="70" t="s">
        <v>423</v>
      </c>
      <c r="CH581" s="69">
        <v>0</v>
      </c>
      <c r="CI581" s="69">
        <v>0</v>
      </c>
      <c r="CJ581" s="69">
        <v>0</v>
      </c>
      <c r="CK581" s="69">
        <v>0</v>
      </c>
      <c r="CL581" s="69">
        <v>0</v>
      </c>
      <c r="CM581" s="69">
        <v>0</v>
      </c>
      <c r="CN581" s="69">
        <v>0</v>
      </c>
      <c r="CO581" s="69">
        <v>0</v>
      </c>
      <c r="CP581" s="70" t="s">
        <v>423</v>
      </c>
      <c r="CQ581" s="69">
        <v>0</v>
      </c>
      <c r="CR581" s="69">
        <v>0</v>
      </c>
      <c r="CS581" s="69">
        <v>0</v>
      </c>
      <c r="CT581" s="69">
        <v>0</v>
      </c>
      <c r="CU581" s="69">
        <v>0</v>
      </c>
      <c r="CV581" s="69">
        <v>0</v>
      </c>
      <c r="CW581" s="69">
        <v>0</v>
      </c>
      <c r="CX581" s="69">
        <v>0</v>
      </c>
      <c r="CY581" s="70" t="s">
        <v>423</v>
      </c>
      <c r="CZ581" s="69">
        <v>0</v>
      </c>
      <c r="DA581" s="69">
        <v>0</v>
      </c>
      <c r="DB581" s="69">
        <v>0</v>
      </c>
      <c r="DC581" s="69">
        <v>0</v>
      </c>
      <c r="DD581" s="69">
        <v>0</v>
      </c>
      <c r="DE581" s="69">
        <v>0</v>
      </c>
      <c r="DF581" s="69">
        <v>0</v>
      </c>
      <c r="DG581" s="69">
        <v>0</v>
      </c>
      <c r="DH581" s="70" t="s">
        <v>423</v>
      </c>
    </row>
    <row r="582" spans="1:112" s="74" customFormat="1" ht="11.5" x14ac:dyDescent="0.35">
      <c r="A582" s="88">
        <v>5605</v>
      </c>
      <c r="B582" s="88" t="s">
        <v>773</v>
      </c>
      <c r="C582" s="69"/>
      <c r="D582" s="69">
        <v>0</v>
      </c>
      <c r="E582" s="69">
        <v>120544</v>
      </c>
      <c r="F582" s="69">
        <v>4800</v>
      </c>
      <c r="G582" s="69">
        <v>8400</v>
      </c>
      <c r="H582" s="69">
        <v>50000</v>
      </c>
      <c r="I582" s="69">
        <v>47344</v>
      </c>
      <c r="J582" s="69">
        <v>10000</v>
      </c>
      <c r="K582" s="69">
        <v>0</v>
      </c>
      <c r="L582" s="69">
        <v>0</v>
      </c>
      <c r="M582" s="69">
        <v>0</v>
      </c>
      <c r="N582" s="70" t="s">
        <v>423</v>
      </c>
      <c r="O582" s="69">
        <v>4800</v>
      </c>
      <c r="P582" s="69">
        <v>8400</v>
      </c>
      <c r="Q582" s="69">
        <v>50000</v>
      </c>
      <c r="R582" s="69">
        <v>47344</v>
      </c>
      <c r="S582" s="69">
        <v>10000</v>
      </c>
      <c r="T582" s="69">
        <v>0</v>
      </c>
      <c r="U582" s="69">
        <v>0</v>
      </c>
      <c r="V582" s="69">
        <v>120544</v>
      </c>
      <c r="W582" s="70" t="s">
        <v>423</v>
      </c>
      <c r="X582" s="69">
        <f t="shared" si="444"/>
        <v>0</v>
      </c>
      <c r="Y582" s="69">
        <f t="shared" si="444"/>
        <v>0</v>
      </c>
      <c r="Z582" s="69">
        <f t="shared" si="444"/>
        <v>0</v>
      </c>
      <c r="AA582" s="69">
        <f t="shared" si="444"/>
        <v>0</v>
      </c>
      <c r="AB582" s="69">
        <f t="shared" si="444"/>
        <v>0</v>
      </c>
      <c r="AC582" s="69">
        <f t="shared" si="444"/>
        <v>0</v>
      </c>
      <c r="AD582" s="69">
        <f t="shared" si="444"/>
        <v>0</v>
      </c>
      <c r="AE582" s="69">
        <f t="shared" ref="AE582" si="445">M582-V582</f>
        <v>-120544</v>
      </c>
      <c r="AF582" s="69">
        <v>4944</v>
      </c>
      <c r="AG582" s="69">
        <v>8652</v>
      </c>
      <c r="AH582" s="69">
        <v>51500</v>
      </c>
      <c r="AI582" s="69">
        <v>47344</v>
      </c>
      <c r="AJ582" s="69">
        <v>10300</v>
      </c>
      <c r="AK582" s="69">
        <v>0</v>
      </c>
      <c r="AL582" s="69">
        <v>0</v>
      </c>
      <c r="AM582" s="69">
        <v>122740</v>
      </c>
      <c r="AN582" s="70" t="s">
        <v>423</v>
      </c>
      <c r="AO582" s="69">
        <v>5092.32</v>
      </c>
      <c r="AP582" s="69">
        <v>8911.56</v>
      </c>
      <c r="AQ582" s="69">
        <v>53045</v>
      </c>
      <c r="AR582" s="69">
        <v>48764.32</v>
      </c>
      <c r="AS582" s="69">
        <v>10609</v>
      </c>
      <c r="AT582" s="69">
        <v>0</v>
      </c>
      <c r="AU582" s="69">
        <v>0</v>
      </c>
      <c r="AV582" s="69">
        <v>126422.20000000001</v>
      </c>
      <c r="AW582" s="70" t="s">
        <v>423</v>
      </c>
      <c r="AX582" s="69">
        <v>5245.0896000000002</v>
      </c>
      <c r="AY582" s="69">
        <v>9178.9067999999988</v>
      </c>
      <c r="AZ582" s="69">
        <v>54636.35</v>
      </c>
      <c r="BA582" s="69">
        <v>50227.249600000003</v>
      </c>
      <c r="BB582" s="69">
        <v>10927.27</v>
      </c>
      <c r="BC582" s="69">
        <v>0</v>
      </c>
      <c r="BD582" s="69">
        <v>0</v>
      </c>
      <c r="BE582" s="69">
        <v>130214.86599999999</v>
      </c>
      <c r="BF582" s="70" t="s">
        <v>423</v>
      </c>
      <c r="BG582" s="69">
        <v>5402.4422880000002</v>
      </c>
      <c r="BH582" s="69">
        <v>9454.274003999999</v>
      </c>
      <c r="BI582" s="69">
        <v>56275.440499999997</v>
      </c>
      <c r="BJ582" s="69">
        <v>51734.067088000003</v>
      </c>
      <c r="BK582" s="69">
        <v>11255.088100000001</v>
      </c>
      <c r="BL582" s="69">
        <v>0</v>
      </c>
      <c r="BM582" s="69">
        <v>0</v>
      </c>
      <c r="BN582" s="69">
        <v>134121.31198</v>
      </c>
      <c r="BO582" s="70" t="s">
        <v>423</v>
      </c>
      <c r="BP582" s="69">
        <v>5564.5155566399999</v>
      </c>
      <c r="BQ582" s="69">
        <v>9737.90222412</v>
      </c>
      <c r="BR582" s="69">
        <v>57963.703714999996</v>
      </c>
      <c r="BS582" s="69">
        <v>53286.089100640005</v>
      </c>
      <c r="BT582" s="69">
        <v>11592.740743</v>
      </c>
      <c r="BU582" s="69">
        <v>0</v>
      </c>
      <c r="BV582" s="69">
        <v>0</v>
      </c>
      <c r="BW582" s="69">
        <v>138144.9513394</v>
      </c>
      <c r="BX582" s="70" t="s">
        <v>423</v>
      </c>
      <c r="BY582" s="69">
        <v>5731.4510233392002</v>
      </c>
      <c r="BZ582" s="69">
        <v>10030.039290843601</v>
      </c>
      <c r="CA582" s="69">
        <v>59702.614826450001</v>
      </c>
      <c r="CB582" s="69">
        <v>54884.671773659204</v>
      </c>
      <c r="CC582" s="69">
        <v>11940.52296529</v>
      </c>
      <c r="CD582" s="69">
        <v>0</v>
      </c>
      <c r="CE582" s="69">
        <v>0</v>
      </c>
      <c r="CF582" s="69">
        <v>142289.29987958202</v>
      </c>
      <c r="CG582" s="70" t="s">
        <v>423</v>
      </c>
      <c r="CH582" s="69">
        <v>5903.3945540393761</v>
      </c>
      <c r="CI582" s="69">
        <v>10330.940469568908</v>
      </c>
      <c r="CJ582" s="69">
        <v>61493.693271243501</v>
      </c>
      <c r="CK582" s="69">
        <v>56531.211926868978</v>
      </c>
      <c r="CL582" s="69">
        <v>12298.7386542487</v>
      </c>
      <c r="CM582" s="69">
        <v>0</v>
      </c>
      <c r="CN582" s="69">
        <v>0</v>
      </c>
      <c r="CO582" s="69">
        <v>146557.97887596948</v>
      </c>
      <c r="CP582" s="70" t="s">
        <v>423</v>
      </c>
      <c r="CQ582" s="69">
        <v>6080.4963906605572</v>
      </c>
      <c r="CR582" s="69">
        <v>10640.868683655975</v>
      </c>
      <c r="CS582" s="69">
        <v>63338.504069380804</v>
      </c>
      <c r="CT582" s="69">
        <v>58227.148284675051</v>
      </c>
      <c r="CU582" s="69">
        <v>12667.700813876161</v>
      </c>
      <c r="CV582" s="69">
        <v>0</v>
      </c>
      <c r="CW582" s="69">
        <v>0</v>
      </c>
      <c r="CX582" s="69">
        <v>150954.71824224858</v>
      </c>
      <c r="CY582" s="70" t="s">
        <v>423</v>
      </c>
      <c r="CZ582" s="69">
        <v>6262.9112823803744</v>
      </c>
      <c r="DA582" s="69">
        <v>10960.094744165655</v>
      </c>
      <c r="DB582" s="69">
        <v>65238.659191462233</v>
      </c>
      <c r="DC582" s="69">
        <v>59973.962733215303</v>
      </c>
      <c r="DD582" s="69">
        <v>13047.731838292446</v>
      </c>
      <c r="DE582" s="69">
        <v>0</v>
      </c>
      <c r="DF582" s="69">
        <v>0</v>
      </c>
      <c r="DG582" s="69">
        <v>155483.35978951602</v>
      </c>
      <c r="DH582" s="70" t="s">
        <v>423</v>
      </c>
    </row>
    <row r="583" spans="1:112" s="74" customFormat="1" ht="11.5" x14ac:dyDescent="0.35">
      <c r="A583" s="88">
        <v>5610</v>
      </c>
      <c r="B583" s="88" t="s">
        <v>774</v>
      </c>
      <c r="C583" s="69"/>
      <c r="D583" s="69">
        <v>0</v>
      </c>
      <c r="E583" s="69">
        <v>949722.31599999999</v>
      </c>
      <c r="F583" s="69">
        <v>114000</v>
      </c>
      <c r="G583" s="69">
        <v>261761.31599999999</v>
      </c>
      <c r="H583" s="69">
        <v>228961</v>
      </c>
      <c r="I583" s="69">
        <v>0</v>
      </c>
      <c r="J583" s="69">
        <v>345000</v>
      </c>
      <c r="K583" s="69">
        <v>0</v>
      </c>
      <c r="L583" s="69">
        <v>0</v>
      </c>
      <c r="M583" s="69">
        <v>0</v>
      </c>
      <c r="N583" s="70" t="s">
        <v>423</v>
      </c>
      <c r="O583" s="69">
        <v>114000</v>
      </c>
      <c r="P583" s="69">
        <v>261761.31599999999</v>
      </c>
      <c r="Q583" s="69">
        <v>228961</v>
      </c>
      <c r="R583" s="69">
        <v>33941.11</v>
      </c>
      <c r="S583" s="69">
        <v>320000</v>
      </c>
      <c r="T583" s="69">
        <v>0</v>
      </c>
      <c r="U583" s="69">
        <v>0</v>
      </c>
      <c r="V583" s="69">
        <v>958663.42599999998</v>
      </c>
      <c r="W583" s="70" t="s">
        <v>423</v>
      </c>
      <c r="X583" s="69">
        <f t="shared" ref="X583:AE614" si="446">F583-O583</f>
        <v>0</v>
      </c>
      <c r="Y583" s="69">
        <f t="shared" si="446"/>
        <v>0</v>
      </c>
      <c r="Z583" s="69">
        <f t="shared" si="446"/>
        <v>0</v>
      </c>
      <c r="AA583" s="69">
        <f t="shared" si="446"/>
        <v>-33941.11</v>
      </c>
      <c r="AB583" s="69">
        <f t="shared" si="446"/>
        <v>25000</v>
      </c>
      <c r="AC583" s="69">
        <f t="shared" si="446"/>
        <v>0</v>
      </c>
      <c r="AD583" s="69">
        <f t="shared" si="446"/>
        <v>0</v>
      </c>
      <c r="AE583" s="69">
        <f t="shared" si="446"/>
        <v>-958663.42599999998</v>
      </c>
      <c r="AF583" s="69">
        <v>117420</v>
      </c>
      <c r="AG583" s="69">
        <v>269614.15548000002</v>
      </c>
      <c r="AH583" s="69">
        <v>235829.83000000002</v>
      </c>
      <c r="AI583" s="69">
        <v>0</v>
      </c>
      <c r="AJ583" s="69">
        <v>329600</v>
      </c>
      <c r="AK583" s="69">
        <v>0</v>
      </c>
      <c r="AL583" s="69">
        <v>0</v>
      </c>
      <c r="AM583" s="69">
        <v>952463.98548000003</v>
      </c>
      <c r="AN583" s="70" t="s">
        <v>423</v>
      </c>
      <c r="AO583" s="69">
        <v>120942.6</v>
      </c>
      <c r="AP583" s="69">
        <v>277702.58014440001</v>
      </c>
      <c r="AQ583" s="69">
        <v>242904.72490000003</v>
      </c>
      <c r="AR583" s="69">
        <v>0</v>
      </c>
      <c r="AS583" s="69">
        <v>339488</v>
      </c>
      <c r="AT583" s="69">
        <v>0</v>
      </c>
      <c r="AU583" s="69">
        <v>0</v>
      </c>
      <c r="AV583" s="69">
        <v>981037.90504440002</v>
      </c>
      <c r="AW583" s="70" t="s">
        <v>423</v>
      </c>
      <c r="AX583" s="69">
        <v>124570.87800000001</v>
      </c>
      <c r="AY583" s="69">
        <v>286033.65754873201</v>
      </c>
      <c r="AZ583" s="69">
        <v>250191.86664700005</v>
      </c>
      <c r="BA583" s="69">
        <v>0</v>
      </c>
      <c r="BB583" s="69">
        <v>349672.64</v>
      </c>
      <c r="BC583" s="69">
        <v>0</v>
      </c>
      <c r="BD583" s="69">
        <v>0</v>
      </c>
      <c r="BE583" s="69">
        <v>1010469.0421957321</v>
      </c>
      <c r="BF583" s="70" t="s">
        <v>423</v>
      </c>
      <c r="BG583" s="69">
        <v>128308.00434000001</v>
      </c>
      <c r="BH583" s="69">
        <v>294614.66727519396</v>
      </c>
      <c r="BI583" s="69">
        <v>257697.62264641005</v>
      </c>
      <c r="BJ583" s="69">
        <v>0</v>
      </c>
      <c r="BK583" s="69">
        <v>360162.81920000003</v>
      </c>
      <c r="BL583" s="69">
        <v>0</v>
      </c>
      <c r="BM583" s="69">
        <v>0</v>
      </c>
      <c r="BN583" s="69">
        <v>1040783.113461604</v>
      </c>
      <c r="BO583" s="70" t="s">
        <v>423</v>
      </c>
      <c r="BP583" s="69">
        <v>132157.24447020001</v>
      </c>
      <c r="BQ583" s="69">
        <v>303453.10729344981</v>
      </c>
      <c r="BR583" s="69">
        <v>265428.55132580234</v>
      </c>
      <c r="BS583" s="69">
        <v>0</v>
      </c>
      <c r="BT583" s="69">
        <v>370967.70377600001</v>
      </c>
      <c r="BU583" s="69">
        <v>0</v>
      </c>
      <c r="BV583" s="69">
        <v>0</v>
      </c>
      <c r="BW583" s="69">
        <v>1072006.6068654521</v>
      </c>
      <c r="BX583" s="70" t="s">
        <v>423</v>
      </c>
      <c r="BY583" s="69">
        <v>136121.96180430602</v>
      </c>
      <c r="BZ583" s="69">
        <v>312556.70051225333</v>
      </c>
      <c r="CA583" s="69">
        <v>273391.40786557645</v>
      </c>
      <c r="CB583" s="69">
        <v>0</v>
      </c>
      <c r="CC583" s="69">
        <v>382096.73488927999</v>
      </c>
      <c r="CD583" s="69">
        <v>0</v>
      </c>
      <c r="CE583" s="69">
        <v>0</v>
      </c>
      <c r="CF583" s="69">
        <v>1104166.8050714158</v>
      </c>
      <c r="CG583" s="70" t="s">
        <v>423</v>
      </c>
      <c r="CH583" s="69">
        <v>140205.62065843519</v>
      </c>
      <c r="CI583" s="69">
        <v>321933.40152762091</v>
      </c>
      <c r="CJ583" s="69">
        <v>281593.15010154375</v>
      </c>
      <c r="CK583" s="69">
        <v>0</v>
      </c>
      <c r="CL583" s="69">
        <v>393559.63693595841</v>
      </c>
      <c r="CM583" s="69">
        <v>0</v>
      </c>
      <c r="CN583" s="69">
        <v>0</v>
      </c>
      <c r="CO583" s="69">
        <v>1137291.8092235583</v>
      </c>
      <c r="CP583" s="70" t="s">
        <v>423</v>
      </c>
      <c r="CQ583" s="69">
        <v>144411.78927818825</v>
      </c>
      <c r="CR583" s="69">
        <v>331591.40357344953</v>
      </c>
      <c r="CS583" s="69">
        <v>290040.94460459007</v>
      </c>
      <c r="CT583" s="69">
        <v>0</v>
      </c>
      <c r="CU583" s="69">
        <v>405366.42604403716</v>
      </c>
      <c r="CV583" s="69">
        <v>0</v>
      </c>
      <c r="CW583" s="69">
        <v>0</v>
      </c>
      <c r="CX583" s="69">
        <v>1171410.5635002649</v>
      </c>
      <c r="CY583" s="70" t="s">
        <v>423</v>
      </c>
      <c r="CZ583" s="69">
        <v>148744.14295653391</v>
      </c>
      <c r="DA583" s="69">
        <v>341539.14568065305</v>
      </c>
      <c r="DB583" s="69">
        <v>298742.1729427278</v>
      </c>
      <c r="DC583" s="69">
        <v>0</v>
      </c>
      <c r="DD583" s="69">
        <v>417527.41882535827</v>
      </c>
      <c r="DE583" s="69">
        <v>0</v>
      </c>
      <c r="DF583" s="69">
        <v>0</v>
      </c>
      <c r="DG583" s="69">
        <v>1206552.8804052731</v>
      </c>
      <c r="DH583" s="70" t="s">
        <v>423</v>
      </c>
    </row>
    <row r="584" spans="1:112" s="74" customFormat="1" ht="11.5" hidden="1" x14ac:dyDescent="0.35">
      <c r="A584" s="88">
        <v>5611</v>
      </c>
      <c r="B584" s="88" t="s">
        <v>775</v>
      </c>
      <c r="C584" s="69"/>
      <c r="D584" s="69">
        <v>0</v>
      </c>
      <c r="E584" s="69">
        <v>0</v>
      </c>
      <c r="F584" s="69">
        <v>0</v>
      </c>
      <c r="G584" s="69">
        <v>0</v>
      </c>
      <c r="H584" s="69">
        <v>0</v>
      </c>
      <c r="I584" s="69">
        <v>0</v>
      </c>
      <c r="J584" s="69">
        <v>0</v>
      </c>
      <c r="K584" s="69">
        <v>0</v>
      </c>
      <c r="L584" s="69">
        <v>0</v>
      </c>
      <c r="M584" s="69">
        <v>0</v>
      </c>
      <c r="N584" s="70" t="s">
        <v>423</v>
      </c>
      <c r="O584" s="69">
        <v>0</v>
      </c>
      <c r="P584" s="69">
        <v>0</v>
      </c>
      <c r="Q584" s="69">
        <v>0</v>
      </c>
      <c r="R584" s="69">
        <v>0</v>
      </c>
      <c r="S584" s="69">
        <v>0</v>
      </c>
      <c r="T584" s="69">
        <v>0</v>
      </c>
      <c r="U584" s="69">
        <v>0</v>
      </c>
      <c r="V584" s="69">
        <v>0</v>
      </c>
      <c r="W584" s="70" t="s">
        <v>423</v>
      </c>
      <c r="X584" s="69">
        <f t="shared" si="446"/>
        <v>0</v>
      </c>
      <c r="Y584" s="69">
        <f t="shared" si="446"/>
        <v>0</v>
      </c>
      <c r="Z584" s="69">
        <f t="shared" si="446"/>
        <v>0</v>
      </c>
      <c r="AA584" s="69">
        <f t="shared" si="446"/>
        <v>0</v>
      </c>
      <c r="AB584" s="69">
        <f t="shared" si="446"/>
        <v>0</v>
      </c>
      <c r="AC584" s="69">
        <f t="shared" si="446"/>
        <v>0</v>
      </c>
      <c r="AD584" s="69">
        <f t="shared" si="446"/>
        <v>0</v>
      </c>
      <c r="AE584" s="69">
        <f t="shared" si="446"/>
        <v>0</v>
      </c>
      <c r="AF584" s="69">
        <v>0</v>
      </c>
      <c r="AG584" s="69">
        <v>0</v>
      </c>
      <c r="AH584" s="69">
        <v>0</v>
      </c>
      <c r="AI584" s="69">
        <v>0</v>
      </c>
      <c r="AJ584" s="69">
        <v>0</v>
      </c>
      <c r="AK584" s="69">
        <v>0</v>
      </c>
      <c r="AL584" s="69">
        <v>0</v>
      </c>
      <c r="AM584" s="69">
        <v>0</v>
      </c>
      <c r="AN584" s="70" t="s">
        <v>423</v>
      </c>
      <c r="AO584" s="69">
        <v>0</v>
      </c>
      <c r="AP584" s="69">
        <v>0</v>
      </c>
      <c r="AQ584" s="69">
        <v>0</v>
      </c>
      <c r="AR584" s="69">
        <v>0</v>
      </c>
      <c r="AS584" s="69">
        <v>0</v>
      </c>
      <c r="AT584" s="69">
        <v>0</v>
      </c>
      <c r="AU584" s="69">
        <v>0</v>
      </c>
      <c r="AV584" s="69">
        <v>0</v>
      </c>
      <c r="AW584" s="70" t="s">
        <v>423</v>
      </c>
      <c r="AX584" s="69">
        <v>0</v>
      </c>
      <c r="AY584" s="69">
        <v>0</v>
      </c>
      <c r="AZ584" s="69">
        <v>0</v>
      </c>
      <c r="BA584" s="69">
        <v>0</v>
      </c>
      <c r="BB584" s="69">
        <v>0</v>
      </c>
      <c r="BC584" s="69">
        <v>0</v>
      </c>
      <c r="BD584" s="69">
        <v>0</v>
      </c>
      <c r="BE584" s="69">
        <v>0</v>
      </c>
      <c r="BF584" s="70" t="s">
        <v>423</v>
      </c>
      <c r="BG584" s="69">
        <v>0</v>
      </c>
      <c r="BH584" s="69">
        <v>0</v>
      </c>
      <c r="BI584" s="69">
        <v>0</v>
      </c>
      <c r="BJ584" s="69">
        <v>0</v>
      </c>
      <c r="BK584" s="69">
        <v>0</v>
      </c>
      <c r="BL584" s="69">
        <v>0</v>
      </c>
      <c r="BM584" s="69">
        <v>0</v>
      </c>
      <c r="BN584" s="69">
        <v>0</v>
      </c>
      <c r="BO584" s="70" t="s">
        <v>423</v>
      </c>
      <c r="BP584" s="69">
        <v>0</v>
      </c>
      <c r="BQ584" s="69">
        <v>0</v>
      </c>
      <c r="BR584" s="69">
        <v>0</v>
      </c>
      <c r="BS584" s="69">
        <v>0</v>
      </c>
      <c r="BT584" s="69">
        <v>0</v>
      </c>
      <c r="BU584" s="69">
        <v>0</v>
      </c>
      <c r="BV584" s="69">
        <v>0</v>
      </c>
      <c r="BW584" s="69">
        <v>0</v>
      </c>
      <c r="BX584" s="70" t="s">
        <v>423</v>
      </c>
      <c r="BY584" s="69">
        <v>0</v>
      </c>
      <c r="BZ584" s="69">
        <v>0</v>
      </c>
      <c r="CA584" s="69">
        <v>0</v>
      </c>
      <c r="CB584" s="69">
        <v>0</v>
      </c>
      <c r="CC584" s="69">
        <v>0</v>
      </c>
      <c r="CD584" s="69">
        <v>0</v>
      </c>
      <c r="CE584" s="69">
        <v>0</v>
      </c>
      <c r="CF584" s="69">
        <v>0</v>
      </c>
      <c r="CG584" s="70" t="s">
        <v>423</v>
      </c>
      <c r="CH584" s="69">
        <v>0</v>
      </c>
      <c r="CI584" s="69">
        <v>0</v>
      </c>
      <c r="CJ584" s="69">
        <v>0</v>
      </c>
      <c r="CK584" s="69">
        <v>0</v>
      </c>
      <c r="CL584" s="69">
        <v>0</v>
      </c>
      <c r="CM584" s="69">
        <v>0</v>
      </c>
      <c r="CN584" s="69">
        <v>0</v>
      </c>
      <c r="CO584" s="69">
        <v>0</v>
      </c>
      <c r="CP584" s="70" t="s">
        <v>423</v>
      </c>
      <c r="CQ584" s="69">
        <v>0</v>
      </c>
      <c r="CR584" s="69">
        <v>0</v>
      </c>
      <c r="CS584" s="69">
        <v>0</v>
      </c>
      <c r="CT584" s="69">
        <v>0</v>
      </c>
      <c r="CU584" s="69">
        <v>0</v>
      </c>
      <c r="CV584" s="69">
        <v>0</v>
      </c>
      <c r="CW584" s="69">
        <v>0</v>
      </c>
      <c r="CX584" s="69">
        <v>0</v>
      </c>
      <c r="CY584" s="70" t="s">
        <v>423</v>
      </c>
      <c r="CZ584" s="69">
        <v>0</v>
      </c>
      <c r="DA584" s="69">
        <v>0</v>
      </c>
      <c r="DB584" s="69">
        <v>0</v>
      </c>
      <c r="DC584" s="69">
        <v>0</v>
      </c>
      <c r="DD584" s="69">
        <v>0</v>
      </c>
      <c r="DE584" s="69">
        <v>0</v>
      </c>
      <c r="DF584" s="69">
        <v>0</v>
      </c>
      <c r="DG584" s="69">
        <v>0</v>
      </c>
      <c r="DH584" s="70" t="s">
        <v>423</v>
      </c>
    </row>
    <row r="585" spans="1:112" s="74" customFormat="1" ht="11.5" x14ac:dyDescent="0.35">
      <c r="A585" s="88">
        <v>5615</v>
      </c>
      <c r="B585" s="88" t="s">
        <v>776</v>
      </c>
      <c r="C585" s="69"/>
      <c r="D585" s="69">
        <v>0</v>
      </c>
      <c r="E585" s="69">
        <v>63000</v>
      </c>
      <c r="F585" s="69">
        <v>2000</v>
      </c>
      <c r="G585" s="69">
        <v>23000</v>
      </c>
      <c r="H585" s="69">
        <v>0</v>
      </c>
      <c r="I585" s="69">
        <v>3000</v>
      </c>
      <c r="J585" s="69">
        <v>35000</v>
      </c>
      <c r="K585" s="69">
        <v>0</v>
      </c>
      <c r="L585" s="69">
        <v>0</v>
      </c>
      <c r="M585" s="69">
        <v>0</v>
      </c>
      <c r="N585" s="70" t="s">
        <v>423</v>
      </c>
      <c r="O585" s="69">
        <v>2000</v>
      </c>
      <c r="P585" s="69">
        <v>23000</v>
      </c>
      <c r="Q585" s="69">
        <v>0</v>
      </c>
      <c r="R585" s="69">
        <v>3000</v>
      </c>
      <c r="S585" s="69">
        <v>35000</v>
      </c>
      <c r="T585" s="69">
        <v>0</v>
      </c>
      <c r="U585" s="69">
        <v>0</v>
      </c>
      <c r="V585" s="69">
        <v>63000</v>
      </c>
      <c r="W585" s="70" t="s">
        <v>423</v>
      </c>
      <c r="X585" s="69">
        <f t="shared" si="446"/>
        <v>0</v>
      </c>
      <c r="Y585" s="69">
        <f t="shared" si="446"/>
        <v>0</v>
      </c>
      <c r="Z585" s="69">
        <f t="shared" si="446"/>
        <v>0</v>
      </c>
      <c r="AA585" s="69">
        <f t="shared" si="446"/>
        <v>0</v>
      </c>
      <c r="AB585" s="69">
        <f t="shared" si="446"/>
        <v>0</v>
      </c>
      <c r="AC585" s="69">
        <f t="shared" si="446"/>
        <v>0</v>
      </c>
      <c r="AD585" s="69">
        <f t="shared" si="446"/>
        <v>0</v>
      </c>
      <c r="AE585" s="69">
        <f t="shared" si="446"/>
        <v>-63000</v>
      </c>
      <c r="AF585" s="69">
        <v>2060</v>
      </c>
      <c r="AG585" s="69">
        <v>23690</v>
      </c>
      <c r="AH585" s="69">
        <v>0</v>
      </c>
      <c r="AI585" s="69">
        <v>25000</v>
      </c>
      <c r="AJ585" s="69">
        <v>36050</v>
      </c>
      <c r="AK585" s="69">
        <v>0</v>
      </c>
      <c r="AL585" s="69">
        <v>0</v>
      </c>
      <c r="AM585" s="69">
        <v>86800</v>
      </c>
      <c r="AN585" s="70" t="s">
        <v>423</v>
      </c>
      <c r="AO585" s="69">
        <v>2121.8000000000002</v>
      </c>
      <c r="AP585" s="69">
        <v>24400.7</v>
      </c>
      <c r="AQ585" s="69">
        <v>0</v>
      </c>
      <c r="AR585" s="69">
        <v>25750</v>
      </c>
      <c r="AS585" s="69">
        <v>37131.5</v>
      </c>
      <c r="AT585" s="69">
        <v>0</v>
      </c>
      <c r="AU585" s="69">
        <v>0</v>
      </c>
      <c r="AV585" s="69">
        <v>89404</v>
      </c>
      <c r="AW585" s="70" t="s">
        <v>423</v>
      </c>
      <c r="AX585" s="69">
        <v>2185.4540000000002</v>
      </c>
      <c r="AY585" s="69">
        <v>25132.721000000001</v>
      </c>
      <c r="AZ585" s="69">
        <v>0</v>
      </c>
      <c r="BA585" s="69">
        <v>26522.5</v>
      </c>
      <c r="BB585" s="69">
        <v>38245.445</v>
      </c>
      <c r="BC585" s="69">
        <v>0</v>
      </c>
      <c r="BD585" s="69">
        <v>0</v>
      </c>
      <c r="BE585" s="69">
        <v>92086.12</v>
      </c>
      <c r="BF585" s="70" t="s">
        <v>423</v>
      </c>
      <c r="BG585" s="69">
        <v>2251.0176200000001</v>
      </c>
      <c r="BH585" s="69">
        <v>25886.702630000003</v>
      </c>
      <c r="BI585" s="69">
        <v>0</v>
      </c>
      <c r="BJ585" s="69">
        <v>27318.174999999999</v>
      </c>
      <c r="BK585" s="69">
        <v>39392.808349999999</v>
      </c>
      <c r="BL585" s="69">
        <v>0</v>
      </c>
      <c r="BM585" s="69">
        <v>0</v>
      </c>
      <c r="BN585" s="69">
        <v>94848.703600000008</v>
      </c>
      <c r="BO585" s="70" t="s">
        <v>423</v>
      </c>
      <c r="BP585" s="69">
        <v>2318.5481486000003</v>
      </c>
      <c r="BQ585" s="69">
        <v>26663.303708900003</v>
      </c>
      <c r="BR585" s="69">
        <v>0</v>
      </c>
      <c r="BS585" s="69">
        <v>28137.720249999998</v>
      </c>
      <c r="BT585" s="69">
        <v>40574.5926005</v>
      </c>
      <c r="BU585" s="69">
        <v>0</v>
      </c>
      <c r="BV585" s="69">
        <v>0</v>
      </c>
      <c r="BW585" s="69">
        <v>97694.164707999997</v>
      </c>
      <c r="BX585" s="70" t="s">
        <v>423</v>
      </c>
      <c r="BY585" s="69">
        <v>2388.1045930580003</v>
      </c>
      <c r="BZ585" s="69">
        <v>27463.202820167004</v>
      </c>
      <c r="CA585" s="69">
        <v>0</v>
      </c>
      <c r="CB585" s="69">
        <v>28981.851857499998</v>
      </c>
      <c r="CC585" s="69">
        <v>41791.830378514998</v>
      </c>
      <c r="CD585" s="69">
        <v>0</v>
      </c>
      <c r="CE585" s="69">
        <v>0</v>
      </c>
      <c r="CF585" s="69">
        <v>100624.98964924</v>
      </c>
      <c r="CG585" s="70" t="s">
        <v>423</v>
      </c>
      <c r="CH585" s="69">
        <v>2459.7477308497405</v>
      </c>
      <c r="CI585" s="69">
        <v>28287.098904772014</v>
      </c>
      <c r="CJ585" s="69">
        <v>0</v>
      </c>
      <c r="CK585" s="69">
        <v>29851.307413225</v>
      </c>
      <c r="CL585" s="69">
        <v>43045.585289870447</v>
      </c>
      <c r="CM585" s="69">
        <v>0</v>
      </c>
      <c r="CN585" s="69">
        <v>0</v>
      </c>
      <c r="CO585" s="69">
        <v>103643.73933871721</v>
      </c>
      <c r="CP585" s="70" t="s">
        <v>423</v>
      </c>
      <c r="CQ585" s="69">
        <v>2533.5401627752326</v>
      </c>
      <c r="CR585" s="69">
        <v>29135.711871915177</v>
      </c>
      <c r="CS585" s="69">
        <v>0</v>
      </c>
      <c r="CT585" s="69">
        <v>30746.84663562175</v>
      </c>
      <c r="CU585" s="69">
        <v>44336.952848566565</v>
      </c>
      <c r="CV585" s="69">
        <v>0</v>
      </c>
      <c r="CW585" s="69">
        <v>0</v>
      </c>
      <c r="CX585" s="69">
        <v>106753.05151887872</v>
      </c>
      <c r="CY585" s="70" t="s">
        <v>423</v>
      </c>
      <c r="CZ585" s="69">
        <v>2609.5463676584895</v>
      </c>
      <c r="DA585" s="69">
        <v>30009.783228072632</v>
      </c>
      <c r="DB585" s="69">
        <v>0</v>
      </c>
      <c r="DC585" s="69">
        <v>31669.252034690402</v>
      </c>
      <c r="DD585" s="69">
        <v>45667.061434023562</v>
      </c>
      <c r="DE585" s="69">
        <v>0</v>
      </c>
      <c r="DF585" s="69">
        <v>0</v>
      </c>
      <c r="DG585" s="69">
        <v>109955.64306444509</v>
      </c>
      <c r="DH585" s="70" t="s">
        <v>423</v>
      </c>
    </row>
    <row r="586" spans="1:112" s="74" customFormat="1" ht="11.5" hidden="1" x14ac:dyDescent="0.35">
      <c r="A586" s="88">
        <v>5616</v>
      </c>
      <c r="B586" s="88" t="s">
        <v>777</v>
      </c>
      <c r="C586" s="69"/>
      <c r="D586" s="69">
        <v>0</v>
      </c>
      <c r="E586" s="69">
        <v>0</v>
      </c>
      <c r="F586" s="69">
        <v>0</v>
      </c>
      <c r="G586" s="69">
        <v>0</v>
      </c>
      <c r="H586" s="69">
        <v>0</v>
      </c>
      <c r="I586" s="69">
        <v>0</v>
      </c>
      <c r="J586" s="69">
        <v>0</v>
      </c>
      <c r="K586" s="69">
        <v>0</v>
      </c>
      <c r="L586" s="69">
        <v>0</v>
      </c>
      <c r="M586" s="69">
        <v>0</v>
      </c>
      <c r="N586" s="70" t="s">
        <v>423</v>
      </c>
      <c r="O586" s="69">
        <v>0</v>
      </c>
      <c r="P586" s="69">
        <v>0</v>
      </c>
      <c r="Q586" s="69">
        <v>0</v>
      </c>
      <c r="R586" s="69">
        <v>0</v>
      </c>
      <c r="S586" s="69">
        <v>0</v>
      </c>
      <c r="T586" s="69">
        <v>0</v>
      </c>
      <c r="U586" s="69">
        <v>0</v>
      </c>
      <c r="V586" s="69">
        <v>0</v>
      </c>
      <c r="W586" s="70" t="s">
        <v>423</v>
      </c>
      <c r="X586" s="69">
        <f t="shared" si="446"/>
        <v>0</v>
      </c>
      <c r="Y586" s="69">
        <f t="shared" si="446"/>
        <v>0</v>
      </c>
      <c r="Z586" s="69">
        <f t="shared" si="446"/>
        <v>0</v>
      </c>
      <c r="AA586" s="69">
        <f t="shared" si="446"/>
        <v>0</v>
      </c>
      <c r="AB586" s="69">
        <f t="shared" si="446"/>
        <v>0</v>
      </c>
      <c r="AC586" s="69">
        <f t="shared" si="446"/>
        <v>0</v>
      </c>
      <c r="AD586" s="69">
        <f t="shared" si="446"/>
        <v>0</v>
      </c>
      <c r="AE586" s="69">
        <f t="shared" si="446"/>
        <v>0</v>
      </c>
      <c r="AF586" s="69">
        <v>0</v>
      </c>
      <c r="AG586" s="69">
        <v>0</v>
      </c>
      <c r="AH586" s="69">
        <v>0</v>
      </c>
      <c r="AI586" s="69">
        <v>0</v>
      </c>
      <c r="AJ586" s="69">
        <v>0</v>
      </c>
      <c r="AK586" s="69">
        <v>0</v>
      </c>
      <c r="AL586" s="69">
        <v>0</v>
      </c>
      <c r="AM586" s="69">
        <v>0</v>
      </c>
      <c r="AN586" s="70" t="s">
        <v>423</v>
      </c>
      <c r="AO586" s="69">
        <v>0</v>
      </c>
      <c r="AP586" s="69">
        <v>0</v>
      </c>
      <c r="AQ586" s="69">
        <v>0</v>
      </c>
      <c r="AR586" s="69">
        <v>0</v>
      </c>
      <c r="AS586" s="69">
        <v>0</v>
      </c>
      <c r="AT586" s="69">
        <v>0</v>
      </c>
      <c r="AU586" s="69">
        <v>0</v>
      </c>
      <c r="AV586" s="69">
        <v>0</v>
      </c>
      <c r="AW586" s="70" t="s">
        <v>423</v>
      </c>
      <c r="AX586" s="69">
        <v>0</v>
      </c>
      <c r="AY586" s="69">
        <v>0</v>
      </c>
      <c r="AZ586" s="69">
        <v>0</v>
      </c>
      <c r="BA586" s="69">
        <v>0</v>
      </c>
      <c r="BB586" s="69">
        <v>0</v>
      </c>
      <c r="BC586" s="69">
        <v>0</v>
      </c>
      <c r="BD586" s="69">
        <v>0</v>
      </c>
      <c r="BE586" s="69">
        <v>0</v>
      </c>
      <c r="BF586" s="70" t="s">
        <v>423</v>
      </c>
      <c r="BG586" s="69">
        <v>0</v>
      </c>
      <c r="BH586" s="69">
        <v>0</v>
      </c>
      <c r="BI586" s="69">
        <v>0</v>
      </c>
      <c r="BJ586" s="69">
        <v>0</v>
      </c>
      <c r="BK586" s="69">
        <v>0</v>
      </c>
      <c r="BL586" s="69">
        <v>0</v>
      </c>
      <c r="BM586" s="69">
        <v>0</v>
      </c>
      <c r="BN586" s="69">
        <v>0</v>
      </c>
      <c r="BO586" s="70" t="s">
        <v>423</v>
      </c>
      <c r="BP586" s="69">
        <v>0</v>
      </c>
      <c r="BQ586" s="69">
        <v>0</v>
      </c>
      <c r="BR586" s="69">
        <v>0</v>
      </c>
      <c r="BS586" s="69">
        <v>0</v>
      </c>
      <c r="BT586" s="69">
        <v>0</v>
      </c>
      <c r="BU586" s="69">
        <v>0</v>
      </c>
      <c r="BV586" s="69">
        <v>0</v>
      </c>
      <c r="BW586" s="69">
        <v>0</v>
      </c>
      <c r="BX586" s="70" t="s">
        <v>423</v>
      </c>
      <c r="BY586" s="69">
        <v>0</v>
      </c>
      <c r="BZ586" s="69">
        <v>0</v>
      </c>
      <c r="CA586" s="69">
        <v>0</v>
      </c>
      <c r="CB586" s="69">
        <v>0</v>
      </c>
      <c r="CC586" s="69">
        <v>0</v>
      </c>
      <c r="CD586" s="69">
        <v>0</v>
      </c>
      <c r="CE586" s="69">
        <v>0</v>
      </c>
      <c r="CF586" s="69">
        <v>0</v>
      </c>
      <c r="CG586" s="70" t="s">
        <v>423</v>
      </c>
      <c r="CH586" s="69">
        <v>0</v>
      </c>
      <c r="CI586" s="69">
        <v>0</v>
      </c>
      <c r="CJ586" s="69">
        <v>0</v>
      </c>
      <c r="CK586" s="69">
        <v>0</v>
      </c>
      <c r="CL586" s="69">
        <v>0</v>
      </c>
      <c r="CM586" s="69">
        <v>0</v>
      </c>
      <c r="CN586" s="69">
        <v>0</v>
      </c>
      <c r="CO586" s="69">
        <v>0</v>
      </c>
      <c r="CP586" s="70" t="s">
        <v>423</v>
      </c>
      <c r="CQ586" s="69">
        <v>0</v>
      </c>
      <c r="CR586" s="69">
        <v>0</v>
      </c>
      <c r="CS586" s="69">
        <v>0</v>
      </c>
      <c r="CT586" s="69">
        <v>0</v>
      </c>
      <c r="CU586" s="69">
        <v>0</v>
      </c>
      <c r="CV586" s="69">
        <v>0</v>
      </c>
      <c r="CW586" s="69">
        <v>0</v>
      </c>
      <c r="CX586" s="69">
        <v>0</v>
      </c>
      <c r="CY586" s="70" t="s">
        <v>423</v>
      </c>
      <c r="CZ586" s="69">
        <v>0</v>
      </c>
      <c r="DA586" s="69">
        <v>0</v>
      </c>
      <c r="DB586" s="69">
        <v>0</v>
      </c>
      <c r="DC586" s="69">
        <v>0</v>
      </c>
      <c r="DD586" s="69">
        <v>0</v>
      </c>
      <c r="DE586" s="69">
        <v>0</v>
      </c>
      <c r="DF586" s="69">
        <v>0</v>
      </c>
      <c r="DG586" s="69">
        <v>0</v>
      </c>
      <c r="DH586" s="70" t="s">
        <v>423</v>
      </c>
    </row>
    <row r="587" spans="1:112" s="74" customFormat="1" ht="11.5" hidden="1" x14ac:dyDescent="0.35">
      <c r="A587" s="88">
        <v>5617</v>
      </c>
      <c r="B587" s="88" t="s">
        <v>778</v>
      </c>
      <c r="C587" s="69"/>
      <c r="D587" s="69">
        <v>0</v>
      </c>
      <c r="E587" s="69">
        <v>10000</v>
      </c>
      <c r="F587" s="69">
        <v>0</v>
      </c>
      <c r="G587" s="69">
        <v>2000</v>
      </c>
      <c r="H587" s="69">
        <v>3000</v>
      </c>
      <c r="I587" s="69">
        <v>0</v>
      </c>
      <c r="J587" s="69">
        <v>5000</v>
      </c>
      <c r="K587" s="69">
        <v>0</v>
      </c>
      <c r="L587" s="69">
        <v>0</v>
      </c>
      <c r="M587" s="69">
        <v>0</v>
      </c>
      <c r="N587" s="70" t="s">
        <v>423</v>
      </c>
      <c r="O587" s="69">
        <v>0</v>
      </c>
      <c r="P587" s="69">
        <v>2000</v>
      </c>
      <c r="Q587" s="69">
        <v>3000</v>
      </c>
      <c r="R587" s="69">
        <v>0</v>
      </c>
      <c r="S587" s="69">
        <v>5000</v>
      </c>
      <c r="T587" s="69">
        <v>0</v>
      </c>
      <c r="U587" s="69">
        <v>0</v>
      </c>
      <c r="V587" s="69">
        <v>10000</v>
      </c>
      <c r="W587" s="70" t="s">
        <v>423</v>
      </c>
      <c r="X587" s="69">
        <f t="shared" si="446"/>
        <v>0</v>
      </c>
      <c r="Y587" s="69">
        <f t="shared" si="446"/>
        <v>0</v>
      </c>
      <c r="Z587" s="69">
        <f t="shared" si="446"/>
        <v>0</v>
      </c>
      <c r="AA587" s="69">
        <f t="shared" si="446"/>
        <v>0</v>
      </c>
      <c r="AB587" s="69">
        <f t="shared" si="446"/>
        <v>0</v>
      </c>
      <c r="AC587" s="69">
        <f t="shared" si="446"/>
        <v>0</v>
      </c>
      <c r="AD587" s="69">
        <f t="shared" si="446"/>
        <v>0</v>
      </c>
      <c r="AE587" s="69">
        <f t="shared" si="446"/>
        <v>-10000</v>
      </c>
      <c r="AF587" s="69">
        <v>0</v>
      </c>
      <c r="AG587" s="69">
        <v>2060</v>
      </c>
      <c r="AH587" s="69">
        <v>3090</v>
      </c>
      <c r="AI587" s="69">
        <v>0</v>
      </c>
      <c r="AJ587" s="69">
        <v>5150</v>
      </c>
      <c r="AK587" s="69">
        <v>0</v>
      </c>
      <c r="AL587" s="69">
        <v>0</v>
      </c>
      <c r="AM587" s="69">
        <v>10300</v>
      </c>
      <c r="AN587" s="70" t="s">
        <v>423</v>
      </c>
      <c r="AO587" s="69">
        <v>0</v>
      </c>
      <c r="AP587" s="69">
        <v>2121.8000000000002</v>
      </c>
      <c r="AQ587" s="69">
        <v>3182.7000000000003</v>
      </c>
      <c r="AR587" s="69">
        <v>0</v>
      </c>
      <c r="AS587" s="69">
        <v>5304.5</v>
      </c>
      <c r="AT587" s="69">
        <v>0</v>
      </c>
      <c r="AU587" s="69">
        <v>0</v>
      </c>
      <c r="AV587" s="69">
        <v>10609</v>
      </c>
      <c r="AW587" s="70" t="s">
        <v>423</v>
      </c>
      <c r="AX587" s="69">
        <v>0</v>
      </c>
      <c r="AY587" s="69">
        <v>2185.4540000000002</v>
      </c>
      <c r="AZ587" s="69">
        <v>3278.1810000000005</v>
      </c>
      <c r="BA587" s="69">
        <v>0</v>
      </c>
      <c r="BB587" s="69">
        <v>5463.6350000000002</v>
      </c>
      <c r="BC587" s="69">
        <v>0</v>
      </c>
      <c r="BD587" s="69">
        <v>0</v>
      </c>
      <c r="BE587" s="69">
        <v>10927.27</v>
      </c>
      <c r="BF587" s="70" t="s">
        <v>423</v>
      </c>
      <c r="BG587" s="69">
        <v>0</v>
      </c>
      <c r="BH587" s="69">
        <v>2251.0176200000001</v>
      </c>
      <c r="BI587" s="69">
        <v>3376.5264300000008</v>
      </c>
      <c r="BJ587" s="69">
        <v>0</v>
      </c>
      <c r="BK587" s="69">
        <v>5627.5440500000004</v>
      </c>
      <c r="BL587" s="69">
        <v>0</v>
      </c>
      <c r="BM587" s="69">
        <v>0</v>
      </c>
      <c r="BN587" s="69">
        <v>11255.088100000001</v>
      </c>
      <c r="BO587" s="70" t="s">
        <v>423</v>
      </c>
      <c r="BP587" s="69">
        <v>0</v>
      </c>
      <c r="BQ587" s="69">
        <v>2318.5481486000003</v>
      </c>
      <c r="BR587" s="69">
        <v>3477.8222229000007</v>
      </c>
      <c r="BS587" s="69">
        <v>0</v>
      </c>
      <c r="BT587" s="69">
        <v>5796.3703715000001</v>
      </c>
      <c r="BU587" s="69">
        <v>0</v>
      </c>
      <c r="BV587" s="69">
        <v>0</v>
      </c>
      <c r="BW587" s="69">
        <v>11592.740743000002</v>
      </c>
      <c r="BX587" s="70" t="s">
        <v>423</v>
      </c>
      <c r="BY587" s="69">
        <v>0</v>
      </c>
      <c r="BZ587" s="69">
        <v>2388.1045930580003</v>
      </c>
      <c r="CA587" s="69">
        <v>3582.1568895870009</v>
      </c>
      <c r="CB587" s="69">
        <v>0</v>
      </c>
      <c r="CC587" s="69">
        <v>5970.2614826449999</v>
      </c>
      <c r="CD587" s="69">
        <v>0</v>
      </c>
      <c r="CE587" s="69">
        <v>0</v>
      </c>
      <c r="CF587" s="69">
        <v>11940.522965290002</v>
      </c>
      <c r="CG587" s="70" t="s">
        <v>423</v>
      </c>
      <c r="CH587" s="69">
        <v>0</v>
      </c>
      <c r="CI587" s="69">
        <v>2459.7477308497405</v>
      </c>
      <c r="CJ587" s="69">
        <v>3689.621596274611</v>
      </c>
      <c r="CK587" s="69">
        <v>0</v>
      </c>
      <c r="CL587" s="69">
        <v>6149.3693271243501</v>
      </c>
      <c r="CM587" s="69">
        <v>0</v>
      </c>
      <c r="CN587" s="69">
        <v>0</v>
      </c>
      <c r="CO587" s="69">
        <v>12298.738654248702</v>
      </c>
      <c r="CP587" s="70" t="s">
        <v>423</v>
      </c>
      <c r="CQ587" s="69">
        <v>0</v>
      </c>
      <c r="CR587" s="69">
        <v>2533.5401627752326</v>
      </c>
      <c r="CS587" s="69">
        <v>3800.3102441628494</v>
      </c>
      <c r="CT587" s="69">
        <v>0</v>
      </c>
      <c r="CU587" s="69">
        <v>6333.8504069380806</v>
      </c>
      <c r="CV587" s="69">
        <v>0</v>
      </c>
      <c r="CW587" s="69">
        <v>0</v>
      </c>
      <c r="CX587" s="69">
        <v>12667.700813876163</v>
      </c>
      <c r="CY587" s="70" t="s">
        <v>423</v>
      </c>
      <c r="CZ587" s="69">
        <v>0</v>
      </c>
      <c r="DA587" s="69">
        <v>2609.5463676584895</v>
      </c>
      <c r="DB587" s="69">
        <v>3914.3195514877348</v>
      </c>
      <c r="DC587" s="69">
        <v>0</v>
      </c>
      <c r="DD587" s="69">
        <v>6523.865919146223</v>
      </c>
      <c r="DE587" s="69">
        <v>0</v>
      </c>
      <c r="DF587" s="69">
        <v>0</v>
      </c>
      <c r="DG587" s="69">
        <v>13047.731838292448</v>
      </c>
      <c r="DH587" s="70" t="s">
        <v>423</v>
      </c>
    </row>
    <row r="588" spans="1:112" s="74" customFormat="1" ht="11.5" hidden="1" x14ac:dyDescent="0.35">
      <c r="A588" s="88">
        <v>5618</v>
      </c>
      <c r="B588" s="88" t="s">
        <v>779</v>
      </c>
      <c r="C588" s="69"/>
      <c r="D588" s="69">
        <v>0</v>
      </c>
      <c r="E588" s="69">
        <v>0</v>
      </c>
      <c r="F588" s="69">
        <v>0</v>
      </c>
      <c r="G588" s="69">
        <v>0</v>
      </c>
      <c r="H588" s="69">
        <v>0</v>
      </c>
      <c r="I588" s="69">
        <v>0</v>
      </c>
      <c r="J588" s="69">
        <v>0</v>
      </c>
      <c r="K588" s="69">
        <v>0</v>
      </c>
      <c r="L588" s="69">
        <v>0</v>
      </c>
      <c r="M588" s="69">
        <v>0</v>
      </c>
      <c r="N588" s="70" t="s">
        <v>423</v>
      </c>
      <c r="O588" s="69">
        <v>0</v>
      </c>
      <c r="P588" s="69">
        <v>0</v>
      </c>
      <c r="Q588" s="69">
        <v>0</v>
      </c>
      <c r="R588" s="69">
        <v>0</v>
      </c>
      <c r="S588" s="69">
        <v>0</v>
      </c>
      <c r="T588" s="69">
        <v>0</v>
      </c>
      <c r="U588" s="69">
        <v>0</v>
      </c>
      <c r="V588" s="69">
        <v>0</v>
      </c>
      <c r="W588" s="70" t="s">
        <v>423</v>
      </c>
      <c r="X588" s="69">
        <f t="shared" si="446"/>
        <v>0</v>
      </c>
      <c r="Y588" s="69">
        <f t="shared" si="446"/>
        <v>0</v>
      </c>
      <c r="Z588" s="69">
        <f t="shared" si="446"/>
        <v>0</v>
      </c>
      <c r="AA588" s="69">
        <f t="shared" si="446"/>
        <v>0</v>
      </c>
      <c r="AB588" s="69">
        <f t="shared" si="446"/>
        <v>0</v>
      </c>
      <c r="AC588" s="69">
        <f t="shared" si="446"/>
        <v>0</v>
      </c>
      <c r="AD588" s="69">
        <f t="shared" si="446"/>
        <v>0</v>
      </c>
      <c r="AE588" s="69">
        <f t="shared" si="446"/>
        <v>0</v>
      </c>
      <c r="AF588" s="69">
        <v>0</v>
      </c>
      <c r="AG588" s="69">
        <v>0</v>
      </c>
      <c r="AH588" s="69">
        <v>0</v>
      </c>
      <c r="AI588" s="69">
        <v>0</v>
      </c>
      <c r="AJ588" s="69">
        <v>0</v>
      </c>
      <c r="AK588" s="69">
        <v>0</v>
      </c>
      <c r="AL588" s="69">
        <v>0</v>
      </c>
      <c r="AM588" s="69">
        <v>0</v>
      </c>
      <c r="AN588" s="70" t="s">
        <v>423</v>
      </c>
      <c r="AO588" s="69">
        <v>0</v>
      </c>
      <c r="AP588" s="69">
        <v>0</v>
      </c>
      <c r="AQ588" s="69">
        <v>0</v>
      </c>
      <c r="AR588" s="69">
        <v>0</v>
      </c>
      <c r="AS588" s="69">
        <v>0</v>
      </c>
      <c r="AT588" s="69">
        <v>0</v>
      </c>
      <c r="AU588" s="69">
        <v>0</v>
      </c>
      <c r="AV588" s="69">
        <v>0</v>
      </c>
      <c r="AW588" s="70" t="s">
        <v>423</v>
      </c>
      <c r="AX588" s="69">
        <v>0</v>
      </c>
      <c r="AY588" s="69">
        <v>0</v>
      </c>
      <c r="AZ588" s="69">
        <v>0</v>
      </c>
      <c r="BA588" s="69">
        <v>0</v>
      </c>
      <c r="BB588" s="69">
        <v>0</v>
      </c>
      <c r="BC588" s="69">
        <v>0</v>
      </c>
      <c r="BD588" s="69">
        <v>0</v>
      </c>
      <c r="BE588" s="69">
        <v>0</v>
      </c>
      <c r="BF588" s="70" t="s">
        <v>423</v>
      </c>
      <c r="BG588" s="69">
        <v>0</v>
      </c>
      <c r="BH588" s="69">
        <v>0</v>
      </c>
      <c r="BI588" s="69">
        <v>0</v>
      </c>
      <c r="BJ588" s="69">
        <v>0</v>
      </c>
      <c r="BK588" s="69">
        <v>0</v>
      </c>
      <c r="BL588" s="69">
        <v>0</v>
      </c>
      <c r="BM588" s="69">
        <v>0</v>
      </c>
      <c r="BN588" s="69">
        <v>0</v>
      </c>
      <c r="BO588" s="70" t="s">
        <v>423</v>
      </c>
      <c r="BP588" s="69">
        <v>0</v>
      </c>
      <c r="BQ588" s="69">
        <v>0</v>
      </c>
      <c r="BR588" s="69">
        <v>0</v>
      </c>
      <c r="BS588" s="69">
        <v>0</v>
      </c>
      <c r="BT588" s="69">
        <v>0</v>
      </c>
      <c r="BU588" s="69">
        <v>0</v>
      </c>
      <c r="BV588" s="69">
        <v>0</v>
      </c>
      <c r="BW588" s="69">
        <v>0</v>
      </c>
      <c r="BX588" s="70" t="s">
        <v>423</v>
      </c>
      <c r="BY588" s="69">
        <v>0</v>
      </c>
      <c r="BZ588" s="69">
        <v>0</v>
      </c>
      <c r="CA588" s="69">
        <v>0</v>
      </c>
      <c r="CB588" s="69">
        <v>0</v>
      </c>
      <c r="CC588" s="69">
        <v>0</v>
      </c>
      <c r="CD588" s="69">
        <v>0</v>
      </c>
      <c r="CE588" s="69">
        <v>0</v>
      </c>
      <c r="CF588" s="69">
        <v>0</v>
      </c>
      <c r="CG588" s="70" t="s">
        <v>423</v>
      </c>
      <c r="CH588" s="69">
        <v>0</v>
      </c>
      <c r="CI588" s="69">
        <v>0</v>
      </c>
      <c r="CJ588" s="69">
        <v>0</v>
      </c>
      <c r="CK588" s="69">
        <v>0</v>
      </c>
      <c r="CL588" s="69">
        <v>0</v>
      </c>
      <c r="CM588" s="69">
        <v>0</v>
      </c>
      <c r="CN588" s="69">
        <v>0</v>
      </c>
      <c r="CO588" s="69">
        <v>0</v>
      </c>
      <c r="CP588" s="70" t="s">
        <v>423</v>
      </c>
      <c r="CQ588" s="69">
        <v>0</v>
      </c>
      <c r="CR588" s="69">
        <v>0</v>
      </c>
      <c r="CS588" s="69">
        <v>0</v>
      </c>
      <c r="CT588" s="69">
        <v>0</v>
      </c>
      <c r="CU588" s="69">
        <v>0</v>
      </c>
      <c r="CV588" s="69">
        <v>0</v>
      </c>
      <c r="CW588" s="69">
        <v>0</v>
      </c>
      <c r="CX588" s="69">
        <v>0</v>
      </c>
      <c r="CY588" s="70" t="s">
        <v>423</v>
      </c>
      <c r="CZ588" s="69">
        <v>0</v>
      </c>
      <c r="DA588" s="69">
        <v>0</v>
      </c>
      <c r="DB588" s="69">
        <v>0</v>
      </c>
      <c r="DC588" s="69">
        <v>0</v>
      </c>
      <c r="DD588" s="69">
        <v>0</v>
      </c>
      <c r="DE588" s="69">
        <v>0</v>
      </c>
      <c r="DF588" s="69">
        <v>0</v>
      </c>
      <c r="DG588" s="69">
        <v>0</v>
      </c>
      <c r="DH588" s="70" t="s">
        <v>423</v>
      </c>
    </row>
    <row r="589" spans="1:112" s="74" customFormat="1" ht="11.5" hidden="1" x14ac:dyDescent="0.35">
      <c r="A589" s="88">
        <v>5625</v>
      </c>
      <c r="B589" s="88" t="s">
        <v>780</v>
      </c>
      <c r="C589" s="69"/>
      <c r="D589" s="69">
        <v>0</v>
      </c>
      <c r="E589" s="69">
        <v>0</v>
      </c>
      <c r="F589" s="69">
        <v>0</v>
      </c>
      <c r="G589" s="69">
        <v>0</v>
      </c>
      <c r="H589" s="69">
        <v>0</v>
      </c>
      <c r="I589" s="69">
        <v>0</v>
      </c>
      <c r="J589" s="69">
        <v>0</v>
      </c>
      <c r="K589" s="69">
        <v>0</v>
      </c>
      <c r="L589" s="69">
        <v>0</v>
      </c>
      <c r="M589" s="69">
        <v>0</v>
      </c>
      <c r="N589" s="70" t="s">
        <v>423</v>
      </c>
      <c r="O589" s="69">
        <v>0</v>
      </c>
      <c r="P589" s="69">
        <v>0</v>
      </c>
      <c r="Q589" s="69">
        <v>0</v>
      </c>
      <c r="R589" s="69">
        <v>0</v>
      </c>
      <c r="S589" s="69">
        <v>0</v>
      </c>
      <c r="T589" s="69">
        <v>0</v>
      </c>
      <c r="U589" s="69">
        <v>0</v>
      </c>
      <c r="V589" s="69">
        <v>0</v>
      </c>
      <c r="W589" s="70" t="s">
        <v>423</v>
      </c>
      <c r="X589" s="69">
        <f t="shared" si="446"/>
        <v>0</v>
      </c>
      <c r="Y589" s="69">
        <f t="shared" si="446"/>
        <v>0</v>
      </c>
      <c r="Z589" s="69">
        <f t="shared" si="446"/>
        <v>0</v>
      </c>
      <c r="AA589" s="69">
        <f t="shared" si="446"/>
        <v>0</v>
      </c>
      <c r="AB589" s="69">
        <f t="shared" si="446"/>
        <v>0</v>
      </c>
      <c r="AC589" s="69">
        <f t="shared" si="446"/>
        <v>0</v>
      </c>
      <c r="AD589" s="69">
        <f t="shared" si="446"/>
        <v>0</v>
      </c>
      <c r="AE589" s="69">
        <f t="shared" si="446"/>
        <v>0</v>
      </c>
      <c r="AF589" s="69">
        <v>0</v>
      </c>
      <c r="AG589" s="69">
        <v>0</v>
      </c>
      <c r="AH589" s="69">
        <v>0</v>
      </c>
      <c r="AI589" s="69">
        <v>0</v>
      </c>
      <c r="AJ589" s="69">
        <v>0</v>
      </c>
      <c r="AK589" s="69">
        <v>0</v>
      </c>
      <c r="AL589" s="69">
        <v>0</v>
      </c>
      <c r="AM589" s="69">
        <v>0</v>
      </c>
      <c r="AN589" s="70" t="s">
        <v>423</v>
      </c>
      <c r="AO589" s="69">
        <v>0</v>
      </c>
      <c r="AP589" s="69">
        <v>0</v>
      </c>
      <c r="AQ589" s="69">
        <v>0</v>
      </c>
      <c r="AR589" s="69">
        <v>0</v>
      </c>
      <c r="AS589" s="69">
        <v>0</v>
      </c>
      <c r="AT589" s="69">
        <v>0</v>
      </c>
      <c r="AU589" s="69">
        <v>0</v>
      </c>
      <c r="AV589" s="69">
        <v>0</v>
      </c>
      <c r="AW589" s="70" t="s">
        <v>423</v>
      </c>
      <c r="AX589" s="69">
        <v>0</v>
      </c>
      <c r="AY589" s="69">
        <v>0</v>
      </c>
      <c r="AZ589" s="69">
        <v>0</v>
      </c>
      <c r="BA589" s="69">
        <v>0</v>
      </c>
      <c r="BB589" s="69">
        <v>0</v>
      </c>
      <c r="BC589" s="69">
        <v>0</v>
      </c>
      <c r="BD589" s="69">
        <v>0</v>
      </c>
      <c r="BE589" s="69">
        <v>0</v>
      </c>
      <c r="BF589" s="70" t="s">
        <v>423</v>
      </c>
      <c r="BG589" s="69">
        <v>0</v>
      </c>
      <c r="BH589" s="69">
        <v>0</v>
      </c>
      <c r="BI589" s="69">
        <v>0</v>
      </c>
      <c r="BJ589" s="69">
        <v>0</v>
      </c>
      <c r="BK589" s="69">
        <v>0</v>
      </c>
      <c r="BL589" s="69">
        <v>0</v>
      </c>
      <c r="BM589" s="69">
        <v>0</v>
      </c>
      <c r="BN589" s="69">
        <v>0</v>
      </c>
      <c r="BO589" s="70" t="s">
        <v>423</v>
      </c>
      <c r="BP589" s="69">
        <v>0</v>
      </c>
      <c r="BQ589" s="69">
        <v>0</v>
      </c>
      <c r="BR589" s="69">
        <v>0</v>
      </c>
      <c r="BS589" s="69">
        <v>0</v>
      </c>
      <c r="BT589" s="69">
        <v>0</v>
      </c>
      <c r="BU589" s="69">
        <v>0</v>
      </c>
      <c r="BV589" s="69">
        <v>0</v>
      </c>
      <c r="BW589" s="69">
        <v>0</v>
      </c>
      <c r="BX589" s="70" t="s">
        <v>423</v>
      </c>
      <c r="BY589" s="69">
        <v>0</v>
      </c>
      <c r="BZ589" s="69">
        <v>0</v>
      </c>
      <c r="CA589" s="69">
        <v>0</v>
      </c>
      <c r="CB589" s="69">
        <v>0</v>
      </c>
      <c r="CC589" s="69">
        <v>0</v>
      </c>
      <c r="CD589" s="69">
        <v>0</v>
      </c>
      <c r="CE589" s="69">
        <v>0</v>
      </c>
      <c r="CF589" s="69">
        <v>0</v>
      </c>
      <c r="CG589" s="70" t="s">
        <v>423</v>
      </c>
      <c r="CH589" s="69">
        <v>0</v>
      </c>
      <c r="CI589" s="69">
        <v>0</v>
      </c>
      <c r="CJ589" s="69">
        <v>0</v>
      </c>
      <c r="CK589" s="69">
        <v>0</v>
      </c>
      <c r="CL589" s="69">
        <v>0</v>
      </c>
      <c r="CM589" s="69">
        <v>0</v>
      </c>
      <c r="CN589" s="69">
        <v>0</v>
      </c>
      <c r="CO589" s="69">
        <v>0</v>
      </c>
      <c r="CP589" s="70" t="s">
        <v>423</v>
      </c>
      <c r="CQ589" s="69">
        <v>0</v>
      </c>
      <c r="CR589" s="69">
        <v>0</v>
      </c>
      <c r="CS589" s="69">
        <v>0</v>
      </c>
      <c r="CT589" s="69">
        <v>0</v>
      </c>
      <c r="CU589" s="69">
        <v>0</v>
      </c>
      <c r="CV589" s="69">
        <v>0</v>
      </c>
      <c r="CW589" s="69">
        <v>0</v>
      </c>
      <c r="CX589" s="69">
        <v>0</v>
      </c>
      <c r="CY589" s="70" t="s">
        <v>423</v>
      </c>
      <c r="CZ589" s="69">
        <v>0</v>
      </c>
      <c r="DA589" s="69">
        <v>0</v>
      </c>
      <c r="DB589" s="69">
        <v>0</v>
      </c>
      <c r="DC589" s="69">
        <v>0</v>
      </c>
      <c r="DD589" s="69">
        <v>0</v>
      </c>
      <c r="DE589" s="69">
        <v>0</v>
      </c>
      <c r="DF589" s="69">
        <v>0</v>
      </c>
      <c r="DG589" s="69">
        <v>0</v>
      </c>
      <c r="DH589" s="70" t="s">
        <v>423</v>
      </c>
    </row>
    <row r="590" spans="1:112" s="74" customFormat="1" ht="11.5" hidden="1" outlineLevel="1" x14ac:dyDescent="0.35">
      <c r="A590" s="88">
        <v>5631</v>
      </c>
      <c r="B590" s="88" t="s">
        <v>781</v>
      </c>
      <c r="C590" s="69"/>
      <c r="D590" s="69">
        <v>0</v>
      </c>
      <c r="E590" s="69">
        <v>0</v>
      </c>
      <c r="F590" s="69">
        <v>0</v>
      </c>
      <c r="G590" s="69">
        <v>0</v>
      </c>
      <c r="H590" s="69">
        <v>0</v>
      </c>
      <c r="I590" s="69">
        <v>0</v>
      </c>
      <c r="J590" s="69">
        <v>0</v>
      </c>
      <c r="K590" s="69">
        <v>0</v>
      </c>
      <c r="L590" s="69">
        <v>0</v>
      </c>
      <c r="M590" s="69">
        <v>0</v>
      </c>
      <c r="N590" s="70" t="s">
        <v>423</v>
      </c>
      <c r="O590" s="69">
        <v>0</v>
      </c>
      <c r="P590" s="69">
        <v>0</v>
      </c>
      <c r="Q590" s="69">
        <v>0</v>
      </c>
      <c r="R590" s="69">
        <v>0</v>
      </c>
      <c r="S590" s="69">
        <v>0</v>
      </c>
      <c r="T590" s="69">
        <v>0</v>
      </c>
      <c r="U590" s="69">
        <v>0</v>
      </c>
      <c r="V590" s="69">
        <v>0</v>
      </c>
      <c r="W590" s="70" t="s">
        <v>423</v>
      </c>
      <c r="X590" s="69">
        <f t="shared" si="446"/>
        <v>0</v>
      </c>
      <c r="Y590" s="69">
        <f t="shared" si="446"/>
        <v>0</v>
      </c>
      <c r="Z590" s="69">
        <f t="shared" si="446"/>
        <v>0</v>
      </c>
      <c r="AA590" s="69">
        <f t="shared" si="446"/>
        <v>0</v>
      </c>
      <c r="AB590" s="69">
        <f t="shared" si="446"/>
        <v>0</v>
      </c>
      <c r="AC590" s="69">
        <f t="shared" si="446"/>
        <v>0</v>
      </c>
      <c r="AD590" s="69">
        <f t="shared" si="446"/>
        <v>0</v>
      </c>
      <c r="AE590" s="69">
        <f t="shared" si="446"/>
        <v>0</v>
      </c>
      <c r="AF590" s="69">
        <v>0</v>
      </c>
      <c r="AG590" s="69">
        <v>0</v>
      </c>
      <c r="AH590" s="69">
        <v>0</v>
      </c>
      <c r="AI590" s="69">
        <v>0</v>
      </c>
      <c r="AJ590" s="69">
        <v>0</v>
      </c>
      <c r="AK590" s="69">
        <v>0</v>
      </c>
      <c r="AL590" s="69">
        <v>0</v>
      </c>
      <c r="AM590" s="69">
        <v>0</v>
      </c>
      <c r="AN590" s="70" t="s">
        <v>423</v>
      </c>
      <c r="AO590" s="69">
        <v>0</v>
      </c>
      <c r="AP590" s="69">
        <v>0</v>
      </c>
      <c r="AQ590" s="69">
        <v>0</v>
      </c>
      <c r="AR590" s="69">
        <v>0</v>
      </c>
      <c r="AS590" s="69">
        <v>0</v>
      </c>
      <c r="AT590" s="69">
        <v>0</v>
      </c>
      <c r="AU590" s="69">
        <v>0</v>
      </c>
      <c r="AV590" s="69">
        <v>0</v>
      </c>
      <c r="AW590" s="70" t="s">
        <v>423</v>
      </c>
      <c r="AX590" s="69">
        <v>0</v>
      </c>
      <c r="AY590" s="69">
        <v>0</v>
      </c>
      <c r="AZ590" s="69">
        <v>0</v>
      </c>
      <c r="BA590" s="69">
        <v>0</v>
      </c>
      <c r="BB590" s="69">
        <v>0</v>
      </c>
      <c r="BC590" s="69">
        <v>0</v>
      </c>
      <c r="BD590" s="69">
        <v>0</v>
      </c>
      <c r="BE590" s="69">
        <v>0</v>
      </c>
      <c r="BF590" s="70" t="s">
        <v>423</v>
      </c>
      <c r="BG590" s="69">
        <v>0</v>
      </c>
      <c r="BH590" s="69">
        <v>0</v>
      </c>
      <c r="BI590" s="69">
        <v>0</v>
      </c>
      <c r="BJ590" s="69">
        <v>0</v>
      </c>
      <c r="BK590" s="69">
        <v>0</v>
      </c>
      <c r="BL590" s="69">
        <v>0</v>
      </c>
      <c r="BM590" s="69">
        <v>0</v>
      </c>
      <c r="BN590" s="69">
        <v>0</v>
      </c>
      <c r="BO590" s="70" t="s">
        <v>423</v>
      </c>
      <c r="BP590" s="69">
        <v>0</v>
      </c>
      <c r="BQ590" s="69">
        <v>0</v>
      </c>
      <c r="BR590" s="69">
        <v>0</v>
      </c>
      <c r="BS590" s="69">
        <v>0</v>
      </c>
      <c r="BT590" s="69">
        <v>0</v>
      </c>
      <c r="BU590" s="69">
        <v>0</v>
      </c>
      <c r="BV590" s="69">
        <v>0</v>
      </c>
      <c r="BW590" s="69">
        <v>0</v>
      </c>
      <c r="BX590" s="70" t="s">
        <v>423</v>
      </c>
      <c r="BY590" s="69">
        <v>0</v>
      </c>
      <c r="BZ590" s="69">
        <v>0</v>
      </c>
      <c r="CA590" s="69">
        <v>0</v>
      </c>
      <c r="CB590" s="69">
        <v>0</v>
      </c>
      <c r="CC590" s="69">
        <v>0</v>
      </c>
      <c r="CD590" s="69">
        <v>0</v>
      </c>
      <c r="CE590" s="69">
        <v>0</v>
      </c>
      <c r="CF590" s="69">
        <v>0</v>
      </c>
      <c r="CG590" s="70" t="s">
        <v>423</v>
      </c>
      <c r="CH590" s="69">
        <v>0</v>
      </c>
      <c r="CI590" s="69">
        <v>0</v>
      </c>
      <c r="CJ590" s="69">
        <v>0</v>
      </c>
      <c r="CK590" s="69">
        <v>0</v>
      </c>
      <c r="CL590" s="69">
        <v>0</v>
      </c>
      <c r="CM590" s="69">
        <v>0</v>
      </c>
      <c r="CN590" s="69">
        <v>0</v>
      </c>
      <c r="CO590" s="69">
        <v>0</v>
      </c>
      <c r="CP590" s="70" t="s">
        <v>423</v>
      </c>
      <c r="CQ590" s="69">
        <v>0</v>
      </c>
      <c r="CR590" s="69">
        <v>0</v>
      </c>
      <c r="CS590" s="69">
        <v>0</v>
      </c>
      <c r="CT590" s="69">
        <v>0</v>
      </c>
      <c r="CU590" s="69">
        <v>0</v>
      </c>
      <c r="CV590" s="69">
        <v>0</v>
      </c>
      <c r="CW590" s="69">
        <v>0</v>
      </c>
      <c r="CX590" s="69">
        <v>0</v>
      </c>
      <c r="CY590" s="70" t="s">
        <v>423</v>
      </c>
      <c r="CZ590" s="69">
        <v>0</v>
      </c>
      <c r="DA590" s="69">
        <v>0</v>
      </c>
      <c r="DB590" s="69">
        <v>0</v>
      </c>
      <c r="DC590" s="69">
        <v>0</v>
      </c>
      <c r="DD590" s="69">
        <v>0</v>
      </c>
      <c r="DE590" s="69">
        <v>0</v>
      </c>
      <c r="DF590" s="69">
        <v>0</v>
      </c>
      <c r="DG590" s="69">
        <v>0</v>
      </c>
      <c r="DH590" s="70" t="s">
        <v>423</v>
      </c>
    </row>
    <row r="591" spans="1:112" s="74" customFormat="1" ht="11.5" hidden="1" outlineLevel="1" x14ac:dyDescent="0.35">
      <c r="A591" s="88">
        <v>5632</v>
      </c>
      <c r="B591" s="88" t="s">
        <v>782</v>
      </c>
      <c r="C591" s="69"/>
      <c r="D591" s="69">
        <v>0</v>
      </c>
      <c r="E591" s="69">
        <v>0</v>
      </c>
      <c r="F591" s="69">
        <v>0</v>
      </c>
      <c r="G591" s="69">
        <v>0</v>
      </c>
      <c r="H591" s="69">
        <v>0</v>
      </c>
      <c r="I591" s="69">
        <v>0</v>
      </c>
      <c r="J591" s="69">
        <v>0</v>
      </c>
      <c r="K591" s="69">
        <v>0</v>
      </c>
      <c r="L591" s="69">
        <v>0</v>
      </c>
      <c r="M591" s="69">
        <v>0</v>
      </c>
      <c r="N591" s="70" t="s">
        <v>423</v>
      </c>
      <c r="O591" s="69">
        <v>0</v>
      </c>
      <c r="P591" s="69">
        <v>0</v>
      </c>
      <c r="Q591" s="69">
        <v>0</v>
      </c>
      <c r="R591" s="69">
        <v>0</v>
      </c>
      <c r="S591" s="69">
        <v>0</v>
      </c>
      <c r="T591" s="69">
        <v>0</v>
      </c>
      <c r="U591" s="69">
        <v>0</v>
      </c>
      <c r="V591" s="69">
        <v>0</v>
      </c>
      <c r="W591" s="70" t="s">
        <v>423</v>
      </c>
      <c r="X591" s="69">
        <f t="shared" si="446"/>
        <v>0</v>
      </c>
      <c r="Y591" s="69">
        <f t="shared" si="446"/>
        <v>0</v>
      </c>
      <c r="Z591" s="69">
        <f t="shared" si="446"/>
        <v>0</v>
      </c>
      <c r="AA591" s="69">
        <f t="shared" si="446"/>
        <v>0</v>
      </c>
      <c r="AB591" s="69">
        <f t="shared" si="446"/>
        <v>0</v>
      </c>
      <c r="AC591" s="69">
        <f t="shared" si="446"/>
        <v>0</v>
      </c>
      <c r="AD591" s="69">
        <f t="shared" si="446"/>
        <v>0</v>
      </c>
      <c r="AE591" s="69">
        <f t="shared" si="446"/>
        <v>0</v>
      </c>
      <c r="AF591" s="69">
        <v>0</v>
      </c>
      <c r="AG591" s="69">
        <v>0</v>
      </c>
      <c r="AH591" s="69">
        <v>0</v>
      </c>
      <c r="AI591" s="69">
        <v>0</v>
      </c>
      <c r="AJ591" s="69">
        <v>0</v>
      </c>
      <c r="AK591" s="69">
        <v>0</v>
      </c>
      <c r="AL591" s="69">
        <v>0</v>
      </c>
      <c r="AM591" s="69">
        <v>0</v>
      </c>
      <c r="AN591" s="70" t="s">
        <v>423</v>
      </c>
      <c r="AO591" s="69">
        <v>0</v>
      </c>
      <c r="AP591" s="69">
        <v>0</v>
      </c>
      <c r="AQ591" s="69">
        <v>0</v>
      </c>
      <c r="AR591" s="69">
        <v>0</v>
      </c>
      <c r="AS591" s="69">
        <v>0</v>
      </c>
      <c r="AT591" s="69">
        <v>0</v>
      </c>
      <c r="AU591" s="69">
        <v>0</v>
      </c>
      <c r="AV591" s="69">
        <v>0</v>
      </c>
      <c r="AW591" s="70" t="s">
        <v>423</v>
      </c>
      <c r="AX591" s="69">
        <v>0</v>
      </c>
      <c r="AY591" s="69">
        <v>0</v>
      </c>
      <c r="AZ591" s="69">
        <v>0</v>
      </c>
      <c r="BA591" s="69">
        <v>0</v>
      </c>
      <c r="BB591" s="69">
        <v>0</v>
      </c>
      <c r="BC591" s="69">
        <v>0</v>
      </c>
      <c r="BD591" s="69">
        <v>0</v>
      </c>
      <c r="BE591" s="69">
        <v>0</v>
      </c>
      <c r="BF591" s="70" t="s">
        <v>423</v>
      </c>
      <c r="BG591" s="69">
        <v>0</v>
      </c>
      <c r="BH591" s="69">
        <v>0</v>
      </c>
      <c r="BI591" s="69">
        <v>0</v>
      </c>
      <c r="BJ591" s="69">
        <v>0</v>
      </c>
      <c r="BK591" s="69">
        <v>0</v>
      </c>
      <c r="BL591" s="69">
        <v>0</v>
      </c>
      <c r="BM591" s="69">
        <v>0</v>
      </c>
      <c r="BN591" s="69">
        <v>0</v>
      </c>
      <c r="BO591" s="70" t="s">
        <v>423</v>
      </c>
      <c r="BP591" s="69">
        <v>0</v>
      </c>
      <c r="BQ591" s="69">
        <v>0</v>
      </c>
      <c r="BR591" s="69">
        <v>0</v>
      </c>
      <c r="BS591" s="69">
        <v>0</v>
      </c>
      <c r="BT591" s="69">
        <v>0</v>
      </c>
      <c r="BU591" s="69">
        <v>0</v>
      </c>
      <c r="BV591" s="69">
        <v>0</v>
      </c>
      <c r="BW591" s="69">
        <v>0</v>
      </c>
      <c r="BX591" s="70" t="s">
        <v>423</v>
      </c>
      <c r="BY591" s="69">
        <v>0</v>
      </c>
      <c r="BZ591" s="69">
        <v>0</v>
      </c>
      <c r="CA591" s="69">
        <v>0</v>
      </c>
      <c r="CB591" s="69">
        <v>0</v>
      </c>
      <c r="CC591" s="69">
        <v>0</v>
      </c>
      <c r="CD591" s="69">
        <v>0</v>
      </c>
      <c r="CE591" s="69">
        <v>0</v>
      </c>
      <c r="CF591" s="69">
        <v>0</v>
      </c>
      <c r="CG591" s="70" t="s">
        <v>423</v>
      </c>
      <c r="CH591" s="69">
        <v>0</v>
      </c>
      <c r="CI591" s="69">
        <v>0</v>
      </c>
      <c r="CJ591" s="69">
        <v>0</v>
      </c>
      <c r="CK591" s="69">
        <v>0</v>
      </c>
      <c r="CL591" s="69">
        <v>0</v>
      </c>
      <c r="CM591" s="69">
        <v>0</v>
      </c>
      <c r="CN591" s="69">
        <v>0</v>
      </c>
      <c r="CO591" s="69">
        <v>0</v>
      </c>
      <c r="CP591" s="70" t="s">
        <v>423</v>
      </c>
      <c r="CQ591" s="69">
        <v>0</v>
      </c>
      <c r="CR591" s="69">
        <v>0</v>
      </c>
      <c r="CS591" s="69">
        <v>0</v>
      </c>
      <c r="CT591" s="69">
        <v>0</v>
      </c>
      <c r="CU591" s="69">
        <v>0</v>
      </c>
      <c r="CV591" s="69">
        <v>0</v>
      </c>
      <c r="CW591" s="69">
        <v>0</v>
      </c>
      <c r="CX591" s="69">
        <v>0</v>
      </c>
      <c r="CY591" s="70" t="s">
        <v>423</v>
      </c>
      <c r="CZ591" s="69">
        <v>0</v>
      </c>
      <c r="DA591" s="69">
        <v>0</v>
      </c>
      <c r="DB591" s="69">
        <v>0</v>
      </c>
      <c r="DC591" s="69">
        <v>0</v>
      </c>
      <c r="DD591" s="69">
        <v>0</v>
      </c>
      <c r="DE591" s="69">
        <v>0</v>
      </c>
      <c r="DF591" s="69">
        <v>0</v>
      </c>
      <c r="DG591" s="69">
        <v>0</v>
      </c>
      <c r="DH591" s="70" t="s">
        <v>423</v>
      </c>
    </row>
    <row r="592" spans="1:112" s="74" customFormat="1" ht="11.5" hidden="1" outlineLevel="1" x14ac:dyDescent="0.35">
      <c r="A592" s="88">
        <v>5633</v>
      </c>
      <c r="B592" s="88" t="s">
        <v>783</v>
      </c>
      <c r="C592" s="69"/>
      <c r="D592" s="69">
        <v>0</v>
      </c>
      <c r="E592" s="69">
        <v>0</v>
      </c>
      <c r="F592" s="69">
        <v>0</v>
      </c>
      <c r="G592" s="69">
        <v>0</v>
      </c>
      <c r="H592" s="69">
        <v>0</v>
      </c>
      <c r="I592" s="69">
        <v>0</v>
      </c>
      <c r="J592" s="69">
        <v>0</v>
      </c>
      <c r="K592" s="69">
        <v>0</v>
      </c>
      <c r="L592" s="69">
        <v>0</v>
      </c>
      <c r="M592" s="69">
        <v>0</v>
      </c>
      <c r="N592" s="70" t="s">
        <v>423</v>
      </c>
      <c r="O592" s="69">
        <v>0</v>
      </c>
      <c r="P592" s="69">
        <v>0</v>
      </c>
      <c r="Q592" s="69">
        <v>0</v>
      </c>
      <c r="R592" s="69">
        <v>0</v>
      </c>
      <c r="S592" s="69">
        <v>0</v>
      </c>
      <c r="T592" s="69">
        <v>0</v>
      </c>
      <c r="U592" s="69">
        <v>0</v>
      </c>
      <c r="V592" s="69">
        <v>0</v>
      </c>
      <c r="W592" s="70" t="s">
        <v>423</v>
      </c>
      <c r="X592" s="69">
        <f t="shared" si="446"/>
        <v>0</v>
      </c>
      <c r="Y592" s="69">
        <f t="shared" si="446"/>
        <v>0</v>
      </c>
      <c r="Z592" s="69">
        <f t="shared" si="446"/>
        <v>0</v>
      </c>
      <c r="AA592" s="69">
        <f t="shared" si="446"/>
        <v>0</v>
      </c>
      <c r="AB592" s="69">
        <f t="shared" si="446"/>
        <v>0</v>
      </c>
      <c r="AC592" s="69">
        <f t="shared" si="446"/>
        <v>0</v>
      </c>
      <c r="AD592" s="69">
        <f t="shared" si="446"/>
        <v>0</v>
      </c>
      <c r="AE592" s="69">
        <f t="shared" si="446"/>
        <v>0</v>
      </c>
      <c r="AF592" s="69">
        <v>0</v>
      </c>
      <c r="AG592" s="69">
        <v>0</v>
      </c>
      <c r="AH592" s="69">
        <v>0</v>
      </c>
      <c r="AI592" s="69">
        <v>0</v>
      </c>
      <c r="AJ592" s="69">
        <v>0</v>
      </c>
      <c r="AK592" s="69">
        <v>0</v>
      </c>
      <c r="AL592" s="69">
        <v>0</v>
      </c>
      <c r="AM592" s="69">
        <v>0</v>
      </c>
      <c r="AN592" s="70" t="s">
        <v>423</v>
      </c>
      <c r="AO592" s="69">
        <v>0</v>
      </c>
      <c r="AP592" s="69">
        <v>0</v>
      </c>
      <c r="AQ592" s="69">
        <v>0</v>
      </c>
      <c r="AR592" s="69">
        <v>0</v>
      </c>
      <c r="AS592" s="69">
        <v>0</v>
      </c>
      <c r="AT592" s="69">
        <v>0</v>
      </c>
      <c r="AU592" s="69">
        <v>0</v>
      </c>
      <c r="AV592" s="69">
        <v>0</v>
      </c>
      <c r="AW592" s="70" t="s">
        <v>423</v>
      </c>
      <c r="AX592" s="69">
        <v>0</v>
      </c>
      <c r="AY592" s="69">
        <v>0</v>
      </c>
      <c r="AZ592" s="69">
        <v>0</v>
      </c>
      <c r="BA592" s="69">
        <v>0</v>
      </c>
      <c r="BB592" s="69">
        <v>0</v>
      </c>
      <c r="BC592" s="69">
        <v>0</v>
      </c>
      <c r="BD592" s="69">
        <v>0</v>
      </c>
      <c r="BE592" s="69">
        <v>0</v>
      </c>
      <c r="BF592" s="70" t="s">
        <v>423</v>
      </c>
      <c r="BG592" s="69">
        <v>0</v>
      </c>
      <c r="BH592" s="69">
        <v>0</v>
      </c>
      <c r="BI592" s="69">
        <v>0</v>
      </c>
      <c r="BJ592" s="69">
        <v>0</v>
      </c>
      <c r="BK592" s="69">
        <v>0</v>
      </c>
      <c r="BL592" s="69">
        <v>0</v>
      </c>
      <c r="BM592" s="69">
        <v>0</v>
      </c>
      <c r="BN592" s="69">
        <v>0</v>
      </c>
      <c r="BO592" s="70" t="s">
        <v>423</v>
      </c>
      <c r="BP592" s="69">
        <v>0</v>
      </c>
      <c r="BQ592" s="69">
        <v>0</v>
      </c>
      <c r="BR592" s="69">
        <v>0</v>
      </c>
      <c r="BS592" s="69">
        <v>0</v>
      </c>
      <c r="BT592" s="69">
        <v>0</v>
      </c>
      <c r="BU592" s="69">
        <v>0</v>
      </c>
      <c r="BV592" s="69">
        <v>0</v>
      </c>
      <c r="BW592" s="69">
        <v>0</v>
      </c>
      <c r="BX592" s="70" t="s">
        <v>423</v>
      </c>
      <c r="BY592" s="69">
        <v>0</v>
      </c>
      <c r="BZ592" s="69">
        <v>0</v>
      </c>
      <c r="CA592" s="69">
        <v>0</v>
      </c>
      <c r="CB592" s="69">
        <v>0</v>
      </c>
      <c r="CC592" s="69">
        <v>0</v>
      </c>
      <c r="CD592" s="69">
        <v>0</v>
      </c>
      <c r="CE592" s="69">
        <v>0</v>
      </c>
      <c r="CF592" s="69">
        <v>0</v>
      </c>
      <c r="CG592" s="70" t="s">
        <v>423</v>
      </c>
      <c r="CH592" s="69">
        <v>0</v>
      </c>
      <c r="CI592" s="69">
        <v>0</v>
      </c>
      <c r="CJ592" s="69">
        <v>0</v>
      </c>
      <c r="CK592" s="69">
        <v>0</v>
      </c>
      <c r="CL592" s="69">
        <v>0</v>
      </c>
      <c r="CM592" s="69">
        <v>0</v>
      </c>
      <c r="CN592" s="69">
        <v>0</v>
      </c>
      <c r="CO592" s="69">
        <v>0</v>
      </c>
      <c r="CP592" s="70" t="s">
        <v>423</v>
      </c>
      <c r="CQ592" s="69">
        <v>0</v>
      </c>
      <c r="CR592" s="69">
        <v>0</v>
      </c>
      <c r="CS592" s="69">
        <v>0</v>
      </c>
      <c r="CT592" s="69">
        <v>0</v>
      </c>
      <c r="CU592" s="69">
        <v>0</v>
      </c>
      <c r="CV592" s="69">
        <v>0</v>
      </c>
      <c r="CW592" s="69">
        <v>0</v>
      </c>
      <c r="CX592" s="69">
        <v>0</v>
      </c>
      <c r="CY592" s="70" t="s">
        <v>423</v>
      </c>
      <c r="CZ592" s="69">
        <v>0</v>
      </c>
      <c r="DA592" s="69">
        <v>0</v>
      </c>
      <c r="DB592" s="69">
        <v>0</v>
      </c>
      <c r="DC592" s="69">
        <v>0</v>
      </c>
      <c r="DD592" s="69">
        <v>0</v>
      </c>
      <c r="DE592" s="69">
        <v>0</v>
      </c>
      <c r="DF592" s="69">
        <v>0</v>
      </c>
      <c r="DG592" s="69">
        <v>0</v>
      </c>
      <c r="DH592" s="70" t="s">
        <v>423</v>
      </c>
    </row>
    <row r="593" spans="1:112" s="74" customFormat="1" ht="11.5" hidden="1" outlineLevel="1" x14ac:dyDescent="0.35">
      <c r="A593" s="88">
        <v>5634</v>
      </c>
      <c r="B593" s="88" t="s">
        <v>784</v>
      </c>
      <c r="C593" s="69"/>
      <c r="D593" s="69">
        <v>0</v>
      </c>
      <c r="E593" s="69">
        <v>0</v>
      </c>
      <c r="F593" s="69">
        <v>0</v>
      </c>
      <c r="G593" s="69">
        <v>0</v>
      </c>
      <c r="H593" s="69">
        <v>0</v>
      </c>
      <c r="I593" s="69">
        <v>0</v>
      </c>
      <c r="J593" s="69">
        <v>0</v>
      </c>
      <c r="K593" s="69">
        <v>0</v>
      </c>
      <c r="L593" s="69">
        <v>0</v>
      </c>
      <c r="M593" s="69">
        <v>0</v>
      </c>
      <c r="N593" s="70" t="s">
        <v>423</v>
      </c>
      <c r="O593" s="69">
        <v>0</v>
      </c>
      <c r="P593" s="69">
        <v>0</v>
      </c>
      <c r="Q593" s="69">
        <v>0</v>
      </c>
      <c r="R593" s="69">
        <v>0</v>
      </c>
      <c r="S593" s="69">
        <v>0</v>
      </c>
      <c r="T593" s="69">
        <v>0</v>
      </c>
      <c r="U593" s="69">
        <v>0</v>
      </c>
      <c r="V593" s="69">
        <v>0</v>
      </c>
      <c r="W593" s="70" t="s">
        <v>423</v>
      </c>
      <c r="X593" s="69">
        <f t="shared" si="446"/>
        <v>0</v>
      </c>
      <c r="Y593" s="69">
        <f t="shared" si="446"/>
        <v>0</v>
      </c>
      <c r="Z593" s="69">
        <f t="shared" si="446"/>
        <v>0</v>
      </c>
      <c r="AA593" s="69">
        <f t="shared" si="446"/>
        <v>0</v>
      </c>
      <c r="AB593" s="69">
        <f t="shared" si="446"/>
        <v>0</v>
      </c>
      <c r="AC593" s="69">
        <f t="shared" si="446"/>
        <v>0</v>
      </c>
      <c r="AD593" s="69">
        <f t="shared" si="446"/>
        <v>0</v>
      </c>
      <c r="AE593" s="69">
        <f t="shared" si="446"/>
        <v>0</v>
      </c>
      <c r="AF593" s="69">
        <v>0</v>
      </c>
      <c r="AG593" s="69">
        <v>0</v>
      </c>
      <c r="AH593" s="69">
        <v>0</v>
      </c>
      <c r="AI593" s="69">
        <v>0</v>
      </c>
      <c r="AJ593" s="69">
        <v>0</v>
      </c>
      <c r="AK593" s="69">
        <v>0</v>
      </c>
      <c r="AL593" s="69">
        <v>0</v>
      </c>
      <c r="AM593" s="69">
        <v>0</v>
      </c>
      <c r="AN593" s="70" t="s">
        <v>423</v>
      </c>
      <c r="AO593" s="69">
        <v>0</v>
      </c>
      <c r="AP593" s="69">
        <v>0</v>
      </c>
      <c r="AQ593" s="69">
        <v>0</v>
      </c>
      <c r="AR593" s="69">
        <v>0</v>
      </c>
      <c r="AS593" s="69">
        <v>0</v>
      </c>
      <c r="AT593" s="69">
        <v>0</v>
      </c>
      <c r="AU593" s="69">
        <v>0</v>
      </c>
      <c r="AV593" s="69">
        <v>0</v>
      </c>
      <c r="AW593" s="70" t="s">
        <v>423</v>
      </c>
      <c r="AX593" s="69">
        <v>0</v>
      </c>
      <c r="AY593" s="69">
        <v>0</v>
      </c>
      <c r="AZ593" s="69">
        <v>0</v>
      </c>
      <c r="BA593" s="69">
        <v>0</v>
      </c>
      <c r="BB593" s="69">
        <v>0</v>
      </c>
      <c r="BC593" s="69">
        <v>0</v>
      </c>
      <c r="BD593" s="69">
        <v>0</v>
      </c>
      <c r="BE593" s="69">
        <v>0</v>
      </c>
      <c r="BF593" s="70" t="s">
        <v>423</v>
      </c>
      <c r="BG593" s="69">
        <v>0</v>
      </c>
      <c r="BH593" s="69">
        <v>0</v>
      </c>
      <c r="BI593" s="69">
        <v>0</v>
      </c>
      <c r="BJ593" s="69">
        <v>0</v>
      </c>
      <c r="BK593" s="69">
        <v>0</v>
      </c>
      <c r="BL593" s="69">
        <v>0</v>
      </c>
      <c r="BM593" s="69">
        <v>0</v>
      </c>
      <c r="BN593" s="69">
        <v>0</v>
      </c>
      <c r="BO593" s="70" t="s">
        <v>423</v>
      </c>
      <c r="BP593" s="69">
        <v>0</v>
      </c>
      <c r="BQ593" s="69">
        <v>0</v>
      </c>
      <c r="BR593" s="69">
        <v>0</v>
      </c>
      <c r="BS593" s="69">
        <v>0</v>
      </c>
      <c r="BT593" s="69">
        <v>0</v>
      </c>
      <c r="BU593" s="69">
        <v>0</v>
      </c>
      <c r="BV593" s="69">
        <v>0</v>
      </c>
      <c r="BW593" s="69">
        <v>0</v>
      </c>
      <c r="BX593" s="70" t="s">
        <v>423</v>
      </c>
      <c r="BY593" s="69">
        <v>0</v>
      </c>
      <c r="BZ593" s="69">
        <v>0</v>
      </c>
      <c r="CA593" s="69">
        <v>0</v>
      </c>
      <c r="CB593" s="69">
        <v>0</v>
      </c>
      <c r="CC593" s="69">
        <v>0</v>
      </c>
      <c r="CD593" s="69">
        <v>0</v>
      </c>
      <c r="CE593" s="69">
        <v>0</v>
      </c>
      <c r="CF593" s="69">
        <v>0</v>
      </c>
      <c r="CG593" s="70" t="s">
        <v>423</v>
      </c>
      <c r="CH593" s="69">
        <v>0</v>
      </c>
      <c r="CI593" s="69">
        <v>0</v>
      </c>
      <c r="CJ593" s="69">
        <v>0</v>
      </c>
      <c r="CK593" s="69">
        <v>0</v>
      </c>
      <c r="CL593" s="69">
        <v>0</v>
      </c>
      <c r="CM593" s="69">
        <v>0</v>
      </c>
      <c r="CN593" s="69">
        <v>0</v>
      </c>
      <c r="CO593" s="69">
        <v>0</v>
      </c>
      <c r="CP593" s="70" t="s">
        <v>423</v>
      </c>
      <c r="CQ593" s="69">
        <v>0</v>
      </c>
      <c r="CR593" s="69">
        <v>0</v>
      </c>
      <c r="CS593" s="69">
        <v>0</v>
      </c>
      <c r="CT593" s="69">
        <v>0</v>
      </c>
      <c r="CU593" s="69">
        <v>0</v>
      </c>
      <c r="CV593" s="69">
        <v>0</v>
      </c>
      <c r="CW593" s="69">
        <v>0</v>
      </c>
      <c r="CX593" s="69">
        <v>0</v>
      </c>
      <c r="CY593" s="70" t="s">
        <v>423</v>
      </c>
      <c r="CZ593" s="69">
        <v>0</v>
      </c>
      <c r="DA593" s="69">
        <v>0</v>
      </c>
      <c r="DB593" s="69">
        <v>0</v>
      </c>
      <c r="DC593" s="69">
        <v>0</v>
      </c>
      <c r="DD593" s="69">
        <v>0</v>
      </c>
      <c r="DE593" s="69">
        <v>0</v>
      </c>
      <c r="DF593" s="69">
        <v>0</v>
      </c>
      <c r="DG593" s="69">
        <v>0</v>
      </c>
      <c r="DH593" s="70" t="s">
        <v>423</v>
      </c>
    </row>
    <row r="594" spans="1:112" s="74" customFormat="1" ht="11.5" hidden="1" outlineLevel="1" x14ac:dyDescent="0.35">
      <c r="A594" s="88">
        <v>5635</v>
      </c>
      <c r="B594" s="88" t="s">
        <v>785</v>
      </c>
      <c r="C594" s="69"/>
      <c r="D594" s="69">
        <v>0</v>
      </c>
      <c r="E594" s="69">
        <v>0</v>
      </c>
      <c r="F594" s="69">
        <v>0</v>
      </c>
      <c r="G594" s="69">
        <v>0</v>
      </c>
      <c r="H594" s="69">
        <v>0</v>
      </c>
      <c r="I594" s="69">
        <v>0</v>
      </c>
      <c r="J594" s="69">
        <v>0</v>
      </c>
      <c r="K594" s="69">
        <v>0</v>
      </c>
      <c r="L594" s="69">
        <v>0</v>
      </c>
      <c r="M594" s="69">
        <v>0</v>
      </c>
      <c r="N594" s="70" t="s">
        <v>423</v>
      </c>
      <c r="O594" s="69">
        <v>0</v>
      </c>
      <c r="P594" s="69">
        <v>0</v>
      </c>
      <c r="Q594" s="69">
        <v>0</v>
      </c>
      <c r="R594" s="69">
        <v>0</v>
      </c>
      <c r="S594" s="69">
        <v>0</v>
      </c>
      <c r="T594" s="69">
        <v>0</v>
      </c>
      <c r="U594" s="69">
        <v>0</v>
      </c>
      <c r="V594" s="69">
        <v>0</v>
      </c>
      <c r="W594" s="70" t="s">
        <v>423</v>
      </c>
      <c r="X594" s="69">
        <f t="shared" si="446"/>
        <v>0</v>
      </c>
      <c r="Y594" s="69">
        <f t="shared" si="446"/>
        <v>0</v>
      </c>
      <c r="Z594" s="69">
        <f t="shared" si="446"/>
        <v>0</v>
      </c>
      <c r="AA594" s="69">
        <f t="shared" si="446"/>
        <v>0</v>
      </c>
      <c r="AB594" s="69">
        <f t="shared" si="446"/>
        <v>0</v>
      </c>
      <c r="AC594" s="69">
        <f t="shared" si="446"/>
        <v>0</v>
      </c>
      <c r="AD594" s="69">
        <f t="shared" si="446"/>
        <v>0</v>
      </c>
      <c r="AE594" s="69">
        <f t="shared" si="446"/>
        <v>0</v>
      </c>
      <c r="AF594" s="69">
        <v>0</v>
      </c>
      <c r="AG594" s="69">
        <v>0</v>
      </c>
      <c r="AH594" s="69">
        <v>0</v>
      </c>
      <c r="AI594" s="69">
        <v>0</v>
      </c>
      <c r="AJ594" s="69">
        <v>0</v>
      </c>
      <c r="AK594" s="69">
        <v>0</v>
      </c>
      <c r="AL594" s="69">
        <v>0</v>
      </c>
      <c r="AM594" s="69">
        <v>0</v>
      </c>
      <c r="AN594" s="70" t="s">
        <v>423</v>
      </c>
      <c r="AO594" s="69">
        <v>0</v>
      </c>
      <c r="AP594" s="69">
        <v>0</v>
      </c>
      <c r="AQ594" s="69">
        <v>0</v>
      </c>
      <c r="AR594" s="69">
        <v>0</v>
      </c>
      <c r="AS594" s="69">
        <v>0</v>
      </c>
      <c r="AT594" s="69">
        <v>0</v>
      </c>
      <c r="AU594" s="69">
        <v>0</v>
      </c>
      <c r="AV594" s="69">
        <v>0</v>
      </c>
      <c r="AW594" s="70" t="s">
        <v>423</v>
      </c>
      <c r="AX594" s="69">
        <v>0</v>
      </c>
      <c r="AY594" s="69">
        <v>0</v>
      </c>
      <c r="AZ594" s="69">
        <v>0</v>
      </c>
      <c r="BA594" s="69">
        <v>0</v>
      </c>
      <c r="BB594" s="69">
        <v>0</v>
      </c>
      <c r="BC594" s="69">
        <v>0</v>
      </c>
      <c r="BD594" s="69">
        <v>0</v>
      </c>
      <c r="BE594" s="69">
        <v>0</v>
      </c>
      <c r="BF594" s="70" t="s">
        <v>423</v>
      </c>
      <c r="BG594" s="69">
        <v>0</v>
      </c>
      <c r="BH594" s="69">
        <v>0</v>
      </c>
      <c r="BI594" s="69">
        <v>0</v>
      </c>
      <c r="BJ594" s="69">
        <v>0</v>
      </c>
      <c r="BK594" s="69">
        <v>0</v>
      </c>
      <c r="BL594" s="69">
        <v>0</v>
      </c>
      <c r="BM594" s="69">
        <v>0</v>
      </c>
      <c r="BN594" s="69">
        <v>0</v>
      </c>
      <c r="BO594" s="70" t="s">
        <v>423</v>
      </c>
      <c r="BP594" s="69">
        <v>0</v>
      </c>
      <c r="BQ594" s="69">
        <v>0</v>
      </c>
      <c r="BR594" s="69">
        <v>0</v>
      </c>
      <c r="BS594" s="69">
        <v>0</v>
      </c>
      <c r="BT594" s="69">
        <v>0</v>
      </c>
      <c r="BU594" s="69">
        <v>0</v>
      </c>
      <c r="BV594" s="69">
        <v>0</v>
      </c>
      <c r="BW594" s="69">
        <v>0</v>
      </c>
      <c r="BX594" s="70" t="s">
        <v>423</v>
      </c>
      <c r="BY594" s="69">
        <v>0</v>
      </c>
      <c r="BZ594" s="69">
        <v>0</v>
      </c>
      <c r="CA594" s="69">
        <v>0</v>
      </c>
      <c r="CB594" s="69">
        <v>0</v>
      </c>
      <c r="CC594" s="69">
        <v>0</v>
      </c>
      <c r="CD594" s="69">
        <v>0</v>
      </c>
      <c r="CE594" s="69">
        <v>0</v>
      </c>
      <c r="CF594" s="69">
        <v>0</v>
      </c>
      <c r="CG594" s="70" t="s">
        <v>423</v>
      </c>
      <c r="CH594" s="69">
        <v>0</v>
      </c>
      <c r="CI594" s="69">
        <v>0</v>
      </c>
      <c r="CJ594" s="69">
        <v>0</v>
      </c>
      <c r="CK594" s="69">
        <v>0</v>
      </c>
      <c r="CL594" s="69">
        <v>0</v>
      </c>
      <c r="CM594" s="69">
        <v>0</v>
      </c>
      <c r="CN594" s="69">
        <v>0</v>
      </c>
      <c r="CO594" s="69">
        <v>0</v>
      </c>
      <c r="CP594" s="70" t="s">
        <v>423</v>
      </c>
      <c r="CQ594" s="69">
        <v>0</v>
      </c>
      <c r="CR594" s="69">
        <v>0</v>
      </c>
      <c r="CS594" s="69">
        <v>0</v>
      </c>
      <c r="CT594" s="69">
        <v>0</v>
      </c>
      <c r="CU594" s="69">
        <v>0</v>
      </c>
      <c r="CV594" s="69">
        <v>0</v>
      </c>
      <c r="CW594" s="69">
        <v>0</v>
      </c>
      <c r="CX594" s="69">
        <v>0</v>
      </c>
      <c r="CY594" s="70" t="s">
        <v>423</v>
      </c>
      <c r="CZ594" s="69">
        <v>0</v>
      </c>
      <c r="DA594" s="69">
        <v>0</v>
      </c>
      <c r="DB594" s="69">
        <v>0</v>
      </c>
      <c r="DC594" s="69">
        <v>0</v>
      </c>
      <c r="DD594" s="69">
        <v>0</v>
      </c>
      <c r="DE594" s="69">
        <v>0</v>
      </c>
      <c r="DF594" s="69">
        <v>0</v>
      </c>
      <c r="DG594" s="69">
        <v>0</v>
      </c>
      <c r="DH594" s="70" t="s">
        <v>423</v>
      </c>
    </row>
    <row r="595" spans="1:112" s="74" customFormat="1" ht="11.5" hidden="1" x14ac:dyDescent="0.35">
      <c r="A595" s="88">
        <v>5699</v>
      </c>
      <c r="B595" s="88" t="s">
        <v>786</v>
      </c>
      <c r="C595" s="69"/>
      <c r="D595" s="69">
        <v>0</v>
      </c>
      <c r="E595" s="69">
        <v>0</v>
      </c>
      <c r="F595" s="69">
        <v>0</v>
      </c>
      <c r="G595" s="69">
        <v>0</v>
      </c>
      <c r="H595" s="69">
        <v>0</v>
      </c>
      <c r="I595" s="69">
        <v>0</v>
      </c>
      <c r="J595" s="69">
        <v>0</v>
      </c>
      <c r="K595" s="69">
        <v>0</v>
      </c>
      <c r="L595" s="69">
        <v>0</v>
      </c>
      <c r="M595" s="69">
        <v>0</v>
      </c>
      <c r="N595" s="70" t="s">
        <v>423</v>
      </c>
      <c r="O595" s="69">
        <v>0</v>
      </c>
      <c r="P595" s="69">
        <v>0</v>
      </c>
      <c r="Q595" s="69">
        <v>0</v>
      </c>
      <c r="R595" s="69">
        <v>0</v>
      </c>
      <c r="S595" s="69">
        <v>0</v>
      </c>
      <c r="T595" s="69">
        <v>0</v>
      </c>
      <c r="U595" s="69">
        <v>0</v>
      </c>
      <c r="V595" s="69">
        <v>0</v>
      </c>
      <c r="W595" s="70" t="s">
        <v>423</v>
      </c>
      <c r="X595" s="69">
        <f t="shared" si="446"/>
        <v>0</v>
      </c>
      <c r="Y595" s="69">
        <f t="shared" si="446"/>
        <v>0</v>
      </c>
      <c r="Z595" s="69">
        <f t="shared" si="446"/>
        <v>0</v>
      </c>
      <c r="AA595" s="69">
        <f t="shared" si="446"/>
        <v>0</v>
      </c>
      <c r="AB595" s="69">
        <f t="shared" si="446"/>
        <v>0</v>
      </c>
      <c r="AC595" s="69">
        <f t="shared" si="446"/>
        <v>0</v>
      </c>
      <c r="AD595" s="69">
        <f t="shared" si="446"/>
        <v>0</v>
      </c>
      <c r="AE595" s="69">
        <f t="shared" si="446"/>
        <v>0</v>
      </c>
      <c r="AF595" s="69">
        <v>0</v>
      </c>
      <c r="AG595" s="69">
        <v>0</v>
      </c>
      <c r="AH595" s="69">
        <v>0</v>
      </c>
      <c r="AI595" s="69">
        <v>0</v>
      </c>
      <c r="AJ595" s="69">
        <v>0</v>
      </c>
      <c r="AK595" s="69">
        <v>0</v>
      </c>
      <c r="AL595" s="69">
        <v>0</v>
      </c>
      <c r="AM595" s="69">
        <v>0</v>
      </c>
      <c r="AN595" s="70" t="s">
        <v>423</v>
      </c>
      <c r="AO595" s="69">
        <v>0</v>
      </c>
      <c r="AP595" s="69">
        <v>0</v>
      </c>
      <c r="AQ595" s="69">
        <v>0</v>
      </c>
      <c r="AR595" s="69">
        <v>0</v>
      </c>
      <c r="AS595" s="69">
        <v>0</v>
      </c>
      <c r="AT595" s="69">
        <v>0</v>
      </c>
      <c r="AU595" s="69">
        <v>0</v>
      </c>
      <c r="AV595" s="69">
        <v>0</v>
      </c>
      <c r="AW595" s="70" t="s">
        <v>423</v>
      </c>
      <c r="AX595" s="69">
        <v>0</v>
      </c>
      <c r="AY595" s="69">
        <v>0</v>
      </c>
      <c r="AZ595" s="69">
        <v>0</v>
      </c>
      <c r="BA595" s="69">
        <v>0</v>
      </c>
      <c r="BB595" s="69">
        <v>0</v>
      </c>
      <c r="BC595" s="69">
        <v>0</v>
      </c>
      <c r="BD595" s="69">
        <v>0</v>
      </c>
      <c r="BE595" s="69">
        <v>0</v>
      </c>
      <c r="BF595" s="70" t="s">
        <v>423</v>
      </c>
      <c r="BG595" s="69">
        <v>0</v>
      </c>
      <c r="BH595" s="69">
        <v>0</v>
      </c>
      <c r="BI595" s="69">
        <v>0</v>
      </c>
      <c r="BJ595" s="69">
        <v>0</v>
      </c>
      <c r="BK595" s="69">
        <v>0</v>
      </c>
      <c r="BL595" s="69">
        <v>0</v>
      </c>
      <c r="BM595" s="69">
        <v>0</v>
      </c>
      <c r="BN595" s="69">
        <v>0</v>
      </c>
      <c r="BO595" s="70" t="s">
        <v>423</v>
      </c>
      <c r="BP595" s="69">
        <v>0</v>
      </c>
      <c r="BQ595" s="69">
        <v>0</v>
      </c>
      <c r="BR595" s="69">
        <v>0</v>
      </c>
      <c r="BS595" s="69">
        <v>0</v>
      </c>
      <c r="BT595" s="69">
        <v>0</v>
      </c>
      <c r="BU595" s="69">
        <v>0</v>
      </c>
      <c r="BV595" s="69">
        <v>0</v>
      </c>
      <c r="BW595" s="69">
        <v>0</v>
      </c>
      <c r="BX595" s="70" t="s">
        <v>423</v>
      </c>
      <c r="BY595" s="69">
        <v>0</v>
      </c>
      <c r="BZ595" s="69">
        <v>0</v>
      </c>
      <c r="CA595" s="69">
        <v>0</v>
      </c>
      <c r="CB595" s="69">
        <v>0</v>
      </c>
      <c r="CC595" s="69">
        <v>0</v>
      </c>
      <c r="CD595" s="69">
        <v>0</v>
      </c>
      <c r="CE595" s="69">
        <v>0</v>
      </c>
      <c r="CF595" s="69">
        <v>0</v>
      </c>
      <c r="CG595" s="70" t="s">
        <v>423</v>
      </c>
      <c r="CH595" s="69">
        <v>0</v>
      </c>
      <c r="CI595" s="69">
        <v>0</v>
      </c>
      <c r="CJ595" s="69">
        <v>0</v>
      </c>
      <c r="CK595" s="69">
        <v>0</v>
      </c>
      <c r="CL595" s="69">
        <v>0</v>
      </c>
      <c r="CM595" s="69">
        <v>0</v>
      </c>
      <c r="CN595" s="69">
        <v>0</v>
      </c>
      <c r="CO595" s="69">
        <v>0</v>
      </c>
      <c r="CP595" s="70" t="s">
        <v>423</v>
      </c>
      <c r="CQ595" s="69">
        <v>0</v>
      </c>
      <c r="CR595" s="69">
        <v>0</v>
      </c>
      <c r="CS595" s="69">
        <v>0</v>
      </c>
      <c r="CT595" s="69">
        <v>0</v>
      </c>
      <c r="CU595" s="69">
        <v>0</v>
      </c>
      <c r="CV595" s="69">
        <v>0</v>
      </c>
      <c r="CW595" s="69">
        <v>0</v>
      </c>
      <c r="CX595" s="69">
        <v>0</v>
      </c>
      <c r="CY595" s="70" t="s">
        <v>423</v>
      </c>
      <c r="CZ595" s="69">
        <v>0</v>
      </c>
      <c r="DA595" s="69">
        <v>0</v>
      </c>
      <c r="DB595" s="69">
        <v>0</v>
      </c>
      <c r="DC595" s="69">
        <v>0</v>
      </c>
      <c r="DD595" s="69">
        <v>0</v>
      </c>
      <c r="DE595" s="69">
        <v>0</v>
      </c>
      <c r="DF595" s="69">
        <v>0</v>
      </c>
      <c r="DG595" s="69">
        <v>0</v>
      </c>
      <c r="DH595" s="70" t="s">
        <v>423</v>
      </c>
    </row>
    <row r="596" spans="1:112" s="74" customFormat="1" ht="11.5" hidden="1" x14ac:dyDescent="0.35">
      <c r="A596" s="88">
        <v>5800</v>
      </c>
      <c r="B596" s="88" t="s">
        <v>787</v>
      </c>
      <c r="C596" s="69"/>
      <c r="D596" s="69">
        <v>0</v>
      </c>
      <c r="E596" s="69">
        <v>0</v>
      </c>
      <c r="F596" s="69">
        <v>0</v>
      </c>
      <c r="G596" s="69">
        <v>0</v>
      </c>
      <c r="H596" s="69">
        <v>0</v>
      </c>
      <c r="I596" s="69">
        <v>0</v>
      </c>
      <c r="J596" s="69">
        <v>0</v>
      </c>
      <c r="K596" s="69">
        <v>0</v>
      </c>
      <c r="L596" s="69">
        <v>0</v>
      </c>
      <c r="M596" s="69">
        <v>0</v>
      </c>
      <c r="N596" s="70" t="s">
        <v>423</v>
      </c>
      <c r="O596" s="69">
        <v>0</v>
      </c>
      <c r="P596" s="69">
        <v>0</v>
      </c>
      <c r="Q596" s="69">
        <v>0</v>
      </c>
      <c r="R596" s="69">
        <v>0</v>
      </c>
      <c r="S596" s="69">
        <v>0</v>
      </c>
      <c r="T596" s="69">
        <v>0</v>
      </c>
      <c r="U596" s="69">
        <v>0</v>
      </c>
      <c r="V596" s="69">
        <v>0</v>
      </c>
      <c r="W596" s="70" t="s">
        <v>423</v>
      </c>
      <c r="X596" s="69">
        <f t="shared" si="446"/>
        <v>0</v>
      </c>
      <c r="Y596" s="69">
        <f t="shared" si="446"/>
        <v>0</v>
      </c>
      <c r="Z596" s="69">
        <f t="shared" si="446"/>
        <v>0</v>
      </c>
      <c r="AA596" s="69">
        <f t="shared" si="446"/>
        <v>0</v>
      </c>
      <c r="AB596" s="69">
        <f t="shared" si="446"/>
        <v>0</v>
      </c>
      <c r="AC596" s="69">
        <f t="shared" si="446"/>
        <v>0</v>
      </c>
      <c r="AD596" s="69">
        <f t="shared" si="446"/>
        <v>0</v>
      </c>
      <c r="AE596" s="69">
        <f t="shared" si="446"/>
        <v>0</v>
      </c>
      <c r="AF596" s="69">
        <v>0</v>
      </c>
      <c r="AG596" s="69">
        <v>0</v>
      </c>
      <c r="AH596" s="69">
        <v>0</v>
      </c>
      <c r="AI596" s="69">
        <v>0</v>
      </c>
      <c r="AJ596" s="69">
        <v>0</v>
      </c>
      <c r="AK596" s="69">
        <v>0</v>
      </c>
      <c r="AL596" s="69">
        <v>0</v>
      </c>
      <c r="AM596" s="69">
        <v>0</v>
      </c>
      <c r="AN596" s="70" t="s">
        <v>423</v>
      </c>
      <c r="AO596" s="69">
        <v>0</v>
      </c>
      <c r="AP596" s="69">
        <v>0</v>
      </c>
      <c r="AQ596" s="69">
        <v>0</v>
      </c>
      <c r="AR596" s="69">
        <v>0</v>
      </c>
      <c r="AS596" s="69">
        <v>0</v>
      </c>
      <c r="AT596" s="69">
        <v>0</v>
      </c>
      <c r="AU596" s="69">
        <v>0</v>
      </c>
      <c r="AV596" s="69">
        <v>0</v>
      </c>
      <c r="AW596" s="70" t="s">
        <v>423</v>
      </c>
      <c r="AX596" s="69">
        <v>0</v>
      </c>
      <c r="AY596" s="69">
        <v>0</v>
      </c>
      <c r="AZ596" s="69">
        <v>0</v>
      </c>
      <c r="BA596" s="69">
        <v>0</v>
      </c>
      <c r="BB596" s="69">
        <v>0</v>
      </c>
      <c r="BC596" s="69">
        <v>0</v>
      </c>
      <c r="BD596" s="69">
        <v>0</v>
      </c>
      <c r="BE596" s="69">
        <v>0</v>
      </c>
      <c r="BF596" s="70" t="s">
        <v>423</v>
      </c>
      <c r="BG596" s="69">
        <v>0</v>
      </c>
      <c r="BH596" s="69">
        <v>0</v>
      </c>
      <c r="BI596" s="69">
        <v>0</v>
      </c>
      <c r="BJ596" s="69">
        <v>0</v>
      </c>
      <c r="BK596" s="69">
        <v>0</v>
      </c>
      <c r="BL596" s="69">
        <v>0</v>
      </c>
      <c r="BM596" s="69">
        <v>0</v>
      </c>
      <c r="BN596" s="69">
        <v>0</v>
      </c>
      <c r="BO596" s="70" t="s">
        <v>423</v>
      </c>
      <c r="BP596" s="69">
        <v>0</v>
      </c>
      <c r="BQ596" s="69">
        <v>0</v>
      </c>
      <c r="BR596" s="69">
        <v>0</v>
      </c>
      <c r="BS596" s="69">
        <v>0</v>
      </c>
      <c r="BT596" s="69">
        <v>0</v>
      </c>
      <c r="BU596" s="69">
        <v>0</v>
      </c>
      <c r="BV596" s="69">
        <v>0</v>
      </c>
      <c r="BW596" s="69">
        <v>0</v>
      </c>
      <c r="BX596" s="70" t="s">
        <v>423</v>
      </c>
      <c r="BY596" s="69">
        <v>0</v>
      </c>
      <c r="BZ596" s="69">
        <v>0</v>
      </c>
      <c r="CA596" s="69">
        <v>0</v>
      </c>
      <c r="CB596" s="69">
        <v>0</v>
      </c>
      <c r="CC596" s="69">
        <v>0</v>
      </c>
      <c r="CD596" s="69">
        <v>0</v>
      </c>
      <c r="CE596" s="69">
        <v>0</v>
      </c>
      <c r="CF596" s="69">
        <v>0</v>
      </c>
      <c r="CG596" s="70" t="s">
        <v>423</v>
      </c>
      <c r="CH596" s="69">
        <v>0</v>
      </c>
      <c r="CI596" s="69">
        <v>0</v>
      </c>
      <c r="CJ596" s="69">
        <v>0</v>
      </c>
      <c r="CK596" s="69">
        <v>0</v>
      </c>
      <c r="CL596" s="69">
        <v>0</v>
      </c>
      <c r="CM596" s="69">
        <v>0</v>
      </c>
      <c r="CN596" s="69">
        <v>0</v>
      </c>
      <c r="CO596" s="69">
        <v>0</v>
      </c>
      <c r="CP596" s="70" t="s">
        <v>423</v>
      </c>
      <c r="CQ596" s="69">
        <v>0</v>
      </c>
      <c r="CR596" s="69">
        <v>0</v>
      </c>
      <c r="CS596" s="69">
        <v>0</v>
      </c>
      <c r="CT596" s="69">
        <v>0</v>
      </c>
      <c r="CU596" s="69">
        <v>0</v>
      </c>
      <c r="CV596" s="69">
        <v>0</v>
      </c>
      <c r="CW596" s="69">
        <v>0</v>
      </c>
      <c r="CX596" s="69">
        <v>0</v>
      </c>
      <c r="CY596" s="70" t="s">
        <v>423</v>
      </c>
      <c r="CZ596" s="69">
        <v>0</v>
      </c>
      <c r="DA596" s="69">
        <v>0</v>
      </c>
      <c r="DB596" s="69">
        <v>0</v>
      </c>
      <c r="DC596" s="69">
        <v>0</v>
      </c>
      <c r="DD596" s="69">
        <v>0</v>
      </c>
      <c r="DE596" s="69">
        <v>0</v>
      </c>
      <c r="DF596" s="69">
        <v>0</v>
      </c>
      <c r="DG596" s="69">
        <v>0</v>
      </c>
      <c r="DH596" s="70" t="s">
        <v>423</v>
      </c>
    </row>
    <row r="597" spans="1:112" s="74" customFormat="1" ht="11.5" x14ac:dyDescent="0.35">
      <c r="A597" s="88">
        <v>5803</v>
      </c>
      <c r="B597" s="88" t="s">
        <v>788</v>
      </c>
      <c r="C597" s="69"/>
      <c r="D597" s="69">
        <v>0</v>
      </c>
      <c r="E597" s="69">
        <v>29021</v>
      </c>
      <c r="F597" s="69">
        <v>4500</v>
      </c>
      <c r="G597" s="69">
        <v>5500</v>
      </c>
      <c r="H597" s="69">
        <v>9021</v>
      </c>
      <c r="I597" s="69">
        <v>5000</v>
      </c>
      <c r="J597" s="69">
        <v>5000</v>
      </c>
      <c r="K597" s="69">
        <v>0</v>
      </c>
      <c r="L597" s="69">
        <v>0</v>
      </c>
      <c r="M597" s="69">
        <v>0</v>
      </c>
      <c r="N597" s="70" t="s">
        <v>423</v>
      </c>
      <c r="O597" s="69">
        <v>4500</v>
      </c>
      <c r="P597" s="69">
        <v>5500</v>
      </c>
      <c r="Q597" s="69">
        <v>9021</v>
      </c>
      <c r="R597" s="69">
        <v>5000</v>
      </c>
      <c r="S597" s="69">
        <v>5000</v>
      </c>
      <c r="T597" s="69">
        <v>0</v>
      </c>
      <c r="U597" s="69">
        <v>0</v>
      </c>
      <c r="V597" s="69">
        <v>29021</v>
      </c>
      <c r="W597" s="70" t="s">
        <v>423</v>
      </c>
      <c r="X597" s="69">
        <f t="shared" si="446"/>
        <v>0</v>
      </c>
      <c r="Y597" s="69">
        <f t="shared" si="446"/>
        <v>0</v>
      </c>
      <c r="Z597" s="69">
        <f t="shared" si="446"/>
        <v>0</v>
      </c>
      <c r="AA597" s="69">
        <f t="shared" si="446"/>
        <v>0</v>
      </c>
      <c r="AB597" s="69">
        <f t="shared" si="446"/>
        <v>0</v>
      </c>
      <c r="AC597" s="69">
        <f t="shared" si="446"/>
        <v>0</v>
      </c>
      <c r="AD597" s="69">
        <f t="shared" si="446"/>
        <v>0</v>
      </c>
      <c r="AE597" s="69">
        <f t="shared" si="446"/>
        <v>-29021</v>
      </c>
      <c r="AF597" s="69">
        <v>4635</v>
      </c>
      <c r="AG597" s="69">
        <v>5665</v>
      </c>
      <c r="AH597" s="69">
        <v>9291.630000000001</v>
      </c>
      <c r="AI597" s="69">
        <v>5150</v>
      </c>
      <c r="AJ597" s="69">
        <v>5150</v>
      </c>
      <c r="AK597" s="69">
        <v>0</v>
      </c>
      <c r="AL597" s="69">
        <v>0</v>
      </c>
      <c r="AM597" s="69">
        <v>29891.63</v>
      </c>
      <c r="AN597" s="70" t="s">
        <v>423</v>
      </c>
      <c r="AO597" s="69">
        <v>4774.05</v>
      </c>
      <c r="AP597" s="69">
        <v>5834.95</v>
      </c>
      <c r="AQ597" s="69">
        <v>9570.3789000000015</v>
      </c>
      <c r="AR597" s="69">
        <v>5304.5</v>
      </c>
      <c r="AS597" s="69">
        <v>5304.5</v>
      </c>
      <c r="AT597" s="69">
        <v>0</v>
      </c>
      <c r="AU597" s="69">
        <v>0</v>
      </c>
      <c r="AV597" s="69">
        <v>30788.378900000003</v>
      </c>
      <c r="AW597" s="70" t="s">
        <v>423</v>
      </c>
      <c r="AX597" s="69">
        <v>4917.2715000000007</v>
      </c>
      <c r="AY597" s="69">
        <v>6009.9984999999997</v>
      </c>
      <c r="AZ597" s="69">
        <v>9857.490267000001</v>
      </c>
      <c r="BA597" s="69">
        <v>5463.6350000000002</v>
      </c>
      <c r="BB597" s="69">
        <v>5463.6350000000002</v>
      </c>
      <c r="BC597" s="69">
        <v>0</v>
      </c>
      <c r="BD597" s="69">
        <v>0</v>
      </c>
      <c r="BE597" s="69">
        <v>31712.030267000002</v>
      </c>
      <c r="BF597" s="70" t="s">
        <v>423</v>
      </c>
      <c r="BG597" s="69">
        <v>5064.7896450000007</v>
      </c>
      <c r="BH597" s="69">
        <v>6190.2984550000001</v>
      </c>
      <c r="BI597" s="69">
        <v>10153.214975010002</v>
      </c>
      <c r="BJ597" s="69">
        <v>5627.5440500000004</v>
      </c>
      <c r="BK597" s="69">
        <v>5627.5440500000004</v>
      </c>
      <c r="BL597" s="69">
        <v>0</v>
      </c>
      <c r="BM597" s="69">
        <v>0</v>
      </c>
      <c r="BN597" s="69">
        <v>32663.391175010001</v>
      </c>
      <c r="BO597" s="70" t="s">
        <v>423</v>
      </c>
      <c r="BP597" s="69">
        <v>5216.7333343500013</v>
      </c>
      <c r="BQ597" s="69">
        <v>6376.0074086499999</v>
      </c>
      <c r="BR597" s="69">
        <v>10457.811424260302</v>
      </c>
      <c r="BS597" s="69">
        <v>5796.3703715000001</v>
      </c>
      <c r="BT597" s="69">
        <v>5796.3703715000001</v>
      </c>
      <c r="BU597" s="69">
        <v>0</v>
      </c>
      <c r="BV597" s="69">
        <v>0</v>
      </c>
      <c r="BW597" s="69">
        <v>33643.292910260308</v>
      </c>
      <c r="BX597" s="70" t="s">
        <v>423</v>
      </c>
      <c r="BY597" s="69">
        <v>5373.2353343805016</v>
      </c>
      <c r="BZ597" s="69">
        <v>6567.2876309095</v>
      </c>
      <c r="CA597" s="69">
        <v>10771.545766988113</v>
      </c>
      <c r="CB597" s="69">
        <v>5970.2614826449999</v>
      </c>
      <c r="CC597" s="69">
        <v>5970.2614826449999</v>
      </c>
      <c r="CD597" s="69">
        <v>0</v>
      </c>
      <c r="CE597" s="69">
        <v>0</v>
      </c>
      <c r="CF597" s="69">
        <v>34652.591697568118</v>
      </c>
      <c r="CG597" s="70" t="s">
        <v>423</v>
      </c>
      <c r="CH597" s="69">
        <v>5534.4323944119169</v>
      </c>
      <c r="CI597" s="69">
        <v>6764.3062598367851</v>
      </c>
      <c r="CJ597" s="69">
        <v>11094.692139997756</v>
      </c>
      <c r="CK597" s="69">
        <v>6149.3693271243501</v>
      </c>
      <c r="CL597" s="69">
        <v>6149.3693271243501</v>
      </c>
      <c r="CM597" s="69">
        <v>0</v>
      </c>
      <c r="CN597" s="69">
        <v>0</v>
      </c>
      <c r="CO597" s="69">
        <v>35692.169448495159</v>
      </c>
      <c r="CP597" s="70" t="s">
        <v>423</v>
      </c>
      <c r="CQ597" s="69">
        <v>5700.4653662442743</v>
      </c>
      <c r="CR597" s="69">
        <v>6967.2354476318887</v>
      </c>
      <c r="CS597" s="69">
        <v>11427.532904197689</v>
      </c>
      <c r="CT597" s="69">
        <v>6333.8504069380806</v>
      </c>
      <c r="CU597" s="69">
        <v>6333.8504069380806</v>
      </c>
      <c r="CV597" s="69">
        <v>0</v>
      </c>
      <c r="CW597" s="69">
        <v>0</v>
      </c>
      <c r="CX597" s="69">
        <v>36762.934531950013</v>
      </c>
      <c r="CY597" s="70" t="s">
        <v>423</v>
      </c>
      <c r="CZ597" s="69">
        <v>5871.4793272316028</v>
      </c>
      <c r="DA597" s="69">
        <v>7176.2525110608458</v>
      </c>
      <c r="DB597" s="69">
        <v>11770.35889132362</v>
      </c>
      <c r="DC597" s="69">
        <v>6523.865919146223</v>
      </c>
      <c r="DD597" s="69">
        <v>6523.865919146223</v>
      </c>
      <c r="DE597" s="69">
        <v>0</v>
      </c>
      <c r="DF597" s="69">
        <v>0</v>
      </c>
      <c r="DG597" s="69">
        <v>37865.822567908515</v>
      </c>
      <c r="DH597" s="70" t="s">
        <v>423</v>
      </c>
    </row>
    <row r="598" spans="1:112" s="74" customFormat="1" ht="11.5" hidden="1" x14ac:dyDescent="0.35">
      <c r="A598" s="88">
        <v>5804</v>
      </c>
      <c r="B598" s="88" t="s">
        <v>789</v>
      </c>
      <c r="C598" s="69"/>
      <c r="D598" s="69">
        <v>0</v>
      </c>
      <c r="E598" s="69">
        <v>0</v>
      </c>
      <c r="F598" s="69">
        <v>0</v>
      </c>
      <c r="G598" s="69">
        <v>0</v>
      </c>
      <c r="H598" s="69">
        <v>0</v>
      </c>
      <c r="I598" s="69">
        <v>0</v>
      </c>
      <c r="J598" s="69">
        <v>0</v>
      </c>
      <c r="K598" s="69">
        <v>0</v>
      </c>
      <c r="L598" s="69">
        <v>0</v>
      </c>
      <c r="M598" s="69">
        <v>0</v>
      </c>
      <c r="N598" s="70" t="s">
        <v>423</v>
      </c>
      <c r="O598" s="69">
        <v>0</v>
      </c>
      <c r="P598" s="69">
        <v>0</v>
      </c>
      <c r="Q598" s="69">
        <v>0</v>
      </c>
      <c r="R598" s="69">
        <v>0</v>
      </c>
      <c r="S598" s="69">
        <v>0</v>
      </c>
      <c r="T598" s="69">
        <v>0</v>
      </c>
      <c r="U598" s="69">
        <v>0</v>
      </c>
      <c r="V598" s="69">
        <v>0</v>
      </c>
      <c r="W598" s="70" t="s">
        <v>423</v>
      </c>
      <c r="X598" s="69">
        <f t="shared" si="446"/>
        <v>0</v>
      </c>
      <c r="Y598" s="69">
        <f t="shared" si="446"/>
        <v>0</v>
      </c>
      <c r="Z598" s="69">
        <f t="shared" si="446"/>
        <v>0</v>
      </c>
      <c r="AA598" s="69">
        <f t="shared" si="446"/>
        <v>0</v>
      </c>
      <c r="AB598" s="69">
        <f t="shared" si="446"/>
        <v>0</v>
      </c>
      <c r="AC598" s="69">
        <f t="shared" si="446"/>
        <v>0</v>
      </c>
      <c r="AD598" s="69">
        <f t="shared" si="446"/>
        <v>0</v>
      </c>
      <c r="AE598" s="69">
        <f t="shared" si="446"/>
        <v>0</v>
      </c>
      <c r="AF598" s="69">
        <v>0</v>
      </c>
      <c r="AG598" s="69">
        <v>0</v>
      </c>
      <c r="AH598" s="69">
        <v>0</v>
      </c>
      <c r="AI598" s="69">
        <v>0</v>
      </c>
      <c r="AJ598" s="69">
        <v>0</v>
      </c>
      <c r="AK598" s="69">
        <v>0</v>
      </c>
      <c r="AL598" s="69">
        <v>0</v>
      </c>
      <c r="AM598" s="69">
        <v>0</v>
      </c>
      <c r="AN598" s="70" t="s">
        <v>423</v>
      </c>
      <c r="AO598" s="69">
        <v>0</v>
      </c>
      <c r="AP598" s="69">
        <v>0</v>
      </c>
      <c r="AQ598" s="69">
        <v>0</v>
      </c>
      <c r="AR598" s="69">
        <v>0</v>
      </c>
      <c r="AS598" s="69">
        <v>0</v>
      </c>
      <c r="AT598" s="69">
        <v>0</v>
      </c>
      <c r="AU598" s="69">
        <v>0</v>
      </c>
      <c r="AV598" s="69">
        <v>0</v>
      </c>
      <c r="AW598" s="70" t="s">
        <v>423</v>
      </c>
      <c r="AX598" s="69">
        <v>0</v>
      </c>
      <c r="AY598" s="69">
        <v>0</v>
      </c>
      <c r="AZ598" s="69">
        <v>0</v>
      </c>
      <c r="BA598" s="69">
        <v>0</v>
      </c>
      <c r="BB598" s="69">
        <v>0</v>
      </c>
      <c r="BC598" s="69">
        <v>0</v>
      </c>
      <c r="BD598" s="69">
        <v>0</v>
      </c>
      <c r="BE598" s="69">
        <v>0</v>
      </c>
      <c r="BF598" s="70" t="s">
        <v>423</v>
      </c>
      <c r="BG598" s="69">
        <v>0</v>
      </c>
      <c r="BH598" s="69">
        <v>0</v>
      </c>
      <c r="BI598" s="69">
        <v>0</v>
      </c>
      <c r="BJ598" s="69">
        <v>0</v>
      </c>
      <c r="BK598" s="69">
        <v>0</v>
      </c>
      <c r="BL598" s="69">
        <v>0</v>
      </c>
      <c r="BM598" s="69">
        <v>0</v>
      </c>
      <c r="BN598" s="69">
        <v>0</v>
      </c>
      <c r="BO598" s="70" t="s">
        <v>423</v>
      </c>
      <c r="BP598" s="69">
        <v>0</v>
      </c>
      <c r="BQ598" s="69">
        <v>0</v>
      </c>
      <c r="BR598" s="69">
        <v>0</v>
      </c>
      <c r="BS598" s="69">
        <v>0</v>
      </c>
      <c r="BT598" s="69">
        <v>0</v>
      </c>
      <c r="BU598" s="69">
        <v>0</v>
      </c>
      <c r="BV598" s="69">
        <v>0</v>
      </c>
      <c r="BW598" s="69">
        <v>0</v>
      </c>
      <c r="BX598" s="70" t="s">
        <v>423</v>
      </c>
      <c r="BY598" s="69">
        <v>0</v>
      </c>
      <c r="BZ598" s="69">
        <v>0</v>
      </c>
      <c r="CA598" s="69">
        <v>0</v>
      </c>
      <c r="CB598" s="69">
        <v>0</v>
      </c>
      <c r="CC598" s="69">
        <v>0</v>
      </c>
      <c r="CD598" s="69">
        <v>0</v>
      </c>
      <c r="CE598" s="69">
        <v>0</v>
      </c>
      <c r="CF598" s="69">
        <v>0</v>
      </c>
      <c r="CG598" s="70" t="s">
        <v>423</v>
      </c>
      <c r="CH598" s="69">
        <v>0</v>
      </c>
      <c r="CI598" s="69">
        <v>0</v>
      </c>
      <c r="CJ598" s="69">
        <v>0</v>
      </c>
      <c r="CK598" s="69">
        <v>0</v>
      </c>
      <c r="CL598" s="69">
        <v>0</v>
      </c>
      <c r="CM598" s="69">
        <v>0</v>
      </c>
      <c r="CN598" s="69">
        <v>0</v>
      </c>
      <c r="CO598" s="69">
        <v>0</v>
      </c>
      <c r="CP598" s="70" t="s">
        <v>423</v>
      </c>
      <c r="CQ598" s="69">
        <v>0</v>
      </c>
      <c r="CR598" s="69">
        <v>0</v>
      </c>
      <c r="CS598" s="69">
        <v>0</v>
      </c>
      <c r="CT598" s="69">
        <v>0</v>
      </c>
      <c r="CU598" s="69">
        <v>0</v>
      </c>
      <c r="CV598" s="69">
        <v>0</v>
      </c>
      <c r="CW598" s="69">
        <v>0</v>
      </c>
      <c r="CX598" s="69">
        <v>0</v>
      </c>
      <c r="CY598" s="70" t="s">
        <v>423</v>
      </c>
      <c r="CZ598" s="69">
        <v>0</v>
      </c>
      <c r="DA598" s="69">
        <v>0</v>
      </c>
      <c r="DB598" s="69">
        <v>0</v>
      </c>
      <c r="DC598" s="69">
        <v>0</v>
      </c>
      <c r="DD598" s="69">
        <v>0</v>
      </c>
      <c r="DE598" s="69">
        <v>0</v>
      </c>
      <c r="DF598" s="69">
        <v>0</v>
      </c>
      <c r="DG598" s="69">
        <v>0</v>
      </c>
      <c r="DH598" s="70" t="s">
        <v>423</v>
      </c>
    </row>
    <row r="599" spans="1:112" s="74" customFormat="1" ht="11.5" hidden="1" x14ac:dyDescent="0.35">
      <c r="A599" s="88">
        <v>5805</v>
      </c>
      <c r="B599" s="88" t="s">
        <v>790</v>
      </c>
      <c r="C599" s="69"/>
      <c r="D599" s="69">
        <v>0</v>
      </c>
      <c r="E599" s="69">
        <v>0</v>
      </c>
      <c r="F599" s="69">
        <v>0</v>
      </c>
      <c r="G599" s="69">
        <v>0</v>
      </c>
      <c r="H599" s="69">
        <v>0</v>
      </c>
      <c r="I599" s="69">
        <v>0</v>
      </c>
      <c r="J599" s="69">
        <v>0</v>
      </c>
      <c r="K599" s="69">
        <v>0</v>
      </c>
      <c r="L599" s="69">
        <v>0</v>
      </c>
      <c r="M599" s="69">
        <v>0</v>
      </c>
      <c r="N599" s="70" t="s">
        <v>423</v>
      </c>
      <c r="O599" s="69">
        <v>0</v>
      </c>
      <c r="P599" s="69">
        <v>0</v>
      </c>
      <c r="Q599" s="69">
        <v>0</v>
      </c>
      <c r="R599" s="69">
        <v>0</v>
      </c>
      <c r="S599" s="69">
        <v>0</v>
      </c>
      <c r="T599" s="69">
        <v>0</v>
      </c>
      <c r="U599" s="69">
        <v>0</v>
      </c>
      <c r="V599" s="69">
        <v>0</v>
      </c>
      <c r="W599" s="70" t="s">
        <v>423</v>
      </c>
      <c r="X599" s="69">
        <f t="shared" si="446"/>
        <v>0</v>
      </c>
      <c r="Y599" s="69">
        <f t="shared" si="446"/>
        <v>0</v>
      </c>
      <c r="Z599" s="69">
        <f t="shared" si="446"/>
        <v>0</v>
      </c>
      <c r="AA599" s="69">
        <f t="shared" si="446"/>
        <v>0</v>
      </c>
      <c r="AB599" s="69">
        <f t="shared" si="446"/>
        <v>0</v>
      </c>
      <c r="AC599" s="69">
        <f t="shared" si="446"/>
        <v>0</v>
      </c>
      <c r="AD599" s="69">
        <f t="shared" si="446"/>
        <v>0</v>
      </c>
      <c r="AE599" s="69">
        <f t="shared" si="446"/>
        <v>0</v>
      </c>
      <c r="AF599" s="69">
        <v>0</v>
      </c>
      <c r="AG599" s="69">
        <v>0</v>
      </c>
      <c r="AH599" s="69">
        <v>0</v>
      </c>
      <c r="AI599" s="69">
        <v>0</v>
      </c>
      <c r="AJ599" s="69">
        <v>0</v>
      </c>
      <c r="AK599" s="69">
        <v>0</v>
      </c>
      <c r="AL599" s="69">
        <v>0</v>
      </c>
      <c r="AM599" s="69">
        <v>0</v>
      </c>
      <c r="AN599" s="70" t="s">
        <v>423</v>
      </c>
      <c r="AO599" s="69">
        <v>0</v>
      </c>
      <c r="AP599" s="69">
        <v>0</v>
      </c>
      <c r="AQ599" s="69">
        <v>0</v>
      </c>
      <c r="AR599" s="69">
        <v>0</v>
      </c>
      <c r="AS599" s="69">
        <v>0</v>
      </c>
      <c r="AT599" s="69">
        <v>0</v>
      </c>
      <c r="AU599" s="69">
        <v>0</v>
      </c>
      <c r="AV599" s="69">
        <v>0</v>
      </c>
      <c r="AW599" s="70" t="s">
        <v>423</v>
      </c>
      <c r="AX599" s="69">
        <v>0</v>
      </c>
      <c r="AY599" s="69">
        <v>0</v>
      </c>
      <c r="AZ599" s="69">
        <v>0</v>
      </c>
      <c r="BA599" s="69">
        <v>0</v>
      </c>
      <c r="BB599" s="69">
        <v>0</v>
      </c>
      <c r="BC599" s="69">
        <v>0</v>
      </c>
      <c r="BD599" s="69">
        <v>0</v>
      </c>
      <c r="BE599" s="69">
        <v>0</v>
      </c>
      <c r="BF599" s="70" t="s">
        <v>423</v>
      </c>
      <c r="BG599" s="69">
        <v>0</v>
      </c>
      <c r="BH599" s="69">
        <v>0</v>
      </c>
      <c r="BI599" s="69">
        <v>0</v>
      </c>
      <c r="BJ599" s="69">
        <v>0</v>
      </c>
      <c r="BK599" s="69">
        <v>0</v>
      </c>
      <c r="BL599" s="69">
        <v>0</v>
      </c>
      <c r="BM599" s="69">
        <v>0</v>
      </c>
      <c r="BN599" s="69">
        <v>0</v>
      </c>
      <c r="BO599" s="70" t="s">
        <v>423</v>
      </c>
      <c r="BP599" s="69">
        <v>0</v>
      </c>
      <c r="BQ599" s="69">
        <v>0</v>
      </c>
      <c r="BR599" s="69">
        <v>0</v>
      </c>
      <c r="BS599" s="69">
        <v>0</v>
      </c>
      <c r="BT599" s="69">
        <v>0</v>
      </c>
      <c r="BU599" s="69">
        <v>0</v>
      </c>
      <c r="BV599" s="69">
        <v>0</v>
      </c>
      <c r="BW599" s="69">
        <v>0</v>
      </c>
      <c r="BX599" s="70" t="s">
        <v>423</v>
      </c>
      <c r="BY599" s="69">
        <v>0</v>
      </c>
      <c r="BZ599" s="69">
        <v>0</v>
      </c>
      <c r="CA599" s="69">
        <v>0</v>
      </c>
      <c r="CB599" s="69">
        <v>0</v>
      </c>
      <c r="CC599" s="69">
        <v>0</v>
      </c>
      <c r="CD599" s="69">
        <v>0</v>
      </c>
      <c r="CE599" s="69">
        <v>0</v>
      </c>
      <c r="CF599" s="69">
        <v>0</v>
      </c>
      <c r="CG599" s="70" t="s">
        <v>423</v>
      </c>
      <c r="CH599" s="69">
        <v>0</v>
      </c>
      <c r="CI599" s="69">
        <v>0</v>
      </c>
      <c r="CJ599" s="69">
        <v>0</v>
      </c>
      <c r="CK599" s="69">
        <v>0</v>
      </c>
      <c r="CL599" s="69">
        <v>0</v>
      </c>
      <c r="CM599" s="69">
        <v>0</v>
      </c>
      <c r="CN599" s="69">
        <v>0</v>
      </c>
      <c r="CO599" s="69">
        <v>0</v>
      </c>
      <c r="CP599" s="70" t="s">
        <v>423</v>
      </c>
      <c r="CQ599" s="69">
        <v>0</v>
      </c>
      <c r="CR599" s="69">
        <v>0</v>
      </c>
      <c r="CS599" s="69">
        <v>0</v>
      </c>
      <c r="CT599" s="69">
        <v>0</v>
      </c>
      <c r="CU599" s="69">
        <v>0</v>
      </c>
      <c r="CV599" s="69">
        <v>0</v>
      </c>
      <c r="CW599" s="69">
        <v>0</v>
      </c>
      <c r="CX599" s="69">
        <v>0</v>
      </c>
      <c r="CY599" s="70" t="s">
        <v>423</v>
      </c>
      <c r="CZ599" s="69">
        <v>0</v>
      </c>
      <c r="DA599" s="69">
        <v>0</v>
      </c>
      <c r="DB599" s="69">
        <v>0</v>
      </c>
      <c r="DC599" s="69">
        <v>0</v>
      </c>
      <c r="DD599" s="69">
        <v>0</v>
      </c>
      <c r="DE599" s="69">
        <v>0</v>
      </c>
      <c r="DF599" s="69">
        <v>0</v>
      </c>
      <c r="DG599" s="69">
        <v>0</v>
      </c>
      <c r="DH599" s="70" t="s">
        <v>423</v>
      </c>
    </row>
    <row r="600" spans="1:112" s="74" customFormat="1" ht="11.5" hidden="1" x14ac:dyDescent="0.35">
      <c r="A600" s="88">
        <v>5806</v>
      </c>
      <c r="B600" s="88" t="s">
        <v>791</v>
      </c>
      <c r="C600" s="69"/>
      <c r="D600" s="69">
        <v>0</v>
      </c>
      <c r="E600" s="69">
        <v>0</v>
      </c>
      <c r="F600" s="69">
        <v>0</v>
      </c>
      <c r="G600" s="69">
        <v>0</v>
      </c>
      <c r="H600" s="69">
        <v>0</v>
      </c>
      <c r="I600" s="69">
        <v>0</v>
      </c>
      <c r="J600" s="69">
        <v>0</v>
      </c>
      <c r="K600" s="69">
        <v>0</v>
      </c>
      <c r="L600" s="69">
        <v>0</v>
      </c>
      <c r="M600" s="69">
        <v>0</v>
      </c>
      <c r="N600" s="70" t="s">
        <v>423</v>
      </c>
      <c r="O600" s="69">
        <v>0</v>
      </c>
      <c r="P600" s="69">
        <v>0</v>
      </c>
      <c r="Q600" s="69">
        <v>0</v>
      </c>
      <c r="R600" s="69">
        <v>0</v>
      </c>
      <c r="S600" s="69">
        <v>0</v>
      </c>
      <c r="T600" s="69">
        <v>0</v>
      </c>
      <c r="U600" s="69">
        <v>0</v>
      </c>
      <c r="V600" s="69">
        <v>0</v>
      </c>
      <c r="W600" s="70" t="s">
        <v>423</v>
      </c>
      <c r="X600" s="69">
        <f t="shared" si="446"/>
        <v>0</v>
      </c>
      <c r="Y600" s="69">
        <f t="shared" si="446"/>
        <v>0</v>
      </c>
      <c r="Z600" s="69">
        <f t="shared" si="446"/>
        <v>0</v>
      </c>
      <c r="AA600" s="69">
        <f t="shared" si="446"/>
        <v>0</v>
      </c>
      <c r="AB600" s="69">
        <f t="shared" si="446"/>
        <v>0</v>
      </c>
      <c r="AC600" s="69">
        <f t="shared" si="446"/>
        <v>0</v>
      </c>
      <c r="AD600" s="69">
        <f t="shared" si="446"/>
        <v>0</v>
      </c>
      <c r="AE600" s="69">
        <f t="shared" si="446"/>
        <v>0</v>
      </c>
      <c r="AF600" s="69">
        <v>0</v>
      </c>
      <c r="AG600" s="69">
        <v>0</v>
      </c>
      <c r="AH600" s="69">
        <v>0</v>
      </c>
      <c r="AI600" s="69">
        <v>0</v>
      </c>
      <c r="AJ600" s="69">
        <v>0</v>
      </c>
      <c r="AK600" s="69">
        <v>0</v>
      </c>
      <c r="AL600" s="69">
        <v>0</v>
      </c>
      <c r="AM600" s="69">
        <v>0</v>
      </c>
      <c r="AN600" s="70" t="s">
        <v>423</v>
      </c>
      <c r="AO600" s="69">
        <v>0</v>
      </c>
      <c r="AP600" s="69">
        <v>0</v>
      </c>
      <c r="AQ600" s="69">
        <v>0</v>
      </c>
      <c r="AR600" s="69">
        <v>0</v>
      </c>
      <c r="AS600" s="69">
        <v>0</v>
      </c>
      <c r="AT600" s="69">
        <v>0</v>
      </c>
      <c r="AU600" s="69">
        <v>0</v>
      </c>
      <c r="AV600" s="69">
        <v>0</v>
      </c>
      <c r="AW600" s="70" t="s">
        <v>423</v>
      </c>
      <c r="AX600" s="69">
        <v>0</v>
      </c>
      <c r="AY600" s="69">
        <v>0</v>
      </c>
      <c r="AZ600" s="69">
        <v>0</v>
      </c>
      <c r="BA600" s="69">
        <v>0</v>
      </c>
      <c r="BB600" s="69">
        <v>0</v>
      </c>
      <c r="BC600" s="69">
        <v>0</v>
      </c>
      <c r="BD600" s="69">
        <v>0</v>
      </c>
      <c r="BE600" s="69">
        <v>0</v>
      </c>
      <c r="BF600" s="70" t="s">
        <v>423</v>
      </c>
      <c r="BG600" s="69">
        <v>0</v>
      </c>
      <c r="BH600" s="69">
        <v>0</v>
      </c>
      <c r="BI600" s="69">
        <v>0</v>
      </c>
      <c r="BJ600" s="69">
        <v>0</v>
      </c>
      <c r="BK600" s="69">
        <v>0</v>
      </c>
      <c r="BL600" s="69">
        <v>0</v>
      </c>
      <c r="BM600" s="69">
        <v>0</v>
      </c>
      <c r="BN600" s="69">
        <v>0</v>
      </c>
      <c r="BO600" s="70" t="s">
        <v>423</v>
      </c>
      <c r="BP600" s="69">
        <v>0</v>
      </c>
      <c r="BQ600" s="69">
        <v>0</v>
      </c>
      <c r="BR600" s="69">
        <v>0</v>
      </c>
      <c r="BS600" s="69">
        <v>0</v>
      </c>
      <c r="BT600" s="69">
        <v>0</v>
      </c>
      <c r="BU600" s="69">
        <v>0</v>
      </c>
      <c r="BV600" s="69">
        <v>0</v>
      </c>
      <c r="BW600" s="69">
        <v>0</v>
      </c>
      <c r="BX600" s="70" t="s">
        <v>423</v>
      </c>
      <c r="BY600" s="69">
        <v>0</v>
      </c>
      <c r="BZ600" s="69">
        <v>0</v>
      </c>
      <c r="CA600" s="69">
        <v>0</v>
      </c>
      <c r="CB600" s="69">
        <v>0</v>
      </c>
      <c r="CC600" s="69">
        <v>0</v>
      </c>
      <c r="CD600" s="69">
        <v>0</v>
      </c>
      <c r="CE600" s="69">
        <v>0</v>
      </c>
      <c r="CF600" s="69">
        <v>0</v>
      </c>
      <c r="CG600" s="70" t="s">
        <v>423</v>
      </c>
      <c r="CH600" s="69">
        <v>0</v>
      </c>
      <c r="CI600" s="69">
        <v>0</v>
      </c>
      <c r="CJ600" s="69">
        <v>0</v>
      </c>
      <c r="CK600" s="69">
        <v>0</v>
      </c>
      <c r="CL600" s="69">
        <v>0</v>
      </c>
      <c r="CM600" s="69">
        <v>0</v>
      </c>
      <c r="CN600" s="69">
        <v>0</v>
      </c>
      <c r="CO600" s="69">
        <v>0</v>
      </c>
      <c r="CP600" s="70" t="s">
        <v>423</v>
      </c>
      <c r="CQ600" s="69">
        <v>0</v>
      </c>
      <c r="CR600" s="69">
        <v>0</v>
      </c>
      <c r="CS600" s="69">
        <v>0</v>
      </c>
      <c r="CT600" s="69">
        <v>0</v>
      </c>
      <c r="CU600" s="69">
        <v>0</v>
      </c>
      <c r="CV600" s="69">
        <v>0</v>
      </c>
      <c r="CW600" s="69">
        <v>0</v>
      </c>
      <c r="CX600" s="69">
        <v>0</v>
      </c>
      <c r="CY600" s="70" t="s">
        <v>423</v>
      </c>
      <c r="CZ600" s="69">
        <v>0</v>
      </c>
      <c r="DA600" s="69">
        <v>0</v>
      </c>
      <c r="DB600" s="69">
        <v>0</v>
      </c>
      <c r="DC600" s="69">
        <v>0</v>
      </c>
      <c r="DD600" s="69">
        <v>0</v>
      </c>
      <c r="DE600" s="69">
        <v>0</v>
      </c>
      <c r="DF600" s="69">
        <v>0</v>
      </c>
      <c r="DG600" s="69">
        <v>0</v>
      </c>
      <c r="DH600" s="70" t="s">
        <v>423</v>
      </c>
    </row>
    <row r="601" spans="1:112" s="74" customFormat="1" ht="11.5" hidden="1" x14ac:dyDescent="0.35">
      <c r="A601" s="88">
        <v>5807</v>
      </c>
      <c r="B601" s="88" t="s">
        <v>792</v>
      </c>
      <c r="C601" s="69"/>
      <c r="D601" s="69">
        <v>0</v>
      </c>
      <c r="E601" s="69">
        <v>0</v>
      </c>
      <c r="F601" s="69">
        <v>0</v>
      </c>
      <c r="G601" s="69">
        <v>0</v>
      </c>
      <c r="H601" s="69">
        <v>0</v>
      </c>
      <c r="I601" s="69">
        <v>0</v>
      </c>
      <c r="J601" s="69">
        <v>0</v>
      </c>
      <c r="K601" s="69">
        <v>0</v>
      </c>
      <c r="L601" s="69">
        <v>0</v>
      </c>
      <c r="M601" s="69">
        <v>0</v>
      </c>
      <c r="N601" s="70" t="s">
        <v>423</v>
      </c>
      <c r="O601" s="69">
        <v>0</v>
      </c>
      <c r="P601" s="69">
        <v>0</v>
      </c>
      <c r="Q601" s="69">
        <v>0</v>
      </c>
      <c r="R601" s="69">
        <v>0</v>
      </c>
      <c r="S601" s="69">
        <v>0</v>
      </c>
      <c r="T601" s="69">
        <v>0</v>
      </c>
      <c r="U601" s="69">
        <v>0</v>
      </c>
      <c r="V601" s="69">
        <v>0</v>
      </c>
      <c r="W601" s="70" t="s">
        <v>423</v>
      </c>
      <c r="X601" s="69">
        <f t="shared" si="446"/>
        <v>0</v>
      </c>
      <c r="Y601" s="69">
        <f t="shared" si="446"/>
        <v>0</v>
      </c>
      <c r="Z601" s="69">
        <f t="shared" si="446"/>
        <v>0</v>
      </c>
      <c r="AA601" s="69">
        <f t="shared" si="446"/>
        <v>0</v>
      </c>
      <c r="AB601" s="69">
        <f t="shared" si="446"/>
        <v>0</v>
      </c>
      <c r="AC601" s="69">
        <f t="shared" si="446"/>
        <v>0</v>
      </c>
      <c r="AD601" s="69">
        <f t="shared" si="446"/>
        <v>0</v>
      </c>
      <c r="AE601" s="69">
        <f t="shared" si="446"/>
        <v>0</v>
      </c>
      <c r="AF601" s="69">
        <v>0</v>
      </c>
      <c r="AG601" s="69">
        <v>0</v>
      </c>
      <c r="AH601" s="69">
        <v>0</v>
      </c>
      <c r="AI601" s="69">
        <v>0</v>
      </c>
      <c r="AJ601" s="69">
        <v>0</v>
      </c>
      <c r="AK601" s="69">
        <v>0</v>
      </c>
      <c r="AL601" s="69">
        <v>0</v>
      </c>
      <c r="AM601" s="69">
        <v>0</v>
      </c>
      <c r="AN601" s="70" t="s">
        <v>423</v>
      </c>
      <c r="AO601" s="69">
        <v>0</v>
      </c>
      <c r="AP601" s="69">
        <v>0</v>
      </c>
      <c r="AQ601" s="69">
        <v>0</v>
      </c>
      <c r="AR601" s="69">
        <v>0</v>
      </c>
      <c r="AS601" s="69">
        <v>0</v>
      </c>
      <c r="AT601" s="69">
        <v>0</v>
      </c>
      <c r="AU601" s="69">
        <v>0</v>
      </c>
      <c r="AV601" s="69">
        <v>0</v>
      </c>
      <c r="AW601" s="70" t="s">
        <v>423</v>
      </c>
      <c r="AX601" s="69">
        <v>0</v>
      </c>
      <c r="AY601" s="69">
        <v>0</v>
      </c>
      <c r="AZ601" s="69">
        <v>0</v>
      </c>
      <c r="BA601" s="69">
        <v>0</v>
      </c>
      <c r="BB601" s="69">
        <v>0</v>
      </c>
      <c r="BC601" s="69">
        <v>0</v>
      </c>
      <c r="BD601" s="69">
        <v>0</v>
      </c>
      <c r="BE601" s="69">
        <v>0</v>
      </c>
      <c r="BF601" s="70" t="s">
        <v>423</v>
      </c>
      <c r="BG601" s="69">
        <v>0</v>
      </c>
      <c r="BH601" s="69">
        <v>0</v>
      </c>
      <c r="BI601" s="69">
        <v>0</v>
      </c>
      <c r="BJ601" s="69">
        <v>0</v>
      </c>
      <c r="BK601" s="69">
        <v>0</v>
      </c>
      <c r="BL601" s="69">
        <v>0</v>
      </c>
      <c r="BM601" s="69">
        <v>0</v>
      </c>
      <c r="BN601" s="69">
        <v>0</v>
      </c>
      <c r="BO601" s="70" t="s">
        <v>423</v>
      </c>
      <c r="BP601" s="69">
        <v>0</v>
      </c>
      <c r="BQ601" s="69">
        <v>0</v>
      </c>
      <c r="BR601" s="69">
        <v>0</v>
      </c>
      <c r="BS601" s="69">
        <v>0</v>
      </c>
      <c r="BT601" s="69">
        <v>0</v>
      </c>
      <c r="BU601" s="69">
        <v>0</v>
      </c>
      <c r="BV601" s="69">
        <v>0</v>
      </c>
      <c r="BW601" s="69">
        <v>0</v>
      </c>
      <c r="BX601" s="70" t="s">
        <v>423</v>
      </c>
      <c r="BY601" s="69">
        <v>0</v>
      </c>
      <c r="BZ601" s="69">
        <v>0</v>
      </c>
      <c r="CA601" s="69">
        <v>0</v>
      </c>
      <c r="CB601" s="69">
        <v>0</v>
      </c>
      <c r="CC601" s="69">
        <v>0</v>
      </c>
      <c r="CD601" s="69">
        <v>0</v>
      </c>
      <c r="CE601" s="69">
        <v>0</v>
      </c>
      <c r="CF601" s="69">
        <v>0</v>
      </c>
      <c r="CG601" s="70" t="s">
        <v>423</v>
      </c>
      <c r="CH601" s="69">
        <v>0</v>
      </c>
      <c r="CI601" s="69">
        <v>0</v>
      </c>
      <c r="CJ601" s="69">
        <v>0</v>
      </c>
      <c r="CK601" s="69">
        <v>0</v>
      </c>
      <c r="CL601" s="69">
        <v>0</v>
      </c>
      <c r="CM601" s="69">
        <v>0</v>
      </c>
      <c r="CN601" s="69">
        <v>0</v>
      </c>
      <c r="CO601" s="69">
        <v>0</v>
      </c>
      <c r="CP601" s="70" t="s">
        <v>423</v>
      </c>
      <c r="CQ601" s="69">
        <v>0</v>
      </c>
      <c r="CR601" s="69">
        <v>0</v>
      </c>
      <c r="CS601" s="69">
        <v>0</v>
      </c>
      <c r="CT601" s="69">
        <v>0</v>
      </c>
      <c r="CU601" s="69">
        <v>0</v>
      </c>
      <c r="CV601" s="69">
        <v>0</v>
      </c>
      <c r="CW601" s="69">
        <v>0</v>
      </c>
      <c r="CX601" s="69">
        <v>0</v>
      </c>
      <c r="CY601" s="70" t="s">
        <v>423</v>
      </c>
      <c r="CZ601" s="69">
        <v>0</v>
      </c>
      <c r="DA601" s="69">
        <v>0</v>
      </c>
      <c r="DB601" s="69">
        <v>0</v>
      </c>
      <c r="DC601" s="69">
        <v>0</v>
      </c>
      <c r="DD601" s="69">
        <v>0</v>
      </c>
      <c r="DE601" s="69">
        <v>0</v>
      </c>
      <c r="DF601" s="69">
        <v>0</v>
      </c>
      <c r="DG601" s="69">
        <v>0</v>
      </c>
      <c r="DH601" s="70" t="s">
        <v>423</v>
      </c>
    </row>
    <row r="602" spans="1:112" s="74" customFormat="1" ht="11.5" hidden="1" x14ac:dyDescent="0.35">
      <c r="A602" s="88">
        <v>5808</v>
      </c>
      <c r="B602" s="88" t="s">
        <v>793</v>
      </c>
      <c r="C602" s="69"/>
      <c r="D602" s="69">
        <v>0</v>
      </c>
      <c r="E602" s="69">
        <v>0</v>
      </c>
      <c r="F602" s="69">
        <v>0</v>
      </c>
      <c r="G602" s="69">
        <v>0</v>
      </c>
      <c r="H602" s="69">
        <v>0</v>
      </c>
      <c r="I602" s="69">
        <v>0</v>
      </c>
      <c r="J602" s="69">
        <v>0</v>
      </c>
      <c r="K602" s="69">
        <v>0</v>
      </c>
      <c r="L602" s="69">
        <v>0</v>
      </c>
      <c r="M602" s="69">
        <v>0</v>
      </c>
      <c r="N602" s="70" t="s">
        <v>423</v>
      </c>
      <c r="O602" s="69">
        <v>0</v>
      </c>
      <c r="P602" s="69">
        <v>0</v>
      </c>
      <c r="Q602" s="69">
        <v>0</v>
      </c>
      <c r="R602" s="69">
        <v>0</v>
      </c>
      <c r="S602" s="69">
        <v>0</v>
      </c>
      <c r="T602" s="69">
        <v>0</v>
      </c>
      <c r="U602" s="69">
        <v>0</v>
      </c>
      <c r="V602" s="69">
        <v>0</v>
      </c>
      <c r="W602" s="70" t="s">
        <v>423</v>
      </c>
      <c r="X602" s="69">
        <f t="shared" si="446"/>
        <v>0</v>
      </c>
      <c r="Y602" s="69">
        <f t="shared" si="446"/>
        <v>0</v>
      </c>
      <c r="Z602" s="69">
        <f t="shared" si="446"/>
        <v>0</v>
      </c>
      <c r="AA602" s="69">
        <f t="shared" si="446"/>
        <v>0</v>
      </c>
      <c r="AB602" s="69">
        <f t="shared" si="446"/>
        <v>0</v>
      </c>
      <c r="AC602" s="69">
        <f t="shared" si="446"/>
        <v>0</v>
      </c>
      <c r="AD602" s="69">
        <f t="shared" si="446"/>
        <v>0</v>
      </c>
      <c r="AE602" s="69">
        <f t="shared" si="446"/>
        <v>0</v>
      </c>
      <c r="AF602" s="69">
        <v>0</v>
      </c>
      <c r="AG602" s="69">
        <v>0</v>
      </c>
      <c r="AH602" s="69">
        <v>0</v>
      </c>
      <c r="AI602" s="69">
        <v>0</v>
      </c>
      <c r="AJ602" s="69">
        <v>0</v>
      </c>
      <c r="AK602" s="69">
        <v>0</v>
      </c>
      <c r="AL602" s="69">
        <v>0</v>
      </c>
      <c r="AM602" s="69">
        <v>0</v>
      </c>
      <c r="AN602" s="70" t="s">
        <v>423</v>
      </c>
      <c r="AO602" s="69">
        <v>0</v>
      </c>
      <c r="AP602" s="69">
        <v>0</v>
      </c>
      <c r="AQ602" s="69">
        <v>0</v>
      </c>
      <c r="AR602" s="69">
        <v>0</v>
      </c>
      <c r="AS602" s="69">
        <v>0</v>
      </c>
      <c r="AT602" s="69">
        <v>0</v>
      </c>
      <c r="AU602" s="69">
        <v>0</v>
      </c>
      <c r="AV602" s="69">
        <v>0</v>
      </c>
      <c r="AW602" s="70" t="s">
        <v>423</v>
      </c>
      <c r="AX602" s="69">
        <v>0</v>
      </c>
      <c r="AY602" s="69">
        <v>0</v>
      </c>
      <c r="AZ602" s="69">
        <v>0</v>
      </c>
      <c r="BA602" s="69">
        <v>0</v>
      </c>
      <c r="BB602" s="69">
        <v>0</v>
      </c>
      <c r="BC602" s="69">
        <v>0</v>
      </c>
      <c r="BD602" s="69">
        <v>0</v>
      </c>
      <c r="BE602" s="69">
        <v>0</v>
      </c>
      <c r="BF602" s="70" t="s">
        <v>423</v>
      </c>
      <c r="BG602" s="69">
        <v>0</v>
      </c>
      <c r="BH602" s="69">
        <v>0</v>
      </c>
      <c r="BI602" s="69">
        <v>0</v>
      </c>
      <c r="BJ602" s="69">
        <v>0</v>
      </c>
      <c r="BK602" s="69">
        <v>0</v>
      </c>
      <c r="BL602" s="69">
        <v>0</v>
      </c>
      <c r="BM602" s="69">
        <v>0</v>
      </c>
      <c r="BN602" s="69">
        <v>0</v>
      </c>
      <c r="BO602" s="70" t="s">
        <v>423</v>
      </c>
      <c r="BP602" s="69">
        <v>0</v>
      </c>
      <c r="BQ602" s="69">
        <v>0</v>
      </c>
      <c r="BR602" s="69">
        <v>0</v>
      </c>
      <c r="BS602" s="69">
        <v>0</v>
      </c>
      <c r="BT602" s="69">
        <v>0</v>
      </c>
      <c r="BU602" s="69">
        <v>0</v>
      </c>
      <c r="BV602" s="69">
        <v>0</v>
      </c>
      <c r="BW602" s="69">
        <v>0</v>
      </c>
      <c r="BX602" s="70" t="s">
        <v>423</v>
      </c>
      <c r="BY602" s="69">
        <v>0</v>
      </c>
      <c r="BZ602" s="69">
        <v>0</v>
      </c>
      <c r="CA602" s="69">
        <v>0</v>
      </c>
      <c r="CB602" s="69">
        <v>0</v>
      </c>
      <c r="CC602" s="69">
        <v>0</v>
      </c>
      <c r="CD602" s="69">
        <v>0</v>
      </c>
      <c r="CE602" s="69">
        <v>0</v>
      </c>
      <c r="CF602" s="69">
        <v>0</v>
      </c>
      <c r="CG602" s="70" t="s">
        <v>423</v>
      </c>
      <c r="CH602" s="69">
        <v>0</v>
      </c>
      <c r="CI602" s="69">
        <v>0</v>
      </c>
      <c r="CJ602" s="69">
        <v>0</v>
      </c>
      <c r="CK602" s="69">
        <v>0</v>
      </c>
      <c r="CL602" s="69">
        <v>0</v>
      </c>
      <c r="CM602" s="69">
        <v>0</v>
      </c>
      <c r="CN602" s="69">
        <v>0</v>
      </c>
      <c r="CO602" s="69">
        <v>0</v>
      </c>
      <c r="CP602" s="70" t="s">
        <v>423</v>
      </c>
      <c r="CQ602" s="69">
        <v>0</v>
      </c>
      <c r="CR602" s="69">
        <v>0</v>
      </c>
      <c r="CS602" s="69">
        <v>0</v>
      </c>
      <c r="CT602" s="69">
        <v>0</v>
      </c>
      <c r="CU602" s="69">
        <v>0</v>
      </c>
      <c r="CV602" s="69">
        <v>0</v>
      </c>
      <c r="CW602" s="69">
        <v>0</v>
      </c>
      <c r="CX602" s="69">
        <v>0</v>
      </c>
      <c r="CY602" s="70" t="s">
        <v>423</v>
      </c>
      <c r="CZ602" s="69">
        <v>0</v>
      </c>
      <c r="DA602" s="69">
        <v>0</v>
      </c>
      <c r="DB602" s="69">
        <v>0</v>
      </c>
      <c r="DC602" s="69">
        <v>0</v>
      </c>
      <c r="DD602" s="69">
        <v>0</v>
      </c>
      <c r="DE602" s="69">
        <v>0</v>
      </c>
      <c r="DF602" s="69">
        <v>0</v>
      </c>
      <c r="DG602" s="69">
        <v>0</v>
      </c>
      <c r="DH602" s="70" t="s">
        <v>423</v>
      </c>
    </row>
    <row r="603" spans="1:112" s="74" customFormat="1" ht="11.5" x14ac:dyDescent="0.35">
      <c r="A603" s="88">
        <v>5809</v>
      </c>
      <c r="B603" s="88" t="s">
        <v>794</v>
      </c>
      <c r="C603" s="69"/>
      <c r="D603" s="69">
        <v>0</v>
      </c>
      <c r="E603" s="69">
        <v>7856</v>
      </c>
      <c r="F603" s="69">
        <v>500</v>
      </c>
      <c r="G603" s="69">
        <v>3000</v>
      </c>
      <c r="H603" s="69">
        <v>500</v>
      </c>
      <c r="I603" s="69">
        <v>2856</v>
      </c>
      <c r="J603" s="69">
        <v>1000</v>
      </c>
      <c r="K603" s="69">
        <v>0</v>
      </c>
      <c r="L603" s="69">
        <v>0</v>
      </c>
      <c r="M603" s="69">
        <v>0</v>
      </c>
      <c r="N603" s="70" t="s">
        <v>423</v>
      </c>
      <c r="O603" s="69">
        <v>500</v>
      </c>
      <c r="P603" s="69">
        <v>3000</v>
      </c>
      <c r="Q603" s="69">
        <v>500</v>
      </c>
      <c r="R603" s="69">
        <v>2856</v>
      </c>
      <c r="S603" s="69">
        <v>1000</v>
      </c>
      <c r="T603" s="69">
        <v>0</v>
      </c>
      <c r="U603" s="69">
        <v>0</v>
      </c>
      <c r="V603" s="69">
        <v>7856</v>
      </c>
      <c r="W603" s="70" t="s">
        <v>423</v>
      </c>
      <c r="X603" s="69">
        <f t="shared" si="446"/>
        <v>0</v>
      </c>
      <c r="Y603" s="69">
        <f t="shared" si="446"/>
        <v>0</v>
      </c>
      <c r="Z603" s="69">
        <f t="shared" si="446"/>
        <v>0</v>
      </c>
      <c r="AA603" s="69">
        <f t="shared" si="446"/>
        <v>0</v>
      </c>
      <c r="AB603" s="69">
        <f t="shared" si="446"/>
        <v>0</v>
      </c>
      <c r="AC603" s="69">
        <f t="shared" si="446"/>
        <v>0</v>
      </c>
      <c r="AD603" s="69">
        <f t="shared" si="446"/>
        <v>0</v>
      </c>
      <c r="AE603" s="69">
        <f t="shared" si="446"/>
        <v>-7856</v>
      </c>
      <c r="AF603" s="69">
        <v>515</v>
      </c>
      <c r="AG603" s="69">
        <v>3090</v>
      </c>
      <c r="AH603" s="69">
        <v>515</v>
      </c>
      <c r="AI603" s="69">
        <v>3500</v>
      </c>
      <c r="AJ603" s="69">
        <v>1030</v>
      </c>
      <c r="AK603" s="69">
        <v>0</v>
      </c>
      <c r="AL603" s="69">
        <v>0</v>
      </c>
      <c r="AM603" s="69">
        <v>8650</v>
      </c>
      <c r="AN603" s="70" t="s">
        <v>423</v>
      </c>
      <c r="AO603" s="69">
        <v>530.45000000000005</v>
      </c>
      <c r="AP603" s="69">
        <v>3182.7000000000003</v>
      </c>
      <c r="AQ603" s="69">
        <v>530.45000000000005</v>
      </c>
      <c r="AR603" s="69">
        <v>3605</v>
      </c>
      <c r="AS603" s="69">
        <v>1060.9000000000001</v>
      </c>
      <c r="AT603" s="69">
        <v>0</v>
      </c>
      <c r="AU603" s="69">
        <v>0</v>
      </c>
      <c r="AV603" s="69">
        <v>8909.5</v>
      </c>
      <c r="AW603" s="70" t="s">
        <v>423</v>
      </c>
      <c r="AX603" s="69">
        <v>546.36350000000004</v>
      </c>
      <c r="AY603" s="69">
        <v>3278.1810000000005</v>
      </c>
      <c r="AZ603" s="69">
        <v>546.36350000000004</v>
      </c>
      <c r="BA603" s="69">
        <v>3713.15</v>
      </c>
      <c r="BB603" s="69">
        <v>1092.7270000000001</v>
      </c>
      <c r="BC603" s="69">
        <v>0</v>
      </c>
      <c r="BD603" s="69">
        <v>0</v>
      </c>
      <c r="BE603" s="69">
        <v>9176.7850000000017</v>
      </c>
      <c r="BF603" s="70" t="s">
        <v>423</v>
      </c>
      <c r="BG603" s="69">
        <v>562.75440500000002</v>
      </c>
      <c r="BH603" s="69">
        <v>3376.5264300000008</v>
      </c>
      <c r="BI603" s="69">
        <v>562.75440500000002</v>
      </c>
      <c r="BJ603" s="69">
        <v>3824.5445</v>
      </c>
      <c r="BK603" s="69">
        <v>1125.50881</v>
      </c>
      <c r="BL603" s="69">
        <v>0</v>
      </c>
      <c r="BM603" s="69">
        <v>0</v>
      </c>
      <c r="BN603" s="69">
        <v>9452.0885500000004</v>
      </c>
      <c r="BO603" s="70" t="s">
        <v>423</v>
      </c>
      <c r="BP603" s="69">
        <v>579.63703715000008</v>
      </c>
      <c r="BQ603" s="69">
        <v>3477.8222229000007</v>
      </c>
      <c r="BR603" s="69">
        <v>579.63703715000008</v>
      </c>
      <c r="BS603" s="69">
        <v>3939.280835</v>
      </c>
      <c r="BT603" s="69">
        <v>1159.2740743000002</v>
      </c>
      <c r="BU603" s="69">
        <v>0</v>
      </c>
      <c r="BV603" s="69">
        <v>0</v>
      </c>
      <c r="BW603" s="69">
        <v>9735.6512065000006</v>
      </c>
      <c r="BX603" s="70" t="s">
        <v>423</v>
      </c>
      <c r="BY603" s="69">
        <v>597.02614826450008</v>
      </c>
      <c r="BZ603" s="69">
        <v>3582.1568895870009</v>
      </c>
      <c r="CA603" s="69">
        <v>597.02614826450008</v>
      </c>
      <c r="CB603" s="69">
        <v>4057.45926005</v>
      </c>
      <c r="CC603" s="69">
        <v>1194.0522965290002</v>
      </c>
      <c r="CD603" s="69">
        <v>0</v>
      </c>
      <c r="CE603" s="69">
        <v>0</v>
      </c>
      <c r="CF603" s="69">
        <v>10027.720742695001</v>
      </c>
      <c r="CG603" s="70" t="s">
        <v>423</v>
      </c>
      <c r="CH603" s="69">
        <v>614.93693271243512</v>
      </c>
      <c r="CI603" s="69">
        <v>3689.621596274611</v>
      </c>
      <c r="CJ603" s="69">
        <v>614.93693271243512</v>
      </c>
      <c r="CK603" s="69">
        <v>4179.1830378515006</v>
      </c>
      <c r="CL603" s="69">
        <v>1229.8738654248702</v>
      </c>
      <c r="CM603" s="69">
        <v>0</v>
      </c>
      <c r="CN603" s="69">
        <v>0</v>
      </c>
      <c r="CO603" s="69">
        <v>10328.552364975851</v>
      </c>
      <c r="CP603" s="70" t="s">
        <v>423</v>
      </c>
      <c r="CQ603" s="69">
        <v>633.38504069380815</v>
      </c>
      <c r="CR603" s="69">
        <v>3800.3102441628494</v>
      </c>
      <c r="CS603" s="69">
        <v>633.38504069380815</v>
      </c>
      <c r="CT603" s="69">
        <v>4304.558528987046</v>
      </c>
      <c r="CU603" s="69">
        <v>1266.7700813876163</v>
      </c>
      <c r="CV603" s="69">
        <v>0</v>
      </c>
      <c r="CW603" s="69">
        <v>0</v>
      </c>
      <c r="CX603" s="69">
        <v>10638.408935925128</v>
      </c>
      <c r="CY603" s="70" t="s">
        <v>423</v>
      </c>
      <c r="CZ603" s="69">
        <v>652.38659191462239</v>
      </c>
      <c r="DA603" s="69">
        <v>3914.3195514877348</v>
      </c>
      <c r="DB603" s="69">
        <v>652.38659191462239</v>
      </c>
      <c r="DC603" s="69">
        <v>4433.6952848566571</v>
      </c>
      <c r="DD603" s="69">
        <v>1304.7731838292448</v>
      </c>
      <c r="DE603" s="69">
        <v>0</v>
      </c>
      <c r="DF603" s="69">
        <v>0</v>
      </c>
      <c r="DG603" s="69">
        <v>10957.561204002883</v>
      </c>
      <c r="DH603" s="70" t="s">
        <v>423</v>
      </c>
    </row>
    <row r="604" spans="1:112" s="74" customFormat="1" ht="11.5" hidden="1" x14ac:dyDescent="0.35">
      <c r="A604" s="88">
        <v>5810</v>
      </c>
      <c r="B604" s="88" t="s">
        <v>795</v>
      </c>
      <c r="C604" s="69"/>
      <c r="D604" s="69">
        <v>0</v>
      </c>
      <c r="E604" s="69">
        <v>0</v>
      </c>
      <c r="F604" s="69">
        <v>0</v>
      </c>
      <c r="G604" s="69">
        <v>0</v>
      </c>
      <c r="H604" s="69">
        <v>0</v>
      </c>
      <c r="I604" s="69">
        <v>0</v>
      </c>
      <c r="J604" s="69">
        <v>0</v>
      </c>
      <c r="K604" s="69">
        <v>0</v>
      </c>
      <c r="L604" s="69">
        <v>0</v>
      </c>
      <c r="M604" s="69">
        <v>0</v>
      </c>
      <c r="N604" s="70" t="s">
        <v>423</v>
      </c>
      <c r="O604" s="69">
        <v>0</v>
      </c>
      <c r="P604" s="69">
        <v>0</v>
      </c>
      <c r="Q604" s="69">
        <v>0</v>
      </c>
      <c r="R604" s="69">
        <v>0</v>
      </c>
      <c r="S604" s="69">
        <v>0</v>
      </c>
      <c r="T604" s="69">
        <v>0</v>
      </c>
      <c r="U604" s="69">
        <v>0</v>
      </c>
      <c r="V604" s="69">
        <v>0</v>
      </c>
      <c r="W604" s="70" t="s">
        <v>423</v>
      </c>
      <c r="X604" s="69">
        <f t="shared" si="446"/>
        <v>0</v>
      </c>
      <c r="Y604" s="69">
        <f t="shared" si="446"/>
        <v>0</v>
      </c>
      <c r="Z604" s="69">
        <f t="shared" si="446"/>
        <v>0</v>
      </c>
      <c r="AA604" s="69">
        <f t="shared" si="446"/>
        <v>0</v>
      </c>
      <c r="AB604" s="69">
        <f t="shared" si="446"/>
        <v>0</v>
      </c>
      <c r="AC604" s="69">
        <f t="shared" si="446"/>
        <v>0</v>
      </c>
      <c r="AD604" s="69">
        <f t="shared" si="446"/>
        <v>0</v>
      </c>
      <c r="AE604" s="69">
        <f t="shared" si="446"/>
        <v>0</v>
      </c>
      <c r="AF604" s="69">
        <v>0</v>
      </c>
      <c r="AG604" s="69">
        <v>0</v>
      </c>
      <c r="AH604" s="69">
        <v>0</v>
      </c>
      <c r="AI604" s="69">
        <v>0</v>
      </c>
      <c r="AJ604" s="69">
        <v>0</v>
      </c>
      <c r="AK604" s="69">
        <v>0</v>
      </c>
      <c r="AL604" s="69">
        <v>0</v>
      </c>
      <c r="AM604" s="69">
        <v>0</v>
      </c>
      <c r="AN604" s="70" t="s">
        <v>423</v>
      </c>
      <c r="AO604" s="69">
        <v>0</v>
      </c>
      <c r="AP604" s="69">
        <v>0</v>
      </c>
      <c r="AQ604" s="69">
        <v>0</v>
      </c>
      <c r="AR604" s="69">
        <v>0</v>
      </c>
      <c r="AS604" s="69">
        <v>0</v>
      </c>
      <c r="AT604" s="69">
        <v>0</v>
      </c>
      <c r="AU604" s="69">
        <v>0</v>
      </c>
      <c r="AV604" s="69">
        <v>0</v>
      </c>
      <c r="AW604" s="70" t="s">
        <v>423</v>
      </c>
      <c r="AX604" s="69">
        <v>0</v>
      </c>
      <c r="AY604" s="69">
        <v>0</v>
      </c>
      <c r="AZ604" s="69">
        <v>0</v>
      </c>
      <c r="BA604" s="69">
        <v>0</v>
      </c>
      <c r="BB604" s="69">
        <v>0</v>
      </c>
      <c r="BC604" s="69">
        <v>0</v>
      </c>
      <c r="BD604" s="69">
        <v>0</v>
      </c>
      <c r="BE604" s="69">
        <v>0</v>
      </c>
      <c r="BF604" s="70" t="s">
        <v>423</v>
      </c>
      <c r="BG604" s="69">
        <v>0</v>
      </c>
      <c r="BH604" s="69">
        <v>0</v>
      </c>
      <c r="BI604" s="69">
        <v>0</v>
      </c>
      <c r="BJ604" s="69">
        <v>0</v>
      </c>
      <c r="BK604" s="69">
        <v>0</v>
      </c>
      <c r="BL604" s="69">
        <v>0</v>
      </c>
      <c r="BM604" s="69">
        <v>0</v>
      </c>
      <c r="BN604" s="69">
        <v>0</v>
      </c>
      <c r="BO604" s="70" t="s">
        <v>423</v>
      </c>
      <c r="BP604" s="69">
        <v>0</v>
      </c>
      <c r="BQ604" s="69">
        <v>0</v>
      </c>
      <c r="BR604" s="69">
        <v>0</v>
      </c>
      <c r="BS604" s="69">
        <v>0</v>
      </c>
      <c r="BT604" s="69">
        <v>0</v>
      </c>
      <c r="BU604" s="69">
        <v>0</v>
      </c>
      <c r="BV604" s="69">
        <v>0</v>
      </c>
      <c r="BW604" s="69">
        <v>0</v>
      </c>
      <c r="BX604" s="70" t="s">
        <v>423</v>
      </c>
      <c r="BY604" s="69">
        <v>0</v>
      </c>
      <c r="BZ604" s="69">
        <v>0</v>
      </c>
      <c r="CA604" s="69">
        <v>0</v>
      </c>
      <c r="CB604" s="69">
        <v>0</v>
      </c>
      <c r="CC604" s="69">
        <v>0</v>
      </c>
      <c r="CD604" s="69">
        <v>0</v>
      </c>
      <c r="CE604" s="69">
        <v>0</v>
      </c>
      <c r="CF604" s="69">
        <v>0</v>
      </c>
      <c r="CG604" s="70" t="s">
        <v>423</v>
      </c>
      <c r="CH604" s="69">
        <v>0</v>
      </c>
      <c r="CI604" s="69">
        <v>0</v>
      </c>
      <c r="CJ604" s="69">
        <v>0</v>
      </c>
      <c r="CK604" s="69">
        <v>0</v>
      </c>
      <c r="CL604" s="69">
        <v>0</v>
      </c>
      <c r="CM604" s="69">
        <v>0</v>
      </c>
      <c r="CN604" s="69">
        <v>0</v>
      </c>
      <c r="CO604" s="69">
        <v>0</v>
      </c>
      <c r="CP604" s="70" t="s">
        <v>423</v>
      </c>
      <c r="CQ604" s="69">
        <v>0</v>
      </c>
      <c r="CR604" s="69">
        <v>0</v>
      </c>
      <c r="CS604" s="69">
        <v>0</v>
      </c>
      <c r="CT604" s="69">
        <v>0</v>
      </c>
      <c r="CU604" s="69">
        <v>0</v>
      </c>
      <c r="CV604" s="69">
        <v>0</v>
      </c>
      <c r="CW604" s="69">
        <v>0</v>
      </c>
      <c r="CX604" s="69">
        <v>0</v>
      </c>
      <c r="CY604" s="70" t="s">
        <v>423</v>
      </c>
      <c r="CZ604" s="69">
        <v>0</v>
      </c>
      <c r="DA604" s="69">
        <v>0</v>
      </c>
      <c r="DB604" s="69">
        <v>0</v>
      </c>
      <c r="DC604" s="69">
        <v>0</v>
      </c>
      <c r="DD604" s="69">
        <v>0</v>
      </c>
      <c r="DE604" s="69">
        <v>0</v>
      </c>
      <c r="DF604" s="69">
        <v>0</v>
      </c>
      <c r="DG604" s="69">
        <v>0</v>
      </c>
      <c r="DH604" s="70" t="s">
        <v>423</v>
      </c>
    </row>
    <row r="605" spans="1:112" s="74" customFormat="1" ht="11.5" hidden="1" x14ac:dyDescent="0.35">
      <c r="A605" s="88">
        <v>5812</v>
      </c>
      <c r="B605" s="88" t="s">
        <v>796</v>
      </c>
      <c r="C605" s="69"/>
      <c r="D605" s="69">
        <v>0</v>
      </c>
      <c r="E605" s="69">
        <v>0</v>
      </c>
      <c r="F605" s="69">
        <v>0</v>
      </c>
      <c r="G605" s="69">
        <v>0</v>
      </c>
      <c r="H605" s="69">
        <v>0</v>
      </c>
      <c r="I605" s="69">
        <v>0</v>
      </c>
      <c r="J605" s="69">
        <v>0</v>
      </c>
      <c r="K605" s="69">
        <v>0</v>
      </c>
      <c r="L605" s="69">
        <v>0</v>
      </c>
      <c r="M605" s="69">
        <v>0</v>
      </c>
      <c r="N605" s="70" t="s">
        <v>797</v>
      </c>
      <c r="O605" s="69">
        <v>0</v>
      </c>
      <c r="P605" s="69">
        <v>0</v>
      </c>
      <c r="Q605" s="69">
        <v>0</v>
      </c>
      <c r="R605" s="69">
        <v>0</v>
      </c>
      <c r="S605" s="69">
        <v>0</v>
      </c>
      <c r="T605" s="69">
        <v>0</v>
      </c>
      <c r="U605" s="69">
        <v>0</v>
      </c>
      <c r="V605" s="69">
        <v>0</v>
      </c>
      <c r="W605" s="70" t="s">
        <v>797</v>
      </c>
      <c r="X605" s="69">
        <f t="shared" si="446"/>
        <v>0</v>
      </c>
      <c r="Y605" s="69">
        <f t="shared" si="446"/>
        <v>0</v>
      </c>
      <c r="Z605" s="69">
        <f t="shared" si="446"/>
        <v>0</v>
      </c>
      <c r="AA605" s="69">
        <f t="shared" si="446"/>
        <v>0</v>
      </c>
      <c r="AB605" s="69">
        <f t="shared" si="446"/>
        <v>0</v>
      </c>
      <c r="AC605" s="69">
        <f t="shared" si="446"/>
        <v>0</v>
      </c>
      <c r="AD605" s="69">
        <f t="shared" si="446"/>
        <v>0</v>
      </c>
      <c r="AE605" s="69">
        <f t="shared" si="446"/>
        <v>0</v>
      </c>
      <c r="AF605" s="69">
        <v>0</v>
      </c>
      <c r="AG605" s="69">
        <v>0</v>
      </c>
      <c r="AH605" s="69">
        <v>0</v>
      </c>
      <c r="AI605" s="69">
        <v>0</v>
      </c>
      <c r="AJ605" s="69">
        <v>0</v>
      </c>
      <c r="AK605" s="69">
        <v>0</v>
      </c>
      <c r="AL605" s="69">
        <v>0</v>
      </c>
      <c r="AM605" s="69">
        <v>60000</v>
      </c>
      <c r="AN605" s="70" t="s">
        <v>797</v>
      </c>
      <c r="AO605" s="69">
        <v>0</v>
      </c>
      <c r="AP605" s="69">
        <v>0</v>
      </c>
      <c r="AQ605" s="69">
        <v>0</v>
      </c>
      <c r="AR605" s="69">
        <v>0</v>
      </c>
      <c r="AS605" s="69">
        <v>0</v>
      </c>
      <c r="AT605" s="69">
        <v>0</v>
      </c>
      <c r="AU605" s="69">
        <v>0</v>
      </c>
      <c r="AV605" s="69">
        <v>60000</v>
      </c>
      <c r="AW605" s="70" t="s">
        <v>797</v>
      </c>
      <c r="AX605" s="69">
        <v>0</v>
      </c>
      <c r="AY605" s="69">
        <v>0</v>
      </c>
      <c r="AZ605" s="69">
        <v>0</v>
      </c>
      <c r="BA605" s="69">
        <v>0</v>
      </c>
      <c r="BB605" s="69">
        <v>0</v>
      </c>
      <c r="BC605" s="69">
        <v>0</v>
      </c>
      <c r="BD605" s="69">
        <v>0</v>
      </c>
      <c r="BE605" s="69">
        <v>60000</v>
      </c>
      <c r="BF605" s="70" t="s">
        <v>797</v>
      </c>
      <c r="BG605" s="69">
        <v>0</v>
      </c>
      <c r="BH605" s="69">
        <v>0</v>
      </c>
      <c r="BI605" s="69">
        <v>0</v>
      </c>
      <c r="BJ605" s="69">
        <v>0</v>
      </c>
      <c r="BK605" s="69">
        <v>0</v>
      </c>
      <c r="BL605" s="69">
        <v>0</v>
      </c>
      <c r="BM605" s="69">
        <v>0</v>
      </c>
      <c r="BN605" s="69">
        <v>60000</v>
      </c>
      <c r="BO605" s="70" t="s">
        <v>797</v>
      </c>
      <c r="BP605" s="69">
        <v>0</v>
      </c>
      <c r="BQ605" s="69">
        <v>0</v>
      </c>
      <c r="BR605" s="69">
        <v>0</v>
      </c>
      <c r="BS605" s="69">
        <v>0</v>
      </c>
      <c r="BT605" s="69">
        <v>0</v>
      </c>
      <c r="BU605" s="69">
        <v>0</v>
      </c>
      <c r="BV605" s="69">
        <v>0</v>
      </c>
      <c r="BW605" s="69">
        <v>60000</v>
      </c>
      <c r="BX605" s="70" t="s">
        <v>797</v>
      </c>
      <c r="BY605" s="69">
        <v>0</v>
      </c>
      <c r="BZ605" s="69">
        <v>0</v>
      </c>
      <c r="CA605" s="69">
        <v>0</v>
      </c>
      <c r="CB605" s="69">
        <v>0</v>
      </c>
      <c r="CC605" s="69">
        <v>0</v>
      </c>
      <c r="CD605" s="69">
        <v>0</v>
      </c>
      <c r="CE605" s="69">
        <v>0</v>
      </c>
      <c r="CF605" s="69">
        <v>60000</v>
      </c>
      <c r="CG605" s="70" t="s">
        <v>797</v>
      </c>
      <c r="CH605" s="69">
        <v>0</v>
      </c>
      <c r="CI605" s="69">
        <v>0</v>
      </c>
      <c r="CJ605" s="69">
        <v>0</v>
      </c>
      <c r="CK605" s="69">
        <v>0</v>
      </c>
      <c r="CL605" s="69">
        <v>0</v>
      </c>
      <c r="CM605" s="69">
        <v>0</v>
      </c>
      <c r="CN605" s="69">
        <v>0</v>
      </c>
      <c r="CO605" s="69">
        <v>60000</v>
      </c>
      <c r="CP605" s="70" t="s">
        <v>797</v>
      </c>
      <c r="CQ605" s="69">
        <v>0</v>
      </c>
      <c r="CR605" s="69">
        <v>0</v>
      </c>
      <c r="CS605" s="69">
        <v>0</v>
      </c>
      <c r="CT605" s="69">
        <v>0</v>
      </c>
      <c r="CU605" s="69">
        <v>0</v>
      </c>
      <c r="CV605" s="69">
        <v>0</v>
      </c>
      <c r="CW605" s="69">
        <v>0</v>
      </c>
      <c r="CX605" s="69">
        <v>60000</v>
      </c>
      <c r="CY605" s="70" t="s">
        <v>797</v>
      </c>
      <c r="CZ605" s="69">
        <v>0</v>
      </c>
      <c r="DA605" s="69">
        <v>0</v>
      </c>
      <c r="DB605" s="69">
        <v>0</v>
      </c>
      <c r="DC605" s="69">
        <v>0</v>
      </c>
      <c r="DD605" s="69">
        <v>0</v>
      </c>
      <c r="DE605" s="69">
        <v>0</v>
      </c>
      <c r="DF605" s="69">
        <v>0</v>
      </c>
      <c r="DG605" s="69">
        <v>60000</v>
      </c>
      <c r="DH605" s="70" t="s">
        <v>797</v>
      </c>
    </row>
    <row r="606" spans="1:112" s="74" customFormat="1" ht="11.5" x14ac:dyDescent="0.35">
      <c r="A606" s="88">
        <v>5813</v>
      </c>
      <c r="B606" s="88" t="s">
        <v>798</v>
      </c>
      <c r="C606" s="69"/>
      <c r="D606" s="69">
        <v>0</v>
      </c>
      <c r="E606" s="69">
        <v>310000</v>
      </c>
      <c r="F606" s="69">
        <v>0</v>
      </c>
      <c r="G606" s="69">
        <v>150000</v>
      </c>
      <c r="H606" s="69">
        <v>150000</v>
      </c>
      <c r="I606" s="69">
        <v>10000</v>
      </c>
      <c r="J606" s="69">
        <v>0</v>
      </c>
      <c r="K606" s="69">
        <v>0</v>
      </c>
      <c r="L606" s="69">
        <v>0</v>
      </c>
      <c r="M606" s="69">
        <v>0</v>
      </c>
      <c r="N606" s="70" t="s">
        <v>423</v>
      </c>
      <c r="O606" s="69">
        <v>0</v>
      </c>
      <c r="P606" s="69">
        <v>150000</v>
      </c>
      <c r="Q606" s="69">
        <v>150000</v>
      </c>
      <c r="R606" s="69">
        <v>15000</v>
      </c>
      <c r="S606" s="69">
        <v>0</v>
      </c>
      <c r="T606" s="69">
        <v>0</v>
      </c>
      <c r="U606" s="69">
        <v>0</v>
      </c>
      <c r="V606" s="69">
        <v>315000</v>
      </c>
      <c r="W606" s="70" t="s">
        <v>423</v>
      </c>
      <c r="X606" s="69">
        <f t="shared" si="446"/>
        <v>0</v>
      </c>
      <c r="Y606" s="69">
        <f t="shared" si="446"/>
        <v>0</v>
      </c>
      <c r="Z606" s="69">
        <f t="shared" si="446"/>
        <v>0</v>
      </c>
      <c r="AA606" s="69">
        <f t="shared" si="446"/>
        <v>-5000</v>
      </c>
      <c r="AB606" s="69">
        <f t="shared" si="446"/>
        <v>0</v>
      </c>
      <c r="AC606" s="69">
        <f t="shared" si="446"/>
        <v>0</v>
      </c>
      <c r="AD606" s="69">
        <f t="shared" si="446"/>
        <v>0</v>
      </c>
      <c r="AE606" s="69">
        <f t="shared" si="446"/>
        <v>-315000</v>
      </c>
      <c r="AF606" s="69">
        <v>0</v>
      </c>
      <c r="AG606" s="69">
        <v>154500</v>
      </c>
      <c r="AH606" s="69">
        <v>154500</v>
      </c>
      <c r="AI606" s="69">
        <v>15450</v>
      </c>
      <c r="AJ606" s="69">
        <v>0</v>
      </c>
      <c r="AK606" s="69">
        <v>0</v>
      </c>
      <c r="AL606" s="69">
        <v>0</v>
      </c>
      <c r="AM606" s="69">
        <v>324450</v>
      </c>
      <c r="AN606" s="70" t="s">
        <v>423</v>
      </c>
      <c r="AO606" s="69">
        <v>0</v>
      </c>
      <c r="AP606" s="69">
        <v>159135</v>
      </c>
      <c r="AQ606" s="69">
        <v>159135</v>
      </c>
      <c r="AR606" s="69">
        <v>15913.5</v>
      </c>
      <c r="AS606" s="69">
        <v>0</v>
      </c>
      <c r="AT606" s="69">
        <v>0</v>
      </c>
      <c r="AU606" s="69">
        <v>0</v>
      </c>
      <c r="AV606" s="69">
        <v>334183.5</v>
      </c>
      <c r="AW606" s="70" t="s">
        <v>423</v>
      </c>
      <c r="AX606" s="69">
        <v>0</v>
      </c>
      <c r="AY606" s="69">
        <v>163909.05000000002</v>
      </c>
      <c r="AZ606" s="69">
        <v>163909.05000000002</v>
      </c>
      <c r="BA606" s="69">
        <v>16390.904999999999</v>
      </c>
      <c r="BB606" s="69">
        <v>0</v>
      </c>
      <c r="BC606" s="69">
        <v>0</v>
      </c>
      <c r="BD606" s="69">
        <v>0</v>
      </c>
      <c r="BE606" s="69">
        <v>344209.005</v>
      </c>
      <c r="BF606" s="70" t="s">
        <v>423</v>
      </c>
      <c r="BG606" s="69">
        <v>0</v>
      </c>
      <c r="BH606" s="69">
        <v>168826.32150000002</v>
      </c>
      <c r="BI606" s="69">
        <v>168826.32150000002</v>
      </c>
      <c r="BJ606" s="69">
        <v>16882.632149999998</v>
      </c>
      <c r="BK606" s="69">
        <v>0</v>
      </c>
      <c r="BL606" s="69">
        <v>0</v>
      </c>
      <c r="BM606" s="69">
        <v>0</v>
      </c>
      <c r="BN606" s="69">
        <v>354535.27515000006</v>
      </c>
      <c r="BO606" s="70" t="s">
        <v>423</v>
      </c>
      <c r="BP606" s="69">
        <v>0</v>
      </c>
      <c r="BQ606" s="69">
        <v>173891.11114500003</v>
      </c>
      <c r="BR606" s="69">
        <v>173891.11114500003</v>
      </c>
      <c r="BS606" s="69">
        <v>17389.1111145</v>
      </c>
      <c r="BT606" s="69">
        <v>0</v>
      </c>
      <c r="BU606" s="69">
        <v>0</v>
      </c>
      <c r="BV606" s="69">
        <v>0</v>
      </c>
      <c r="BW606" s="69">
        <v>365171.33340450004</v>
      </c>
      <c r="BX606" s="70" t="s">
        <v>423</v>
      </c>
      <c r="BY606" s="69">
        <v>0</v>
      </c>
      <c r="BZ606" s="69">
        <v>179107.84447935002</v>
      </c>
      <c r="CA606" s="69">
        <v>179107.84447935002</v>
      </c>
      <c r="CB606" s="69">
        <v>17910.784447934999</v>
      </c>
      <c r="CC606" s="69">
        <v>0</v>
      </c>
      <c r="CD606" s="69">
        <v>0</v>
      </c>
      <c r="CE606" s="69">
        <v>0</v>
      </c>
      <c r="CF606" s="69">
        <v>376126.47340663505</v>
      </c>
      <c r="CG606" s="70" t="s">
        <v>423</v>
      </c>
      <c r="CH606" s="69">
        <v>0</v>
      </c>
      <c r="CI606" s="69">
        <v>184481.07981373052</v>
      </c>
      <c r="CJ606" s="69">
        <v>184481.07981373052</v>
      </c>
      <c r="CK606" s="69">
        <v>18448.10798137305</v>
      </c>
      <c r="CL606" s="69">
        <v>0</v>
      </c>
      <c r="CM606" s="69">
        <v>0</v>
      </c>
      <c r="CN606" s="69">
        <v>0</v>
      </c>
      <c r="CO606" s="69">
        <v>387410.26760883408</v>
      </c>
      <c r="CP606" s="70" t="s">
        <v>423</v>
      </c>
      <c r="CQ606" s="69">
        <v>0</v>
      </c>
      <c r="CR606" s="69">
        <v>190015.51220814243</v>
      </c>
      <c r="CS606" s="69">
        <v>190015.51220814243</v>
      </c>
      <c r="CT606" s="69">
        <v>19001.551220814243</v>
      </c>
      <c r="CU606" s="69">
        <v>0</v>
      </c>
      <c r="CV606" s="69">
        <v>0</v>
      </c>
      <c r="CW606" s="69">
        <v>0</v>
      </c>
      <c r="CX606" s="69">
        <v>399032.5756370991</v>
      </c>
      <c r="CY606" s="70" t="s">
        <v>423</v>
      </c>
      <c r="CZ606" s="69">
        <v>0</v>
      </c>
      <c r="DA606" s="69">
        <v>195715.97757438672</v>
      </c>
      <c r="DB606" s="69">
        <v>195715.97757438672</v>
      </c>
      <c r="DC606" s="69">
        <v>19571.597757438671</v>
      </c>
      <c r="DD606" s="69">
        <v>0</v>
      </c>
      <c r="DE606" s="69">
        <v>0</v>
      </c>
      <c r="DF606" s="69">
        <v>0</v>
      </c>
      <c r="DG606" s="69">
        <v>411003.55290621211</v>
      </c>
      <c r="DH606" s="70" t="s">
        <v>423</v>
      </c>
    </row>
    <row r="607" spans="1:112" s="74" customFormat="1" ht="11.5" x14ac:dyDescent="0.35">
      <c r="A607" s="88">
        <v>5814</v>
      </c>
      <c r="B607" s="88" t="s">
        <v>799</v>
      </c>
      <c r="C607" s="69"/>
      <c r="D607" s="69">
        <v>0</v>
      </c>
      <c r="E607" s="69">
        <v>12608.007799999999</v>
      </c>
      <c r="F607" s="69">
        <v>0</v>
      </c>
      <c r="G607" s="69">
        <v>108.0078</v>
      </c>
      <c r="H607" s="69">
        <v>0</v>
      </c>
      <c r="I607" s="69">
        <v>7500</v>
      </c>
      <c r="J607" s="69">
        <v>5000</v>
      </c>
      <c r="K607" s="69">
        <v>0</v>
      </c>
      <c r="L607" s="69">
        <v>0</v>
      </c>
      <c r="M607" s="69">
        <v>0</v>
      </c>
      <c r="N607" s="70" t="s">
        <v>423</v>
      </c>
      <c r="O607" s="69">
        <v>0</v>
      </c>
      <c r="P607" s="69">
        <v>108.0078</v>
      </c>
      <c r="Q607" s="69">
        <v>0</v>
      </c>
      <c r="R607" s="69">
        <v>7500</v>
      </c>
      <c r="S607" s="69">
        <v>5000</v>
      </c>
      <c r="T607" s="69">
        <v>0</v>
      </c>
      <c r="U607" s="69">
        <v>0</v>
      </c>
      <c r="V607" s="69">
        <v>12608.007799999999</v>
      </c>
      <c r="W607" s="70" t="s">
        <v>423</v>
      </c>
      <c r="X607" s="69">
        <f t="shared" si="446"/>
        <v>0</v>
      </c>
      <c r="Y607" s="69">
        <f t="shared" si="446"/>
        <v>0</v>
      </c>
      <c r="Z607" s="69">
        <f t="shared" si="446"/>
        <v>0</v>
      </c>
      <c r="AA607" s="69">
        <f t="shared" si="446"/>
        <v>0</v>
      </c>
      <c r="AB607" s="69">
        <f t="shared" si="446"/>
        <v>0</v>
      </c>
      <c r="AC607" s="69">
        <f t="shared" si="446"/>
        <v>0</v>
      </c>
      <c r="AD607" s="69">
        <f t="shared" si="446"/>
        <v>0</v>
      </c>
      <c r="AE607" s="69">
        <f t="shared" si="446"/>
        <v>-12608.007799999999</v>
      </c>
      <c r="AF607" s="69">
        <v>0</v>
      </c>
      <c r="AG607" s="69">
        <v>111.248034</v>
      </c>
      <c r="AH607" s="69">
        <v>0</v>
      </c>
      <c r="AI607" s="69">
        <v>7650</v>
      </c>
      <c r="AJ607" s="69">
        <v>5150</v>
      </c>
      <c r="AK607" s="69">
        <v>0</v>
      </c>
      <c r="AL607" s="69">
        <v>0</v>
      </c>
      <c r="AM607" s="69">
        <v>12911.248034</v>
      </c>
      <c r="AN607" s="70" t="s">
        <v>423</v>
      </c>
      <c r="AO607" s="69">
        <v>0</v>
      </c>
      <c r="AP607" s="69">
        <v>114.58547502</v>
      </c>
      <c r="AQ607" s="69">
        <v>0</v>
      </c>
      <c r="AR607" s="69">
        <v>7879.5</v>
      </c>
      <c r="AS607" s="69">
        <v>5304.5</v>
      </c>
      <c r="AT607" s="69">
        <v>0</v>
      </c>
      <c r="AU607" s="69">
        <v>0</v>
      </c>
      <c r="AV607" s="69">
        <v>13298.58547502</v>
      </c>
      <c r="AW607" s="70" t="s">
        <v>423</v>
      </c>
      <c r="AX607" s="69">
        <v>0</v>
      </c>
      <c r="AY607" s="69">
        <v>118.02303927060001</v>
      </c>
      <c r="AZ607" s="69">
        <v>0</v>
      </c>
      <c r="BA607" s="69">
        <v>8115.8850000000002</v>
      </c>
      <c r="BB607" s="69">
        <v>5463.6350000000002</v>
      </c>
      <c r="BC607" s="69">
        <v>0</v>
      </c>
      <c r="BD607" s="69">
        <v>0</v>
      </c>
      <c r="BE607" s="69">
        <v>13697.5430392706</v>
      </c>
      <c r="BF607" s="70" t="s">
        <v>423</v>
      </c>
      <c r="BG607" s="69">
        <v>0</v>
      </c>
      <c r="BH607" s="69">
        <v>121.56373044871802</v>
      </c>
      <c r="BI607" s="69">
        <v>0</v>
      </c>
      <c r="BJ607" s="69">
        <v>8359.3615499999996</v>
      </c>
      <c r="BK607" s="69">
        <v>5627.5440500000004</v>
      </c>
      <c r="BL607" s="69">
        <v>0</v>
      </c>
      <c r="BM607" s="69">
        <v>0</v>
      </c>
      <c r="BN607" s="69">
        <v>14108.469330448717</v>
      </c>
      <c r="BO607" s="70" t="s">
        <v>423</v>
      </c>
      <c r="BP607" s="69">
        <v>0</v>
      </c>
      <c r="BQ607" s="69">
        <v>125.21064236217956</v>
      </c>
      <c r="BR607" s="69">
        <v>0</v>
      </c>
      <c r="BS607" s="69">
        <v>8610.1423964999994</v>
      </c>
      <c r="BT607" s="69">
        <v>5796.3703715000001</v>
      </c>
      <c r="BU607" s="69">
        <v>0</v>
      </c>
      <c r="BV607" s="69">
        <v>0</v>
      </c>
      <c r="BW607" s="69">
        <v>14531.723410362178</v>
      </c>
      <c r="BX607" s="70" t="s">
        <v>423</v>
      </c>
      <c r="BY607" s="69">
        <v>0</v>
      </c>
      <c r="BZ607" s="69">
        <v>128.96696163304495</v>
      </c>
      <c r="CA607" s="69">
        <v>0</v>
      </c>
      <c r="CB607" s="69">
        <v>8868.4466683949995</v>
      </c>
      <c r="CC607" s="69">
        <v>5970.2614826449999</v>
      </c>
      <c r="CD607" s="69">
        <v>0</v>
      </c>
      <c r="CE607" s="69">
        <v>0</v>
      </c>
      <c r="CF607" s="69">
        <v>14967.675112673045</v>
      </c>
      <c r="CG607" s="70" t="s">
        <v>423</v>
      </c>
      <c r="CH607" s="69">
        <v>0</v>
      </c>
      <c r="CI607" s="69">
        <v>132.83597048203629</v>
      </c>
      <c r="CJ607" s="69">
        <v>0</v>
      </c>
      <c r="CK607" s="69">
        <v>9134.5000684468505</v>
      </c>
      <c r="CL607" s="69">
        <v>6149.3693271243501</v>
      </c>
      <c r="CM607" s="69">
        <v>0</v>
      </c>
      <c r="CN607" s="69">
        <v>0</v>
      </c>
      <c r="CO607" s="69">
        <v>15416.705366053237</v>
      </c>
      <c r="CP607" s="70" t="s">
        <v>423</v>
      </c>
      <c r="CQ607" s="69">
        <v>0</v>
      </c>
      <c r="CR607" s="69">
        <v>136.82104959649737</v>
      </c>
      <c r="CS607" s="69">
        <v>0</v>
      </c>
      <c r="CT607" s="69">
        <v>9408.5350705002566</v>
      </c>
      <c r="CU607" s="69">
        <v>6333.8504069380806</v>
      </c>
      <c r="CV607" s="69">
        <v>0</v>
      </c>
      <c r="CW607" s="69">
        <v>0</v>
      </c>
      <c r="CX607" s="69">
        <v>15879.206527034836</v>
      </c>
      <c r="CY607" s="70" t="s">
        <v>423</v>
      </c>
      <c r="CZ607" s="69">
        <v>0</v>
      </c>
      <c r="DA607" s="69">
        <v>140.92568108439229</v>
      </c>
      <c r="DB607" s="69">
        <v>0</v>
      </c>
      <c r="DC607" s="69">
        <v>9690.7911226152646</v>
      </c>
      <c r="DD607" s="69">
        <v>6523.865919146223</v>
      </c>
      <c r="DE607" s="69">
        <v>0</v>
      </c>
      <c r="DF607" s="69">
        <v>0</v>
      </c>
      <c r="DG607" s="69">
        <v>16355.58272284588</v>
      </c>
      <c r="DH607" s="70" t="s">
        <v>423</v>
      </c>
    </row>
    <row r="608" spans="1:112" s="74" customFormat="1" ht="11.5" hidden="1" x14ac:dyDescent="0.35">
      <c r="A608" s="88">
        <v>5815</v>
      </c>
      <c r="B608" s="88" t="s">
        <v>800</v>
      </c>
      <c r="C608" s="69"/>
      <c r="D608" s="69">
        <v>0</v>
      </c>
      <c r="E608" s="69">
        <v>0</v>
      </c>
      <c r="F608" s="69">
        <v>0</v>
      </c>
      <c r="G608" s="69">
        <v>0</v>
      </c>
      <c r="H608" s="69">
        <v>0</v>
      </c>
      <c r="I608" s="69">
        <v>0</v>
      </c>
      <c r="J608" s="69">
        <v>0</v>
      </c>
      <c r="K608" s="69">
        <v>0</v>
      </c>
      <c r="L608" s="69">
        <v>0</v>
      </c>
      <c r="M608" s="69">
        <v>0</v>
      </c>
      <c r="N608" s="70" t="s">
        <v>423</v>
      </c>
      <c r="O608" s="69">
        <v>0</v>
      </c>
      <c r="P608" s="69">
        <v>0</v>
      </c>
      <c r="Q608" s="69">
        <v>0</v>
      </c>
      <c r="R608" s="69">
        <v>0</v>
      </c>
      <c r="S608" s="69">
        <v>0</v>
      </c>
      <c r="T608" s="69">
        <v>0</v>
      </c>
      <c r="U608" s="69">
        <v>0</v>
      </c>
      <c r="V608" s="69">
        <v>0</v>
      </c>
      <c r="W608" s="70" t="s">
        <v>423</v>
      </c>
      <c r="X608" s="69">
        <f t="shared" si="446"/>
        <v>0</v>
      </c>
      <c r="Y608" s="69">
        <f t="shared" si="446"/>
        <v>0</v>
      </c>
      <c r="Z608" s="69">
        <f t="shared" si="446"/>
        <v>0</v>
      </c>
      <c r="AA608" s="69">
        <f t="shared" si="446"/>
        <v>0</v>
      </c>
      <c r="AB608" s="69">
        <f t="shared" si="446"/>
        <v>0</v>
      </c>
      <c r="AC608" s="69">
        <f t="shared" si="446"/>
        <v>0</v>
      </c>
      <c r="AD608" s="69">
        <f t="shared" si="446"/>
        <v>0</v>
      </c>
      <c r="AE608" s="69">
        <f t="shared" si="446"/>
        <v>0</v>
      </c>
      <c r="AF608" s="69">
        <v>0</v>
      </c>
      <c r="AG608" s="69">
        <v>0</v>
      </c>
      <c r="AH608" s="69">
        <v>0</v>
      </c>
      <c r="AI608" s="69">
        <v>0</v>
      </c>
      <c r="AJ608" s="69">
        <v>0</v>
      </c>
      <c r="AK608" s="69">
        <v>0</v>
      </c>
      <c r="AL608" s="69">
        <v>0</v>
      </c>
      <c r="AM608" s="69">
        <v>0</v>
      </c>
      <c r="AN608" s="70" t="s">
        <v>423</v>
      </c>
      <c r="AO608" s="69">
        <v>0</v>
      </c>
      <c r="AP608" s="69">
        <v>0</v>
      </c>
      <c r="AQ608" s="69">
        <v>0</v>
      </c>
      <c r="AR608" s="69">
        <v>0</v>
      </c>
      <c r="AS608" s="69">
        <v>0</v>
      </c>
      <c r="AT608" s="69">
        <v>0</v>
      </c>
      <c r="AU608" s="69">
        <v>0</v>
      </c>
      <c r="AV608" s="69">
        <v>0</v>
      </c>
      <c r="AW608" s="70" t="s">
        <v>423</v>
      </c>
      <c r="AX608" s="69">
        <v>0</v>
      </c>
      <c r="AY608" s="69">
        <v>0</v>
      </c>
      <c r="AZ608" s="69">
        <v>0</v>
      </c>
      <c r="BA608" s="69">
        <v>0</v>
      </c>
      <c r="BB608" s="69">
        <v>0</v>
      </c>
      <c r="BC608" s="69">
        <v>0</v>
      </c>
      <c r="BD608" s="69">
        <v>0</v>
      </c>
      <c r="BE608" s="69">
        <v>0</v>
      </c>
      <c r="BF608" s="70" t="s">
        <v>423</v>
      </c>
      <c r="BG608" s="69">
        <v>0</v>
      </c>
      <c r="BH608" s="69">
        <v>0</v>
      </c>
      <c r="BI608" s="69">
        <v>0</v>
      </c>
      <c r="BJ608" s="69">
        <v>0</v>
      </c>
      <c r="BK608" s="69">
        <v>0</v>
      </c>
      <c r="BL608" s="69">
        <v>0</v>
      </c>
      <c r="BM608" s="69">
        <v>0</v>
      </c>
      <c r="BN608" s="69">
        <v>0</v>
      </c>
      <c r="BO608" s="70" t="s">
        <v>423</v>
      </c>
      <c r="BP608" s="69">
        <v>0</v>
      </c>
      <c r="BQ608" s="69">
        <v>0</v>
      </c>
      <c r="BR608" s="69">
        <v>0</v>
      </c>
      <c r="BS608" s="69">
        <v>0</v>
      </c>
      <c r="BT608" s="69">
        <v>0</v>
      </c>
      <c r="BU608" s="69">
        <v>0</v>
      </c>
      <c r="BV608" s="69">
        <v>0</v>
      </c>
      <c r="BW608" s="69">
        <v>0</v>
      </c>
      <c r="BX608" s="70" t="s">
        <v>423</v>
      </c>
      <c r="BY608" s="69">
        <v>0</v>
      </c>
      <c r="BZ608" s="69">
        <v>0</v>
      </c>
      <c r="CA608" s="69">
        <v>0</v>
      </c>
      <c r="CB608" s="69">
        <v>0</v>
      </c>
      <c r="CC608" s="69">
        <v>0</v>
      </c>
      <c r="CD608" s="69">
        <v>0</v>
      </c>
      <c r="CE608" s="69">
        <v>0</v>
      </c>
      <c r="CF608" s="69">
        <v>0</v>
      </c>
      <c r="CG608" s="70" t="s">
        <v>423</v>
      </c>
      <c r="CH608" s="69">
        <v>0</v>
      </c>
      <c r="CI608" s="69">
        <v>0</v>
      </c>
      <c r="CJ608" s="69">
        <v>0</v>
      </c>
      <c r="CK608" s="69">
        <v>0</v>
      </c>
      <c r="CL608" s="69">
        <v>0</v>
      </c>
      <c r="CM608" s="69">
        <v>0</v>
      </c>
      <c r="CN608" s="69">
        <v>0</v>
      </c>
      <c r="CO608" s="69">
        <v>0</v>
      </c>
      <c r="CP608" s="70" t="s">
        <v>423</v>
      </c>
      <c r="CQ608" s="69">
        <v>0</v>
      </c>
      <c r="CR608" s="69">
        <v>0</v>
      </c>
      <c r="CS608" s="69">
        <v>0</v>
      </c>
      <c r="CT608" s="69">
        <v>0</v>
      </c>
      <c r="CU608" s="69">
        <v>0</v>
      </c>
      <c r="CV608" s="69">
        <v>0</v>
      </c>
      <c r="CW608" s="69">
        <v>0</v>
      </c>
      <c r="CX608" s="69">
        <v>0</v>
      </c>
      <c r="CY608" s="70" t="s">
        <v>423</v>
      </c>
      <c r="CZ608" s="69">
        <v>0</v>
      </c>
      <c r="DA608" s="69">
        <v>0</v>
      </c>
      <c r="DB608" s="69">
        <v>0</v>
      </c>
      <c r="DC608" s="69">
        <v>0</v>
      </c>
      <c r="DD608" s="69">
        <v>0</v>
      </c>
      <c r="DE608" s="69">
        <v>0</v>
      </c>
      <c r="DF608" s="69">
        <v>0</v>
      </c>
      <c r="DG608" s="69">
        <v>0</v>
      </c>
      <c r="DH608" s="70" t="s">
        <v>423</v>
      </c>
    </row>
    <row r="609" spans="1:112" s="74" customFormat="1" ht="11.5" hidden="1" x14ac:dyDescent="0.35">
      <c r="A609" s="88">
        <v>5816</v>
      </c>
      <c r="B609" s="88" t="s">
        <v>801</v>
      </c>
      <c r="C609" s="69"/>
      <c r="D609" s="69">
        <v>0</v>
      </c>
      <c r="E609" s="69">
        <v>0</v>
      </c>
      <c r="F609" s="69">
        <v>0</v>
      </c>
      <c r="G609" s="69">
        <v>0</v>
      </c>
      <c r="H609" s="69">
        <v>0</v>
      </c>
      <c r="I609" s="69">
        <v>0</v>
      </c>
      <c r="J609" s="69">
        <v>0</v>
      </c>
      <c r="K609" s="69">
        <v>0</v>
      </c>
      <c r="L609" s="69">
        <v>0</v>
      </c>
      <c r="M609" s="69">
        <v>0</v>
      </c>
      <c r="N609" s="70" t="s">
        <v>423</v>
      </c>
      <c r="O609" s="69">
        <v>0</v>
      </c>
      <c r="P609" s="69">
        <v>0</v>
      </c>
      <c r="Q609" s="69">
        <v>0</v>
      </c>
      <c r="R609" s="69">
        <v>0</v>
      </c>
      <c r="S609" s="69">
        <v>0</v>
      </c>
      <c r="T609" s="69">
        <v>0</v>
      </c>
      <c r="U609" s="69">
        <v>0</v>
      </c>
      <c r="V609" s="69">
        <v>0</v>
      </c>
      <c r="W609" s="70" t="s">
        <v>423</v>
      </c>
      <c r="X609" s="69">
        <f t="shared" si="446"/>
        <v>0</v>
      </c>
      <c r="Y609" s="69">
        <f t="shared" si="446"/>
        <v>0</v>
      </c>
      <c r="Z609" s="69">
        <f t="shared" si="446"/>
        <v>0</v>
      </c>
      <c r="AA609" s="69">
        <f t="shared" si="446"/>
        <v>0</v>
      </c>
      <c r="AB609" s="69">
        <f t="shared" si="446"/>
        <v>0</v>
      </c>
      <c r="AC609" s="69">
        <f t="shared" si="446"/>
        <v>0</v>
      </c>
      <c r="AD609" s="69">
        <f t="shared" si="446"/>
        <v>0</v>
      </c>
      <c r="AE609" s="69">
        <f t="shared" si="446"/>
        <v>0</v>
      </c>
      <c r="AF609" s="69">
        <v>0</v>
      </c>
      <c r="AG609" s="69">
        <v>0</v>
      </c>
      <c r="AH609" s="69">
        <v>0</v>
      </c>
      <c r="AI609" s="69">
        <v>0</v>
      </c>
      <c r="AJ609" s="69">
        <v>0</v>
      </c>
      <c r="AK609" s="69">
        <v>0</v>
      </c>
      <c r="AL609" s="69">
        <v>0</v>
      </c>
      <c r="AM609" s="69">
        <v>0</v>
      </c>
      <c r="AN609" s="70" t="s">
        <v>423</v>
      </c>
      <c r="AO609" s="69">
        <v>0</v>
      </c>
      <c r="AP609" s="69">
        <v>0</v>
      </c>
      <c r="AQ609" s="69">
        <v>0</v>
      </c>
      <c r="AR609" s="69">
        <v>0</v>
      </c>
      <c r="AS609" s="69">
        <v>0</v>
      </c>
      <c r="AT609" s="69">
        <v>0</v>
      </c>
      <c r="AU609" s="69">
        <v>0</v>
      </c>
      <c r="AV609" s="69">
        <v>0</v>
      </c>
      <c r="AW609" s="70" t="s">
        <v>423</v>
      </c>
      <c r="AX609" s="69">
        <v>0</v>
      </c>
      <c r="AY609" s="69">
        <v>0</v>
      </c>
      <c r="AZ609" s="69">
        <v>0</v>
      </c>
      <c r="BA609" s="69">
        <v>0</v>
      </c>
      <c r="BB609" s="69">
        <v>0</v>
      </c>
      <c r="BC609" s="69">
        <v>0</v>
      </c>
      <c r="BD609" s="69">
        <v>0</v>
      </c>
      <c r="BE609" s="69">
        <v>0</v>
      </c>
      <c r="BF609" s="70" t="s">
        <v>423</v>
      </c>
      <c r="BG609" s="69">
        <v>0</v>
      </c>
      <c r="BH609" s="69">
        <v>0</v>
      </c>
      <c r="BI609" s="69">
        <v>0</v>
      </c>
      <c r="BJ609" s="69">
        <v>0</v>
      </c>
      <c r="BK609" s="69">
        <v>0</v>
      </c>
      <c r="BL609" s="69">
        <v>0</v>
      </c>
      <c r="BM609" s="69">
        <v>0</v>
      </c>
      <c r="BN609" s="69">
        <v>0</v>
      </c>
      <c r="BO609" s="70" t="s">
        <v>423</v>
      </c>
      <c r="BP609" s="69">
        <v>0</v>
      </c>
      <c r="BQ609" s="69">
        <v>0</v>
      </c>
      <c r="BR609" s="69">
        <v>0</v>
      </c>
      <c r="BS609" s="69">
        <v>0</v>
      </c>
      <c r="BT609" s="69">
        <v>0</v>
      </c>
      <c r="BU609" s="69">
        <v>0</v>
      </c>
      <c r="BV609" s="69">
        <v>0</v>
      </c>
      <c r="BW609" s="69">
        <v>0</v>
      </c>
      <c r="BX609" s="70" t="s">
        <v>423</v>
      </c>
      <c r="BY609" s="69">
        <v>0</v>
      </c>
      <c r="BZ609" s="69">
        <v>0</v>
      </c>
      <c r="CA609" s="69">
        <v>0</v>
      </c>
      <c r="CB609" s="69">
        <v>0</v>
      </c>
      <c r="CC609" s="69">
        <v>0</v>
      </c>
      <c r="CD609" s="69">
        <v>0</v>
      </c>
      <c r="CE609" s="69">
        <v>0</v>
      </c>
      <c r="CF609" s="69">
        <v>0</v>
      </c>
      <c r="CG609" s="70" t="s">
        <v>423</v>
      </c>
      <c r="CH609" s="69">
        <v>0</v>
      </c>
      <c r="CI609" s="69">
        <v>0</v>
      </c>
      <c r="CJ609" s="69">
        <v>0</v>
      </c>
      <c r="CK609" s="69">
        <v>0</v>
      </c>
      <c r="CL609" s="69">
        <v>0</v>
      </c>
      <c r="CM609" s="69">
        <v>0</v>
      </c>
      <c r="CN609" s="69">
        <v>0</v>
      </c>
      <c r="CO609" s="69">
        <v>0</v>
      </c>
      <c r="CP609" s="70" t="s">
        <v>423</v>
      </c>
      <c r="CQ609" s="69">
        <v>0</v>
      </c>
      <c r="CR609" s="69">
        <v>0</v>
      </c>
      <c r="CS609" s="69">
        <v>0</v>
      </c>
      <c r="CT609" s="69">
        <v>0</v>
      </c>
      <c r="CU609" s="69">
        <v>0</v>
      </c>
      <c r="CV609" s="69">
        <v>0</v>
      </c>
      <c r="CW609" s="69">
        <v>0</v>
      </c>
      <c r="CX609" s="69">
        <v>0</v>
      </c>
      <c r="CY609" s="70" t="s">
        <v>423</v>
      </c>
      <c r="CZ609" s="69">
        <v>0</v>
      </c>
      <c r="DA609" s="69">
        <v>0</v>
      </c>
      <c r="DB609" s="69">
        <v>0</v>
      </c>
      <c r="DC609" s="69">
        <v>0</v>
      </c>
      <c r="DD609" s="69">
        <v>0</v>
      </c>
      <c r="DE609" s="69">
        <v>0</v>
      </c>
      <c r="DF609" s="69">
        <v>0</v>
      </c>
      <c r="DG609" s="69">
        <v>0</v>
      </c>
      <c r="DH609" s="70" t="s">
        <v>423</v>
      </c>
    </row>
    <row r="610" spans="1:112" s="74" customFormat="1" ht="11.5" hidden="1" x14ac:dyDescent="0.35">
      <c r="A610" s="88">
        <v>5817</v>
      </c>
      <c r="B610" s="88" t="s">
        <v>802</v>
      </c>
      <c r="C610" s="69"/>
      <c r="D610" s="69">
        <v>0</v>
      </c>
      <c r="E610" s="69">
        <v>0</v>
      </c>
      <c r="F610" s="69">
        <v>0</v>
      </c>
      <c r="G610" s="69">
        <v>0</v>
      </c>
      <c r="H610" s="69">
        <v>0</v>
      </c>
      <c r="I610" s="69">
        <v>0</v>
      </c>
      <c r="J610" s="69">
        <v>0</v>
      </c>
      <c r="K610" s="69">
        <v>0</v>
      </c>
      <c r="L610" s="69">
        <v>0</v>
      </c>
      <c r="M610" s="69">
        <v>0</v>
      </c>
      <c r="N610" s="70" t="s">
        <v>423</v>
      </c>
      <c r="O610" s="69">
        <v>0</v>
      </c>
      <c r="P610" s="69">
        <v>0</v>
      </c>
      <c r="Q610" s="69">
        <v>0</v>
      </c>
      <c r="R610" s="69">
        <v>0</v>
      </c>
      <c r="S610" s="69">
        <v>0</v>
      </c>
      <c r="T610" s="69">
        <v>0</v>
      </c>
      <c r="U610" s="69">
        <v>0</v>
      </c>
      <c r="V610" s="69">
        <v>0</v>
      </c>
      <c r="W610" s="70" t="s">
        <v>423</v>
      </c>
      <c r="X610" s="69">
        <f t="shared" si="446"/>
        <v>0</v>
      </c>
      <c r="Y610" s="69">
        <f t="shared" si="446"/>
        <v>0</v>
      </c>
      <c r="Z610" s="69">
        <f t="shared" si="446"/>
        <v>0</v>
      </c>
      <c r="AA610" s="69">
        <f t="shared" si="446"/>
        <v>0</v>
      </c>
      <c r="AB610" s="69">
        <f t="shared" si="446"/>
        <v>0</v>
      </c>
      <c r="AC610" s="69">
        <f t="shared" si="446"/>
        <v>0</v>
      </c>
      <c r="AD610" s="69">
        <f t="shared" si="446"/>
        <v>0</v>
      </c>
      <c r="AE610" s="69">
        <f t="shared" si="446"/>
        <v>0</v>
      </c>
      <c r="AF610" s="69">
        <v>0</v>
      </c>
      <c r="AG610" s="69">
        <v>0</v>
      </c>
      <c r="AH610" s="69">
        <v>0</v>
      </c>
      <c r="AI610" s="69">
        <v>0</v>
      </c>
      <c r="AJ610" s="69">
        <v>0</v>
      </c>
      <c r="AK610" s="69">
        <v>0</v>
      </c>
      <c r="AL610" s="69">
        <v>0</v>
      </c>
      <c r="AM610" s="69">
        <v>0</v>
      </c>
      <c r="AN610" s="70" t="s">
        <v>423</v>
      </c>
      <c r="AO610" s="69">
        <v>0</v>
      </c>
      <c r="AP610" s="69">
        <v>0</v>
      </c>
      <c r="AQ610" s="69">
        <v>0</v>
      </c>
      <c r="AR610" s="69">
        <v>0</v>
      </c>
      <c r="AS610" s="69">
        <v>0</v>
      </c>
      <c r="AT610" s="69">
        <v>0</v>
      </c>
      <c r="AU610" s="69">
        <v>0</v>
      </c>
      <c r="AV610" s="69">
        <v>0</v>
      </c>
      <c r="AW610" s="70" t="s">
        <v>423</v>
      </c>
      <c r="AX610" s="69">
        <v>0</v>
      </c>
      <c r="AY610" s="69">
        <v>0</v>
      </c>
      <c r="AZ610" s="69">
        <v>0</v>
      </c>
      <c r="BA610" s="69">
        <v>0</v>
      </c>
      <c r="BB610" s="69">
        <v>0</v>
      </c>
      <c r="BC610" s="69">
        <v>0</v>
      </c>
      <c r="BD610" s="69">
        <v>0</v>
      </c>
      <c r="BE610" s="69">
        <v>0</v>
      </c>
      <c r="BF610" s="70" t="s">
        <v>423</v>
      </c>
      <c r="BG610" s="69">
        <v>0</v>
      </c>
      <c r="BH610" s="69">
        <v>0</v>
      </c>
      <c r="BI610" s="69">
        <v>0</v>
      </c>
      <c r="BJ610" s="69">
        <v>0</v>
      </c>
      <c r="BK610" s="69">
        <v>0</v>
      </c>
      <c r="BL610" s="69">
        <v>0</v>
      </c>
      <c r="BM610" s="69">
        <v>0</v>
      </c>
      <c r="BN610" s="69">
        <v>0</v>
      </c>
      <c r="BO610" s="70" t="s">
        <v>423</v>
      </c>
      <c r="BP610" s="69">
        <v>0</v>
      </c>
      <c r="BQ610" s="69">
        <v>0</v>
      </c>
      <c r="BR610" s="69">
        <v>0</v>
      </c>
      <c r="BS610" s="69">
        <v>0</v>
      </c>
      <c r="BT610" s="69">
        <v>0</v>
      </c>
      <c r="BU610" s="69">
        <v>0</v>
      </c>
      <c r="BV610" s="69">
        <v>0</v>
      </c>
      <c r="BW610" s="69">
        <v>0</v>
      </c>
      <c r="BX610" s="70" t="s">
        <v>423</v>
      </c>
      <c r="BY610" s="69">
        <v>0</v>
      </c>
      <c r="BZ610" s="69">
        <v>0</v>
      </c>
      <c r="CA610" s="69">
        <v>0</v>
      </c>
      <c r="CB610" s="69">
        <v>0</v>
      </c>
      <c r="CC610" s="69">
        <v>0</v>
      </c>
      <c r="CD610" s="69">
        <v>0</v>
      </c>
      <c r="CE610" s="69">
        <v>0</v>
      </c>
      <c r="CF610" s="69">
        <v>0</v>
      </c>
      <c r="CG610" s="70" t="s">
        <v>423</v>
      </c>
      <c r="CH610" s="69">
        <v>0</v>
      </c>
      <c r="CI610" s="69">
        <v>0</v>
      </c>
      <c r="CJ610" s="69">
        <v>0</v>
      </c>
      <c r="CK610" s="69">
        <v>0</v>
      </c>
      <c r="CL610" s="69">
        <v>0</v>
      </c>
      <c r="CM610" s="69">
        <v>0</v>
      </c>
      <c r="CN610" s="69">
        <v>0</v>
      </c>
      <c r="CO610" s="69">
        <v>0</v>
      </c>
      <c r="CP610" s="70" t="s">
        <v>423</v>
      </c>
      <c r="CQ610" s="69">
        <v>0</v>
      </c>
      <c r="CR610" s="69">
        <v>0</v>
      </c>
      <c r="CS610" s="69">
        <v>0</v>
      </c>
      <c r="CT610" s="69">
        <v>0</v>
      </c>
      <c r="CU610" s="69">
        <v>0</v>
      </c>
      <c r="CV610" s="69">
        <v>0</v>
      </c>
      <c r="CW610" s="69">
        <v>0</v>
      </c>
      <c r="CX610" s="69">
        <v>0</v>
      </c>
      <c r="CY610" s="70" t="s">
        <v>423</v>
      </c>
      <c r="CZ610" s="69">
        <v>0</v>
      </c>
      <c r="DA610" s="69">
        <v>0</v>
      </c>
      <c r="DB610" s="69">
        <v>0</v>
      </c>
      <c r="DC610" s="69">
        <v>0</v>
      </c>
      <c r="DD610" s="69">
        <v>0</v>
      </c>
      <c r="DE610" s="69">
        <v>0</v>
      </c>
      <c r="DF610" s="69">
        <v>0</v>
      </c>
      <c r="DG610" s="69">
        <v>0</v>
      </c>
      <c r="DH610" s="70" t="s">
        <v>423</v>
      </c>
    </row>
    <row r="611" spans="1:112" s="74" customFormat="1" ht="11.5" hidden="1" x14ac:dyDescent="0.35">
      <c r="A611" s="88">
        <v>5818</v>
      </c>
      <c r="B611" s="88" t="s">
        <v>803</v>
      </c>
      <c r="C611" s="69"/>
      <c r="D611" s="69">
        <v>0</v>
      </c>
      <c r="E611" s="69">
        <v>0</v>
      </c>
      <c r="F611" s="69">
        <v>0</v>
      </c>
      <c r="G611" s="69">
        <v>0</v>
      </c>
      <c r="H611" s="69">
        <v>0</v>
      </c>
      <c r="I611" s="69">
        <v>0</v>
      </c>
      <c r="J611" s="69">
        <v>0</v>
      </c>
      <c r="K611" s="69">
        <v>0</v>
      </c>
      <c r="L611" s="69">
        <v>0</v>
      </c>
      <c r="M611" s="69">
        <v>0</v>
      </c>
      <c r="N611" s="70" t="s">
        <v>423</v>
      </c>
      <c r="O611" s="69">
        <v>0</v>
      </c>
      <c r="P611" s="69">
        <v>0</v>
      </c>
      <c r="Q611" s="69">
        <v>0</v>
      </c>
      <c r="R611" s="69">
        <v>0</v>
      </c>
      <c r="S611" s="69">
        <v>0</v>
      </c>
      <c r="T611" s="69">
        <v>0</v>
      </c>
      <c r="U611" s="69">
        <v>0</v>
      </c>
      <c r="V611" s="69">
        <v>0</v>
      </c>
      <c r="W611" s="70" t="s">
        <v>423</v>
      </c>
      <c r="X611" s="69">
        <f t="shared" si="446"/>
        <v>0</v>
      </c>
      <c r="Y611" s="69">
        <f t="shared" si="446"/>
        <v>0</v>
      </c>
      <c r="Z611" s="69">
        <f t="shared" si="446"/>
        <v>0</v>
      </c>
      <c r="AA611" s="69">
        <f t="shared" si="446"/>
        <v>0</v>
      </c>
      <c r="AB611" s="69">
        <f t="shared" si="446"/>
        <v>0</v>
      </c>
      <c r="AC611" s="69">
        <f t="shared" si="446"/>
        <v>0</v>
      </c>
      <c r="AD611" s="69">
        <f t="shared" si="446"/>
        <v>0</v>
      </c>
      <c r="AE611" s="69">
        <f t="shared" si="446"/>
        <v>0</v>
      </c>
      <c r="AF611" s="69">
        <v>0</v>
      </c>
      <c r="AG611" s="69">
        <v>0</v>
      </c>
      <c r="AH611" s="69">
        <v>0</v>
      </c>
      <c r="AI611" s="69">
        <v>0</v>
      </c>
      <c r="AJ611" s="69">
        <v>0</v>
      </c>
      <c r="AK611" s="69">
        <v>0</v>
      </c>
      <c r="AL611" s="69">
        <v>0</v>
      </c>
      <c r="AM611" s="69">
        <v>0</v>
      </c>
      <c r="AN611" s="70" t="s">
        <v>423</v>
      </c>
      <c r="AO611" s="69">
        <v>0</v>
      </c>
      <c r="AP611" s="69">
        <v>0</v>
      </c>
      <c r="AQ611" s="69">
        <v>0</v>
      </c>
      <c r="AR611" s="69">
        <v>0</v>
      </c>
      <c r="AS611" s="69">
        <v>0</v>
      </c>
      <c r="AT611" s="69">
        <v>0</v>
      </c>
      <c r="AU611" s="69">
        <v>0</v>
      </c>
      <c r="AV611" s="69">
        <v>0</v>
      </c>
      <c r="AW611" s="70" t="s">
        <v>423</v>
      </c>
      <c r="AX611" s="69">
        <v>0</v>
      </c>
      <c r="AY611" s="69">
        <v>0</v>
      </c>
      <c r="AZ611" s="69">
        <v>0</v>
      </c>
      <c r="BA611" s="69">
        <v>0</v>
      </c>
      <c r="BB611" s="69">
        <v>0</v>
      </c>
      <c r="BC611" s="69">
        <v>0</v>
      </c>
      <c r="BD611" s="69">
        <v>0</v>
      </c>
      <c r="BE611" s="69">
        <v>0</v>
      </c>
      <c r="BF611" s="70" t="s">
        <v>423</v>
      </c>
      <c r="BG611" s="69">
        <v>0</v>
      </c>
      <c r="BH611" s="69">
        <v>0</v>
      </c>
      <c r="BI611" s="69">
        <v>0</v>
      </c>
      <c r="BJ611" s="69">
        <v>0</v>
      </c>
      <c r="BK611" s="69">
        <v>0</v>
      </c>
      <c r="BL611" s="69">
        <v>0</v>
      </c>
      <c r="BM611" s="69">
        <v>0</v>
      </c>
      <c r="BN611" s="69">
        <v>0</v>
      </c>
      <c r="BO611" s="70" t="s">
        <v>423</v>
      </c>
      <c r="BP611" s="69">
        <v>0</v>
      </c>
      <c r="BQ611" s="69">
        <v>0</v>
      </c>
      <c r="BR611" s="69">
        <v>0</v>
      </c>
      <c r="BS611" s="69">
        <v>0</v>
      </c>
      <c r="BT611" s="69">
        <v>0</v>
      </c>
      <c r="BU611" s="69">
        <v>0</v>
      </c>
      <c r="BV611" s="69">
        <v>0</v>
      </c>
      <c r="BW611" s="69">
        <v>0</v>
      </c>
      <c r="BX611" s="70" t="s">
        <v>423</v>
      </c>
      <c r="BY611" s="69">
        <v>0</v>
      </c>
      <c r="BZ611" s="69">
        <v>0</v>
      </c>
      <c r="CA611" s="69">
        <v>0</v>
      </c>
      <c r="CB611" s="69">
        <v>0</v>
      </c>
      <c r="CC611" s="69">
        <v>0</v>
      </c>
      <c r="CD611" s="69">
        <v>0</v>
      </c>
      <c r="CE611" s="69">
        <v>0</v>
      </c>
      <c r="CF611" s="69">
        <v>0</v>
      </c>
      <c r="CG611" s="70" t="s">
        <v>423</v>
      </c>
      <c r="CH611" s="69">
        <v>0</v>
      </c>
      <c r="CI611" s="69">
        <v>0</v>
      </c>
      <c r="CJ611" s="69">
        <v>0</v>
      </c>
      <c r="CK611" s="69">
        <v>0</v>
      </c>
      <c r="CL611" s="69">
        <v>0</v>
      </c>
      <c r="CM611" s="69">
        <v>0</v>
      </c>
      <c r="CN611" s="69">
        <v>0</v>
      </c>
      <c r="CO611" s="69">
        <v>0</v>
      </c>
      <c r="CP611" s="70" t="s">
        <v>423</v>
      </c>
      <c r="CQ611" s="69">
        <v>0</v>
      </c>
      <c r="CR611" s="69">
        <v>0</v>
      </c>
      <c r="CS611" s="69">
        <v>0</v>
      </c>
      <c r="CT611" s="69">
        <v>0</v>
      </c>
      <c r="CU611" s="69">
        <v>0</v>
      </c>
      <c r="CV611" s="69">
        <v>0</v>
      </c>
      <c r="CW611" s="69">
        <v>0</v>
      </c>
      <c r="CX611" s="69">
        <v>0</v>
      </c>
      <c r="CY611" s="70" t="s">
        <v>423</v>
      </c>
      <c r="CZ611" s="69">
        <v>0</v>
      </c>
      <c r="DA611" s="69">
        <v>0</v>
      </c>
      <c r="DB611" s="69">
        <v>0</v>
      </c>
      <c r="DC611" s="69">
        <v>0</v>
      </c>
      <c r="DD611" s="69">
        <v>0</v>
      </c>
      <c r="DE611" s="69">
        <v>0</v>
      </c>
      <c r="DF611" s="69">
        <v>0</v>
      </c>
      <c r="DG611" s="69">
        <v>0</v>
      </c>
      <c r="DH611" s="70" t="s">
        <v>423</v>
      </c>
    </row>
    <row r="612" spans="1:112" s="74" customFormat="1" ht="11.5" hidden="1" x14ac:dyDescent="0.35">
      <c r="A612" s="88">
        <v>5819</v>
      </c>
      <c r="B612" s="88" t="s">
        <v>804</v>
      </c>
      <c r="C612" s="69"/>
      <c r="D612" s="69">
        <v>0</v>
      </c>
      <c r="E612" s="69">
        <v>13600</v>
      </c>
      <c r="F612" s="69">
        <v>5000</v>
      </c>
      <c r="G612" s="69">
        <v>8000</v>
      </c>
      <c r="H612" s="69">
        <v>0</v>
      </c>
      <c r="I612" s="69">
        <v>0</v>
      </c>
      <c r="J612" s="69">
        <v>600</v>
      </c>
      <c r="K612" s="69">
        <v>0</v>
      </c>
      <c r="L612" s="69">
        <v>0</v>
      </c>
      <c r="M612" s="69">
        <v>0</v>
      </c>
      <c r="N612" s="70" t="s">
        <v>423</v>
      </c>
      <c r="O612" s="69">
        <v>5000</v>
      </c>
      <c r="P612" s="69">
        <v>8000</v>
      </c>
      <c r="Q612" s="69">
        <v>0</v>
      </c>
      <c r="R612" s="69">
        <v>0</v>
      </c>
      <c r="S612" s="69">
        <v>600</v>
      </c>
      <c r="T612" s="69">
        <v>0</v>
      </c>
      <c r="U612" s="69">
        <v>0</v>
      </c>
      <c r="V612" s="69">
        <v>13600</v>
      </c>
      <c r="W612" s="70" t="s">
        <v>423</v>
      </c>
      <c r="X612" s="69">
        <f t="shared" si="446"/>
        <v>0</v>
      </c>
      <c r="Y612" s="69">
        <f t="shared" si="446"/>
        <v>0</v>
      </c>
      <c r="Z612" s="69">
        <f t="shared" si="446"/>
        <v>0</v>
      </c>
      <c r="AA612" s="69">
        <f t="shared" si="446"/>
        <v>0</v>
      </c>
      <c r="AB612" s="69">
        <f t="shared" si="446"/>
        <v>0</v>
      </c>
      <c r="AC612" s="69">
        <f t="shared" si="446"/>
        <v>0</v>
      </c>
      <c r="AD612" s="69">
        <f t="shared" si="446"/>
        <v>0</v>
      </c>
      <c r="AE612" s="69">
        <f t="shared" si="446"/>
        <v>-13600</v>
      </c>
      <c r="AF612" s="69">
        <v>5150</v>
      </c>
      <c r="AG612" s="69">
        <v>8240</v>
      </c>
      <c r="AH612" s="69">
        <v>0</v>
      </c>
      <c r="AI612" s="69">
        <v>0</v>
      </c>
      <c r="AJ612" s="69">
        <v>618</v>
      </c>
      <c r="AK612" s="69">
        <v>0</v>
      </c>
      <c r="AL612" s="69">
        <v>0</v>
      </c>
      <c r="AM612" s="69">
        <v>14008</v>
      </c>
      <c r="AN612" s="70" t="s">
        <v>423</v>
      </c>
      <c r="AO612" s="69">
        <v>5304.5</v>
      </c>
      <c r="AP612" s="69">
        <v>8487.2000000000007</v>
      </c>
      <c r="AQ612" s="69">
        <v>0</v>
      </c>
      <c r="AR612" s="69">
        <v>0</v>
      </c>
      <c r="AS612" s="69">
        <v>636.54</v>
      </c>
      <c r="AT612" s="69">
        <v>0</v>
      </c>
      <c r="AU612" s="69">
        <v>0</v>
      </c>
      <c r="AV612" s="69">
        <v>14428.240000000002</v>
      </c>
      <c r="AW612" s="70" t="s">
        <v>423</v>
      </c>
      <c r="AX612" s="69">
        <v>5463.6350000000002</v>
      </c>
      <c r="AY612" s="69">
        <v>8741.8160000000007</v>
      </c>
      <c r="AZ612" s="69">
        <v>0</v>
      </c>
      <c r="BA612" s="69">
        <v>0</v>
      </c>
      <c r="BB612" s="69">
        <v>655.63620000000003</v>
      </c>
      <c r="BC612" s="69">
        <v>0</v>
      </c>
      <c r="BD612" s="69">
        <v>0</v>
      </c>
      <c r="BE612" s="69">
        <v>14861.087200000002</v>
      </c>
      <c r="BF612" s="70" t="s">
        <v>423</v>
      </c>
      <c r="BG612" s="69">
        <v>5627.5440500000004</v>
      </c>
      <c r="BH612" s="69">
        <v>9004.0704800000003</v>
      </c>
      <c r="BI612" s="69">
        <v>0</v>
      </c>
      <c r="BJ612" s="69">
        <v>0</v>
      </c>
      <c r="BK612" s="69">
        <v>675.30528600000002</v>
      </c>
      <c r="BL612" s="69">
        <v>0</v>
      </c>
      <c r="BM612" s="69">
        <v>0</v>
      </c>
      <c r="BN612" s="69">
        <v>15306.919816000001</v>
      </c>
      <c r="BO612" s="70" t="s">
        <v>423</v>
      </c>
      <c r="BP612" s="69">
        <v>5796.3703715000001</v>
      </c>
      <c r="BQ612" s="69">
        <v>9274.1925944000013</v>
      </c>
      <c r="BR612" s="69">
        <v>0</v>
      </c>
      <c r="BS612" s="69">
        <v>0</v>
      </c>
      <c r="BT612" s="69">
        <v>695.56444457999999</v>
      </c>
      <c r="BU612" s="69">
        <v>0</v>
      </c>
      <c r="BV612" s="69">
        <v>0</v>
      </c>
      <c r="BW612" s="69">
        <v>15766.127410480001</v>
      </c>
      <c r="BX612" s="70" t="s">
        <v>423</v>
      </c>
      <c r="BY612" s="69">
        <v>5970.2614826449999</v>
      </c>
      <c r="BZ612" s="69">
        <v>9552.4183722320013</v>
      </c>
      <c r="CA612" s="69">
        <v>0</v>
      </c>
      <c r="CB612" s="69">
        <v>0</v>
      </c>
      <c r="CC612" s="69">
        <v>716.43137791740003</v>
      </c>
      <c r="CD612" s="69">
        <v>0</v>
      </c>
      <c r="CE612" s="69">
        <v>0</v>
      </c>
      <c r="CF612" s="69">
        <v>16239.111232794403</v>
      </c>
      <c r="CG612" s="70" t="s">
        <v>423</v>
      </c>
      <c r="CH612" s="69">
        <v>6149.3693271243501</v>
      </c>
      <c r="CI612" s="69">
        <v>9838.990923398962</v>
      </c>
      <c r="CJ612" s="69">
        <v>0</v>
      </c>
      <c r="CK612" s="69">
        <v>0</v>
      </c>
      <c r="CL612" s="69">
        <v>737.92431925492201</v>
      </c>
      <c r="CM612" s="69">
        <v>0</v>
      </c>
      <c r="CN612" s="69">
        <v>0</v>
      </c>
      <c r="CO612" s="69">
        <v>16726.284569778232</v>
      </c>
      <c r="CP612" s="70" t="s">
        <v>423</v>
      </c>
      <c r="CQ612" s="69">
        <v>6333.8504069380806</v>
      </c>
      <c r="CR612" s="69">
        <v>10134.16065110093</v>
      </c>
      <c r="CS612" s="69">
        <v>0</v>
      </c>
      <c r="CT612" s="69">
        <v>0</v>
      </c>
      <c r="CU612" s="69">
        <v>760.06204883256964</v>
      </c>
      <c r="CV612" s="69">
        <v>0</v>
      </c>
      <c r="CW612" s="69">
        <v>0</v>
      </c>
      <c r="CX612" s="69">
        <v>17228.07310687158</v>
      </c>
      <c r="CY612" s="70" t="s">
        <v>423</v>
      </c>
      <c r="CZ612" s="69">
        <v>6523.865919146223</v>
      </c>
      <c r="DA612" s="69">
        <v>10438.185470633958</v>
      </c>
      <c r="DB612" s="69">
        <v>0</v>
      </c>
      <c r="DC612" s="69">
        <v>0</v>
      </c>
      <c r="DD612" s="69">
        <v>782.86391029754679</v>
      </c>
      <c r="DE612" s="69">
        <v>0</v>
      </c>
      <c r="DF612" s="69">
        <v>0</v>
      </c>
      <c r="DG612" s="69">
        <v>17744.915300077726</v>
      </c>
      <c r="DH612" s="70" t="s">
        <v>423</v>
      </c>
    </row>
    <row r="613" spans="1:112" s="74" customFormat="1" ht="11.5" x14ac:dyDescent="0.35">
      <c r="A613" s="88">
        <v>5820</v>
      </c>
      <c r="B613" s="88" t="s">
        <v>805</v>
      </c>
      <c r="C613" s="69"/>
      <c r="D613" s="69">
        <v>0</v>
      </c>
      <c r="E613" s="69">
        <v>89584</v>
      </c>
      <c r="F613" s="69">
        <v>2000</v>
      </c>
      <c r="G613" s="69">
        <v>8584</v>
      </c>
      <c r="H613" s="69">
        <v>9000</v>
      </c>
      <c r="I613" s="69">
        <v>30000</v>
      </c>
      <c r="J613" s="69">
        <v>40000</v>
      </c>
      <c r="K613" s="69">
        <v>0</v>
      </c>
      <c r="L613" s="69">
        <v>0</v>
      </c>
      <c r="M613" s="69">
        <v>0</v>
      </c>
      <c r="N613" s="70" t="s">
        <v>423</v>
      </c>
      <c r="O613" s="69">
        <v>2000</v>
      </c>
      <c r="P613" s="69">
        <v>8584</v>
      </c>
      <c r="Q613" s="69">
        <v>9000</v>
      </c>
      <c r="R613" s="69">
        <v>30000</v>
      </c>
      <c r="S613" s="69">
        <v>0</v>
      </c>
      <c r="T613" s="69">
        <v>0</v>
      </c>
      <c r="U613" s="69">
        <v>0</v>
      </c>
      <c r="V613" s="69">
        <v>49584</v>
      </c>
      <c r="W613" s="70" t="s">
        <v>423</v>
      </c>
      <c r="X613" s="69">
        <f t="shared" si="446"/>
        <v>0</v>
      </c>
      <c r="Y613" s="69">
        <f t="shared" si="446"/>
        <v>0</v>
      </c>
      <c r="Z613" s="69">
        <f t="shared" si="446"/>
        <v>0</v>
      </c>
      <c r="AA613" s="69">
        <f t="shared" si="446"/>
        <v>0</v>
      </c>
      <c r="AB613" s="69">
        <f t="shared" si="446"/>
        <v>40000</v>
      </c>
      <c r="AC613" s="69">
        <f t="shared" si="446"/>
        <v>0</v>
      </c>
      <c r="AD613" s="69">
        <f t="shared" si="446"/>
        <v>0</v>
      </c>
      <c r="AE613" s="69">
        <f t="shared" si="446"/>
        <v>-49584</v>
      </c>
      <c r="AF613" s="69">
        <v>2060</v>
      </c>
      <c r="AG613" s="69">
        <v>8841.52</v>
      </c>
      <c r="AH613" s="69">
        <v>9270</v>
      </c>
      <c r="AI613" s="69">
        <v>30600</v>
      </c>
      <c r="AJ613" s="69">
        <v>0</v>
      </c>
      <c r="AK613" s="69">
        <v>0</v>
      </c>
      <c r="AL613" s="69">
        <v>0</v>
      </c>
      <c r="AM613" s="69">
        <v>50771.520000000004</v>
      </c>
      <c r="AN613" s="70" t="s">
        <v>423</v>
      </c>
      <c r="AO613" s="69">
        <v>2121.8000000000002</v>
      </c>
      <c r="AP613" s="69">
        <v>9106.7656000000006</v>
      </c>
      <c r="AQ613" s="69">
        <v>9548.1</v>
      </c>
      <c r="AR613" s="69">
        <v>31518</v>
      </c>
      <c r="AS613" s="69">
        <v>0</v>
      </c>
      <c r="AT613" s="69">
        <v>0</v>
      </c>
      <c r="AU613" s="69">
        <v>0</v>
      </c>
      <c r="AV613" s="69">
        <v>52294.6656</v>
      </c>
      <c r="AW613" s="70" t="s">
        <v>423</v>
      </c>
      <c r="AX613" s="69">
        <v>2185.4540000000002</v>
      </c>
      <c r="AY613" s="69">
        <v>9379.9685680000002</v>
      </c>
      <c r="AZ613" s="69">
        <v>9834.5430000000015</v>
      </c>
      <c r="BA613" s="69">
        <v>32463.54</v>
      </c>
      <c r="BB613" s="69">
        <v>0</v>
      </c>
      <c r="BC613" s="69">
        <v>0</v>
      </c>
      <c r="BD613" s="69">
        <v>0</v>
      </c>
      <c r="BE613" s="69">
        <v>53863.505568</v>
      </c>
      <c r="BF613" s="70" t="s">
        <v>423</v>
      </c>
      <c r="BG613" s="69">
        <v>2251.0176200000001</v>
      </c>
      <c r="BH613" s="69">
        <v>9661.3676250400003</v>
      </c>
      <c r="BI613" s="69">
        <v>10129.579290000001</v>
      </c>
      <c r="BJ613" s="69">
        <v>33437.446199999998</v>
      </c>
      <c r="BK613" s="69">
        <v>0</v>
      </c>
      <c r="BL613" s="69">
        <v>0</v>
      </c>
      <c r="BM613" s="69">
        <v>0</v>
      </c>
      <c r="BN613" s="69">
        <v>55479.410735040001</v>
      </c>
      <c r="BO613" s="70" t="s">
        <v>423</v>
      </c>
      <c r="BP613" s="69">
        <v>2318.5481486000003</v>
      </c>
      <c r="BQ613" s="69">
        <v>9951.2086537912</v>
      </c>
      <c r="BR613" s="69">
        <v>10433.466668700003</v>
      </c>
      <c r="BS613" s="69">
        <v>34440.569585999998</v>
      </c>
      <c r="BT613" s="69">
        <v>0</v>
      </c>
      <c r="BU613" s="69">
        <v>0</v>
      </c>
      <c r="BV613" s="69">
        <v>0</v>
      </c>
      <c r="BW613" s="69">
        <v>57143.793057091199</v>
      </c>
      <c r="BX613" s="70" t="s">
        <v>423</v>
      </c>
      <c r="BY613" s="69">
        <v>2388.1045930580003</v>
      </c>
      <c r="BZ613" s="69">
        <v>10249.744913404937</v>
      </c>
      <c r="CA613" s="69">
        <v>10746.470668761003</v>
      </c>
      <c r="CB613" s="69">
        <v>35473.786673579998</v>
      </c>
      <c r="CC613" s="69">
        <v>0</v>
      </c>
      <c r="CD613" s="69">
        <v>0</v>
      </c>
      <c r="CE613" s="69">
        <v>0</v>
      </c>
      <c r="CF613" s="69">
        <v>58858.106848803938</v>
      </c>
      <c r="CG613" s="70" t="s">
        <v>423</v>
      </c>
      <c r="CH613" s="69">
        <v>2459.7477308497405</v>
      </c>
      <c r="CI613" s="69">
        <v>10557.237260807085</v>
      </c>
      <c r="CJ613" s="69">
        <v>11068.864788823834</v>
      </c>
      <c r="CK613" s="69">
        <v>36538.000273787402</v>
      </c>
      <c r="CL613" s="69">
        <v>0</v>
      </c>
      <c r="CM613" s="69">
        <v>0</v>
      </c>
      <c r="CN613" s="69">
        <v>0</v>
      </c>
      <c r="CO613" s="69">
        <v>60623.850054268063</v>
      </c>
      <c r="CP613" s="70" t="s">
        <v>423</v>
      </c>
      <c r="CQ613" s="69">
        <v>2533.5401627752326</v>
      </c>
      <c r="CR613" s="69">
        <v>10873.954378631299</v>
      </c>
      <c r="CS613" s="69">
        <v>11400.930732488549</v>
      </c>
      <c r="CT613" s="69">
        <v>37634.140282001026</v>
      </c>
      <c r="CU613" s="69">
        <v>0</v>
      </c>
      <c r="CV613" s="69">
        <v>0</v>
      </c>
      <c r="CW613" s="69">
        <v>0</v>
      </c>
      <c r="CX613" s="69">
        <v>62442.565555896108</v>
      </c>
      <c r="CY613" s="70" t="s">
        <v>423</v>
      </c>
      <c r="CZ613" s="69">
        <v>2609.5463676584895</v>
      </c>
      <c r="DA613" s="69">
        <v>11200.173009990238</v>
      </c>
      <c r="DB613" s="69">
        <v>11742.958654463206</v>
      </c>
      <c r="DC613" s="69">
        <v>38763.164490461058</v>
      </c>
      <c r="DD613" s="69">
        <v>0</v>
      </c>
      <c r="DE613" s="69">
        <v>0</v>
      </c>
      <c r="DF613" s="69">
        <v>0</v>
      </c>
      <c r="DG613" s="69">
        <v>64315.842522572988</v>
      </c>
      <c r="DH613" s="70" t="s">
        <v>423</v>
      </c>
    </row>
    <row r="614" spans="1:112" s="74" customFormat="1" ht="11.5" hidden="1" outlineLevel="1" x14ac:dyDescent="0.35">
      <c r="A614" s="88">
        <v>5821</v>
      </c>
      <c r="B614" s="88" t="s">
        <v>806</v>
      </c>
      <c r="C614" s="69"/>
      <c r="D614" s="69">
        <v>0</v>
      </c>
      <c r="E614" s="69">
        <v>0</v>
      </c>
      <c r="F614" s="69">
        <v>0</v>
      </c>
      <c r="G614" s="69">
        <v>0</v>
      </c>
      <c r="H614" s="69">
        <v>0</v>
      </c>
      <c r="I614" s="69">
        <v>0</v>
      </c>
      <c r="J614" s="69">
        <v>0</v>
      </c>
      <c r="K614" s="69">
        <v>0</v>
      </c>
      <c r="L614" s="69">
        <v>0</v>
      </c>
      <c r="M614" s="69">
        <v>0</v>
      </c>
      <c r="N614" s="70" t="s">
        <v>423</v>
      </c>
      <c r="O614" s="69">
        <v>0</v>
      </c>
      <c r="P614" s="69">
        <v>0</v>
      </c>
      <c r="Q614" s="69">
        <v>0</v>
      </c>
      <c r="R614" s="69">
        <v>0</v>
      </c>
      <c r="S614" s="69">
        <v>0</v>
      </c>
      <c r="T614" s="69">
        <v>0</v>
      </c>
      <c r="U614" s="69">
        <v>0</v>
      </c>
      <c r="V614" s="69">
        <v>0</v>
      </c>
      <c r="W614" s="70" t="s">
        <v>423</v>
      </c>
      <c r="X614" s="69">
        <f t="shared" si="446"/>
        <v>0</v>
      </c>
      <c r="Y614" s="69">
        <f t="shared" si="446"/>
        <v>0</v>
      </c>
      <c r="Z614" s="69">
        <f t="shared" si="446"/>
        <v>0</v>
      </c>
      <c r="AA614" s="69">
        <f t="shared" si="446"/>
        <v>0</v>
      </c>
      <c r="AB614" s="69">
        <f t="shared" si="446"/>
        <v>0</v>
      </c>
      <c r="AC614" s="69">
        <f t="shared" si="446"/>
        <v>0</v>
      </c>
      <c r="AD614" s="69">
        <f t="shared" si="446"/>
        <v>0</v>
      </c>
      <c r="AE614" s="69">
        <f t="shared" ref="AE614" si="447">M614-V614</f>
        <v>0</v>
      </c>
      <c r="AF614" s="69">
        <v>0</v>
      </c>
      <c r="AG614" s="69">
        <v>0</v>
      </c>
      <c r="AH614" s="69">
        <v>0</v>
      </c>
      <c r="AI614" s="69">
        <v>0</v>
      </c>
      <c r="AJ614" s="69">
        <v>0</v>
      </c>
      <c r="AK614" s="69">
        <v>0</v>
      </c>
      <c r="AL614" s="69">
        <v>0</v>
      </c>
      <c r="AM614" s="69">
        <v>0</v>
      </c>
      <c r="AN614" s="70" t="s">
        <v>423</v>
      </c>
      <c r="AO614" s="69">
        <v>0</v>
      </c>
      <c r="AP614" s="69">
        <v>0</v>
      </c>
      <c r="AQ614" s="69">
        <v>0</v>
      </c>
      <c r="AR614" s="69">
        <v>0</v>
      </c>
      <c r="AS614" s="69">
        <v>0</v>
      </c>
      <c r="AT614" s="69">
        <v>0</v>
      </c>
      <c r="AU614" s="69">
        <v>0</v>
      </c>
      <c r="AV614" s="69">
        <v>0</v>
      </c>
      <c r="AW614" s="70" t="s">
        <v>423</v>
      </c>
      <c r="AX614" s="69">
        <v>0</v>
      </c>
      <c r="AY614" s="69">
        <v>0</v>
      </c>
      <c r="AZ614" s="69">
        <v>0</v>
      </c>
      <c r="BA614" s="69">
        <v>0</v>
      </c>
      <c r="BB614" s="69">
        <v>0</v>
      </c>
      <c r="BC614" s="69">
        <v>0</v>
      </c>
      <c r="BD614" s="69">
        <v>0</v>
      </c>
      <c r="BE614" s="69">
        <v>0</v>
      </c>
      <c r="BF614" s="70" t="s">
        <v>423</v>
      </c>
      <c r="BG614" s="69">
        <v>0</v>
      </c>
      <c r="BH614" s="69">
        <v>0</v>
      </c>
      <c r="BI614" s="69">
        <v>0</v>
      </c>
      <c r="BJ614" s="69">
        <v>0</v>
      </c>
      <c r="BK614" s="69">
        <v>0</v>
      </c>
      <c r="BL614" s="69">
        <v>0</v>
      </c>
      <c r="BM614" s="69">
        <v>0</v>
      </c>
      <c r="BN614" s="69">
        <v>0</v>
      </c>
      <c r="BO614" s="70" t="s">
        <v>423</v>
      </c>
      <c r="BP614" s="69">
        <v>0</v>
      </c>
      <c r="BQ614" s="69">
        <v>0</v>
      </c>
      <c r="BR614" s="69">
        <v>0</v>
      </c>
      <c r="BS614" s="69">
        <v>0</v>
      </c>
      <c r="BT614" s="69">
        <v>0</v>
      </c>
      <c r="BU614" s="69">
        <v>0</v>
      </c>
      <c r="BV614" s="69">
        <v>0</v>
      </c>
      <c r="BW614" s="69">
        <v>0</v>
      </c>
      <c r="BX614" s="70" t="s">
        <v>423</v>
      </c>
      <c r="BY614" s="69">
        <v>0</v>
      </c>
      <c r="BZ614" s="69">
        <v>0</v>
      </c>
      <c r="CA614" s="69">
        <v>0</v>
      </c>
      <c r="CB614" s="69">
        <v>0</v>
      </c>
      <c r="CC614" s="69">
        <v>0</v>
      </c>
      <c r="CD614" s="69">
        <v>0</v>
      </c>
      <c r="CE614" s="69">
        <v>0</v>
      </c>
      <c r="CF614" s="69">
        <v>0</v>
      </c>
      <c r="CG614" s="70" t="s">
        <v>423</v>
      </c>
      <c r="CH614" s="69">
        <v>0</v>
      </c>
      <c r="CI614" s="69">
        <v>0</v>
      </c>
      <c r="CJ614" s="69">
        <v>0</v>
      </c>
      <c r="CK614" s="69">
        <v>0</v>
      </c>
      <c r="CL614" s="69">
        <v>0</v>
      </c>
      <c r="CM614" s="69">
        <v>0</v>
      </c>
      <c r="CN614" s="69">
        <v>0</v>
      </c>
      <c r="CO614" s="69">
        <v>0</v>
      </c>
      <c r="CP614" s="70" t="s">
        <v>423</v>
      </c>
      <c r="CQ614" s="69">
        <v>0</v>
      </c>
      <c r="CR614" s="69">
        <v>0</v>
      </c>
      <c r="CS614" s="69">
        <v>0</v>
      </c>
      <c r="CT614" s="69">
        <v>0</v>
      </c>
      <c r="CU614" s="69">
        <v>0</v>
      </c>
      <c r="CV614" s="69">
        <v>0</v>
      </c>
      <c r="CW614" s="69">
        <v>0</v>
      </c>
      <c r="CX614" s="69">
        <v>0</v>
      </c>
      <c r="CY614" s="70" t="s">
        <v>423</v>
      </c>
      <c r="CZ614" s="69">
        <v>0</v>
      </c>
      <c r="DA614" s="69">
        <v>0</v>
      </c>
      <c r="DB614" s="69">
        <v>0</v>
      </c>
      <c r="DC614" s="69">
        <v>0</v>
      </c>
      <c r="DD614" s="69">
        <v>0</v>
      </c>
      <c r="DE614" s="69">
        <v>0</v>
      </c>
      <c r="DF614" s="69">
        <v>0</v>
      </c>
      <c r="DG614" s="69">
        <v>0</v>
      </c>
      <c r="DH614" s="70" t="s">
        <v>423</v>
      </c>
    </row>
    <row r="615" spans="1:112" s="74" customFormat="1" ht="11.5" outlineLevel="1" x14ac:dyDescent="0.35">
      <c r="A615" s="88">
        <v>5822</v>
      </c>
      <c r="B615" s="88" t="s">
        <v>807</v>
      </c>
      <c r="C615" s="69"/>
      <c r="D615" s="69">
        <v>0</v>
      </c>
      <c r="E615" s="69">
        <v>172983.9523809524</v>
      </c>
      <c r="F615" s="69">
        <v>23582.880000000001</v>
      </c>
      <c r="G615" s="69">
        <v>6000</v>
      </c>
      <c r="H615" s="69">
        <v>59000</v>
      </c>
      <c r="I615" s="69">
        <v>57897.752380952385</v>
      </c>
      <c r="J615" s="69">
        <v>26503.32</v>
      </c>
      <c r="K615" s="69">
        <v>0</v>
      </c>
      <c r="L615" s="69">
        <v>0</v>
      </c>
      <c r="M615" s="69">
        <v>0</v>
      </c>
      <c r="N615" s="70" t="s">
        <v>423</v>
      </c>
      <c r="O615" s="69">
        <v>23582.880000000001</v>
      </c>
      <c r="P615" s="69">
        <v>6000</v>
      </c>
      <c r="Q615" s="69">
        <v>59000</v>
      </c>
      <c r="R615" s="69">
        <v>57897.752380952385</v>
      </c>
      <c r="S615" s="69">
        <v>26503.32</v>
      </c>
      <c r="T615" s="69">
        <v>0</v>
      </c>
      <c r="U615" s="69">
        <v>0</v>
      </c>
      <c r="V615" s="69">
        <v>172983.9523809524</v>
      </c>
      <c r="W615" s="70" t="s">
        <v>423</v>
      </c>
      <c r="X615" s="69">
        <f t="shared" ref="X615:AE646" si="448">F615-O615</f>
        <v>0</v>
      </c>
      <c r="Y615" s="69">
        <f t="shared" si="448"/>
        <v>0</v>
      </c>
      <c r="Z615" s="69">
        <f t="shared" si="448"/>
        <v>0</v>
      </c>
      <c r="AA615" s="69">
        <f t="shared" si="448"/>
        <v>0</v>
      </c>
      <c r="AB615" s="69">
        <f t="shared" si="448"/>
        <v>0</v>
      </c>
      <c r="AC615" s="69">
        <f t="shared" si="448"/>
        <v>0</v>
      </c>
      <c r="AD615" s="69">
        <f t="shared" si="448"/>
        <v>0</v>
      </c>
      <c r="AE615" s="69">
        <f t="shared" si="448"/>
        <v>-172983.9523809524</v>
      </c>
      <c r="AF615" s="69">
        <v>24290.366400000003</v>
      </c>
      <c r="AG615" s="69">
        <v>6180</v>
      </c>
      <c r="AH615" s="69">
        <v>60770</v>
      </c>
      <c r="AI615" s="69">
        <v>59634.684952380958</v>
      </c>
      <c r="AJ615" s="69">
        <v>27298.419600000001</v>
      </c>
      <c r="AK615" s="69">
        <v>0</v>
      </c>
      <c r="AL615" s="69">
        <v>0</v>
      </c>
      <c r="AM615" s="69">
        <v>178173.47095238094</v>
      </c>
      <c r="AN615" s="70" t="s">
        <v>423</v>
      </c>
      <c r="AO615" s="69">
        <v>25019.077392000003</v>
      </c>
      <c r="AP615" s="69">
        <v>6365.4000000000005</v>
      </c>
      <c r="AQ615" s="69">
        <v>62593.1</v>
      </c>
      <c r="AR615" s="69">
        <v>61423.725500952387</v>
      </c>
      <c r="AS615" s="69">
        <v>28117.372188000001</v>
      </c>
      <c r="AT615" s="69">
        <v>0</v>
      </c>
      <c r="AU615" s="69">
        <v>0</v>
      </c>
      <c r="AV615" s="69">
        <v>183518.67508095241</v>
      </c>
      <c r="AW615" s="70" t="s">
        <v>423</v>
      </c>
      <c r="AX615" s="69">
        <v>25769.649713760005</v>
      </c>
      <c r="AY615" s="69">
        <v>6556.362000000001</v>
      </c>
      <c r="AZ615" s="69">
        <v>64470.893000000004</v>
      </c>
      <c r="BA615" s="69">
        <v>43266.43726598096</v>
      </c>
      <c r="BB615" s="69">
        <v>28960.893353640004</v>
      </c>
      <c r="BC615" s="69">
        <v>0</v>
      </c>
      <c r="BD615" s="69">
        <v>0</v>
      </c>
      <c r="BE615" s="69">
        <v>169024.23533338099</v>
      </c>
      <c r="BF615" s="70" t="s">
        <v>423</v>
      </c>
      <c r="BG615" s="69">
        <v>26542.739205172806</v>
      </c>
      <c r="BH615" s="69">
        <v>6753.0528600000016</v>
      </c>
      <c r="BI615" s="69">
        <v>66405.019790000006</v>
      </c>
      <c r="BJ615" s="69">
        <v>44564.430383960389</v>
      </c>
      <c r="BK615" s="69">
        <v>29829.720154249204</v>
      </c>
      <c r="BL615" s="69">
        <v>0</v>
      </c>
      <c r="BM615" s="69">
        <v>0</v>
      </c>
      <c r="BN615" s="69">
        <v>174094.96239338239</v>
      </c>
      <c r="BO615" s="70" t="s">
        <v>423</v>
      </c>
      <c r="BP615" s="69">
        <v>27339.021381327992</v>
      </c>
      <c r="BQ615" s="69">
        <v>6955.6444458000014</v>
      </c>
      <c r="BR615" s="69">
        <v>68397.17038370001</v>
      </c>
      <c r="BS615" s="69">
        <v>45901.363295479205</v>
      </c>
      <c r="BT615" s="69">
        <v>30724.611758876679</v>
      </c>
      <c r="BU615" s="69">
        <v>0</v>
      </c>
      <c r="BV615" s="69">
        <v>0</v>
      </c>
      <c r="BW615" s="69">
        <v>179317.8112651839</v>
      </c>
      <c r="BX615" s="70" t="s">
        <v>423</v>
      </c>
      <c r="BY615" s="69">
        <v>28159.192022767831</v>
      </c>
      <c r="BZ615" s="69">
        <v>7164.3137791740019</v>
      </c>
      <c r="CA615" s="69">
        <v>70449.085495211009</v>
      </c>
      <c r="CB615" s="69">
        <v>47278.40419434358</v>
      </c>
      <c r="CC615" s="69">
        <v>31646.35011164298</v>
      </c>
      <c r="CD615" s="69">
        <v>0</v>
      </c>
      <c r="CE615" s="69">
        <v>0</v>
      </c>
      <c r="CF615" s="69">
        <v>184697.3456031394</v>
      </c>
      <c r="CG615" s="70" t="s">
        <v>423</v>
      </c>
      <c r="CH615" s="69">
        <v>29003.967783450866</v>
      </c>
      <c r="CI615" s="69">
        <v>7379.2431925492219</v>
      </c>
      <c r="CJ615" s="69">
        <v>72562.558060067342</v>
      </c>
      <c r="CK615" s="69">
        <v>48696.756320173889</v>
      </c>
      <c r="CL615" s="69">
        <v>32595.740614992272</v>
      </c>
      <c r="CM615" s="69">
        <v>0</v>
      </c>
      <c r="CN615" s="69">
        <v>0</v>
      </c>
      <c r="CO615" s="69">
        <v>190238.2659712336</v>
      </c>
      <c r="CP615" s="70" t="s">
        <v>423</v>
      </c>
      <c r="CQ615" s="69">
        <v>29874.086816954394</v>
      </c>
      <c r="CR615" s="69">
        <v>7600.6204883256987</v>
      </c>
      <c r="CS615" s="69">
        <v>74739.434801869371</v>
      </c>
      <c r="CT615" s="69">
        <v>50157.659009779105</v>
      </c>
      <c r="CU615" s="69">
        <v>33573.612833442043</v>
      </c>
      <c r="CV615" s="69">
        <v>0</v>
      </c>
      <c r="CW615" s="69">
        <v>0</v>
      </c>
      <c r="CX615" s="69">
        <v>195945.41395037062</v>
      </c>
      <c r="CY615" s="70" t="s">
        <v>423</v>
      </c>
      <c r="CZ615" s="69">
        <v>30770.309421463026</v>
      </c>
      <c r="DA615" s="69">
        <v>7828.6391029754695</v>
      </c>
      <c r="DB615" s="69">
        <v>76981.617845925459</v>
      </c>
      <c r="DC615" s="69">
        <v>51662.388780072477</v>
      </c>
      <c r="DD615" s="69">
        <v>34580.821218445308</v>
      </c>
      <c r="DE615" s="69">
        <v>0</v>
      </c>
      <c r="DF615" s="69">
        <v>0</v>
      </c>
      <c r="DG615" s="69">
        <v>201823.77636888175</v>
      </c>
      <c r="DH615" s="70" t="s">
        <v>423</v>
      </c>
    </row>
    <row r="616" spans="1:112" s="74" customFormat="1" ht="11.5" x14ac:dyDescent="0.35">
      <c r="A616" s="88">
        <v>5824</v>
      </c>
      <c r="B616" s="88" t="s">
        <v>808</v>
      </c>
      <c r="C616" s="69"/>
      <c r="D616" s="69">
        <v>0</v>
      </c>
      <c r="E616" s="69">
        <v>179634.68000000002</v>
      </c>
      <c r="F616" s="69">
        <v>15754.67</v>
      </c>
      <c r="G616" s="69">
        <v>27250.27</v>
      </c>
      <c r="H616" s="69">
        <v>45554.04</v>
      </c>
      <c r="I616" s="69">
        <v>46872.18</v>
      </c>
      <c r="J616" s="69">
        <v>33656.1</v>
      </c>
      <c r="K616" s="69">
        <v>10547.42</v>
      </c>
      <c r="L616" s="69">
        <v>0</v>
      </c>
      <c r="M616" s="69">
        <v>0.01</v>
      </c>
      <c r="N616" s="70" t="s">
        <v>809</v>
      </c>
      <c r="O616" s="69">
        <v>15776.720000000003</v>
      </c>
      <c r="P616" s="69">
        <v>26709.02</v>
      </c>
      <c r="Q616" s="69">
        <v>44420.47</v>
      </c>
      <c r="R616" s="69">
        <v>54238.54</v>
      </c>
      <c r="S616" s="69">
        <v>30797.47</v>
      </c>
      <c r="T616" s="69">
        <v>10547.42</v>
      </c>
      <c r="U616" s="69">
        <v>0</v>
      </c>
      <c r="V616" s="69">
        <v>182489.64</v>
      </c>
      <c r="W616" s="70" t="s">
        <v>809</v>
      </c>
      <c r="X616" s="69">
        <f t="shared" si="448"/>
        <v>-22.05000000000291</v>
      </c>
      <c r="Y616" s="69">
        <f t="shared" si="448"/>
        <v>541.25</v>
      </c>
      <c r="Z616" s="69">
        <f t="shared" si="448"/>
        <v>1133.5699999999997</v>
      </c>
      <c r="AA616" s="69">
        <f t="shared" si="448"/>
        <v>-7366.3600000000006</v>
      </c>
      <c r="AB616" s="69">
        <f t="shared" si="448"/>
        <v>2858.6299999999974</v>
      </c>
      <c r="AC616" s="69">
        <f t="shared" si="448"/>
        <v>0</v>
      </c>
      <c r="AD616" s="69">
        <f t="shared" si="448"/>
        <v>0</v>
      </c>
      <c r="AE616" s="69">
        <f t="shared" si="448"/>
        <v>-182489.63</v>
      </c>
      <c r="AF616" s="69">
        <v>17181.170000000002</v>
      </c>
      <c r="AG616" s="69">
        <v>28730.420000000002</v>
      </c>
      <c r="AH616" s="69">
        <v>46452.25</v>
      </c>
      <c r="AI616" s="69">
        <v>79027.410672000013</v>
      </c>
      <c r="AJ616" s="69">
        <v>31836.880000000001</v>
      </c>
      <c r="AK616" s="69">
        <v>10320.219999999999</v>
      </c>
      <c r="AL616" s="69">
        <v>0</v>
      </c>
      <c r="AM616" s="69">
        <v>213548.350672</v>
      </c>
      <c r="AN616" s="70" t="s">
        <v>809</v>
      </c>
      <c r="AO616" s="69">
        <v>17483.420000000002</v>
      </c>
      <c r="AP616" s="69">
        <v>29406.71</v>
      </c>
      <c r="AQ616" s="69">
        <v>47217.62</v>
      </c>
      <c r="AR616" s="69">
        <v>74552.78</v>
      </c>
      <c r="AS616" s="69">
        <v>35300.800000000003</v>
      </c>
      <c r="AT616" s="69">
        <v>10386.15</v>
      </c>
      <c r="AU616" s="69">
        <v>0</v>
      </c>
      <c r="AV616" s="69">
        <v>214347.48</v>
      </c>
      <c r="AW616" s="70" t="s">
        <v>809</v>
      </c>
      <c r="AX616" s="69">
        <v>16676.4159</v>
      </c>
      <c r="AY616" s="69">
        <v>30717.686999999998</v>
      </c>
      <c r="AZ616" s="69">
        <v>49009.454999999994</v>
      </c>
      <c r="BA616" s="69">
        <v>76389.013999999996</v>
      </c>
      <c r="BB616" s="69">
        <v>36565.201000000001</v>
      </c>
      <c r="BC616" s="69">
        <v>10113.778999999999</v>
      </c>
      <c r="BD616" s="69">
        <v>0</v>
      </c>
      <c r="BE616" s="69">
        <v>219471.55189999999</v>
      </c>
      <c r="BF616" s="70" t="s">
        <v>809</v>
      </c>
      <c r="BG616" s="69">
        <v>16392.8217</v>
      </c>
      <c r="BH616" s="69">
        <v>31204.336499999994</v>
      </c>
      <c r="BI616" s="69">
        <v>49639.985999999997</v>
      </c>
      <c r="BJ616" s="69">
        <v>77745.031999999992</v>
      </c>
      <c r="BK616" s="69">
        <v>37009.68</v>
      </c>
      <c r="BL616" s="69">
        <v>10236.719999999999</v>
      </c>
      <c r="BM616" s="69">
        <v>0</v>
      </c>
      <c r="BN616" s="69">
        <v>222228.57619999998</v>
      </c>
      <c r="BO616" s="70" t="s">
        <v>809</v>
      </c>
      <c r="BP616" s="69">
        <v>16392.8217</v>
      </c>
      <c r="BQ616" s="69">
        <v>31204.336499999994</v>
      </c>
      <c r="BR616" s="69">
        <v>49639.985999999997</v>
      </c>
      <c r="BS616" s="69">
        <v>77745.031999999992</v>
      </c>
      <c r="BT616" s="69">
        <v>37009.68</v>
      </c>
      <c r="BU616" s="69">
        <v>10236.719999999999</v>
      </c>
      <c r="BV616" s="69">
        <v>0</v>
      </c>
      <c r="BW616" s="69">
        <v>222228.57619999998</v>
      </c>
      <c r="BX616" s="70" t="s">
        <v>809</v>
      </c>
      <c r="BY616" s="69">
        <v>16392.8217</v>
      </c>
      <c r="BZ616" s="69">
        <v>31204.336499999994</v>
      </c>
      <c r="CA616" s="69">
        <v>49639.985999999997</v>
      </c>
      <c r="CB616" s="69">
        <v>77745.031999999992</v>
      </c>
      <c r="CC616" s="69">
        <v>37009.68</v>
      </c>
      <c r="CD616" s="69">
        <v>10236.719999999999</v>
      </c>
      <c r="CE616" s="69">
        <v>0</v>
      </c>
      <c r="CF616" s="69">
        <v>222228.57619999998</v>
      </c>
      <c r="CG616" s="70" t="s">
        <v>809</v>
      </c>
      <c r="CH616" s="69">
        <v>16392.8217</v>
      </c>
      <c r="CI616" s="69">
        <v>31204.336499999994</v>
      </c>
      <c r="CJ616" s="69">
        <v>49639.985999999997</v>
      </c>
      <c r="CK616" s="69">
        <v>77745.031999999992</v>
      </c>
      <c r="CL616" s="69">
        <v>37009.68</v>
      </c>
      <c r="CM616" s="69">
        <v>10236.719999999999</v>
      </c>
      <c r="CN616" s="69">
        <v>0</v>
      </c>
      <c r="CO616" s="69">
        <v>222228.57619999998</v>
      </c>
      <c r="CP616" s="70" t="s">
        <v>809</v>
      </c>
      <c r="CQ616" s="69">
        <v>16392.8217</v>
      </c>
      <c r="CR616" s="69">
        <v>31204.336499999994</v>
      </c>
      <c r="CS616" s="69">
        <v>49639.985999999997</v>
      </c>
      <c r="CT616" s="69">
        <v>77745.031999999992</v>
      </c>
      <c r="CU616" s="69">
        <v>37009.68</v>
      </c>
      <c r="CV616" s="69">
        <v>10236.719999999999</v>
      </c>
      <c r="CW616" s="69">
        <v>0</v>
      </c>
      <c r="CX616" s="69">
        <v>222228.57619999998</v>
      </c>
      <c r="CY616" s="70" t="s">
        <v>809</v>
      </c>
      <c r="CZ616" s="69">
        <v>16392.8217</v>
      </c>
      <c r="DA616" s="69">
        <v>31204.336499999994</v>
      </c>
      <c r="DB616" s="69">
        <v>49639.985999999997</v>
      </c>
      <c r="DC616" s="69">
        <v>77745.031999999992</v>
      </c>
      <c r="DD616" s="69">
        <v>37009.68</v>
      </c>
      <c r="DE616" s="69">
        <v>10236.719999999999</v>
      </c>
      <c r="DF616" s="69">
        <v>0</v>
      </c>
      <c r="DG616" s="69">
        <v>222228.57619999998</v>
      </c>
      <c r="DH616" s="70" t="s">
        <v>809</v>
      </c>
    </row>
    <row r="617" spans="1:112" s="74" customFormat="1" ht="11.5" hidden="1" x14ac:dyDescent="0.35">
      <c r="A617" s="88">
        <v>5826</v>
      </c>
      <c r="B617" s="88" t="s">
        <v>810</v>
      </c>
      <c r="C617" s="69"/>
      <c r="D617" s="69">
        <v>0</v>
      </c>
      <c r="E617" s="69">
        <v>0</v>
      </c>
      <c r="F617" s="69">
        <v>0</v>
      </c>
      <c r="G617" s="69">
        <v>0</v>
      </c>
      <c r="H617" s="69">
        <v>0</v>
      </c>
      <c r="I617" s="69">
        <v>0</v>
      </c>
      <c r="J617" s="69">
        <v>0</v>
      </c>
      <c r="K617" s="69">
        <v>0</v>
      </c>
      <c r="L617" s="69">
        <v>0</v>
      </c>
      <c r="M617" s="69">
        <v>0</v>
      </c>
      <c r="N617" s="70" t="s">
        <v>423</v>
      </c>
      <c r="O617" s="69">
        <v>0</v>
      </c>
      <c r="P617" s="69">
        <v>0</v>
      </c>
      <c r="Q617" s="69">
        <v>0</v>
      </c>
      <c r="R617" s="69">
        <v>0</v>
      </c>
      <c r="S617" s="69">
        <v>0</v>
      </c>
      <c r="T617" s="69">
        <v>0</v>
      </c>
      <c r="U617" s="69">
        <v>0</v>
      </c>
      <c r="V617" s="69">
        <v>0</v>
      </c>
      <c r="W617" s="70" t="s">
        <v>423</v>
      </c>
      <c r="X617" s="69">
        <f t="shared" si="448"/>
        <v>0</v>
      </c>
      <c r="Y617" s="69">
        <f t="shared" si="448"/>
        <v>0</v>
      </c>
      <c r="Z617" s="69">
        <f t="shared" si="448"/>
        <v>0</v>
      </c>
      <c r="AA617" s="69">
        <f t="shared" si="448"/>
        <v>0</v>
      </c>
      <c r="AB617" s="69">
        <f t="shared" si="448"/>
        <v>0</v>
      </c>
      <c r="AC617" s="69">
        <f t="shared" si="448"/>
        <v>0</v>
      </c>
      <c r="AD617" s="69">
        <f t="shared" si="448"/>
        <v>0</v>
      </c>
      <c r="AE617" s="69">
        <f t="shared" si="448"/>
        <v>0</v>
      </c>
      <c r="AF617" s="69">
        <v>0</v>
      </c>
      <c r="AG617" s="69">
        <v>0</v>
      </c>
      <c r="AH617" s="69">
        <v>0</v>
      </c>
      <c r="AI617" s="69">
        <v>0</v>
      </c>
      <c r="AJ617" s="69">
        <v>0</v>
      </c>
      <c r="AK617" s="69">
        <v>0</v>
      </c>
      <c r="AL617" s="69">
        <v>0</v>
      </c>
      <c r="AM617" s="69">
        <v>0</v>
      </c>
      <c r="AN617" s="70" t="s">
        <v>423</v>
      </c>
      <c r="AO617" s="69">
        <v>0</v>
      </c>
      <c r="AP617" s="69">
        <v>0</v>
      </c>
      <c r="AQ617" s="69">
        <v>0</v>
      </c>
      <c r="AR617" s="69">
        <v>0</v>
      </c>
      <c r="AS617" s="69">
        <v>0</v>
      </c>
      <c r="AT617" s="69">
        <v>0</v>
      </c>
      <c r="AU617" s="69">
        <v>0</v>
      </c>
      <c r="AV617" s="69">
        <v>0</v>
      </c>
      <c r="AW617" s="70" t="s">
        <v>423</v>
      </c>
      <c r="AX617" s="69">
        <v>0</v>
      </c>
      <c r="AY617" s="69">
        <v>0</v>
      </c>
      <c r="AZ617" s="69">
        <v>0</v>
      </c>
      <c r="BA617" s="69">
        <v>0</v>
      </c>
      <c r="BB617" s="69">
        <v>0</v>
      </c>
      <c r="BC617" s="69">
        <v>0</v>
      </c>
      <c r="BD617" s="69">
        <v>0</v>
      </c>
      <c r="BE617" s="69">
        <v>0</v>
      </c>
      <c r="BF617" s="70" t="s">
        <v>423</v>
      </c>
      <c r="BG617" s="69">
        <v>0</v>
      </c>
      <c r="BH617" s="69">
        <v>0</v>
      </c>
      <c r="BI617" s="69">
        <v>0</v>
      </c>
      <c r="BJ617" s="69">
        <v>0</v>
      </c>
      <c r="BK617" s="69">
        <v>0</v>
      </c>
      <c r="BL617" s="69">
        <v>0</v>
      </c>
      <c r="BM617" s="69">
        <v>0</v>
      </c>
      <c r="BN617" s="69">
        <v>0</v>
      </c>
      <c r="BO617" s="70" t="s">
        <v>423</v>
      </c>
      <c r="BP617" s="69">
        <v>0</v>
      </c>
      <c r="BQ617" s="69">
        <v>0</v>
      </c>
      <c r="BR617" s="69">
        <v>0</v>
      </c>
      <c r="BS617" s="69">
        <v>0</v>
      </c>
      <c r="BT617" s="69">
        <v>0</v>
      </c>
      <c r="BU617" s="69">
        <v>0</v>
      </c>
      <c r="BV617" s="69">
        <v>0</v>
      </c>
      <c r="BW617" s="69">
        <v>0</v>
      </c>
      <c r="BX617" s="70" t="s">
        <v>423</v>
      </c>
      <c r="BY617" s="69">
        <v>0</v>
      </c>
      <c r="BZ617" s="69">
        <v>0</v>
      </c>
      <c r="CA617" s="69">
        <v>0</v>
      </c>
      <c r="CB617" s="69">
        <v>0</v>
      </c>
      <c r="CC617" s="69">
        <v>0</v>
      </c>
      <c r="CD617" s="69">
        <v>0</v>
      </c>
      <c r="CE617" s="69">
        <v>0</v>
      </c>
      <c r="CF617" s="69">
        <v>0</v>
      </c>
      <c r="CG617" s="70" t="s">
        <v>423</v>
      </c>
      <c r="CH617" s="69">
        <v>0</v>
      </c>
      <c r="CI617" s="69">
        <v>0</v>
      </c>
      <c r="CJ617" s="69">
        <v>0</v>
      </c>
      <c r="CK617" s="69">
        <v>0</v>
      </c>
      <c r="CL617" s="69">
        <v>0</v>
      </c>
      <c r="CM617" s="69">
        <v>0</v>
      </c>
      <c r="CN617" s="69">
        <v>0</v>
      </c>
      <c r="CO617" s="69">
        <v>0</v>
      </c>
      <c r="CP617" s="70" t="s">
        <v>423</v>
      </c>
      <c r="CQ617" s="69">
        <v>0</v>
      </c>
      <c r="CR617" s="69">
        <v>0</v>
      </c>
      <c r="CS617" s="69">
        <v>0</v>
      </c>
      <c r="CT617" s="69">
        <v>0</v>
      </c>
      <c r="CU617" s="69">
        <v>0</v>
      </c>
      <c r="CV617" s="69">
        <v>0</v>
      </c>
      <c r="CW617" s="69">
        <v>0</v>
      </c>
      <c r="CX617" s="69">
        <v>0</v>
      </c>
      <c r="CY617" s="70" t="s">
        <v>423</v>
      </c>
      <c r="CZ617" s="69">
        <v>0</v>
      </c>
      <c r="DA617" s="69">
        <v>0</v>
      </c>
      <c r="DB617" s="69">
        <v>0</v>
      </c>
      <c r="DC617" s="69">
        <v>0</v>
      </c>
      <c r="DD617" s="69">
        <v>0</v>
      </c>
      <c r="DE617" s="69">
        <v>0</v>
      </c>
      <c r="DF617" s="69">
        <v>0</v>
      </c>
      <c r="DG617" s="69">
        <v>0</v>
      </c>
      <c r="DH617" s="70" t="s">
        <v>423</v>
      </c>
    </row>
    <row r="618" spans="1:112" s="74" customFormat="1" ht="11.5" hidden="1" x14ac:dyDescent="0.35">
      <c r="A618" s="88">
        <v>5827</v>
      </c>
      <c r="B618" s="88" t="s">
        <v>811</v>
      </c>
      <c r="C618" s="69"/>
      <c r="D618" s="69">
        <v>0</v>
      </c>
      <c r="E618" s="69">
        <v>0</v>
      </c>
      <c r="F618" s="69">
        <v>0</v>
      </c>
      <c r="G618" s="69">
        <v>0</v>
      </c>
      <c r="H618" s="69">
        <v>0</v>
      </c>
      <c r="I618" s="69">
        <v>0</v>
      </c>
      <c r="J618" s="69">
        <v>0</v>
      </c>
      <c r="K618" s="69">
        <v>0</v>
      </c>
      <c r="L618" s="69">
        <v>0</v>
      </c>
      <c r="M618" s="69">
        <v>0</v>
      </c>
      <c r="N618" s="70" t="s">
        <v>423</v>
      </c>
      <c r="O618" s="69">
        <v>0</v>
      </c>
      <c r="P618" s="69">
        <v>0</v>
      </c>
      <c r="Q618" s="69">
        <v>0</v>
      </c>
      <c r="R618" s="69">
        <v>0</v>
      </c>
      <c r="S618" s="69">
        <v>0</v>
      </c>
      <c r="T618" s="69">
        <v>0</v>
      </c>
      <c r="U618" s="69">
        <v>0</v>
      </c>
      <c r="V618" s="69">
        <v>0</v>
      </c>
      <c r="W618" s="70" t="s">
        <v>423</v>
      </c>
      <c r="X618" s="69">
        <f t="shared" si="448"/>
        <v>0</v>
      </c>
      <c r="Y618" s="69">
        <f t="shared" si="448"/>
        <v>0</v>
      </c>
      <c r="Z618" s="69">
        <f t="shared" si="448"/>
        <v>0</v>
      </c>
      <c r="AA618" s="69">
        <f t="shared" si="448"/>
        <v>0</v>
      </c>
      <c r="AB618" s="69">
        <f t="shared" si="448"/>
        <v>0</v>
      </c>
      <c r="AC618" s="69">
        <f t="shared" si="448"/>
        <v>0</v>
      </c>
      <c r="AD618" s="69">
        <f t="shared" si="448"/>
        <v>0</v>
      </c>
      <c r="AE618" s="69">
        <f t="shared" si="448"/>
        <v>0</v>
      </c>
      <c r="AF618" s="69">
        <v>0</v>
      </c>
      <c r="AG618" s="69">
        <v>0</v>
      </c>
      <c r="AH618" s="69">
        <v>0</v>
      </c>
      <c r="AI618" s="69">
        <v>0</v>
      </c>
      <c r="AJ618" s="69">
        <v>0</v>
      </c>
      <c r="AK618" s="69">
        <v>0</v>
      </c>
      <c r="AL618" s="69">
        <v>0</v>
      </c>
      <c r="AM618" s="69">
        <v>0</v>
      </c>
      <c r="AN618" s="70" t="s">
        <v>423</v>
      </c>
      <c r="AO618" s="69">
        <v>0</v>
      </c>
      <c r="AP618" s="69">
        <v>0</v>
      </c>
      <c r="AQ618" s="69">
        <v>0</v>
      </c>
      <c r="AR618" s="69">
        <v>0</v>
      </c>
      <c r="AS618" s="69">
        <v>0</v>
      </c>
      <c r="AT618" s="69">
        <v>0</v>
      </c>
      <c r="AU618" s="69">
        <v>0</v>
      </c>
      <c r="AV618" s="69">
        <v>0</v>
      </c>
      <c r="AW618" s="70" t="s">
        <v>423</v>
      </c>
      <c r="AX618" s="69">
        <v>0</v>
      </c>
      <c r="AY618" s="69">
        <v>0</v>
      </c>
      <c r="AZ618" s="69">
        <v>0</v>
      </c>
      <c r="BA618" s="69">
        <v>0</v>
      </c>
      <c r="BB618" s="69">
        <v>0</v>
      </c>
      <c r="BC618" s="69">
        <v>0</v>
      </c>
      <c r="BD618" s="69">
        <v>0</v>
      </c>
      <c r="BE618" s="69">
        <v>0</v>
      </c>
      <c r="BF618" s="70" t="s">
        <v>423</v>
      </c>
      <c r="BG618" s="69">
        <v>0</v>
      </c>
      <c r="BH618" s="69">
        <v>0</v>
      </c>
      <c r="BI618" s="69">
        <v>0</v>
      </c>
      <c r="BJ618" s="69">
        <v>0</v>
      </c>
      <c r="BK618" s="69">
        <v>0</v>
      </c>
      <c r="BL618" s="69">
        <v>0</v>
      </c>
      <c r="BM618" s="69">
        <v>0</v>
      </c>
      <c r="BN618" s="69">
        <v>0</v>
      </c>
      <c r="BO618" s="70" t="s">
        <v>423</v>
      </c>
      <c r="BP618" s="69">
        <v>0</v>
      </c>
      <c r="BQ618" s="69">
        <v>0</v>
      </c>
      <c r="BR618" s="69">
        <v>0</v>
      </c>
      <c r="BS618" s="69">
        <v>0</v>
      </c>
      <c r="BT618" s="69">
        <v>0</v>
      </c>
      <c r="BU618" s="69">
        <v>0</v>
      </c>
      <c r="BV618" s="69">
        <v>0</v>
      </c>
      <c r="BW618" s="69">
        <v>0</v>
      </c>
      <c r="BX618" s="70" t="s">
        <v>423</v>
      </c>
      <c r="BY618" s="69">
        <v>0</v>
      </c>
      <c r="BZ618" s="69">
        <v>0</v>
      </c>
      <c r="CA618" s="69">
        <v>0</v>
      </c>
      <c r="CB618" s="69">
        <v>0</v>
      </c>
      <c r="CC618" s="69">
        <v>0</v>
      </c>
      <c r="CD618" s="69">
        <v>0</v>
      </c>
      <c r="CE618" s="69">
        <v>0</v>
      </c>
      <c r="CF618" s="69">
        <v>0</v>
      </c>
      <c r="CG618" s="70" t="s">
        <v>423</v>
      </c>
      <c r="CH618" s="69">
        <v>0</v>
      </c>
      <c r="CI618" s="69">
        <v>0</v>
      </c>
      <c r="CJ618" s="69">
        <v>0</v>
      </c>
      <c r="CK618" s="69">
        <v>0</v>
      </c>
      <c r="CL618" s="69">
        <v>0</v>
      </c>
      <c r="CM618" s="69">
        <v>0</v>
      </c>
      <c r="CN618" s="69">
        <v>0</v>
      </c>
      <c r="CO618" s="69">
        <v>0</v>
      </c>
      <c r="CP618" s="70" t="s">
        <v>423</v>
      </c>
      <c r="CQ618" s="69">
        <v>0</v>
      </c>
      <c r="CR618" s="69">
        <v>0</v>
      </c>
      <c r="CS618" s="69">
        <v>0</v>
      </c>
      <c r="CT618" s="69">
        <v>0</v>
      </c>
      <c r="CU618" s="69">
        <v>0</v>
      </c>
      <c r="CV618" s="69">
        <v>0</v>
      </c>
      <c r="CW618" s="69">
        <v>0</v>
      </c>
      <c r="CX618" s="69">
        <v>0</v>
      </c>
      <c r="CY618" s="70" t="s">
        <v>423</v>
      </c>
      <c r="CZ618" s="69">
        <v>0</v>
      </c>
      <c r="DA618" s="69">
        <v>0</v>
      </c>
      <c r="DB618" s="69">
        <v>0</v>
      </c>
      <c r="DC618" s="69">
        <v>0</v>
      </c>
      <c r="DD618" s="69">
        <v>0</v>
      </c>
      <c r="DE618" s="69">
        <v>0</v>
      </c>
      <c r="DF618" s="69">
        <v>0</v>
      </c>
      <c r="DG618" s="69">
        <v>0</v>
      </c>
      <c r="DH618" s="70" t="s">
        <v>423</v>
      </c>
    </row>
    <row r="619" spans="1:112" s="74" customFormat="1" ht="11.5" hidden="1" x14ac:dyDescent="0.35">
      <c r="A619" s="88">
        <v>5828</v>
      </c>
      <c r="B619" s="88" t="s">
        <v>812</v>
      </c>
      <c r="C619" s="69"/>
      <c r="D619" s="69">
        <v>0</v>
      </c>
      <c r="E619" s="69">
        <v>0</v>
      </c>
      <c r="F619" s="69">
        <v>0</v>
      </c>
      <c r="G619" s="69">
        <v>0</v>
      </c>
      <c r="H619" s="69">
        <v>0</v>
      </c>
      <c r="I619" s="69">
        <v>0</v>
      </c>
      <c r="J619" s="69">
        <v>0</v>
      </c>
      <c r="K619" s="69">
        <v>0</v>
      </c>
      <c r="L619" s="69">
        <v>0</v>
      </c>
      <c r="M619" s="69">
        <v>0</v>
      </c>
      <c r="N619" s="70" t="s">
        <v>423</v>
      </c>
      <c r="O619" s="69">
        <v>0</v>
      </c>
      <c r="P619" s="69">
        <v>0</v>
      </c>
      <c r="Q619" s="69">
        <v>0</v>
      </c>
      <c r="R619" s="69">
        <v>0</v>
      </c>
      <c r="S619" s="69">
        <v>0</v>
      </c>
      <c r="T619" s="69">
        <v>0</v>
      </c>
      <c r="U619" s="69">
        <v>0</v>
      </c>
      <c r="V619" s="69">
        <v>0</v>
      </c>
      <c r="W619" s="70" t="s">
        <v>423</v>
      </c>
      <c r="X619" s="69">
        <f t="shared" si="448"/>
        <v>0</v>
      </c>
      <c r="Y619" s="69">
        <f t="shared" si="448"/>
        <v>0</v>
      </c>
      <c r="Z619" s="69">
        <f t="shared" si="448"/>
        <v>0</v>
      </c>
      <c r="AA619" s="69">
        <f t="shared" si="448"/>
        <v>0</v>
      </c>
      <c r="AB619" s="69">
        <f t="shared" si="448"/>
        <v>0</v>
      </c>
      <c r="AC619" s="69">
        <f t="shared" si="448"/>
        <v>0</v>
      </c>
      <c r="AD619" s="69">
        <f t="shared" si="448"/>
        <v>0</v>
      </c>
      <c r="AE619" s="69">
        <f t="shared" si="448"/>
        <v>0</v>
      </c>
      <c r="AF619" s="69">
        <v>0</v>
      </c>
      <c r="AG619" s="69">
        <v>0</v>
      </c>
      <c r="AH619" s="69">
        <v>0</v>
      </c>
      <c r="AI619" s="69">
        <v>0</v>
      </c>
      <c r="AJ619" s="69">
        <v>0</v>
      </c>
      <c r="AK619" s="69">
        <v>0</v>
      </c>
      <c r="AL619" s="69">
        <v>0</v>
      </c>
      <c r="AM619" s="69">
        <v>0</v>
      </c>
      <c r="AN619" s="70" t="s">
        <v>423</v>
      </c>
      <c r="AO619" s="69">
        <v>0</v>
      </c>
      <c r="AP619" s="69">
        <v>0</v>
      </c>
      <c r="AQ619" s="69">
        <v>0</v>
      </c>
      <c r="AR619" s="69">
        <v>0</v>
      </c>
      <c r="AS619" s="69">
        <v>0</v>
      </c>
      <c r="AT619" s="69">
        <v>0</v>
      </c>
      <c r="AU619" s="69">
        <v>0</v>
      </c>
      <c r="AV619" s="69">
        <v>0</v>
      </c>
      <c r="AW619" s="70" t="s">
        <v>423</v>
      </c>
      <c r="AX619" s="69">
        <v>0</v>
      </c>
      <c r="AY619" s="69">
        <v>0</v>
      </c>
      <c r="AZ619" s="69">
        <v>0</v>
      </c>
      <c r="BA619" s="69">
        <v>0</v>
      </c>
      <c r="BB619" s="69">
        <v>0</v>
      </c>
      <c r="BC619" s="69">
        <v>0</v>
      </c>
      <c r="BD619" s="69">
        <v>0</v>
      </c>
      <c r="BE619" s="69">
        <v>0</v>
      </c>
      <c r="BF619" s="70" t="s">
        <v>423</v>
      </c>
      <c r="BG619" s="69">
        <v>0</v>
      </c>
      <c r="BH619" s="69">
        <v>0</v>
      </c>
      <c r="BI619" s="69">
        <v>0</v>
      </c>
      <c r="BJ619" s="69">
        <v>0</v>
      </c>
      <c r="BK619" s="69">
        <v>0</v>
      </c>
      <c r="BL619" s="69">
        <v>0</v>
      </c>
      <c r="BM619" s="69">
        <v>0</v>
      </c>
      <c r="BN619" s="69">
        <v>0</v>
      </c>
      <c r="BO619" s="70" t="s">
        <v>423</v>
      </c>
      <c r="BP619" s="69">
        <v>0</v>
      </c>
      <c r="BQ619" s="69">
        <v>0</v>
      </c>
      <c r="BR619" s="69">
        <v>0</v>
      </c>
      <c r="BS619" s="69">
        <v>0</v>
      </c>
      <c r="BT619" s="69">
        <v>0</v>
      </c>
      <c r="BU619" s="69">
        <v>0</v>
      </c>
      <c r="BV619" s="69">
        <v>0</v>
      </c>
      <c r="BW619" s="69">
        <v>0</v>
      </c>
      <c r="BX619" s="70" t="s">
        <v>423</v>
      </c>
      <c r="BY619" s="69">
        <v>0</v>
      </c>
      <c r="BZ619" s="69">
        <v>0</v>
      </c>
      <c r="CA619" s="69">
        <v>0</v>
      </c>
      <c r="CB619" s="69">
        <v>0</v>
      </c>
      <c r="CC619" s="69">
        <v>0</v>
      </c>
      <c r="CD619" s="69">
        <v>0</v>
      </c>
      <c r="CE619" s="69">
        <v>0</v>
      </c>
      <c r="CF619" s="69">
        <v>0</v>
      </c>
      <c r="CG619" s="70" t="s">
        <v>423</v>
      </c>
      <c r="CH619" s="69">
        <v>0</v>
      </c>
      <c r="CI619" s="69">
        <v>0</v>
      </c>
      <c r="CJ619" s="69">
        <v>0</v>
      </c>
      <c r="CK619" s="69">
        <v>0</v>
      </c>
      <c r="CL619" s="69">
        <v>0</v>
      </c>
      <c r="CM619" s="69">
        <v>0</v>
      </c>
      <c r="CN619" s="69">
        <v>0</v>
      </c>
      <c r="CO619" s="69">
        <v>0</v>
      </c>
      <c r="CP619" s="70" t="s">
        <v>423</v>
      </c>
      <c r="CQ619" s="69">
        <v>0</v>
      </c>
      <c r="CR619" s="69">
        <v>0</v>
      </c>
      <c r="CS619" s="69">
        <v>0</v>
      </c>
      <c r="CT619" s="69">
        <v>0</v>
      </c>
      <c r="CU619" s="69">
        <v>0</v>
      </c>
      <c r="CV619" s="69">
        <v>0</v>
      </c>
      <c r="CW619" s="69">
        <v>0</v>
      </c>
      <c r="CX619" s="69">
        <v>0</v>
      </c>
      <c r="CY619" s="70" t="s">
        <v>423</v>
      </c>
      <c r="CZ619" s="69">
        <v>0</v>
      </c>
      <c r="DA619" s="69">
        <v>0</v>
      </c>
      <c r="DB619" s="69">
        <v>0</v>
      </c>
      <c r="DC619" s="69">
        <v>0</v>
      </c>
      <c r="DD619" s="69">
        <v>0</v>
      </c>
      <c r="DE619" s="69">
        <v>0</v>
      </c>
      <c r="DF619" s="69">
        <v>0</v>
      </c>
      <c r="DG619" s="69">
        <v>0</v>
      </c>
      <c r="DH619" s="70" t="s">
        <v>423</v>
      </c>
    </row>
    <row r="620" spans="1:112" s="74" customFormat="1" ht="11.5" hidden="1" x14ac:dyDescent="0.35">
      <c r="A620" s="88">
        <v>5829</v>
      </c>
      <c r="B620" s="88" t="s">
        <v>813</v>
      </c>
      <c r="C620" s="69"/>
      <c r="D620" s="69">
        <v>0</v>
      </c>
      <c r="E620" s="69">
        <v>0</v>
      </c>
      <c r="F620" s="69">
        <v>0</v>
      </c>
      <c r="G620" s="69">
        <v>0</v>
      </c>
      <c r="H620" s="69">
        <v>0</v>
      </c>
      <c r="I620" s="69">
        <v>0</v>
      </c>
      <c r="J620" s="69">
        <v>0</v>
      </c>
      <c r="K620" s="69">
        <v>0</v>
      </c>
      <c r="L620" s="69">
        <v>0</v>
      </c>
      <c r="M620" s="69">
        <v>0</v>
      </c>
      <c r="N620" s="70" t="s">
        <v>423</v>
      </c>
      <c r="O620" s="69">
        <v>0</v>
      </c>
      <c r="P620" s="69">
        <v>0</v>
      </c>
      <c r="Q620" s="69">
        <v>0</v>
      </c>
      <c r="R620" s="69">
        <v>0</v>
      </c>
      <c r="S620" s="69">
        <v>0</v>
      </c>
      <c r="T620" s="69">
        <v>0</v>
      </c>
      <c r="U620" s="69">
        <v>0</v>
      </c>
      <c r="V620" s="69">
        <v>0</v>
      </c>
      <c r="W620" s="70" t="s">
        <v>423</v>
      </c>
      <c r="X620" s="69">
        <f t="shared" si="448"/>
        <v>0</v>
      </c>
      <c r="Y620" s="69">
        <f t="shared" si="448"/>
        <v>0</v>
      </c>
      <c r="Z620" s="69">
        <f t="shared" si="448"/>
        <v>0</v>
      </c>
      <c r="AA620" s="69">
        <f t="shared" si="448"/>
        <v>0</v>
      </c>
      <c r="AB620" s="69">
        <f t="shared" si="448"/>
        <v>0</v>
      </c>
      <c r="AC620" s="69">
        <f t="shared" si="448"/>
        <v>0</v>
      </c>
      <c r="AD620" s="69">
        <f t="shared" si="448"/>
        <v>0</v>
      </c>
      <c r="AE620" s="69">
        <f t="shared" si="448"/>
        <v>0</v>
      </c>
      <c r="AF620" s="69">
        <v>0</v>
      </c>
      <c r="AG620" s="69">
        <v>0</v>
      </c>
      <c r="AH620" s="69">
        <v>0</v>
      </c>
      <c r="AI620" s="69">
        <v>0</v>
      </c>
      <c r="AJ620" s="69">
        <v>0</v>
      </c>
      <c r="AK620" s="69">
        <v>0</v>
      </c>
      <c r="AL620" s="69">
        <v>0</v>
      </c>
      <c r="AM620" s="69">
        <v>0</v>
      </c>
      <c r="AN620" s="70" t="s">
        <v>423</v>
      </c>
      <c r="AO620" s="69">
        <v>0</v>
      </c>
      <c r="AP620" s="69">
        <v>0</v>
      </c>
      <c r="AQ620" s="69">
        <v>0</v>
      </c>
      <c r="AR620" s="69">
        <v>0</v>
      </c>
      <c r="AS620" s="69">
        <v>0</v>
      </c>
      <c r="AT620" s="69">
        <v>0</v>
      </c>
      <c r="AU620" s="69">
        <v>0</v>
      </c>
      <c r="AV620" s="69">
        <v>0</v>
      </c>
      <c r="AW620" s="70" t="s">
        <v>423</v>
      </c>
      <c r="AX620" s="69">
        <v>0</v>
      </c>
      <c r="AY620" s="69">
        <v>0</v>
      </c>
      <c r="AZ620" s="69">
        <v>0</v>
      </c>
      <c r="BA620" s="69">
        <v>0</v>
      </c>
      <c r="BB620" s="69">
        <v>0</v>
      </c>
      <c r="BC620" s="69">
        <v>0</v>
      </c>
      <c r="BD620" s="69">
        <v>0</v>
      </c>
      <c r="BE620" s="69">
        <v>0</v>
      </c>
      <c r="BF620" s="70" t="s">
        <v>423</v>
      </c>
      <c r="BG620" s="69">
        <v>0</v>
      </c>
      <c r="BH620" s="69">
        <v>0</v>
      </c>
      <c r="BI620" s="69">
        <v>0</v>
      </c>
      <c r="BJ620" s="69">
        <v>0</v>
      </c>
      <c r="BK620" s="69">
        <v>0</v>
      </c>
      <c r="BL620" s="69">
        <v>0</v>
      </c>
      <c r="BM620" s="69">
        <v>0</v>
      </c>
      <c r="BN620" s="69">
        <v>0</v>
      </c>
      <c r="BO620" s="70" t="s">
        <v>423</v>
      </c>
      <c r="BP620" s="69">
        <v>0</v>
      </c>
      <c r="BQ620" s="69">
        <v>0</v>
      </c>
      <c r="BR620" s="69">
        <v>0</v>
      </c>
      <c r="BS620" s="69">
        <v>0</v>
      </c>
      <c r="BT620" s="69">
        <v>0</v>
      </c>
      <c r="BU620" s="69">
        <v>0</v>
      </c>
      <c r="BV620" s="69">
        <v>0</v>
      </c>
      <c r="BW620" s="69">
        <v>0</v>
      </c>
      <c r="BX620" s="70" t="s">
        <v>423</v>
      </c>
      <c r="BY620" s="69">
        <v>0</v>
      </c>
      <c r="BZ620" s="69">
        <v>0</v>
      </c>
      <c r="CA620" s="69">
        <v>0</v>
      </c>
      <c r="CB620" s="69">
        <v>0</v>
      </c>
      <c r="CC620" s="69">
        <v>0</v>
      </c>
      <c r="CD620" s="69">
        <v>0</v>
      </c>
      <c r="CE620" s="69">
        <v>0</v>
      </c>
      <c r="CF620" s="69">
        <v>0</v>
      </c>
      <c r="CG620" s="70" t="s">
        <v>423</v>
      </c>
      <c r="CH620" s="69">
        <v>0</v>
      </c>
      <c r="CI620" s="69">
        <v>0</v>
      </c>
      <c r="CJ620" s="69">
        <v>0</v>
      </c>
      <c r="CK620" s="69">
        <v>0</v>
      </c>
      <c r="CL620" s="69">
        <v>0</v>
      </c>
      <c r="CM620" s="69">
        <v>0</v>
      </c>
      <c r="CN620" s="69">
        <v>0</v>
      </c>
      <c r="CO620" s="69">
        <v>0</v>
      </c>
      <c r="CP620" s="70" t="s">
        <v>423</v>
      </c>
      <c r="CQ620" s="69">
        <v>0</v>
      </c>
      <c r="CR620" s="69">
        <v>0</v>
      </c>
      <c r="CS620" s="69">
        <v>0</v>
      </c>
      <c r="CT620" s="69">
        <v>0</v>
      </c>
      <c r="CU620" s="69">
        <v>0</v>
      </c>
      <c r="CV620" s="69">
        <v>0</v>
      </c>
      <c r="CW620" s="69">
        <v>0</v>
      </c>
      <c r="CX620" s="69">
        <v>0</v>
      </c>
      <c r="CY620" s="70" t="s">
        <v>423</v>
      </c>
      <c r="CZ620" s="69">
        <v>0</v>
      </c>
      <c r="DA620" s="69">
        <v>0</v>
      </c>
      <c r="DB620" s="69">
        <v>0</v>
      </c>
      <c r="DC620" s="69">
        <v>0</v>
      </c>
      <c r="DD620" s="69">
        <v>0</v>
      </c>
      <c r="DE620" s="69">
        <v>0</v>
      </c>
      <c r="DF620" s="69">
        <v>0</v>
      </c>
      <c r="DG620" s="69">
        <v>0</v>
      </c>
      <c r="DH620" s="70" t="s">
        <v>423</v>
      </c>
    </row>
    <row r="621" spans="1:112" s="74" customFormat="1" ht="11.5" x14ac:dyDescent="0.35">
      <c r="A621" s="88">
        <v>5830</v>
      </c>
      <c r="B621" s="88" t="s">
        <v>814</v>
      </c>
      <c r="C621" s="69"/>
      <c r="D621" s="69">
        <v>0</v>
      </c>
      <c r="E621" s="69">
        <v>114000</v>
      </c>
      <c r="F621" s="69">
        <v>10000</v>
      </c>
      <c r="G621" s="69">
        <v>10000</v>
      </c>
      <c r="H621" s="69">
        <v>30000</v>
      </c>
      <c r="I621" s="69">
        <v>19000</v>
      </c>
      <c r="J621" s="69">
        <v>45000</v>
      </c>
      <c r="K621" s="69">
        <v>0</v>
      </c>
      <c r="L621" s="69">
        <v>0</v>
      </c>
      <c r="M621" s="69">
        <v>0</v>
      </c>
      <c r="N621" s="70" t="s">
        <v>423</v>
      </c>
      <c r="O621" s="69">
        <v>10000</v>
      </c>
      <c r="P621" s="69">
        <v>10000</v>
      </c>
      <c r="Q621" s="69">
        <v>30000</v>
      </c>
      <c r="R621" s="69">
        <v>19000</v>
      </c>
      <c r="S621" s="69">
        <v>45000</v>
      </c>
      <c r="T621" s="69">
        <v>0</v>
      </c>
      <c r="U621" s="69">
        <v>0</v>
      </c>
      <c r="V621" s="69">
        <v>114000</v>
      </c>
      <c r="W621" s="70" t="s">
        <v>423</v>
      </c>
      <c r="X621" s="69">
        <f t="shared" si="448"/>
        <v>0</v>
      </c>
      <c r="Y621" s="69">
        <f t="shared" si="448"/>
        <v>0</v>
      </c>
      <c r="Z621" s="69">
        <f t="shared" si="448"/>
        <v>0</v>
      </c>
      <c r="AA621" s="69">
        <f t="shared" si="448"/>
        <v>0</v>
      </c>
      <c r="AB621" s="69">
        <f t="shared" si="448"/>
        <v>0</v>
      </c>
      <c r="AC621" s="69">
        <f t="shared" si="448"/>
        <v>0</v>
      </c>
      <c r="AD621" s="69">
        <f t="shared" si="448"/>
        <v>0</v>
      </c>
      <c r="AE621" s="69">
        <f t="shared" si="448"/>
        <v>-114000</v>
      </c>
      <c r="AF621" s="69">
        <v>10300</v>
      </c>
      <c r="AG621" s="69">
        <v>10300</v>
      </c>
      <c r="AH621" s="69">
        <v>30900</v>
      </c>
      <c r="AI621" s="69">
        <v>19570</v>
      </c>
      <c r="AJ621" s="69">
        <v>46350</v>
      </c>
      <c r="AK621" s="69">
        <v>0</v>
      </c>
      <c r="AL621" s="69">
        <v>0</v>
      </c>
      <c r="AM621" s="69">
        <v>117420</v>
      </c>
      <c r="AN621" s="70" t="s">
        <v>423</v>
      </c>
      <c r="AO621" s="69">
        <v>10609</v>
      </c>
      <c r="AP621" s="69">
        <v>10609</v>
      </c>
      <c r="AQ621" s="69">
        <v>31827</v>
      </c>
      <c r="AR621" s="69">
        <v>20157.100000000002</v>
      </c>
      <c r="AS621" s="69">
        <v>47740.5</v>
      </c>
      <c r="AT621" s="69">
        <v>0</v>
      </c>
      <c r="AU621" s="69">
        <v>0</v>
      </c>
      <c r="AV621" s="69">
        <v>120942.6</v>
      </c>
      <c r="AW621" s="70" t="s">
        <v>423</v>
      </c>
      <c r="AX621" s="69">
        <v>10927.27</v>
      </c>
      <c r="AY621" s="69">
        <v>10927.27</v>
      </c>
      <c r="AZ621" s="69">
        <v>32781.81</v>
      </c>
      <c r="BA621" s="69">
        <v>20761.813000000002</v>
      </c>
      <c r="BB621" s="69">
        <v>49172.715000000004</v>
      </c>
      <c r="BC621" s="69">
        <v>0</v>
      </c>
      <c r="BD621" s="69">
        <v>0</v>
      </c>
      <c r="BE621" s="69">
        <v>124570.878</v>
      </c>
      <c r="BF621" s="70" t="s">
        <v>423</v>
      </c>
      <c r="BG621" s="69">
        <v>11255.088100000001</v>
      </c>
      <c r="BH621" s="69">
        <v>11255.088100000001</v>
      </c>
      <c r="BI621" s="69">
        <v>33765.264299999995</v>
      </c>
      <c r="BJ621" s="69">
        <v>21384.667390000002</v>
      </c>
      <c r="BK621" s="69">
        <v>50647.896450000007</v>
      </c>
      <c r="BL621" s="69">
        <v>0</v>
      </c>
      <c r="BM621" s="69">
        <v>0</v>
      </c>
      <c r="BN621" s="69">
        <v>128308.00434000001</v>
      </c>
      <c r="BO621" s="70" t="s">
        <v>423</v>
      </c>
      <c r="BP621" s="69">
        <v>11592.740743</v>
      </c>
      <c r="BQ621" s="69">
        <v>11592.740743</v>
      </c>
      <c r="BR621" s="69">
        <v>34778.222228999999</v>
      </c>
      <c r="BS621" s="69">
        <v>22026.207411700005</v>
      </c>
      <c r="BT621" s="69">
        <v>52167.33334350001</v>
      </c>
      <c r="BU621" s="69">
        <v>0</v>
      </c>
      <c r="BV621" s="69">
        <v>0</v>
      </c>
      <c r="BW621" s="69">
        <v>132157.24447020001</v>
      </c>
      <c r="BX621" s="70" t="s">
        <v>423</v>
      </c>
      <c r="BY621" s="69">
        <v>11940.52296529</v>
      </c>
      <c r="BZ621" s="69">
        <v>11940.52296529</v>
      </c>
      <c r="CA621" s="69">
        <v>35821.568895869998</v>
      </c>
      <c r="CB621" s="69">
        <v>22686.993634051007</v>
      </c>
      <c r="CC621" s="69">
        <v>53732.353343805014</v>
      </c>
      <c r="CD621" s="69">
        <v>0</v>
      </c>
      <c r="CE621" s="69">
        <v>0</v>
      </c>
      <c r="CF621" s="69">
        <v>136121.96180430602</v>
      </c>
      <c r="CG621" s="70" t="s">
        <v>423</v>
      </c>
      <c r="CH621" s="69">
        <v>12298.7386542487</v>
      </c>
      <c r="CI621" s="69">
        <v>12298.7386542487</v>
      </c>
      <c r="CJ621" s="69">
        <v>36896.215962746101</v>
      </c>
      <c r="CK621" s="69">
        <v>23367.603443072538</v>
      </c>
      <c r="CL621" s="69">
        <v>55344.323944119169</v>
      </c>
      <c r="CM621" s="69">
        <v>0</v>
      </c>
      <c r="CN621" s="69">
        <v>0</v>
      </c>
      <c r="CO621" s="69">
        <v>140205.62065843522</v>
      </c>
      <c r="CP621" s="70" t="s">
        <v>423</v>
      </c>
      <c r="CQ621" s="69">
        <v>12667.700813876161</v>
      </c>
      <c r="CR621" s="69">
        <v>12667.700813876161</v>
      </c>
      <c r="CS621" s="69">
        <v>38003.102441628485</v>
      </c>
      <c r="CT621" s="69">
        <v>24068.631546364715</v>
      </c>
      <c r="CU621" s="69">
        <v>57004.653662442746</v>
      </c>
      <c r="CV621" s="69">
        <v>0</v>
      </c>
      <c r="CW621" s="69">
        <v>0</v>
      </c>
      <c r="CX621" s="69">
        <v>144411.78927818828</v>
      </c>
      <c r="CY621" s="70" t="s">
        <v>423</v>
      </c>
      <c r="CZ621" s="69">
        <v>13047.731838292446</v>
      </c>
      <c r="DA621" s="69">
        <v>13047.731838292446</v>
      </c>
      <c r="DB621" s="69">
        <v>39143.195514877341</v>
      </c>
      <c r="DC621" s="69">
        <v>24790.690492755657</v>
      </c>
      <c r="DD621" s="69">
        <v>58714.793272316027</v>
      </c>
      <c r="DE621" s="69">
        <v>0</v>
      </c>
      <c r="DF621" s="69">
        <v>0</v>
      </c>
      <c r="DG621" s="69">
        <v>148744.14295653391</v>
      </c>
      <c r="DH621" s="70" t="s">
        <v>423</v>
      </c>
    </row>
    <row r="622" spans="1:112" s="74" customFormat="1" ht="11.5" hidden="1" x14ac:dyDescent="0.35">
      <c r="A622" s="88">
        <v>5833</v>
      </c>
      <c r="B622" s="88" t="s">
        <v>815</v>
      </c>
      <c r="C622" s="69"/>
      <c r="D622" s="69">
        <v>0</v>
      </c>
      <c r="E622" s="69">
        <v>0</v>
      </c>
      <c r="F622" s="69">
        <v>0</v>
      </c>
      <c r="G622" s="69">
        <v>0</v>
      </c>
      <c r="H622" s="69">
        <v>0</v>
      </c>
      <c r="I622" s="69">
        <v>0</v>
      </c>
      <c r="J622" s="69">
        <v>0</v>
      </c>
      <c r="K622" s="69">
        <v>0</v>
      </c>
      <c r="L622" s="69">
        <v>0</v>
      </c>
      <c r="M622" s="69">
        <v>0</v>
      </c>
      <c r="N622" s="70" t="s">
        <v>423</v>
      </c>
      <c r="O622" s="69">
        <v>0</v>
      </c>
      <c r="P622" s="69">
        <v>0</v>
      </c>
      <c r="Q622" s="69">
        <v>0</v>
      </c>
      <c r="R622" s="69">
        <v>0</v>
      </c>
      <c r="S622" s="69">
        <v>0</v>
      </c>
      <c r="T622" s="69">
        <v>0</v>
      </c>
      <c r="U622" s="69">
        <v>0</v>
      </c>
      <c r="V622" s="69">
        <v>0</v>
      </c>
      <c r="W622" s="70" t="s">
        <v>423</v>
      </c>
      <c r="X622" s="69">
        <f t="shared" si="448"/>
        <v>0</v>
      </c>
      <c r="Y622" s="69">
        <f t="shared" si="448"/>
        <v>0</v>
      </c>
      <c r="Z622" s="69">
        <f t="shared" si="448"/>
        <v>0</v>
      </c>
      <c r="AA622" s="69">
        <f t="shared" si="448"/>
        <v>0</v>
      </c>
      <c r="AB622" s="69">
        <f t="shared" si="448"/>
        <v>0</v>
      </c>
      <c r="AC622" s="69">
        <f t="shared" si="448"/>
        <v>0</v>
      </c>
      <c r="AD622" s="69">
        <f t="shared" si="448"/>
        <v>0</v>
      </c>
      <c r="AE622" s="69">
        <f t="shared" si="448"/>
        <v>0</v>
      </c>
      <c r="AF622" s="69">
        <v>0</v>
      </c>
      <c r="AG622" s="69">
        <v>0</v>
      </c>
      <c r="AH622" s="69">
        <v>0</v>
      </c>
      <c r="AI622" s="69">
        <v>0</v>
      </c>
      <c r="AJ622" s="69">
        <v>0</v>
      </c>
      <c r="AK622" s="69">
        <v>0</v>
      </c>
      <c r="AL622" s="69">
        <v>0</v>
      </c>
      <c r="AM622" s="69">
        <v>0</v>
      </c>
      <c r="AN622" s="70" t="s">
        <v>423</v>
      </c>
      <c r="AO622" s="69">
        <v>0</v>
      </c>
      <c r="AP622" s="69">
        <v>0</v>
      </c>
      <c r="AQ622" s="69">
        <v>0</v>
      </c>
      <c r="AR622" s="69">
        <v>0</v>
      </c>
      <c r="AS622" s="69">
        <v>0</v>
      </c>
      <c r="AT622" s="69">
        <v>0</v>
      </c>
      <c r="AU622" s="69">
        <v>0</v>
      </c>
      <c r="AV622" s="69">
        <v>0</v>
      </c>
      <c r="AW622" s="70" t="s">
        <v>423</v>
      </c>
      <c r="AX622" s="69">
        <v>0</v>
      </c>
      <c r="AY622" s="69">
        <v>0</v>
      </c>
      <c r="AZ622" s="69">
        <v>0</v>
      </c>
      <c r="BA622" s="69">
        <v>0</v>
      </c>
      <c r="BB622" s="69">
        <v>0</v>
      </c>
      <c r="BC622" s="69">
        <v>0</v>
      </c>
      <c r="BD622" s="69">
        <v>0</v>
      </c>
      <c r="BE622" s="69">
        <v>0</v>
      </c>
      <c r="BF622" s="70" t="s">
        <v>423</v>
      </c>
      <c r="BG622" s="69">
        <v>0</v>
      </c>
      <c r="BH622" s="69">
        <v>0</v>
      </c>
      <c r="BI622" s="69">
        <v>0</v>
      </c>
      <c r="BJ622" s="69">
        <v>0</v>
      </c>
      <c r="BK622" s="69">
        <v>0</v>
      </c>
      <c r="BL622" s="69">
        <v>0</v>
      </c>
      <c r="BM622" s="69">
        <v>0</v>
      </c>
      <c r="BN622" s="69">
        <v>0</v>
      </c>
      <c r="BO622" s="70" t="s">
        <v>423</v>
      </c>
      <c r="BP622" s="69">
        <v>0</v>
      </c>
      <c r="BQ622" s="69">
        <v>0</v>
      </c>
      <c r="BR622" s="69">
        <v>0</v>
      </c>
      <c r="BS622" s="69">
        <v>0</v>
      </c>
      <c r="BT622" s="69">
        <v>0</v>
      </c>
      <c r="BU622" s="69">
        <v>0</v>
      </c>
      <c r="BV622" s="69">
        <v>0</v>
      </c>
      <c r="BW622" s="69">
        <v>0</v>
      </c>
      <c r="BX622" s="70" t="s">
        <v>423</v>
      </c>
      <c r="BY622" s="69">
        <v>0</v>
      </c>
      <c r="BZ622" s="69">
        <v>0</v>
      </c>
      <c r="CA622" s="69">
        <v>0</v>
      </c>
      <c r="CB622" s="69">
        <v>0</v>
      </c>
      <c r="CC622" s="69">
        <v>0</v>
      </c>
      <c r="CD622" s="69">
        <v>0</v>
      </c>
      <c r="CE622" s="69">
        <v>0</v>
      </c>
      <c r="CF622" s="69">
        <v>0</v>
      </c>
      <c r="CG622" s="70" t="s">
        <v>423</v>
      </c>
      <c r="CH622" s="69">
        <v>0</v>
      </c>
      <c r="CI622" s="69">
        <v>0</v>
      </c>
      <c r="CJ622" s="69">
        <v>0</v>
      </c>
      <c r="CK622" s="69">
        <v>0</v>
      </c>
      <c r="CL622" s="69">
        <v>0</v>
      </c>
      <c r="CM622" s="69">
        <v>0</v>
      </c>
      <c r="CN622" s="69">
        <v>0</v>
      </c>
      <c r="CO622" s="69">
        <v>0</v>
      </c>
      <c r="CP622" s="70" t="s">
        <v>423</v>
      </c>
      <c r="CQ622" s="69">
        <v>0</v>
      </c>
      <c r="CR622" s="69">
        <v>0</v>
      </c>
      <c r="CS622" s="69">
        <v>0</v>
      </c>
      <c r="CT622" s="69">
        <v>0</v>
      </c>
      <c r="CU622" s="69">
        <v>0</v>
      </c>
      <c r="CV622" s="69">
        <v>0</v>
      </c>
      <c r="CW622" s="69">
        <v>0</v>
      </c>
      <c r="CX622" s="69">
        <v>0</v>
      </c>
      <c r="CY622" s="70" t="s">
        <v>423</v>
      </c>
      <c r="CZ622" s="69">
        <v>0</v>
      </c>
      <c r="DA622" s="69">
        <v>0</v>
      </c>
      <c r="DB622" s="69">
        <v>0</v>
      </c>
      <c r="DC622" s="69">
        <v>0</v>
      </c>
      <c r="DD622" s="69">
        <v>0</v>
      </c>
      <c r="DE622" s="69">
        <v>0</v>
      </c>
      <c r="DF622" s="69">
        <v>0</v>
      </c>
      <c r="DG622" s="69">
        <v>0</v>
      </c>
      <c r="DH622" s="70" t="s">
        <v>423</v>
      </c>
    </row>
    <row r="623" spans="1:112" s="74" customFormat="1" ht="11.5" hidden="1" x14ac:dyDescent="0.35">
      <c r="A623" s="88">
        <v>5834</v>
      </c>
      <c r="B623" s="88" t="s">
        <v>816</v>
      </c>
      <c r="C623" s="69"/>
      <c r="D623" s="69">
        <v>0</v>
      </c>
      <c r="E623" s="69">
        <v>0</v>
      </c>
      <c r="F623" s="69">
        <v>0</v>
      </c>
      <c r="G623" s="69">
        <v>0</v>
      </c>
      <c r="H623" s="69">
        <v>0</v>
      </c>
      <c r="I623" s="69">
        <v>0</v>
      </c>
      <c r="J623" s="69">
        <v>0</v>
      </c>
      <c r="K623" s="69">
        <v>0</v>
      </c>
      <c r="L623" s="69">
        <v>0</v>
      </c>
      <c r="M623" s="69">
        <v>0</v>
      </c>
      <c r="N623" s="70" t="s">
        <v>423</v>
      </c>
      <c r="O623" s="69">
        <v>0</v>
      </c>
      <c r="P623" s="69">
        <v>0</v>
      </c>
      <c r="Q623" s="69">
        <v>0</v>
      </c>
      <c r="R623" s="69">
        <v>0</v>
      </c>
      <c r="S623" s="69">
        <v>0</v>
      </c>
      <c r="T623" s="69">
        <v>0</v>
      </c>
      <c r="U623" s="69">
        <v>0</v>
      </c>
      <c r="V623" s="69">
        <v>0</v>
      </c>
      <c r="W623" s="70" t="s">
        <v>423</v>
      </c>
      <c r="X623" s="69">
        <f t="shared" si="448"/>
        <v>0</v>
      </c>
      <c r="Y623" s="69">
        <f t="shared" si="448"/>
        <v>0</v>
      </c>
      <c r="Z623" s="69">
        <f t="shared" si="448"/>
        <v>0</v>
      </c>
      <c r="AA623" s="69">
        <f t="shared" si="448"/>
        <v>0</v>
      </c>
      <c r="AB623" s="69">
        <f t="shared" si="448"/>
        <v>0</v>
      </c>
      <c r="AC623" s="69">
        <f t="shared" si="448"/>
        <v>0</v>
      </c>
      <c r="AD623" s="69">
        <f t="shared" si="448"/>
        <v>0</v>
      </c>
      <c r="AE623" s="69">
        <f t="shared" si="448"/>
        <v>0</v>
      </c>
      <c r="AF623" s="69">
        <v>0</v>
      </c>
      <c r="AG623" s="69">
        <v>0</v>
      </c>
      <c r="AH623" s="69">
        <v>0</v>
      </c>
      <c r="AI623" s="69">
        <v>0</v>
      </c>
      <c r="AJ623" s="69">
        <v>0</v>
      </c>
      <c r="AK623" s="69">
        <v>0</v>
      </c>
      <c r="AL623" s="69">
        <v>0</v>
      </c>
      <c r="AM623" s="69">
        <v>0</v>
      </c>
      <c r="AN623" s="70" t="s">
        <v>423</v>
      </c>
      <c r="AO623" s="69">
        <v>0</v>
      </c>
      <c r="AP623" s="69">
        <v>0</v>
      </c>
      <c r="AQ623" s="69">
        <v>0</v>
      </c>
      <c r="AR623" s="69">
        <v>0</v>
      </c>
      <c r="AS623" s="69">
        <v>0</v>
      </c>
      <c r="AT623" s="69">
        <v>0</v>
      </c>
      <c r="AU623" s="69">
        <v>0</v>
      </c>
      <c r="AV623" s="69">
        <v>0</v>
      </c>
      <c r="AW623" s="70" t="s">
        <v>423</v>
      </c>
      <c r="AX623" s="69">
        <v>0</v>
      </c>
      <c r="AY623" s="69">
        <v>0</v>
      </c>
      <c r="AZ623" s="69">
        <v>0</v>
      </c>
      <c r="BA623" s="69">
        <v>0</v>
      </c>
      <c r="BB623" s="69">
        <v>0</v>
      </c>
      <c r="BC623" s="69">
        <v>0</v>
      </c>
      <c r="BD623" s="69">
        <v>0</v>
      </c>
      <c r="BE623" s="69">
        <v>0</v>
      </c>
      <c r="BF623" s="70" t="s">
        <v>423</v>
      </c>
      <c r="BG623" s="69">
        <v>0</v>
      </c>
      <c r="BH623" s="69">
        <v>0</v>
      </c>
      <c r="BI623" s="69">
        <v>0</v>
      </c>
      <c r="BJ623" s="69">
        <v>0</v>
      </c>
      <c r="BK623" s="69">
        <v>0</v>
      </c>
      <c r="BL623" s="69">
        <v>0</v>
      </c>
      <c r="BM623" s="69">
        <v>0</v>
      </c>
      <c r="BN623" s="69">
        <v>0</v>
      </c>
      <c r="BO623" s="70" t="s">
        <v>423</v>
      </c>
      <c r="BP623" s="69">
        <v>0</v>
      </c>
      <c r="BQ623" s="69">
        <v>0</v>
      </c>
      <c r="BR623" s="69">
        <v>0</v>
      </c>
      <c r="BS623" s="69">
        <v>0</v>
      </c>
      <c r="BT623" s="69">
        <v>0</v>
      </c>
      <c r="BU623" s="69">
        <v>0</v>
      </c>
      <c r="BV623" s="69">
        <v>0</v>
      </c>
      <c r="BW623" s="69">
        <v>0</v>
      </c>
      <c r="BX623" s="70" t="s">
        <v>423</v>
      </c>
      <c r="BY623" s="69">
        <v>0</v>
      </c>
      <c r="BZ623" s="69">
        <v>0</v>
      </c>
      <c r="CA623" s="69">
        <v>0</v>
      </c>
      <c r="CB623" s="69">
        <v>0</v>
      </c>
      <c r="CC623" s="69">
        <v>0</v>
      </c>
      <c r="CD623" s="69">
        <v>0</v>
      </c>
      <c r="CE623" s="69">
        <v>0</v>
      </c>
      <c r="CF623" s="69">
        <v>0</v>
      </c>
      <c r="CG623" s="70" t="s">
        <v>423</v>
      </c>
      <c r="CH623" s="69">
        <v>0</v>
      </c>
      <c r="CI623" s="69">
        <v>0</v>
      </c>
      <c r="CJ623" s="69">
        <v>0</v>
      </c>
      <c r="CK623" s="69">
        <v>0</v>
      </c>
      <c r="CL623" s="69">
        <v>0</v>
      </c>
      <c r="CM623" s="69">
        <v>0</v>
      </c>
      <c r="CN623" s="69">
        <v>0</v>
      </c>
      <c r="CO623" s="69">
        <v>0</v>
      </c>
      <c r="CP623" s="70" t="s">
        <v>423</v>
      </c>
      <c r="CQ623" s="69">
        <v>0</v>
      </c>
      <c r="CR623" s="69">
        <v>0</v>
      </c>
      <c r="CS623" s="69">
        <v>0</v>
      </c>
      <c r="CT623" s="69">
        <v>0</v>
      </c>
      <c r="CU623" s="69">
        <v>0</v>
      </c>
      <c r="CV623" s="69">
        <v>0</v>
      </c>
      <c r="CW623" s="69">
        <v>0</v>
      </c>
      <c r="CX623" s="69">
        <v>0</v>
      </c>
      <c r="CY623" s="70" t="s">
        <v>423</v>
      </c>
      <c r="CZ623" s="69">
        <v>0</v>
      </c>
      <c r="DA623" s="69">
        <v>0</v>
      </c>
      <c r="DB623" s="69">
        <v>0</v>
      </c>
      <c r="DC623" s="69">
        <v>0</v>
      </c>
      <c r="DD623" s="69">
        <v>0</v>
      </c>
      <c r="DE623" s="69">
        <v>0</v>
      </c>
      <c r="DF623" s="69">
        <v>0</v>
      </c>
      <c r="DG623" s="69">
        <v>0</v>
      </c>
      <c r="DH623" s="70" t="s">
        <v>423</v>
      </c>
    </row>
    <row r="624" spans="1:112" s="74" customFormat="1" ht="11.5" hidden="1" x14ac:dyDescent="0.35">
      <c r="A624" s="88">
        <v>5836</v>
      </c>
      <c r="B624" s="88" t="s">
        <v>817</v>
      </c>
      <c r="C624" s="69"/>
      <c r="D624" s="69">
        <v>0</v>
      </c>
      <c r="E624" s="69">
        <v>0</v>
      </c>
      <c r="F624" s="69">
        <v>0</v>
      </c>
      <c r="G624" s="69">
        <v>0</v>
      </c>
      <c r="H624" s="69">
        <v>0</v>
      </c>
      <c r="I624" s="69">
        <v>0</v>
      </c>
      <c r="J624" s="69">
        <v>0</v>
      </c>
      <c r="K624" s="69">
        <v>0</v>
      </c>
      <c r="L624" s="69">
        <v>0</v>
      </c>
      <c r="M624" s="69">
        <v>0</v>
      </c>
      <c r="N624" s="70" t="s">
        <v>423</v>
      </c>
      <c r="O624" s="69">
        <v>0</v>
      </c>
      <c r="P624" s="69">
        <v>0</v>
      </c>
      <c r="Q624" s="69">
        <v>0</v>
      </c>
      <c r="R624" s="69">
        <v>0</v>
      </c>
      <c r="S624" s="69">
        <v>0</v>
      </c>
      <c r="T624" s="69">
        <v>0</v>
      </c>
      <c r="U624" s="69">
        <v>0</v>
      </c>
      <c r="V624" s="69">
        <v>0</v>
      </c>
      <c r="W624" s="70" t="s">
        <v>423</v>
      </c>
      <c r="X624" s="69">
        <f t="shared" si="448"/>
        <v>0</v>
      </c>
      <c r="Y624" s="69">
        <f t="shared" si="448"/>
        <v>0</v>
      </c>
      <c r="Z624" s="69">
        <f t="shared" si="448"/>
        <v>0</v>
      </c>
      <c r="AA624" s="69">
        <f t="shared" si="448"/>
        <v>0</v>
      </c>
      <c r="AB624" s="69">
        <f t="shared" si="448"/>
        <v>0</v>
      </c>
      <c r="AC624" s="69">
        <f t="shared" si="448"/>
        <v>0</v>
      </c>
      <c r="AD624" s="69">
        <f t="shared" si="448"/>
        <v>0</v>
      </c>
      <c r="AE624" s="69">
        <f t="shared" si="448"/>
        <v>0</v>
      </c>
      <c r="AF624" s="69">
        <v>0</v>
      </c>
      <c r="AG624" s="69">
        <v>0</v>
      </c>
      <c r="AH624" s="69">
        <v>0</v>
      </c>
      <c r="AI624" s="69">
        <v>0</v>
      </c>
      <c r="AJ624" s="69">
        <v>0</v>
      </c>
      <c r="AK624" s="69">
        <v>0</v>
      </c>
      <c r="AL624" s="69">
        <v>0</v>
      </c>
      <c r="AM624" s="69">
        <v>0</v>
      </c>
      <c r="AN624" s="70" t="s">
        <v>423</v>
      </c>
      <c r="AO624" s="69">
        <v>0</v>
      </c>
      <c r="AP624" s="69">
        <v>0</v>
      </c>
      <c r="AQ624" s="69">
        <v>0</v>
      </c>
      <c r="AR624" s="69">
        <v>0</v>
      </c>
      <c r="AS624" s="69">
        <v>0</v>
      </c>
      <c r="AT624" s="69">
        <v>0</v>
      </c>
      <c r="AU624" s="69">
        <v>0</v>
      </c>
      <c r="AV624" s="69">
        <v>0</v>
      </c>
      <c r="AW624" s="70" t="s">
        <v>423</v>
      </c>
      <c r="AX624" s="69">
        <v>0</v>
      </c>
      <c r="AY624" s="69">
        <v>0</v>
      </c>
      <c r="AZ624" s="69">
        <v>0</v>
      </c>
      <c r="BA624" s="69">
        <v>0</v>
      </c>
      <c r="BB624" s="69">
        <v>0</v>
      </c>
      <c r="BC624" s="69">
        <v>0</v>
      </c>
      <c r="BD624" s="69">
        <v>0</v>
      </c>
      <c r="BE624" s="69">
        <v>0</v>
      </c>
      <c r="BF624" s="70" t="s">
        <v>423</v>
      </c>
      <c r="BG624" s="69">
        <v>0</v>
      </c>
      <c r="BH624" s="69">
        <v>0</v>
      </c>
      <c r="BI624" s="69">
        <v>0</v>
      </c>
      <c r="BJ624" s="69">
        <v>0</v>
      </c>
      <c r="BK624" s="69">
        <v>0</v>
      </c>
      <c r="BL624" s="69">
        <v>0</v>
      </c>
      <c r="BM624" s="69">
        <v>0</v>
      </c>
      <c r="BN624" s="69">
        <v>0</v>
      </c>
      <c r="BO624" s="70" t="s">
        <v>423</v>
      </c>
      <c r="BP624" s="69">
        <v>0</v>
      </c>
      <c r="BQ624" s="69">
        <v>0</v>
      </c>
      <c r="BR624" s="69">
        <v>0</v>
      </c>
      <c r="BS624" s="69">
        <v>0</v>
      </c>
      <c r="BT624" s="69">
        <v>0</v>
      </c>
      <c r="BU624" s="69">
        <v>0</v>
      </c>
      <c r="BV624" s="69">
        <v>0</v>
      </c>
      <c r="BW624" s="69">
        <v>0</v>
      </c>
      <c r="BX624" s="70" t="s">
        <v>423</v>
      </c>
      <c r="BY624" s="69">
        <v>0</v>
      </c>
      <c r="BZ624" s="69">
        <v>0</v>
      </c>
      <c r="CA624" s="69">
        <v>0</v>
      </c>
      <c r="CB624" s="69">
        <v>0</v>
      </c>
      <c r="CC624" s="69">
        <v>0</v>
      </c>
      <c r="CD624" s="69">
        <v>0</v>
      </c>
      <c r="CE624" s="69">
        <v>0</v>
      </c>
      <c r="CF624" s="69">
        <v>0</v>
      </c>
      <c r="CG624" s="70" t="s">
        <v>423</v>
      </c>
      <c r="CH624" s="69">
        <v>0</v>
      </c>
      <c r="CI624" s="69">
        <v>0</v>
      </c>
      <c r="CJ624" s="69">
        <v>0</v>
      </c>
      <c r="CK624" s="69">
        <v>0</v>
      </c>
      <c r="CL624" s="69">
        <v>0</v>
      </c>
      <c r="CM624" s="69">
        <v>0</v>
      </c>
      <c r="CN624" s="69">
        <v>0</v>
      </c>
      <c r="CO624" s="69">
        <v>0</v>
      </c>
      <c r="CP624" s="70" t="s">
        <v>423</v>
      </c>
      <c r="CQ624" s="69">
        <v>0</v>
      </c>
      <c r="CR624" s="69">
        <v>0</v>
      </c>
      <c r="CS624" s="69">
        <v>0</v>
      </c>
      <c r="CT624" s="69">
        <v>0</v>
      </c>
      <c r="CU624" s="69">
        <v>0</v>
      </c>
      <c r="CV624" s="69">
        <v>0</v>
      </c>
      <c r="CW624" s="69">
        <v>0</v>
      </c>
      <c r="CX624" s="69">
        <v>0</v>
      </c>
      <c r="CY624" s="70" t="s">
        <v>423</v>
      </c>
      <c r="CZ624" s="69">
        <v>0</v>
      </c>
      <c r="DA624" s="69">
        <v>0</v>
      </c>
      <c r="DB624" s="69">
        <v>0</v>
      </c>
      <c r="DC624" s="69">
        <v>0</v>
      </c>
      <c r="DD624" s="69">
        <v>0</v>
      </c>
      <c r="DE624" s="69">
        <v>0</v>
      </c>
      <c r="DF624" s="69">
        <v>0</v>
      </c>
      <c r="DG624" s="69">
        <v>0</v>
      </c>
      <c r="DH624" s="70" t="s">
        <v>423</v>
      </c>
    </row>
    <row r="625" spans="1:112" s="74" customFormat="1" ht="11.5" hidden="1" x14ac:dyDescent="0.35">
      <c r="A625" s="88">
        <v>5839</v>
      </c>
      <c r="B625" s="88" t="s">
        <v>818</v>
      </c>
      <c r="C625" s="69"/>
      <c r="D625" s="69">
        <v>0</v>
      </c>
      <c r="E625" s="69">
        <v>0</v>
      </c>
      <c r="F625" s="69">
        <v>0</v>
      </c>
      <c r="G625" s="69">
        <v>0</v>
      </c>
      <c r="H625" s="69">
        <v>0</v>
      </c>
      <c r="I625" s="69">
        <v>0</v>
      </c>
      <c r="J625" s="69">
        <v>0</v>
      </c>
      <c r="K625" s="69">
        <v>0</v>
      </c>
      <c r="L625" s="69">
        <v>0</v>
      </c>
      <c r="M625" s="69">
        <v>0</v>
      </c>
      <c r="N625" s="70" t="s">
        <v>423</v>
      </c>
      <c r="O625" s="69">
        <v>0</v>
      </c>
      <c r="P625" s="69">
        <v>0</v>
      </c>
      <c r="Q625" s="69">
        <v>0</v>
      </c>
      <c r="R625" s="69">
        <v>0</v>
      </c>
      <c r="S625" s="69">
        <v>0</v>
      </c>
      <c r="T625" s="69">
        <v>0</v>
      </c>
      <c r="U625" s="69">
        <v>0</v>
      </c>
      <c r="V625" s="69">
        <v>0</v>
      </c>
      <c r="W625" s="70" t="s">
        <v>423</v>
      </c>
      <c r="X625" s="69">
        <f t="shared" si="448"/>
        <v>0</v>
      </c>
      <c r="Y625" s="69">
        <f t="shared" si="448"/>
        <v>0</v>
      </c>
      <c r="Z625" s="69">
        <f t="shared" si="448"/>
        <v>0</v>
      </c>
      <c r="AA625" s="69">
        <f t="shared" si="448"/>
        <v>0</v>
      </c>
      <c r="AB625" s="69">
        <f t="shared" si="448"/>
        <v>0</v>
      </c>
      <c r="AC625" s="69">
        <f t="shared" si="448"/>
        <v>0</v>
      </c>
      <c r="AD625" s="69">
        <f t="shared" si="448"/>
        <v>0</v>
      </c>
      <c r="AE625" s="69">
        <f t="shared" si="448"/>
        <v>0</v>
      </c>
      <c r="AF625" s="69">
        <v>0</v>
      </c>
      <c r="AG625" s="69">
        <v>0</v>
      </c>
      <c r="AH625" s="69">
        <v>0</v>
      </c>
      <c r="AI625" s="69">
        <v>0</v>
      </c>
      <c r="AJ625" s="69">
        <v>0</v>
      </c>
      <c r="AK625" s="69">
        <v>0</v>
      </c>
      <c r="AL625" s="69">
        <v>0</v>
      </c>
      <c r="AM625" s="69">
        <v>0</v>
      </c>
      <c r="AN625" s="70" t="s">
        <v>423</v>
      </c>
      <c r="AO625" s="69">
        <v>0</v>
      </c>
      <c r="AP625" s="69">
        <v>0</v>
      </c>
      <c r="AQ625" s="69">
        <v>0</v>
      </c>
      <c r="AR625" s="69">
        <v>0</v>
      </c>
      <c r="AS625" s="69">
        <v>0</v>
      </c>
      <c r="AT625" s="69">
        <v>0</v>
      </c>
      <c r="AU625" s="69">
        <v>0</v>
      </c>
      <c r="AV625" s="69">
        <v>0</v>
      </c>
      <c r="AW625" s="70" t="s">
        <v>423</v>
      </c>
      <c r="AX625" s="69">
        <v>0</v>
      </c>
      <c r="AY625" s="69">
        <v>0</v>
      </c>
      <c r="AZ625" s="69">
        <v>0</v>
      </c>
      <c r="BA625" s="69">
        <v>0</v>
      </c>
      <c r="BB625" s="69">
        <v>0</v>
      </c>
      <c r="BC625" s="69">
        <v>0</v>
      </c>
      <c r="BD625" s="69">
        <v>0</v>
      </c>
      <c r="BE625" s="69">
        <v>0</v>
      </c>
      <c r="BF625" s="70" t="s">
        <v>423</v>
      </c>
      <c r="BG625" s="69">
        <v>0</v>
      </c>
      <c r="BH625" s="69">
        <v>0</v>
      </c>
      <c r="BI625" s="69">
        <v>0</v>
      </c>
      <c r="BJ625" s="69">
        <v>0</v>
      </c>
      <c r="BK625" s="69">
        <v>0</v>
      </c>
      <c r="BL625" s="69">
        <v>0</v>
      </c>
      <c r="BM625" s="69">
        <v>0</v>
      </c>
      <c r="BN625" s="69">
        <v>0</v>
      </c>
      <c r="BO625" s="70" t="s">
        <v>423</v>
      </c>
      <c r="BP625" s="69">
        <v>0</v>
      </c>
      <c r="BQ625" s="69">
        <v>0</v>
      </c>
      <c r="BR625" s="69">
        <v>0</v>
      </c>
      <c r="BS625" s="69">
        <v>0</v>
      </c>
      <c r="BT625" s="69">
        <v>0</v>
      </c>
      <c r="BU625" s="69">
        <v>0</v>
      </c>
      <c r="BV625" s="69">
        <v>0</v>
      </c>
      <c r="BW625" s="69">
        <v>0</v>
      </c>
      <c r="BX625" s="70" t="s">
        <v>423</v>
      </c>
      <c r="BY625" s="69">
        <v>0</v>
      </c>
      <c r="BZ625" s="69">
        <v>0</v>
      </c>
      <c r="CA625" s="69">
        <v>0</v>
      </c>
      <c r="CB625" s="69">
        <v>0</v>
      </c>
      <c r="CC625" s="69">
        <v>0</v>
      </c>
      <c r="CD625" s="69">
        <v>0</v>
      </c>
      <c r="CE625" s="69">
        <v>0</v>
      </c>
      <c r="CF625" s="69">
        <v>0</v>
      </c>
      <c r="CG625" s="70" t="s">
        <v>423</v>
      </c>
      <c r="CH625" s="69">
        <v>0</v>
      </c>
      <c r="CI625" s="69">
        <v>0</v>
      </c>
      <c r="CJ625" s="69">
        <v>0</v>
      </c>
      <c r="CK625" s="69">
        <v>0</v>
      </c>
      <c r="CL625" s="69">
        <v>0</v>
      </c>
      <c r="CM625" s="69">
        <v>0</v>
      </c>
      <c r="CN625" s="69">
        <v>0</v>
      </c>
      <c r="CO625" s="69">
        <v>0</v>
      </c>
      <c r="CP625" s="70" t="s">
        <v>423</v>
      </c>
      <c r="CQ625" s="69">
        <v>0</v>
      </c>
      <c r="CR625" s="69">
        <v>0</v>
      </c>
      <c r="CS625" s="69">
        <v>0</v>
      </c>
      <c r="CT625" s="69">
        <v>0</v>
      </c>
      <c r="CU625" s="69">
        <v>0</v>
      </c>
      <c r="CV625" s="69">
        <v>0</v>
      </c>
      <c r="CW625" s="69">
        <v>0</v>
      </c>
      <c r="CX625" s="69">
        <v>0</v>
      </c>
      <c r="CY625" s="70" t="s">
        <v>423</v>
      </c>
      <c r="CZ625" s="69">
        <v>0</v>
      </c>
      <c r="DA625" s="69">
        <v>0</v>
      </c>
      <c r="DB625" s="69">
        <v>0</v>
      </c>
      <c r="DC625" s="69">
        <v>0</v>
      </c>
      <c r="DD625" s="69">
        <v>0</v>
      </c>
      <c r="DE625" s="69">
        <v>0</v>
      </c>
      <c r="DF625" s="69">
        <v>0</v>
      </c>
      <c r="DG625" s="69">
        <v>0</v>
      </c>
      <c r="DH625" s="70" t="s">
        <v>423</v>
      </c>
    </row>
    <row r="626" spans="1:112" s="74" customFormat="1" ht="11.5" hidden="1" x14ac:dyDescent="0.35">
      <c r="A626" s="88">
        <v>5841</v>
      </c>
      <c r="B626" s="88" t="s">
        <v>819</v>
      </c>
      <c r="C626" s="69"/>
      <c r="D626" s="69">
        <v>0</v>
      </c>
      <c r="E626" s="69">
        <v>0</v>
      </c>
      <c r="F626" s="69">
        <v>0</v>
      </c>
      <c r="G626" s="69">
        <v>0</v>
      </c>
      <c r="H626" s="69">
        <v>0</v>
      </c>
      <c r="I626" s="69">
        <v>0</v>
      </c>
      <c r="J626" s="69">
        <v>0</v>
      </c>
      <c r="K626" s="69">
        <v>0</v>
      </c>
      <c r="L626" s="69">
        <v>0</v>
      </c>
      <c r="M626" s="69">
        <v>0</v>
      </c>
      <c r="N626" s="70" t="s">
        <v>423</v>
      </c>
      <c r="O626" s="69">
        <v>0</v>
      </c>
      <c r="P626" s="69">
        <v>0</v>
      </c>
      <c r="Q626" s="69">
        <v>0</v>
      </c>
      <c r="R626" s="69">
        <v>0</v>
      </c>
      <c r="S626" s="69">
        <v>0</v>
      </c>
      <c r="T626" s="69">
        <v>0</v>
      </c>
      <c r="U626" s="69">
        <v>0</v>
      </c>
      <c r="V626" s="69">
        <v>0</v>
      </c>
      <c r="W626" s="70" t="s">
        <v>423</v>
      </c>
      <c r="X626" s="69">
        <f t="shared" si="448"/>
        <v>0</v>
      </c>
      <c r="Y626" s="69">
        <f t="shared" si="448"/>
        <v>0</v>
      </c>
      <c r="Z626" s="69">
        <f t="shared" si="448"/>
        <v>0</v>
      </c>
      <c r="AA626" s="69">
        <f t="shared" si="448"/>
        <v>0</v>
      </c>
      <c r="AB626" s="69">
        <f t="shared" si="448"/>
        <v>0</v>
      </c>
      <c r="AC626" s="69">
        <f t="shared" si="448"/>
        <v>0</v>
      </c>
      <c r="AD626" s="69">
        <f t="shared" si="448"/>
        <v>0</v>
      </c>
      <c r="AE626" s="69">
        <f t="shared" si="448"/>
        <v>0</v>
      </c>
      <c r="AF626" s="69">
        <v>0</v>
      </c>
      <c r="AG626" s="69">
        <v>0</v>
      </c>
      <c r="AH626" s="69">
        <v>0</v>
      </c>
      <c r="AI626" s="69">
        <v>0</v>
      </c>
      <c r="AJ626" s="69">
        <v>0</v>
      </c>
      <c r="AK626" s="69">
        <v>0</v>
      </c>
      <c r="AL626" s="69">
        <v>0</v>
      </c>
      <c r="AM626" s="69">
        <v>0</v>
      </c>
      <c r="AN626" s="70" t="s">
        <v>423</v>
      </c>
      <c r="AO626" s="69">
        <v>0</v>
      </c>
      <c r="AP626" s="69">
        <v>0</v>
      </c>
      <c r="AQ626" s="69">
        <v>0</v>
      </c>
      <c r="AR626" s="69">
        <v>0</v>
      </c>
      <c r="AS626" s="69">
        <v>0</v>
      </c>
      <c r="AT626" s="69">
        <v>0</v>
      </c>
      <c r="AU626" s="69">
        <v>0</v>
      </c>
      <c r="AV626" s="69">
        <v>0</v>
      </c>
      <c r="AW626" s="70" t="s">
        <v>423</v>
      </c>
      <c r="AX626" s="69">
        <v>0</v>
      </c>
      <c r="AY626" s="69">
        <v>0</v>
      </c>
      <c r="AZ626" s="69">
        <v>0</v>
      </c>
      <c r="BA626" s="69">
        <v>0</v>
      </c>
      <c r="BB626" s="69">
        <v>0</v>
      </c>
      <c r="BC626" s="69">
        <v>0</v>
      </c>
      <c r="BD626" s="69">
        <v>0</v>
      </c>
      <c r="BE626" s="69">
        <v>0</v>
      </c>
      <c r="BF626" s="70" t="s">
        <v>423</v>
      </c>
      <c r="BG626" s="69">
        <v>0</v>
      </c>
      <c r="BH626" s="69">
        <v>0</v>
      </c>
      <c r="BI626" s="69">
        <v>0</v>
      </c>
      <c r="BJ626" s="69">
        <v>0</v>
      </c>
      <c r="BK626" s="69">
        <v>0</v>
      </c>
      <c r="BL626" s="69">
        <v>0</v>
      </c>
      <c r="BM626" s="69">
        <v>0</v>
      </c>
      <c r="BN626" s="69">
        <v>0</v>
      </c>
      <c r="BO626" s="70" t="s">
        <v>423</v>
      </c>
      <c r="BP626" s="69">
        <v>0</v>
      </c>
      <c r="BQ626" s="69">
        <v>0</v>
      </c>
      <c r="BR626" s="69">
        <v>0</v>
      </c>
      <c r="BS626" s="69">
        <v>0</v>
      </c>
      <c r="BT626" s="69">
        <v>0</v>
      </c>
      <c r="BU626" s="69">
        <v>0</v>
      </c>
      <c r="BV626" s="69">
        <v>0</v>
      </c>
      <c r="BW626" s="69">
        <v>0</v>
      </c>
      <c r="BX626" s="70" t="s">
        <v>423</v>
      </c>
      <c r="BY626" s="69">
        <v>0</v>
      </c>
      <c r="BZ626" s="69">
        <v>0</v>
      </c>
      <c r="CA626" s="69">
        <v>0</v>
      </c>
      <c r="CB626" s="69">
        <v>0</v>
      </c>
      <c r="CC626" s="69">
        <v>0</v>
      </c>
      <c r="CD626" s="69">
        <v>0</v>
      </c>
      <c r="CE626" s="69">
        <v>0</v>
      </c>
      <c r="CF626" s="69">
        <v>0</v>
      </c>
      <c r="CG626" s="70" t="s">
        <v>423</v>
      </c>
      <c r="CH626" s="69">
        <v>0</v>
      </c>
      <c r="CI626" s="69">
        <v>0</v>
      </c>
      <c r="CJ626" s="69">
        <v>0</v>
      </c>
      <c r="CK626" s="69">
        <v>0</v>
      </c>
      <c r="CL626" s="69">
        <v>0</v>
      </c>
      <c r="CM626" s="69">
        <v>0</v>
      </c>
      <c r="CN626" s="69">
        <v>0</v>
      </c>
      <c r="CO626" s="69">
        <v>0</v>
      </c>
      <c r="CP626" s="70" t="s">
        <v>423</v>
      </c>
      <c r="CQ626" s="69">
        <v>0</v>
      </c>
      <c r="CR626" s="69">
        <v>0</v>
      </c>
      <c r="CS626" s="69">
        <v>0</v>
      </c>
      <c r="CT626" s="69">
        <v>0</v>
      </c>
      <c r="CU626" s="69">
        <v>0</v>
      </c>
      <c r="CV626" s="69">
        <v>0</v>
      </c>
      <c r="CW626" s="69">
        <v>0</v>
      </c>
      <c r="CX626" s="69">
        <v>0</v>
      </c>
      <c r="CY626" s="70" t="s">
        <v>423</v>
      </c>
      <c r="CZ626" s="69">
        <v>0</v>
      </c>
      <c r="DA626" s="69">
        <v>0</v>
      </c>
      <c r="DB626" s="69">
        <v>0</v>
      </c>
      <c r="DC626" s="69">
        <v>0</v>
      </c>
      <c r="DD626" s="69">
        <v>0</v>
      </c>
      <c r="DE626" s="69">
        <v>0</v>
      </c>
      <c r="DF626" s="69">
        <v>0</v>
      </c>
      <c r="DG626" s="69">
        <v>0</v>
      </c>
      <c r="DH626" s="70" t="s">
        <v>423</v>
      </c>
    </row>
    <row r="627" spans="1:112" s="74" customFormat="1" ht="11.5" hidden="1" x14ac:dyDescent="0.35">
      <c r="A627" s="88">
        <v>5842</v>
      </c>
      <c r="B627" s="88" t="s">
        <v>820</v>
      </c>
      <c r="C627" s="69"/>
      <c r="D627" s="69">
        <v>0</v>
      </c>
      <c r="E627" s="69">
        <v>0</v>
      </c>
      <c r="F627" s="69">
        <v>0</v>
      </c>
      <c r="G627" s="69">
        <v>0</v>
      </c>
      <c r="H627" s="69">
        <v>0</v>
      </c>
      <c r="I627" s="69">
        <v>0</v>
      </c>
      <c r="J627" s="69">
        <v>0</v>
      </c>
      <c r="K627" s="69">
        <v>0</v>
      </c>
      <c r="L627" s="69">
        <v>0</v>
      </c>
      <c r="M627" s="69">
        <v>0</v>
      </c>
      <c r="N627" s="70" t="s">
        <v>423</v>
      </c>
      <c r="O627" s="69">
        <v>0</v>
      </c>
      <c r="P627" s="69">
        <v>0</v>
      </c>
      <c r="Q627" s="69">
        <v>0</v>
      </c>
      <c r="R627" s="69">
        <v>0</v>
      </c>
      <c r="S627" s="69">
        <v>0</v>
      </c>
      <c r="T627" s="69">
        <v>0</v>
      </c>
      <c r="U627" s="69">
        <v>0</v>
      </c>
      <c r="V627" s="69">
        <v>0</v>
      </c>
      <c r="W627" s="70" t="s">
        <v>423</v>
      </c>
      <c r="X627" s="69">
        <f t="shared" si="448"/>
        <v>0</v>
      </c>
      <c r="Y627" s="69">
        <f t="shared" si="448"/>
        <v>0</v>
      </c>
      <c r="Z627" s="69">
        <f t="shared" si="448"/>
        <v>0</v>
      </c>
      <c r="AA627" s="69">
        <f t="shared" si="448"/>
        <v>0</v>
      </c>
      <c r="AB627" s="69">
        <f t="shared" si="448"/>
        <v>0</v>
      </c>
      <c r="AC627" s="69">
        <f t="shared" si="448"/>
        <v>0</v>
      </c>
      <c r="AD627" s="69">
        <f t="shared" si="448"/>
        <v>0</v>
      </c>
      <c r="AE627" s="69">
        <f t="shared" si="448"/>
        <v>0</v>
      </c>
      <c r="AF627" s="69">
        <v>0</v>
      </c>
      <c r="AG627" s="69">
        <v>0</v>
      </c>
      <c r="AH627" s="69">
        <v>0</v>
      </c>
      <c r="AI627" s="69">
        <v>0</v>
      </c>
      <c r="AJ627" s="69">
        <v>0</v>
      </c>
      <c r="AK627" s="69">
        <v>0</v>
      </c>
      <c r="AL627" s="69">
        <v>0</v>
      </c>
      <c r="AM627" s="69">
        <v>0</v>
      </c>
      <c r="AN627" s="70" t="s">
        <v>423</v>
      </c>
      <c r="AO627" s="69">
        <v>0</v>
      </c>
      <c r="AP627" s="69">
        <v>0</v>
      </c>
      <c r="AQ627" s="69">
        <v>0</v>
      </c>
      <c r="AR627" s="69">
        <v>0</v>
      </c>
      <c r="AS627" s="69">
        <v>0</v>
      </c>
      <c r="AT627" s="69">
        <v>0</v>
      </c>
      <c r="AU627" s="69">
        <v>0</v>
      </c>
      <c r="AV627" s="69">
        <v>0</v>
      </c>
      <c r="AW627" s="70" t="s">
        <v>423</v>
      </c>
      <c r="AX627" s="69">
        <v>0</v>
      </c>
      <c r="AY627" s="69">
        <v>0</v>
      </c>
      <c r="AZ627" s="69">
        <v>0</v>
      </c>
      <c r="BA627" s="69">
        <v>0</v>
      </c>
      <c r="BB627" s="69">
        <v>0</v>
      </c>
      <c r="BC627" s="69">
        <v>0</v>
      </c>
      <c r="BD627" s="69">
        <v>0</v>
      </c>
      <c r="BE627" s="69">
        <v>0</v>
      </c>
      <c r="BF627" s="70" t="s">
        <v>423</v>
      </c>
      <c r="BG627" s="69">
        <v>0</v>
      </c>
      <c r="BH627" s="69">
        <v>0</v>
      </c>
      <c r="BI627" s="69">
        <v>0</v>
      </c>
      <c r="BJ627" s="69">
        <v>0</v>
      </c>
      <c r="BK627" s="69">
        <v>0</v>
      </c>
      <c r="BL627" s="69">
        <v>0</v>
      </c>
      <c r="BM627" s="69">
        <v>0</v>
      </c>
      <c r="BN627" s="69">
        <v>0</v>
      </c>
      <c r="BO627" s="70" t="s">
        <v>423</v>
      </c>
      <c r="BP627" s="69">
        <v>0</v>
      </c>
      <c r="BQ627" s="69">
        <v>0</v>
      </c>
      <c r="BR627" s="69">
        <v>0</v>
      </c>
      <c r="BS627" s="69">
        <v>0</v>
      </c>
      <c r="BT627" s="69">
        <v>0</v>
      </c>
      <c r="BU627" s="69">
        <v>0</v>
      </c>
      <c r="BV627" s="69">
        <v>0</v>
      </c>
      <c r="BW627" s="69">
        <v>0</v>
      </c>
      <c r="BX627" s="70" t="s">
        <v>423</v>
      </c>
      <c r="BY627" s="69">
        <v>0</v>
      </c>
      <c r="BZ627" s="69">
        <v>0</v>
      </c>
      <c r="CA627" s="69">
        <v>0</v>
      </c>
      <c r="CB627" s="69">
        <v>0</v>
      </c>
      <c r="CC627" s="69">
        <v>0</v>
      </c>
      <c r="CD627" s="69">
        <v>0</v>
      </c>
      <c r="CE627" s="69">
        <v>0</v>
      </c>
      <c r="CF627" s="69">
        <v>0</v>
      </c>
      <c r="CG627" s="70" t="s">
        <v>423</v>
      </c>
      <c r="CH627" s="69">
        <v>0</v>
      </c>
      <c r="CI627" s="69">
        <v>0</v>
      </c>
      <c r="CJ627" s="69">
        <v>0</v>
      </c>
      <c r="CK627" s="69">
        <v>0</v>
      </c>
      <c r="CL627" s="69">
        <v>0</v>
      </c>
      <c r="CM627" s="69">
        <v>0</v>
      </c>
      <c r="CN627" s="69">
        <v>0</v>
      </c>
      <c r="CO627" s="69">
        <v>0</v>
      </c>
      <c r="CP627" s="70" t="s">
        <v>423</v>
      </c>
      <c r="CQ627" s="69">
        <v>0</v>
      </c>
      <c r="CR627" s="69">
        <v>0</v>
      </c>
      <c r="CS627" s="69">
        <v>0</v>
      </c>
      <c r="CT627" s="69">
        <v>0</v>
      </c>
      <c r="CU627" s="69">
        <v>0</v>
      </c>
      <c r="CV627" s="69">
        <v>0</v>
      </c>
      <c r="CW627" s="69">
        <v>0</v>
      </c>
      <c r="CX627" s="69">
        <v>0</v>
      </c>
      <c r="CY627" s="70" t="s">
        <v>423</v>
      </c>
      <c r="CZ627" s="69">
        <v>0</v>
      </c>
      <c r="DA627" s="69">
        <v>0</v>
      </c>
      <c r="DB627" s="69">
        <v>0</v>
      </c>
      <c r="DC627" s="69">
        <v>0</v>
      </c>
      <c r="DD627" s="69">
        <v>0</v>
      </c>
      <c r="DE627" s="69">
        <v>0</v>
      </c>
      <c r="DF627" s="69">
        <v>0</v>
      </c>
      <c r="DG627" s="69">
        <v>0</v>
      </c>
      <c r="DH627" s="70" t="s">
        <v>423</v>
      </c>
    </row>
    <row r="628" spans="1:112" s="74" customFormat="1" ht="11.5" x14ac:dyDescent="0.35">
      <c r="A628" s="88">
        <v>5843</v>
      </c>
      <c r="B628" s="88" t="s">
        <v>821</v>
      </c>
      <c r="C628" s="69"/>
      <c r="D628" s="69">
        <v>0</v>
      </c>
      <c r="E628" s="69">
        <v>227</v>
      </c>
      <c r="F628" s="69">
        <v>0</v>
      </c>
      <c r="G628" s="69">
        <v>0</v>
      </c>
      <c r="H628" s="69">
        <v>0</v>
      </c>
      <c r="I628" s="69">
        <v>227</v>
      </c>
      <c r="J628" s="69">
        <v>0</v>
      </c>
      <c r="K628" s="69">
        <v>0</v>
      </c>
      <c r="L628" s="69">
        <v>0</v>
      </c>
      <c r="M628" s="69">
        <v>0</v>
      </c>
      <c r="N628" s="70" t="s">
        <v>423</v>
      </c>
      <c r="O628" s="69">
        <v>0</v>
      </c>
      <c r="P628" s="69">
        <v>0</v>
      </c>
      <c r="Q628" s="69">
        <v>0</v>
      </c>
      <c r="R628" s="69">
        <v>16932.666666666664</v>
      </c>
      <c r="S628" s="69">
        <v>0</v>
      </c>
      <c r="T628" s="69">
        <v>0</v>
      </c>
      <c r="U628" s="69">
        <v>0</v>
      </c>
      <c r="V628" s="69">
        <v>16932.666666666664</v>
      </c>
      <c r="W628" s="70" t="s">
        <v>423</v>
      </c>
      <c r="X628" s="69">
        <f t="shared" si="448"/>
        <v>0</v>
      </c>
      <c r="Y628" s="69">
        <f t="shared" si="448"/>
        <v>0</v>
      </c>
      <c r="Z628" s="69">
        <f t="shared" si="448"/>
        <v>0</v>
      </c>
      <c r="AA628" s="69">
        <f t="shared" si="448"/>
        <v>-16705.666666666664</v>
      </c>
      <c r="AB628" s="69">
        <f t="shared" si="448"/>
        <v>0</v>
      </c>
      <c r="AC628" s="69">
        <f t="shared" si="448"/>
        <v>0</v>
      </c>
      <c r="AD628" s="69">
        <f t="shared" si="448"/>
        <v>0</v>
      </c>
      <c r="AE628" s="69">
        <f t="shared" si="448"/>
        <v>-16932.666666666664</v>
      </c>
      <c r="AF628" s="69">
        <v>0</v>
      </c>
      <c r="AG628" s="69">
        <v>0</v>
      </c>
      <c r="AH628" s="69">
        <v>0</v>
      </c>
      <c r="AI628" s="69">
        <v>458578.42830833315</v>
      </c>
      <c r="AJ628" s="69">
        <v>0</v>
      </c>
      <c r="AK628" s="69">
        <v>0</v>
      </c>
      <c r="AL628" s="69">
        <v>0</v>
      </c>
      <c r="AM628" s="69">
        <v>458578.42830833315</v>
      </c>
      <c r="AN628" s="70" t="s">
        <v>423</v>
      </c>
      <c r="AO628" s="69">
        <v>0</v>
      </c>
      <c r="AP628" s="69">
        <v>0</v>
      </c>
      <c r="AQ628" s="69">
        <v>0</v>
      </c>
      <c r="AR628" s="69">
        <v>431913.49171458307</v>
      </c>
      <c r="AS628" s="69">
        <v>0</v>
      </c>
      <c r="AT628" s="69">
        <v>0</v>
      </c>
      <c r="AU628" s="69">
        <v>0</v>
      </c>
      <c r="AV628" s="69">
        <v>431913.49171458307</v>
      </c>
      <c r="AW628" s="70" t="s">
        <v>423</v>
      </c>
      <c r="AX628" s="69">
        <v>0</v>
      </c>
      <c r="AY628" s="69">
        <v>0</v>
      </c>
      <c r="AZ628" s="69">
        <v>0</v>
      </c>
      <c r="BA628" s="69">
        <v>403841.87389749958</v>
      </c>
      <c r="BB628" s="69">
        <v>0</v>
      </c>
      <c r="BC628" s="69">
        <v>0</v>
      </c>
      <c r="BD628" s="69">
        <v>0</v>
      </c>
      <c r="BE628" s="69">
        <v>403841.87389749958</v>
      </c>
      <c r="BF628" s="70" t="s">
        <v>423</v>
      </c>
      <c r="BG628" s="69">
        <v>0</v>
      </c>
      <c r="BH628" s="69">
        <v>0</v>
      </c>
      <c r="BI628" s="69">
        <v>0</v>
      </c>
      <c r="BJ628" s="69">
        <v>375705.00847749948</v>
      </c>
      <c r="BK628" s="69">
        <v>0</v>
      </c>
      <c r="BL628" s="69">
        <v>0</v>
      </c>
      <c r="BM628" s="69">
        <v>0</v>
      </c>
      <c r="BN628" s="69">
        <v>375705.00847749948</v>
      </c>
      <c r="BO628" s="70" t="s">
        <v>423</v>
      </c>
      <c r="BP628" s="69">
        <v>0</v>
      </c>
      <c r="BQ628" s="69">
        <v>0</v>
      </c>
      <c r="BR628" s="69">
        <v>0</v>
      </c>
      <c r="BS628" s="69">
        <v>360464.20637499954</v>
      </c>
      <c r="BT628" s="69">
        <v>0</v>
      </c>
      <c r="BU628" s="69">
        <v>0</v>
      </c>
      <c r="BV628" s="69">
        <v>0</v>
      </c>
      <c r="BW628" s="69">
        <v>360464.20637499954</v>
      </c>
      <c r="BX628" s="70" t="s">
        <v>423</v>
      </c>
      <c r="BY628" s="69">
        <v>0</v>
      </c>
      <c r="BZ628" s="69">
        <v>0</v>
      </c>
      <c r="CA628" s="69">
        <v>0</v>
      </c>
      <c r="CB628" s="69">
        <v>371278.13256624952</v>
      </c>
      <c r="CC628" s="69">
        <v>0</v>
      </c>
      <c r="CD628" s="69">
        <v>0</v>
      </c>
      <c r="CE628" s="69">
        <v>0</v>
      </c>
      <c r="CF628" s="69">
        <v>371278.13256624952</v>
      </c>
      <c r="CG628" s="70" t="s">
        <v>423</v>
      </c>
      <c r="CH628" s="69">
        <v>0</v>
      </c>
      <c r="CI628" s="69">
        <v>0</v>
      </c>
      <c r="CJ628" s="69">
        <v>0</v>
      </c>
      <c r="CK628" s="69">
        <v>382416.47654323699</v>
      </c>
      <c r="CL628" s="69">
        <v>0</v>
      </c>
      <c r="CM628" s="69">
        <v>0</v>
      </c>
      <c r="CN628" s="69">
        <v>0</v>
      </c>
      <c r="CO628" s="69">
        <v>382416.47654323699</v>
      </c>
      <c r="CP628" s="70" t="s">
        <v>423</v>
      </c>
      <c r="CQ628" s="69">
        <v>0</v>
      </c>
      <c r="CR628" s="69">
        <v>0</v>
      </c>
      <c r="CS628" s="69">
        <v>0</v>
      </c>
      <c r="CT628" s="69">
        <v>393888.97083953413</v>
      </c>
      <c r="CU628" s="69">
        <v>0</v>
      </c>
      <c r="CV628" s="69">
        <v>0</v>
      </c>
      <c r="CW628" s="69">
        <v>0</v>
      </c>
      <c r="CX628" s="69">
        <v>393888.97083953413</v>
      </c>
      <c r="CY628" s="70" t="s">
        <v>423</v>
      </c>
      <c r="CZ628" s="69">
        <v>0</v>
      </c>
      <c r="DA628" s="69">
        <v>0</v>
      </c>
      <c r="DB628" s="69">
        <v>0</v>
      </c>
      <c r="DC628" s="69">
        <v>405705.63996472018</v>
      </c>
      <c r="DD628" s="69">
        <v>0</v>
      </c>
      <c r="DE628" s="69">
        <v>0</v>
      </c>
      <c r="DF628" s="69">
        <v>0</v>
      </c>
      <c r="DG628" s="69">
        <v>405705.63996472018</v>
      </c>
      <c r="DH628" s="70" t="s">
        <v>423</v>
      </c>
    </row>
    <row r="629" spans="1:112" s="74" customFormat="1" ht="11.5" x14ac:dyDescent="0.35">
      <c r="A629" s="88">
        <v>5845</v>
      </c>
      <c r="B629" s="88" t="s">
        <v>822</v>
      </c>
      <c r="C629" s="69"/>
      <c r="D629" s="69">
        <v>0</v>
      </c>
      <c r="E629" s="69">
        <v>70000</v>
      </c>
      <c r="F629" s="69">
        <v>10000</v>
      </c>
      <c r="G629" s="69">
        <v>10000</v>
      </c>
      <c r="H629" s="69">
        <v>10000</v>
      </c>
      <c r="I629" s="69">
        <v>15000</v>
      </c>
      <c r="J629" s="69">
        <v>25000</v>
      </c>
      <c r="K629" s="69">
        <v>0</v>
      </c>
      <c r="L629" s="69">
        <v>0</v>
      </c>
      <c r="M629" s="69">
        <v>0</v>
      </c>
      <c r="N629" s="70" t="s">
        <v>423</v>
      </c>
      <c r="O629" s="69">
        <v>10000</v>
      </c>
      <c r="P629" s="69">
        <v>10000</v>
      </c>
      <c r="Q629" s="69">
        <v>10000</v>
      </c>
      <c r="R629" s="69">
        <v>15000</v>
      </c>
      <c r="S629" s="69">
        <v>25000</v>
      </c>
      <c r="T629" s="69">
        <v>0</v>
      </c>
      <c r="U629" s="69">
        <v>0</v>
      </c>
      <c r="V629" s="69">
        <v>70000</v>
      </c>
      <c r="W629" s="70" t="s">
        <v>423</v>
      </c>
      <c r="X629" s="69">
        <f t="shared" si="448"/>
        <v>0</v>
      </c>
      <c r="Y629" s="69">
        <f t="shared" si="448"/>
        <v>0</v>
      </c>
      <c r="Z629" s="69">
        <f t="shared" si="448"/>
        <v>0</v>
      </c>
      <c r="AA629" s="69">
        <f t="shared" si="448"/>
        <v>0</v>
      </c>
      <c r="AB629" s="69">
        <f t="shared" si="448"/>
        <v>0</v>
      </c>
      <c r="AC629" s="69">
        <f t="shared" si="448"/>
        <v>0</v>
      </c>
      <c r="AD629" s="69">
        <f t="shared" si="448"/>
        <v>0</v>
      </c>
      <c r="AE629" s="69">
        <f t="shared" si="448"/>
        <v>-70000</v>
      </c>
      <c r="AF629" s="69">
        <v>10300</v>
      </c>
      <c r="AG629" s="69">
        <v>10300</v>
      </c>
      <c r="AH629" s="69">
        <v>10300</v>
      </c>
      <c r="AI629" s="69">
        <v>15450</v>
      </c>
      <c r="AJ629" s="69">
        <v>25750</v>
      </c>
      <c r="AK629" s="69">
        <v>0</v>
      </c>
      <c r="AL629" s="69">
        <v>0</v>
      </c>
      <c r="AM629" s="69">
        <v>72100</v>
      </c>
      <c r="AN629" s="70" t="s">
        <v>423</v>
      </c>
      <c r="AO629" s="69">
        <v>10609</v>
      </c>
      <c r="AP629" s="69">
        <v>10609</v>
      </c>
      <c r="AQ629" s="69">
        <v>10609</v>
      </c>
      <c r="AR629" s="69">
        <v>15913.5</v>
      </c>
      <c r="AS629" s="69">
        <v>26522.5</v>
      </c>
      <c r="AT629" s="69">
        <v>0</v>
      </c>
      <c r="AU629" s="69">
        <v>0</v>
      </c>
      <c r="AV629" s="69">
        <v>74263</v>
      </c>
      <c r="AW629" s="70" t="s">
        <v>423</v>
      </c>
      <c r="AX629" s="69">
        <v>10927.27</v>
      </c>
      <c r="AY629" s="69">
        <v>10927.27</v>
      </c>
      <c r="AZ629" s="69">
        <v>10927.27</v>
      </c>
      <c r="BA629" s="69">
        <v>16390.904999999999</v>
      </c>
      <c r="BB629" s="69">
        <v>27318.174999999999</v>
      </c>
      <c r="BC629" s="69">
        <v>0</v>
      </c>
      <c r="BD629" s="69">
        <v>0</v>
      </c>
      <c r="BE629" s="69">
        <v>76490.89</v>
      </c>
      <c r="BF629" s="70" t="s">
        <v>423</v>
      </c>
      <c r="BG629" s="69">
        <v>11255.088100000001</v>
      </c>
      <c r="BH629" s="69">
        <v>11255.088100000001</v>
      </c>
      <c r="BI629" s="69">
        <v>11255.088100000001</v>
      </c>
      <c r="BJ629" s="69">
        <v>16882.632149999998</v>
      </c>
      <c r="BK629" s="69">
        <v>28137.720249999998</v>
      </c>
      <c r="BL629" s="69">
        <v>0</v>
      </c>
      <c r="BM629" s="69">
        <v>0</v>
      </c>
      <c r="BN629" s="69">
        <v>78785.616699999999</v>
      </c>
      <c r="BO629" s="70" t="s">
        <v>423</v>
      </c>
      <c r="BP629" s="69">
        <v>11592.740743</v>
      </c>
      <c r="BQ629" s="69">
        <v>11592.740743</v>
      </c>
      <c r="BR629" s="69">
        <v>11592.740743</v>
      </c>
      <c r="BS629" s="69">
        <v>17389.1111145</v>
      </c>
      <c r="BT629" s="69">
        <v>28981.851857499998</v>
      </c>
      <c r="BU629" s="69">
        <v>0</v>
      </c>
      <c r="BV629" s="69">
        <v>0</v>
      </c>
      <c r="BW629" s="69">
        <v>81149.185200999986</v>
      </c>
      <c r="BX629" s="70" t="s">
        <v>423</v>
      </c>
      <c r="BY629" s="69">
        <v>11940.52296529</v>
      </c>
      <c r="BZ629" s="69">
        <v>11940.52296529</v>
      </c>
      <c r="CA629" s="69">
        <v>11940.52296529</v>
      </c>
      <c r="CB629" s="69">
        <v>17910.784447934999</v>
      </c>
      <c r="CC629" s="69">
        <v>29851.307413225</v>
      </c>
      <c r="CD629" s="69">
        <v>0</v>
      </c>
      <c r="CE629" s="69">
        <v>0</v>
      </c>
      <c r="CF629" s="69">
        <v>83583.660757029997</v>
      </c>
      <c r="CG629" s="70" t="s">
        <v>423</v>
      </c>
      <c r="CH629" s="69">
        <v>12298.7386542487</v>
      </c>
      <c r="CI629" s="69">
        <v>12298.7386542487</v>
      </c>
      <c r="CJ629" s="69">
        <v>12298.7386542487</v>
      </c>
      <c r="CK629" s="69">
        <v>18448.10798137305</v>
      </c>
      <c r="CL629" s="69">
        <v>30746.84663562175</v>
      </c>
      <c r="CM629" s="69">
        <v>0</v>
      </c>
      <c r="CN629" s="69">
        <v>0</v>
      </c>
      <c r="CO629" s="69">
        <v>86091.170579740909</v>
      </c>
      <c r="CP629" s="70" t="s">
        <v>423</v>
      </c>
      <c r="CQ629" s="69">
        <v>12667.700813876161</v>
      </c>
      <c r="CR629" s="69">
        <v>12667.700813876161</v>
      </c>
      <c r="CS629" s="69">
        <v>12667.700813876161</v>
      </c>
      <c r="CT629" s="69">
        <v>19001.551220814243</v>
      </c>
      <c r="CU629" s="69">
        <v>31669.252034690402</v>
      </c>
      <c r="CV629" s="69">
        <v>0</v>
      </c>
      <c r="CW629" s="69">
        <v>0</v>
      </c>
      <c r="CX629" s="69">
        <v>88673.90569713313</v>
      </c>
      <c r="CY629" s="70" t="s">
        <v>423</v>
      </c>
      <c r="CZ629" s="69">
        <v>13047.731838292446</v>
      </c>
      <c r="DA629" s="69">
        <v>13047.731838292446</v>
      </c>
      <c r="DB629" s="69">
        <v>13047.731838292446</v>
      </c>
      <c r="DC629" s="69">
        <v>19571.597757438671</v>
      </c>
      <c r="DD629" s="69">
        <v>32619.329595731117</v>
      </c>
      <c r="DE629" s="69">
        <v>0</v>
      </c>
      <c r="DF629" s="69">
        <v>0</v>
      </c>
      <c r="DG629" s="69">
        <v>91334.122868047125</v>
      </c>
      <c r="DH629" s="70" t="s">
        <v>423</v>
      </c>
    </row>
    <row r="630" spans="1:112" s="74" customFormat="1" ht="11.5" hidden="1" x14ac:dyDescent="0.35">
      <c r="A630" s="88">
        <v>5846</v>
      </c>
      <c r="B630" s="88" t="s">
        <v>823</v>
      </c>
      <c r="C630" s="69"/>
      <c r="D630" s="69">
        <v>0</v>
      </c>
      <c r="E630" s="69">
        <v>0</v>
      </c>
      <c r="F630" s="69">
        <v>0</v>
      </c>
      <c r="G630" s="69">
        <v>0</v>
      </c>
      <c r="H630" s="69">
        <v>0</v>
      </c>
      <c r="I630" s="69">
        <v>0</v>
      </c>
      <c r="J630" s="69">
        <v>0</v>
      </c>
      <c r="K630" s="69">
        <v>0</v>
      </c>
      <c r="L630" s="69">
        <v>0</v>
      </c>
      <c r="M630" s="69">
        <v>0</v>
      </c>
      <c r="N630" s="70" t="s">
        <v>423</v>
      </c>
      <c r="O630" s="69">
        <v>0</v>
      </c>
      <c r="P630" s="69">
        <v>0</v>
      </c>
      <c r="Q630" s="69">
        <v>0</v>
      </c>
      <c r="R630" s="69">
        <v>0</v>
      </c>
      <c r="S630" s="69">
        <v>0</v>
      </c>
      <c r="T630" s="69">
        <v>0</v>
      </c>
      <c r="U630" s="69">
        <v>0</v>
      </c>
      <c r="V630" s="69">
        <v>0</v>
      </c>
      <c r="W630" s="70" t="s">
        <v>423</v>
      </c>
      <c r="X630" s="69">
        <f t="shared" si="448"/>
        <v>0</v>
      </c>
      <c r="Y630" s="69">
        <f t="shared" si="448"/>
        <v>0</v>
      </c>
      <c r="Z630" s="69">
        <f t="shared" si="448"/>
        <v>0</v>
      </c>
      <c r="AA630" s="69">
        <f t="shared" si="448"/>
        <v>0</v>
      </c>
      <c r="AB630" s="69">
        <f t="shared" si="448"/>
        <v>0</v>
      </c>
      <c r="AC630" s="69">
        <f t="shared" si="448"/>
        <v>0</v>
      </c>
      <c r="AD630" s="69">
        <f t="shared" si="448"/>
        <v>0</v>
      </c>
      <c r="AE630" s="69">
        <f t="shared" si="448"/>
        <v>0</v>
      </c>
      <c r="AF630" s="69">
        <v>0</v>
      </c>
      <c r="AG630" s="69">
        <v>0</v>
      </c>
      <c r="AH630" s="69">
        <v>0</v>
      </c>
      <c r="AI630" s="69">
        <v>0</v>
      </c>
      <c r="AJ630" s="69">
        <v>0</v>
      </c>
      <c r="AK630" s="69">
        <v>0</v>
      </c>
      <c r="AL630" s="69">
        <v>0</v>
      </c>
      <c r="AM630" s="69">
        <v>0</v>
      </c>
      <c r="AN630" s="70" t="s">
        <v>423</v>
      </c>
      <c r="AO630" s="69">
        <v>0</v>
      </c>
      <c r="AP630" s="69">
        <v>0</v>
      </c>
      <c r="AQ630" s="69">
        <v>0</v>
      </c>
      <c r="AR630" s="69">
        <v>0</v>
      </c>
      <c r="AS630" s="69">
        <v>0</v>
      </c>
      <c r="AT630" s="69">
        <v>0</v>
      </c>
      <c r="AU630" s="69">
        <v>0</v>
      </c>
      <c r="AV630" s="69">
        <v>0</v>
      </c>
      <c r="AW630" s="70" t="s">
        <v>423</v>
      </c>
      <c r="AX630" s="69">
        <v>0</v>
      </c>
      <c r="AY630" s="69">
        <v>0</v>
      </c>
      <c r="AZ630" s="69">
        <v>0</v>
      </c>
      <c r="BA630" s="69">
        <v>0</v>
      </c>
      <c r="BB630" s="69">
        <v>0</v>
      </c>
      <c r="BC630" s="69">
        <v>0</v>
      </c>
      <c r="BD630" s="69">
        <v>0</v>
      </c>
      <c r="BE630" s="69">
        <v>0</v>
      </c>
      <c r="BF630" s="70" t="s">
        <v>423</v>
      </c>
      <c r="BG630" s="69">
        <v>0</v>
      </c>
      <c r="BH630" s="69">
        <v>0</v>
      </c>
      <c r="BI630" s="69">
        <v>0</v>
      </c>
      <c r="BJ630" s="69">
        <v>0</v>
      </c>
      <c r="BK630" s="69">
        <v>0</v>
      </c>
      <c r="BL630" s="69">
        <v>0</v>
      </c>
      <c r="BM630" s="69">
        <v>0</v>
      </c>
      <c r="BN630" s="69">
        <v>0</v>
      </c>
      <c r="BO630" s="70" t="s">
        <v>423</v>
      </c>
      <c r="BP630" s="69">
        <v>0</v>
      </c>
      <c r="BQ630" s="69">
        <v>0</v>
      </c>
      <c r="BR630" s="69">
        <v>0</v>
      </c>
      <c r="BS630" s="69">
        <v>0</v>
      </c>
      <c r="BT630" s="69">
        <v>0</v>
      </c>
      <c r="BU630" s="69">
        <v>0</v>
      </c>
      <c r="BV630" s="69">
        <v>0</v>
      </c>
      <c r="BW630" s="69">
        <v>0</v>
      </c>
      <c r="BX630" s="70" t="s">
        <v>423</v>
      </c>
      <c r="BY630" s="69">
        <v>0</v>
      </c>
      <c r="BZ630" s="69">
        <v>0</v>
      </c>
      <c r="CA630" s="69">
        <v>0</v>
      </c>
      <c r="CB630" s="69">
        <v>0</v>
      </c>
      <c r="CC630" s="69">
        <v>0</v>
      </c>
      <c r="CD630" s="69">
        <v>0</v>
      </c>
      <c r="CE630" s="69">
        <v>0</v>
      </c>
      <c r="CF630" s="69">
        <v>0</v>
      </c>
      <c r="CG630" s="70" t="s">
        <v>423</v>
      </c>
      <c r="CH630" s="69">
        <v>0</v>
      </c>
      <c r="CI630" s="69">
        <v>0</v>
      </c>
      <c r="CJ630" s="69">
        <v>0</v>
      </c>
      <c r="CK630" s="69">
        <v>0</v>
      </c>
      <c r="CL630" s="69">
        <v>0</v>
      </c>
      <c r="CM630" s="69">
        <v>0</v>
      </c>
      <c r="CN630" s="69">
        <v>0</v>
      </c>
      <c r="CO630" s="69">
        <v>0</v>
      </c>
      <c r="CP630" s="70" t="s">
        <v>423</v>
      </c>
      <c r="CQ630" s="69">
        <v>0</v>
      </c>
      <c r="CR630" s="69">
        <v>0</v>
      </c>
      <c r="CS630" s="69">
        <v>0</v>
      </c>
      <c r="CT630" s="69">
        <v>0</v>
      </c>
      <c r="CU630" s="69">
        <v>0</v>
      </c>
      <c r="CV630" s="69">
        <v>0</v>
      </c>
      <c r="CW630" s="69">
        <v>0</v>
      </c>
      <c r="CX630" s="69">
        <v>0</v>
      </c>
      <c r="CY630" s="70" t="s">
        <v>423</v>
      </c>
      <c r="CZ630" s="69">
        <v>0</v>
      </c>
      <c r="DA630" s="69">
        <v>0</v>
      </c>
      <c r="DB630" s="69">
        <v>0</v>
      </c>
      <c r="DC630" s="69">
        <v>0</v>
      </c>
      <c r="DD630" s="69">
        <v>0</v>
      </c>
      <c r="DE630" s="69">
        <v>0</v>
      </c>
      <c r="DF630" s="69">
        <v>0</v>
      </c>
      <c r="DG630" s="69">
        <v>0</v>
      </c>
      <c r="DH630" s="70" t="s">
        <v>423</v>
      </c>
    </row>
    <row r="631" spans="1:112" s="74" customFormat="1" ht="11.5" hidden="1" x14ac:dyDescent="0.35">
      <c r="A631" s="88">
        <v>5848</v>
      </c>
      <c r="B631" s="88" t="s">
        <v>824</v>
      </c>
      <c r="C631" s="69"/>
      <c r="D631" s="69">
        <v>0</v>
      </c>
      <c r="E631" s="69">
        <v>0</v>
      </c>
      <c r="F631" s="69">
        <v>0</v>
      </c>
      <c r="G631" s="69">
        <v>0</v>
      </c>
      <c r="H631" s="69">
        <v>0</v>
      </c>
      <c r="I631" s="69">
        <v>0</v>
      </c>
      <c r="J631" s="69">
        <v>0</v>
      </c>
      <c r="K631" s="69">
        <v>0</v>
      </c>
      <c r="L631" s="69">
        <v>0</v>
      </c>
      <c r="M631" s="69">
        <v>0</v>
      </c>
      <c r="N631" s="70" t="s">
        <v>423</v>
      </c>
      <c r="O631" s="69">
        <v>0</v>
      </c>
      <c r="P631" s="69">
        <v>0</v>
      </c>
      <c r="Q631" s="69">
        <v>0</v>
      </c>
      <c r="R631" s="69">
        <v>0</v>
      </c>
      <c r="S631" s="69">
        <v>0</v>
      </c>
      <c r="T631" s="69">
        <v>0</v>
      </c>
      <c r="U631" s="69">
        <v>0</v>
      </c>
      <c r="V631" s="69">
        <v>0</v>
      </c>
      <c r="W631" s="70" t="s">
        <v>423</v>
      </c>
      <c r="X631" s="69">
        <f t="shared" si="448"/>
        <v>0</v>
      </c>
      <c r="Y631" s="69">
        <f t="shared" si="448"/>
        <v>0</v>
      </c>
      <c r="Z631" s="69">
        <f t="shared" si="448"/>
        <v>0</v>
      </c>
      <c r="AA631" s="69">
        <f t="shared" si="448"/>
        <v>0</v>
      </c>
      <c r="AB631" s="69">
        <f t="shared" si="448"/>
        <v>0</v>
      </c>
      <c r="AC631" s="69">
        <f t="shared" si="448"/>
        <v>0</v>
      </c>
      <c r="AD631" s="69">
        <f t="shared" si="448"/>
        <v>0</v>
      </c>
      <c r="AE631" s="69">
        <f t="shared" si="448"/>
        <v>0</v>
      </c>
      <c r="AF631" s="69">
        <v>0</v>
      </c>
      <c r="AG631" s="69">
        <v>0</v>
      </c>
      <c r="AH631" s="69">
        <v>0</v>
      </c>
      <c r="AI631" s="69">
        <v>0</v>
      </c>
      <c r="AJ631" s="69">
        <v>0</v>
      </c>
      <c r="AK631" s="69">
        <v>0</v>
      </c>
      <c r="AL631" s="69">
        <v>0</v>
      </c>
      <c r="AM631" s="69">
        <v>0</v>
      </c>
      <c r="AN631" s="70" t="s">
        <v>423</v>
      </c>
      <c r="AO631" s="69">
        <v>0</v>
      </c>
      <c r="AP631" s="69">
        <v>0</v>
      </c>
      <c r="AQ631" s="69">
        <v>0</v>
      </c>
      <c r="AR631" s="69">
        <v>0</v>
      </c>
      <c r="AS631" s="69">
        <v>0</v>
      </c>
      <c r="AT631" s="69">
        <v>0</v>
      </c>
      <c r="AU631" s="69">
        <v>0</v>
      </c>
      <c r="AV631" s="69">
        <v>0</v>
      </c>
      <c r="AW631" s="70" t="s">
        <v>423</v>
      </c>
      <c r="AX631" s="69">
        <v>0</v>
      </c>
      <c r="AY631" s="69">
        <v>0</v>
      </c>
      <c r="AZ631" s="69">
        <v>0</v>
      </c>
      <c r="BA631" s="69">
        <v>0</v>
      </c>
      <c r="BB631" s="69">
        <v>0</v>
      </c>
      <c r="BC631" s="69">
        <v>0</v>
      </c>
      <c r="BD631" s="69">
        <v>0</v>
      </c>
      <c r="BE631" s="69">
        <v>0</v>
      </c>
      <c r="BF631" s="70" t="s">
        <v>423</v>
      </c>
      <c r="BG631" s="69">
        <v>0</v>
      </c>
      <c r="BH631" s="69">
        <v>0</v>
      </c>
      <c r="BI631" s="69">
        <v>0</v>
      </c>
      <c r="BJ631" s="69">
        <v>0</v>
      </c>
      <c r="BK631" s="69">
        <v>0</v>
      </c>
      <c r="BL631" s="69">
        <v>0</v>
      </c>
      <c r="BM631" s="69">
        <v>0</v>
      </c>
      <c r="BN631" s="69">
        <v>0</v>
      </c>
      <c r="BO631" s="70" t="s">
        <v>423</v>
      </c>
      <c r="BP631" s="69">
        <v>0</v>
      </c>
      <c r="BQ631" s="69">
        <v>0</v>
      </c>
      <c r="BR631" s="69">
        <v>0</v>
      </c>
      <c r="BS631" s="69">
        <v>0</v>
      </c>
      <c r="BT631" s="69">
        <v>0</v>
      </c>
      <c r="BU631" s="69">
        <v>0</v>
      </c>
      <c r="BV631" s="69">
        <v>0</v>
      </c>
      <c r="BW631" s="69">
        <v>0</v>
      </c>
      <c r="BX631" s="70" t="s">
        <v>423</v>
      </c>
      <c r="BY631" s="69">
        <v>0</v>
      </c>
      <c r="BZ631" s="69">
        <v>0</v>
      </c>
      <c r="CA631" s="69">
        <v>0</v>
      </c>
      <c r="CB631" s="69">
        <v>0</v>
      </c>
      <c r="CC631" s="69">
        <v>0</v>
      </c>
      <c r="CD631" s="69">
        <v>0</v>
      </c>
      <c r="CE631" s="69">
        <v>0</v>
      </c>
      <c r="CF631" s="69">
        <v>0</v>
      </c>
      <c r="CG631" s="70" t="s">
        <v>423</v>
      </c>
      <c r="CH631" s="69">
        <v>0</v>
      </c>
      <c r="CI631" s="69">
        <v>0</v>
      </c>
      <c r="CJ631" s="69">
        <v>0</v>
      </c>
      <c r="CK631" s="69">
        <v>0</v>
      </c>
      <c r="CL631" s="69">
        <v>0</v>
      </c>
      <c r="CM631" s="69">
        <v>0</v>
      </c>
      <c r="CN631" s="69">
        <v>0</v>
      </c>
      <c r="CO631" s="69">
        <v>0</v>
      </c>
      <c r="CP631" s="70" t="s">
        <v>423</v>
      </c>
      <c r="CQ631" s="69">
        <v>0</v>
      </c>
      <c r="CR631" s="69">
        <v>0</v>
      </c>
      <c r="CS631" s="69">
        <v>0</v>
      </c>
      <c r="CT631" s="69">
        <v>0</v>
      </c>
      <c r="CU631" s="69">
        <v>0</v>
      </c>
      <c r="CV631" s="69">
        <v>0</v>
      </c>
      <c r="CW631" s="69">
        <v>0</v>
      </c>
      <c r="CX631" s="69">
        <v>0</v>
      </c>
      <c r="CY631" s="70" t="s">
        <v>423</v>
      </c>
      <c r="CZ631" s="69">
        <v>0</v>
      </c>
      <c r="DA631" s="69">
        <v>0</v>
      </c>
      <c r="DB631" s="69">
        <v>0</v>
      </c>
      <c r="DC631" s="69">
        <v>0</v>
      </c>
      <c r="DD631" s="69">
        <v>0</v>
      </c>
      <c r="DE631" s="69">
        <v>0</v>
      </c>
      <c r="DF631" s="69">
        <v>0</v>
      </c>
      <c r="DG631" s="69">
        <v>0</v>
      </c>
      <c r="DH631" s="70" t="s">
        <v>423</v>
      </c>
    </row>
    <row r="632" spans="1:112" s="74" customFormat="1" ht="11.5" x14ac:dyDescent="0.35">
      <c r="A632" s="88">
        <v>5851</v>
      </c>
      <c r="B632" s="88" t="s">
        <v>825</v>
      </c>
      <c r="C632" s="69"/>
      <c r="D632" s="69">
        <v>0</v>
      </c>
      <c r="E632" s="69">
        <v>75000</v>
      </c>
      <c r="F632" s="69">
        <v>10000</v>
      </c>
      <c r="G632" s="69">
        <v>3000</v>
      </c>
      <c r="H632" s="69">
        <v>8000</v>
      </c>
      <c r="I632" s="69">
        <v>30000</v>
      </c>
      <c r="J632" s="69">
        <v>24000</v>
      </c>
      <c r="K632" s="69">
        <v>0</v>
      </c>
      <c r="L632" s="69">
        <v>0</v>
      </c>
      <c r="M632" s="69">
        <v>0</v>
      </c>
      <c r="N632" s="70" t="s">
        <v>423</v>
      </c>
      <c r="O632" s="69">
        <v>10000</v>
      </c>
      <c r="P632" s="69">
        <v>3000</v>
      </c>
      <c r="Q632" s="69">
        <v>8000</v>
      </c>
      <c r="R632" s="69">
        <v>30000</v>
      </c>
      <c r="S632" s="69">
        <v>24000</v>
      </c>
      <c r="T632" s="69">
        <v>0</v>
      </c>
      <c r="U632" s="69">
        <v>0</v>
      </c>
      <c r="V632" s="69">
        <v>75000</v>
      </c>
      <c r="W632" s="70" t="s">
        <v>423</v>
      </c>
      <c r="X632" s="69">
        <f t="shared" si="448"/>
        <v>0</v>
      </c>
      <c r="Y632" s="69">
        <f t="shared" si="448"/>
        <v>0</v>
      </c>
      <c r="Z632" s="69">
        <f t="shared" si="448"/>
        <v>0</v>
      </c>
      <c r="AA632" s="69">
        <f t="shared" si="448"/>
        <v>0</v>
      </c>
      <c r="AB632" s="69">
        <f t="shared" si="448"/>
        <v>0</v>
      </c>
      <c r="AC632" s="69">
        <f t="shared" si="448"/>
        <v>0</v>
      </c>
      <c r="AD632" s="69">
        <f t="shared" si="448"/>
        <v>0</v>
      </c>
      <c r="AE632" s="69">
        <f t="shared" si="448"/>
        <v>-75000</v>
      </c>
      <c r="AF632" s="69">
        <v>10300</v>
      </c>
      <c r="AG632" s="69">
        <v>3090</v>
      </c>
      <c r="AH632" s="69">
        <v>8240</v>
      </c>
      <c r="AI632" s="69">
        <v>30900</v>
      </c>
      <c r="AJ632" s="69">
        <v>24720</v>
      </c>
      <c r="AK632" s="69">
        <v>0</v>
      </c>
      <c r="AL632" s="69">
        <v>0</v>
      </c>
      <c r="AM632" s="69">
        <v>77250</v>
      </c>
      <c r="AN632" s="70" t="s">
        <v>423</v>
      </c>
      <c r="AO632" s="69">
        <v>10609</v>
      </c>
      <c r="AP632" s="69">
        <v>3182.7000000000003</v>
      </c>
      <c r="AQ632" s="69">
        <v>8487.2000000000007</v>
      </c>
      <c r="AR632" s="69">
        <v>20000</v>
      </c>
      <c r="AS632" s="69">
        <v>25461.600000000002</v>
      </c>
      <c r="AT632" s="69">
        <v>0</v>
      </c>
      <c r="AU632" s="69">
        <v>0</v>
      </c>
      <c r="AV632" s="69">
        <v>67740.5</v>
      </c>
      <c r="AW632" s="70" t="s">
        <v>423</v>
      </c>
      <c r="AX632" s="69">
        <v>10927.27</v>
      </c>
      <c r="AY632" s="69">
        <v>3278.1810000000005</v>
      </c>
      <c r="AZ632" s="69">
        <v>8741.8160000000007</v>
      </c>
      <c r="BA632" s="69">
        <v>20600</v>
      </c>
      <c r="BB632" s="69">
        <v>26225.448000000004</v>
      </c>
      <c r="BC632" s="69">
        <v>0</v>
      </c>
      <c r="BD632" s="69">
        <v>0</v>
      </c>
      <c r="BE632" s="69">
        <v>69772.714999999997</v>
      </c>
      <c r="BF632" s="70" t="s">
        <v>423</v>
      </c>
      <c r="BG632" s="69">
        <v>11255.088100000001</v>
      </c>
      <c r="BH632" s="69">
        <v>3376.5264300000008</v>
      </c>
      <c r="BI632" s="69">
        <v>9004.0704800000003</v>
      </c>
      <c r="BJ632" s="69">
        <v>21218</v>
      </c>
      <c r="BK632" s="69">
        <v>27012.211440000006</v>
      </c>
      <c r="BL632" s="69">
        <v>0</v>
      </c>
      <c r="BM632" s="69">
        <v>0</v>
      </c>
      <c r="BN632" s="69">
        <v>71865.89645</v>
      </c>
      <c r="BO632" s="70" t="s">
        <v>423</v>
      </c>
      <c r="BP632" s="69">
        <v>11592.740743</v>
      </c>
      <c r="BQ632" s="69">
        <v>3477.8222229000007</v>
      </c>
      <c r="BR632" s="69">
        <v>9274.1925944000013</v>
      </c>
      <c r="BS632" s="69">
        <v>21854.54</v>
      </c>
      <c r="BT632" s="69">
        <v>27822.577783200006</v>
      </c>
      <c r="BU632" s="69">
        <v>0</v>
      </c>
      <c r="BV632" s="69">
        <v>0</v>
      </c>
      <c r="BW632" s="69">
        <v>74021.873343500003</v>
      </c>
      <c r="BX632" s="70" t="s">
        <v>423</v>
      </c>
      <c r="BY632" s="69">
        <v>11940.52296529</v>
      </c>
      <c r="BZ632" s="69">
        <v>3582.1568895870009</v>
      </c>
      <c r="CA632" s="69">
        <v>9552.4183722320013</v>
      </c>
      <c r="CB632" s="69">
        <v>22510.176200000002</v>
      </c>
      <c r="CC632" s="69">
        <v>28657.255116696007</v>
      </c>
      <c r="CD632" s="69">
        <v>0</v>
      </c>
      <c r="CE632" s="69">
        <v>0</v>
      </c>
      <c r="CF632" s="69">
        <v>76242.529543805009</v>
      </c>
      <c r="CG632" s="70" t="s">
        <v>423</v>
      </c>
      <c r="CH632" s="69">
        <v>12298.7386542487</v>
      </c>
      <c r="CI632" s="69">
        <v>3689.621596274611</v>
      </c>
      <c r="CJ632" s="69">
        <v>9838.990923398962</v>
      </c>
      <c r="CK632" s="69">
        <v>23185.481486000001</v>
      </c>
      <c r="CL632" s="69">
        <v>29516.972770196888</v>
      </c>
      <c r="CM632" s="69">
        <v>0</v>
      </c>
      <c r="CN632" s="69">
        <v>0</v>
      </c>
      <c r="CO632" s="69">
        <v>78529.805430119159</v>
      </c>
      <c r="CP632" s="70" t="s">
        <v>423</v>
      </c>
      <c r="CQ632" s="69">
        <v>12667.700813876161</v>
      </c>
      <c r="CR632" s="69">
        <v>3800.3102441628494</v>
      </c>
      <c r="CS632" s="69">
        <v>10134.16065110093</v>
      </c>
      <c r="CT632" s="69">
        <v>23881.04593058</v>
      </c>
      <c r="CU632" s="69">
        <v>30402.481953302795</v>
      </c>
      <c r="CV632" s="69">
        <v>0</v>
      </c>
      <c r="CW632" s="69">
        <v>0</v>
      </c>
      <c r="CX632" s="69">
        <v>80885.699593022728</v>
      </c>
      <c r="CY632" s="70" t="s">
        <v>423</v>
      </c>
      <c r="CZ632" s="69">
        <v>13047.731838292446</v>
      </c>
      <c r="DA632" s="69">
        <v>3914.3195514877348</v>
      </c>
      <c r="DB632" s="69">
        <v>10438.185470633958</v>
      </c>
      <c r="DC632" s="69">
        <v>24597.4773084974</v>
      </c>
      <c r="DD632" s="69">
        <v>31314.556411901878</v>
      </c>
      <c r="DE632" s="69">
        <v>0</v>
      </c>
      <c r="DF632" s="69">
        <v>0</v>
      </c>
      <c r="DG632" s="69">
        <v>83312.27058081342</v>
      </c>
      <c r="DH632" s="70" t="s">
        <v>423</v>
      </c>
    </row>
    <row r="633" spans="1:112" s="74" customFormat="1" ht="11.5" hidden="1" x14ac:dyDescent="0.35">
      <c r="A633" s="88">
        <v>5852</v>
      </c>
      <c r="B633" s="88" t="s">
        <v>826</v>
      </c>
      <c r="C633" s="69"/>
      <c r="D633" s="69">
        <v>0</v>
      </c>
      <c r="E633" s="69">
        <v>0</v>
      </c>
      <c r="F633" s="69">
        <v>0</v>
      </c>
      <c r="G633" s="69">
        <v>0</v>
      </c>
      <c r="H633" s="69">
        <v>0</v>
      </c>
      <c r="I633" s="69">
        <v>0</v>
      </c>
      <c r="J633" s="69">
        <v>0</v>
      </c>
      <c r="K633" s="69">
        <v>0</v>
      </c>
      <c r="L633" s="69">
        <v>0</v>
      </c>
      <c r="M633" s="69">
        <v>0</v>
      </c>
      <c r="N633" s="70" t="s">
        <v>423</v>
      </c>
      <c r="O633" s="69">
        <v>0</v>
      </c>
      <c r="P633" s="69">
        <v>0</v>
      </c>
      <c r="Q633" s="69">
        <v>0</v>
      </c>
      <c r="R633" s="69">
        <v>0</v>
      </c>
      <c r="S633" s="69">
        <v>0</v>
      </c>
      <c r="T633" s="69">
        <v>0</v>
      </c>
      <c r="U633" s="69">
        <v>0</v>
      </c>
      <c r="V633" s="69">
        <v>0</v>
      </c>
      <c r="W633" s="70" t="s">
        <v>423</v>
      </c>
      <c r="X633" s="69">
        <f t="shared" si="448"/>
        <v>0</v>
      </c>
      <c r="Y633" s="69">
        <f t="shared" si="448"/>
        <v>0</v>
      </c>
      <c r="Z633" s="69">
        <f t="shared" si="448"/>
        <v>0</v>
      </c>
      <c r="AA633" s="69">
        <f t="shared" si="448"/>
        <v>0</v>
      </c>
      <c r="AB633" s="69">
        <f t="shared" si="448"/>
        <v>0</v>
      </c>
      <c r="AC633" s="69">
        <f t="shared" si="448"/>
        <v>0</v>
      </c>
      <c r="AD633" s="69">
        <f t="shared" si="448"/>
        <v>0</v>
      </c>
      <c r="AE633" s="69">
        <f t="shared" si="448"/>
        <v>0</v>
      </c>
      <c r="AF633" s="69">
        <v>0</v>
      </c>
      <c r="AG633" s="69">
        <v>0</v>
      </c>
      <c r="AH633" s="69">
        <v>0</v>
      </c>
      <c r="AI633" s="69">
        <v>0</v>
      </c>
      <c r="AJ633" s="69">
        <v>0</v>
      </c>
      <c r="AK633" s="69">
        <v>0</v>
      </c>
      <c r="AL633" s="69">
        <v>0</v>
      </c>
      <c r="AM633" s="69">
        <v>0</v>
      </c>
      <c r="AN633" s="70" t="s">
        <v>423</v>
      </c>
      <c r="AO633" s="69">
        <v>0</v>
      </c>
      <c r="AP633" s="69">
        <v>0</v>
      </c>
      <c r="AQ633" s="69">
        <v>0</v>
      </c>
      <c r="AR633" s="69">
        <v>0</v>
      </c>
      <c r="AS633" s="69">
        <v>0</v>
      </c>
      <c r="AT633" s="69">
        <v>0</v>
      </c>
      <c r="AU633" s="69">
        <v>0</v>
      </c>
      <c r="AV633" s="69">
        <v>0</v>
      </c>
      <c r="AW633" s="70" t="s">
        <v>423</v>
      </c>
      <c r="AX633" s="69">
        <v>0</v>
      </c>
      <c r="AY633" s="69">
        <v>0</v>
      </c>
      <c r="AZ633" s="69">
        <v>0</v>
      </c>
      <c r="BA633" s="69">
        <v>0</v>
      </c>
      <c r="BB633" s="69">
        <v>0</v>
      </c>
      <c r="BC633" s="69">
        <v>0</v>
      </c>
      <c r="BD633" s="69">
        <v>0</v>
      </c>
      <c r="BE633" s="69">
        <v>0</v>
      </c>
      <c r="BF633" s="70" t="s">
        <v>423</v>
      </c>
      <c r="BG633" s="69">
        <v>0</v>
      </c>
      <c r="BH633" s="69">
        <v>0</v>
      </c>
      <c r="BI633" s="69">
        <v>0</v>
      </c>
      <c r="BJ633" s="69">
        <v>0</v>
      </c>
      <c r="BK633" s="69">
        <v>0</v>
      </c>
      <c r="BL633" s="69">
        <v>0</v>
      </c>
      <c r="BM633" s="69">
        <v>0</v>
      </c>
      <c r="BN633" s="69">
        <v>0</v>
      </c>
      <c r="BO633" s="70" t="s">
        <v>423</v>
      </c>
      <c r="BP633" s="69">
        <v>0</v>
      </c>
      <c r="BQ633" s="69">
        <v>0</v>
      </c>
      <c r="BR633" s="69">
        <v>0</v>
      </c>
      <c r="BS633" s="69">
        <v>0</v>
      </c>
      <c r="BT633" s="69">
        <v>0</v>
      </c>
      <c r="BU633" s="69">
        <v>0</v>
      </c>
      <c r="BV633" s="69">
        <v>0</v>
      </c>
      <c r="BW633" s="69">
        <v>0</v>
      </c>
      <c r="BX633" s="70" t="s">
        <v>423</v>
      </c>
      <c r="BY633" s="69">
        <v>0</v>
      </c>
      <c r="BZ633" s="69">
        <v>0</v>
      </c>
      <c r="CA633" s="69">
        <v>0</v>
      </c>
      <c r="CB633" s="69">
        <v>0</v>
      </c>
      <c r="CC633" s="69">
        <v>0</v>
      </c>
      <c r="CD633" s="69">
        <v>0</v>
      </c>
      <c r="CE633" s="69">
        <v>0</v>
      </c>
      <c r="CF633" s="69">
        <v>0</v>
      </c>
      <c r="CG633" s="70" t="s">
        <v>423</v>
      </c>
      <c r="CH633" s="69">
        <v>0</v>
      </c>
      <c r="CI633" s="69">
        <v>0</v>
      </c>
      <c r="CJ633" s="69">
        <v>0</v>
      </c>
      <c r="CK633" s="69">
        <v>0</v>
      </c>
      <c r="CL633" s="69">
        <v>0</v>
      </c>
      <c r="CM633" s="69">
        <v>0</v>
      </c>
      <c r="CN633" s="69">
        <v>0</v>
      </c>
      <c r="CO633" s="69">
        <v>0</v>
      </c>
      <c r="CP633" s="70" t="s">
        <v>423</v>
      </c>
      <c r="CQ633" s="69">
        <v>0</v>
      </c>
      <c r="CR633" s="69">
        <v>0</v>
      </c>
      <c r="CS633" s="69">
        <v>0</v>
      </c>
      <c r="CT633" s="69">
        <v>0</v>
      </c>
      <c r="CU633" s="69">
        <v>0</v>
      </c>
      <c r="CV633" s="69">
        <v>0</v>
      </c>
      <c r="CW633" s="69">
        <v>0</v>
      </c>
      <c r="CX633" s="69">
        <v>0</v>
      </c>
      <c r="CY633" s="70" t="s">
        <v>423</v>
      </c>
      <c r="CZ633" s="69">
        <v>0</v>
      </c>
      <c r="DA633" s="69">
        <v>0</v>
      </c>
      <c r="DB633" s="69">
        <v>0</v>
      </c>
      <c r="DC633" s="69">
        <v>0</v>
      </c>
      <c r="DD633" s="69">
        <v>0</v>
      </c>
      <c r="DE633" s="69">
        <v>0</v>
      </c>
      <c r="DF633" s="69">
        <v>0</v>
      </c>
      <c r="DG633" s="69">
        <v>0</v>
      </c>
      <c r="DH633" s="70" t="s">
        <v>423</v>
      </c>
    </row>
    <row r="634" spans="1:112" s="74" customFormat="1" ht="11.5" hidden="1" x14ac:dyDescent="0.35">
      <c r="A634" s="88">
        <v>5853</v>
      </c>
      <c r="B634" s="88" t="s">
        <v>827</v>
      </c>
      <c r="C634" s="69"/>
      <c r="D634" s="69">
        <v>0</v>
      </c>
      <c r="E634" s="69">
        <v>0</v>
      </c>
      <c r="F634" s="69">
        <v>0</v>
      </c>
      <c r="G634" s="69">
        <v>0</v>
      </c>
      <c r="H634" s="69">
        <v>0</v>
      </c>
      <c r="I634" s="69">
        <v>0</v>
      </c>
      <c r="J634" s="69">
        <v>0</v>
      </c>
      <c r="K634" s="69">
        <v>0</v>
      </c>
      <c r="L634" s="69">
        <v>0</v>
      </c>
      <c r="M634" s="69">
        <v>0</v>
      </c>
      <c r="N634" s="70" t="s">
        <v>423</v>
      </c>
      <c r="O634" s="69">
        <v>0</v>
      </c>
      <c r="P634" s="69">
        <v>0</v>
      </c>
      <c r="Q634" s="69">
        <v>0</v>
      </c>
      <c r="R634" s="69">
        <v>0</v>
      </c>
      <c r="S634" s="69">
        <v>0</v>
      </c>
      <c r="T634" s="69">
        <v>0</v>
      </c>
      <c r="U634" s="69">
        <v>0</v>
      </c>
      <c r="V634" s="69">
        <v>0</v>
      </c>
      <c r="W634" s="70" t="s">
        <v>423</v>
      </c>
      <c r="X634" s="69">
        <f t="shared" si="448"/>
        <v>0</v>
      </c>
      <c r="Y634" s="69">
        <f t="shared" si="448"/>
        <v>0</v>
      </c>
      <c r="Z634" s="69">
        <f t="shared" si="448"/>
        <v>0</v>
      </c>
      <c r="AA634" s="69">
        <f t="shared" si="448"/>
        <v>0</v>
      </c>
      <c r="AB634" s="69">
        <f t="shared" si="448"/>
        <v>0</v>
      </c>
      <c r="AC634" s="69">
        <f t="shared" si="448"/>
        <v>0</v>
      </c>
      <c r="AD634" s="69">
        <f t="shared" si="448"/>
        <v>0</v>
      </c>
      <c r="AE634" s="69">
        <f t="shared" si="448"/>
        <v>0</v>
      </c>
      <c r="AF634" s="69">
        <v>0</v>
      </c>
      <c r="AG634" s="69">
        <v>0</v>
      </c>
      <c r="AH634" s="69">
        <v>0</v>
      </c>
      <c r="AI634" s="69">
        <v>0</v>
      </c>
      <c r="AJ634" s="69">
        <v>0</v>
      </c>
      <c r="AK634" s="69">
        <v>0</v>
      </c>
      <c r="AL634" s="69">
        <v>0</v>
      </c>
      <c r="AM634" s="69">
        <v>0</v>
      </c>
      <c r="AN634" s="70" t="s">
        <v>423</v>
      </c>
      <c r="AO634" s="69">
        <v>0</v>
      </c>
      <c r="AP634" s="69">
        <v>0</v>
      </c>
      <c r="AQ634" s="69">
        <v>0</v>
      </c>
      <c r="AR634" s="69">
        <v>0</v>
      </c>
      <c r="AS634" s="69">
        <v>0</v>
      </c>
      <c r="AT634" s="69">
        <v>0</v>
      </c>
      <c r="AU634" s="69">
        <v>0</v>
      </c>
      <c r="AV634" s="69">
        <v>0</v>
      </c>
      <c r="AW634" s="70" t="s">
        <v>423</v>
      </c>
      <c r="AX634" s="69">
        <v>0</v>
      </c>
      <c r="AY634" s="69">
        <v>0</v>
      </c>
      <c r="AZ634" s="69">
        <v>0</v>
      </c>
      <c r="BA634" s="69">
        <v>0</v>
      </c>
      <c r="BB634" s="69">
        <v>0</v>
      </c>
      <c r="BC634" s="69">
        <v>0</v>
      </c>
      <c r="BD634" s="69">
        <v>0</v>
      </c>
      <c r="BE634" s="69">
        <v>0</v>
      </c>
      <c r="BF634" s="70" t="s">
        <v>423</v>
      </c>
      <c r="BG634" s="69">
        <v>0</v>
      </c>
      <c r="BH634" s="69">
        <v>0</v>
      </c>
      <c r="BI634" s="69">
        <v>0</v>
      </c>
      <c r="BJ634" s="69">
        <v>0</v>
      </c>
      <c r="BK634" s="69">
        <v>0</v>
      </c>
      <c r="BL634" s="69">
        <v>0</v>
      </c>
      <c r="BM634" s="69">
        <v>0</v>
      </c>
      <c r="BN634" s="69">
        <v>0</v>
      </c>
      <c r="BO634" s="70" t="s">
        <v>423</v>
      </c>
      <c r="BP634" s="69">
        <v>0</v>
      </c>
      <c r="BQ634" s="69">
        <v>0</v>
      </c>
      <c r="BR634" s="69">
        <v>0</v>
      </c>
      <c r="BS634" s="69">
        <v>0</v>
      </c>
      <c r="BT634" s="69">
        <v>0</v>
      </c>
      <c r="BU634" s="69">
        <v>0</v>
      </c>
      <c r="BV634" s="69">
        <v>0</v>
      </c>
      <c r="BW634" s="69">
        <v>0</v>
      </c>
      <c r="BX634" s="70" t="s">
        <v>423</v>
      </c>
      <c r="BY634" s="69">
        <v>0</v>
      </c>
      <c r="BZ634" s="69">
        <v>0</v>
      </c>
      <c r="CA634" s="69">
        <v>0</v>
      </c>
      <c r="CB634" s="69">
        <v>0</v>
      </c>
      <c r="CC634" s="69">
        <v>0</v>
      </c>
      <c r="CD634" s="69">
        <v>0</v>
      </c>
      <c r="CE634" s="69">
        <v>0</v>
      </c>
      <c r="CF634" s="69">
        <v>0</v>
      </c>
      <c r="CG634" s="70" t="s">
        <v>423</v>
      </c>
      <c r="CH634" s="69">
        <v>0</v>
      </c>
      <c r="CI634" s="69">
        <v>0</v>
      </c>
      <c r="CJ634" s="69">
        <v>0</v>
      </c>
      <c r="CK634" s="69">
        <v>0</v>
      </c>
      <c r="CL634" s="69">
        <v>0</v>
      </c>
      <c r="CM634" s="69">
        <v>0</v>
      </c>
      <c r="CN634" s="69">
        <v>0</v>
      </c>
      <c r="CO634" s="69">
        <v>0</v>
      </c>
      <c r="CP634" s="70" t="s">
        <v>423</v>
      </c>
      <c r="CQ634" s="69">
        <v>0</v>
      </c>
      <c r="CR634" s="69">
        <v>0</v>
      </c>
      <c r="CS634" s="69">
        <v>0</v>
      </c>
      <c r="CT634" s="69">
        <v>0</v>
      </c>
      <c r="CU634" s="69">
        <v>0</v>
      </c>
      <c r="CV634" s="69">
        <v>0</v>
      </c>
      <c r="CW634" s="69">
        <v>0</v>
      </c>
      <c r="CX634" s="69">
        <v>0</v>
      </c>
      <c r="CY634" s="70" t="s">
        <v>423</v>
      </c>
      <c r="CZ634" s="69">
        <v>0</v>
      </c>
      <c r="DA634" s="69">
        <v>0</v>
      </c>
      <c r="DB634" s="69">
        <v>0</v>
      </c>
      <c r="DC634" s="69">
        <v>0</v>
      </c>
      <c r="DD634" s="69">
        <v>0</v>
      </c>
      <c r="DE634" s="69">
        <v>0</v>
      </c>
      <c r="DF634" s="69">
        <v>0</v>
      </c>
      <c r="DG634" s="69">
        <v>0</v>
      </c>
      <c r="DH634" s="70" t="s">
        <v>423</v>
      </c>
    </row>
    <row r="635" spans="1:112" s="74" customFormat="1" ht="11.5" hidden="1" x14ac:dyDescent="0.35">
      <c r="A635" s="88">
        <v>5854</v>
      </c>
      <c r="B635" s="88" t="s">
        <v>828</v>
      </c>
      <c r="C635" s="69"/>
      <c r="D635" s="69">
        <v>0</v>
      </c>
      <c r="E635" s="69">
        <v>0</v>
      </c>
      <c r="F635" s="69">
        <v>0</v>
      </c>
      <c r="G635" s="69">
        <v>0</v>
      </c>
      <c r="H635" s="69">
        <v>0</v>
      </c>
      <c r="I635" s="69">
        <v>0</v>
      </c>
      <c r="J635" s="69">
        <v>0</v>
      </c>
      <c r="K635" s="69">
        <v>0</v>
      </c>
      <c r="L635" s="69">
        <v>0</v>
      </c>
      <c r="M635" s="69">
        <v>0</v>
      </c>
      <c r="N635" s="70" t="s">
        <v>423</v>
      </c>
      <c r="O635" s="69">
        <v>0</v>
      </c>
      <c r="P635" s="69">
        <v>0</v>
      </c>
      <c r="Q635" s="69">
        <v>0</v>
      </c>
      <c r="R635" s="69">
        <v>0</v>
      </c>
      <c r="S635" s="69">
        <v>0</v>
      </c>
      <c r="T635" s="69">
        <v>0</v>
      </c>
      <c r="U635" s="69">
        <v>0</v>
      </c>
      <c r="V635" s="69">
        <v>0</v>
      </c>
      <c r="W635" s="70" t="s">
        <v>423</v>
      </c>
      <c r="X635" s="69">
        <f t="shared" si="448"/>
        <v>0</v>
      </c>
      <c r="Y635" s="69">
        <f t="shared" si="448"/>
        <v>0</v>
      </c>
      <c r="Z635" s="69">
        <f t="shared" si="448"/>
        <v>0</v>
      </c>
      <c r="AA635" s="69">
        <f t="shared" si="448"/>
        <v>0</v>
      </c>
      <c r="AB635" s="69">
        <f t="shared" si="448"/>
        <v>0</v>
      </c>
      <c r="AC635" s="69">
        <f t="shared" si="448"/>
        <v>0</v>
      </c>
      <c r="AD635" s="69">
        <f t="shared" si="448"/>
        <v>0</v>
      </c>
      <c r="AE635" s="69">
        <f t="shared" si="448"/>
        <v>0</v>
      </c>
      <c r="AF635" s="69">
        <v>0</v>
      </c>
      <c r="AG635" s="69">
        <v>0</v>
      </c>
      <c r="AH635" s="69">
        <v>0</v>
      </c>
      <c r="AI635" s="69">
        <v>0</v>
      </c>
      <c r="AJ635" s="69">
        <v>0</v>
      </c>
      <c r="AK635" s="69">
        <v>0</v>
      </c>
      <c r="AL635" s="69">
        <v>0</v>
      </c>
      <c r="AM635" s="69">
        <v>0</v>
      </c>
      <c r="AN635" s="70" t="s">
        <v>423</v>
      </c>
      <c r="AO635" s="69">
        <v>0</v>
      </c>
      <c r="AP635" s="69">
        <v>0</v>
      </c>
      <c r="AQ635" s="69">
        <v>0</v>
      </c>
      <c r="AR635" s="69">
        <v>0</v>
      </c>
      <c r="AS635" s="69">
        <v>0</v>
      </c>
      <c r="AT635" s="69">
        <v>0</v>
      </c>
      <c r="AU635" s="69">
        <v>0</v>
      </c>
      <c r="AV635" s="69">
        <v>0</v>
      </c>
      <c r="AW635" s="70" t="s">
        <v>423</v>
      </c>
      <c r="AX635" s="69">
        <v>0</v>
      </c>
      <c r="AY635" s="69">
        <v>0</v>
      </c>
      <c r="AZ635" s="69">
        <v>0</v>
      </c>
      <c r="BA635" s="69">
        <v>0</v>
      </c>
      <c r="BB635" s="69">
        <v>0</v>
      </c>
      <c r="BC635" s="69">
        <v>0</v>
      </c>
      <c r="BD635" s="69">
        <v>0</v>
      </c>
      <c r="BE635" s="69">
        <v>0</v>
      </c>
      <c r="BF635" s="70" t="s">
        <v>423</v>
      </c>
      <c r="BG635" s="69">
        <v>0</v>
      </c>
      <c r="BH635" s="69">
        <v>0</v>
      </c>
      <c r="BI635" s="69">
        <v>0</v>
      </c>
      <c r="BJ635" s="69">
        <v>0</v>
      </c>
      <c r="BK635" s="69">
        <v>0</v>
      </c>
      <c r="BL635" s="69">
        <v>0</v>
      </c>
      <c r="BM635" s="69">
        <v>0</v>
      </c>
      <c r="BN635" s="69">
        <v>0</v>
      </c>
      <c r="BO635" s="70" t="s">
        <v>423</v>
      </c>
      <c r="BP635" s="69">
        <v>0</v>
      </c>
      <c r="BQ635" s="69">
        <v>0</v>
      </c>
      <c r="BR635" s="69">
        <v>0</v>
      </c>
      <c r="BS635" s="69">
        <v>0</v>
      </c>
      <c r="BT635" s="69">
        <v>0</v>
      </c>
      <c r="BU635" s="69">
        <v>0</v>
      </c>
      <c r="BV635" s="69">
        <v>0</v>
      </c>
      <c r="BW635" s="69">
        <v>0</v>
      </c>
      <c r="BX635" s="70" t="s">
        <v>423</v>
      </c>
      <c r="BY635" s="69">
        <v>0</v>
      </c>
      <c r="BZ635" s="69">
        <v>0</v>
      </c>
      <c r="CA635" s="69">
        <v>0</v>
      </c>
      <c r="CB635" s="69">
        <v>0</v>
      </c>
      <c r="CC635" s="69">
        <v>0</v>
      </c>
      <c r="CD635" s="69">
        <v>0</v>
      </c>
      <c r="CE635" s="69">
        <v>0</v>
      </c>
      <c r="CF635" s="69">
        <v>0</v>
      </c>
      <c r="CG635" s="70" t="s">
        <v>423</v>
      </c>
      <c r="CH635" s="69">
        <v>0</v>
      </c>
      <c r="CI635" s="69">
        <v>0</v>
      </c>
      <c r="CJ635" s="69">
        <v>0</v>
      </c>
      <c r="CK635" s="69">
        <v>0</v>
      </c>
      <c r="CL635" s="69">
        <v>0</v>
      </c>
      <c r="CM635" s="69">
        <v>0</v>
      </c>
      <c r="CN635" s="69">
        <v>0</v>
      </c>
      <c r="CO635" s="69">
        <v>0</v>
      </c>
      <c r="CP635" s="70" t="s">
        <v>423</v>
      </c>
      <c r="CQ635" s="69">
        <v>0</v>
      </c>
      <c r="CR635" s="69">
        <v>0</v>
      </c>
      <c r="CS635" s="69">
        <v>0</v>
      </c>
      <c r="CT635" s="69">
        <v>0</v>
      </c>
      <c r="CU635" s="69">
        <v>0</v>
      </c>
      <c r="CV635" s="69">
        <v>0</v>
      </c>
      <c r="CW635" s="69">
        <v>0</v>
      </c>
      <c r="CX635" s="69">
        <v>0</v>
      </c>
      <c r="CY635" s="70" t="s">
        <v>423</v>
      </c>
      <c r="CZ635" s="69">
        <v>0</v>
      </c>
      <c r="DA635" s="69">
        <v>0</v>
      </c>
      <c r="DB635" s="69">
        <v>0</v>
      </c>
      <c r="DC635" s="69">
        <v>0</v>
      </c>
      <c r="DD635" s="69">
        <v>0</v>
      </c>
      <c r="DE635" s="69">
        <v>0</v>
      </c>
      <c r="DF635" s="69">
        <v>0</v>
      </c>
      <c r="DG635" s="69">
        <v>0</v>
      </c>
      <c r="DH635" s="70" t="s">
        <v>423</v>
      </c>
    </row>
    <row r="636" spans="1:112" s="74" customFormat="1" ht="11.5" hidden="1" x14ac:dyDescent="0.35">
      <c r="A636" s="88">
        <v>5855</v>
      </c>
      <c r="B636" s="88" t="s">
        <v>829</v>
      </c>
      <c r="C636" s="69"/>
      <c r="D636" s="69">
        <v>0</v>
      </c>
      <c r="E636" s="69">
        <v>0</v>
      </c>
      <c r="F636" s="69">
        <v>0</v>
      </c>
      <c r="G636" s="69">
        <v>0</v>
      </c>
      <c r="H636" s="69">
        <v>0</v>
      </c>
      <c r="I636" s="69">
        <v>0</v>
      </c>
      <c r="J636" s="69">
        <v>0</v>
      </c>
      <c r="K636" s="69">
        <v>0</v>
      </c>
      <c r="L636" s="69">
        <v>0</v>
      </c>
      <c r="M636" s="69">
        <v>0</v>
      </c>
      <c r="N636" s="70" t="s">
        <v>423</v>
      </c>
      <c r="O636" s="69">
        <v>0</v>
      </c>
      <c r="P636" s="69">
        <v>0</v>
      </c>
      <c r="Q636" s="69">
        <v>0</v>
      </c>
      <c r="R636" s="69">
        <v>0</v>
      </c>
      <c r="S636" s="69">
        <v>0</v>
      </c>
      <c r="T636" s="69">
        <v>0</v>
      </c>
      <c r="U636" s="69">
        <v>0</v>
      </c>
      <c r="V636" s="69">
        <v>0</v>
      </c>
      <c r="W636" s="70" t="s">
        <v>423</v>
      </c>
      <c r="X636" s="69">
        <f t="shared" si="448"/>
        <v>0</v>
      </c>
      <c r="Y636" s="69">
        <f t="shared" si="448"/>
        <v>0</v>
      </c>
      <c r="Z636" s="69">
        <f t="shared" si="448"/>
        <v>0</v>
      </c>
      <c r="AA636" s="69">
        <f t="shared" si="448"/>
        <v>0</v>
      </c>
      <c r="AB636" s="69">
        <f t="shared" si="448"/>
        <v>0</v>
      </c>
      <c r="AC636" s="69">
        <f t="shared" si="448"/>
        <v>0</v>
      </c>
      <c r="AD636" s="69">
        <f t="shared" si="448"/>
        <v>0</v>
      </c>
      <c r="AE636" s="69">
        <f t="shared" si="448"/>
        <v>0</v>
      </c>
      <c r="AF636" s="69">
        <v>0</v>
      </c>
      <c r="AG636" s="69">
        <v>0</v>
      </c>
      <c r="AH636" s="69">
        <v>0</v>
      </c>
      <c r="AI636" s="69">
        <v>0</v>
      </c>
      <c r="AJ636" s="69">
        <v>0</v>
      </c>
      <c r="AK636" s="69">
        <v>0</v>
      </c>
      <c r="AL636" s="69">
        <v>0</v>
      </c>
      <c r="AM636" s="69">
        <v>0</v>
      </c>
      <c r="AN636" s="70" t="s">
        <v>423</v>
      </c>
      <c r="AO636" s="69">
        <v>0</v>
      </c>
      <c r="AP636" s="69">
        <v>0</v>
      </c>
      <c r="AQ636" s="69">
        <v>0</v>
      </c>
      <c r="AR636" s="69">
        <v>0</v>
      </c>
      <c r="AS636" s="69">
        <v>0</v>
      </c>
      <c r="AT636" s="69">
        <v>0</v>
      </c>
      <c r="AU636" s="69">
        <v>0</v>
      </c>
      <c r="AV636" s="69">
        <v>0</v>
      </c>
      <c r="AW636" s="70" t="s">
        <v>423</v>
      </c>
      <c r="AX636" s="69">
        <v>0</v>
      </c>
      <c r="AY636" s="69">
        <v>0</v>
      </c>
      <c r="AZ636" s="69">
        <v>0</v>
      </c>
      <c r="BA636" s="69">
        <v>0</v>
      </c>
      <c r="BB636" s="69">
        <v>0</v>
      </c>
      <c r="BC636" s="69">
        <v>0</v>
      </c>
      <c r="BD636" s="69">
        <v>0</v>
      </c>
      <c r="BE636" s="69">
        <v>0</v>
      </c>
      <c r="BF636" s="70" t="s">
        <v>423</v>
      </c>
      <c r="BG636" s="69">
        <v>0</v>
      </c>
      <c r="BH636" s="69">
        <v>0</v>
      </c>
      <c r="BI636" s="69">
        <v>0</v>
      </c>
      <c r="BJ636" s="69">
        <v>0</v>
      </c>
      <c r="BK636" s="69">
        <v>0</v>
      </c>
      <c r="BL636" s="69">
        <v>0</v>
      </c>
      <c r="BM636" s="69">
        <v>0</v>
      </c>
      <c r="BN636" s="69">
        <v>0</v>
      </c>
      <c r="BO636" s="70" t="s">
        <v>423</v>
      </c>
      <c r="BP636" s="69">
        <v>0</v>
      </c>
      <c r="BQ636" s="69">
        <v>0</v>
      </c>
      <c r="BR636" s="69">
        <v>0</v>
      </c>
      <c r="BS636" s="69">
        <v>0</v>
      </c>
      <c r="BT636" s="69">
        <v>0</v>
      </c>
      <c r="BU636" s="69">
        <v>0</v>
      </c>
      <c r="BV636" s="69">
        <v>0</v>
      </c>
      <c r="BW636" s="69">
        <v>0</v>
      </c>
      <c r="BX636" s="70" t="s">
        <v>423</v>
      </c>
      <c r="BY636" s="69">
        <v>0</v>
      </c>
      <c r="BZ636" s="69">
        <v>0</v>
      </c>
      <c r="CA636" s="69">
        <v>0</v>
      </c>
      <c r="CB636" s="69">
        <v>0</v>
      </c>
      <c r="CC636" s="69">
        <v>0</v>
      </c>
      <c r="CD636" s="69">
        <v>0</v>
      </c>
      <c r="CE636" s="69">
        <v>0</v>
      </c>
      <c r="CF636" s="69">
        <v>0</v>
      </c>
      <c r="CG636" s="70" t="s">
        <v>423</v>
      </c>
      <c r="CH636" s="69">
        <v>0</v>
      </c>
      <c r="CI636" s="69">
        <v>0</v>
      </c>
      <c r="CJ636" s="69">
        <v>0</v>
      </c>
      <c r="CK636" s="69">
        <v>0</v>
      </c>
      <c r="CL636" s="69">
        <v>0</v>
      </c>
      <c r="CM636" s="69">
        <v>0</v>
      </c>
      <c r="CN636" s="69">
        <v>0</v>
      </c>
      <c r="CO636" s="69">
        <v>0</v>
      </c>
      <c r="CP636" s="70" t="s">
        <v>423</v>
      </c>
      <c r="CQ636" s="69">
        <v>0</v>
      </c>
      <c r="CR636" s="69">
        <v>0</v>
      </c>
      <c r="CS636" s="69">
        <v>0</v>
      </c>
      <c r="CT636" s="69">
        <v>0</v>
      </c>
      <c r="CU636" s="69">
        <v>0</v>
      </c>
      <c r="CV636" s="69">
        <v>0</v>
      </c>
      <c r="CW636" s="69">
        <v>0</v>
      </c>
      <c r="CX636" s="69">
        <v>0</v>
      </c>
      <c r="CY636" s="70" t="s">
        <v>423</v>
      </c>
      <c r="CZ636" s="69">
        <v>0</v>
      </c>
      <c r="DA636" s="69">
        <v>0</v>
      </c>
      <c r="DB636" s="69">
        <v>0</v>
      </c>
      <c r="DC636" s="69">
        <v>0</v>
      </c>
      <c r="DD636" s="69">
        <v>0</v>
      </c>
      <c r="DE636" s="69">
        <v>0</v>
      </c>
      <c r="DF636" s="69">
        <v>0</v>
      </c>
      <c r="DG636" s="69">
        <v>0</v>
      </c>
      <c r="DH636" s="70" t="s">
        <v>423</v>
      </c>
    </row>
    <row r="637" spans="1:112" s="74" customFormat="1" ht="11.5" hidden="1" x14ac:dyDescent="0.35">
      <c r="A637" s="88">
        <v>5856</v>
      </c>
      <c r="B637" s="88" t="s">
        <v>830</v>
      </c>
      <c r="C637" s="69"/>
      <c r="D637" s="69">
        <v>0</v>
      </c>
      <c r="E637" s="69">
        <v>0</v>
      </c>
      <c r="F637" s="69">
        <v>0</v>
      </c>
      <c r="G637" s="69">
        <v>0</v>
      </c>
      <c r="H637" s="69">
        <v>0</v>
      </c>
      <c r="I637" s="69">
        <v>0</v>
      </c>
      <c r="J637" s="69">
        <v>0</v>
      </c>
      <c r="K637" s="69">
        <v>0</v>
      </c>
      <c r="L637" s="69">
        <v>0</v>
      </c>
      <c r="M637" s="69">
        <v>0</v>
      </c>
      <c r="N637" s="70" t="s">
        <v>423</v>
      </c>
      <c r="O637" s="69">
        <v>0</v>
      </c>
      <c r="P637" s="69">
        <v>0</v>
      </c>
      <c r="Q637" s="69">
        <v>0</v>
      </c>
      <c r="R637" s="69">
        <v>0</v>
      </c>
      <c r="S637" s="69">
        <v>0</v>
      </c>
      <c r="T637" s="69">
        <v>0</v>
      </c>
      <c r="U637" s="69">
        <v>0</v>
      </c>
      <c r="V637" s="69">
        <v>0</v>
      </c>
      <c r="W637" s="70" t="s">
        <v>423</v>
      </c>
      <c r="X637" s="69">
        <f t="shared" si="448"/>
        <v>0</v>
      </c>
      <c r="Y637" s="69">
        <f t="shared" si="448"/>
        <v>0</v>
      </c>
      <c r="Z637" s="69">
        <f t="shared" si="448"/>
        <v>0</v>
      </c>
      <c r="AA637" s="69">
        <f t="shared" si="448"/>
        <v>0</v>
      </c>
      <c r="AB637" s="69">
        <f t="shared" si="448"/>
        <v>0</v>
      </c>
      <c r="AC637" s="69">
        <f t="shared" si="448"/>
        <v>0</v>
      </c>
      <c r="AD637" s="69">
        <f t="shared" si="448"/>
        <v>0</v>
      </c>
      <c r="AE637" s="69">
        <f t="shared" si="448"/>
        <v>0</v>
      </c>
      <c r="AF637" s="69">
        <v>0</v>
      </c>
      <c r="AG637" s="69">
        <v>0</v>
      </c>
      <c r="AH637" s="69">
        <v>0</v>
      </c>
      <c r="AI637" s="69">
        <v>0</v>
      </c>
      <c r="AJ637" s="69">
        <v>0</v>
      </c>
      <c r="AK637" s="69">
        <v>0</v>
      </c>
      <c r="AL637" s="69">
        <v>0</v>
      </c>
      <c r="AM637" s="69">
        <v>0</v>
      </c>
      <c r="AN637" s="70" t="s">
        <v>423</v>
      </c>
      <c r="AO637" s="69">
        <v>0</v>
      </c>
      <c r="AP637" s="69">
        <v>0</v>
      </c>
      <c r="AQ637" s="69">
        <v>0</v>
      </c>
      <c r="AR637" s="69">
        <v>0</v>
      </c>
      <c r="AS637" s="69">
        <v>0</v>
      </c>
      <c r="AT637" s="69">
        <v>0</v>
      </c>
      <c r="AU637" s="69">
        <v>0</v>
      </c>
      <c r="AV637" s="69">
        <v>0</v>
      </c>
      <c r="AW637" s="70" t="s">
        <v>423</v>
      </c>
      <c r="AX637" s="69">
        <v>0</v>
      </c>
      <c r="AY637" s="69">
        <v>0</v>
      </c>
      <c r="AZ637" s="69">
        <v>0</v>
      </c>
      <c r="BA637" s="69">
        <v>0</v>
      </c>
      <c r="BB637" s="69">
        <v>0</v>
      </c>
      <c r="BC637" s="69">
        <v>0</v>
      </c>
      <c r="BD637" s="69">
        <v>0</v>
      </c>
      <c r="BE637" s="69">
        <v>0</v>
      </c>
      <c r="BF637" s="70" t="s">
        <v>423</v>
      </c>
      <c r="BG637" s="69">
        <v>0</v>
      </c>
      <c r="BH637" s="69">
        <v>0</v>
      </c>
      <c r="BI637" s="69">
        <v>0</v>
      </c>
      <c r="BJ637" s="69">
        <v>0</v>
      </c>
      <c r="BK637" s="69">
        <v>0</v>
      </c>
      <c r="BL637" s="69">
        <v>0</v>
      </c>
      <c r="BM637" s="69">
        <v>0</v>
      </c>
      <c r="BN637" s="69">
        <v>0</v>
      </c>
      <c r="BO637" s="70" t="s">
        <v>423</v>
      </c>
      <c r="BP637" s="69">
        <v>0</v>
      </c>
      <c r="BQ637" s="69">
        <v>0</v>
      </c>
      <c r="BR637" s="69">
        <v>0</v>
      </c>
      <c r="BS637" s="69">
        <v>0</v>
      </c>
      <c r="BT637" s="69">
        <v>0</v>
      </c>
      <c r="BU637" s="69">
        <v>0</v>
      </c>
      <c r="BV637" s="69">
        <v>0</v>
      </c>
      <c r="BW637" s="69">
        <v>0</v>
      </c>
      <c r="BX637" s="70" t="s">
        <v>423</v>
      </c>
      <c r="BY637" s="69">
        <v>0</v>
      </c>
      <c r="BZ637" s="69">
        <v>0</v>
      </c>
      <c r="CA637" s="69">
        <v>0</v>
      </c>
      <c r="CB637" s="69">
        <v>0</v>
      </c>
      <c r="CC637" s="69">
        <v>0</v>
      </c>
      <c r="CD637" s="69">
        <v>0</v>
      </c>
      <c r="CE637" s="69">
        <v>0</v>
      </c>
      <c r="CF637" s="69">
        <v>0</v>
      </c>
      <c r="CG637" s="70" t="s">
        <v>423</v>
      </c>
      <c r="CH637" s="69">
        <v>0</v>
      </c>
      <c r="CI637" s="69">
        <v>0</v>
      </c>
      <c r="CJ637" s="69">
        <v>0</v>
      </c>
      <c r="CK637" s="69">
        <v>0</v>
      </c>
      <c r="CL637" s="69">
        <v>0</v>
      </c>
      <c r="CM637" s="69">
        <v>0</v>
      </c>
      <c r="CN637" s="69">
        <v>0</v>
      </c>
      <c r="CO637" s="69">
        <v>0</v>
      </c>
      <c r="CP637" s="70" t="s">
        <v>423</v>
      </c>
      <c r="CQ637" s="69">
        <v>0</v>
      </c>
      <c r="CR637" s="69">
        <v>0</v>
      </c>
      <c r="CS637" s="69">
        <v>0</v>
      </c>
      <c r="CT637" s="69">
        <v>0</v>
      </c>
      <c r="CU637" s="69">
        <v>0</v>
      </c>
      <c r="CV637" s="69">
        <v>0</v>
      </c>
      <c r="CW637" s="69">
        <v>0</v>
      </c>
      <c r="CX637" s="69">
        <v>0</v>
      </c>
      <c r="CY637" s="70" t="s">
        <v>423</v>
      </c>
      <c r="CZ637" s="69">
        <v>0</v>
      </c>
      <c r="DA637" s="69">
        <v>0</v>
      </c>
      <c r="DB637" s="69">
        <v>0</v>
      </c>
      <c r="DC637" s="69">
        <v>0</v>
      </c>
      <c r="DD637" s="69">
        <v>0</v>
      </c>
      <c r="DE637" s="69">
        <v>0</v>
      </c>
      <c r="DF637" s="69">
        <v>0</v>
      </c>
      <c r="DG637" s="69">
        <v>0</v>
      </c>
      <c r="DH637" s="70" t="s">
        <v>423</v>
      </c>
    </row>
    <row r="638" spans="1:112" s="74" customFormat="1" ht="11.5" x14ac:dyDescent="0.35">
      <c r="A638" s="88">
        <v>5857</v>
      </c>
      <c r="B638" s="88" t="s">
        <v>831</v>
      </c>
      <c r="C638" s="69"/>
      <c r="D638" s="69">
        <v>0</v>
      </c>
      <c r="E638" s="69">
        <v>88984</v>
      </c>
      <c r="F638" s="69">
        <v>7000</v>
      </c>
      <c r="G638" s="69">
        <v>21600</v>
      </c>
      <c r="H638" s="69">
        <v>20784</v>
      </c>
      <c r="I638" s="69">
        <v>21600</v>
      </c>
      <c r="J638" s="69">
        <v>18000</v>
      </c>
      <c r="K638" s="69">
        <v>0</v>
      </c>
      <c r="L638" s="69">
        <v>0</v>
      </c>
      <c r="M638" s="69">
        <v>0</v>
      </c>
      <c r="N638" s="70" t="s">
        <v>423</v>
      </c>
      <c r="O638" s="69">
        <v>7000</v>
      </c>
      <c r="P638" s="69">
        <v>21600</v>
      </c>
      <c r="Q638" s="69">
        <v>20784</v>
      </c>
      <c r="R638" s="69">
        <v>21600</v>
      </c>
      <c r="S638" s="69">
        <v>18000</v>
      </c>
      <c r="T638" s="69">
        <v>0</v>
      </c>
      <c r="U638" s="69">
        <v>0</v>
      </c>
      <c r="V638" s="69">
        <v>88984</v>
      </c>
      <c r="W638" s="70" t="s">
        <v>423</v>
      </c>
      <c r="X638" s="69">
        <f t="shared" si="448"/>
        <v>0</v>
      </c>
      <c r="Y638" s="69">
        <f t="shared" si="448"/>
        <v>0</v>
      </c>
      <c r="Z638" s="69">
        <f t="shared" si="448"/>
        <v>0</v>
      </c>
      <c r="AA638" s="69">
        <f t="shared" si="448"/>
        <v>0</v>
      </c>
      <c r="AB638" s="69">
        <f t="shared" si="448"/>
        <v>0</v>
      </c>
      <c r="AC638" s="69">
        <f t="shared" si="448"/>
        <v>0</v>
      </c>
      <c r="AD638" s="69">
        <f t="shared" si="448"/>
        <v>0</v>
      </c>
      <c r="AE638" s="69">
        <f t="shared" si="448"/>
        <v>-88984</v>
      </c>
      <c r="AF638" s="69">
        <v>7210</v>
      </c>
      <c r="AG638" s="69">
        <v>22248</v>
      </c>
      <c r="AH638" s="69">
        <v>21407.52</v>
      </c>
      <c r="AI638" s="69">
        <v>22248</v>
      </c>
      <c r="AJ638" s="69">
        <v>18540</v>
      </c>
      <c r="AK638" s="69">
        <v>0</v>
      </c>
      <c r="AL638" s="69">
        <v>0</v>
      </c>
      <c r="AM638" s="69">
        <v>91653.52</v>
      </c>
      <c r="AN638" s="70" t="s">
        <v>423</v>
      </c>
      <c r="AO638" s="69">
        <v>7426.3</v>
      </c>
      <c r="AP638" s="69">
        <v>22915.440000000002</v>
      </c>
      <c r="AQ638" s="69">
        <v>22049.745600000002</v>
      </c>
      <c r="AR638" s="69">
        <v>22915.440000000002</v>
      </c>
      <c r="AS638" s="69">
        <v>19096.2</v>
      </c>
      <c r="AT638" s="69">
        <v>0</v>
      </c>
      <c r="AU638" s="69">
        <v>0</v>
      </c>
      <c r="AV638" s="69">
        <v>94403.125599999999</v>
      </c>
      <c r="AW638" s="70" t="s">
        <v>423</v>
      </c>
      <c r="AX638" s="69">
        <v>7649.0889999999999</v>
      </c>
      <c r="AY638" s="69">
        <v>23602.903200000004</v>
      </c>
      <c r="AZ638" s="69">
        <v>22711.237968000001</v>
      </c>
      <c r="BA638" s="69">
        <v>23602.903200000004</v>
      </c>
      <c r="BB638" s="69">
        <v>19669.086000000003</v>
      </c>
      <c r="BC638" s="69">
        <v>0</v>
      </c>
      <c r="BD638" s="69">
        <v>0</v>
      </c>
      <c r="BE638" s="69">
        <v>97235.21936800002</v>
      </c>
      <c r="BF638" s="70" t="s">
        <v>423</v>
      </c>
      <c r="BG638" s="69">
        <v>7878.56167</v>
      </c>
      <c r="BH638" s="69">
        <v>24310.990296000004</v>
      </c>
      <c r="BI638" s="69">
        <v>23392.57510704</v>
      </c>
      <c r="BJ638" s="69">
        <v>24310.990296000004</v>
      </c>
      <c r="BK638" s="69">
        <v>20259.158580000003</v>
      </c>
      <c r="BL638" s="69">
        <v>0</v>
      </c>
      <c r="BM638" s="69">
        <v>0</v>
      </c>
      <c r="BN638" s="69">
        <v>100152.27594904001</v>
      </c>
      <c r="BO638" s="70" t="s">
        <v>423</v>
      </c>
      <c r="BP638" s="69">
        <v>8114.9185201</v>
      </c>
      <c r="BQ638" s="69">
        <v>25040.320004880003</v>
      </c>
      <c r="BR638" s="69">
        <v>24094.3523602512</v>
      </c>
      <c r="BS638" s="69">
        <v>25040.320004880003</v>
      </c>
      <c r="BT638" s="69">
        <v>20866.933337400005</v>
      </c>
      <c r="BU638" s="69">
        <v>0</v>
      </c>
      <c r="BV638" s="69">
        <v>0</v>
      </c>
      <c r="BW638" s="69">
        <v>103156.8442275112</v>
      </c>
      <c r="BX638" s="70" t="s">
        <v>423</v>
      </c>
      <c r="BY638" s="69">
        <v>8358.3660757030011</v>
      </c>
      <c r="BZ638" s="69">
        <v>25791.529605026404</v>
      </c>
      <c r="CA638" s="69">
        <v>24817.182931058735</v>
      </c>
      <c r="CB638" s="69">
        <v>25791.529605026404</v>
      </c>
      <c r="CC638" s="69">
        <v>21492.941337522007</v>
      </c>
      <c r="CD638" s="69">
        <v>0</v>
      </c>
      <c r="CE638" s="69">
        <v>0</v>
      </c>
      <c r="CF638" s="69">
        <v>106251.54955433654</v>
      </c>
      <c r="CG638" s="70" t="s">
        <v>423</v>
      </c>
      <c r="CH638" s="69">
        <v>8609.1170579740919</v>
      </c>
      <c r="CI638" s="69">
        <v>26565.275493177196</v>
      </c>
      <c r="CJ638" s="69">
        <v>25561.698418990498</v>
      </c>
      <c r="CK638" s="69">
        <v>26565.275493177196</v>
      </c>
      <c r="CL638" s="69">
        <v>22137.729577647668</v>
      </c>
      <c r="CM638" s="69">
        <v>0</v>
      </c>
      <c r="CN638" s="69">
        <v>0</v>
      </c>
      <c r="CO638" s="69">
        <v>109439.09604096664</v>
      </c>
      <c r="CP638" s="70" t="s">
        <v>423</v>
      </c>
      <c r="CQ638" s="69">
        <v>8867.3905697133141</v>
      </c>
      <c r="CR638" s="69">
        <v>27362.233757972514</v>
      </c>
      <c r="CS638" s="69">
        <v>26328.549371560213</v>
      </c>
      <c r="CT638" s="69">
        <v>27362.233757972514</v>
      </c>
      <c r="CU638" s="69">
        <v>22801.861464977097</v>
      </c>
      <c r="CV638" s="69">
        <v>0</v>
      </c>
      <c r="CW638" s="69">
        <v>0</v>
      </c>
      <c r="CX638" s="69">
        <v>112722.26892219565</v>
      </c>
      <c r="CY638" s="70" t="s">
        <v>423</v>
      </c>
      <c r="CZ638" s="69">
        <v>9133.4122868047143</v>
      </c>
      <c r="DA638" s="69">
        <v>28183.100770711691</v>
      </c>
      <c r="DB638" s="69">
        <v>27118.405852707019</v>
      </c>
      <c r="DC638" s="69">
        <v>28183.100770711691</v>
      </c>
      <c r="DD638" s="69">
        <v>23485.917308926411</v>
      </c>
      <c r="DE638" s="69">
        <v>0</v>
      </c>
      <c r="DF638" s="69">
        <v>0</v>
      </c>
      <c r="DG638" s="69">
        <v>116103.93698986153</v>
      </c>
      <c r="DH638" s="70" t="s">
        <v>423</v>
      </c>
    </row>
    <row r="639" spans="1:112" s="74" customFormat="1" ht="11.5" hidden="1" x14ac:dyDescent="0.35">
      <c r="A639" s="88">
        <v>5860</v>
      </c>
      <c r="B639" s="88" t="s">
        <v>832</v>
      </c>
      <c r="C639" s="69"/>
      <c r="D639" s="69">
        <v>0</v>
      </c>
      <c r="E639" s="69">
        <v>0</v>
      </c>
      <c r="F639" s="69">
        <v>0</v>
      </c>
      <c r="G639" s="69">
        <v>0</v>
      </c>
      <c r="H639" s="69">
        <v>0</v>
      </c>
      <c r="I639" s="69">
        <v>0</v>
      </c>
      <c r="J639" s="69">
        <v>0</v>
      </c>
      <c r="K639" s="69">
        <v>0</v>
      </c>
      <c r="L639" s="69">
        <v>0</v>
      </c>
      <c r="M639" s="69">
        <v>0</v>
      </c>
      <c r="N639" s="70" t="s">
        <v>423</v>
      </c>
      <c r="O639" s="69">
        <v>0</v>
      </c>
      <c r="P639" s="69">
        <v>0</v>
      </c>
      <c r="Q639" s="69">
        <v>0</v>
      </c>
      <c r="R639" s="69">
        <v>0</v>
      </c>
      <c r="S639" s="69">
        <v>0</v>
      </c>
      <c r="T639" s="69">
        <v>0</v>
      </c>
      <c r="U639" s="69">
        <v>0</v>
      </c>
      <c r="V639" s="69">
        <v>0</v>
      </c>
      <c r="W639" s="70" t="s">
        <v>423</v>
      </c>
      <c r="X639" s="69">
        <f t="shared" si="448"/>
        <v>0</v>
      </c>
      <c r="Y639" s="69">
        <f t="shared" si="448"/>
        <v>0</v>
      </c>
      <c r="Z639" s="69">
        <f t="shared" si="448"/>
        <v>0</v>
      </c>
      <c r="AA639" s="69">
        <f t="shared" si="448"/>
        <v>0</v>
      </c>
      <c r="AB639" s="69">
        <f t="shared" si="448"/>
        <v>0</v>
      </c>
      <c r="AC639" s="69">
        <f t="shared" si="448"/>
        <v>0</v>
      </c>
      <c r="AD639" s="69">
        <f t="shared" si="448"/>
        <v>0</v>
      </c>
      <c r="AE639" s="69">
        <f t="shared" si="448"/>
        <v>0</v>
      </c>
      <c r="AF639" s="69">
        <v>0</v>
      </c>
      <c r="AG639" s="69">
        <v>0</v>
      </c>
      <c r="AH639" s="69">
        <v>0</v>
      </c>
      <c r="AI639" s="69">
        <v>0</v>
      </c>
      <c r="AJ639" s="69">
        <v>0</v>
      </c>
      <c r="AK639" s="69">
        <v>0</v>
      </c>
      <c r="AL639" s="69">
        <v>0</v>
      </c>
      <c r="AM639" s="69">
        <v>0</v>
      </c>
      <c r="AN639" s="70" t="s">
        <v>423</v>
      </c>
      <c r="AO639" s="69">
        <v>0</v>
      </c>
      <c r="AP639" s="69">
        <v>0</v>
      </c>
      <c r="AQ639" s="69">
        <v>0</v>
      </c>
      <c r="AR639" s="69">
        <v>0</v>
      </c>
      <c r="AS639" s="69">
        <v>0</v>
      </c>
      <c r="AT639" s="69">
        <v>0</v>
      </c>
      <c r="AU639" s="69">
        <v>0</v>
      </c>
      <c r="AV639" s="69">
        <v>0</v>
      </c>
      <c r="AW639" s="70" t="s">
        <v>423</v>
      </c>
      <c r="AX639" s="69">
        <v>0</v>
      </c>
      <c r="AY639" s="69">
        <v>0</v>
      </c>
      <c r="AZ639" s="69">
        <v>0</v>
      </c>
      <c r="BA639" s="69">
        <v>0</v>
      </c>
      <c r="BB639" s="69">
        <v>0</v>
      </c>
      <c r="BC639" s="69">
        <v>0</v>
      </c>
      <c r="BD639" s="69">
        <v>0</v>
      </c>
      <c r="BE639" s="69">
        <v>0</v>
      </c>
      <c r="BF639" s="70" t="s">
        <v>423</v>
      </c>
      <c r="BG639" s="69">
        <v>0</v>
      </c>
      <c r="BH639" s="69">
        <v>0</v>
      </c>
      <c r="BI639" s="69">
        <v>0</v>
      </c>
      <c r="BJ639" s="69">
        <v>0</v>
      </c>
      <c r="BK639" s="69">
        <v>0</v>
      </c>
      <c r="BL639" s="69">
        <v>0</v>
      </c>
      <c r="BM639" s="69">
        <v>0</v>
      </c>
      <c r="BN639" s="69">
        <v>0</v>
      </c>
      <c r="BO639" s="70" t="s">
        <v>423</v>
      </c>
      <c r="BP639" s="69">
        <v>0</v>
      </c>
      <c r="BQ639" s="69">
        <v>0</v>
      </c>
      <c r="BR639" s="69">
        <v>0</v>
      </c>
      <c r="BS639" s="69">
        <v>0</v>
      </c>
      <c r="BT639" s="69">
        <v>0</v>
      </c>
      <c r="BU639" s="69">
        <v>0</v>
      </c>
      <c r="BV639" s="69">
        <v>0</v>
      </c>
      <c r="BW639" s="69">
        <v>0</v>
      </c>
      <c r="BX639" s="70" t="s">
        <v>423</v>
      </c>
      <c r="BY639" s="69">
        <v>0</v>
      </c>
      <c r="BZ639" s="69">
        <v>0</v>
      </c>
      <c r="CA639" s="69">
        <v>0</v>
      </c>
      <c r="CB639" s="69">
        <v>0</v>
      </c>
      <c r="CC639" s="69">
        <v>0</v>
      </c>
      <c r="CD639" s="69">
        <v>0</v>
      </c>
      <c r="CE639" s="69">
        <v>0</v>
      </c>
      <c r="CF639" s="69">
        <v>0</v>
      </c>
      <c r="CG639" s="70" t="s">
        <v>423</v>
      </c>
      <c r="CH639" s="69">
        <v>0</v>
      </c>
      <c r="CI639" s="69">
        <v>0</v>
      </c>
      <c r="CJ639" s="69">
        <v>0</v>
      </c>
      <c r="CK639" s="69">
        <v>0</v>
      </c>
      <c r="CL639" s="69">
        <v>0</v>
      </c>
      <c r="CM639" s="69">
        <v>0</v>
      </c>
      <c r="CN639" s="69">
        <v>0</v>
      </c>
      <c r="CO639" s="69">
        <v>0</v>
      </c>
      <c r="CP639" s="70" t="s">
        <v>423</v>
      </c>
      <c r="CQ639" s="69">
        <v>0</v>
      </c>
      <c r="CR639" s="69">
        <v>0</v>
      </c>
      <c r="CS639" s="69">
        <v>0</v>
      </c>
      <c r="CT639" s="69">
        <v>0</v>
      </c>
      <c r="CU639" s="69">
        <v>0</v>
      </c>
      <c r="CV639" s="69">
        <v>0</v>
      </c>
      <c r="CW639" s="69">
        <v>0</v>
      </c>
      <c r="CX639" s="69">
        <v>0</v>
      </c>
      <c r="CY639" s="70" t="s">
        <v>423</v>
      </c>
      <c r="CZ639" s="69">
        <v>0</v>
      </c>
      <c r="DA639" s="69">
        <v>0</v>
      </c>
      <c r="DB639" s="69">
        <v>0</v>
      </c>
      <c r="DC639" s="69">
        <v>0</v>
      </c>
      <c r="DD639" s="69">
        <v>0</v>
      </c>
      <c r="DE639" s="69">
        <v>0</v>
      </c>
      <c r="DF639" s="69">
        <v>0</v>
      </c>
      <c r="DG639" s="69">
        <v>0</v>
      </c>
      <c r="DH639" s="70" t="s">
        <v>423</v>
      </c>
    </row>
    <row r="640" spans="1:112" s="74" customFormat="1" ht="11.5" hidden="1" x14ac:dyDescent="0.35">
      <c r="A640" s="88">
        <v>5861</v>
      </c>
      <c r="B640" s="88" t="s">
        <v>833</v>
      </c>
      <c r="C640" s="69"/>
      <c r="D640" s="69">
        <v>0</v>
      </c>
      <c r="E640" s="69">
        <v>0</v>
      </c>
      <c r="F640" s="69">
        <v>0</v>
      </c>
      <c r="G640" s="69">
        <v>0</v>
      </c>
      <c r="H640" s="69">
        <v>0</v>
      </c>
      <c r="I640" s="69">
        <v>0</v>
      </c>
      <c r="J640" s="69">
        <v>0</v>
      </c>
      <c r="K640" s="69">
        <v>0</v>
      </c>
      <c r="L640" s="69">
        <v>0</v>
      </c>
      <c r="M640" s="69">
        <v>0</v>
      </c>
      <c r="N640" s="70" t="s">
        <v>423</v>
      </c>
      <c r="O640" s="69">
        <v>1060</v>
      </c>
      <c r="P640" s="69">
        <v>217.08</v>
      </c>
      <c r="Q640" s="69">
        <v>0</v>
      </c>
      <c r="R640" s="69">
        <v>0</v>
      </c>
      <c r="S640" s="69">
        <v>0</v>
      </c>
      <c r="T640" s="69">
        <v>0</v>
      </c>
      <c r="U640" s="69">
        <v>0</v>
      </c>
      <c r="V640" s="69">
        <v>1277.08</v>
      </c>
      <c r="W640" s="70" t="s">
        <v>423</v>
      </c>
      <c r="X640" s="69">
        <f t="shared" si="448"/>
        <v>-1060</v>
      </c>
      <c r="Y640" s="69">
        <f t="shared" si="448"/>
        <v>-217.08</v>
      </c>
      <c r="Z640" s="69">
        <f t="shared" si="448"/>
        <v>0</v>
      </c>
      <c r="AA640" s="69">
        <f t="shared" si="448"/>
        <v>0</v>
      </c>
      <c r="AB640" s="69">
        <f t="shared" si="448"/>
        <v>0</v>
      </c>
      <c r="AC640" s="69">
        <f t="shared" si="448"/>
        <v>0</v>
      </c>
      <c r="AD640" s="69">
        <f t="shared" si="448"/>
        <v>0</v>
      </c>
      <c r="AE640" s="69">
        <f t="shared" si="448"/>
        <v>-1277.08</v>
      </c>
      <c r="AF640" s="69">
        <v>1091.8</v>
      </c>
      <c r="AG640" s="69">
        <v>223.59240000000003</v>
      </c>
      <c r="AH640" s="69">
        <v>0</v>
      </c>
      <c r="AI640" s="69">
        <v>0</v>
      </c>
      <c r="AJ640" s="69">
        <v>0</v>
      </c>
      <c r="AK640" s="69">
        <v>0</v>
      </c>
      <c r="AL640" s="69">
        <v>0</v>
      </c>
      <c r="AM640" s="69">
        <v>1315.3924</v>
      </c>
      <c r="AN640" s="70" t="s">
        <v>423</v>
      </c>
      <c r="AO640" s="69">
        <v>1124.5540000000001</v>
      </c>
      <c r="AP640" s="69">
        <v>230.30017200000003</v>
      </c>
      <c r="AQ640" s="69">
        <v>0</v>
      </c>
      <c r="AR640" s="69">
        <v>0</v>
      </c>
      <c r="AS640" s="69">
        <v>0</v>
      </c>
      <c r="AT640" s="69">
        <v>0</v>
      </c>
      <c r="AU640" s="69">
        <v>0</v>
      </c>
      <c r="AV640" s="69">
        <v>1354.8541720000001</v>
      </c>
      <c r="AW640" s="70" t="s">
        <v>423</v>
      </c>
      <c r="AX640" s="69">
        <v>1158.2906200000002</v>
      </c>
      <c r="AY640" s="69">
        <v>237.20917716000005</v>
      </c>
      <c r="AZ640" s="69">
        <v>0</v>
      </c>
      <c r="BA640" s="69">
        <v>0</v>
      </c>
      <c r="BB640" s="69">
        <v>0</v>
      </c>
      <c r="BC640" s="69">
        <v>0</v>
      </c>
      <c r="BD640" s="69">
        <v>0</v>
      </c>
      <c r="BE640" s="69">
        <v>1395.4997971600003</v>
      </c>
      <c r="BF640" s="70" t="s">
        <v>423</v>
      </c>
      <c r="BG640" s="69">
        <v>1193.0393386000003</v>
      </c>
      <c r="BH640" s="69">
        <v>244.32545247480007</v>
      </c>
      <c r="BI640" s="69">
        <v>0</v>
      </c>
      <c r="BJ640" s="69">
        <v>0</v>
      </c>
      <c r="BK640" s="69">
        <v>0</v>
      </c>
      <c r="BL640" s="69">
        <v>0</v>
      </c>
      <c r="BM640" s="69">
        <v>0</v>
      </c>
      <c r="BN640" s="69">
        <v>1437.3647910748005</v>
      </c>
      <c r="BO640" s="70" t="s">
        <v>423</v>
      </c>
      <c r="BP640" s="69">
        <v>1228.8305187580004</v>
      </c>
      <c r="BQ640" s="69">
        <v>251.65521604904407</v>
      </c>
      <c r="BR640" s="69">
        <v>0</v>
      </c>
      <c r="BS640" s="69">
        <v>0</v>
      </c>
      <c r="BT640" s="69">
        <v>0</v>
      </c>
      <c r="BU640" s="69">
        <v>0</v>
      </c>
      <c r="BV640" s="69">
        <v>0</v>
      </c>
      <c r="BW640" s="69">
        <v>1480.4857348070445</v>
      </c>
      <c r="BX640" s="70" t="s">
        <v>423</v>
      </c>
      <c r="BY640" s="69">
        <v>1265.6954343207403</v>
      </c>
      <c r="BZ640" s="69">
        <v>259.20487253051539</v>
      </c>
      <c r="CA640" s="69">
        <v>0</v>
      </c>
      <c r="CB640" s="69">
        <v>0</v>
      </c>
      <c r="CC640" s="69">
        <v>0</v>
      </c>
      <c r="CD640" s="69">
        <v>0</v>
      </c>
      <c r="CE640" s="69">
        <v>0</v>
      </c>
      <c r="CF640" s="69">
        <v>1524.9003068512557</v>
      </c>
      <c r="CG640" s="70" t="s">
        <v>423</v>
      </c>
      <c r="CH640" s="69">
        <v>1303.6662973503626</v>
      </c>
      <c r="CI640" s="69">
        <v>266.98101870643086</v>
      </c>
      <c r="CJ640" s="69">
        <v>0</v>
      </c>
      <c r="CK640" s="69">
        <v>0</v>
      </c>
      <c r="CL640" s="69">
        <v>0</v>
      </c>
      <c r="CM640" s="69">
        <v>0</v>
      </c>
      <c r="CN640" s="69">
        <v>0</v>
      </c>
      <c r="CO640" s="69">
        <v>1570.6473160567934</v>
      </c>
      <c r="CP640" s="70" t="s">
        <v>423</v>
      </c>
      <c r="CQ640" s="69">
        <v>1342.7762862708735</v>
      </c>
      <c r="CR640" s="69">
        <v>274.99044926762377</v>
      </c>
      <c r="CS640" s="69">
        <v>0</v>
      </c>
      <c r="CT640" s="69">
        <v>0</v>
      </c>
      <c r="CU640" s="69">
        <v>0</v>
      </c>
      <c r="CV640" s="69">
        <v>0</v>
      </c>
      <c r="CW640" s="69">
        <v>0</v>
      </c>
      <c r="CX640" s="69">
        <v>1617.7667355384972</v>
      </c>
      <c r="CY640" s="70" t="s">
        <v>423</v>
      </c>
      <c r="CZ640" s="69">
        <v>1383.0595748589997</v>
      </c>
      <c r="DA640" s="69">
        <v>283.24016274565247</v>
      </c>
      <c r="DB640" s="69">
        <v>0</v>
      </c>
      <c r="DC640" s="69">
        <v>0</v>
      </c>
      <c r="DD640" s="69">
        <v>0</v>
      </c>
      <c r="DE640" s="69">
        <v>0</v>
      </c>
      <c r="DF640" s="69">
        <v>0</v>
      </c>
      <c r="DG640" s="69">
        <v>1666.2997376046521</v>
      </c>
      <c r="DH640" s="70" t="s">
        <v>423</v>
      </c>
    </row>
    <row r="641" spans="1:112" s="74" customFormat="1" ht="11.5" x14ac:dyDescent="0.35">
      <c r="A641" s="88">
        <v>5863</v>
      </c>
      <c r="B641" s="88" t="s">
        <v>834</v>
      </c>
      <c r="C641" s="69"/>
      <c r="D641" s="69">
        <v>0</v>
      </c>
      <c r="E641" s="69">
        <v>232874.54545454547</v>
      </c>
      <c r="F641" s="69">
        <v>32100.000000000004</v>
      </c>
      <c r="G641" s="69">
        <v>43100</v>
      </c>
      <c r="H641" s="69">
        <v>105000</v>
      </c>
      <c r="I641" s="69">
        <v>35574.545454545456</v>
      </c>
      <c r="J641" s="69">
        <v>17100</v>
      </c>
      <c r="K641" s="69">
        <v>0</v>
      </c>
      <c r="L641" s="69">
        <v>0</v>
      </c>
      <c r="M641" s="69">
        <v>0</v>
      </c>
      <c r="N641" s="70" t="s">
        <v>423</v>
      </c>
      <c r="O641" s="69">
        <v>32100.000000000004</v>
      </c>
      <c r="P641" s="69">
        <v>43100</v>
      </c>
      <c r="Q641" s="69">
        <v>105000</v>
      </c>
      <c r="R641" s="69">
        <v>35574.545454545456</v>
      </c>
      <c r="S641" s="69">
        <v>17100</v>
      </c>
      <c r="T641" s="69">
        <v>0</v>
      </c>
      <c r="U641" s="69">
        <v>0</v>
      </c>
      <c r="V641" s="69">
        <v>232874.54545454547</v>
      </c>
      <c r="W641" s="70" t="s">
        <v>423</v>
      </c>
      <c r="X641" s="69">
        <f t="shared" si="448"/>
        <v>0</v>
      </c>
      <c r="Y641" s="69">
        <f t="shared" si="448"/>
        <v>0</v>
      </c>
      <c r="Z641" s="69">
        <f t="shared" si="448"/>
        <v>0</v>
      </c>
      <c r="AA641" s="69">
        <f t="shared" si="448"/>
        <v>0</v>
      </c>
      <c r="AB641" s="69">
        <f t="shared" si="448"/>
        <v>0</v>
      </c>
      <c r="AC641" s="69">
        <f t="shared" si="448"/>
        <v>0</v>
      </c>
      <c r="AD641" s="69">
        <f t="shared" si="448"/>
        <v>0</v>
      </c>
      <c r="AE641" s="69">
        <f t="shared" si="448"/>
        <v>-232874.54545454547</v>
      </c>
      <c r="AF641" s="69">
        <v>33063.000000000007</v>
      </c>
      <c r="AG641" s="69">
        <v>44393</v>
      </c>
      <c r="AH641" s="69">
        <v>108150</v>
      </c>
      <c r="AI641" s="69">
        <v>44454.478218237848</v>
      </c>
      <c r="AJ641" s="69">
        <v>17613</v>
      </c>
      <c r="AK641" s="69">
        <v>0</v>
      </c>
      <c r="AL641" s="69">
        <v>0</v>
      </c>
      <c r="AM641" s="69">
        <v>247673.47821823784</v>
      </c>
      <c r="AN641" s="70" t="s">
        <v>423</v>
      </c>
      <c r="AO641" s="69">
        <v>34054.890000000007</v>
      </c>
      <c r="AP641" s="69">
        <v>45724.79</v>
      </c>
      <c r="AQ641" s="69">
        <v>111394.5</v>
      </c>
      <c r="AR641" s="69">
        <v>45788.112564784984</v>
      </c>
      <c r="AS641" s="69">
        <v>18141.39</v>
      </c>
      <c r="AT641" s="69">
        <v>0</v>
      </c>
      <c r="AU641" s="69">
        <v>0</v>
      </c>
      <c r="AV641" s="69">
        <v>255103.68256478501</v>
      </c>
      <c r="AW641" s="70" t="s">
        <v>423</v>
      </c>
      <c r="AX641" s="69">
        <v>35076.536700000004</v>
      </c>
      <c r="AY641" s="69">
        <v>47096.5337</v>
      </c>
      <c r="AZ641" s="69">
        <v>114736.33500000001</v>
      </c>
      <c r="BA641" s="69">
        <v>47161.755941728537</v>
      </c>
      <c r="BB641" s="69">
        <v>18685.631699999998</v>
      </c>
      <c r="BC641" s="69">
        <v>0</v>
      </c>
      <c r="BD641" s="69">
        <v>0</v>
      </c>
      <c r="BE641" s="69">
        <v>262756.79304172855</v>
      </c>
      <c r="BF641" s="70" t="s">
        <v>423</v>
      </c>
      <c r="BG641" s="69">
        <v>36128.832801000004</v>
      </c>
      <c r="BH641" s="69">
        <v>48509.429711000004</v>
      </c>
      <c r="BI641" s="69">
        <v>118178.42505000001</v>
      </c>
      <c r="BJ641" s="69">
        <v>48576.608619980398</v>
      </c>
      <c r="BK641" s="69">
        <v>19246.200650999999</v>
      </c>
      <c r="BL641" s="69">
        <v>0</v>
      </c>
      <c r="BM641" s="69">
        <v>0</v>
      </c>
      <c r="BN641" s="69">
        <v>270639.49683298043</v>
      </c>
      <c r="BO641" s="70" t="s">
        <v>423</v>
      </c>
      <c r="BP641" s="69">
        <v>37212.697785030003</v>
      </c>
      <c r="BQ641" s="69">
        <v>49964.712602330008</v>
      </c>
      <c r="BR641" s="69">
        <v>121723.77780150001</v>
      </c>
      <c r="BS641" s="69">
        <v>50033.906878579808</v>
      </c>
      <c r="BT641" s="69">
        <v>19823.58667053</v>
      </c>
      <c r="BU641" s="69">
        <v>0</v>
      </c>
      <c r="BV641" s="69">
        <v>0</v>
      </c>
      <c r="BW641" s="69">
        <v>278758.68173796986</v>
      </c>
      <c r="BX641" s="70" t="s">
        <v>423</v>
      </c>
      <c r="BY641" s="69">
        <v>38329.078718580902</v>
      </c>
      <c r="BZ641" s="69">
        <v>51463.653980399911</v>
      </c>
      <c r="CA641" s="69">
        <v>125375.49113554502</v>
      </c>
      <c r="CB641" s="69">
        <v>51534.924084937207</v>
      </c>
      <c r="CC641" s="69">
        <v>20418.2942706459</v>
      </c>
      <c r="CD641" s="69">
        <v>0</v>
      </c>
      <c r="CE641" s="69">
        <v>0</v>
      </c>
      <c r="CF641" s="69">
        <v>287121.44219010894</v>
      </c>
      <c r="CG641" s="70" t="s">
        <v>423</v>
      </c>
      <c r="CH641" s="69">
        <v>39478.951080138329</v>
      </c>
      <c r="CI641" s="69">
        <v>53007.563599811911</v>
      </c>
      <c r="CJ641" s="69">
        <v>129136.75586961137</v>
      </c>
      <c r="CK641" s="69">
        <v>53080.971807485323</v>
      </c>
      <c r="CL641" s="69">
        <v>21030.843098765279</v>
      </c>
      <c r="CM641" s="69">
        <v>0</v>
      </c>
      <c r="CN641" s="69">
        <v>0</v>
      </c>
      <c r="CO641" s="69">
        <v>295735.08545581222</v>
      </c>
      <c r="CP641" s="70" t="s">
        <v>423</v>
      </c>
      <c r="CQ641" s="69">
        <v>40663.31961254248</v>
      </c>
      <c r="CR641" s="69">
        <v>54597.790507806269</v>
      </c>
      <c r="CS641" s="69">
        <v>133010.85854569971</v>
      </c>
      <c r="CT641" s="69">
        <v>54673.400961709885</v>
      </c>
      <c r="CU641" s="69">
        <v>21661.768391728237</v>
      </c>
      <c r="CV641" s="69">
        <v>0</v>
      </c>
      <c r="CW641" s="69">
        <v>0</v>
      </c>
      <c r="CX641" s="69">
        <v>304607.13801948656</v>
      </c>
      <c r="CY641" s="70" t="s">
        <v>423</v>
      </c>
      <c r="CZ641" s="69">
        <v>41883.219200918757</v>
      </c>
      <c r="DA641" s="69">
        <v>56235.724223040459</v>
      </c>
      <c r="DB641" s="69">
        <v>137001.1843020707</v>
      </c>
      <c r="DC641" s="69">
        <v>56313.602990561187</v>
      </c>
      <c r="DD641" s="69">
        <v>22311.621443480086</v>
      </c>
      <c r="DE641" s="69">
        <v>0</v>
      </c>
      <c r="DF641" s="69">
        <v>0</v>
      </c>
      <c r="DG641" s="69">
        <v>313745.3521600712</v>
      </c>
      <c r="DH641" s="70" t="s">
        <v>423</v>
      </c>
    </row>
    <row r="642" spans="1:112" s="74" customFormat="1" ht="11.5" hidden="1" x14ac:dyDescent="0.35">
      <c r="A642" s="88">
        <v>5864</v>
      </c>
      <c r="B642" s="88" t="s">
        <v>835</v>
      </c>
      <c r="C642" s="69"/>
      <c r="D642" s="69">
        <v>0</v>
      </c>
      <c r="E642" s="69">
        <v>0</v>
      </c>
      <c r="F642" s="69">
        <v>0</v>
      </c>
      <c r="G642" s="69">
        <v>0</v>
      </c>
      <c r="H642" s="69">
        <v>0</v>
      </c>
      <c r="I642" s="69">
        <v>0</v>
      </c>
      <c r="J642" s="69">
        <v>0</v>
      </c>
      <c r="K642" s="69">
        <v>0</v>
      </c>
      <c r="L642" s="69">
        <v>0</v>
      </c>
      <c r="M642" s="69">
        <v>0</v>
      </c>
      <c r="N642" s="70" t="s">
        <v>423</v>
      </c>
      <c r="O642" s="69">
        <v>0</v>
      </c>
      <c r="P642" s="69">
        <v>0</v>
      </c>
      <c r="Q642" s="69">
        <v>0</v>
      </c>
      <c r="R642" s="69">
        <v>0</v>
      </c>
      <c r="S642" s="69">
        <v>0</v>
      </c>
      <c r="T642" s="69">
        <v>0</v>
      </c>
      <c r="U642" s="69">
        <v>0</v>
      </c>
      <c r="V642" s="69">
        <v>0</v>
      </c>
      <c r="W642" s="70" t="s">
        <v>423</v>
      </c>
      <c r="X642" s="69">
        <f t="shared" si="448"/>
        <v>0</v>
      </c>
      <c r="Y642" s="69">
        <f t="shared" si="448"/>
        <v>0</v>
      </c>
      <c r="Z642" s="69">
        <f t="shared" si="448"/>
        <v>0</v>
      </c>
      <c r="AA642" s="69">
        <f t="shared" si="448"/>
        <v>0</v>
      </c>
      <c r="AB642" s="69">
        <f t="shared" si="448"/>
        <v>0</v>
      </c>
      <c r="AC642" s="69">
        <f t="shared" si="448"/>
        <v>0</v>
      </c>
      <c r="AD642" s="69">
        <f t="shared" si="448"/>
        <v>0</v>
      </c>
      <c r="AE642" s="69">
        <f t="shared" si="448"/>
        <v>0</v>
      </c>
      <c r="AF642" s="69">
        <v>0</v>
      </c>
      <c r="AG642" s="69">
        <v>0</v>
      </c>
      <c r="AH642" s="69">
        <v>0</v>
      </c>
      <c r="AI642" s="69">
        <v>0</v>
      </c>
      <c r="AJ642" s="69">
        <v>0</v>
      </c>
      <c r="AK642" s="69">
        <v>0</v>
      </c>
      <c r="AL642" s="69">
        <v>0</v>
      </c>
      <c r="AM642" s="69">
        <v>0</v>
      </c>
      <c r="AN642" s="70" t="s">
        <v>423</v>
      </c>
      <c r="AO642" s="69">
        <v>0</v>
      </c>
      <c r="AP642" s="69">
        <v>0</v>
      </c>
      <c r="AQ642" s="69">
        <v>0</v>
      </c>
      <c r="AR642" s="69">
        <v>0</v>
      </c>
      <c r="AS642" s="69">
        <v>0</v>
      </c>
      <c r="AT642" s="69">
        <v>0</v>
      </c>
      <c r="AU642" s="69">
        <v>0</v>
      </c>
      <c r="AV642" s="69">
        <v>0</v>
      </c>
      <c r="AW642" s="70" t="s">
        <v>423</v>
      </c>
      <c r="AX642" s="69">
        <v>0</v>
      </c>
      <c r="AY642" s="69">
        <v>0</v>
      </c>
      <c r="AZ642" s="69">
        <v>0</v>
      </c>
      <c r="BA642" s="69">
        <v>0</v>
      </c>
      <c r="BB642" s="69">
        <v>0</v>
      </c>
      <c r="BC642" s="69">
        <v>0</v>
      </c>
      <c r="BD642" s="69">
        <v>0</v>
      </c>
      <c r="BE642" s="69">
        <v>0</v>
      </c>
      <c r="BF642" s="70" t="s">
        <v>423</v>
      </c>
      <c r="BG642" s="69">
        <v>0</v>
      </c>
      <c r="BH642" s="69">
        <v>0</v>
      </c>
      <c r="BI642" s="69">
        <v>0</v>
      </c>
      <c r="BJ642" s="69">
        <v>0</v>
      </c>
      <c r="BK642" s="69">
        <v>0</v>
      </c>
      <c r="BL642" s="69">
        <v>0</v>
      </c>
      <c r="BM642" s="69">
        <v>0</v>
      </c>
      <c r="BN642" s="69">
        <v>0</v>
      </c>
      <c r="BO642" s="70" t="s">
        <v>423</v>
      </c>
      <c r="BP642" s="69">
        <v>0</v>
      </c>
      <c r="BQ642" s="69">
        <v>0</v>
      </c>
      <c r="BR642" s="69">
        <v>0</v>
      </c>
      <c r="BS642" s="69">
        <v>0</v>
      </c>
      <c r="BT642" s="69">
        <v>0</v>
      </c>
      <c r="BU642" s="69">
        <v>0</v>
      </c>
      <c r="BV642" s="69">
        <v>0</v>
      </c>
      <c r="BW642" s="69">
        <v>0</v>
      </c>
      <c r="BX642" s="70" t="s">
        <v>423</v>
      </c>
      <c r="BY642" s="69">
        <v>0</v>
      </c>
      <c r="BZ642" s="69">
        <v>0</v>
      </c>
      <c r="CA642" s="69">
        <v>0</v>
      </c>
      <c r="CB642" s="69">
        <v>0</v>
      </c>
      <c r="CC642" s="69">
        <v>0</v>
      </c>
      <c r="CD642" s="69">
        <v>0</v>
      </c>
      <c r="CE642" s="69">
        <v>0</v>
      </c>
      <c r="CF642" s="69">
        <v>0</v>
      </c>
      <c r="CG642" s="70" t="s">
        <v>423</v>
      </c>
      <c r="CH642" s="69">
        <v>0</v>
      </c>
      <c r="CI642" s="69">
        <v>0</v>
      </c>
      <c r="CJ642" s="69">
        <v>0</v>
      </c>
      <c r="CK642" s="69">
        <v>0</v>
      </c>
      <c r="CL642" s="69">
        <v>0</v>
      </c>
      <c r="CM642" s="69">
        <v>0</v>
      </c>
      <c r="CN642" s="69">
        <v>0</v>
      </c>
      <c r="CO642" s="69">
        <v>0</v>
      </c>
      <c r="CP642" s="70" t="s">
        <v>423</v>
      </c>
      <c r="CQ642" s="69">
        <v>0</v>
      </c>
      <c r="CR642" s="69">
        <v>0</v>
      </c>
      <c r="CS642" s="69">
        <v>0</v>
      </c>
      <c r="CT642" s="69">
        <v>0</v>
      </c>
      <c r="CU642" s="69">
        <v>0</v>
      </c>
      <c r="CV642" s="69">
        <v>0</v>
      </c>
      <c r="CW642" s="69">
        <v>0</v>
      </c>
      <c r="CX642" s="69">
        <v>0</v>
      </c>
      <c r="CY642" s="70" t="s">
        <v>423</v>
      </c>
      <c r="CZ642" s="69">
        <v>0</v>
      </c>
      <c r="DA642" s="69">
        <v>0</v>
      </c>
      <c r="DB642" s="69">
        <v>0</v>
      </c>
      <c r="DC642" s="69">
        <v>0</v>
      </c>
      <c r="DD642" s="69">
        <v>0</v>
      </c>
      <c r="DE642" s="69">
        <v>0</v>
      </c>
      <c r="DF642" s="69">
        <v>0</v>
      </c>
      <c r="DG642" s="69">
        <v>0</v>
      </c>
      <c r="DH642" s="70" t="s">
        <v>423</v>
      </c>
    </row>
    <row r="643" spans="1:112" s="74" customFormat="1" ht="11.5" hidden="1" x14ac:dyDescent="0.35">
      <c r="A643" s="88">
        <v>5865</v>
      </c>
      <c r="B643" s="88" t="s">
        <v>836</v>
      </c>
      <c r="C643" s="69"/>
      <c r="D643" s="69">
        <v>0</v>
      </c>
      <c r="E643" s="69">
        <v>0</v>
      </c>
      <c r="F643" s="69">
        <v>0</v>
      </c>
      <c r="G643" s="69">
        <v>0</v>
      </c>
      <c r="H643" s="69">
        <v>0</v>
      </c>
      <c r="I643" s="69">
        <v>0</v>
      </c>
      <c r="J643" s="69">
        <v>0</v>
      </c>
      <c r="K643" s="69">
        <v>0</v>
      </c>
      <c r="L643" s="69">
        <v>0</v>
      </c>
      <c r="M643" s="69">
        <v>0</v>
      </c>
      <c r="N643" s="70" t="s">
        <v>423</v>
      </c>
      <c r="O643" s="69">
        <v>0</v>
      </c>
      <c r="P643" s="69">
        <v>0</v>
      </c>
      <c r="Q643" s="69">
        <v>0</v>
      </c>
      <c r="R643" s="69">
        <v>0</v>
      </c>
      <c r="S643" s="69">
        <v>0</v>
      </c>
      <c r="T643" s="69">
        <v>0</v>
      </c>
      <c r="U643" s="69">
        <v>0</v>
      </c>
      <c r="V643" s="69">
        <v>0</v>
      </c>
      <c r="W643" s="70" t="s">
        <v>423</v>
      </c>
      <c r="X643" s="69">
        <f t="shared" si="448"/>
        <v>0</v>
      </c>
      <c r="Y643" s="69">
        <f t="shared" si="448"/>
        <v>0</v>
      </c>
      <c r="Z643" s="69">
        <f t="shared" si="448"/>
        <v>0</v>
      </c>
      <c r="AA643" s="69">
        <f t="shared" si="448"/>
        <v>0</v>
      </c>
      <c r="AB643" s="69">
        <f t="shared" si="448"/>
        <v>0</v>
      </c>
      <c r="AC643" s="69">
        <f t="shared" si="448"/>
        <v>0</v>
      </c>
      <c r="AD643" s="69">
        <f t="shared" si="448"/>
        <v>0</v>
      </c>
      <c r="AE643" s="69">
        <f t="shared" si="448"/>
        <v>0</v>
      </c>
      <c r="AF643" s="69">
        <v>0</v>
      </c>
      <c r="AG643" s="69">
        <v>0</v>
      </c>
      <c r="AH643" s="69">
        <v>0</v>
      </c>
      <c r="AI643" s="69">
        <v>0</v>
      </c>
      <c r="AJ643" s="69">
        <v>0</v>
      </c>
      <c r="AK643" s="69">
        <v>0</v>
      </c>
      <c r="AL643" s="69">
        <v>0</v>
      </c>
      <c r="AM643" s="69">
        <v>0</v>
      </c>
      <c r="AN643" s="70" t="s">
        <v>423</v>
      </c>
      <c r="AO643" s="69">
        <v>0</v>
      </c>
      <c r="AP643" s="69">
        <v>0</v>
      </c>
      <c r="AQ643" s="69">
        <v>0</v>
      </c>
      <c r="AR643" s="69">
        <v>0</v>
      </c>
      <c r="AS643" s="69">
        <v>0</v>
      </c>
      <c r="AT643" s="69">
        <v>0</v>
      </c>
      <c r="AU643" s="69">
        <v>0</v>
      </c>
      <c r="AV643" s="69">
        <v>0</v>
      </c>
      <c r="AW643" s="70" t="s">
        <v>423</v>
      </c>
      <c r="AX643" s="69">
        <v>0</v>
      </c>
      <c r="AY643" s="69">
        <v>0</v>
      </c>
      <c r="AZ643" s="69">
        <v>0</v>
      </c>
      <c r="BA643" s="69">
        <v>0</v>
      </c>
      <c r="BB643" s="69">
        <v>0</v>
      </c>
      <c r="BC643" s="69">
        <v>0</v>
      </c>
      <c r="BD643" s="69">
        <v>0</v>
      </c>
      <c r="BE643" s="69">
        <v>0</v>
      </c>
      <c r="BF643" s="70" t="s">
        <v>423</v>
      </c>
      <c r="BG643" s="69">
        <v>0</v>
      </c>
      <c r="BH643" s="69">
        <v>0</v>
      </c>
      <c r="BI643" s="69">
        <v>0</v>
      </c>
      <c r="BJ643" s="69">
        <v>0</v>
      </c>
      <c r="BK643" s="69">
        <v>0</v>
      </c>
      <c r="BL643" s="69">
        <v>0</v>
      </c>
      <c r="BM643" s="69">
        <v>0</v>
      </c>
      <c r="BN643" s="69">
        <v>0</v>
      </c>
      <c r="BO643" s="70" t="s">
        <v>423</v>
      </c>
      <c r="BP643" s="69">
        <v>0</v>
      </c>
      <c r="BQ643" s="69">
        <v>0</v>
      </c>
      <c r="BR643" s="69">
        <v>0</v>
      </c>
      <c r="BS643" s="69">
        <v>0</v>
      </c>
      <c r="BT643" s="69">
        <v>0</v>
      </c>
      <c r="BU643" s="69">
        <v>0</v>
      </c>
      <c r="BV643" s="69">
        <v>0</v>
      </c>
      <c r="BW643" s="69">
        <v>0</v>
      </c>
      <c r="BX643" s="70" t="s">
        <v>423</v>
      </c>
      <c r="BY643" s="69">
        <v>0</v>
      </c>
      <c r="BZ643" s="69">
        <v>0</v>
      </c>
      <c r="CA643" s="69">
        <v>0</v>
      </c>
      <c r="CB643" s="69">
        <v>0</v>
      </c>
      <c r="CC643" s="69">
        <v>0</v>
      </c>
      <c r="CD643" s="69">
        <v>0</v>
      </c>
      <c r="CE643" s="69">
        <v>0</v>
      </c>
      <c r="CF643" s="69">
        <v>0</v>
      </c>
      <c r="CG643" s="70" t="s">
        <v>423</v>
      </c>
      <c r="CH643" s="69">
        <v>0</v>
      </c>
      <c r="CI643" s="69">
        <v>0</v>
      </c>
      <c r="CJ643" s="69">
        <v>0</v>
      </c>
      <c r="CK643" s="69">
        <v>0</v>
      </c>
      <c r="CL643" s="69">
        <v>0</v>
      </c>
      <c r="CM643" s="69">
        <v>0</v>
      </c>
      <c r="CN643" s="69">
        <v>0</v>
      </c>
      <c r="CO643" s="69">
        <v>0</v>
      </c>
      <c r="CP643" s="70" t="s">
        <v>423</v>
      </c>
      <c r="CQ643" s="69">
        <v>0</v>
      </c>
      <c r="CR643" s="69">
        <v>0</v>
      </c>
      <c r="CS643" s="69">
        <v>0</v>
      </c>
      <c r="CT643" s="69">
        <v>0</v>
      </c>
      <c r="CU643" s="69">
        <v>0</v>
      </c>
      <c r="CV643" s="69">
        <v>0</v>
      </c>
      <c r="CW643" s="69">
        <v>0</v>
      </c>
      <c r="CX643" s="69">
        <v>0</v>
      </c>
      <c r="CY643" s="70" t="s">
        <v>423</v>
      </c>
      <c r="CZ643" s="69">
        <v>0</v>
      </c>
      <c r="DA643" s="69">
        <v>0</v>
      </c>
      <c r="DB643" s="69">
        <v>0</v>
      </c>
      <c r="DC643" s="69">
        <v>0</v>
      </c>
      <c r="DD643" s="69">
        <v>0</v>
      </c>
      <c r="DE643" s="69">
        <v>0</v>
      </c>
      <c r="DF643" s="69">
        <v>0</v>
      </c>
      <c r="DG643" s="69">
        <v>0</v>
      </c>
      <c r="DH643" s="70" t="s">
        <v>423</v>
      </c>
    </row>
    <row r="644" spans="1:112" s="74" customFormat="1" ht="11.5" hidden="1" x14ac:dyDescent="0.35">
      <c r="A644" s="88">
        <v>5866</v>
      </c>
      <c r="B644" s="88" t="s">
        <v>837</v>
      </c>
      <c r="C644" s="69"/>
      <c r="D644" s="69">
        <v>0</v>
      </c>
      <c r="E644" s="69">
        <v>0</v>
      </c>
      <c r="F644" s="69">
        <v>0</v>
      </c>
      <c r="G644" s="69">
        <v>0</v>
      </c>
      <c r="H644" s="69">
        <v>0</v>
      </c>
      <c r="I644" s="69">
        <v>0</v>
      </c>
      <c r="J644" s="69">
        <v>0</v>
      </c>
      <c r="K644" s="69">
        <v>0</v>
      </c>
      <c r="L644" s="69">
        <v>0</v>
      </c>
      <c r="M644" s="69">
        <v>0</v>
      </c>
      <c r="N644" s="70" t="s">
        <v>423</v>
      </c>
      <c r="O644" s="69">
        <v>0</v>
      </c>
      <c r="P644" s="69">
        <v>0</v>
      </c>
      <c r="Q644" s="69">
        <v>0</v>
      </c>
      <c r="R644" s="69">
        <v>0</v>
      </c>
      <c r="S644" s="69">
        <v>0</v>
      </c>
      <c r="T644" s="69">
        <v>0</v>
      </c>
      <c r="U644" s="69">
        <v>0</v>
      </c>
      <c r="V644" s="69">
        <v>0</v>
      </c>
      <c r="W644" s="70" t="s">
        <v>423</v>
      </c>
      <c r="X644" s="69">
        <f t="shared" si="448"/>
        <v>0</v>
      </c>
      <c r="Y644" s="69">
        <f t="shared" si="448"/>
        <v>0</v>
      </c>
      <c r="Z644" s="69">
        <f t="shared" si="448"/>
        <v>0</v>
      </c>
      <c r="AA644" s="69">
        <f t="shared" si="448"/>
        <v>0</v>
      </c>
      <c r="AB644" s="69">
        <f t="shared" si="448"/>
        <v>0</v>
      </c>
      <c r="AC644" s="69">
        <f t="shared" si="448"/>
        <v>0</v>
      </c>
      <c r="AD644" s="69">
        <f t="shared" si="448"/>
        <v>0</v>
      </c>
      <c r="AE644" s="69">
        <f t="shared" si="448"/>
        <v>0</v>
      </c>
      <c r="AF644" s="69">
        <v>0</v>
      </c>
      <c r="AG644" s="69">
        <v>0</v>
      </c>
      <c r="AH644" s="69">
        <v>0</v>
      </c>
      <c r="AI644" s="69">
        <v>0</v>
      </c>
      <c r="AJ644" s="69">
        <v>0</v>
      </c>
      <c r="AK644" s="69">
        <v>0</v>
      </c>
      <c r="AL644" s="69">
        <v>0</v>
      </c>
      <c r="AM644" s="69">
        <v>0</v>
      </c>
      <c r="AN644" s="70" t="s">
        <v>423</v>
      </c>
      <c r="AO644" s="69">
        <v>0</v>
      </c>
      <c r="AP644" s="69">
        <v>0</v>
      </c>
      <c r="AQ644" s="69">
        <v>0</v>
      </c>
      <c r="AR644" s="69">
        <v>0</v>
      </c>
      <c r="AS644" s="69">
        <v>0</v>
      </c>
      <c r="AT644" s="69">
        <v>0</v>
      </c>
      <c r="AU644" s="69">
        <v>0</v>
      </c>
      <c r="AV644" s="69">
        <v>0</v>
      </c>
      <c r="AW644" s="70" t="s">
        <v>423</v>
      </c>
      <c r="AX644" s="69">
        <v>0</v>
      </c>
      <c r="AY644" s="69">
        <v>0</v>
      </c>
      <c r="AZ644" s="69">
        <v>0</v>
      </c>
      <c r="BA644" s="69">
        <v>0</v>
      </c>
      <c r="BB644" s="69">
        <v>0</v>
      </c>
      <c r="BC644" s="69">
        <v>0</v>
      </c>
      <c r="BD644" s="69">
        <v>0</v>
      </c>
      <c r="BE644" s="69">
        <v>0</v>
      </c>
      <c r="BF644" s="70" t="s">
        <v>423</v>
      </c>
      <c r="BG644" s="69">
        <v>0</v>
      </c>
      <c r="BH644" s="69">
        <v>0</v>
      </c>
      <c r="BI644" s="69">
        <v>0</v>
      </c>
      <c r="BJ644" s="69">
        <v>0</v>
      </c>
      <c r="BK644" s="69">
        <v>0</v>
      </c>
      <c r="BL644" s="69">
        <v>0</v>
      </c>
      <c r="BM644" s="69">
        <v>0</v>
      </c>
      <c r="BN644" s="69">
        <v>0</v>
      </c>
      <c r="BO644" s="70" t="s">
        <v>423</v>
      </c>
      <c r="BP644" s="69">
        <v>0</v>
      </c>
      <c r="BQ644" s="69">
        <v>0</v>
      </c>
      <c r="BR644" s="69">
        <v>0</v>
      </c>
      <c r="BS644" s="69">
        <v>0</v>
      </c>
      <c r="BT644" s="69">
        <v>0</v>
      </c>
      <c r="BU644" s="69">
        <v>0</v>
      </c>
      <c r="BV644" s="69">
        <v>0</v>
      </c>
      <c r="BW644" s="69">
        <v>0</v>
      </c>
      <c r="BX644" s="70" t="s">
        <v>423</v>
      </c>
      <c r="BY644" s="69">
        <v>0</v>
      </c>
      <c r="BZ644" s="69">
        <v>0</v>
      </c>
      <c r="CA644" s="69">
        <v>0</v>
      </c>
      <c r="CB644" s="69">
        <v>0</v>
      </c>
      <c r="CC644" s="69">
        <v>0</v>
      </c>
      <c r="CD644" s="69">
        <v>0</v>
      </c>
      <c r="CE644" s="69">
        <v>0</v>
      </c>
      <c r="CF644" s="69">
        <v>0</v>
      </c>
      <c r="CG644" s="70" t="s">
        <v>423</v>
      </c>
      <c r="CH644" s="69">
        <v>0</v>
      </c>
      <c r="CI644" s="69">
        <v>0</v>
      </c>
      <c r="CJ644" s="69">
        <v>0</v>
      </c>
      <c r="CK644" s="69">
        <v>0</v>
      </c>
      <c r="CL644" s="69">
        <v>0</v>
      </c>
      <c r="CM644" s="69">
        <v>0</v>
      </c>
      <c r="CN644" s="69">
        <v>0</v>
      </c>
      <c r="CO644" s="69">
        <v>0</v>
      </c>
      <c r="CP644" s="70" t="s">
        <v>423</v>
      </c>
      <c r="CQ644" s="69">
        <v>0</v>
      </c>
      <c r="CR644" s="69">
        <v>0</v>
      </c>
      <c r="CS644" s="69">
        <v>0</v>
      </c>
      <c r="CT644" s="69">
        <v>0</v>
      </c>
      <c r="CU644" s="69">
        <v>0</v>
      </c>
      <c r="CV644" s="69">
        <v>0</v>
      </c>
      <c r="CW644" s="69">
        <v>0</v>
      </c>
      <c r="CX644" s="69">
        <v>0</v>
      </c>
      <c r="CY644" s="70" t="s">
        <v>423</v>
      </c>
      <c r="CZ644" s="69">
        <v>0</v>
      </c>
      <c r="DA644" s="69">
        <v>0</v>
      </c>
      <c r="DB644" s="69">
        <v>0</v>
      </c>
      <c r="DC644" s="69">
        <v>0</v>
      </c>
      <c r="DD644" s="69">
        <v>0</v>
      </c>
      <c r="DE644" s="69">
        <v>0</v>
      </c>
      <c r="DF644" s="69">
        <v>0</v>
      </c>
      <c r="DG644" s="69">
        <v>0</v>
      </c>
      <c r="DH644" s="70" t="s">
        <v>423</v>
      </c>
    </row>
    <row r="645" spans="1:112" s="74" customFormat="1" ht="11.5" x14ac:dyDescent="0.35">
      <c r="A645" s="88">
        <v>5869</v>
      </c>
      <c r="B645" s="88" t="s">
        <v>838</v>
      </c>
      <c r="C645" s="69"/>
      <c r="D645" s="69">
        <v>0</v>
      </c>
      <c r="E645" s="69">
        <v>476836.11550607288</v>
      </c>
      <c r="F645" s="69">
        <v>32000</v>
      </c>
      <c r="G645" s="69">
        <v>86324</v>
      </c>
      <c r="H645" s="69">
        <v>64512.115506072885</v>
      </c>
      <c r="I645" s="69">
        <v>224000</v>
      </c>
      <c r="J645" s="69">
        <v>70000</v>
      </c>
      <c r="K645" s="69">
        <v>0</v>
      </c>
      <c r="L645" s="69">
        <v>0</v>
      </c>
      <c r="M645" s="69">
        <v>0</v>
      </c>
      <c r="N645" s="70" t="s">
        <v>423</v>
      </c>
      <c r="O645" s="69">
        <v>32000</v>
      </c>
      <c r="P645" s="69">
        <v>86324</v>
      </c>
      <c r="Q645" s="69">
        <v>64512.115506072885</v>
      </c>
      <c r="R645" s="69">
        <v>224000</v>
      </c>
      <c r="S645" s="69">
        <v>70000</v>
      </c>
      <c r="T645" s="69">
        <v>0</v>
      </c>
      <c r="U645" s="69">
        <v>0</v>
      </c>
      <c r="V645" s="69">
        <v>476836.11550607288</v>
      </c>
      <c r="W645" s="70" t="s">
        <v>423</v>
      </c>
      <c r="X645" s="69">
        <f t="shared" si="448"/>
        <v>0</v>
      </c>
      <c r="Y645" s="69">
        <f t="shared" si="448"/>
        <v>0</v>
      </c>
      <c r="Z645" s="69">
        <f t="shared" si="448"/>
        <v>0</v>
      </c>
      <c r="AA645" s="69">
        <f t="shared" si="448"/>
        <v>0</v>
      </c>
      <c r="AB645" s="69">
        <f t="shared" si="448"/>
        <v>0</v>
      </c>
      <c r="AC645" s="69">
        <f t="shared" si="448"/>
        <v>0</v>
      </c>
      <c r="AD645" s="69">
        <f t="shared" si="448"/>
        <v>0</v>
      </c>
      <c r="AE645" s="69">
        <f t="shared" si="448"/>
        <v>-476836.11550607288</v>
      </c>
      <c r="AF645" s="69">
        <v>32960</v>
      </c>
      <c r="AG645" s="69">
        <v>88913.72</v>
      </c>
      <c r="AH645" s="69">
        <v>66447.47897125507</v>
      </c>
      <c r="AI645" s="69">
        <v>246400.00000000003</v>
      </c>
      <c r="AJ645" s="69">
        <v>72100</v>
      </c>
      <c r="AK645" s="69">
        <v>0</v>
      </c>
      <c r="AL645" s="69">
        <v>0</v>
      </c>
      <c r="AM645" s="69">
        <v>506821.1989712551</v>
      </c>
      <c r="AN645" s="70" t="s">
        <v>423</v>
      </c>
      <c r="AO645" s="69">
        <v>33948.800000000003</v>
      </c>
      <c r="AP645" s="69">
        <v>91581.131600000008</v>
      </c>
      <c r="AQ645" s="69">
        <v>68440.903340392717</v>
      </c>
      <c r="AR645" s="69">
        <v>253792.00000000003</v>
      </c>
      <c r="AS645" s="69">
        <v>74263</v>
      </c>
      <c r="AT645" s="69">
        <v>0</v>
      </c>
      <c r="AU645" s="69">
        <v>0</v>
      </c>
      <c r="AV645" s="69">
        <v>522025.83494039276</v>
      </c>
      <c r="AW645" s="70" t="s">
        <v>423</v>
      </c>
      <c r="AX645" s="69">
        <v>34967.264000000003</v>
      </c>
      <c r="AY645" s="69">
        <v>94328.565548000013</v>
      </c>
      <c r="AZ645" s="69">
        <v>70494.130440604495</v>
      </c>
      <c r="BA645" s="69">
        <v>261405.76000000004</v>
      </c>
      <c r="BB645" s="69">
        <v>76490.89</v>
      </c>
      <c r="BC645" s="69">
        <v>0</v>
      </c>
      <c r="BD645" s="69">
        <v>0</v>
      </c>
      <c r="BE645" s="69">
        <v>537686.60998860456</v>
      </c>
      <c r="BF645" s="70" t="s">
        <v>423</v>
      </c>
      <c r="BG645" s="69">
        <v>36016.281920000001</v>
      </c>
      <c r="BH645" s="69">
        <v>97158.422514440012</v>
      </c>
      <c r="BI645" s="69">
        <v>72608.954353822628</v>
      </c>
      <c r="BJ645" s="69">
        <v>269247.93280000007</v>
      </c>
      <c r="BK645" s="69">
        <v>78785.616699999999</v>
      </c>
      <c r="BL645" s="69">
        <v>0</v>
      </c>
      <c r="BM645" s="69">
        <v>0</v>
      </c>
      <c r="BN645" s="69">
        <v>553817.20828826271</v>
      </c>
      <c r="BO645" s="70" t="s">
        <v>423</v>
      </c>
      <c r="BP645" s="69">
        <v>37096.770377600005</v>
      </c>
      <c r="BQ645" s="69">
        <v>100073.17518987322</v>
      </c>
      <c r="BR645" s="69">
        <v>74787.222984437307</v>
      </c>
      <c r="BS645" s="69">
        <v>277325.37078400009</v>
      </c>
      <c r="BT645" s="69">
        <v>81149.185201</v>
      </c>
      <c r="BU645" s="69">
        <v>0</v>
      </c>
      <c r="BV645" s="69">
        <v>0</v>
      </c>
      <c r="BW645" s="69">
        <v>570431.72453691054</v>
      </c>
      <c r="BX645" s="70" t="s">
        <v>423</v>
      </c>
      <c r="BY645" s="69">
        <v>38209.673488928005</v>
      </c>
      <c r="BZ645" s="69">
        <v>103075.37044556942</v>
      </c>
      <c r="CA645" s="69">
        <v>77030.839673970433</v>
      </c>
      <c r="CB645" s="69">
        <v>285645.13190752012</v>
      </c>
      <c r="CC645" s="69">
        <v>83583.660757029997</v>
      </c>
      <c r="CD645" s="69">
        <v>0</v>
      </c>
      <c r="CE645" s="69">
        <v>0</v>
      </c>
      <c r="CF645" s="69">
        <v>587544.67627301801</v>
      </c>
      <c r="CG645" s="70" t="s">
        <v>423</v>
      </c>
      <c r="CH645" s="69">
        <v>39355.963693595848</v>
      </c>
      <c r="CI645" s="69">
        <v>106167.63155893651</v>
      </c>
      <c r="CJ645" s="69">
        <v>79341.76486418955</v>
      </c>
      <c r="CK645" s="69">
        <v>294214.48586474574</v>
      </c>
      <c r="CL645" s="69">
        <v>86091.170579740894</v>
      </c>
      <c r="CM645" s="69">
        <v>0</v>
      </c>
      <c r="CN645" s="69">
        <v>0</v>
      </c>
      <c r="CO645" s="69">
        <v>605171.01656120853</v>
      </c>
      <c r="CP645" s="70" t="s">
        <v>423</v>
      </c>
      <c r="CQ645" s="69">
        <v>40536.642604403722</v>
      </c>
      <c r="CR645" s="69">
        <v>109352.66050570461</v>
      </c>
      <c r="CS645" s="69">
        <v>81722.017810115241</v>
      </c>
      <c r="CT645" s="69">
        <v>303040.92044068815</v>
      </c>
      <c r="CU645" s="69">
        <v>88673.90569713313</v>
      </c>
      <c r="CV645" s="69">
        <v>0</v>
      </c>
      <c r="CW645" s="69">
        <v>0</v>
      </c>
      <c r="CX645" s="69">
        <v>623326.14705804491</v>
      </c>
      <c r="CY645" s="70" t="s">
        <v>423</v>
      </c>
      <c r="CZ645" s="69">
        <v>41752.741882535833</v>
      </c>
      <c r="DA645" s="69">
        <v>112633.24032087575</v>
      </c>
      <c r="DB645" s="69">
        <v>84173.678344418702</v>
      </c>
      <c r="DC645" s="69">
        <v>312132.14805390878</v>
      </c>
      <c r="DD645" s="69">
        <v>91334.122868047125</v>
      </c>
      <c r="DE645" s="69">
        <v>0</v>
      </c>
      <c r="DF645" s="69">
        <v>0</v>
      </c>
      <c r="DG645" s="69">
        <v>642025.93146978621</v>
      </c>
      <c r="DH645" s="70" t="s">
        <v>423</v>
      </c>
    </row>
    <row r="646" spans="1:112" s="74" customFormat="1" ht="11.5" x14ac:dyDescent="0.35">
      <c r="A646" s="88">
        <v>5872</v>
      </c>
      <c r="B646" s="88" t="s">
        <v>839</v>
      </c>
      <c r="C646" s="69"/>
      <c r="D646" s="69">
        <v>0</v>
      </c>
      <c r="E646" s="69">
        <v>147914.34999999998</v>
      </c>
      <c r="F646" s="69">
        <v>27136.504000000001</v>
      </c>
      <c r="G646" s="69">
        <v>44938.506000000001</v>
      </c>
      <c r="H646" s="69">
        <v>73784.539999999994</v>
      </c>
      <c r="I646" s="69">
        <v>0</v>
      </c>
      <c r="J646" s="69">
        <v>0</v>
      </c>
      <c r="K646" s="69">
        <v>2054.8000000000002</v>
      </c>
      <c r="L646" s="69">
        <v>0</v>
      </c>
      <c r="M646" s="69">
        <v>0</v>
      </c>
      <c r="N646" s="70" t="s">
        <v>423</v>
      </c>
      <c r="O646" s="69">
        <v>25347.674100000004</v>
      </c>
      <c r="P646" s="69">
        <v>42093.921539999996</v>
      </c>
      <c r="Q646" s="69">
        <v>72446.117040000012</v>
      </c>
      <c r="R646" s="69">
        <v>13320.8542</v>
      </c>
      <c r="S646" s="69">
        <v>10463.794</v>
      </c>
      <c r="T646" s="69">
        <v>1209.5520000000001</v>
      </c>
      <c r="U646" s="69">
        <v>0</v>
      </c>
      <c r="V646" s="69">
        <v>164881.91287999999</v>
      </c>
      <c r="W646" s="70" t="s">
        <v>423</v>
      </c>
      <c r="X646" s="69">
        <f t="shared" si="448"/>
        <v>1788.829899999997</v>
      </c>
      <c r="Y646" s="69">
        <f t="shared" si="448"/>
        <v>2844.5844600000055</v>
      </c>
      <c r="Z646" s="69">
        <f t="shared" si="448"/>
        <v>1338.4229599999817</v>
      </c>
      <c r="AA646" s="69">
        <f t="shared" si="448"/>
        <v>-13320.8542</v>
      </c>
      <c r="AB646" s="69">
        <f t="shared" si="448"/>
        <v>-10463.794</v>
      </c>
      <c r="AC646" s="69">
        <f t="shared" si="448"/>
        <v>845.24800000000005</v>
      </c>
      <c r="AD646" s="69">
        <f t="shared" si="448"/>
        <v>0</v>
      </c>
      <c r="AE646" s="69">
        <f t="shared" ref="AE646" si="449">M646-V646</f>
        <v>-164881.91287999999</v>
      </c>
      <c r="AF646" s="69">
        <v>26553.910415580009</v>
      </c>
      <c r="AG646" s="69">
        <v>44551.560808362003</v>
      </c>
      <c r="AH646" s="69">
        <v>73023.253642845011</v>
      </c>
      <c r="AI646" s="69">
        <v>17508.531450484803</v>
      </c>
      <c r="AJ646" s="69">
        <v>11600.413749936002</v>
      </c>
      <c r="AK646" s="69">
        <v>19177.824189030001</v>
      </c>
      <c r="AL646" s="69">
        <v>0</v>
      </c>
      <c r="AM646" s="69">
        <v>192415.49425623784</v>
      </c>
      <c r="AN646" s="70" t="s">
        <v>423</v>
      </c>
      <c r="AO646" s="69">
        <v>28103.065549224943</v>
      </c>
      <c r="AP646" s="69">
        <v>46838.442582041578</v>
      </c>
      <c r="AQ646" s="69">
        <v>74790.416381001865</v>
      </c>
      <c r="AR646" s="69">
        <v>22310.258747760683</v>
      </c>
      <c r="AS646" s="69">
        <v>11829.113762684456</v>
      </c>
      <c r="AT646" s="69">
        <v>19641.927534404527</v>
      </c>
      <c r="AU646" s="69">
        <v>0</v>
      </c>
      <c r="AV646" s="69">
        <v>203513.22455711805</v>
      </c>
      <c r="AW646" s="70" t="s">
        <v>423</v>
      </c>
      <c r="AX646" s="69">
        <v>28853.417399389251</v>
      </c>
      <c r="AY646" s="69">
        <v>48089.028998982081</v>
      </c>
      <c r="AZ646" s="69">
        <v>76787.320498374625</v>
      </c>
      <c r="BA646" s="69">
        <v>116377.76942933314</v>
      </c>
      <c r="BB646" s="69">
        <v>66059.844965925833</v>
      </c>
      <c r="BC646" s="69">
        <v>20166.366999573132</v>
      </c>
      <c r="BD646" s="69">
        <v>0</v>
      </c>
      <c r="BE646" s="69">
        <v>356333.74829157809</v>
      </c>
      <c r="BF646" s="70" t="s">
        <v>423</v>
      </c>
      <c r="BG646" s="69">
        <v>28853.417399389251</v>
      </c>
      <c r="BH646" s="69">
        <v>47778.777198988653</v>
      </c>
      <c r="BI646" s="69">
        <v>76787.320498374625</v>
      </c>
      <c r="BJ646" s="69">
        <v>23753.433615407368</v>
      </c>
      <c r="BK646" s="69">
        <v>13211.968993185164</v>
      </c>
      <c r="BL646" s="69">
        <v>20166.366999573132</v>
      </c>
      <c r="BM646" s="69">
        <v>0</v>
      </c>
      <c r="BN646" s="69">
        <v>210551.28470491819</v>
      </c>
      <c r="BO646" s="70" t="s">
        <v>423</v>
      </c>
      <c r="BP646" s="69">
        <v>28853.417399389251</v>
      </c>
      <c r="BQ646" s="69">
        <v>48089.028998982081</v>
      </c>
      <c r="BR646" s="69">
        <v>76787.320498374625</v>
      </c>
      <c r="BS646" s="69">
        <v>26681.654799435222</v>
      </c>
      <c r="BT646" s="69">
        <v>14581.834599691343</v>
      </c>
      <c r="BU646" s="69">
        <v>20166.366999573132</v>
      </c>
      <c r="BV646" s="69">
        <v>0</v>
      </c>
      <c r="BW646" s="69">
        <v>215159.62329544566</v>
      </c>
      <c r="BX646" s="70" t="s">
        <v>423</v>
      </c>
      <c r="BY646" s="69">
        <v>28853.417399389251</v>
      </c>
      <c r="BZ646" s="69">
        <v>48089.028998982081</v>
      </c>
      <c r="CA646" s="69">
        <v>76787.320498374625</v>
      </c>
      <c r="CB646" s="69">
        <v>133408.27399717612</v>
      </c>
      <c r="CC646" s="69">
        <v>72909.172998456721</v>
      </c>
      <c r="CD646" s="69">
        <v>20166.366999573132</v>
      </c>
      <c r="CE646" s="69">
        <v>0</v>
      </c>
      <c r="CF646" s="69">
        <v>380213.58089195198</v>
      </c>
      <c r="CG646" s="70" t="s">
        <v>423</v>
      </c>
      <c r="CH646" s="69">
        <v>28853.417399389251</v>
      </c>
      <c r="CI646" s="69">
        <v>48089.028998982081</v>
      </c>
      <c r="CJ646" s="69">
        <v>76787.320498374625</v>
      </c>
      <c r="CK646" s="69">
        <v>133408.27399717612</v>
      </c>
      <c r="CL646" s="69">
        <v>72909.172998456721</v>
      </c>
      <c r="CM646" s="69">
        <v>20166.366999573132</v>
      </c>
      <c r="CN646" s="69">
        <v>0</v>
      </c>
      <c r="CO646" s="69">
        <v>380213.58089195198</v>
      </c>
      <c r="CP646" s="70" t="s">
        <v>423</v>
      </c>
      <c r="CQ646" s="69">
        <v>28853.417399389251</v>
      </c>
      <c r="CR646" s="69">
        <v>48089.028998982081</v>
      </c>
      <c r="CS646" s="69">
        <v>76787.320498374625</v>
      </c>
      <c r="CT646" s="69">
        <v>133408.27399717612</v>
      </c>
      <c r="CU646" s="69">
        <v>72909.172998456721</v>
      </c>
      <c r="CV646" s="69">
        <v>20166.366999573132</v>
      </c>
      <c r="CW646" s="69">
        <v>0</v>
      </c>
      <c r="CX646" s="69">
        <v>380213.58089195198</v>
      </c>
      <c r="CY646" s="70" t="s">
        <v>423</v>
      </c>
      <c r="CZ646" s="69">
        <v>28853.417399389251</v>
      </c>
      <c r="DA646" s="69">
        <v>48089.028998982081</v>
      </c>
      <c r="DB646" s="69">
        <v>76787.320498374625</v>
      </c>
      <c r="DC646" s="69">
        <v>133408.27399717612</v>
      </c>
      <c r="DD646" s="69">
        <v>72909.172998456721</v>
      </c>
      <c r="DE646" s="69">
        <v>20166.366999573132</v>
      </c>
      <c r="DF646" s="69">
        <v>0</v>
      </c>
      <c r="DG646" s="69">
        <v>380213.58089195198</v>
      </c>
      <c r="DH646" s="70" t="s">
        <v>423</v>
      </c>
    </row>
    <row r="647" spans="1:112" s="74" customFormat="1" ht="11.5" hidden="1" x14ac:dyDescent="0.35">
      <c r="A647" s="88">
        <v>5874</v>
      </c>
      <c r="B647" s="88" t="s">
        <v>840</v>
      </c>
      <c r="C647" s="69"/>
      <c r="D647" s="69">
        <v>0</v>
      </c>
      <c r="E647" s="69">
        <v>0</v>
      </c>
      <c r="F647" s="69">
        <v>0</v>
      </c>
      <c r="G647" s="69">
        <v>0</v>
      </c>
      <c r="H647" s="69">
        <v>0</v>
      </c>
      <c r="I647" s="69">
        <v>0</v>
      </c>
      <c r="J647" s="69">
        <v>0</v>
      </c>
      <c r="K647" s="69">
        <v>0</v>
      </c>
      <c r="L647" s="69">
        <v>0</v>
      </c>
      <c r="M647" s="69">
        <v>0</v>
      </c>
      <c r="N647" s="70" t="s">
        <v>423</v>
      </c>
      <c r="O647" s="69">
        <v>0</v>
      </c>
      <c r="P647" s="69">
        <v>0</v>
      </c>
      <c r="Q647" s="69">
        <v>0</v>
      </c>
      <c r="R647" s="69">
        <v>0</v>
      </c>
      <c r="S647" s="69">
        <v>0</v>
      </c>
      <c r="T647" s="69">
        <v>0</v>
      </c>
      <c r="U647" s="69">
        <v>0</v>
      </c>
      <c r="V647" s="69">
        <v>0</v>
      </c>
      <c r="W647" s="70" t="s">
        <v>423</v>
      </c>
      <c r="X647" s="69">
        <f t="shared" ref="X647:AE678" si="450">F647-O647</f>
        <v>0</v>
      </c>
      <c r="Y647" s="69">
        <f t="shared" si="450"/>
        <v>0</v>
      </c>
      <c r="Z647" s="69">
        <f t="shared" si="450"/>
        <v>0</v>
      </c>
      <c r="AA647" s="69">
        <f t="shared" si="450"/>
        <v>0</v>
      </c>
      <c r="AB647" s="69">
        <f t="shared" si="450"/>
        <v>0</v>
      </c>
      <c r="AC647" s="69">
        <f t="shared" si="450"/>
        <v>0</v>
      </c>
      <c r="AD647" s="69">
        <f t="shared" si="450"/>
        <v>0</v>
      </c>
      <c r="AE647" s="69">
        <f t="shared" si="450"/>
        <v>0</v>
      </c>
      <c r="AF647" s="69">
        <v>0</v>
      </c>
      <c r="AG647" s="69">
        <v>0</v>
      </c>
      <c r="AH647" s="69">
        <v>0</v>
      </c>
      <c r="AI647" s="69">
        <v>0</v>
      </c>
      <c r="AJ647" s="69">
        <v>0</v>
      </c>
      <c r="AK647" s="69">
        <v>0</v>
      </c>
      <c r="AL647" s="69">
        <v>0</v>
      </c>
      <c r="AM647" s="69">
        <v>0</v>
      </c>
      <c r="AN647" s="70" t="s">
        <v>423</v>
      </c>
      <c r="AO647" s="69">
        <v>0</v>
      </c>
      <c r="AP647" s="69">
        <v>0</v>
      </c>
      <c r="AQ647" s="69">
        <v>0</v>
      </c>
      <c r="AR647" s="69">
        <v>0</v>
      </c>
      <c r="AS647" s="69">
        <v>0</v>
      </c>
      <c r="AT647" s="69">
        <v>0</v>
      </c>
      <c r="AU647" s="69">
        <v>0</v>
      </c>
      <c r="AV647" s="69">
        <v>0</v>
      </c>
      <c r="AW647" s="70" t="s">
        <v>423</v>
      </c>
      <c r="AX647" s="69">
        <v>0</v>
      </c>
      <c r="AY647" s="69">
        <v>0</v>
      </c>
      <c r="AZ647" s="69">
        <v>0</v>
      </c>
      <c r="BA647" s="69">
        <v>0</v>
      </c>
      <c r="BB647" s="69">
        <v>0</v>
      </c>
      <c r="BC647" s="69">
        <v>0</v>
      </c>
      <c r="BD647" s="69">
        <v>0</v>
      </c>
      <c r="BE647" s="69">
        <v>0</v>
      </c>
      <c r="BF647" s="70" t="s">
        <v>423</v>
      </c>
      <c r="BG647" s="69">
        <v>0</v>
      </c>
      <c r="BH647" s="69">
        <v>0</v>
      </c>
      <c r="BI647" s="69">
        <v>0</v>
      </c>
      <c r="BJ647" s="69">
        <v>0</v>
      </c>
      <c r="BK647" s="69">
        <v>0</v>
      </c>
      <c r="BL647" s="69">
        <v>0</v>
      </c>
      <c r="BM647" s="69">
        <v>0</v>
      </c>
      <c r="BN647" s="69">
        <v>0</v>
      </c>
      <c r="BO647" s="70" t="s">
        <v>423</v>
      </c>
      <c r="BP647" s="69">
        <v>0</v>
      </c>
      <c r="BQ647" s="69">
        <v>0</v>
      </c>
      <c r="BR647" s="69">
        <v>0</v>
      </c>
      <c r="BS647" s="69">
        <v>0</v>
      </c>
      <c r="BT647" s="69">
        <v>0</v>
      </c>
      <c r="BU647" s="69">
        <v>0</v>
      </c>
      <c r="BV647" s="69">
        <v>0</v>
      </c>
      <c r="BW647" s="69">
        <v>0</v>
      </c>
      <c r="BX647" s="70" t="s">
        <v>423</v>
      </c>
      <c r="BY647" s="69">
        <v>0</v>
      </c>
      <c r="BZ647" s="69">
        <v>0</v>
      </c>
      <c r="CA647" s="69">
        <v>0</v>
      </c>
      <c r="CB647" s="69">
        <v>0</v>
      </c>
      <c r="CC647" s="69">
        <v>0</v>
      </c>
      <c r="CD647" s="69">
        <v>0</v>
      </c>
      <c r="CE647" s="69">
        <v>0</v>
      </c>
      <c r="CF647" s="69">
        <v>0</v>
      </c>
      <c r="CG647" s="70" t="s">
        <v>423</v>
      </c>
      <c r="CH647" s="69">
        <v>0</v>
      </c>
      <c r="CI647" s="69">
        <v>0</v>
      </c>
      <c r="CJ647" s="69">
        <v>0</v>
      </c>
      <c r="CK647" s="69">
        <v>0</v>
      </c>
      <c r="CL647" s="69">
        <v>0</v>
      </c>
      <c r="CM647" s="69">
        <v>0</v>
      </c>
      <c r="CN647" s="69">
        <v>0</v>
      </c>
      <c r="CO647" s="69">
        <v>0</v>
      </c>
      <c r="CP647" s="70" t="s">
        <v>423</v>
      </c>
      <c r="CQ647" s="69">
        <v>0</v>
      </c>
      <c r="CR647" s="69">
        <v>0</v>
      </c>
      <c r="CS647" s="69">
        <v>0</v>
      </c>
      <c r="CT647" s="69">
        <v>0</v>
      </c>
      <c r="CU647" s="69">
        <v>0</v>
      </c>
      <c r="CV647" s="69">
        <v>0</v>
      </c>
      <c r="CW647" s="69">
        <v>0</v>
      </c>
      <c r="CX647" s="69">
        <v>0</v>
      </c>
      <c r="CY647" s="70" t="s">
        <v>423</v>
      </c>
      <c r="CZ647" s="69">
        <v>0</v>
      </c>
      <c r="DA647" s="69">
        <v>0</v>
      </c>
      <c r="DB647" s="69">
        <v>0</v>
      </c>
      <c r="DC647" s="69">
        <v>0</v>
      </c>
      <c r="DD647" s="69">
        <v>0</v>
      </c>
      <c r="DE647" s="69">
        <v>0</v>
      </c>
      <c r="DF647" s="69">
        <v>0</v>
      </c>
      <c r="DG647" s="69">
        <v>0</v>
      </c>
      <c r="DH647" s="70" t="s">
        <v>423</v>
      </c>
    </row>
    <row r="648" spans="1:112" s="74" customFormat="1" ht="11.5" hidden="1" x14ac:dyDescent="0.35">
      <c r="A648" s="88">
        <v>5875</v>
      </c>
      <c r="B648" s="88" t="s">
        <v>841</v>
      </c>
      <c r="C648" s="69"/>
      <c r="D648" s="69">
        <v>0</v>
      </c>
      <c r="E648" s="69">
        <v>1911.1128000000001</v>
      </c>
      <c r="F648" s="69">
        <v>0</v>
      </c>
      <c r="G648" s="69">
        <v>0</v>
      </c>
      <c r="H648" s="69">
        <v>0</v>
      </c>
      <c r="I648" s="69">
        <v>0</v>
      </c>
      <c r="J648" s="69">
        <v>1911.1128000000001</v>
      </c>
      <c r="K648" s="69">
        <v>0</v>
      </c>
      <c r="L648" s="69">
        <v>0</v>
      </c>
      <c r="M648" s="69">
        <v>0</v>
      </c>
      <c r="N648" s="70" t="s">
        <v>423</v>
      </c>
      <c r="O648" s="69">
        <v>0</v>
      </c>
      <c r="P648" s="69">
        <v>0</v>
      </c>
      <c r="Q648" s="69">
        <v>0</v>
      </c>
      <c r="R648" s="69">
        <v>0</v>
      </c>
      <c r="S648" s="69">
        <v>1911.1128000000001</v>
      </c>
      <c r="T648" s="69">
        <v>0</v>
      </c>
      <c r="U648" s="69">
        <v>0</v>
      </c>
      <c r="V648" s="69">
        <v>1911.1128000000001</v>
      </c>
      <c r="W648" s="70" t="s">
        <v>423</v>
      </c>
      <c r="X648" s="69">
        <f t="shared" si="450"/>
        <v>0</v>
      </c>
      <c r="Y648" s="69">
        <f t="shared" si="450"/>
        <v>0</v>
      </c>
      <c r="Z648" s="69">
        <f t="shared" si="450"/>
        <v>0</v>
      </c>
      <c r="AA648" s="69">
        <f t="shared" si="450"/>
        <v>0</v>
      </c>
      <c r="AB648" s="69">
        <f t="shared" si="450"/>
        <v>0</v>
      </c>
      <c r="AC648" s="69">
        <f t="shared" si="450"/>
        <v>0</v>
      </c>
      <c r="AD648" s="69">
        <f t="shared" si="450"/>
        <v>0</v>
      </c>
      <c r="AE648" s="69">
        <f t="shared" si="450"/>
        <v>-1911.1128000000001</v>
      </c>
      <c r="AF648" s="69">
        <v>0</v>
      </c>
      <c r="AG648" s="69">
        <v>0</v>
      </c>
      <c r="AH648" s="69">
        <v>0</v>
      </c>
      <c r="AI648" s="69">
        <v>0</v>
      </c>
      <c r="AJ648" s="69">
        <v>1968.4461840000001</v>
      </c>
      <c r="AK648" s="69">
        <v>0</v>
      </c>
      <c r="AL648" s="69">
        <v>0</v>
      </c>
      <c r="AM648" s="69">
        <v>1968.4461840000001</v>
      </c>
      <c r="AN648" s="70" t="s">
        <v>423</v>
      </c>
      <c r="AO648" s="69">
        <v>0</v>
      </c>
      <c r="AP648" s="69">
        <v>0</v>
      </c>
      <c r="AQ648" s="69">
        <v>0</v>
      </c>
      <c r="AR648" s="69">
        <v>0</v>
      </c>
      <c r="AS648" s="69">
        <v>2027.4995695200003</v>
      </c>
      <c r="AT648" s="69">
        <v>0</v>
      </c>
      <c r="AU648" s="69">
        <v>0</v>
      </c>
      <c r="AV648" s="69">
        <v>2027.4995695200003</v>
      </c>
      <c r="AW648" s="70" t="s">
        <v>423</v>
      </c>
      <c r="AX648" s="69">
        <v>0</v>
      </c>
      <c r="AY648" s="69">
        <v>0</v>
      </c>
      <c r="AZ648" s="69">
        <v>0</v>
      </c>
      <c r="BA648" s="69">
        <v>0</v>
      </c>
      <c r="BB648" s="69">
        <v>2088.3245566056003</v>
      </c>
      <c r="BC648" s="69">
        <v>0</v>
      </c>
      <c r="BD648" s="69">
        <v>0</v>
      </c>
      <c r="BE648" s="69">
        <v>2088.3245566056003</v>
      </c>
      <c r="BF648" s="70" t="s">
        <v>423</v>
      </c>
      <c r="BG648" s="69">
        <v>0</v>
      </c>
      <c r="BH648" s="69">
        <v>0</v>
      </c>
      <c r="BI648" s="69">
        <v>0</v>
      </c>
      <c r="BJ648" s="69">
        <v>0</v>
      </c>
      <c r="BK648" s="69">
        <v>2150.9742933037683</v>
      </c>
      <c r="BL648" s="69">
        <v>0</v>
      </c>
      <c r="BM648" s="69">
        <v>0</v>
      </c>
      <c r="BN648" s="69">
        <v>2150.9742933037683</v>
      </c>
      <c r="BO648" s="70" t="s">
        <v>423</v>
      </c>
      <c r="BP648" s="69">
        <v>0</v>
      </c>
      <c r="BQ648" s="69">
        <v>0</v>
      </c>
      <c r="BR648" s="69">
        <v>0</v>
      </c>
      <c r="BS648" s="69">
        <v>0</v>
      </c>
      <c r="BT648" s="69">
        <v>2215.5035221028816</v>
      </c>
      <c r="BU648" s="69">
        <v>0</v>
      </c>
      <c r="BV648" s="69">
        <v>0</v>
      </c>
      <c r="BW648" s="69">
        <v>2215.5035221028816</v>
      </c>
      <c r="BX648" s="70" t="s">
        <v>423</v>
      </c>
      <c r="BY648" s="69">
        <v>0</v>
      </c>
      <c r="BZ648" s="69">
        <v>0</v>
      </c>
      <c r="CA648" s="69">
        <v>0</v>
      </c>
      <c r="CB648" s="69">
        <v>0</v>
      </c>
      <c r="CC648" s="69">
        <v>2281.968627765968</v>
      </c>
      <c r="CD648" s="69">
        <v>0</v>
      </c>
      <c r="CE648" s="69">
        <v>0</v>
      </c>
      <c r="CF648" s="69">
        <v>2281.968627765968</v>
      </c>
      <c r="CG648" s="70" t="s">
        <v>423</v>
      </c>
      <c r="CH648" s="69">
        <v>0</v>
      </c>
      <c r="CI648" s="69">
        <v>0</v>
      </c>
      <c r="CJ648" s="69">
        <v>0</v>
      </c>
      <c r="CK648" s="69">
        <v>0</v>
      </c>
      <c r="CL648" s="69">
        <v>2350.4276865989473</v>
      </c>
      <c r="CM648" s="69">
        <v>0</v>
      </c>
      <c r="CN648" s="69">
        <v>0</v>
      </c>
      <c r="CO648" s="69">
        <v>2350.4276865989473</v>
      </c>
      <c r="CP648" s="70" t="s">
        <v>423</v>
      </c>
      <c r="CQ648" s="69">
        <v>0</v>
      </c>
      <c r="CR648" s="69">
        <v>0</v>
      </c>
      <c r="CS648" s="69">
        <v>0</v>
      </c>
      <c r="CT648" s="69">
        <v>0</v>
      </c>
      <c r="CU648" s="69">
        <v>2420.9405171969156</v>
      </c>
      <c r="CV648" s="69">
        <v>0</v>
      </c>
      <c r="CW648" s="69">
        <v>0</v>
      </c>
      <c r="CX648" s="69">
        <v>2420.9405171969156</v>
      </c>
      <c r="CY648" s="70" t="s">
        <v>423</v>
      </c>
      <c r="CZ648" s="69">
        <v>0</v>
      </c>
      <c r="DA648" s="69">
        <v>0</v>
      </c>
      <c r="DB648" s="69">
        <v>0</v>
      </c>
      <c r="DC648" s="69">
        <v>0</v>
      </c>
      <c r="DD648" s="69">
        <v>2493.568732712823</v>
      </c>
      <c r="DE648" s="69">
        <v>0</v>
      </c>
      <c r="DF648" s="69">
        <v>0</v>
      </c>
      <c r="DG648" s="69">
        <v>2493.568732712823</v>
      </c>
      <c r="DH648" s="70" t="s">
        <v>423</v>
      </c>
    </row>
    <row r="649" spans="1:112" s="74" customFormat="1" ht="11.5" hidden="1" x14ac:dyDescent="0.35">
      <c r="A649" s="88">
        <v>5877</v>
      </c>
      <c r="B649" s="88" t="s">
        <v>842</v>
      </c>
      <c r="C649" s="69"/>
      <c r="D649" s="69">
        <v>0</v>
      </c>
      <c r="E649" s="69">
        <v>0</v>
      </c>
      <c r="F649" s="69">
        <v>0</v>
      </c>
      <c r="G649" s="69">
        <v>0</v>
      </c>
      <c r="H649" s="69">
        <v>0</v>
      </c>
      <c r="I649" s="69">
        <v>0</v>
      </c>
      <c r="J649" s="69">
        <v>0</v>
      </c>
      <c r="K649" s="69">
        <v>0</v>
      </c>
      <c r="L649" s="69">
        <v>0</v>
      </c>
      <c r="M649" s="69">
        <v>0</v>
      </c>
      <c r="N649" s="70" t="s">
        <v>423</v>
      </c>
      <c r="O649" s="69">
        <v>0</v>
      </c>
      <c r="P649" s="69">
        <v>0</v>
      </c>
      <c r="Q649" s="69">
        <v>0</v>
      </c>
      <c r="R649" s="69">
        <v>0</v>
      </c>
      <c r="S649" s="69">
        <v>0</v>
      </c>
      <c r="T649" s="69">
        <v>0</v>
      </c>
      <c r="U649" s="69">
        <v>0</v>
      </c>
      <c r="V649" s="69">
        <v>0</v>
      </c>
      <c r="W649" s="70" t="s">
        <v>423</v>
      </c>
      <c r="X649" s="69">
        <f t="shared" si="450"/>
        <v>0</v>
      </c>
      <c r="Y649" s="69">
        <f t="shared" si="450"/>
        <v>0</v>
      </c>
      <c r="Z649" s="69">
        <f t="shared" si="450"/>
        <v>0</v>
      </c>
      <c r="AA649" s="69">
        <f t="shared" si="450"/>
        <v>0</v>
      </c>
      <c r="AB649" s="69">
        <f t="shared" si="450"/>
        <v>0</v>
      </c>
      <c r="AC649" s="69">
        <f t="shared" si="450"/>
        <v>0</v>
      </c>
      <c r="AD649" s="69">
        <f t="shared" si="450"/>
        <v>0</v>
      </c>
      <c r="AE649" s="69">
        <f t="shared" si="450"/>
        <v>0</v>
      </c>
      <c r="AF649" s="69">
        <v>0</v>
      </c>
      <c r="AG649" s="69">
        <v>0</v>
      </c>
      <c r="AH649" s="69">
        <v>0</v>
      </c>
      <c r="AI649" s="69">
        <v>0</v>
      </c>
      <c r="AJ649" s="69">
        <v>0</v>
      </c>
      <c r="AK649" s="69">
        <v>0</v>
      </c>
      <c r="AL649" s="69">
        <v>0</v>
      </c>
      <c r="AM649" s="69">
        <v>0</v>
      </c>
      <c r="AN649" s="70" t="s">
        <v>423</v>
      </c>
      <c r="AO649" s="69">
        <v>0</v>
      </c>
      <c r="AP649" s="69">
        <v>0</v>
      </c>
      <c r="AQ649" s="69">
        <v>0</v>
      </c>
      <c r="AR649" s="69">
        <v>0</v>
      </c>
      <c r="AS649" s="69">
        <v>0</v>
      </c>
      <c r="AT649" s="69">
        <v>0</v>
      </c>
      <c r="AU649" s="69">
        <v>0</v>
      </c>
      <c r="AV649" s="69">
        <v>0</v>
      </c>
      <c r="AW649" s="70" t="s">
        <v>423</v>
      </c>
      <c r="AX649" s="69">
        <v>0</v>
      </c>
      <c r="AY649" s="69">
        <v>0</v>
      </c>
      <c r="AZ649" s="69">
        <v>0</v>
      </c>
      <c r="BA649" s="69">
        <v>0</v>
      </c>
      <c r="BB649" s="69">
        <v>0</v>
      </c>
      <c r="BC649" s="69">
        <v>0</v>
      </c>
      <c r="BD649" s="69">
        <v>0</v>
      </c>
      <c r="BE649" s="69">
        <v>0</v>
      </c>
      <c r="BF649" s="70" t="s">
        <v>423</v>
      </c>
      <c r="BG649" s="69">
        <v>0</v>
      </c>
      <c r="BH649" s="69">
        <v>0</v>
      </c>
      <c r="BI649" s="69">
        <v>0</v>
      </c>
      <c r="BJ649" s="69">
        <v>0</v>
      </c>
      <c r="BK649" s="69">
        <v>0</v>
      </c>
      <c r="BL649" s="69">
        <v>0</v>
      </c>
      <c r="BM649" s="69">
        <v>0</v>
      </c>
      <c r="BN649" s="69">
        <v>0</v>
      </c>
      <c r="BO649" s="70" t="s">
        <v>423</v>
      </c>
      <c r="BP649" s="69">
        <v>0</v>
      </c>
      <c r="BQ649" s="69">
        <v>0</v>
      </c>
      <c r="BR649" s="69">
        <v>0</v>
      </c>
      <c r="BS649" s="69">
        <v>0</v>
      </c>
      <c r="BT649" s="69">
        <v>0</v>
      </c>
      <c r="BU649" s="69">
        <v>0</v>
      </c>
      <c r="BV649" s="69">
        <v>0</v>
      </c>
      <c r="BW649" s="69">
        <v>0</v>
      </c>
      <c r="BX649" s="70" t="s">
        <v>423</v>
      </c>
      <c r="BY649" s="69">
        <v>0</v>
      </c>
      <c r="BZ649" s="69">
        <v>0</v>
      </c>
      <c r="CA649" s="69">
        <v>0</v>
      </c>
      <c r="CB649" s="69">
        <v>0</v>
      </c>
      <c r="CC649" s="69">
        <v>0</v>
      </c>
      <c r="CD649" s="69">
        <v>0</v>
      </c>
      <c r="CE649" s="69">
        <v>0</v>
      </c>
      <c r="CF649" s="69">
        <v>0</v>
      </c>
      <c r="CG649" s="70" t="s">
        <v>423</v>
      </c>
      <c r="CH649" s="69">
        <v>0</v>
      </c>
      <c r="CI649" s="69">
        <v>0</v>
      </c>
      <c r="CJ649" s="69">
        <v>0</v>
      </c>
      <c r="CK649" s="69">
        <v>0</v>
      </c>
      <c r="CL649" s="69">
        <v>0</v>
      </c>
      <c r="CM649" s="69">
        <v>0</v>
      </c>
      <c r="CN649" s="69">
        <v>0</v>
      </c>
      <c r="CO649" s="69">
        <v>0</v>
      </c>
      <c r="CP649" s="70" t="s">
        <v>423</v>
      </c>
      <c r="CQ649" s="69">
        <v>0</v>
      </c>
      <c r="CR649" s="69">
        <v>0</v>
      </c>
      <c r="CS649" s="69">
        <v>0</v>
      </c>
      <c r="CT649" s="69">
        <v>0</v>
      </c>
      <c r="CU649" s="69">
        <v>0</v>
      </c>
      <c r="CV649" s="69">
        <v>0</v>
      </c>
      <c r="CW649" s="69">
        <v>0</v>
      </c>
      <c r="CX649" s="69">
        <v>0</v>
      </c>
      <c r="CY649" s="70" t="s">
        <v>423</v>
      </c>
      <c r="CZ649" s="69">
        <v>0</v>
      </c>
      <c r="DA649" s="69">
        <v>0</v>
      </c>
      <c r="DB649" s="69">
        <v>0</v>
      </c>
      <c r="DC649" s="69">
        <v>0</v>
      </c>
      <c r="DD649" s="69">
        <v>0</v>
      </c>
      <c r="DE649" s="69">
        <v>0</v>
      </c>
      <c r="DF649" s="69">
        <v>0</v>
      </c>
      <c r="DG649" s="69">
        <v>0</v>
      </c>
      <c r="DH649" s="70" t="s">
        <v>423</v>
      </c>
    </row>
    <row r="650" spans="1:112" s="74" customFormat="1" ht="11.5" hidden="1" x14ac:dyDescent="0.35">
      <c r="A650" s="88">
        <v>5878</v>
      </c>
      <c r="B650" s="88" t="s">
        <v>843</v>
      </c>
      <c r="C650" s="69"/>
      <c r="D650" s="69">
        <v>0</v>
      </c>
      <c r="E650" s="69">
        <v>0</v>
      </c>
      <c r="F650" s="69">
        <v>0</v>
      </c>
      <c r="G650" s="69">
        <v>0</v>
      </c>
      <c r="H650" s="69">
        <v>0</v>
      </c>
      <c r="I650" s="69">
        <v>0</v>
      </c>
      <c r="J650" s="69">
        <v>0</v>
      </c>
      <c r="K650" s="69">
        <v>0</v>
      </c>
      <c r="L650" s="69">
        <v>0</v>
      </c>
      <c r="M650" s="69">
        <v>0</v>
      </c>
      <c r="N650" s="70" t="s">
        <v>423</v>
      </c>
      <c r="O650" s="69">
        <v>0</v>
      </c>
      <c r="P650" s="69">
        <v>0</v>
      </c>
      <c r="Q650" s="69">
        <v>0</v>
      </c>
      <c r="R650" s="69">
        <v>0</v>
      </c>
      <c r="S650" s="69">
        <v>0</v>
      </c>
      <c r="T650" s="69">
        <v>0</v>
      </c>
      <c r="U650" s="69">
        <v>0</v>
      </c>
      <c r="V650" s="69">
        <v>0</v>
      </c>
      <c r="W650" s="70" t="s">
        <v>423</v>
      </c>
      <c r="X650" s="69">
        <f t="shared" si="450"/>
        <v>0</v>
      </c>
      <c r="Y650" s="69">
        <f t="shared" si="450"/>
        <v>0</v>
      </c>
      <c r="Z650" s="69">
        <f t="shared" si="450"/>
        <v>0</v>
      </c>
      <c r="AA650" s="69">
        <f t="shared" si="450"/>
        <v>0</v>
      </c>
      <c r="AB650" s="69">
        <f t="shared" si="450"/>
        <v>0</v>
      </c>
      <c r="AC650" s="69">
        <f t="shared" si="450"/>
        <v>0</v>
      </c>
      <c r="AD650" s="69">
        <f t="shared" si="450"/>
        <v>0</v>
      </c>
      <c r="AE650" s="69">
        <f t="shared" si="450"/>
        <v>0</v>
      </c>
      <c r="AF650" s="69">
        <v>0</v>
      </c>
      <c r="AG650" s="69">
        <v>0</v>
      </c>
      <c r="AH650" s="69">
        <v>0</v>
      </c>
      <c r="AI650" s="69">
        <v>0</v>
      </c>
      <c r="AJ650" s="69">
        <v>0</v>
      </c>
      <c r="AK650" s="69">
        <v>0</v>
      </c>
      <c r="AL650" s="69">
        <v>0</v>
      </c>
      <c r="AM650" s="69">
        <v>0</v>
      </c>
      <c r="AN650" s="70" t="s">
        <v>423</v>
      </c>
      <c r="AO650" s="69">
        <v>0</v>
      </c>
      <c r="AP650" s="69">
        <v>0</v>
      </c>
      <c r="AQ650" s="69">
        <v>0</v>
      </c>
      <c r="AR650" s="69">
        <v>0</v>
      </c>
      <c r="AS650" s="69">
        <v>0</v>
      </c>
      <c r="AT650" s="69">
        <v>0</v>
      </c>
      <c r="AU650" s="69">
        <v>0</v>
      </c>
      <c r="AV650" s="69">
        <v>0</v>
      </c>
      <c r="AW650" s="70" t="s">
        <v>423</v>
      </c>
      <c r="AX650" s="69">
        <v>0</v>
      </c>
      <c r="AY650" s="69">
        <v>0</v>
      </c>
      <c r="AZ650" s="69">
        <v>0</v>
      </c>
      <c r="BA650" s="69">
        <v>0</v>
      </c>
      <c r="BB650" s="69">
        <v>0</v>
      </c>
      <c r="BC650" s="69">
        <v>0</v>
      </c>
      <c r="BD650" s="69">
        <v>0</v>
      </c>
      <c r="BE650" s="69">
        <v>0</v>
      </c>
      <c r="BF650" s="70" t="s">
        <v>423</v>
      </c>
      <c r="BG650" s="69">
        <v>0</v>
      </c>
      <c r="BH650" s="69">
        <v>0</v>
      </c>
      <c r="BI650" s="69">
        <v>0</v>
      </c>
      <c r="BJ650" s="69">
        <v>0</v>
      </c>
      <c r="BK650" s="69">
        <v>0</v>
      </c>
      <c r="BL650" s="69">
        <v>0</v>
      </c>
      <c r="BM650" s="69">
        <v>0</v>
      </c>
      <c r="BN650" s="69">
        <v>0</v>
      </c>
      <c r="BO650" s="70" t="s">
        <v>423</v>
      </c>
      <c r="BP650" s="69">
        <v>0</v>
      </c>
      <c r="BQ650" s="69">
        <v>0</v>
      </c>
      <c r="BR650" s="69">
        <v>0</v>
      </c>
      <c r="BS650" s="69">
        <v>0</v>
      </c>
      <c r="BT650" s="69">
        <v>0</v>
      </c>
      <c r="BU650" s="69">
        <v>0</v>
      </c>
      <c r="BV650" s="69">
        <v>0</v>
      </c>
      <c r="BW650" s="69">
        <v>0</v>
      </c>
      <c r="BX650" s="70" t="s">
        <v>423</v>
      </c>
      <c r="BY650" s="69">
        <v>0</v>
      </c>
      <c r="BZ650" s="69">
        <v>0</v>
      </c>
      <c r="CA650" s="69">
        <v>0</v>
      </c>
      <c r="CB650" s="69">
        <v>0</v>
      </c>
      <c r="CC650" s="69">
        <v>0</v>
      </c>
      <c r="CD650" s="69">
        <v>0</v>
      </c>
      <c r="CE650" s="69">
        <v>0</v>
      </c>
      <c r="CF650" s="69">
        <v>0</v>
      </c>
      <c r="CG650" s="70" t="s">
        <v>423</v>
      </c>
      <c r="CH650" s="69">
        <v>0</v>
      </c>
      <c r="CI650" s="69">
        <v>0</v>
      </c>
      <c r="CJ650" s="69">
        <v>0</v>
      </c>
      <c r="CK650" s="69">
        <v>0</v>
      </c>
      <c r="CL650" s="69">
        <v>0</v>
      </c>
      <c r="CM650" s="69">
        <v>0</v>
      </c>
      <c r="CN650" s="69">
        <v>0</v>
      </c>
      <c r="CO650" s="69">
        <v>0</v>
      </c>
      <c r="CP650" s="70" t="s">
        <v>423</v>
      </c>
      <c r="CQ650" s="69">
        <v>0</v>
      </c>
      <c r="CR650" s="69">
        <v>0</v>
      </c>
      <c r="CS650" s="69">
        <v>0</v>
      </c>
      <c r="CT650" s="69">
        <v>0</v>
      </c>
      <c r="CU650" s="69">
        <v>0</v>
      </c>
      <c r="CV650" s="69">
        <v>0</v>
      </c>
      <c r="CW650" s="69">
        <v>0</v>
      </c>
      <c r="CX650" s="69">
        <v>0</v>
      </c>
      <c r="CY650" s="70" t="s">
        <v>423</v>
      </c>
      <c r="CZ650" s="69">
        <v>0</v>
      </c>
      <c r="DA650" s="69">
        <v>0</v>
      </c>
      <c r="DB650" s="69">
        <v>0</v>
      </c>
      <c r="DC650" s="69">
        <v>0</v>
      </c>
      <c r="DD650" s="69">
        <v>0</v>
      </c>
      <c r="DE650" s="69">
        <v>0</v>
      </c>
      <c r="DF650" s="69">
        <v>0</v>
      </c>
      <c r="DG650" s="69">
        <v>0</v>
      </c>
      <c r="DH650" s="70" t="s">
        <v>423</v>
      </c>
    </row>
    <row r="651" spans="1:112" s="74" customFormat="1" ht="11.5" hidden="1" x14ac:dyDescent="0.35">
      <c r="A651" s="88">
        <v>5880</v>
      </c>
      <c r="B651" s="88" t="s">
        <v>844</v>
      </c>
      <c r="C651" s="69"/>
      <c r="D651" s="69">
        <v>0</v>
      </c>
      <c r="E651" s="69">
        <v>0</v>
      </c>
      <c r="F651" s="69">
        <v>0</v>
      </c>
      <c r="G651" s="69">
        <v>0</v>
      </c>
      <c r="H651" s="69">
        <v>0</v>
      </c>
      <c r="I651" s="69">
        <v>0</v>
      </c>
      <c r="J651" s="69">
        <v>0</v>
      </c>
      <c r="K651" s="69">
        <v>0</v>
      </c>
      <c r="L651" s="69">
        <v>0</v>
      </c>
      <c r="M651" s="69">
        <v>0</v>
      </c>
      <c r="N651" s="70" t="s">
        <v>423</v>
      </c>
      <c r="O651" s="69">
        <v>0</v>
      </c>
      <c r="P651" s="69">
        <v>0</v>
      </c>
      <c r="Q651" s="69">
        <v>0</v>
      </c>
      <c r="R651" s="69">
        <v>0</v>
      </c>
      <c r="S651" s="69">
        <v>0</v>
      </c>
      <c r="T651" s="69">
        <v>0</v>
      </c>
      <c r="U651" s="69">
        <v>0</v>
      </c>
      <c r="V651" s="69">
        <v>0</v>
      </c>
      <c r="W651" s="70" t="s">
        <v>423</v>
      </c>
      <c r="X651" s="69">
        <f t="shared" si="450"/>
        <v>0</v>
      </c>
      <c r="Y651" s="69">
        <f t="shared" si="450"/>
        <v>0</v>
      </c>
      <c r="Z651" s="69">
        <f t="shared" si="450"/>
        <v>0</v>
      </c>
      <c r="AA651" s="69">
        <f t="shared" si="450"/>
        <v>0</v>
      </c>
      <c r="AB651" s="69">
        <f t="shared" si="450"/>
        <v>0</v>
      </c>
      <c r="AC651" s="69">
        <f t="shared" si="450"/>
        <v>0</v>
      </c>
      <c r="AD651" s="69">
        <f t="shared" si="450"/>
        <v>0</v>
      </c>
      <c r="AE651" s="69">
        <f t="shared" si="450"/>
        <v>0</v>
      </c>
      <c r="AF651" s="69">
        <v>0</v>
      </c>
      <c r="AG651" s="69">
        <v>0</v>
      </c>
      <c r="AH651" s="69">
        <v>0</v>
      </c>
      <c r="AI651" s="69">
        <v>0</v>
      </c>
      <c r="AJ651" s="69">
        <v>0</v>
      </c>
      <c r="AK651" s="69">
        <v>0</v>
      </c>
      <c r="AL651" s="69">
        <v>0</v>
      </c>
      <c r="AM651" s="69">
        <v>0</v>
      </c>
      <c r="AN651" s="70" t="s">
        <v>423</v>
      </c>
      <c r="AO651" s="69">
        <v>0</v>
      </c>
      <c r="AP651" s="69">
        <v>0</v>
      </c>
      <c r="AQ651" s="69">
        <v>0</v>
      </c>
      <c r="AR651" s="69">
        <v>0</v>
      </c>
      <c r="AS651" s="69">
        <v>0</v>
      </c>
      <c r="AT651" s="69">
        <v>0</v>
      </c>
      <c r="AU651" s="69">
        <v>0</v>
      </c>
      <c r="AV651" s="69">
        <v>0</v>
      </c>
      <c r="AW651" s="70" t="s">
        <v>423</v>
      </c>
      <c r="AX651" s="69">
        <v>0</v>
      </c>
      <c r="AY651" s="69">
        <v>0</v>
      </c>
      <c r="AZ651" s="69">
        <v>0</v>
      </c>
      <c r="BA651" s="69">
        <v>0</v>
      </c>
      <c r="BB651" s="69">
        <v>0</v>
      </c>
      <c r="BC651" s="69">
        <v>0</v>
      </c>
      <c r="BD651" s="69">
        <v>0</v>
      </c>
      <c r="BE651" s="69">
        <v>0</v>
      </c>
      <c r="BF651" s="70" t="s">
        <v>423</v>
      </c>
      <c r="BG651" s="69">
        <v>0</v>
      </c>
      <c r="BH651" s="69">
        <v>0</v>
      </c>
      <c r="BI651" s="69">
        <v>0</v>
      </c>
      <c r="BJ651" s="69">
        <v>0</v>
      </c>
      <c r="BK651" s="69">
        <v>0</v>
      </c>
      <c r="BL651" s="69">
        <v>0</v>
      </c>
      <c r="BM651" s="69">
        <v>0</v>
      </c>
      <c r="BN651" s="69">
        <v>0</v>
      </c>
      <c r="BO651" s="70" t="s">
        <v>423</v>
      </c>
      <c r="BP651" s="69">
        <v>0</v>
      </c>
      <c r="BQ651" s="69">
        <v>0</v>
      </c>
      <c r="BR651" s="69">
        <v>0</v>
      </c>
      <c r="BS651" s="69">
        <v>0</v>
      </c>
      <c r="BT651" s="69">
        <v>0</v>
      </c>
      <c r="BU651" s="69">
        <v>0</v>
      </c>
      <c r="BV651" s="69">
        <v>0</v>
      </c>
      <c r="BW651" s="69">
        <v>0</v>
      </c>
      <c r="BX651" s="70" t="s">
        <v>423</v>
      </c>
      <c r="BY651" s="69">
        <v>0</v>
      </c>
      <c r="BZ651" s="69">
        <v>0</v>
      </c>
      <c r="CA651" s="69">
        <v>0</v>
      </c>
      <c r="CB651" s="69">
        <v>0</v>
      </c>
      <c r="CC651" s="69">
        <v>0</v>
      </c>
      <c r="CD651" s="69">
        <v>0</v>
      </c>
      <c r="CE651" s="69">
        <v>0</v>
      </c>
      <c r="CF651" s="69">
        <v>0</v>
      </c>
      <c r="CG651" s="70" t="s">
        <v>423</v>
      </c>
      <c r="CH651" s="69">
        <v>0</v>
      </c>
      <c r="CI651" s="69">
        <v>0</v>
      </c>
      <c r="CJ651" s="69">
        <v>0</v>
      </c>
      <c r="CK651" s="69">
        <v>0</v>
      </c>
      <c r="CL651" s="69">
        <v>0</v>
      </c>
      <c r="CM651" s="69">
        <v>0</v>
      </c>
      <c r="CN651" s="69">
        <v>0</v>
      </c>
      <c r="CO651" s="69">
        <v>0</v>
      </c>
      <c r="CP651" s="70" t="s">
        <v>423</v>
      </c>
      <c r="CQ651" s="69">
        <v>0</v>
      </c>
      <c r="CR651" s="69">
        <v>0</v>
      </c>
      <c r="CS651" s="69">
        <v>0</v>
      </c>
      <c r="CT651" s="69">
        <v>0</v>
      </c>
      <c r="CU651" s="69">
        <v>0</v>
      </c>
      <c r="CV651" s="69">
        <v>0</v>
      </c>
      <c r="CW651" s="69">
        <v>0</v>
      </c>
      <c r="CX651" s="69">
        <v>0</v>
      </c>
      <c r="CY651" s="70" t="s">
        <v>423</v>
      </c>
      <c r="CZ651" s="69">
        <v>0</v>
      </c>
      <c r="DA651" s="69">
        <v>0</v>
      </c>
      <c r="DB651" s="69">
        <v>0</v>
      </c>
      <c r="DC651" s="69">
        <v>0</v>
      </c>
      <c r="DD651" s="69">
        <v>0</v>
      </c>
      <c r="DE651" s="69">
        <v>0</v>
      </c>
      <c r="DF651" s="69">
        <v>0</v>
      </c>
      <c r="DG651" s="69">
        <v>0</v>
      </c>
      <c r="DH651" s="70" t="s">
        <v>423</v>
      </c>
    </row>
    <row r="652" spans="1:112" s="74" customFormat="1" ht="11.5" hidden="1" x14ac:dyDescent="0.35">
      <c r="A652" s="88">
        <v>5881</v>
      </c>
      <c r="B652" s="88" t="s">
        <v>845</v>
      </c>
      <c r="C652" s="69"/>
      <c r="D652" s="69">
        <v>0</v>
      </c>
      <c r="E652" s="69">
        <v>0</v>
      </c>
      <c r="F652" s="69">
        <v>0</v>
      </c>
      <c r="G652" s="69">
        <v>0</v>
      </c>
      <c r="H652" s="69">
        <v>0</v>
      </c>
      <c r="I652" s="69">
        <v>0</v>
      </c>
      <c r="J652" s="69">
        <v>0</v>
      </c>
      <c r="K652" s="69">
        <v>0</v>
      </c>
      <c r="L652" s="69">
        <v>0</v>
      </c>
      <c r="M652" s="69">
        <v>0</v>
      </c>
      <c r="N652" s="70" t="s">
        <v>423</v>
      </c>
      <c r="O652" s="69">
        <v>0</v>
      </c>
      <c r="P652" s="69">
        <v>0</v>
      </c>
      <c r="Q652" s="69">
        <v>0</v>
      </c>
      <c r="R652" s="69">
        <v>0</v>
      </c>
      <c r="S652" s="69">
        <v>0</v>
      </c>
      <c r="T652" s="69">
        <v>0</v>
      </c>
      <c r="U652" s="69">
        <v>0</v>
      </c>
      <c r="V652" s="69">
        <v>0</v>
      </c>
      <c r="W652" s="70" t="s">
        <v>423</v>
      </c>
      <c r="X652" s="69">
        <f t="shared" si="450"/>
        <v>0</v>
      </c>
      <c r="Y652" s="69">
        <f t="shared" si="450"/>
        <v>0</v>
      </c>
      <c r="Z652" s="69">
        <f t="shared" si="450"/>
        <v>0</v>
      </c>
      <c r="AA652" s="69">
        <f t="shared" si="450"/>
        <v>0</v>
      </c>
      <c r="AB652" s="69">
        <f t="shared" si="450"/>
        <v>0</v>
      </c>
      <c r="AC652" s="69">
        <f t="shared" si="450"/>
        <v>0</v>
      </c>
      <c r="AD652" s="69">
        <f t="shared" si="450"/>
        <v>0</v>
      </c>
      <c r="AE652" s="69">
        <f t="shared" si="450"/>
        <v>0</v>
      </c>
      <c r="AF652" s="69">
        <v>0</v>
      </c>
      <c r="AG652" s="69">
        <v>0</v>
      </c>
      <c r="AH652" s="69">
        <v>0</v>
      </c>
      <c r="AI652" s="69">
        <v>0</v>
      </c>
      <c r="AJ652" s="69">
        <v>0</v>
      </c>
      <c r="AK652" s="69">
        <v>0</v>
      </c>
      <c r="AL652" s="69">
        <v>0</v>
      </c>
      <c r="AM652" s="69">
        <v>0</v>
      </c>
      <c r="AN652" s="70" t="s">
        <v>423</v>
      </c>
      <c r="AO652" s="69">
        <v>0</v>
      </c>
      <c r="AP652" s="69">
        <v>0</v>
      </c>
      <c r="AQ652" s="69">
        <v>0</v>
      </c>
      <c r="AR652" s="69">
        <v>0</v>
      </c>
      <c r="AS652" s="69">
        <v>0</v>
      </c>
      <c r="AT652" s="69">
        <v>0</v>
      </c>
      <c r="AU652" s="69">
        <v>0</v>
      </c>
      <c r="AV652" s="69">
        <v>0</v>
      </c>
      <c r="AW652" s="70" t="s">
        <v>423</v>
      </c>
      <c r="AX652" s="69">
        <v>0</v>
      </c>
      <c r="AY652" s="69">
        <v>0</v>
      </c>
      <c r="AZ652" s="69">
        <v>0</v>
      </c>
      <c r="BA652" s="69">
        <v>0</v>
      </c>
      <c r="BB652" s="69">
        <v>0</v>
      </c>
      <c r="BC652" s="69">
        <v>0</v>
      </c>
      <c r="BD652" s="69">
        <v>0</v>
      </c>
      <c r="BE652" s="69">
        <v>0</v>
      </c>
      <c r="BF652" s="70" t="s">
        <v>423</v>
      </c>
      <c r="BG652" s="69">
        <v>0</v>
      </c>
      <c r="BH652" s="69">
        <v>0</v>
      </c>
      <c r="BI652" s="69">
        <v>0</v>
      </c>
      <c r="BJ652" s="69">
        <v>0</v>
      </c>
      <c r="BK652" s="69">
        <v>0</v>
      </c>
      <c r="BL652" s="69">
        <v>0</v>
      </c>
      <c r="BM652" s="69">
        <v>0</v>
      </c>
      <c r="BN652" s="69">
        <v>0</v>
      </c>
      <c r="BO652" s="70" t="s">
        <v>423</v>
      </c>
      <c r="BP652" s="69">
        <v>0</v>
      </c>
      <c r="BQ652" s="69">
        <v>0</v>
      </c>
      <c r="BR652" s="69">
        <v>0</v>
      </c>
      <c r="BS652" s="69">
        <v>0</v>
      </c>
      <c r="BT652" s="69">
        <v>0</v>
      </c>
      <c r="BU652" s="69">
        <v>0</v>
      </c>
      <c r="BV652" s="69">
        <v>0</v>
      </c>
      <c r="BW652" s="69">
        <v>0</v>
      </c>
      <c r="BX652" s="70" t="s">
        <v>423</v>
      </c>
      <c r="BY652" s="69">
        <v>0</v>
      </c>
      <c r="BZ652" s="69">
        <v>0</v>
      </c>
      <c r="CA652" s="69">
        <v>0</v>
      </c>
      <c r="CB652" s="69">
        <v>0</v>
      </c>
      <c r="CC652" s="69">
        <v>0</v>
      </c>
      <c r="CD652" s="69">
        <v>0</v>
      </c>
      <c r="CE652" s="69">
        <v>0</v>
      </c>
      <c r="CF652" s="69">
        <v>0</v>
      </c>
      <c r="CG652" s="70" t="s">
        <v>423</v>
      </c>
      <c r="CH652" s="69">
        <v>0</v>
      </c>
      <c r="CI652" s="69">
        <v>0</v>
      </c>
      <c r="CJ652" s="69">
        <v>0</v>
      </c>
      <c r="CK652" s="69">
        <v>0</v>
      </c>
      <c r="CL652" s="69">
        <v>0</v>
      </c>
      <c r="CM652" s="69">
        <v>0</v>
      </c>
      <c r="CN652" s="69">
        <v>0</v>
      </c>
      <c r="CO652" s="69">
        <v>0</v>
      </c>
      <c r="CP652" s="70" t="s">
        <v>423</v>
      </c>
      <c r="CQ652" s="69">
        <v>0</v>
      </c>
      <c r="CR652" s="69">
        <v>0</v>
      </c>
      <c r="CS652" s="69">
        <v>0</v>
      </c>
      <c r="CT652" s="69">
        <v>0</v>
      </c>
      <c r="CU652" s="69">
        <v>0</v>
      </c>
      <c r="CV652" s="69">
        <v>0</v>
      </c>
      <c r="CW652" s="69">
        <v>0</v>
      </c>
      <c r="CX652" s="69">
        <v>0</v>
      </c>
      <c r="CY652" s="70" t="s">
        <v>423</v>
      </c>
      <c r="CZ652" s="69">
        <v>0</v>
      </c>
      <c r="DA652" s="69">
        <v>0</v>
      </c>
      <c r="DB652" s="69">
        <v>0</v>
      </c>
      <c r="DC652" s="69">
        <v>0</v>
      </c>
      <c r="DD652" s="69">
        <v>0</v>
      </c>
      <c r="DE652" s="69">
        <v>0</v>
      </c>
      <c r="DF652" s="69">
        <v>0</v>
      </c>
      <c r="DG652" s="69">
        <v>0</v>
      </c>
      <c r="DH652" s="70" t="s">
        <v>423</v>
      </c>
    </row>
    <row r="653" spans="1:112" s="74" customFormat="1" ht="11.5" hidden="1" x14ac:dyDescent="0.35">
      <c r="A653" s="88">
        <v>5883</v>
      </c>
      <c r="B653" s="88" t="s">
        <v>846</v>
      </c>
      <c r="C653" s="69"/>
      <c r="D653" s="69">
        <v>0</v>
      </c>
      <c r="E653" s="69">
        <v>0</v>
      </c>
      <c r="F653" s="69">
        <v>0</v>
      </c>
      <c r="G653" s="69">
        <v>0</v>
      </c>
      <c r="H653" s="69">
        <v>0</v>
      </c>
      <c r="I653" s="69">
        <v>0</v>
      </c>
      <c r="J653" s="69">
        <v>0</v>
      </c>
      <c r="K653" s="69">
        <v>0</v>
      </c>
      <c r="L653" s="69">
        <v>0</v>
      </c>
      <c r="M653" s="69">
        <v>0</v>
      </c>
      <c r="N653" s="70" t="s">
        <v>423</v>
      </c>
      <c r="O653" s="69">
        <v>0</v>
      </c>
      <c r="P653" s="69">
        <v>0</v>
      </c>
      <c r="Q653" s="69">
        <v>0</v>
      </c>
      <c r="R653" s="69">
        <v>0</v>
      </c>
      <c r="S653" s="69">
        <v>0</v>
      </c>
      <c r="T653" s="69">
        <v>0</v>
      </c>
      <c r="U653" s="69">
        <v>0</v>
      </c>
      <c r="V653" s="69">
        <v>0</v>
      </c>
      <c r="W653" s="70" t="s">
        <v>423</v>
      </c>
      <c r="X653" s="69">
        <f t="shared" si="450"/>
        <v>0</v>
      </c>
      <c r="Y653" s="69">
        <f t="shared" si="450"/>
        <v>0</v>
      </c>
      <c r="Z653" s="69">
        <f t="shared" si="450"/>
        <v>0</v>
      </c>
      <c r="AA653" s="69">
        <f t="shared" si="450"/>
        <v>0</v>
      </c>
      <c r="AB653" s="69">
        <f t="shared" si="450"/>
        <v>0</v>
      </c>
      <c r="AC653" s="69">
        <f t="shared" si="450"/>
        <v>0</v>
      </c>
      <c r="AD653" s="69">
        <f t="shared" si="450"/>
        <v>0</v>
      </c>
      <c r="AE653" s="69">
        <f t="shared" si="450"/>
        <v>0</v>
      </c>
      <c r="AF653" s="69">
        <v>0</v>
      </c>
      <c r="AG653" s="69">
        <v>0</v>
      </c>
      <c r="AH653" s="69">
        <v>0</v>
      </c>
      <c r="AI653" s="69">
        <v>0</v>
      </c>
      <c r="AJ653" s="69">
        <v>0</v>
      </c>
      <c r="AK653" s="69">
        <v>0</v>
      </c>
      <c r="AL653" s="69">
        <v>0</v>
      </c>
      <c r="AM653" s="69">
        <v>0</v>
      </c>
      <c r="AN653" s="70" t="s">
        <v>423</v>
      </c>
      <c r="AO653" s="69">
        <v>0</v>
      </c>
      <c r="AP653" s="69">
        <v>0</v>
      </c>
      <c r="AQ653" s="69">
        <v>0</v>
      </c>
      <c r="AR653" s="69">
        <v>0</v>
      </c>
      <c r="AS653" s="69">
        <v>0</v>
      </c>
      <c r="AT653" s="69">
        <v>0</v>
      </c>
      <c r="AU653" s="69">
        <v>0</v>
      </c>
      <c r="AV653" s="69">
        <v>0</v>
      </c>
      <c r="AW653" s="70" t="s">
        <v>423</v>
      </c>
      <c r="AX653" s="69">
        <v>0</v>
      </c>
      <c r="AY653" s="69">
        <v>0</v>
      </c>
      <c r="AZ653" s="69">
        <v>0</v>
      </c>
      <c r="BA653" s="69">
        <v>0</v>
      </c>
      <c r="BB653" s="69">
        <v>0</v>
      </c>
      <c r="BC653" s="69">
        <v>0</v>
      </c>
      <c r="BD653" s="69">
        <v>0</v>
      </c>
      <c r="BE653" s="69">
        <v>0</v>
      </c>
      <c r="BF653" s="70" t="s">
        <v>423</v>
      </c>
      <c r="BG653" s="69">
        <v>0</v>
      </c>
      <c r="BH653" s="69">
        <v>0</v>
      </c>
      <c r="BI653" s="69">
        <v>0</v>
      </c>
      <c r="BJ653" s="69">
        <v>0</v>
      </c>
      <c r="BK653" s="69">
        <v>0</v>
      </c>
      <c r="BL653" s="69">
        <v>0</v>
      </c>
      <c r="BM653" s="69">
        <v>0</v>
      </c>
      <c r="BN653" s="69">
        <v>0</v>
      </c>
      <c r="BO653" s="70" t="s">
        <v>423</v>
      </c>
      <c r="BP653" s="69">
        <v>0</v>
      </c>
      <c r="BQ653" s="69">
        <v>0</v>
      </c>
      <c r="BR653" s="69">
        <v>0</v>
      </c>
      <c r="BS653" s="69">
        <v>0</v>
      </c>
      <c r="BT653" s="69">
        <v>0</v>
      </c>
      <c r="BU653" s="69">
        <v>0</v>
      </c>
      <c r="BV653" s="69">
        <v>0</v>
      </c>
      <c r="BW653" s="69">
        <v>0</v>
      </c>
      <c r="BX653" s="70" t="s">
        <v>423</v>
      </c>
      <c r="BY653" s="69">
        <v>0</v>
      </c>
      <c r="BZ653" s="69">
        <v>0</v>
      </c>
      <c r="CA653" s="69">
        <v>0</v>
      </c>
      <c r="CB653" s="69">
        <v>0</v>
      </c>
      <c r="CC653" s="69">
        <v>0</v>
      </c>
      <c r="CD653" s="69">
        <v>0</v>
      </c>
      <c r="CE653" s="69">
        <v>0</v>
      </c>
      <c r="CF653" s="69">
        <v>0</v>
      </c>
      <c r="CG653" s="70" t="s">
        <v>423</v>
      </c>
      <c r="CH653" s="69">
        <v>0</v>
      </c>
      <c r="CI653" s="69">
        <v>0</v>
      </c>
      <c r="CJ653" s="69">
        <v>0</v>
      </c>
      <c r="CK653" s="69">
        <v>0</v>
      </c>
      <c r="CL653" s="69">
        <v>0</v>
      </c>
      <c r="CM653" s="69">
        <v>0</v>
      </c>
      <c r="CN653" s="69">
        <v>0</v>
      </c>
      <c r="CO653" s="69">
        <v>0</v>
      </c>
      <c r="CP653" s="70" t="s">
        <v>423</v>
      </c>
      <c r="CQ653" s="69">
        <v>0</v>
      </c>
      <c r="CR653" s="69">
        <v>0</v>
      </c>
      <c r="CS653" s="69">
        <v>0</v>
      </c>
      <c r="CT653" s="69">
        <v>0</v>
      </c>
      <c r="CU653" s="69">
        <v>0</v>
      </c>
      <c r="CV653" s="69">
        <v>0</v>
      </c>
      <c r="CW653" s="69">
        <v>0</v>
      </c>
      <c r="CX653" s="69">
        <v>0</v>
      </c>
      <c r="CY653" s="70" t="s">
        <v>423</v>
      </c>
      <c r="CZ653" s="69">
        <v>0</v>
      </c>
      <c r="DA653" s="69">
        <v>0</v>
      </c>
      <c r="DB653" s="69">
        <v>0</v>
      </c>
      <c r="DC653" s="69">
        <v>0</v>
      </c>
      <c r="DD653" s="69">
        <v>0</v>
      </c>
      <c r="DE653" s="69">
        <v>0</v>
      </c>
      <c r="DF653" s="69">
        <v>0</v>
      </c>
      <c r="DG653" s="69">
        <v>0</v>
      </c>
      <c r="DH653" s="70" t="s">
        <v>423</v>
      </c>
    </row>
    <row r="654" spans="1:112" s="74" customFormat="1" ht="11.5" x14ac:dyDescent="0.35">
      <c r="A654" s="88">
        <v>5884</v>
      </c>
      <c r="B654" s="88" t="s">
        <v>847</v>
      </c>
      <c r="C654" s="69"/>
      <c r="D654" s="69">
        <v>0</v>
      </c>
      <c r="E654" s="69">
        <v>187558</v>
      </c>
      <c r="F654" s="69">
        <v>25000</v>
      </c>
      <c r="G654" s="69">
        <v>21658</v>
      </c>
      <c r="H654" s="69">
        <v>64750</v>
      </c>
      <c r="I654" s="69">
        <v>51150</v>
      </c>
      <c r="J654" s="69">
        <v>25000</v>
      </c>
      <c r="K654" s="69">
        <v>0</v>
      </c>
      <c r="L654" s="69">
        <v>0</v>
      </c>
      <c r="M654" s="69">
        <v>0</v>
      </c>
      <c r="N654" s="70" t="s">
        <v>423</v>
      </c>
      <c r="O654" s="69">
        <v>25000</v>
      </c>
      <c r="P654" s="69">
        <v>21658</v>
      </c>
      <c r="Q654" s="69">
        <v>64750</v>
      </c>
      <c r="R654" s="69">
        <v>51150</v>
      </c>
      <c r="S654" s="69">
        <v>19000</v>
      </c>
      <c r="T654" s="69">
        <v>0</v>
      </c>
      <c r="U654" s="69">
        <v>0</v>
      </c>
      <c r="V654" s="69">
        <v>181558</v>
      </c>
      <c r="W654" s="70" t="s">
        <v>423</v>
      </c>
      <c r="X654" s="69">
        <f t="shared" si="450"/>
        <v>0</v>
      </c>
      <c r="Y654" s="69">
        <f t="shared" si="450"/>
        <v>0</v>
      </c>
      <c r="Z654" s="69">
        <f t="shared" si="450"/>
        <v>0</v>
      </c>
      <c r="AA654" s="69">
        <f t="shared" si="450"/>
        <v>0</v>
      </c>
      <c r="AB654" s="69">
        <f t="shared" si="450"/>
        <v>6000</v>
      </c>
      <c r="AC654" s="69">
        <f t="shared" si="450"/>
        <v>0</v>
      </c>
      <c r="AD654" s="69">
        <f t="shared" si="450"/>
        <v>0</v>
      </c>
      <c r="AE654" s="69">
        <f t="shared" si="450"/>
        <v>-181558</v>
      </c>
      <c r="AF654" s="69">
        <v>25750</v>
      </c>
      <c r="AG654" s="69">
        <v>22307.74</v>
      </c>
      <c r="AH654" s="69">
        <v>66692.5</v>
      </c>
      <c r="AI654" s="69">
        <v>65000</v>
      </c>
      <c r="AJ654" s="69">
        <v>19570</v>
      </c>
      <c r="AK654" s="69">
        <v>0</v>
      </c>
      <c r="AL654" s="69">
        <v>0</v>
      </c>
      <c r="AM654" s="69">
        <v>199320.24</v>
      </c>
      <c r="AN654" s="70" t="s">
        <v>423</v>
      </c>
      <c r="AO654" s="69">
        <v>26522.5</v>
      </c>
      <c r="AP654" s="69">
        <v>22976.972200000004</v>
      </c>
      <c r="AQ654" s="69">
        <v>68693.275000000009</v>
      </c>
      <c r="AR654" s="69">
        <v>66950</v>
      </c>
      <c r="AS654" s="69">
        <v>20157.100000000002</v>
      </c>
      <c r="AT654" s="69">
        <v>0</v>
      </c>
      <c r="AU654" s="69">
        <v>0</v>
      </c>
      <c r="AV654" s="69">
        <v>205299.84720000002</v>
      </c>
      <c r="AW654" s="70" t="s">
        <v>423</v>
      </c>
      <c r="AX654" s="69">
        <v>27318.174999999999</v>
      </c>
      <c r="AY654" s="69">
        <v>23666.281366000003</v>
      </c>
      <c r="AZ654" s="69">
        <v>70754.073250000016</v>
      </c>
      <c r="BA654" s="69">
        <v>68958.5</v>
      </c>
      <c r="BB654" s="69">
        <v>20761.813000000002</v>
      </c>
      <c r="BC654" s="69">
        <v>0</v>
      </c>
      <c r="BD654" s="69">
        <v>0</v>
      </c>
      <c r="BE654" s="69">
        <v>211458.84261600001</v>
      </c>
      <c r="BF654" s="70" t="s">
        <v>423</v>
      </c>
      <c r="BG654" s="69">
        <v>28137.720249999998</v>
      </c>
      <c r="BH654" s="69">
        <v>24376.269806980003</v>
      </c>
      <c r="BI654" s="69">
        <v>72876.695447500024</v>
      </c>
      <c r="BJ654" s="69">
        <v>71027.255000000005</v>
      </c>
      <c r="BK654" s="69">
        <v>21384.667390000002</v>
      </c>
      <c r="BL654" s="69">
        <v>0</v>
      </c>
      <c r="BM654" s="69">
        <v>0</v>
      </c>
      <c r="BN654" s="69">
        <v>217802.60789448005</v>
      </c>
      <c r="BO654" s="70" t="s">
        <v>423</v>
      </c>
      <c r="BP654" s="69">
        <v>28981.851857499998</v>
      </c>
      <c r="BQ654" s="69">
        <v>25107.557901189404</v>
      </c>
      <c r="BR654" s="69">
        <v>75062.996310925024</v>
      </c>
      <c r="BS654" s="69">
        <v>73158.072650000002</v>
      </c>
      <c r="BT654" s="69">
        <v>22026.207411700005</v>
      </c>
      <c r="BU654" s="69">
        <v>0</v>
      </c>
      <c r="BV654" s="69">
        <v>0</v>
      </c>
      <c r="BW654" s="69">
        <v>224336.68613131446</v>
      </c>
      <c r="BX654" s="70" t="s">
        <v>423</v>
      </c>
      <c r="BY654" s="69">
        <v>29851.307413225</v>
      </c>
      <c r="BZ654" s="69">
        <v>25860.784638225086</v>
      </c>
      <c r="CA654" s="69">
        <v>77314.886200252775</v>
      </c>
      <c r="CB654" s="69">
        <v>75352.814829499999</v>
      </c>
      <c r="CC654" s="69">
        <v>22686.993634051007</v>
      </c>
      <c r="CD654" s="69">
        <v>0</v>
      </c>
      <c r="CE654" s="69">
        <v>0</v>
      </c>
      <c r="CF654" s="69">
        <v>231066.78671525384</v>
      </c>
      <c r="CG654" s="70" t="s">
        <v>423</v>
      </c>
      <c r="CH654" s="69">
        <v>30746.84663562175</v>
      </c>
      <c r="CI654" s="69">
        <v>26636.60817737184</v>
      </c>
      <c r="CJ654" s="69">
        <v>79634.332786260362</v>
      </c>
      <c r="CK654" s="69">
        <v>77613.399274384996</v>
      </c>
      <c r="CL654" s="69">
        <v>23367.603443072538</v>
      </c>
      <c r="CM654" s="69">
        <v>0</v>
      </c>
      <c r="CN654" s="69">
        <v>0</v>
      </c>
      <c r="CO654" s="69">
        <v>237998.79031671147</v>
      </c>
      <c r="CP654" s="70" t="s">
        <v>423</v>
      </c>
      <c r="CQ654" s="69">
        <v>31669.252034690402</v>
      </c>
      <c r="CR654" s="69">
        <v>27435.706422692994</v>
      </c>
      <c r="CS654" s="69">
        <v>82023.362769848172</v>
      </c>
      <c r="CT654" s="69">
        <v>79941.801252616555</v>
      </c>
      <c r="CU654" s="69">
        <v>24068.631546364715</v>
      </c>
      <c r="CV654" s="69">
        <v>0</v>
      </c>
      <c r="CW654" s="69">
        <v>0</v>
      </c>
      <c r="CX654" s="69">
        <v>245138.75402621288</v>
      </c>
      <c r="CY654" s="70" t="s">
        <v>423</v>
      </c>
      <c r="CZ654" s="69">
        <v>32619.329595731117</v>
      </c>
      <c r="DA654" s="69">
        <v>28258.777615373783</v>
      </c>
      <c r="DB654" s="69">
        <v>84484.063652943616</v>
      </c>
      <c r="DC654" s="69">
        <v>82340.055290195058</v>
      </c>
      <c r="DD654" s="69">
        <v>24790.690492755657</v>
      </c>
      <c r="DE654" s="69">
        <v>0</v>
      </c>
      <c r="DF654" s="69">
        <v>0</v>
      </c>
      <c r="DG654" s="69">
        <v>252492.91664699922</v>
      </c>
      <c r="DH654" s="70" t="s">
        <v>423</v>
      </c>
    </row>
    <row r="655" spans="1:112" s="74" customFormat="1" ht="11.5" hidden="1" x14ac:dyDescent="0.35">
      <c r="A655" s="88">
        <v>5885</v>
      </c>
      <c r="B655" s="88" t="s">
        <v>848</v>
      </c>
      <c r="C655" s="69"/>
      <c r="D655" s="69">
        <v>0</v>
      </c>
      <c r="E655" s="69">
        <v>0</v>
      </c>
      <c r="F655" s="69">
        <v>0</v>
      </c>
      <c r="G655" s="69">
        <v>0</v>
      </c>
      <c r="H655" s="69">
        <v>0</v>
      </c>
      <c r="I655" s="69">
        <v>0</v>
      </c>
      <c r="J655" s="69">
        <v>0</v>
      </c>
      <c r="K655" s="69">
        <v>0</v>
      </c>
      <c r="L655" s="69">
        <v>0</v>
      </c>
      <c r="M655" s="69">
        <v>0</v>
      </c>
      <c r="N655" s="70" t="s">
        <v>423</v>
      </c>
      <c r="O655" s="69">
        <v>0</v>
      </c>
      <c r="P655" s="69">
        <v>0</v>
      </c>
      <c r="Q655" s="69">
        <v>0</v>
      </c>
      <c r="R655" s="69">
        <v>0</v>
      </c>
      <c r="S655" s="69">
        <v>0</v>
      </c>
      <c r="T655" s="69">
        <v>0</v>
      </c>
      <c r="U655" s="69">
        <v>0</v>
      </c>
      <c r="V655" s="69">
        <v>0</v>
      </c>
      <c r="W655" s="70" t="s">
        <v>423</v>
      </c>
      <c r="X655" s="69">
        <f t="shared" si="450"/>
        <v>0</v>
      </c>
      <c r="Y655" s="69">
        <f t="shared" si="450"/>
        <v>0</v>
      </c>
      <c r="Z655" s="69">
        <f t="shared" si="450"/>
        <v>0</v>
      </c>
      <c r="AA655" s="69">
        <f t="shared" si="450"/>
        <v>0</v>
      </c>
      <c r="AB655" s="69">
        <f t="shared" si="450"/>
        <v>0</v>
      </c>
      <c r="AC655" s="69">
        <f t="shared" si="450"/>
        <v>0</v>
      </c>
      <c r="AD655" s="69">
        <f t="shared" si="450"/>
        <v>0</v>
      </c>
      <c r="AE655" s="69">
        <f t="shared" si="450"/>
        <v>0</v>
      </c>
      <c r="AF655" s="69">
        <v>0</v>
      </c>
      <c r="AG655" s="69">
        <v>0</v>
      </c>
      <c r="AH655" s="69">
        <v>0</v>
      </c>
      <c r="AI655" s="69">
        <v>0</v>
      </c>
      <c r="AJ655" s="69">
        <v>0</v>
      </c>
      <c r="AK655" s="69">
        <v>0</v>
      </c>
      <c r="AL655" s="69">
        <v>0</v>
      </c>
      <c r="AM655" s="69">
        <v>0</v>
      </c>
      <c r="AN655" s="70" t="s">
        <v>423</v>
      </c>
      <c r="AO655" s="69">
        <v>0</v>
      </c>
      <c r="AP655" s="69">
        <v>0</v>
      </c>
      <c r="AQ655" s="69">
        <v>0</v>
      </c>
      <c r="AR655" s="69">
        <v>0</v>
      </c>
      <c r="AS655" s="69">
        <v>0</v>
      </c>
      <c r="AT655" s="69">
        <v>0</v>
      </c>
      <c r="AU655" s="69">
        <v>0</v>
      </c>
      <c r="AV655" s="69">
        <v>0</v>
      </c>
      <c r="AW655" s="70" t="s">
        <v>423</v>
      </c>
      <c r="AX655" s="69">
        <v>0</v>
      </c>
      <c r="AY655" s="69">
        <v>0</v>
      </c>
      <c r="AZ655" s="69">
        <v>0</v>
      </c>
      <c r="BA655" s="69">
        <v>0</v>
      </c>
      <c r="BB655" s="69">
        <v>0</v>
      </c>
      <c r="BC655" s="69">
        <v>0</v>
      </c>
      <c r="BD655" s="69">
        <v>0</v>
      </c>
      <c r="BE655" s="69">
        <v>0</v>
      </c>
      <c r="BF655" s="70" t="s">
        <v>423</v>
      </c>
      <c r="BG655" s="69">
        <v>0</v>
      </c>
      <c r="BH655" s="69">
        <v>0</v>
      </c>
      <c r="BI655" s="69">
        <v>0</v>
      </c>
      <c r="BJ655" s="69">
        <v>0</v>
      </c>
      <c r="BK655" s="69">
        <v>0</v>
      </c>
      <c r="BL655" s="69">
        <v>0</v>
      </c>
      <c r="BM655" s="69">
        <v>0</v>
      </c>
      <c r="BN655" s="69">
        <v>0</v>
      </c>
      <c r="BO655" s="70" t="s">
        <v>423</v>
      </c>
      <c r="BP655" s="69">
        <v>0</v>
      </c>
      <c r="BQ655" s="69">
        <v>0</v>
      </c>
      <c r="BR655" s="69">
        <v>0</v>
      </c>
      <c r="BS655" s="69">
        <v>0</v>
      </c>
      <c r="BT655" s="69">
        <v>0</v>
      </c>
      <c r="BU655" s="69">
        <v>0</v>
      </c>
      <c r="BV655" s="69">
        <v>0</v>
      </c>
      <c r="BW655" s="69">
        <v>0</v>
      </c>
      <c r="BX655" s="70" t="s">
        <v>423</v>
      </c>
      <c r="BY655" s="69">
        <v>0</v>
      </c>
      <c r="BZ655" s="69">
        <v>0</v>
      </c>
      <c r="CA655" s="69">
        <v>0</v>
      </c>
      <c r="CB655" s="69">
        <v>0</v>
      </c>
      <c r="CC655" s="69">
        <v>0</v>
      </c>
      <c r="CD655" s="69">
        <v>0</v>
      </c>
      <c r="CE655" s="69">
        <v>0</v>
      </c>
      <c r="CF655" s="69">
        <v>0</v>
      </c>
      <c r="CG655" s="70" t="s">
        <v>423</v>
      </c>
      <c r="CH655" s="69">
        <v>0</v>
      </c>
      <c r="CI655" s="69">
        <v>0</v>
      </c>
      <c r="CJ655" s="69">
        <v>0</v>
      </c>
      <c r="CK655" s="69">
        <v>0</v>
      </c>
      <c r="CL655" s="69">
        <v>0</v>
      </c>
      <c r="CM655" s="69">
        <v>0</v>
      </c>
      <c r="CN655" s="69">
        <v>0</v>
      </c>
      <c r="CO655" s="69">
        <v>0</v>
      </c>
      <c r="CP655" s="70" t="s">
        <v>423</v>
      </c>
      <c r="CQ655" s="69">
        <v>0</v>
      </c>
      <c r="CR655" s="69">
        <v>0</v>
      </c>
      <c r="CS655" s="69">
        <v>0</v>
      </c>
      <c r="CT655" s="69">
        <v>0</v>
      </c>
      <c r="CU655" s="69">
        <v>0</v>
      </c>
      <c r="CV655" s="69">
        <v>0</v>
      </c>
      <c r="CW655" s="69">
        <v>0</v>
      </c>
      <c r="CX655" s="69">
        <v>0</v>
      </c>
      <c r="CY655" s="70" t="s">
        <v>423</v>
      </c>
      <c r="CZ655" s="69">
        <v>0</v>
      </c>
      <c r="DA655" s="69">
        <v>0</v>
      </c>
      <c r="DB655" s="69">
        <v>0</v>
      </c>
      <c r="DC655" s="69">
        <v>0</v>
      </c>
      <c r="DD655" s="69">
        <v>0</v>
      </c>
      <c r="DE655" s="69">
        <v>0</v>
      </c>
      <c r="DF655" s="69">
        <v>0</v>
      </c>
      <c r="DG655" s="69">
        <v>0</v>
      </c>
      <c r="DH655" s="70" t="s">
        <v>423</v>
      </c>
    </row>
    <row r="656" spans="1:112" s="74" customFormat="1" ht="11.5" x14ac:dyDescent="0.35">
      <c r="A656" s="88">
        <v>5887</v>
      </c>
      <c r="B656" s="88" t="s">
        <v>849</v>
      </c>
      <c r="C656" s="69"/>
      <c r="D656" s="69">
        <v>0</v>
      </c>
      <c r="E656" s="69">
        <v>224400</v>
      </c>
      <c r="F656" s="69">
        <v>72000</v>
      </c>
      <c r="G656" s="69">
        <v>50600.000000000007</v>
      </c>
      <c r="H656" s="69">
        <v>38000.000000000007</v>
      </c>
      <c r="I656" s="69">
        <v>20000</v>
      </c>
      <c r="J656" s="69">
        <v>43800</v>
      </c>
      <c r="K656" s="69">
        <v>0</v>
      </c>
      <c r="L656" s="69">
        <v>0</v>
      </c>
      <c r="M656" s="69">
        <v>0</v>
      </c>
      <c r="N656" s="70" t="s">
        <v>423</v>
      </c>
      <c r="O656" s="69">
        <v>72000</v>
      </c>
      <c r="P656" s="69">
        <v>50600.000000000007</v>
      </c>
      <c r="Q656" s="69">
        <v>38000.000000000007</v>
      </c>
      <c r="R656" s="69">
        <v>20000</v>
      </c>
      <c r="S656" s="69">
        <v>43800</v>
      </c>
      <c r="T656" s="69">
        <v>0</v>
      </c>
      <c r="U656" s="69">
        <v>0</v>
      </c>
      <c r="V656" s="69">
        <v>224400</v>
      </c>
      <c r="W656" s="70" t="s">
        <v>423</v>
      </c>
      <c r="X656" s="69">
        <f t="shared" si="450"/>
        <v>0</v>
      </c>
      <c r="Y656" s="69">
        <f t="shared" si="450"/>
        <v>0</v>
      </c>
      <c r="Z656" s="69">
        <f t="shared" si="450"/>
        <v>0</v>
      </c>
      <c r="AA656" s="69">
        <f t="shared" si="450"/>
        <v>0</v>
      </c>
      <c r="AB656" s="69">
        <f t="shared" si="450"/>
        <v>0</v>
      </c>
      <c r="AC656" s="69">
        <f t="shared" si="450"/>
        <v>0</v>
      </c>
      <c r="AD656" s="69">
        <f t="shared" si="450"/>
        <v>0</v>
      </c>
      <c r="AE656" s="69">
        <f t="shared" si="450"/>
        <v>-224400</v>
      </c>
      <c r="AF656" s="69">
        <v>74160</v>
      </c>
      <c r="AG656" s="69">
        <v>52118.000000000007</v>
      </c>
      <c r="AH656" s="69">
        <v>39140.000000000007</v>
      </c>
      <c r="AI656" s="69">
        <v>35000</v>
      </c>
      <c r="AJ656" s="69">
        <v>45114</v>
      </c>
      <c r="AK656" s="69">
        <v>0</v>
      </c>
      <c r="AL656" s="69">
        <v>0</v>
      </c>
      <c r="AM656" s="69">
        <v>245532</v>
      </c>
      <c r="AN656" s="70" t="s">
        <v>423</v>
      </c>
      <c r="AO656" s="69">
        <v>76384.800000000003</v>
      </c>
      <c r="AP656" s="69">
        <v>53681.540000000008</v>
      </c>
      <c r="AQ656" s="69">
        <v>40314.200000000012</v>
      </c>
      <c r="AR656" s="69">
        <v>36050</v>
      </c>
      <c r="AS656" s="69">
        <v>46467.42</v>
      </c>
      <c r="AT656" s="69">
        <v>0</v>
      </c>
      <c r="AU656" s="69">
        <v>0</v>
      </c>
      <c r="AV656" s="69">
        <v>252897.96000000002</v>
      </c>
      <c r="AW656" s="70" t="s">
        <v>423</v>
      </c>
      <c r="AX656" s="69">
        <v>78676.344000000012</v>
      </c>
      <c r="AY656" s="69">
        <v>55291.986200000007</v>
      </c>
      <c r="AZ656" s="69">
        <v>41523.626000000011</v>
      </c>
      <c r="BA656" s="69">
        <v>37131.5</v>
      </c>
      <c r="BB656" s="69">
        <v>47861.442600000002</v>
      </c>
      <c r="BC656" s="69">
        <v>0</v>
      </c>
      <c r="BD656" s="69">
        <v>0</v>
      </c>
      <c r="BE656" s="69">
        <v>260484.89880000005</v>
      </c>
      <c r="BF656" s="70" t="s">
        <v>423</v>
      </c>
      <c r="BG656" s="69">
        <v>81036.634320000012</v>
      </c>
      <c r="BH656" s="69">
        <v>56950.745786000007</v>
      </c>
      <c r="BI656" s="69">
        <v>42769.334780000012</v>
      </c>
      <c r="BJ656" s="69">
        <v>38245.445</v>
      </c>
      <c r="BK656" s="69">
        <v>49297.285878000002</v>
      </c>
      <c r="BL656" s="69">
        <v>0</v>
      </c>
      <c r="BM656" s="69">
        <v>0</v>
      </c>
      <c r="BN656" s="69">
        <v>268299.44576400006</v>
      </c>
      <c r="BO656" s="70" t="s">
        <v>423</v>
      </c>
      <c r="BP656" s="69">
        <v>83467.733349600021</v>
      </c>
      <c r="BQ656" s="69">
        <v>58659.26815958001</v>
      </c>
      <c r="BR656" s="69">
        <v>44052.414823400017</v>
      </c>
      <c r="BS656" s="69">
        <v>39392.808349999999</v>
      </c>
      <c r="BT656" s="69">
        <v>50776.204454340004</v>
      </c>
      <c r="BU656" s="69">
        <v>0</v>
      </c>
      <c r="BV656" s="69">
        <v>0</v>
      </c>
      <c r="BW656" s="69">
        <v>276348.42913692002</v>
      </c>
      <c r="BX656" s="70" t="s">
        <v>423</v>
      </c>
      <c r="BY656" s="69">
        <v>85971.765350088026</v>
      </c>
      <c r="BZ656" s="69">
        <v>60419.046204367412</v>
      </c>
      <c r="CA656" s="69">
        <v>45373.987268102021</v>
      </c>
      <c r="CB656" s="69">
        <v>40574.5926005</v>
      </c>
      <c r="CC656" s="69">
        <v>52299.490587970206</v>
      </c>
      <c r="CD656" s="69">
        <v>0</v>
      </c>
      <c r="CE656" s="69">
        <v>0</v>
      </c>
      <c r="CF656" s="69">
        <v>284638.88201102766</v>
      </c>
      <c r="CG656" s="70" t="s">
        <v>423</v>
      </c>
      <c r="CH656" s="69">
        <v>88550.91831059067</v>
      </c>
      <c r="CI656" s="69">
        <v>62231.617590498434</v>
      </c>
      <c r="CJ656" s="69">
        <v>46735.206886145083</v>
      </c>
      <c r="CK656" s="69">
        <v>41791.830378514998</v>
      </c>
      <c r="CL656" s="69">
        <v>53868.47530560931</v>
      </c>
      <c r="CM656" s="69">
        <v>0</v>
      </c>
      <c r="CN656" s="69">
        <v>0</v>
      </c>
      <c r="CO656" s="69">
        <v>293178.04847135849</v>
      </c>
      <c r="CP656" s="70" t="s">
        <v>423</v>
      </c>
      <c r="CQ656" s="69">
        <v>91207.445859908388</v>
      </c>
      <c r="CR656" s="69">
        <v>64098.566118213392</v>
      </c>
      <c r="CS656" s="69">
        <v>48137.263092729438</v>
      </c>
      <c r="CT656" s="69">
        <v>43045.585289870447</v>
      </c>
      <c r="CU656" s="69">
        <v>55484.529564777593</v>
      </c>
      <c r="CV656" s="69">
        <v>0</v>
      </c>
      <c r="CW656" s="69">
        <v>0</v>
      </c>
      <c r="CX656" s="69">
        <v>301973.38992549921</v>
      </c>
      <c r="CY656" s="70" t="s">
        <v>423</v>
      </c>
      <c r="CZ656" s="69">
        <v>93943.669235705645</v>
      </c>
      <c r="DA656" s="69">
        <v>66021.523101759798</v>
      </c>
      <c r="DB656" s="69">
        <v>49581.380985511321</v>
      </c>
      <c r="DC656" s="69">
        <v>44336.952848566565</v>
      </c>
      <c r="DD656" s="69">
        <v>57149.065451720919</v>
      </c>
      <c r="DE656" s="69">
        <v>0</v>
      </c>
      <c r="DF656" s="69">
        <v>0</v>
      </c>
      <c r="DG656" s="69">
        <v>311032.59162326425</v>
      </c>
      <c r="DH656" s="70" t="s">
        <v>423</v>
      </c>
    </row>
    <row r="657" spans="1:112" s="74" customFormat="1" ht="11.5" hidden="1" x14ac:dyDescent="0.35">
      <c r="A657" s="88">
        <v>5890</v>
      </c>
      <c r="B657" s="88" t="s">
        <v>850</v>
      </c>
      <c r="C657" s="69"/>
      <c r="D657" s="69">
        <v>0</v>
      </c>
      <c r="E657" s="69">
        <v>0</v>
      </c>
      <c r="F657" s="69">
        <v>0</v>
      </c>
      <c r="G657" s="69">
        <v>0</v>
      </c>
      <c r="H657" s="69">
        <v>0</v>
      </c>
      <c r="I657" s="69">
        <v>0</v>
      </c>
      <c r="J657" s="69">
        <v>0</v>
      </c>
      <c r="K657" s="69">
        <v>0</v>
      </c>
      <c r="L657" s="69">
        <v>0</v>
      </c>
      <c r="M657" s="69">
        <v>0</v>
      </c>
      <c r="N657" s="70" t="s">
        <v>423</v>
      </c>
      <c r="O657" s="69">
        <v>0</v>
      </c>
      <c r="P657" s="69">
        <v>0</v>
      </c>
      <c r="Q657" s="69">
        <v>0</v>
      </c>
      <c r="R657" s="69">
        <v>0</v>
      </c>
      <c r="S657" s="69">
        <v>0</v>
      </c>
      <c r="T657" s="69">
        <v>0</v>
      </c>
      <c r="U657" s="69">
        <v>0</v>
      </c>
      <c r="V657" s="69">
        <v>0</v>
      </c>
      <c r="W657" s="70" t="s">
        <v>423</v>
      </c>
      <c r="X657" s="69">
        <f t="shared" si="450"/>
        <v>0</v>
      </c>
      <c r="Y657" s="69">
        <f t="shared" si="450"/>
        <v>0</v>
      </c>
      <c r="Z657" s="69">
        <f t="shared" si="450"/>
        <v>0</v>
      </c>
      <c r="AA657" s="69">
        <f t="shared" si="450"/>
        <v>0</v>
      </c>
      <c r="AB657" s="69">
        <f t="shared" si="450"/>
        <v>0</v>
      </c>
      <c r="AC657" s="69">
        <f t="shared" si="450"/>
        <v>0</v>
      </c>
      <c r="AD657" s="69">
        <f t="shared" si="450"/>
        <v>0</v>
      </c>
      <c r="AE657" s="69">
        <f t="shared" si="450"/>
        <v>0</v>
      </c>
      <c r="AF657" s="69">
        <v>0</v>
      </c>
      <c r="AG657" s="69">
        <v>0</v>
      </c>
      <c r="AH657" s="69">
        <v>0</v>
      </c>
      <c r="AI657" s="69">
        <v>0</v>
      </c>
      <c r="AJ657" s="69">
        <v>0</v>
      </c>
      <c r="AK657" s="69">
        <v>0</v>
      </c>
      <c r="AL657" s="69">
        <v>0</v>
      </c>
      <c r="AM657" s="69">
        <v>0</v>
      </c>
      <c r="AN657" s="70" t="s">
        <v>423</v>
      </c>
      <c r="AO657" s="69">
        <v>0</v>
      </c>
      <c r="AP657" s="69">
        <v>0</v>
      </c>
      <c r="AQ657" s="69">
        <v>0</v>
      </c>
      <c r="AR657" s="69">
        <v>0</v>
      </c>
      <c r="AS657" s="69">
        <v>0</v>
      </c>
      <c r="AT657" s="69">
        <v>0</v>
      </c>
      <c r="AU657" s="69">
        <v>0</v>
      </c>
      <c r="AV657" s="69">
        <v>0</v>
      </c>
      <c r="AW657" s="70" t="s">
        <v>423</v>
      </c>
      <c r="AX657" s="69">
        <v>0</v>
      </c>
      <c r="AY657" s="69">
        <v>0</v>
      </c>
      <c r="AZ657" s="69">
        <v>0</v>
      </c>
      <c r="BA657" s="69">
        <v>0</v>
      </c>
      <c r="BB657" s="69">
        <v>0</v>
      </c>
      <c r="BC657" s="69">
        <v>0</v>
      </c>
      <c r="BD657" s="69">
        <v>0</v>
      </c>
      <c r="BE657" s="69">
        <v>0</v>
      </c>
      <c r="BF657" s="70" t="s">
        <v>423</v>
      </c>
      <c r="BG657" s="69">
        <v>0</v>
      </c>
      <c r="BH657" s="69">
        <v>0</v>
      </c>
      <c r="BI657" s="69">
        <v>0</v>
      </c>
      <c r="BJ657" s="69">
        <v>0</v>
      </c>
      <c r="BK657" s="69">
        <v>0</v>
      </c>
      <c r="BL657" s="69">
        <v>0</v>
      </c>
      <c r="BM657" s="69">
        <v>0</v>
      </c>
      <c r="BN657" s="69">
        <v>0</v>
      </c>
      <c r="BO657" s="70" t="s">
        <v>423</v>
      </c>
      <c r="BP657" s="69">
        <v>0</v>
      </c>
      <c r="BQ657" s="69">
        <v>0</v>
      </c>
      <c r="BR657" s="69">
        <v>0</v>
      </c>
      <c r="BS657" s="69">
        <v>0</v>
      </c>
      <c r="BT657" s="69">
        <v>0</v>
      </c>
      <c r="BU657" s="69">
        <v>0</v>
      </c>
      <c r="BV657" s="69">
        <v>0</v>
      </c>
      <c r="BW657" s="69">
        <v>0</v>
      </c>
      <c r="BX657" s="70" t="s">
        <v>423</v>
      </c>
      <c r="BY657" s="69">
        <v>0</v>
      </c>
      <c r="BZ657" s="69">
        <v>0</v>
      </c>
      <c r="CA657" s="69">
        <v>0</v>
      </c>
      <c r="CB657" s="69">
        <v>0</v>
      </c>
      <c r="CC657" s="69">
        <v>0</v>
      </c>
      <c r="CD657" s="69">
        <v>0</v>
      </c>
      <c r="CE657" s="69">
        <v>0</v>
      </c>
      <c r="CF657" s="69">
        <v>0</v>
      </c>
      <c r="CG657" s="70" t="s">
        <v>423</v>
      </c>
      <c r="CH657" s="69">
        <v>0</v>
      </c>
      <c r="CI657" s="69">
        <v>0</v>
      </c>
      <c r="CJ657" s="69">
        <v>0</v>
      </c>
      <c r="CK657" s="69">
        <v>0</v>
      </c>
      <c r="CL657" s="69">
        <v>0</v>
      </c>
      <c r="CM657" s="69">
        <v>0</v>
      </c>
      <c r="CN657" s="69">
        <v>0</v>
      </c>
      <c r="CO657" s="69">
        <v>0</v>
      </c>
      <c r="CP657" s="70" t="s">
        <v>423</v>
      </c>
      <c r="CQ657" s="69">
        <v>0</v>
      </c>
      <c r="CR657" s="69">
        <v>0</v>
      </c>
      <c r="CS657" s="69">
        <v>0</v>
      </c>
      <c r="CT657" s="69">
        <v>0</v>
      </c>
      <c r="CU657" s="69">
        <v>0</v>
      </c>
      <c r="CV657" s="69">
        <v>0</v>
      </c>
      <c r="CW657" s="69">
        <v>0</v>
      </c>
      <c r="CX657" s="69">
        <v>0</v>
      </c>
      <c r="CY657" s="70" t="s">
        <v>423</v>
      </c>
      <c r="CZ657" s="69">
        <v>0</v>
      </c>
      <c r="DA657" s="69">
        <v>0</v>
      </c>
      <c r="DB657" s="69">
        <v>0</v>
      </c>
      <c r="DC657" s="69">
        <v>0</v>
      </c>
      <c r="DD657" s="69">
        <v>0</v>
      </c>
      <c r="DE657" s="69">
        <v>0</v>
      </c>
      <c r="DF657" s="69">
        <v>0</v>
      </c>
      <c r="DG657" s="69">
        <v>0</v>
      </c>
      <c r="DH657" s="70" t="s">
        <v>423</v>
      </c>
    </row>
    <row r="658" spans="1:112" s="74" customFormat="1" ht="11.5" hidden="1" x14ac:dyDescent="0.35">
      <c r="A658" s="88">
        <v>5893</v>
      </c>
      <c r="B658" s="88" t="s">
        <v>851</v>
      </c>
      <c r="C658" s="69"/>
      <c r="D658" s="69">
        <v>0</v>
      </c>
      <c r="E658" s="69">
        <v>0</v>
      </c>
      <c r="F658" s="69">
        <v>0</v>
      </c>
      <c r="G658" s="69">
        <v>0</v>
      </c>
      <c r="H658" s="69">
        <v>0</v>
      </c>
      <c r="I658" s="69">
        <v>0</v>
      </c>
      <c r="J658" s="69">
        <v>0</v>
      </c>
      <c r="K658" s="69">
        <v>0</v>
      </c>
      <c r="L658" s="69">
        <v>0</v>
      </c>
      <c r="M658" s="69">
        <v>0</v>
      </c>
      <c r="N658" s="70" t="s">
        <v>423</v>
      </c>
      <c r="O658" s="69">
        <v>0</v>
      </c>
      <c r="P658" s="69">
        <v>0</v>
      </c>
      <c r="Q658" s="69">
        <v>0</v>
      </c>
      <c r="R658" s="69">
        <v>0</v>
      </c>
      <c r="S658" s="69">
        <v>0</v>
      </c>
      <c r="T658" s="69">
        <v>0</v>
      </c>
      <c r="U658" s="69">
        <v>0</v>
      </c>
      <c r="V658" s="69">
        <v>0</v>
      </c>
      <c r="W658" s="70" t="s">
        <v>423</v>
      </c>
      <c r="X658" s="69">
        <f t="shared" si="450"/>
        <v>0</v>
      </c>
      <c r="Y658" s="69">
        <f t="shared" si="450"/>
        <v>0</v>
      </c>
      <c r="Z658" s="69">
        <f t="shared" si="450"/>
        <v>0</v>
      </c>
      <c r="AA658" s="69">
        <f t="shared" si="450"/>
        <v>0</v>
      </c>
      <c r="AB658" s="69">
        <f t="shared" si="450"/>
        <v>0</v>
      </c>
      <c r="AC658" s="69">
        <f t="shared" si="450"/>
        <v>0</v>
      </c>
      <c r="AD658" s="69">
        <f t="shared" si="450"/>
        <v>0</v>
      </c>
      <c r="AE658" s="69">
        <f t="shared" si="450"/>
        <v>0</v>
      </c>
      <c r="AF658" s="69">
        <v>0</v>
      </c>
      <c r="AG658" s="69">
        <v>0</v>
      </c>
      <c r="AH658" s="69">
        <v>0</v>
      </c>
      <c r="AI658" s="69">
        <v>0</v>
      </c>
      <c r="AJ658" s="69">
        <v>0</v>
      </c>
      <c r="AK658" s="69">
        <v>0</v>
      </c>
      <c r="AL658" s="69">
        <v>0</v>
      </c>
      <c r="AM658" s="69">
        <v>0</v>
      </c>
      <c r="AN658" s="70" t="s">
        <v>423</v>
      </c>
      <c r="AO658" s="69">
        <v>0</v>
      </c>
      <c r="AP658" s="69">
        <v>0</v>
      </c>
      <c r="AQ658" s="69">
        <v>0</v>
      </c>
      <c r="AR658" s="69">
        <v>0</v>
      </c>
      <c r="AS658" s="69">
        <v>0</v>
      </c>
      <c r="AT658" s="69">
        <v>0</v>
      </c>
      <c r="AU658" s="69">
        <v>0</v>
      </c>
      <c r="AV658" s="69">
        <v>0</v>
      </c>
      <c r="AW658" s="70" t="s">
        <v>423</v>
      </c>
      <c r="AX658" s="69">
        <v>0</v>
      </c>
      <c r="AY658" s="69">
        <v>0</v>
      </c>
      <c r="AZ658" s="69">
        <v>0</v>
      </c>
      <c r="BA658" s="69">
        <v>0</v>
      </c>
      <c r="BB658" s="69">
        <v>0</v>
      </c>
      <c r="BC658" s="69">
        <v>0</v>
      </c>
      <c r="BD658" s="69">
        <v>0</v>
      </c>
      <c r="BE658" s="69">
        <v>0</v>
      </c>
      <c r="BF658" s="70" t="s">
        <v>423</v>
      </c>
      <c r="BG658" s="69">
        <v>0</v>
      </c>
      <c r="BH658" s="69">
        <v>0</v>
      </c>
      <c r="BI658" s="69">
        <v>0</v>
      </c>
      <c r="BJ658" s="69">
        <v>0</v>
      </c>
      <c r="BK658" s="69">
        <v>0</v>
      </c>
      <c r="BL658" s="69">
        <v>0</v>
      </c>
      <c r="BM658" s="69">
        <v>0</v>
      </c>
      <c r="BN658" s="69">
        <v>0</v>
      </c>
      <c r="BO658" s="70" t="s">
        <v>423</v>
      </c>
      <c r="BP658" s="69">
        <v>0</v>
      </c>
      <c r="BQ658" s="69">
        <v>0</v>
      </c>
      <c r="BR658" s="69">
        <v>0</v>
      </c>
      <c r="BS658" s="69">
        <v>0</v>
      </c>
      <c r="BT658" s="69">
        <v>0</v>
      </c>
      <c r="BU658" s="69">
        <v>0</v>
      </c>
      <c r="BV658" s="69">
        <v>0</v>
      </c>
      <c r="BW658" s="69">
        <v>0</v>
      </c>
      <c r="BX658" s="70" t="s">
        <v>423</v>
      </c>
      <c r="BY658" s="69">
        <v>0</v>
      </c>
      <c r="BZ658" s="69">
        <v>0</v>
      </c>
      <c r="CA658" s="69">
        <v>0</v>
      </c>
      <c r="CB658" s="69">
        <v>0</v>
      </c>
      <c r="CC658" s="69">
        <v>0</v>
      </c>
      <c r="CD658" s="69">
        <v>0</v>
      </c>
      <c r="CE658" s="69">
        <v>0</v>
      </c>
      <c r="CF658" s="69">
        <v>0</v>
      </c>
      <c r="CG658" s="70" t="s">
        <v>423</v>
      </c>
      <c r="CH658" s="69">
        <v>0</v>
      </c>
      <c r="CI658" s="69">
        <v>0</v>
      </c>
      <c r="CJ658" s="69">
        <v>0</v>
      </c>
      <c r="CK658" s="69">
        <v>0</v>
      </c>
      <c r="CL658" s="69">
        <v>0</v>
      </c>
      <c r="CM658" s="69">
        <v>0</v>
      </c>
      <c r="CN658" s="69">
        <v>0</v>
      </c>
      <c r="CO658" s="69">
        <v>0</v>
      </c>
      <c r="CP658" s="70" t="s">
        <v>423</v>
      </c>
      <c r="CQ658" s="69">
        <v>0</v>
      </c>
      <c r="CR658" s="69">
        <v>0</v>
      </c>
      <c r="CS658" s="69">
        <v>0</v>
      </c>
      <c r="CT658" s="69">
        <v>0</v>
      </c>
      <c r="CU658" s="69">
        <v>0</v>
      </c>
      <c r="CV658" s="69">
        <v>0</v>
      </c>
      <c r="CW658" s="69">
        <v>0</v>
      </c>
      <c r="CX658" s="69">
        <v>0</v>
      </c>
      <c r="CY658" s="70" t="s">
        <v>423</v>
      </c>
      <c r="CZ658" s="69">
        <v>0</v>
      </c>
      <c r="DA658" s="69">
        <v>0</v>
      </c>
      <c r="DB658" s="69">
        <v>0</v>
      </c>
      <c r="DC658" s="69">
        <v>0</v>
      </c>
      <c r="DD658" s="69">
        <v>0</v>
      </c>
      <c r="DE658" s="69">
        <v>0</v>
      </c>
      <c r="DF658" s="69">
        <v>0</v>
      </c>
      <c r="DG658" s="69">
        <v>0</v>
      </c>
      <c r="DH658" s="70" t="s">
        <v>423</v>
      </c>
    </row>
    <row r="659" spans="1:112" s="74" customFormat="1" ht="11.5" hidden="1" x14ac:dyDescent="0.35">
      <c r="A659" s="88">
        <v>5896</v>
      </c>
      <c r="B659" s="88" t="s">
        <v>852</v>
      </c>
      <c r="C659" s="69"/>
      <c r="D659" s="69">
        <v>0</v>
      </c>
      <c r="E659" s="69">
        <v>0</v>
      </c>
      <c r="F659" s="69">
        <v>0</v>
      </c>
      <c r="G659" s="69">
        <v>0</v>
      </c>
      <c r="H659" s="69">
        <v>0</v>
      </c>
      <c r="I659" s="69">
        <v>0</v>
      </c>
      <c r="J659" s="69">
        <v>0</v>
      </c>
      <c r="K659" s="69">
        <v>0</v>
      </c>
      <c r="L659" s="69">
        <v>0</v>
      </c>
      <c r="M659" s="69">
        <v>0</v>
      </c>
      <c r="N659" s="70" t="s">
        <v>423</v>
      </c>
      <c r="O659" s="69">
        <v>0</v>
      </c>
      <c r="P659" s="69">
        <v>0</v>
      </c>
      <c r="Q659" s="69">
        <v>0</v>
      </c>
      <c r="R659" s="69">
        <v>0</v>
      </c>
      <c r="S659" s="69">
        <v>0</v>
      </c>
      <c r="T659" s="69">
        <v>0</v>
      </c>
      <c r="U659" s="69">
        <v>0</v>
      </c>
      <c r="V659" s="69">
        <v>0</v>
      </c>
      <c r="W659" s="70" t="s">
        <v>423</v>
      </c>
      <c r="X659" s="69">
        <f t="shared" si="450"/>
        <v>0</v>
      </c>
      <c r="Y659" s="69">
        <f t="shared" si="450"/>
        <v>0</v>
      </c>
      <c r="Z659" s="69">
        <f t="shared" si="450"/>
        <v>0</v>
      </c>
      <c r="AA659" s="69">
        <f t="shared" si="450"/>
        <v>0</v>
      </c>
      <c r="AB659" s="69">
        <f t="shared" si="450"/>
        <v>0</v>
      </c>
      <c r="AC659" s="69">
        <f t="shared" si="450"/>
        <v>0</v>
      </c>
      <c r="AD659" s="69">
        <f t="shared" si="450"/>
        <v>0</v>
      </c>
      <c r="AE659" s="69">
        <f t="shared" si="450"/>
        <v>0</v>
      </c>
      <c r="AF659" s="69">
        <v>0</v>
      </c>
      <c r="AG659" s="69">
        <v>0</v>
      </c>
      <c r="AH659" s="69">
        <v>0</v>
      </c>
      <c r="AI659" s="69">
        <v>0</v>
      </c>
      <c r="AJ659" s="69">
        <v>0</v>
      </c>
      <c r="AK659" s="69">
        <v>0</v>
      </c>
      <c r="AL659" s="69">
        <v>0</v>
      </c>
      <c r="AM659" s="69">
        <v>0</v>
      </c>
      <c r="AN659" s="70" t="s">
        <v>423</v>
      </c>
      <c r="AO659" s="69">
        <v>0</v>
      </c>
      <c r="AP659" s="69">
        <v>0</v>
      </c>
      <c r="AQ659" s="69">
        <v>0</v>
      </c>
      <c r="AR659" s="69">
        <v>0</v>
      </c>
      <c r="AS659" s="69">
        <v>0</v>
      </c>
      <c r="AT659" s="69">
        <v>0</v>
      </c>
      <c r="AU659" s="69">
        <v>0</v>
      </c>
      <c r="AV659" s="69">
        <v>0</v>
      </c>
      <c r="AW659" s="70" t="s">
        <v>423</v>
      </c>
      <c r="AX659" s="69">
        <v>0</v>
      </c>
      <c r="AY659" s="69">
        <v>0</v>
      </c>
      <c r="AZ659" s="69">
        <v>0</v>
      </c>
      <c r="BA659" s="69">
        <v>0</v>
      </c>
      <c r="BB659" s="69">
        <v>0</v>
      </c>
      <c r="BC659" s="69">
        <v>0</v>
      </c>
      <c r="BD659" s="69">
        <v>0</v>
      </c>
      <c r="BE659" s="69">
        <v>0</v>
      </c>
      <c r="BF659" s="70" t="s">
        <v>423</v>
      </c>
      <c r="BG659" s="69">
        <v>0</v>
      </c>
      <c r="BH659" s="69">
        <v>0</v>
      </c>
      <c r="BI659" s="69">
        <v>0</v>
      </c>
      <c r="BJ659" s="69">
        <v>0</v>
      </c>
      <c r="BK659" s="69">
        <v>0</v>
      </c>
      <c r="BL659" s="69">
        <v>0</v>
      </c>
      <c r="BM659" s="69">
        <v>0</v>
      </c>
      <c r="BN659" s="69">
        <v>0</v>
      </c>
      <c r="BO659" s="70" t="s">
        <v>423</v>
      </c>
      <c r="BP659" s="69">
        <v>0</v>
      </c>
      <c r="BQ659" s="69">
        <v>0</v>
      </c>
      <c r="BR659" s="69">
        <v>0</v>
      </c>
      <c r="BS659" s="69">
        <v>0</v>
      </c>
      <c r="BT659" s="69">
        <v>0</v>
      </c>
      <c r="BU659" s="69">
        <v>0</v>
      </c>
      <c r="BV659" s="69">
        <v>0</v>
      </c>
      <c r="BW659" s="69">
        <v>0</v>
      </c>
      <c r="BX659" s="70" t="s">
        <v>423</v>
      </c>
      <c r="BY659" s="69">
        <v>0</v>
      </c>
      <c r="BZ659" s="69">
        <v>0</v>
      </c>
      <c r="CA659" s="69">
        <v>0</v>
      </c>
      <c r="CB659" s="69">
        <v>0</v>
      </c>
      <c r="CC659" s="69">
        <v>0</v>
      </c>
      <c r="CD659" s="69">
        <v>0</v>
      </c>
      <c r="CE659" s="69">
        <v>0</v>
      </c>
      <c r="CF659" s="69">
        <v>0</v>
      </c>
      <c r="CG659" s="70" t="s">
        <v>423</v>
      </c>
      <c r="CH659" s="69">
        <v>0</v>
      </c>
      <c r="CI659" s="69">
        <v>0</v>
      </c>
      <c r="CJ659" s="69">
        <v>0</v>
      </c>
      <c r="CK659" s="69">
        <v>0</v>
      </c>
      <c r="CL659" s="69">
        <v>0</v>
      </c>
      <c r="CM659" s="69">
        <v>0</v>
      </c>
      <c r="CN659" s="69">
        <v>0</v>
      </c>
      <c r="CO659" s="69">
        <v>0</v>
      </c>
      <c r="CP659" s="70" t="s">
        <v>423</v>
      </c>
      <c r="CQ659" s="69">
        <v>0</v>
      </c>
      <c r="CR659" s="69">
        <v>0</v>
      </c>
      <c r="CS659" s="69">
        <v>0</v>
      </c>
      <c r="CT659" s="69">
        <v>0</v>
      </c>
      <c r="CU659" s="69">
        <v>0</v>
      </c>
      <c r="CV659" s="69">
        <v>0</v>
      </c>
      <c r="CW659" s="69">
        <v>0</v>
      </c>
      <c r="CX659" s="69">
        <v>0</v>
      </c>
      <c r="CY659" s="70" t="s">
        <v>423</v>
      </c>
      <c r="CZ659" s="69">
        <v>0</v>
      </c>
      <c r="DA659" s="69">
        <v>0</v>
      </c>
      <c r="DB659" s="69">
        <v>0</v>
      </c>
      <c r="DC659" s="69">
        <v>0</v>
      </c>
      <c r="DD659" s="69">
        <v>0</v>
      </c>
      <c r="DE659" s="69">
        <v>0</v>
      </c>
      <c r="DF659" s="69">
        <v>0</v>
      </c>
      <c r="DG659" s="69">
        <v>0</v>
      </c>
      <c r="DH659" s="70" t="s">
        <v>423</v>
      </c>
    </row>
    <row r="660" spans="1:112" s="74" customFormat="1" ht="11.5" hidden="1" x14ac:dyDescent="0.35">
      <c r="A660" s="88">
        <v>5898</v>
      </c>
      <c r="B660" s="88" t="s">
        <v>853</v>
      </c>
      <c r="C660" s="69"/>
      <c r="D660" s="69">
        <v>0</v>
      </c>
      <c r="E660" s="69">
        <v>0</v>
      </c>
      <c r="F660" s="69">
        <v>0</v>
      </c>
      <c r="G660" s="69">
        <v>0</v>
      </c>
      <c r="H660" s="69">
        <v>0</v>
      </c>
      <c r="I660" s="69">
        <v>0</v>
      </c>
      <c r="J660" s="69">
        <v>0</v>
      </c>
      <c r="K660" s="69">
        <v>0</v>
      </c>
      <c r="L660" s="69">
        <v>0</v>
      </c>
      <c r="M660" s="69">
        <v>0</v>
      </c>
      <c r="N660" s="70" t="s">
        <v>423</v>
      </c>
      <c r="O660" s="69">
        <v>0</v>
      </c>
      <c r="P660" s="69">
        <v>0</v>
      </c>
      <c r="Q660" s="69">
        <v>0</v>
      </c>
      <c r="R660" s="69">
        <v>0</v>
      </c>
      <c r="S660" s="69">
        <v>0</v>
      </c>
      <c r="T660" s="69">
        <v>0</v>
      </c>
      <c r="U660" s="69">
        <v>0</v>
      </c>
      <c r="V660" s="69">
        <v>0</v>
      </c>
      <c r="W660" s="70" t="s">
        <v>423</v>
      </c>
      <c r="X660" s="69">
        <f t="shared" si="450"/>
        <v>0</v>
      </c>
      <c r="Y660" s="69">
        <f t="shared" si="450"/>
        <v>0</v>
      </c>
      <c r="Z660" s="69">
        <f t="shared" si="450"/>
        <v>0</v>
      </c>
      <c r="AA660" s="69">
        <f t="shared" si="450"/>
        <v>0</v>
      </c>
      <c r="AB660" s="69">
        <f t="shared" si="450"/>
        <v>0</v>
      </c>
      <c r="AC660" s="69">
        <f t="shared" si="450"/>
        <v>0</v>
      </c>
      <c r="AD660" s="69">
        <f t="shared" si="450"/>
        <v>0</v>
      </c>
      <c r="AE660" s="69">
        <f t="shared" si="450"/>
        <v>0</v>
      </c>
      <c r="AF660" s="69">
        <v>0</v>
      </c>
      <c r="AG660" s="69">
        <v>0</v>
      </c>
      <c r="AH660" s="69">
        <v>0</v>
      </c>
      <c r="AI660" s="69">
        <v>0</v>
      </c>
      <c r="AJ660" s="69">
        <v>0</v>
      </c>
      <c r="AK660" s="69">
        <v>0</v>
      </c>
      <c r="AL660" s="69">
        <v>0</v>
      </c>
      <c r="AM660" s="69">
        <v>0</v>
      </c>
      <c r="AN660" s="70" t="s">
        <v>423</v>
      </c>
      <c r="AO660" s="69">
        <v>0</v>
      </c>
      <c r="AP660" s="69">
        <v>0</v>
      </c>
      <c r="AQ660" s="69">
        <v>0</v>
      </c>
      <c r="AR660" s="69">
        <v>0</v>
      </c>
      <c r="AS660" s="69">
        <v>0</v>
      </c>
      <c r="AT660" s="69">
        <v>0</v>
      </c>
      <c r="AU660" s="69">
        <v>0</v>
      </c>
      <c r="AV660" s="69">
        <v>0</v>
      </c>
      <c r="AW660" s="70" t="s">
        <v>423</v>
      </c>
      <c r="AX660" s="69">
        <v>0</v>
      </c>
      <c r="AY660" s="69">
        <v>0</v>
      </c>
      <c r="AZ660" s="69">
        <v>0</v>
      </c>
      <c r="BA660" s="69">
        <v>0</v>
      </c>
      <c r="BB660" s="69">
        <v>0</v>
      </c>
      <c r="BC660" s="69">
        <v>0</v>
      </c>
      <c r="BD660" s="69">
        <v>0</v>
      </c>
      <c r="BE660" s="69">
        <v>0</v>
      </c>
      <c r="BF660" s="70" t="s">
        <v>423</v>
      </c>
      <c r="BG660" s="69">
        <v>0</v>
      </c>
      <c r="BH660" s="69">
        <v>0</v>
      </c>
      <c r="BI660" s="69">
        <v>0</v>
      </c>
      <c r="BJ660" s="69">
        <v>0</v>
      </c>
      <c r="BK660" s="69">
        <v>0</v>
      </c>
      <c r="BL660" s="69">
        <v>0</v>
      </c>
      <c r="BM660" s="69">
        <v>0</v>
      </c>
      <c r="BN660" s="69">
        <v>0</v>
      </c>
      <c r="BO660" s="70" t="s">
        <v>423</v>
      </c>
      <c r="BP660" s="69">
        <v>0</v>
      </c>
      <c r="BQ660" s="69">
        <v>0</v>
      </c>
      <c r="BR660" s="69">
        <v>0</v>
      </c>
      <c r="BS660" s="69">
        <v>0</v>
      </c>
      <c r="BT660" s="69">
        <v>0</v>
      </c>
      <c r="BU660" s="69">
        <v>0</v>
      </c>
      <c r="BV660" s="69">
        <v>0</v>
      </c>
      <c r="BW660" s="69">
        <v>0</v>
      </c>
      <c r="BX660" s="70" t="s">
        <v>423</v>
      </c>
      <c r="BY660" s="69">
        <v>0</v>
      </c>
      <c r="BZ660" s="69">
        <v>0</v>
      </c>
      <c r="CA660" s="69">
        <v>0</v>
      </c>
      <c r="CB660" s="69">
        <v>0</v>
      </c>
      <c r="CC660" s="69">
        <v>0</v>
      </c>
      <c r="CD660" s="69">
        <v>0</v>
      </c>
      <c r="CE660" s="69">
        <v>0</v>
      </c>
      <c r="CF660" s="69">
        <v>0</v>
      </c>
      <c r="CG660" s="70" t="s">
        <v>423</v>
      </c>
      <c r="CH660" s="69">
        <v>0</v>
      </c>
      <c r="CI660" s="69">
        <v>0</v>
      </c>
      <c r="CJ660" s="69">
        <v>0</v>
      </c>
      <c r="CK660" s="69">
        <v>0</v>
      </c>
      <c r="CL660" s="69">
        <v>0</v>
      </c>
      <c r="CM660" s="69">
        <v>0</v>
      </c>
      <c r="CN660" s="69">
        <v>0</v>
      </c>
      <c r="CO660" s="69">
        <v>0</v>
      </c>
      <c r="CP660" s="70" t="s">
        <v>423</v>
      </c>
      <c r="CQ660" s="69">
        <v>0</v>
      </c>
      <c r="CR660" s="69">
        <v>0</v>
      </c>
      <c r="CS660" s="69">
        <v>0</v>
      </c>
      <c r="CT660" s="69">
        <v>0</v>
      </c>
      <c r="CU660" s="69">
        <v>0</v>
      </c>
      <c r="CV660" s="69">
        <v>0</v>
      </c>
      <c r="CW660" s="69">
        <v>0</v>
      </c>
      <c r="CX660" s="69">
        <v>0</v>
      </c>
      <c r="CY660" s="70" t="s">
        <v>423</v>
      </c>
      <c r="CZ660" s="69">
        <v>0</v>
      </c>
      <c r="DA660" s="69">
        <v>0</v>
      </c>
      <c r="DB660" s="69">
        <v>0</v>
      </c>
      <c r="DC660" s="69">
        <v>0</v>
      </c>
      <c r="DD660" s="69">
        <v>0</v>
      </c>
      <c r="DE660" s="69">
        <v>0</v>
      </c>
      <c r="DF660" s="69">
        <v>0</v>
      </c>
      <c r="DG660" s="69">
        <v>0</v>
      </c>
      <c r="DH660" s="70" t="s">
        <v>423</v>
      </c>
    </row>
    <row r="661" spans="1:112" s="74" customFormat="1" ht="11.5" hidden="1" x14ac:dyDescent="0.35">
      <c r="A661" s="88">
        <v>5899</v>
      </c>
      <c r="B661" s="88" t="s">
        <v>854</v>
      </c>
      <c r="C661" s="69"/>
      <c r="D661" s="69">
        <v>0</v>
      </c>
      <c r="E661" s="69">
        <v>40000</v>
      </c>
      <c r="F661" s="69">
        <v>40000</v>
      </c>
      <c r="G661" s="69">
        <v>0</v>
      </c>
      <c r="H661" s="69">
        <v>0</v>
      </c>
      <c r="I661" s="69">
        <v>0</v>
      </c>
      <c r="J661" s="69">
        <v>0</v>
      </c>
      <c r="K661" s="69">
        <v>0</v>
      </c>
      <c r="L661" s="69">
        <v>0</v>
      </c>
      <c r="M661" s="69">
        <v>0</v>
      </c>
      <c r="N661" s="70" t="s">
        <v>423</v>
      </c>
      <c r="O661" s="69">
        <v>40000</v>
      </c>
      <c r="P661" s="69">
        <v>0</v>
      </c>
      <c r="Q661" s="69">
        <v>0</v>
      </c>
      <c r="R661" s="69">
        <v>0</v>
      </c>
      <c r="S661" s="69">
        <v>0</v>
      </c>
      <c r="T661" s="69">
        <v>0</v>
      </c>
      <c r="U661" s="69">
        <v>0</v>
      </c>
      <c r="V661" s="69">
        <v>40000</v>
      </c>
      <c r="W661" s="70" t="s">
        <v>423</v>
      </c>
      <c r="X661" s="69">
        <f t="shared" si="450"/>
        <v>0</v>
      </c>
      <c r="Y661" s="69">
        <f t="shared" si="450"/>
        <v>0</v>
      </c>
      <c r="Z661" s="69">
        <f t="shared" si="450"/>
        <v>0</v>
      </c>
      <c r="AA661" s="69">
        <f t="shared" si="450"/>
        <v>0</v>
      </c>
      <c r="AB661" s="69">
        <f t="shared" si="450"/>
        <v>0</v>
      </c>
      <c r="AC661" s="69">
        <f t="shared" si="450"/>
        <v>0</v>
      </c>
      <c r="AD661" s="69">
        <f t="shared" si="450"/>
        <v>0</v>
      </c>
      <c r="AE661" s="69">
        <f t="shared" si="450"/>
        <v>-40000</v>
      </c>
      <c r="AF661" s="69">
        <v>41200</v>
      </c>
      <c r="AG661" s="69">
        <v>0</v>
      </c>
      <c r="AH661" s="69">
        <v>0</v>
      </c>
      <c r="AI661" s="69">
        <v>0</v>
      </c>
      <c r="AJ661" s="69">
        <v>0</v>
      </c>
      <c r="AK661" s="69">
        <v>0</v>
      </c>
      <c r="AL661" s="69">
        <v>0</v>
      </c>
      <c r="AM661" s="69">
        <v>41200</v>
      </c>
      <c r="AN661" s="70" t="s">
        <v>423</v>
      </c>
      <c r="AO661" s="69">
        <v>42436</v>
      </c>
      <c r="AP661" s="69">
        <v>0</v>
      </c>
      <c r="AQ661" s="69">
        <v>0</v>
      </c>
      <c r="AR661" s="69">
        <v>0</v>
      </c>
      <c r="AS661" s="69">
        <v>0</v>
      </c>
      <c r="AT661" s="69">
        <v>0</v>
      </c>
      <c r="AU661" s="69">
        <v>0</v>
      </c>
      <c r="AV661" s="69">
        <v>42436</v>
      </c>
      <c r="AW661" s="70" t="s">
        <v>423</v>
      </c>
      <c r="AX661" s="69">
        <v>43709.08</v>
      </c>
      <c r="AY661" s="69">
        <v>0</v>
      </c>
      <c r="AZ661" s="69">
        <v>0</v>
      </c>
      <c r="BA661" s="69">
        <v>0</v>
      </c>
      <c r="BB661" s="69">
        <v>0</v>
      </c>
      <c r="BC661" s="69">
        <v>0</v>
      </c>
      <c r="BD661" s="69">
        <v>0</v>
      </c>
      <c r="BE661" s="69">
        <v>43709.08</v>
      </c>
      <c r="BF661" s="70" t="s">
        <v>423</v>
      </c>
      <c r="BG661" s="69">
        <v>45020.352400000003</v>
      </c>
      <c r="BH661" s="69">
        <v>0</v>
      </c>
      <c r="BI661" s="69">
        <v>0</v>
      </c>
      <c r="BJ661" s="69">
        <v>0</v>
      </c>
      <c r="BK661" s="69">
        <v>0</v>
      </c>
      <c r="BL661" s="69">
        <v>0</v>
      </c>
      <c r="BM661" s="69">
        <v>0</v>
      </c>
      <c r="BN661" s="69">
        <v>45020.352400000003</v>
      </c>
      <c r="BO661" s="70" t="s">
        <v>423</v>
      </c>
      <c r="BP661" s="69">
        <v>46370.962972000001</v>
      </c>
      <c r="BQ661" s="69">
        <v>0</v>
      </c>
      <c r="BR661" s="69">
        <v>0</v>
      </c>
      <c r="BS661" s="69">
        <v>0</v>
      </c>
      <c r="BT661" s="69">
        <v>0</v>
      </c>
      <c r="BU661" s="69">
        <v>0</v>
      </c>
      <c r="BV661" s="69">
        <v>0</v>
      </c>
      <c r="BW661" s="69">
        <v>46370.962972000001</v>
      </c>
      <c r="BX661" s="70" t="s">
        <v>423</v>
      </c>
      <c r="BY661" s="69">
        <v>47762.091861159999</v>
      </c>
      <c r="BZ661" s="69">
        <v>0</v>
      </c>
      <c r="CA661" s="69">
        <v>0</v>
      </c>
      <c r="CB661" s="69">
        <v>0</v>
      </c>
      <c r="CC661" s="69">
        <v>0</v>
      </c>
      <c r="CD661" s="69">
        <v>0</v>
      </c>
      <c r="CE661" s="69">
        <v>0</v>
      </c>
      <c r="CF661" s="69">
        <v>47762.091861159999</v>
      </c>
      <c r="CG661" s="70" t="s">
        <v>423</v>
      </c>
      <c r="CH661" s="69">
        <v>49194.954616994801</v>
      </c>
      <c r="CI661" s="69">
        <v>0</v>
      </c>
      <c r="CJ661" s="69">
        <v>0</v>
      </c>
      <c r="CK661" s="69">
        <v>0</v>
      </c>
      <c r="CL661" s="69">
        <v>0</v>
      </c>
      <c r="CM661" s="69">
        <v>0</v>
      </c>
      <c r="CN661" s="69">
        <v>0</v>
      </c>
      <c r="CO661" s="69">
        <v>49194.954616994801</v>
      </c>
      <c r="CP661" s="70" t="s">
        <v>423</v>
      </c>
      <c r="CQ661" s="69">
        <v>50670.803255504645</v>
      </c>
      <c r="CR661" s="69">
        <v>0</v>
      </c>
      <c r="CS661" s="69">
        <v>0</v>
      </c>
      <c r="CT661" s="69">
        <v>0</v>
      </c>
      <c r="CU661" s="69">
        <v>0</v>
      </c>
      <c r="CV661" s="69">
        <v>0</v>
      </c>
      <c r="CW661" s="69">
        <v>0</v>
      </c>
      <c r="CX661" s="69">
        <v>50670.803255504645</v>
      </c>
      <c r="CY661" s="70" t="s">
        <v>423</v>
      </c>
      <c r="CZ661" s="69">
        <v>52190.927353169784</v>
      </c>
      <c r="DA661" s="69">
        <v>0</v>
      </c>
      <c r="DB661" s="69">
        <v>0</v>
      </c>
      <c r="DC661" s="69">
        <v>0</v>
      </c>
      <c r="DD661" s="69">
        <v>0</v>
      </c>
      <c r="DE661" s="69">
        <v>0</v>
      </c>
      <c r="DF661" s="69">
        <v>0</v>
      </c>
      <c r="DG661" s="69">
        <v>52190.927353169784</v>
      </c>
      <c r="DH661" s="70" t="s">
        <v>423</v>
      </c>
    </row>
    <row r="662" spans="1:112" s="74" customFormat="1" ht="11.5" x14ac:dyDescent="0.35">
      <c r="A662" s="88">
        <v>5900</v>
      </c>
      <c r="B662" s="88" t="s">
        <v>855</v>
      </c>
      <c r="C662" s="69"/>
      <c r="D662" s="69">
        <v>0</v>
      </c>
      <c r="E662" s="69">
        <v>102800</v>
      </c>
      <c r="F662" s="69">
        <v>24000</v>
      </c>
      <c r="G662" s="69">
        <v>32000</v>
      </c>
      <c r="H662" s="69">
        <v>0</v>
      </c>
      <c r="I662" s="69">
        <v>4800</v>
      </c>
      <c r="J662" s="69">
        <v>42000</v>
      </c>
      <c r="K662" s="69">
        <v>0</v>
      </c>
      <c r="L662" s="69">
        <v>0</v>
      </c>
      <c r="M662" s="69">
        <v>0</v>
      </c>
      <c r="N662" s="70" t="s">
        <v>423</v>
      </c>
      <c r="O662" s="69">
        <v>24000</v>
      </c>
      <c r="P662" s="69">
        <v>32000</v>
      </c>
      <c r="Q662" s="69">
        <v>0</v>
      </c>
      <c r="R662" s="69">
        <v>4800</v>
      </c>
      <c r="S662" s="69">
        <v>42000</v>
      </c>
      <c r="T662" s="69">
        <v>0</v>
      </c>
      <c r="U662" s="69">
        <v>0</v>
      </c>
      <c r="V662" s="69">
        <v>102800</v>
      </c>
      <c r="W662" s="70" t="s">
        <v>423</v>
      </c>
      <c r="X662" s="69">
        <f t="shared" si="450"/>
        <v>0</v>
      </c>
      <c r="Y662" s="69">
        <f t="shared" si="450"/>
        <v>0</v>
      </c>
      <c r="Z662" s="69">
        <f t="shared" si="450"/>
        <v>0</v>
      </c>
      <c r="AA662" s="69">
        <f t="shared" si="450"/>
        <v>0</v>
      </c>
      <c r="AB662" s="69">
        <f t="shared" si="450"/>
        <v>0</v>
      </c>
      <c r="AC662" s="69">
        <f t="shared" si="450"/>
        <v>0</v>
      </c>
      <c r="AD662" s="69">
        <f t="shared" si="450"/>
        <v>0</v>
      </c>
      <c r="AE662" s="69">
        <f t="shared" si="450"/>
        <v>-102800</v>
      </c>
      <c r="AF662" s="69">
        <v>24720</v>
      </c>
      <c r="AG662" s="69">
        <v>32960</v>
      </c>
      <c r="AH662" s="69">
        <v>0</v>
      </c>
      <c r="AI662" s="69">
        <v>5000</v>
      </c>
      <c r="AJ662" s="69">
        <v>43260</v>
      </c>
      <c r="AK662" s="69">
        <v>0</v>
      </c>
      <c r="AL662" s="69">
        <v>0</v>
      </c>
      <c r="AM662" s="69">
        <v>105940</v>
      </c>
      <c r="AN662" s="70" t="s">
        <v>423</v>
      </c>
      <c r="AO662" s="69">
        <v>25461.600000000002</v>
      </c>
      <c r="AP662" s="69">
        <v>33948.800000000003</v>
      </c>
      <c r="AQ662" s="69">
        <v>0</v>
      </c>
      <c r="AR662" s="69">
        <v>5150</v>
      </c>
      <c r="AS662" s="69">
        <v>44557.8</v>
      </c>
      <c r="AT662" s="69">
        <v>0</v>
      </c>
      <c r="AU662" s="69">
        <v>0</v>
      </c>
      <c r="AV662" s="69">
        <v>109118.20000000001</v>
      </c>
      <c r="AW662" s="70" t="s">
        <v>423</v>
      </c>
      <c r="AX662" s="69">
        <v>26225.448000000004</v>
      </c>
      <c r="AY662" s="69">
        <v>34967.264000000003</v>
      </c>
      <c r="AZ662" s="69">
        <v>0</v>
      </c>
      <c r="BA662" s="69">
        <v>5304.5</v>
      </c>
      <c r="BB662" s="69">
        <v>45894.534000000007</v>
      </c>
      <c r="BC662" s="69">
        <v>0</v>
      </c>
      <c r="BD662" s="69">
        <v>0</v>
      </c>
      <c r="BE662" s="69">
        <v>112391.74600000001</v>
      </c>
      <c r="BF662" s="70" t="s">
        <v>423</v>
      </c>
      <c r="BG662" s="69">
        <v>27012.211440000006</v>
      </c>
      <c r="BH662" s="69">
        <v>36016.281920000001</v>
      </c>
      <c r="BI662" s="69">
        <v>0</v>
      </c>
      <c r="BJ662" s="69">
        <v>5463.6350000000002</v>
      </c>
      <c r="BK662" s="69">
        <v>47271.370020000009</v>
      </c>
      <c r="BL662" s="69">
        <v>0</v>
      </c>
      <c r="BM662" s="69">
        <v>0</v>
      </c>
      <c r="BN662" s="69">
        <v>115763.49838</v>
      </c>
      <c r="BO662" s="70" t="s">
        <v>423</v>
      </c>
      <c r="BP662" s="69">
        <v>27822.577783200006</v>
      </c>
      <c r="BQ662" s="69">
        <v>37096.770377600005</v>
      </c>
      <c r="BR662" s="69">
        <v>0</v>
      </c>
      <c r="BS662" s="69">
        <v>5627.5440500000004</v>
      </c>
      <c r="BT662" s="69">
        <v>48689.511120600007</v>
      </c>
      <c r="BU662" s="69">
        <v>0</v>
      </c>
      <c r="BV662" s="69">
        <v>0</v>
      </c>
      <c r="BW662" s="69">
        <v>119236.40333140001</v>
      </c>
      <c r="BX662" s="70" t="s">
        <v>423</v>
      </c>
      <c r="BY662" s="69">
        <v>28657.255116696007</v>
      </c>
      <c r="BZ662" s="69">
        <v>38209.673488928005</v>
      </c>
      <c r="CA662" s="69">
        <v>0</v>
      </c>
      <c r="CB662" s="69">
        <v>5796.3703715000001</v>
      </c>
      <c r="CC662" s="69">
        <v>50150.196454218007</v>
      </c>
      <c r="CD662" s="69">
        <v>0</v>
      </c>
      <c r="CE662" s="69">
        <v>0</v>
      </c>
      <c r="CF662" s="69">
        <v>122813.49543134202</v>
      </c>
      <c r="CG662" s="70" t="s">
        <v>423</v>
      </c>
      <c r="CH662" s="69">
        <v>29516.972770196888</v>
      </c>
      <c r="CI662" s="69">
        <v>39355.963693595848</v>
      </c>
      <c r="CJ662" s="69">
        <v>0</v>
      </c>
      <c r="CK662" s="69">
        <v>5970.2614826449999</v>
      </c>
      <c r="CL662" s="69">
        <v>51654.702347844548</v>
      </c>
      <c r="CM662" s="69">
        <v>0</v>
      </c>
      <c r="CN662" s="69">
        <v>0</v>
      </c>
      <c r="CO662" s="69">
        <v>126497.90029428228</v>
      </c>
      <c r="CP662" s="70" t="s">
        <v>423</v>
      </c>
      <c r="CQ662" s="69">
        <v>30402.481953302795</v>
      </c>
      <c r="CR662" s="69">
        <v>40536.642604403722</v>
      </c>
      <c r="CS662" s="69">
        <v>0</v>
      </c>
      <c r="CT662" s="69">
        <v>6149.3693271243501</v>
      </c>
      <c r="CU662" s="69">
        <v>53204.343418279888</v>
      </c>
      <c r="CV662" s="69">
        <v>0</v>
      </c>
      <c r="CW662" s="69">
        <v>0</v>
      </c>
      <c r="CX662" s="69">
        <v>130292.83730311075</v>
      </c>
      <c r="CY662" s="70" t="s">
        <v>423</v>
      </c>
      <c r="CZ662" s="69">
        <v>31314.556411901878</v>
      </c>
      <c r="DA662" s="69">
        <v>41752.741882535833</v>
      </c>
      <c r="DB662" s="69">
        <v>0</v>
      </c>
      <c r="DC662" s="69">
        <v>6333.8504069380806</v>
      </c>
      <c r="DD662" s="69">
        <v>54800.47372082829</v>
      </c>
      <c r="DE662" s="69">
        <v>0</v>
      </c>
      <c r="DF662" s="69">
        <v>0</v>
      </c>
      <c r="DG662" s="69">
        <v>134201.62242220409</v>
      </c>
      <c r="DH662" s="70" t="s">
        <v>423</v>
      </c>
    </row>
    <row r="663" spans="1:112" s="74" customFormat="1" ht="11.5" hidden="1" x14ac:dyDescent="0.35">
      <c r="A663" s="88">
        <v>5905</v>
      </c>
      <c r="B663" s="88" t="s">
        <v>856</v>
      </c>
      <c r="C663" s="69"/>
      <c r="D663" s="69">
        <v>0</v>
      </c>
      <c r="E663" s="69">
        <v>0</v>
      </c>
      <c r="F663" s="69">
        <v>0</v>
      </c>
      <c r="G663" s="69">
        <v>0</v>
      </c>
      <c r="H663" s="69">
        <v>0</v>
      </c>
      <c r="I663" s="69">
        <v>0</v>
      </c>
      <c r="J663" s="69">
        <v>0</v>
      </c>
      <c r="K663" s="69">
        <v>0</v>
      </c>
      <c r="L663" s="69">
        <v>0</v>
      </c>
      <c r="M663" s="69">
        <v>0</v>
      </c>
      <c r="N663" s="70" t="s">
        <v>423</v>
      </c>
      <c r="O663" s="69">
        <v>0</v>
      </c>
      <c r="P663" s="69">
        <v>0</v>
      </c>
      <c r="Q663" s="69">
        <v>0</v>
      </c>
      <c r="R663" s="69">
        <v>0</v>
      </c>
      <c r="S663" s="69">
        <v>0</v>
      </c>
      <c r="T663" s="69">
        <v>0</v>
      </c>
      <c r="U663" s="69">
        <v>0</v>
      </c>
      <c r="V663" s="69">
        <v>0</v>
      </c>
      <c r="W663" s="70" t="s">
        <v>423</v>
      </c>
      <c r="X663" s="69">
        <f t="shared" si="450"/>
        <v>0</v>
      </c>
      <c r="Y663" s="69">
        <f t="shared" si="450"/>
        <v>0</v>
      </c>
      <c r="Z663" s="69">
        <f t="shared" si="450"/>
        <v>0</v>
      </c>
      <c r="AA663" s="69">
        <f t="shared" si="450"/>
        <v>0</v>
      </c>
      <c r="AB663" s="69">
        <f t="shared" si="450"/>
        <v>0</v>
      </c>
      <c r="AC663" s="69">
        <f t="shared" si="450"/>
        <v>0</v>
      </c>
      <c r="AD663" s="69">
        <f t="shared" si="450"/>
        <v>0</v>
      </c>
      <c r="AE663" s="69">
        <f t="shared" si="450"/>
        <v>0</v>
      </c>
      <c r="AF663" s="69">
        <v>0</v>
      </c>
      <c r="AG663" s="69">
        <v>0</v>
      </c>
      <c r="AH663" s="69">
        <v>0</v>
      </c>
      <c r="AI663" s="69">
        <v>0</v>
      </c>
      <c r="AJ663" s="69">
        <v>0</v>
      </c>
      <c r="AK663" s="69">
        <v>0</v>
      </c>
      <c r="AL663" s="69">
        <v>0</v>
      </c>
      <c r="AM663" s="69">
        <v>0</v>
      </c>
      <c r="AN663" s="70" t="s">
        <v>423</v>
      </c>
      <c r="AO663" s="69">
        <v>0</v>
      </c>
      <c r="AP663" s="69">
        <v>0</v>
      </c>
      <c r="AQ663" s="69">
        <v>0</v>
      </c>
      <c r="AR663" s="69">
        <v>0</v>
      </c>
      <c r="AS663" s="69">
        <v>0</v>
      </c>
      <c r="AT663" s="69">
        <v>0</v>
      </c>
      <c r="AU663" s="69">
        <v>0</v>
      </c>
      <c r="AV663" s="69">
        <v>0</v>
      </c>
      <c r="AW663" s="70" t="s">
        <v>423</v>
      </c>
      <c r="AX663" s="69">
        <v>0</v>
      </c>
      <c r="AY663" s="69">
        <v>0</v>
      </c>
      <c r="AZ663" s="69">
        <v>0</v>
      </c>
      <c r="BA663" s="69">
        <v>0</v>
      </c>
      <c r="BB663" s="69">
        <v>0</v>
      </c>
      <c r="BC663" s="69">
        <v>0</v>
      </c>
      <c r="BD663" s="69">
        <v>0</v>
      </c>
      <c r="BE663" s="69">
        <v>0</v>
      </c>
      <c r="BF663" s="70" t="s">
        <v>423</v>
      </c>
      <c r="BG663" s="69">
        <v>0</v>
      </c>
      <c r="BH663" s="69">
        <v>0</v>
      </c>
      <c r="BI663" s="69">
        <v>0</v>
      </c>
      <c r="BJ663" s="69">
        <v>0</v>
      </c>
      <c r="BK663" s="69">
        <v>0</v>
      </c>
      <c r="BL663" s="69">
        <v>0</v>
      </c>
      <c r="BM663" s="69">
        <v>0</v>
      </c>
      <c r="BN663" s="69">
        <v>0</v>
      </c>
      <c r="BO663" s="70" t="s">
        <v>423</v>
      </c>
      <c r="BP663" s="69">
        <v>0</v>
      </c>
      <c r="BQ663" s="69">
        <v>0</v>
      </c>
      <c r="BR663" s="69">
        <v>0</v>
      </c>
      <c r="BS663" s="69">
        <v>0</v>
      </c>
      <c r="BT663" s="69">
        <v>0</v>
      </c>
      <c r="BU663" s="69">
        <v>0</v>
      </c>
      <c r="BV663" s="69">
        <v>0</v>
      </c>
      <c r="BW663" s="69">
        <v>0</v>
      </c>
      <c r="BX663" s="70" t="s">
        <v>423</v>
      </c>
      <c r="BY663" s="69">
        <v>0</v>
      </c>
      <c r="BZ663" s="69">
        <v>0</v>
      </c>
      <c r="CA663" s="69">
        <v>0</v>
      </c>
      <c r="CB663" s="69">
        <v>0</v>
      </c>
      <c r="CC663" s="69">
        <v>0</v>
      </c>
      <c r="CD663" s="69">
        <v>0</v>
      </c>
      <c r="CE663" s="69">
        <v>0</v>
      </c>
      <c r="CF663" s="69">
        <v>0</v>
      </c>
      <c r="CG663" s="70" t="s">
        <v>423</v>
      </c>
      <c r="CH663" s="69">
        <v>0</v>
      </c>
      <c r="CI663" s="69">
        <v>0</v>
      </c>
      <c r="CJ663" s="69">
        <v>0</v>
      </c>
      <c r="CK663" s="69">
        <v>0</v>
      </c>
      <c r="CL663" s="69">
        <v>0</v>
      </c>
      <c r="CM663" s="69">
        <v>0</v>
      </c>
      <c r="CN663" s="69">
        <v>0</v>
      </c>
      <c r="CO663" s="69">
        <v>0</v>
      </c>
      <c r="CP663" s="70" t="s">
        <v>423</v>
      </c>
      <c r="CQ663" s="69">
        <v>0</v>
      </c>
      <c r="CR663" s="69">
        <v>0</v>
      </c>
      <c r="CS663" s="69">
        <v>0</v>
      </c>
      <c r="CT663" s="69">
        <v>0</v>
      </c>
      <c r="CU663" s="69">
        <v>0</v>
      </c>
      <c r="CV663" s="69">
        <v>0</v>
      </c>
      <c r="CW663" s="69">
        <v>0</v>
      </c>
      <c r="CX663" s="69">
        <v>0</v>
      </c>
      <c r="CY663" s="70" t="s">
        <v>423</v>
      </c>
      <c r="CZ663" s="69">
        <v>0</v>
      </c>
      <c r="DA663" s="69">
        <v>0</v>
      </c>
      <c r="DB663" s="69">
        <v>0</v>
      </c>
      <c r="DC663" s="69">
        <v>0</v>
      </c>
      <c r="DD663" s="69">
        <v>0</v>
      </c>
      <c r="DE663" s="69">
        <v>0</v>
      </c>
      <c r="DF663" s="69">
        <v>0</v>
      </c>
      <c r="DG663" s="69">
        <v>0</v>
      </c>
      <c r="DH663" s="70" t="s">
        <v>423</v>
      </c>
    </row>
    <row r="664" spans="1:112" s="74" customFormat="1" ht="11.5" hidden="1" x14ac:dyDescent="0.35">
      <c r="A664" s="88">
        <v>5910</v>
      </c>
      <c r="B664" s="88" t="s">
        <v>857</v>
      </c>
      <c r="C664" s="69"/>
      <c r="D664" s="69">
        <v>0</v>
      </c>
      <c r="E664" s="69">
        <v>0</v>
      </c>
      <c r="F664" s="69">
        <v>0</v>
      </c>
      <c r="G664" s="69">
        <v>0</v>
      </c>
      <c r="H664" s="69">
        <v>0</v>
      </c>
      <c r="I664" s="69">
        <v>0</v>
      </c>
      <c r="J664" s="69">
        <v>0</v>
      </c>
      <c r="K664" s="69">
        <v>0</v>
      </c>
      <c r="L664" s="69">
        <v>0</v>
      </c>
      <c r="M664" s="69">
        <v>0</v>
      </c>
      <c r="N664" s="70" t="s">
        <v>423</v>
      </c>
      <c r="O664" s="69">
        <v>0</v>
      </c>
      <c r="P664" s="69">
        <v>0</v>
      </c>
      <c r="Q664" s="69">
        <v>0</v>
      </c>
      <c r="R664" s="69">
        <v>0</v>
      </c>
      <c r="S664" s="69">
        <v>0</v>
      </c>
      <c r="T664" s="69">
        <v>0</v>
      </c>
      <c r="U664" s="69">
        <v>0</v>
      </c>
      <c r="V664" s="69">
        <v>0</v>
      </c>
      <c r="W664" s="70" t="s">
        <v>423</v>
      </c>
      <c r="X664" s="69">
        <f t="shared" si="450"/>
        <v>0</v>
      </c>
      <c r="Y664" s="69">
        <f t="shared" si="450"/>
        <v>0</v>
      </c>
      <c r="Z664" s="69">
        <f t="shared" si="450"/>
        <v>0</v>
      </c>
      <c r="AA664" s="69">
        <f t="shared" si="450"/>
        <v>0</v>
      </c>
      <c r="AB664" s="69">
        <f t="shared" si="450"/>
        <v>0</v>
      </c>
      <c r="AC664" s="69">
        <f t="shared" si="450"/>
        <v>0</v>
      </c>
      <c r="AD664" s="69">
        <f t="shared" si="450"/>
        <v>0</v>
      </c>
      <c r="AE664" s="69">
        <f t="shared" si="450"/>
        <v>0</v>
      </c>
      <c r="AF664" s="69">
        <v>0</v>
      </c>
      <c r="AG664" s="69">
        <v>0</v>
      </c>
      <c r="AH664" s="69">
        <v>0</v>
      </c>
      <c r="AI664" s="69">
        <v>0</v>
      </c>
      <c r="AJ664" s="69">
        <v>0</v>
      </c>
      <c r="AK664" s="69">
        <v>0</v>
      </c>
      <c r="AL664" s="69">
        <v>0</v>
      </c>
      <c r="AM664" s="69">
        <v>0</v>
      </c>
      <c r="AN664" s="70" t="s">
        <v>423</v>
      </c>
      <c r="AO664" s="69">
        <v>0</v>
      </c>
      <c r="AP664" s="69">
        <v>0</v>
      </c>
      <c r="AQ664" s="69">
        <v>0</v>
      </c>
      <c r="AR664" s="69">
        <v>0</v>
      </c>
      <c r="AS664" s="69">
        <v>0</v>
      </c>
      <c r="AT664" s="69">
        <v>0</v>
      </c>
      <c r="AU664" s="69">
        <v>0</v>
      </c>
      <c r="AV664" s="69">
        <v>0</v>
      </c>
      <c r="AW664" s="70" t="s">
        <v>423</v>
      </c>
      <c r="AX664" s="69">
        <v>0</v>
      </c>
      <c r="AY664" s="69">
        <v>0</v>
      </c>
      <c r="AZ664" s="69">
        <v>0</v>
      </c>
      <c r="BA664" s="69">
        <v>0</v>
      </c>
      <c r="BB664" s="69">
        <v>0</v>
      </c>
      <c r="BC664" s="69">
        <v>0</v>
      </c>
      <c r="BD664" s="69">
        <v>0</v>
      </c>
      <c r="BE664" s="69">
        <v>0</v>
      </c>
      <c r="BF664" s="70" t="s">
        <v>423</v>
      </c>
      <c r="BG664" s="69">
        <v>0</v>
      </c>
      <c r="BH664" s="69">
        <v>0</v>
      </c>
      <c r="BI664" s="69">
        <v>0</v>
      </c>
      <c r="BJ664" s="69">
        <v>0</v>
      </c>
      <c r="BK664" s="69">
        <v>0</v>
      </c>
      <c r="BL664" s="69">
        <v>0</v>
      </c>
      <c r="BM664" s="69">
        <v>0</v>
      </c>
      <c r="BN664" s="69">
        <v>0</v>
      </c>
      <c r="BO664" s="70" t="s">
        <v>423</v>
      </c>
      <c r="BP664" s="69">
        <v>0</v>
      </c>
      <c r="BQ664" s="69">
        <v>0</v>
      </c>
      <c r="BR664" s="69">
        <v>0</v>
      </c>
      <c r="BS664" s="69">
        <v>0</v>
      </c>
      <c r="BT664" s="69">
        <v>0</v>
      </c>
      <c r="BU664" s="69">
        <v>0</v>
      </c>
      <c r="BV664" s="69">
        <v>0</v>
      </c>
      <c r="BW664" s="69">
        <v>0</v>
      </c>
      <c r="BX664" s="70" t="s">
        <v>423</v>
      </c>
      <c r="BY664" s="69">
        <v>0</v>
      </c>
      <c r="BZ664" s="69">
        <v>0</v>
      </c>
      <c r="CA664" s="69">
        <v>0</v>
      </c>
      <c r="CB664" s="69">
        <v>0</v>
      </c>
      <c r="CC664" s="69">
        <v>0</v>
      </c>
      <c r="CD664" s="69">
        <v>0</v>
      </c>
      <c r="CE664" s="69">
        <v>0</v>
      </c>
      <c r="CF664" s="69">
        <v>0</v>
      </c>
      <c r="CG664" s="70" t="s">
        <v>423</v>
      </c>
      <c r="CH664" s="69">
        <v>0</v>
      </c>
      <c r="CI664" s="69">
        <v>0</v>
      </c>
      <c r="CJ664" s="69">
        <v>0</v>
      </c>
      <c r="CK664" s="69">
        <v>0</v>
      </c>
      <c r="CL664" s="69">
        <v>0</v>
      </c>
      <c r="CM664" s="69">
        <v>0</v>
      </c>
      <c r="CN664" s="69">
        <v>0</v>
      </c>
      <c r="CO664" s="69">
        <v>0</v>
      </c>
      <c r="CP664" s="70" t="s">
        <v>423</v>
      </c>
      <c r="CQ664" s="69">
        <v>0</v>
      </c>
      <c r="CR664" s="69">
        <v>0</v>
      </c>
      <c r="CS664" s="69">
        <v>0</v>
      </c>
      <c r="CT664" s="69">
        <v>0</v>
      </c>
      <c r="CU664" s="69">
        <v>0</v>
      </c>
      <c r="CV664" s="69">
        <v>0</v>
      </c>
      <c r="CW664" s="69">
        <v>0</v>
      </c>
      <c r="CX664" s="69">
        <v>0</v>
      </c>
      <c r="CY664" s="70" t="s">
        <v>423</v>
      </c>
      <c r="CZ664" s="69">
        <v>0</v>
      </c>
      <c r="DA664" s="69">
        <v>0</v>
      </c>
      <c r="DB664" s="69">
        <v>0</v>
      </c>
      <c r="DC664" s="69">
        <v>0</v>
      </c>
      <c r="DD664" s="69">
        <v>0</v>
      </c>
      <c r="DE664" s="69">
        <v>0</v>
      </c>
      <c r="DF664" s="69">
        <v>0</v>
      </c>
      <c r="DG664" s="69">
        <v>0</v>
      </c>
      <c r="DH664" s="70" t="s">
        <v>423</v>
      </c>
    </row>
    <row r="665" spans="1:112" s="74" customFormat="1" ht="11.5" x14ac:dyDescent="0.35">
      <c r="A665" s="88">
        <v>5915</v>
      </c>
      <c r="B665" s="88" t="s">
        <v>858</v>
      </c>
      <c r="C665" s="69"/>
      <c r="D665" s="69">
        <v>0</v>
      </c>
      <c r="E665" s="69">
        <v>27398.695599999999</v>
      </c>
      <c r="F665" s="69">
        <v>4000</v>
      </c>
      <c r="G665" s="69">
        <v>3600</v>
      </c>
      <c r="H665" s="69">
        <v>12000</v>
      </c>
      <c r="I665" s="69">
        <v>7798.6955999999982</v>
      </c>
      <c r="J665" s="69">
        <v>0</v>
      </c>
      <c r="K665" s="69">
        <v>0</v>
      </c>
      <c r="L665" s="69">
        <v>0</v>
      </c>
      <c r="M665" s="69">
        <v>0</v>
      </c>
      <c r="N665" s="70" t="s">
        <v>423</v>
      </c>
      <c r="O665" s="69">
        <v>4000</v>
      </c>
      <c r="P665" s="69">
        <v>3600</v>
      </c>
      <c r="Q665" s="69">
        <v>12000</v>
      </c>
      <c r="R665" s="69">
        <v>7798.6955999999982</v>
      </c>
      <c r="S665" s="69">
        <v>0</v>
      </c>
      <c r="T665" s="69">
        <v>0</v>
      </c>
      <c r="U665" s="69">
        <v>0</v>
      </c>
      <c r="V665" s="69">
        <v>27398.695599999999</v>
      </c>
      <c r="W665" s="70" t="s">
        <v>423</v>
      </c>
      <c r="X665" s="69">
        <f t="shared" si="450"/>
        <v>0</v>
      </c>
      <c r="Y665" s="69">
        <f t="shared" si="450"/>
        <v>0</v>
      </c>
      <c r="Z665" s="69">
        <f t="shared" si="450"/>
        <v>0</v>
      </c>
      <c r="AA665" s="69">
        <f t="shared" si="450"/>
        <v>0</v>
      </c>
      <c r="AB665" s="69">
        <f t="shared" si="450"/>
        <v>0</v>
      </c>
      <c r="AC665" s="69">
        <f t="shared" si="450"/>
        <v>0</v>
      </c>
      <c r="AD665" s="69">
        <f t="shared" si="450"/>
        <v>0</v>
      </c>
      <c r="AE665" s="69">
        <f t="shared" si="450"/>
        <v>-27398.695599999999</v>
      </c>
      <c r="AF665" s="69">
        <v>4120</v>
      </c>
      <c r="AG665" s="69">
        <v>3708</v>
      </c>
      <c r="AH665" s="69">
        <v>12360</v>
      </c>
      <c r="AI665" s="69">
        <v>12500</v>
      </c>
      <c r="AJ665" s="69">
        <v>0</v>
      </c>
      <c r="AK665" s="69">
        <v>0</v>
      </c>
      <c r="AL665" s="69">
        <v>0</v>
      </c>
      <c r="AM665" s="69">
        <v>32688</v>
      </c>
      <c r="AN665" s="70" t="s">
        <v>423</v>
      </c>
      <c r="AO665" s="69">
        <v>4243.6000000000004</v>
      </c>
      <c r="AP665" s="69">
        <v>3819.2400000000002</v>
      </c>
      <c r="AQ665" s="69">
        <v>12730.800000000001</v>
      </c>
      <c r="AR665" s="69">
        <v>12875</v>
      </c>
      <c r="AS665" s="69">
        <v>0</v>
      </c>
      <c r="AT665" s="69">
        <v>0</v>
      </c>
      <c r="AU665" s="69">
        <v>0</v>
      </c>
      <c r="AV665" s="69">
        <v>33668.639999999999</v>
      </c>
      <c r="AW665" s="70" t="s">
        <v>423</v>
      </c>
      <c r="AX665" s="69">
        <v>4370.9080000000004</v>
      </c>
      <c r="AY665" s="69">
        <v>3933.8172000000004</v>
      </c>
      <c r="AZ665" s="69">
        <v>13112.724000000002</v>
      </c>
      <c r="BA665" s="69">
        <v>13261.25</v>
      </c>
      <c r="BB665" s="69">
        <v>0</v>
      </c>
      <c r="BC665" s="69">
        <v>0</v>
      </c>
      <c r="BD665" s="69">
        <v>0</v>
      </c>
      <c r="BE665" s="69">
        <v>34678.699200000003</v>
      </c>
      <c r="BF665" s="70" t="s">
        <v>423</v>
      </c>
      <c r="BG665" s="69">
        <v>4502.0352400000002</v>
      </c>
      <c r="BH665" s="69">
        <v>4051.8317160000006</v>
      </c>
      <c r="BI665" s="69">
        <v>13506.105720000003</v>
      </c>
      <c r="BJ665" s="69">
        <v>13659.0875</v>
      </c>
      <c r="BK665" s="69">
        <v>0</v>
      </c>
      <c r="BL665" s="69">
        <v>0</v>
      </c>
      <c r="BM665" s="69">
        <v>0</v>
      </c>
      <c r="BN665" s="69">
        <v>35719.060176000006</v>
      </c>
      <c r="BO665" s="70" t="s">
        <v>423</v>
      </c>
      <c r="BP665" s="69">
        <v>4637.0962972000007</v>
      </c>
      <c r="BQ665" s="69">
        <v>4173.3866674800011</v>
      </c>
      <c r="BR665" s="69">
        <v>13911.288891600003</v>
      </c>
      <c r="BS665" s="69">
        <v>14068.860124999999</v>
      </c>
      <c r="BT665" s="69">
        <v>0</v>
      </c>
      <c r="BU665" s="69">
        <v>0</v>
      </c>
      <c r="BV665" s="69">
        <v>0</v>
      </c>
      <c r="BW665" s="69">
        <v>36790.631981280007</v>
      </c>
      <c r="BX665" s="70" t="s">
        <v>423</v>
      </c>
      <c r="BY665" s="69">
        <v>4776.2091861160006</v>
      </c>
      <c r="BZ665" s="69">
        <v>4298.5882675044013</v>
      </c>
      <c r="CA665" s="69">
        <v>14328.627558348004</v>
      </c>
      <c r="CB665" s="69">
        <v>14490.925928749999</v>
      </c>
      <c r="CC665" s="69">
        <v>0</v>
      </c>
      <c r="CD665" s="69">
        <v>0</v>
      </c>
      <c r="CE665" s="69">
        <v>0</v>
      </c>
      <c r="CF665" s="69">
        <v>37894.350940718403</v>
      </c>
      <c r="CG665" s="70" t="s">
        <v>423</v>
      </c>
      <c r="CH665" s="69">
        <v>4919.495461699481</v>
      </c>
      <c r="CI665" s="69">
        <v>4427.5459155295339</v>
      </c>
      <c r="CJ665" s="69">
        <v>14758.486385098444</v>
      </c>
      <c r="CK665" s="69">
        <v>14925.6537066125</v>
      </c>
      <c r="CL665" s="69">
        <v>0</v>
      </c>
      <c r="CM665" s="69">
        <v>0</v>
      </c>
      <c r="CN665" s="69">
        <v>0</v>
      </c>
      <c r="CO665" s="69">
        <v>39031.181468939962</v>
      </c>
      <c r="CP665" s="70" t="s">
        <v>423</v>
      </c>
      <c r="CQ665" s="69">
        <v>5067.0803255504652</v>
      </c>
      <c r="CR665" s="69">
        <v>4560.3722929954201</v>
      </c>
      <c r="CS665" s="69">
        <v>15201.240976651397</v>
      </c>
      <c r="CT665" s="69">
        <v>15373.423317810875</v>
      </c>
      <c r="CU665" s="69">
        <v>0</v>
      </c>
      <c r="CV665" s="69">
        <v>0</v>
      </c>
      <c r="CW665" s="69">
        <v>0</v>
      </c>
      <c r="CX665" s="69">
        <v>40202.116913008162</v>
      </c>
      <c r="CY665" s="70" t="s">
        <v>423</v>
      </c>
      <c r="CZ665" s="69">
        <v>5219.0927353169791</v>
      </c>
      <c r="DA665" s="69">
        <v>4697.1834617852828</v>
      </c>
      <c r="DB665" s="69">
        <v>15657.278205950939</v>
      </c>
      <c r="DC665" s="69">
        <v>15834.626017345201</v>
      </c>
      <c r="DD665" s="69">
        <v>0</v>
      </c>
      <c r="DE665" s="69">
        <v>0</v>
      </c>
      <c r="DF665" s="69">
        <v>0</v>
      </c>
      <c r="DG665" s="69">
        <v>41408.180420398407</v>
      </c>
      <c r="DH665" s="70" t="s">
        <v>423</v>
      </c>
    </row>
    <row r="666" spans="1:112" s="74" customFormat="1" ht="11.5" hidden="1" x14ac:dyDescent="0.35">
      <c r="A666" s="88">
        <v>5920</v>
      </c>
      <c r="B666" s="88" t="s">
        <v>859</v>
      </c>
      <c r="C666" s="69"/>
      <c r="D666" s="69">
        <v>0</v>
      </c>
      <c r="E666" s="69">
        <v>0</v>
      </c>
      <c r="F666" s="69">
        <v>0</v>
      </c>
      <c r="G666" s="69">
        <v>0</v>
      </c>
      <c r="H666" s="69">
        <v>0</v>
      </c>
      <c r="I666" s="69">
        <v>0</v>
      </c>
      <c r="J666" s="69">
        <v>0</v>
      </c>
      <c r="K666" s="69">
        <v>0</v>
      </c>
      <c r="L666" s="69">
        <v>0</v>
      </c>
      <c r="M666" s="69">
        <v>0</v>
      </c>
      <c r="N666" s="70" t="s">
        <v>423</v>
      </c>
      <c r="O666" s="69">
        <v>0</v>
      </c>
      <c r="P666" s="69">
        <v>0</v>
      </c>
      <c r="Q666" s="69">
        <v>0</v>
      </c>
      <c r="R666" s="69">
        <v>0</v>
      </c>
      <c r="S666" s="69">
        <v>0</v>
      </c>
      <c r="T666" s="69">
        <v>0</v>
      </c>
      <c r="U666" s="69">
        <v>0</v>
      </c>
      <c r="V666" s="69">
        <v>0</v>
      </c>
      <c r="W666" s="70" t="s">
        <v>423</v>
      </c>
      <c r="X666" s="69">
        <f t="shared" si="450"/>
        <v>0</v>
      </c>
      <c r="Y666" s="69">
        <f t="shared" si="450"/>
        <v>0</v>
      </c>
      <c r="Z666" s="69">
        <f t="shared" si="450"/>
        <v>0</v>
      </c>
      <c r="AA666" s="69">
        <f t="shared" si="450"/>
        <v>0</v>
      </c>
      <c r="AB666" s="69">
        <f t="shared" si="450"/>
        <v>0</v>
      </c>
      <c r="AC666" s="69">
        <f t="shared" si="450"/>
        <v>0</v>
      </c>
      <c r="AD666" s="69">
        <f t="shared" si="450"/>
        <v>0</v>
      </c>
      <c r="AE666" s="69">
        <f t="shared" si="450"/>
        <v>0</v>
      </c>
      <c r="AF666" s="69">
        <v>0</v>
      </c>
      <c r="AG666" s="69">
        <v>0</v>
      </c>
      <c r="AH666" s="69">
        <v>0</v>
      </c>
      <c r="AI666" s="69">
        <v>0</v>
      </c>
      <c r="AJ666" s="69">
        <v>0</v>
      </c>
      <c r="AK666" s="69">
        <v>0</v>
      </c>
      <c r="AL666" s="69">
        <v>0</v>
      </c>
      <c r="AM666" s="69">
        <v>0</v>
      </c>
      <c r="AN666" s="70" t="s">
        <v>423</v>
      </c>
      <c r="AO666" s="69">
        <v>0</v>
      </c>
      <c r="AP666" s="69">
        <v>0</v>
      </c>
      <c r="AQ666" s="69">
        <v>0</v>
      </c>
      <c r="AR666" s="69">
        <v>0</v>
      </c>
      <c r="AS666" s="69">
        <v>0</v>
      </c>
      <c r="AT666" s="69">
        <v>0</v>
      </c>
      <c r="AU666" s="69">
        <v>0</v>
      </c>
      <c r="AV666" s="69">
        <v>0</v>
      </c>
      <c r="AW666" s="70" t="s">
        <v>423</v>
      </c>
      <c r="AX666" s="69">
        <v>0</v>
      </c>
      <c r="AY666" s="69">
        <v>0</v>
      </c>
      <c r="AZ666" s="69">
        <v>0</v>
      </c>
      <c r="BA666" s="69">
        <v>0</v>
      </c>
      <c r="BB666" s="69">
        <v>0</v>
      </c>
      <c r="BC666" s="69">
        <v>0</v>
      </c>
      <c r="BD666" s="69">
        <v>0</v>
      </c>
      <c r="BE666" s="69">
        <v>0</v>
      </c>
      <c r="BF666" s="70" t="s">
        <v>423</v>
      </c>
      <c r="BG666" s="69">
        <v>0</v>
      </c>
      <c r="BH666" s="69">
        <v>0</v>
      </c>
      <c r="BI666" s="69">
        <v>0</v>
      </c>
      <c r="BJ666" s="69">
        <v>0</v>
      </c>
      <c r="BK666" s="69">
        <v>0</v>
      </c>
      <c r="BL666" s="69">
        <v>0</v>
      </c>
      <c r="BM666" s="69">
        <v>0</v>
      </c>
      <c r="BN666" s="69">
        <v>0</v>
      </c>
      <c r="BO666" s="70" t="s">
        <v>423</v>
      </c>
      <c r="BP666" s="69">
        <v>0</v>
      </c>
      <c r="BQ666" s="69">
        <v>0</v>
      </c>
      <c r="BR666" s="69">
        <v>0</v>
      </c>
      <c r="BS666" s="69">
        <v>0</v>
      </c>
      <c r="BT666" s="69">
        <v>0</v>
      </c>
      <c r="BU666" s="69">
        <v>0</v>
      </c>
      <c r="BV666" s="69">
        <v>0</v>
      </c>
      <c r="BW666" s="69">
        <v>0</v>
      </c>
      <c r="BX666" s="70" t="s">
        <v>423</v>
      </c>
      <c r="BY666" s="69">
        <v>0</v>
      </c>
      <c r="BZ666" s="69">
        <v>0</v>
      </c>
      <c r="CA666" s="69">
        <v>0</v>
      </c>
      <c r="CB666" s="69">
        <v>0</v>
      </c>
      <c r="CC666" s="69">
        <v>0</v>
      </c>
      <c r="CD666" s="69">
        <v>0</v>
      </c>
      <c r="CE666" s="69">
        <v>0</v>
      </c>
      <c r="CF666" s="69">
        <v>0</v>
      </c>
      <c r="CG666" s="70" t="s">
        <v>423</v>
      </c>
      <c r="CH666" s="69">
        <v>0</v>
      </c>
      <c r="CI666" s="69">
        <v>0</v>
      </c>
      <c r="CJ666" s="69">
        <v>0</v>
      </c>
      <c r="CK666" s="69">
        <v>0</v>
      </c>
      <c r="CL666" s="69">
        <v>0</v>
      </c>
      <c r="CM666" s="69">
        <v>0</v>
      </c>
      <c r="CN666" s="69">
        <v>0</v>
      </c>
      <c r="CO666" s="69">
        <v>0</v>
      </c>
      <c r="CP666" s="70" t="s">
        <v>423</v>
      </c>
      <c r="CQ666" s="69">
        <v>0</v>
      </c>
      <c r="CR666" s="69">
        <v>0</v>
      </c>
      <c r="CS666" s="69">
        <v>0</v>
      </c>
      <c r="CT666" s="69">
        <v>0</v>
      </c>
      <c r="CU666" s="69">
        <v>0</v>
      </c>
      <c r="CV666" s="69">
        <v>0</v>
      </c>
      <c r="CW666" s="69">
        <v>0</v>
      </c>
      <c r="CX666" s="69">
        <v>0</v>
      </c>
      <c r="CY666" s="70" t="s">
        <v>423</v>
      </c>
      <c r="CZ666" s="69">
        <v>0</v>
      </c>
      <c r="DA666" s="69">
        <v>0</v>
      </c>
      <c r="DB666" s="69">
        <v>0</v>
      </c>
      <c r="DC666" s="69">
        <v>0</v>
      </c>
      <c r="DD666" s="69">
        <v>0</v>
      </c>
      <c r="DE666" s="69">
        <v>0</v>
      </c>
      <c r="DF666" s="69">
        <v>0</v>
      </c>
      <c r="DG666" s="69">
        <v>0</v>
      </c>
      <c r="DH666" s="70" t="s">
        <v>423</v>
      </c>
    </row>
    <row r="667" spans="1:112" s="74" customFormat="1" ht="11.5" hidden="1" outlineLevel="1" x14ac:dyDescent="0.35">
      <c r="A667" s="88">
        <v>5999</v>
      </c>
      <c r="B667" s="88" t="s">
        <v>860</v>
      </c>
      <c r="C667" s="69"/>
      <c r="D667" s="69">
        <v>0</v>
      </c>
      <c r="E667" s="69">
        <v>0</v>
      </c>
      <c r="F667" s="69">
        <v>0</v>
      </c>
      <c r="G667" s="69">
        <v>0</v>
      </c>
      <c r="H667" s="69">
        <v>0</v>
      </c>
      <c r="I667" s="69">
        <v>0</v>
      </c>
      <c r="J667" s="69">
        <v>0</v>
      </c>
      <c r="K667" s="69">
        <v>0</v>
      </c>
      <c r="L667" s="69">
        <v>0</v>
      </c>
      <c r="M667" s="69">
        <v>0</v>
      </c>
      <c r="N667" s="70" t="s">
        <v>423</v>
      </c>
      <c r="O667" s="69">
        <v>0</v>
      </c>
      <c r="P667" s="69">
        <v>0</v>
      </c>
      <c r="Q667" s="69">
        <v>0</v>
      </c>
      <c r="R667" s="69">
        <v>0</v>
      </c>
      <c r="S667" s="69">
        <v>0</v>
      </c>
      <c r="T667" s="69">
        <v>0</v>
      </c>
      <c r="U667" s="69">
        <v>0</v>
      </c>
      <c r="V667" s="69">
        <v>0</v>
      </c>
      <c r="W667" s="70" t="s">
        <v>423</v>
      </c>
      <c r="X667" s="69">
        <f t="shared" si="450"/>
        <v>0</v>
      </c>
      <c r="Y667" s="69">
        <f t="shared" si="450"/>
        <v>0</v>
      </c>
      <c r="Z667" s="69">
        <f t="shared" si="450"/>
        <v>0</v>
      </c>
      <c r="AA667" s="69">
        <f t="shared" si="450"/>
        <v>0</v>
      </c>
      <c r="AB667" s="69">
        <f t="shared" si="450"/>
        <v>0</v>
      </c>
      <c r="AC667" s="69">
        <f t="shared" si="450"/>
        <v>0</v>
      </c>
      <c r="AD667" s="69">
        <f t="shared" si="450"/>
        <v>0</v>
      </c>
      <c r="AE667" s="69">
        <f t="shared" si="450"/>
        <v>0</v>
      </c>
      <c r="AF667" s="69">
        <v>0</v>
      </c>
      <c r="AG667" s="69">
        <v>0</v>
      </c>
      <c r="AH667" s="69">
        <v>0</v>
      </c>
      <c r="AI667" s="69">
        <v>0</v>
      </c>
      <c r="AJ667" s="69">
        <v>0</v>
      </c>
      <c r="AK667" s="69">
        <v>0</v>
      </c>
      <c r="AL667" s="69">
        <v>0</v>
      </c>
      <c r="AM667" s="69">
        <v>0</v>
      </c>
      <c r="AN667" s="70" t="s">
        <v>423</v>
      </c>
      <c r="AO667" s="69">
        <v>0</v>
      </c>
      <c r="AP667" s="69">
        <v>0</v>
      </c>
      <c r="AQ667" s="69">
        <v>0</v>
      </c>
      <c r="AR667" s="69">
        <v>0</v>
      </c>
      <c r="AS667" s="69">
        <v>0</v>
      </c>
      <c r="AT667" s="69">
        <v>0</v>
      </c>
      <c r="AU667" s="69">
        <v>0</v>
      </c>
      <c r="AV667" s="69">
        <v>0</v>
      </c>
      <c r="AW667" s="70" t="s">
        <v>423</v>
      </c>
      <c r="AX667" s="69">
        <v>0</v>
      </c>
      <c r="AY667" s="69">
        <v>0</v>
      </c>
      <c r="AZ667" s="69">
        <v>0</v>
      </c>
      <c r="BA667" s="69">
        <v>0</v>
      </c>
      <c r="BB667" s="69">
        <v>0</v>
      </c>
      <c r="BC667" s="69">
        <v>0</v>
      </c>
      <c r="BD667" s="69">
        <v>0</v>
      </c>
      <c r="BE667" s="69">
        <v>0</v>
      </c>
      <c r="BF667" s="70" t="s">
        <v>423</v>
      </c>
      <c r="BG667" s="69">
        <v>0</v>
      </c>
      <c r="BH667" s="69">
        <v>0</v>
      </c>
      <c r="BI667" s="69">
        <v>0</v>
      </c>
      <c r="BJ667" s="69">
        <v>0</v>
      </c>
      <c r="BK667" s="69">
        <v>0</v>
      </c>
      <c r="BL667" s="69">
        <v>0</v>
      </c>
      <c r="BM667" s="69">
        <v>0</v>
      </c>
      <c r="BN667" s="69">
        <v>0</v>
      </c>
      <c r="BO667" s="70" t="s">
        <v>423</v>
      </c>
      <c r="BP667" s="69">
        <v>0</v>
      </c>
      <c r="BQ667" s="69">
        <v>0</v>
      </c>
      <c r="BR667" s="69">
        <v>0</v>
      </c>
      <c r="BS667" s="69">
        <v>0</v>
      </c>
      <c r="BT667" s="69">
        <v>0</v>
      </c>
      <c r="BU667" s="69">
        <v>0</v>
      </c>
      <c r="BV667" s="69">
        <v>0</v>
      </c>
      <c r="BW667" s="69">
        <v>0</v>
      </c>
      <c r="BX667" s="70" t="s">
        <v>423</v>
      </c>
      <c r="BY667" s="69">
        <v>0</v>
      </c>
      <c r="BZ667" s="69">
        <v>0</v>
      </c>
      <c r="CA667" s="69">
        <v>0</v>
      </c>
      <c r="CB667" s="69">
        <v>0</v>
      </c>
      <c r="CC667" s="69">
        <v>0</v>
      </c>
      <c r="CD667" s="69">
        <v>0</v>
      </c>
      <c r="CE667" s="69">
        <v>0</v>
      </c>
      <c r="CF667" s="69">
        <v>0</v>
      </c>
      <c r="CG667" s="70" t="s">
        <v>423</v>
      </c>
      <c r="CH667" s="69">
        <v>0</v>
      </c>
      <c r="CI667" s="69">
        <v>0</v>
      </c>
      <c r="CJ667" s="69">
        <v>0</v>
      </c>
      <c r="CK667" s="69">
        <v>0</v>
      </c>
      <c r="CL667" s="69">
        <v>0</v>
      </c>
      <c r="CM667" s="69">
        <v>0</v>
      </c>
      <c r="CN667" s="69">
        <v>0</v>
      </c>
      <c r="CO667" s="69">
        <v>0</v>
      </c>
      <c r="CP667" s="70" t="s">
        <v>423</v>
      </c>
      <c r="CQ667" s="69">
        <v>0</v>
      </c>
      <c r="CR667" s="69">
        <v>0</v>
      </c>
      <c r="CS667" s="69">
        <v>0</v>
      </c>
      <c r="CT667" s="69">
        <v>0</v>
      </c>
      <c r="CU667" s="69">
        <v>0</v>
      </c>
      <c r="CV667" s="69">
        <v>0</v>
      </c>
      <c r="CW667" s="69">
        <v>0</v>
      </c>
      <c r="CX667" s="69">
        <v>0</v>
      </c>
      <c r="CY667" s="70" t="s">
        <v>423</v>
      </c>
      <c r="CZ667" s="69">
        <v>0</v>
      </c>
      <c r="DA667" s="69">
        <v>0</v>
      </c>
      <c r="DB667" s="69">
        <v>0</v>
      </c>
      <c r="DC667" s="69">
        <v>0</v>
      </c>
      <c r="DD667" s="69">
        <v>0</v>
      </c>
      <c r="DE667" s="69">
        <v>0</v>
      </c>
      <c r="DF667" s="69">
        <v>0</v>
      </c>
      <c r="DG667" s="69">
        <v>0</v>
      </c>
      <c r="DH667" s="70" t="s">
        <v>423</v>
      </c>
    </row>
    <row r="668" spans="1:112" s="74" customFormat="1" ht="11.5" hidden="1" outlineLevel="1" x14ac:dyDescent="0.35">
      <c r="A668" s="88" t="s">
        <v>451</v>
      </c>
      <c r="B668" s="88" t="s">
        <v>740</v>
      </c>
      <c r="C668" s="69"/>
      <c r="D668" s="69">
        <v>0</v>
      </c>
      <c r="E668" s="69">
        <v>0</v>
      </c>
      <c r="F668" s="69">
        <v>0</v>
      </c>
      <c r="G668" s="69">
        <v>0</v>
      </c>
      <c r="H668" s="69">
        <v>0</v>
      </c>
      <c r="I668" s="69">
        <v>0</v>
      </c>
      <c r="J668" s="69">
        <v>0</v>
      </c>
      <c r="K668" s="69">
        <v>0</v>
      </c>
      <c r="L668" s="69">
        <v>0</v>
      </c>
      <c r="M668" s="69">
        <v>0</v>
      </c>
      <c r="N668" s="70" t="s">
        <v>423</v>
      </c>
      <c r="O668" s="69">
        <v>0</v>
      </c>
      <c r="P668" s="69">
        <v>0</v>
      </c>
      <c r="Q668" s="69">
        <v>0</v>
      </c>
      <c r="R668" s="69">
        <v>0</v>
      </c>
      <c r="S668" s="69">
        <v>0</v>
      </c>
      <c r="T668" s="69">
        <v>0</v>
      </c>
      <c r="U668" s="69">
        <v>0</v>
      </c>
      <c r="V668" s="69">
        <v>0</v>
      </c>
      <c r="W668" s="70" t="s">
        <v>423</v>
      </c>
      <c r="X668" s="69">
        <f t="shared" si="450"/>
        <v>0</v>
      </c>
      <c r="Y668" s="69">
        <f t="shared" si="450"/>
        <v>0</v>
      </c>
      <c r="Z668" s="69">
        <f t="shared" si="450"/>
        <v>0</v>
      </c>
      <c r="AA668" s="69">
        <f t="shared" si="450"/>
        <v>0</v>
      </c>
      <c r="AB668" s="69">
        <f t="shared" si="450"/>
        <v>0</v>
      </c>
      <c r="AC668" s="69">
        <f t="shared" si="450"/>
        <v>0</v>
      </c>
      <c r="AD668" s="69">
        <f t="shared" si="450"/>
        <v>0</v>
      </c>
      <c r="AE668" s="69">
        <f t="shared" si="450"/>
        <v>0</v>
      </c>
      <c r="AF668" s="69">
        <v>0</v>
      </c>
      <c r="AG668" s="69">
        <v>0</v>
      </c>
      <c r="AH668" s="69">
        <v>0</v>
      </c>
      <c r="AI668" s="69">
        <v>0</v>
      </c>
      <c r="AJ668" s="69">
        <v>0</v>
      </c>
      <c r="AK668" s="69">
        <v>0</v>
      </c>
      <c r="AL668" s="69">
        <v>0</v>
      </c>
      <c r="AM668" s="69">
        <v>0</v>
      </c>
      <c r="AN668" s="70" t="s">
        <v>423</v>
      </c>
      <c r="AO668" s="69">
        <v>0</v>
      </c>
      <c r="AP668" s="69">
        <v>0</v>
      </c>
      <c r="AQ668" s="69">
        <v>0</v>
      </c>
      <c r="AR668" s="69">
        <v>0</v>
      </c>
      <c r="AS668" s="69">
        <v>0</v>
      </c>
      <c r="AT668" s="69">
        <v>0</v>
      </c>
      <c r="AU668" s="69">
        <v>0</v>
      </c>
      <c r="AV668" s="69">
        <v>0</v>
      </c>
      <c r="AW668" s="70" t="s">
        <v>423</v>
      </c>
      <c r="AX668" s="69">
        <v>0</v>
      </c>
      <c r="AY668" s="69">
        <v>0</v>
      </c>
      <c r="AZ668" s="69">
        <v>0</v>
      </c>
      <c r="BA668" s="69">
        <v>0</v>
      </c>
      <c r="BB668" s="69">
        <v>0</v>
      </c>
      <c r="BC668" s="69">
        <v>0</v>
      </c>
      <c r="BD668" s="69">
        <v>0</v>
      </c>
      <c r="BE668" s="69">
        <v>0</v>
      </c>
      <c r="BF668" s="70" t="s">
        <v>423</v>
      </c>
      <c r="BG668" s="69">
        <v>0</v>
      </c>
      <c r="BH668" s="69">
        <v>0</v>
      </c>
      <c r="BI668" s="69">
        <v>0</v>
      </c>
      <c r="BJ668" s="69">
        <v>0</v>
      </c>
      <c r="BK668" s="69">
        <v>0</v>
      </c>
      <c r="BL668" s="69">
        <v>0</v>
      </c>
      <c r="BM668" s="69">
        <v>0</v>
      </c>
      <c r="BN668" s="69">
        <v>0</v>
      </c>
      <c r="BO668" s="70" t="s">
        <v>423</v>
      </c>
      <c r="BP668" s="69">
        <v>0</v>
      </c>
      <c r="BQ668" s="69">
        <v>0</v>
      </c>
      <c r="BR668" s="69">
        <v>0</v>
      </c>
      <c r="BS668" s="69">
        <v>0</v>
      </c>
      <c r="BT668" s="69">
        <v>0</v>
      </c>
      <c r="BU668" s="69">
        <v>0</v>
      </c>
      <c r="BV668" s="69">
        <v>0</v>
      </c>
      <c r="BW668" s="69">
        <v>0</v>
      </c>
      <c r="BX668" s="70" t="s">
        <v>423</v>
      </c>
      <c r="BY668" s="69">
        <v>0</v>
      </c>
      <c r="BZ668" s="69">
        <v>0</v>
      </c>
      <c r="CA668" s="69">
        <v>0</v>
      </c>
      <c r="CB668" s="69">
        <v>0</v>
      </c>
      <c r="CC668" s="69">
        <v>0</v>
      </c>
      <c r="CD668" s="69">
        <v>0</v>
      </c>
      <c r="CE668" s="69">
        <v>0</v>
      </c>
      <c r="CF668" s="69">
        <v>0</v>
      </c>
      <c r="CG668" s="70" t="s">
        <v>423</v>
      </c>
      <c r="CH668" s="69">
        <v>0</v>
      </c>
      <c r="CI668" s="69">
        <v>0</v>
      </c>
      <c r="CJ668" s="69">
        <v>0</v>
      </c>
      <c r="CK668" s="69">
        <v>0</v>
      </c>
      <c r="CL668" s="69">
        <v>0</v>
      </c>
      <c r="CM668" s="69">
        <v>0</v>
      </c>
      <c r="CN668" s="69">
        <v>0</v>
      </c>
      <c r="CO668" s="69">
        <v>0</v>
      </c>
      <c r="CP668" s="70" t="s">
        <v>423</v>
      </c>
      <c r="CQ668" s="69">
        <v>0</v>
      </c>
      <c r="CR668" s="69">
        <v>0</v>
      </c>
      <c r="CS668" s="69">
        <v>0</v>
      </c>
      <c r="CT668" s="69">
        <v>0</v>
      </c>
      <c r="CU668" s="69">
        <v>0</v>
      </c>
      <c r="CV668" s="69">
        <v>0</v>
      </c>
      <c r="CW668" s="69">
        <v>0</v>
      </c>
      <c r="CX668" s="69">
        <v>0</v>
      </c>
      <c r="CY668" s="70" t="s">
        <v>423</v>
      </c>
      <c r="CZ668" s="69">
        <v>0</v>
      </c>
      <c r="DA668" s="69">
        <v>0</v>
      </c>
      <c r="DB668" s="69">
        <v>0</v>
      </c>
      <c r="DC668" s="69">
        <v>0</v>
      </c>
      <c r="DD668" s="69">
        <v>0</v>
      </c>
      <c r="DE668" s="69">
        <v>0</v>
      </c>
      <c r="DF668" s="69">
        <v>0</v>
      </c>
      <c r="DG668" s="69">
        <v>0</v>
      </c>
      <c r="DH668" s="70" t="s">
        <v>423</v>
      </c>
    </row>
    <row r="669" spans="1:112" s="74" customFormat="1" ht="11.5" hidden="1" outlineLevel="1" x14ac:dyDescent="0.35">
      <c r="A669" s="88" t="s">
        <v>451</v>
      </c>
      <c r="B669" s="88" t="s">
        <v>740</v>
      </c>
      <c r="C669" s="69"/>
      <c r="D669" s="69">
        <v>0</v>
      </c>
      <c r="E669" s="69">
        <v>0</v>
      </c>
      <c r="F669" s="69">
        <v>0</v>
      </c>
      <c r="G669" s="69">
        <v>0</v>
      </c>
      <c r="H669" s="69">
        <v>0</v>
      </c>
      <c r="I669" s="69">
        <v>0</v>
      </c>
      <c r="J669" s="69">
        <v>0</v>
      </c>
      <c r="K669" s="69">
        <v>0</v>
      </c>
      <c r="L669" s="69">
        <v>0</v>
      </c>
      <c r="M669" s="69">
        <v>0</v>
      </c>
      <c r="N669" s="70" t="s">
        <v>423</v>
      </c>
      <c r="O669" s="69">
        <v>0</v>
      </c>
      <c r="P669" s="69">
        <v>0</v>
      </c>
      <c r="Q669" s="69">
        <v>0</v>
      </c>
      <c r="R669" s="69">
        <v>0</v>
      </c>
      <c r="S669" s="69">
        <v>0</v>
      </c>
      <c r="T669" s="69">
        <v>0</v>
      </c>
      <c r="U669" s="69">
        <v>0</v>
      </c>
      <c r="V669" s="69">
        <v>0</v>
      </c>
      <c r="W669" s="70" t="s">
        <v>423</v>
      </c>
      <c r="X669" s="69">
        <f t="shared" si="450"/>
        <v>0</v>
      </c>
      <c r="Y669" s="69">
        <f t="shared" si="450"/>
        <v>0</v>
      </c>
      <c r="Z669" s="69">
        <f t="shared" si="450"/>
        <v>0</v>
      </c>
      <c r="AA669" s="69">
        <f t="shared" si="450"/>
        <v>0</v>
      </c>
      <c r="AB669" s="69">
        <f t="shared" si="450"/>
        <v>0</v>
      </c>
      <c r="AC669" s="69">
        <f t="shared" si="450"/>
        <v>0</v>
      </c>
      <c r="AD669" s="69">
        <f t="shared" si="450"/>
        <v>0</v>
      </c>
      <c r="AE669" s="69">
        <f t="shared" si="450"/>
        <v>0</v>
      </c>
      <c r="AF669" s="69">
        <v>0</v>
      </c>
      <c r="AG669" s="69">
        <v>0</v>
      </c>
      <c r="AH669" s="69">
        <v>0</v>
      </c>
      <c r="AI669" s="69">
        <v>0</v>
      </c>
      <c r="AJ669" s="69">
        <v>0</v>
      </c>
      <c r="AK669" s="69">
        <v>0</v>
      </c>
      <c r="AL669" s="69">
        <v>0</v>
      </c>
      <c r="AM669" s="69">
        <v>0</v>
      </c>
      <c r="AN669" s="70" t="s">
        <v>423</v>
      </c>
      <c r="AO669" s="69">
        <v>0</v>
      </c>
      <c r="AP669" s="69">
        <v>0</v>
      </c>
      <c r="AQ669" s="69">
        <v>0</v>
      </c>
      <c r="AR669" s="69">
        <v>0</v>
      </c>
      <c r="AS669" s="69">
        <v>0</v>
      </c>
      <c r="AT669" s="69">
        <v>0</v>
      </c>
      <c r="AU669" s="69">
        <v>0</v>
      </c>
      <c r="AV669" s="69">
        <v>0</v>
      </c>
      <c r="AW669" s="70" t="s">
        <v>423</v>
      </c>
      <c r="AX669" s="69">
        <v>0</v>
      </c>
      <c r="AY669" s="69">
        <v>0</v>
      </c>
      <c r="AZ669" s="69">
        <v>0</v>
      </c>
      <c r="BA669" s="69">
        <v>0</v>
      </c>
      <c r="BB669" s="69">
        <v>0</v>
      </c>
      <c r="BC669" s="69">
        <v>0</v>
      </c>
      <c r="BD669" s="69">
        <v>0</v>
      </c>
      <c r="BE669" s="69">
        <v>0</v>
      </c>
      <c r="BF669" s="70" t="s">
        <v>423</v>
      </c>
      <c r="BG669" s="69">
        <v>0</v>
      </c>
      <c r="BH669" s="69">
        <v>0</v>
      </c>
      <c r="BI669" s="69">
        <v>0</v>
      </c>
      <c r="BJ669" s="69">
        <v>0</v>
      </c>
      <c r="BK669" s="69">
        <v>0</v>
      </c>
      <c r="BL669" s="69">
        <v>0</v>
      </c>
      <c r="BM669" s="69">
        <v>0</v>
      </c>
      <c r="BN669" s="69">
        <v>0</v>
      </c>
      <c r="BO669" s="70" t="s">
        <v>423</v>
      </c>
      <c r="BP669" s="69">
        <v>0</v>
      </c>
      <c r="BQ669" s="69">
        <v>0</v>
      </c>
      <c r="BR669" s="69">
        <v>0</v>
      </c>
      <c r="BS669" s="69">
        <v>0</v>
      </c>
      <c r="BT669" s="69">
        <v>0</v>
      </c>
      <c r="BU669" s="69">
        <v>0</v>
      </c>
      <c r="BV669" s="69">
        <v>0</v>
      </c>
      <c r="BW669" s="69">
        <v>0</v>
      </c>
      <c r="BX669" s="70" t="s">
        <v>423</v>
      </c>
      <c r="BY669" s="69">
        <v>0</v>
      </c>
      <c r="BZ669" s="69">
        <v>0</v>
      </c>
      <c r="CA669" s="69">
        <v>0</v>
      </c>
      <c r="CB669" s="69">
        <v>0</v>
      </c>
      <c r="CC669" s="69">
        <v>0</v>
      </c>
      <c r="CD669" s="69">
        <v>0</v>
      </c>
      <c r="CE669" s="69">
        <v>0</v>
      </c>
      <c r="CF669" s="69">
        <v>0</v>
      </c>
      <c r="CG669" s="70" t="s">
        <v>423</v>
      </c>
      <c r="CH669" s="69">
        <v>0</v>
      </c>
      <c r="CI669" s="69">
        <v>0</v>
      </c>
      <c r="CJ669" s="69">
        <v>0</v>
      </c>
      <c r="CK669" s="69">
        <v>0</v>
      </c>
      <c r="CL669" s="69">
        <v>0</v>
      </c>
      <c r="CM669" s="69">
        <v>0</v>
      </c>
      <c r="CN669" s="69">
        <v>0</v>
      </c>
      <c r="CO669" s="69">
        <v>0</v>
      </c>
      <c r="CP669" s="70" t="s">
        <v>423</v>
      </c>
      <c r="CQ669" s="69">
        <v>0</v>
      </c>
      <c r="CR669" s="69">
        <v>0</v>
      </c>
      <c r="CS669" s="69">
        <v>0</v>
      </c>
      <c r="CT669" s="69">
        <v>0</v>
      </c>
      <c r="CU669" s="69">
        <v>0</v>
      </c>
      <c r="CV669" s="69">
        <v>0</v>
      </c>
      <c r="CW669" s="69">
        <v>0</v>
      </c>
      <c r="CX669" s="69">
        <v>0</v>
      </c>
      <c r="CY669" s="70" t="s">
        <v>423</v>
      </c>
      <c r="CZ669" s="69">
        <v>0</v>
      </c>
      <c r="DA669" s="69">
        <v>0</v>
      </c>
      <c r="DB669" s="69">
        <v>0</v>
      </c>
      <c r="DC669" s="69">
        <v>0</v>
      </c>
      <c r="DD669" s="69">
        <v>0</v>
      </c>
      <c r="DE669" s="69">
        <v>0</v>
      </c>
      <c r="DF669" s="69">
        <v>0</v>
      </c>
      <c r="DG669" s="69">
        <v>0</v>
      </c>
      <c r="DH669" s="70" t="s">
        <v>423</v>
      </c>
    </row>
    <row r="670" spans="1:112" s="74" customFormat="1" ht="11.5" hidden="1" outlineLevel="1" x14ac:dyDescent="0.35">
      <c r="A670" s="88" t="s">
        <v>451</v>
      </c>
      <c r="B670" s="88" t="s">
        <v>740</v>
      </c>
      <c r="C670" s="69"/>
      <c r="D670" s="69">
        <v>0</v>
      </c>
      <c r="E670" s="69">
        <v>0</v>
      </c>
      <c r="F670" s="69">
        <v>0</v>
      </c>
      <c r="G670" s="69">
        <v>0</v>
      </c>
      <c r="H670" s="69">
        <v>0</v>
      </c>
      <c r="I670" s="69">
        <v>0</v>
      </c>
      <c r="J670" s="69">
        <v>0</v>
      </c>
      <c r="K670" s="69">
        <v>0</v>
      </c>
      <c r="L670" s="69">
        <v>0</v>
      </c>
      <c r="M670" s="69">
        <v>0</v>
      </c>
      <c r="N670" s="70" t="s">
        <v>423</v>
      </c>
      <c r="O670" s="69">
        <v>0</v>
      </c>
      <c r="P670" s="69">
        <v>0</v>
      </c>
      <c r="Q670" s="69">
        <v>0</v>
      </c>
      <c r="R670" s="69">
        <v>0</v>
      </c>
      <c r="S670" s="69">
        <v>0</v>
      </c>
      <c r="T670" s="69">
        <v>0</v>
      </c>
      <c r="U670" s="69">
        <v>0</v>
      </c>
      <c r="V670" s="69">
        <v>0</v>
      </c>
      <c r="W670" s="70" t="s">
        <v>423</v>
      </c>
      <c r="X670" s="69">
        <f t="shared" si="450"/>
        <v>0</v>
      </c>
      <c r="Y670" s="69">
        <f t="shared" si="450"/>
        <v>0</v>
      </c>
      <c r="Z670" s="69">
        <f t="shared" si="450"/>
        <v>0</v>
      </c>
      <c r="AA670" s="69">
        <f t="shared" si="450"/>
        <v>0</v>
      </c>
      <c r="AB670" s="69">
        <f t="shared" si="450"/>
        <v>0</v>
      </c>
      <c r="AC670" s="69">
        <f t="shared" si="450"/>
        <v>0</v>
      </c>
      <c r="AD670" s="69">
        <f t="shared" si="450"/>
        <v>0</v>
      </c>
      <c r="AE670" s="69">
        <f t="shared" si="450"/>
        <v>0</v>
      </c>
      <c r="AF670" s="69">
        <v>0</v>
      </c>
      <c r="AG670" s="69">
        <v>0</v>
      </c>
      <c r="AH670" s="69">
        <v>0</v>
      </c>
      <c r="AI670" s="69">
        <v>0</v>
      </c>
      <c r="AJ670" s="69">
        <v>0</v>
      </c>
      <c r="AK670" s="69">
        <v>0</v>
      </c>
      <c r="AL670" s="69">
        <v>0</v>
      </c>
      <c r="AM670" s="69">
        <v>0</v>
      </c>
      <c r="AN670" s="70" t="s">
        <v>423</v>
      </c>
      <c r="AO670" s="69">
        <v>0</v>
      </c>
      <c r="AP670" s="69">
        <v>0</v>
      </c>
      <c r="AQ670" s="69">
        <v>0</v>
      </c>
      <c r="AR670" s="69">
        <v>0</v>
      </c>
      <c r="AS670" s="69">
        <v>0</v>
      </c>
      <c r="AT670" s="69">
        <v>0</v>
      </c>
      <c r="AU670" s="69">
        <v>0</v>
      </c>
      <c r="AV670" s="69">
        <v>0</v>
      </c>
      <c r="AW670" s="70" t="s">
        <v>423</v>
      </c>
      <c r="AX670" s="69">
        <v>0</v>
      </c>
      <c r="AY670" s="69">
        <v>0</v>
      </c>
      <c r="AZ670" s="69">
        <v>0</v>
      </c>
      <c r="BA670" s="69">
        <v>0</v>
      </c>
      <c r="BB670" s="69">
        <v>0</v>
      </c>
      <c r="BC670" s="69">
        <v>0</v>
      </c>
      <c r="BD670" s="69">
        <v>0</v>
      </c>
      <c r="BE670" s="69">
        <v>0</v>
      </c>
      <c r="BF670" s="70" t="s">
        <v>423</v>
      </c>
      <c r="BG670" s="69">
        <v>0</v>
      </c>
      <c r="BH670" s="69">
        <v>0</v>
      </c>
      <c r="BI670" s="69">
        <v>0</v>
      </c>
      <c r="BJ670" s="69">
        <v>0</v>
      </c>
      <c r="BK670" s="69">
        <v>0</v>
      </c>
      <c r="BL670" s="69">
        <v>0</v>
      </c>
      <c r="BM670" s="69">
        <v>0</v>
      </c>
      <c r="BN670" s="69">
        <v>0</v>
      </c>
      <c r="BO670" s="70" t="s">
        <v>423</v>
      </c>
      <c r="BP670" s="69">
        <v>0</v>
      </c>
      <c r="BQ670" s="69">
        <v>0</v>
      </c>
      <c r="BR670" s="69">
        <v>0</v>
      </c>
      <c r="BS670" s="69">
        <v>0</v>
      </c>
      <c r="BT670" s="69">
        <v>0</v>
      </c>
      <c r="BU670" s="69">
        <v>0</v>
      </c>
      <c r="BV670" s="69">
        <v>0</v>
      </c>
      <c r="BW670" s="69">
        <v>0</v>
      </c>
      <c r="BX670" s="70" t="s">
        <v>423</v>
      </c>
      <c r="BY670" s="69">
        <v>0</v>
      </c>
      <c r="BZ670" s="69">
        <v>0</v>
      </c>
      <c r="CA670" s="69">
        <v>0</v>
      </c>
      <c r="CB670" s="69">
        <v>0</v>
      </c>
      <c r="CC670" s="69">
        <v>0</v>
      </c>
      <c r="CD670" s="69">
        <v>0</v>
      </c>
      <c r="CE670" s="69">
        <v>0</v>
      </c>
      <c r="CF670" s="69">
        <v>0</v>
      </c>
      <c r="CG670" s="70" t="s">
        <v>423</v>
      </c>
      <c r="CH670" s="69">
        <v>0</v>
      </c>
      <c r="CI670" s="69">
        <v>0</v>
      </c>
      <c r="CJ670" s="69">
        <v>0</v>
      </c>
      <c r="CK670" s="69">
        <v>0</v>
      </c>
      <c r="CL670" s="69">
        <v>0</v>
      </c>
      <c r="CM670" s="69">
        <v>0</v>
      </c>
      <c r="CN670" s="69">
        <v>0</v>
      </c>
      <c r="CO670" s="69">
        <v>0</v>
      </c>
      <c r="CP670" s="70" t="s">
        <v>423</v>
      </c>
      <c r="CQ670" s="69">
        <v>0</v>
      </c>
      <c r="CR670" s="69">
        <v>0</v>
      </c>
      <c r="CS670" s="69">
        <v>0</v>
      </c>
      <c r="CT670" s="69">
        <v>0</v>
      </c>
      <c r="CU670" s="69">
        <v>0</v>
      </c>
      <c r="CV670" s="69">
        <v>0</v>
      </c>
      <c r="CW670" s="69">
        <v>0</v>
      </c>
      <c r="CX670" s="69">
        <v>0</v>
      </c>
      <c r="CY670" s="70" t="s">
        <v>423</v>
      </c>
      <c r="CZ670" s="69">
        <v>0</v>
      </c>
      <c r="DA670" s="69">
        <v>0</v>
      </c>
      <c r="DB670" s="69">
        <v>0</v>
      </c>
      <c r="DC670" s="69">
        <v>0</v>
      </c>
      <c r="DD670" s="69">
        <v>0</v>
      </c>
      <c r="DE670" s="69">
        <v>0</v>
      </c>
      <c r="DF670" s="69">
        <v>0</v>
      </c>
      <c r="DG670" s="69">
        <v>0</v>
      </c>
      <c r="DH670" s="70" t="s">
        <v>423</v>
      </c>
    </row>
    <row r="671" spans="1:112" s="74" customFormat="1" ht="11.5" hidden="1" outlineLevel="1" x14ac:dyDescent="0.35">
      <c r="A671" s="88" t="s">
        <v>451</v>
      </c>
      <c r="B671" s="88" t="s">
        <v>740</v>
      </c>
      <c r="C671" s="69"/>
      <c r="D671" s="69">
        <v>0</v>
      </c>
      <c r="E671" s="69">
        <v>0</v>
      </c>
      <c r="F671" s="69">
        <v>0</v>
      </c>
      <c r="G671" s="69">
        <v>0</v>
      </c>
      <c r="H671" s="69">
        <v>0</v>
      </c>
      <c r="I671" s="69">
        <v>0</v>
      </c>
      <c r="J671" s="69">
        <v>0</v>
      </c>
      <c r="K671" s="69">
        <v>0</v>
      </c>
      <c r="L671" s="69">
        <v>0</v>
      </c>
      <c r="M671" s="69">
        <v>0</v>
      </c>
      <c r="N671" s="70" t="s">
        <v>423</v>
      </c>
      <c r="O671" s="69">
        <v>0</v>
      </c>
      <c r="P671" s="69">
        <v>0</v>
      </c>
      <c r="Q671" s="69">
        <v>0</v>
      </c>
      <c r="R671" s="69">
        <v>0</v>
      </c>
      <c r="S671" s="69">
        <v>0</v>
      </c>
      <c r="T671" s="69">
        <v>0</v>
      </c>
      <c r="U671" s="69">
        <v>0</v>
      </c>
      <c r="V671" s="69">
        <v>0</v>
      </c>
      <c r="W671" s="70" t="s">
        <v>423</v>
      </c>
      <c r="X671" s="69">
        <f t="shared" si="450"/>
        <v>0</v>
      </c>
      <c r="Y671" s="69">
        <f t="shared" si="450"/>
        <v>0</v>
      </c>
      <c r="Z671" s="69">
        <f t="shared" si="450"/>
        <v>0</v>
      </c>
      <c r="AA671" s="69">
        <f t="shared" si="450"/>
        <v>0</v>
      </c>
      <c r="AB671" s="69">
        <f t="shared" si="450"/>
        <v>0</v>
      </c>
      <c r="AC671" s="69">
        <f t="shared" si="450"/>
        <v>0</v>
      </c>
      <c r="AD671" s="69">
        <f t="shared" si="450"/>
        <v>0</v>
      </c>
      <c r="AE671" s="69">
        <f t="shared" si="450"/>
        <v>0</v>
      </c>
      <c r="AF671" s="69">
        <v>0</v>
      </c>
      <c r="AG671" s="69">
        <v>0</v>
      </c>
      <c r="AH671" s="69">
        <v>0</v>
      </c>
      <c r="AI671" s="69">
        <v>0</v>
      </c>
      <c r="AJ671" s="69">
        <v>0</v>
      </c>
      <c r="AK671" s="69">
        <v>0</v>
      </c>
      <c r="AL671" s="69">
        <v>0</v>
      </c>
      <c r="AM671" s="69">
        <v>0</v>
      </c>
      <c r="AN671" s="70" t="s">
        <v>423</v>
      </c>
      <c r="AO671" s="69">
        <v>0</v>
      </c>
      <c r="AP671" s="69">
        <v>0</v>
      </c>
      <c r="AQ671" s="69">
        <v>0</v>
      </c>
      <c r="AR671" s="69">
        <v>0</v>
      </c>
      <c r="AS671" s="69">
        <v>0</v>
      </c>
      <c r="AT671" s="69">
        <v>0</v>
      </c>
      <c r="AU671" s="69">
        <v>0</v>
      </c>
      <c r="AV671" s="69">
        <v>0</v>
      </c>
      <c r="AW671" s="70" t="s">
        <v>423</v>
      </c>
      <c r="AX671" s="69">
        <v>0</v>
      </c>
      <c r="AY671" s="69">
        <v>0</v>
      </c>
      <c r="AZ671" s="69">
        <v>0</v>
      </c>
      <c r="BA671" s="69">
        <v>0</v>
      </c>
      <c r="BB671" s="69">
        <v>0</v>
      </c>
      <c r="BC671" s="69">
        <v>0</v>
      </c>
      <c r="BD671" s="69">
        <v>0</v>
      </c>
      <c r="BE671" s="69">
        <v>0</v>
      </c>
      <c r="BF671" s="70" t="s">
        <v>423</v>
      </c>
      <c r="BG671" s="69">
        <v>0</v>
      </c>
      <c r="BH671" s="69">
        <v>0</v>
      </c>
      <c r="BI671" s="69">
        <v>0</v>
      </c>
      <c r="BJ671" s="69">
        <v>0</v>
      </c>
      <c r="BK671" s="69">
        <v>0</v>
      </c>
      <c r="BL671" s="69">
        <v>0</v>
      </c>
      <c r="BM671" s="69">
        <v>0</v>
      </c>
      <c r="BN671" s="69">
        <v>0</v>
      </c>
      <c r="BO671" s="70" t="s">
        <v>423</v>
      </c>
      <c r="BP671" s="69">
        <v>0</v>
      </c>
      <c r="BQ671" s="69">
        <v>0</v>
      </c>
      <c r="BR671" s="69">
        <v>0</v>
      </c>
      <c r="BS671" s="69">
        <v>0</v>
      </c>
      <c r="BT671" s="69">
        <v>0</v>
      </c>
      <c r="BU671" s="69">
        <v>0</v>
      </c>
      <c r="BV671" s="69">
        <v>0</v>
      </c>
      <c r="BW671" s="69">
        <v>0</v>
      </c>
      <c r="BX671" s="70" t="s">
        <v>423</v>
      </c>
      <c r="BY671" s="69">
        <v>0</v>
      </c>
      <c r="BZ671" s="69">
        <v>0</v>
      </c>
      <c r="CA671" s="69">
        <v>0</v>
      </c>
      <c r="CB671" s="69">
        <v>0</v>
      </c>
      <c r="CC671" s="69">
        <v>0</v>
      </c>
      <c r="CD671" s="69">
        <v>0</v>
      </c>
      <c r="CE671" s="69">
        <v>0</v>
      </c>
      <c r="CF671" s="69">
        <v>0</v>
      </c>
      <c r="CG671" s="70" t="s">
        <v>423</v>
      </c>
      <c r="CH671" s="69">
        <v>0</v>
      </c>
      <c r="CI671" s="69">
        <v>0</v>
      </c>
      <c r="CJ671" s="69">
        <v>0</v>
      </c>
      <c r="CK671" s="69">
        <v>0</v>
      </c>
      <c r="CL671" s="69">
        <v>0</v>
      </c>
      <c r="CM671" s="69">
        <v>0</v>
      </c>
      <c r="CN671" s="69">
        <v>0</v>
      </c>
      <c r="CO671" s="69">
        <v>0</v>
      </c>
      <c r="CP671" s="70" t="s">
        <v>423</v>
      </c>
      <c r="CQ671" s="69">
        <v>0</v>
      </c>
      <c r="CR671" s="69">
        <v>0</v>
      </c>
      <c r="CS671" s="69">
        <v>0</v>
      </c>
      <c r="CT671" s="69">
        <v>0</v>
      </c>
      <c r="CU671" s="69">
        <v>0</v>
      </c>
      <c r="CV671" s="69">
        <v>0</v>
      </c>
      <c r="CW671" s="69">
        <v>0</v>
      </c>
      <c r="CX671" s="69">
        <v>0</v>
      </c>
      <c r="CY671" s="70" t="s">
        <v>423</v>
      </c>
      <c r="CZ671" s="69">
        <v>0</v>
      </c>
      <c r="DA671" s="69">
        <v>0</v>
      </c>
      <c r="DB671" s="69">
        <v>0</v>
      </c>
      <c r="DC671" s="69">
        <v>0</v>
      </c>
      <c r="DD671" s="69">
        <v>0</v>
      </c>
      <c r="DE671" s="69">
        <v>0</v>
      </c>
      <c r="DF671" s="69">
        <v>0</v>
      </c>
      <c r="DG671" s="69">
        <v>0</v>
      </c>
      <c r="DH671" s="70" t="s">
        <v>423</v>
      </c>
    </row>
    <row r="672" spans="1:112" s="74" customFormat="1" ht="11.5" hidden="1" outlineLevel="1" x14ac:dyDescent="0.35">
      <c r="A672" s="88" t="s">
        <v>451</v>
      </c>
      <c r="B672" s="88" t="s">
        <v>740</v>
      </c>
      <c r="C672" s="69"/>
      <c r="D672" s="69">
        <v>0</v>
      </c>
      <c r="E672" s="69">
        <v>0</v>
      </c>
      <c r="F672" s="69">
        <v>0</v>
      </c>
      <c r="G672" s="69">
        <v>0</v>
      </c>
      <c r="H672" s="69">
        <v>0</v>
      </c>
      <c r="I672" s="69">
        <v>0</v>
      </c>
      <c r="J672" s="69">
        <v>0</v>
      </c>
      <c r="K672" s="69">
        <v>0</v>
      </c>
      <c r="L672" s="69">
        <v>0</v>
      </c>
      <c r="M672" s="69">
        <v>0</v>
      </c>
      <c r="N672" s="70" t="s">
        <v>423</v>
      </c>
      <c r="O672" s="69">
        <v>0</v>
      </c>
      <c r="P672" s="69">
        <v>0</v>
      </c>
      <c r="Q672" s="69">
        <v>0</v>
      </c>
      <c r="R672" s="69">
        <v>0</v>
      </c>
      <c r="S672" s="69">
        <v>0</v>
      </c>
      <c r="T672" s="69">
        <v>0</v>
      </c>
      <c r="U672" s="69">
        <v>0</v>
      </c>
      <c r="V672" s="69">
        <v>0</v>
      </c>
      <c r="W672" s="70" t="s">
        <v>423</v>
      </c>
      <c r="X672" s="69">
        <f t="shared" si="450"/>
        <v>0</v>
      </c>
      <c r="Y672" s="69">
        <f t="shared" si="450"/>
        <v>0</v>
      </c>
      <c r="Z672" s="69">
        <f t="shared" si="450"/>
        <v>0</v>
      </c>
      <c r="AA672" s="69">
        <f t="shared" si="450"/>
        <v>0</v>
      </c>
      <c r="AB672" s="69">
        <f t="shared" si="450"/>
        <v>0</v>
      </c>
      <c r="AC672" s="69">
        <f t="shared" si="450"/>
        <v>0</v>
      </c>
      <c r="AD672" s="69">
        <f t="shared" si="450"/>
        <v>0</v>
      </c>
      <c r="AE672" s="69">
        <f t="shared" si="450"/>
        <v>0</v>
      </c>
      <c r="AF672" s="69">
        <v>0</v>
      </c>
      <c r="AG672" s="69">
        <v>0</v>
      </c>
      <c r="AH672" s="69">
        <v>0</v>
      </c>
      <c r="AI672" s="69">
        <v>0</v>
      </c>
      <c r="AJ672" s="69">
        <v>0</v>
      </c>
      <c r="AK672" s="69">
        <v>0</v>
      </c>
      <c r="AL672" s="69">
        <v>0</v>
      </c>
      <c r="AM672" s="69">
        <v>0</v>
      </c>
      <c r="AN672" s="70" t="s">
        <v>423</v>
      </c>
      <c r="AO672" s="69">
        <v>0</v>
      </c>
      <c r="AP672" s="69">
        <v>0</v>
      </c>
      <c r="AQ672" s="69">
        <v>0</v>
      </c>
      <c r="AR672" s="69">
        <v>0</v>
      </c>
      <c r="AS672" s="69">
        <v>0</v>
      </c>
      <c r="AT672" s="69">
        <v>0</v>
      </c>
      <c r="AU672" s="69">
        <v>0</v>
      </c>
      <c r="AV672" s="69">
        <v>0</v>
      </c>
      <c r="AW672" s="70" t="s">
        <v>423</v>
      </c>
      <c r="AX672" s="69">
        <v>0</v>
      </c>
      <c r="AY672" s="69">
        <v>0</v>
      </c>
      <c r="AZ672" s="69">
        <v>0</v>
      </c>
      <c r="BA672" s="69">
        <v>0</v>
      </c>
      <c r="BB672" s="69">
        <v>0</v>
      </c>
      <c r="BC672" s="69">
        <v>0</v>
      </c>
      <c r="BD672" s="69">
        <v>0</v>
      </c>
      <c r="BE672" s="69">
        <v>0</v>
      </c>
      <c r="BF672" s="70" t="s">
        <v>423</v>
      </c>
      <c r="BG672" s="69">
        <v>0</v>
      </c>
      <c r="BH672" s="69">
        <v>0</v>
      </c>
      <c r="BI672" s="69">
        <v>0</v>
      </c>
      <c r="BJ672" s="69">
        <v>0</v>
      </c>
      <c r="BK672" s="69">
        <v>0</v>
      </c>
      <c r="BL672" s="69">
        <v>0</v>
      </c>
      <c r="BM672" s="69">
        <v>0</v>
      </c>
      <c r="BN672" s="69">
        <v>0</v>
      </c>
      <c r="BO672" s="70" t="s">
        <v>423</v>
      </c>
      <c r="BP672" s="69">
        <v>0</v>
      </c>
      <c r="BQ672" s="69">
        <v>0</v>
      </c>
      <c r="BR672" s="69">
        <v>0</v>
      </c>
      <c r="BS672" s="69">
        <v>0</v>
      </c>
      <c r="BT672" s="69">
        <v>0</v>
      </c>
      <c r="BU672" s="69">
        <v>0</v>
      </c>
      <c r="BV672" s="69">
        <v>0</v>
      </c>
      <c r="BW672" s="69">
        <v>0</v>
      </c>
      <c r="BX672" s="70" t="s">
        <v>423</v>
      </c>
      <c r="BY672" s="69">
        <v>0</v>
      </c>
      <c r="BZ672" s="69">
        <v>0</v>
      </c>
      <c r="CA672" s="69">
        <v>0</v>
      </c>
      <c r="CB672" s="69">
        <v>0</v>
      </c>
      <c r="CC672" s="69">
        <v>0</v>
      </c>
      <c r="CD672" s="69">
        <v>0</v>
      </c>
      <c r="CE672" s="69">
        <v>0</v>
      </c>
      <c r="CF672" s="69">
        <v>0</v>
      </c>
      <c r="CG672" s="70" t="s">
        <v>423</v>
      </c>
      <c r="CH672" s="69">
        <v>0</v>
      </c>
      <c r="CI672" s="69">
        <v>0</v>
      </c>
      <c r="CJ672" s="69">
        <v>0</v>
      </c>
      <c r="CK672" s="69">
        <v>0</v>
      </c>
      <c r="CL672" s="69">
        <v>0</v>
      </c>
      <c r="CM672" s="69">
        <v>0</v>
      </c>
      <c r="CN672" s="69">
        <v>0</v>
      </c>
      <c r="CO672" s="69">
        <v>0</v>
      </c>
      <c r="CP672" s="70" t="s">
        <v>423</v>
      </c>
      <c r="CQ672" s="69">
        <v>0</v>
      </c>
      <c r="CR672" s="69">
        <v>0</v>
      </c>
      <c r="CS672" s="69">
        <v>0</v>
      </c>
      <c r="CT672" s="69">
        <v>0</v>
      </c>
      <c r="CU672" s="69">
        <v>0</v>
      </c>
      <c r="CV672" s="69">
        <v>0</v>
      </c>
      <c r="CW672" s="69">
        <v>0</v>
      </c>
      <c r="CX672" s="69">
        <v>0</v>
      </c>
      <c r="CY672" s="70" t="s">
        <v>423</v>
      </c>
      <c r="CZ672" s="69">
        <v>0</v>
      </c>
      <c r="DA672" s="69">
        <v>0</v>
      </c>
      <c r="DB672" s="69">
        <v>0</v>
      </c>
      <c r="DC672" s="69">
        <v>0</v>
      </c>
      <c r="DD672" s="69">
        <v>0</v>
      </c>
      <c r="DE672" s="69">
        <v>0</v>
      </c>
      <c r="DF672" s="69">
        <v>0</v>
      </c>
      <c r="DG672" s="69">
        <v>0</v>
      </c>
      <c r="DH672" s="70" t="s">
        <v>423</v>
      </c>
    </row>
    <row r="673" spans="1:112" s="74" customFormat="1" ht="11.5" hidden="1" outlineLevel="1" x14ac:dyDescent="0.35">
      <c r="A673" s="88" t="s">
        <v>451</v>
      </c>
      <c r="B673" s="88" t="s">
        <v>740</v>
      </c>
      <c r="C673" s="69"/>
      <c r="D673" s="69">
        <v>0</v>
      </c>
      <c r="E673" s="69">
        <v>0</v>
      </c>
      <c r="F673" s="69">
        <v>0</v>
      </c>
      <c r="G673" s="69">
        <v>0</v>
      </c>
      <c r="H673" s="69">
        <v>0</v>
      </c>
      <c r="I673" s="69">
        <v>0</v>
      </c>
      <c r="J673" s="69">
        <v>0</v>
      </c>
      <c r="K673" s="69">
        <v>0</v>
      </c>
      <c r="L673" s="69">
        <v>0</v>
      </c>
      <c r="M673" s="69">
        <v>0</v>
      </c>
      <c r="N673" s="70" t="s">
        <v>423</v>
      </c>
      <c r="O673" s="69">
        <v>0</v>
      </c>
      <c r="P673" s="69">
        <v>0</v>
      </c>
      <c r="Q673" s="69">
        <v>0</v>
      </c>
      <c r="R673" s="69">
        <v>0</v>
      </c>
      <c r="S673" s="69">
        <v>0</v>
      </c>
      <c r="T673" s="69">
        <v>0</v>
      </c>
      <c r="U673" s="69">
        <v>0</v>
      </c>
      <c r="V673" s="69">
        <v>0</v>
      </c>
      <c r="W673" s="70" t="s">
        <v>423</v>
      </c>
      <c r="X673" s="69">
        <f t="shared" si="450"/>
        <v>0</v>
      </c>
      <c r="Y673" s="69">
        <f t="shared" si="450"/>
        <v>0</v>
      </c>
      <c r="Z673" s="69">
        <f t="shared" si="450"/>
        <v>0</v>
      </c>
      <c r="AA673" s="69">
        <f t="shared" si="450"/>
        <v>0</v>
      </c>
      <c r="AB673" s="69">
        <f t="shared" si="450"/>
        <v>0</v>
      </c>
      <c r="AC673" s="69">
        <f t="shared" si="450"/>
        <v>0</v>
      </c>
      <c r="AD673" s="69">
        <f t="shared" si="450"/>
        <v>0</v>
      </c>
      <c r="AE673" s="69">
        <f t="shared" si="450"/>
        <v>0</v>
      </c>
      <c r="AF673" s="69">
        <v>0</v>
      </c>
      <c r="AG673" s="69">
        <v>0</v>
      </c>
      <c r="AH673" s="69">
        <v>0</v>
      </c>
      <c r="AI673" s="69">
        <v>0</v>
      </c>
      <c r="AJ673" s="69">
        <v>0</v>
      </c>
      <c r="AK673" s="69">
        <v>0</v>
      </c>
      <c r="AL673" s="69">
        <v>0</v>
      </c>
      <c r="AM673" s="69">
        <v>0</v>
      </c>
      <c r="AN673" s="70" t="s">
        <v>423</v>
      </c>
      <c r="AO673" s="69">
        <v>0</v>
      </c>
      <c r="AP673" s="69">
        <v>0</v>
      </c>
      <c r="AQ673" s="69">
        <v>0</v>
      </c>
      <c r="AR673" s="69">
        <v>0</v>
      </c>
      <c r="AS673" s="69">
        <v>0</v>
      </c>
      <c r="AT673" s="69">
        <v>0</v>
      </c>
      <c r="AU673" s="69">
        <v>0</v>
      </c>
      <c r="AV673" s="69">
        <v>0</v>
      </c>
      <c r="AW673" s="70" t="s">
        <v>423</v>
      </c>
      <c r="AX673" s="69">
        <v>0</v>
      </c>
      <c r="AY673" s="69">
        <v>0</v>
      </c>
      <c r="AZ673" s="69">
        <v>0</v>
      </c>
      <c r="BA673" s="69">
        <v>0</v>
      </c>
      <c r="BB673" s="69">
        <v>0</v>
      </c>
      <c r="BC673" s="69">
        <v>0</v>
      </c>
      <c r="BD673" s="69">
        <v>0</v>
      </c>
      <c r="BE673" s="69">
        <v>0</v>
      </c>
      <c r="BF673" s="70" t="s">
        <v>423</v>
      </c>
      <c r="BG673" s="69">
        <v>0</v>
      </c>
      <c r="BH673" s="69">
        <v>0</v>
      </c>
      <c r="BI673" s="69">
        <v>0</v>
      </c>
      <c r="BJ673" s="69">
        <v>0</v>
      </c>
      <c r="BK673" s="69">
        <v>0</v>
      </c>
      <c r="BL673" s="69">
        <v>0</v>
      </c>
      <c r="BM673" s="69">
        <v>0</v>
      </c>
      <c r="BN673" s="69">
        <v>0</v>
      </c>
      <c r="BO673" s="70" t="s">
        <v>423</v>
      </c>
      <c r="BP673" s="69">
        <v>0</v>
      </c>
      <c r="BQ673" s="69">
        <v>0</v>
      </c>
      <c r="BR673" s="69">
        <v>0</v>
      </c>
      <c r="BS673" s="69">
        <v>0</v>
      </c>
      <c r="BT673" s="69">
        <v>0</v>
      </c>
      <c r="BU673" s="69">
        <v>0</v>
      </c>
      <c r="BV673" s="69">
        <v>0</v>
      </c>
      <c r="BW673" s="69">
        <v>0</v>
      </c>
      <c r="BX673" s="70" t="s">
        <v>423</v>
      </c>
      <c r="BY673" s="69">
        <v>0</v>
      </c>
      <c r="BZ673" s="69">
        <v>0</v>
      </c>
      <c r="CA673" s="69">
        <v>0</v>
      </c>
      <c r="CB673" s="69">
        <v>0</v>
      </c>
      <c r="CC673" s="69">
        <v>0</v>
      </c>
      <c r="CD673" s="69">
        <v>0</v>
      </c>
      <c r="CE673" s="69">
        <v>0</v>
      </c>
      <c r="CF673" s="69">
        <v>0</v>
      </c>
      <c r="CG673" s="70" t="s">
        <v>423</v>
      </c>
      <c r="CH673" s="69">
        <v>0</v>
      </c>
      <c r="CI673" s="69">
        <v>0</v>
      </c>
      <c r="CJ673" s="69">
        <v>0</v>
      </c>
      <c r="CK673" s="69">
        <v>0</v>
      </c>
      <c r="CL673" s="69">
        <v>0</v>
      </c>
      <c r="CM673" s="69">
        <v>0</v>
      </c>
      <c r="CN673" s="69">
        <v>0</v>
      </c>
      <c r="CO673" s="69">
        <v>0</v>
      </c>
      <c r="CP673" s="70" t="s">
        <v>423</v>
      </c>
      <c r="CQ673" s="69">
        <v>0</v>
      </c>
      <c r="CR673" s="69">
        <v>0</v>
      </c>
      <c r="CS673" s="69">
        <v>0</v>
      </c>
      <c r="CT673" s="69">
        <v>0</v>
      </c>
      <c r="CU673" s="69">
        <v>0</v>
      </c>
      <c r="CV673" s="69">
        <v>0</v>
      </c>
      <c r="CW673" s="69">
        <v>0</v>
      </c>
      <c r="CX673" s="69">
        <v>0</v>
      </c>
      <c r="CY673" s="70" t="s">
        <v>423</v>
      </c>
      <c r="CZ673" s="69">
        <v>0</v>
      </c>
      <c r="DA673" s="69">
        <v>0</v>
      </c>
      <c r="DB673" s="69">
        <v>0</v>
      </c>
      <c r="DC673" s="69">
        <v>0</v>
      </c>
      <c r="DD673" s="69">
        <v>0</v>
      </c>
      <c r="DE673" s="69">
        <v>0</v>
      </c>
      <c r="DF673" s="69">
        <v>0</v>
      </c>
      <c r="DG673" s="69">
        <v>0</v>
      </c>
      <c r="DH673" s="70" t="s">
        <v>423</v>
      </c>
    </row>
    <row r="674" spans="1:112" s="74" customFormat="1" ht="11.5" hidden="1" outlineLevel="1" x14ac:dyDescent="0.35">
      <c r="A674" s="88" t="s">
        <v>451</v>
      </c>
      <c r="B674" s="88" t="s">
        <v>740</v>
      </c>
      <c r="C674" s="69"/>
      <c r="D674" s="69">
        <v>0</v>
      </c>
      <c r="E674" s="69">
        <v>0</v>
      </c>
      <c r="F674" s="69">
        <v>0</v>
      </c>
      <c r="G674" s="69">
        <v>0</v>
      </c>
      <c r="H674" s="69">
        <v>0</v>
      </c>
      <c r="I674" s="69">
        <v>0</v>
      </c>
      <c r="J674" s="69">
        <v>0</v>
      </c>
      <c r="K674" s="69">
        <v>0</v>
      </c>
      <c r="L674" s="69">
        <v>0</v>
      </c>
      <c r="M674" s="69">
        <v>0</v>
      </c>
      <c r="N674" s="70" t="s">
        <v>423</v>
      </c>
      <c r="O674" s="69">
        <v>0</v>
      </c>
      <c r="P674" s="69">
        <v>0</v>
      </c>
      <c r="Q674" s="69">
        <v>0</v>
      </c>
      <c r="R674" s="69">
        <v>0</v>
      </c>
      <c r="S674" s="69">
        <v>0</v>
      </c>
      <c r="T674" s="69">
        <v>0</v>
      </c>
      <c r="U674" s="69">
        <v>0</v>
      </c>
      <c r="V674" s="69">
        <v>0</v>
      </c>
      <c r="W674" s="70" t="s">
        <v>423</v>
      </c>
      <c r="X674" s="69">
        <f t="shared" si="450"/>
        <v>0</v>
      </c>
      <c r="Y674" s="69">
        <f t="shared" si="450"/>
        <v>0</v>
      </c>
      <c r="Z674" s="69">
        <f t="shared" si="450"/>
        <v>0</v>
      </c>
      <c r="AA674" s="69">
        <f t="shared" si="450"/>
        <v>0</v>
      </c>
      <c r="AB674" s="69">
        <f t="shared" si="450"/>
        <v>0</v>
      </c>
      <c r="AC674" s="69">
        <f t="shared" si="450"/>
        <v>0</v>
      </c>
      <c r="AD674" s="69">
        <f t="shared" si="450"/>
        <v>0</v>
      </c>
      <c r="AE674" s="69">
        <f t="shared" si="450"/>
        <v>0</v>
      </c>
      <c r="AF674" s="69">
        <v>0</v>
      </c>
      <c r="AG674" s="69">
        <v>0</v>
      </c>
      <c r="AH674" s="69">
        <v>0</v>
      </c>
      <c r="AI674" s="69">
        <v>0</v>
      </c>
      <c r="AJ674" s="69">
        <v>0</v>
      </c>
      <c r="AK674" s="69">
        <v>0</v>
      </c>
      <c r="AL674" s="69">
        <v>0</v>
      </c>
      <c r="AM674" s="69">
        <v>0</v>
      </c>
      <c r="AN674" s="70" t="s">
        <v>423</v>
      </c>
      <c r="AO674" s="69">
        <v>0</v>
      </c>
      <c r="AP674" s="69">
        <v>0</v>
      </c>
      <c r="AQ674" s="69">
        <v>0</v>
      </c>
      <c r="AR674" s="69">
        <v>0</v>
      </c>
      <c r="AS674" s="69">
        <v>0</v>
      </c>
      <c r="AT674" s="69">
        <v>0</v>
      </c>
      <c r="AU674" s="69">
        <v>0</v>
      </c>
      <c r="AV674" s="69">
        <v>0</v>
      </c>
      <c r="AW674" s="70" t="s">
        <v>423</v>
      </c>
      <c r="AX674" s="69">
        <v>0</v>
      </c>
      <c r="AY674" s="69">
        <v>0</v>
      </c>
      <c r="AZ674" s="69">
        <v>0</v>
      </c>
      <c r="BA674" s="69">
        <v>0</v>
      </c>
      <c r="BB674" s="69">
        <v>0</v>
      </c>
      <c r="BC674" s="69">
        <v>0</v>
      </c>
      <c r="BD674" s="69">
        <v>0</v>
      </c>
      <c r="BE674" s="69">
        <v>0</v>
      </c>
      <c r="BF674" s="70" t="s">
        <v>423</v>
      </c>
      <c r="BG674" s="69">
        <v>0</v>
      </c>
      <c r="BH674" s="69">
        <v>0</v>
      </c>
      <c r="BI674" s="69">
        <v>0</v>
      </c>
      <c r="BJ674" s="69">
        <v>0</v>
      </c>
      <c r="BK674" s="69">
        <v>0</v>
      </c>
      <c r="BL674" s="69">
        <v>0</v>
      </c>
      <c r="BM674" s="69">
        <v>0</v>
      </c>
      <c r="BN674" s="69">
        <v>0</v>
      </c>
      <c r="BO674" s="70" t="s">
        <v>423</v>
      </c>
      <c r="BP674" s="69">
        <v>0</v>
      </c>
      <c r="BQ674" s="69">
        <v>0</v>
      </c>
      <c r="BR674" s="69">
        <v>0</v>
      </c>
      <c r="BS674" s="69">
        <v>0</v>
      </c>
      <c r="BT674" s="69">
        <v>0</v>
      </c>
      <c r="BU674" s="69">
        <v>0</v>
      </c>
      <c r="BV674" s="69">
        <v>0</v>
      </c>
      <c r="BW674" s="69">
        <v>0</v>
      </c>
      <c r="BX674" s="70" t="s">
        <v>423</v>
      </c>
      <c r="BY674" s="69">
        <v>0</v>
      </c>
      <c r="BZ674" s="69">
        <v>0</v>
      </c>
      <c r="CA674" s="69">
        <v>0</v>
      </c>
      <c r="CB674" s="69">
        <v>0</v>
      </c>
      <c r="CC674" s="69">
        <v>0</v>
      </c>
      <c r="CD674" s="69">
        <v>0</v>
      </c>
      <c r="CE674" s="69">
        <v>0</v>
      </c>
      <c r="CF674" s="69">
        <v>0</v>
      </c>
      <c r="CG674" s="70" t="s">
        <v>423</v>
      </c>
      <c r="CH674" s="69">
        <v>0</v>
      </c>
      <c r="CI674" s="69">
        <v>0</v>
      </c>
      <c r="CJ674" s="69">
        <v>0</v>
      </c>
      <c r="CK674" s="69">
        <v>0</v>
      </c>
      <c r="CL674" s="69">
        <v>0</v>
      </c>
      <c r="CM674" s="69">
        <v>0</v>
      </c>
      <c r="CN674" s="69">
        <v>0</v>
      </c>
      <c r="CO674" s="69">
        <v>0</v>
      </c>
      <c r="CP674" s="70" t="s">
        <v>423</v>
      </c>
      <c r="CQ674" s="69">
        <v>0</v>
      </c>
      <c r="CR674" s="69">
        <v>0</v>
      </c>
      <c r="CS674" s="69">
        <v>0</v>
      </c>
      <c r="CT674" s="69">
        <v>0</v>
      </c>
      <c r="CU674" s="69">
        <v>0</v>
      </c>
      <c r="CV674" s="69">
        <v>0</v>
      </c>
      <c r="CW674" s="69">
        <v>0</v>
      </c>
      <c r="CX674" s="69">
        <v>0</v>
      </c>
      <c r="CY674" s="70" t="s">
        <v>423</v>
      </c>
      <c r="CZ674" s="69">
        <v>0</v>
      </c>
      <c r="DA674" s="69">
        <v>0</v>
      </c>
      <c r="DB674" s="69">
        <v>0</v>
      </c>
      <c r="DC674" s="69">
        <v>0</v>
      </c>
      <c r="DD674" s="69">
        <v>0</v>
      </c>
      <c r="DE674" s="69">
        <v>0</v>
      </c>
      <c r="DF674" s="69">
        <v>0</v>
      </c>
      <c r="DG674" s="69">
        <v>0</v>
      </c>
      <c r="DH674" s="70" t="s">
        <v>423</v>
      </c>
    </row>
    <row r="675" spans="1:112" s="74" customFormat="1" ht="11.5" hidden="1" outlineLevel="1" x14ac:dyDescent="0.35">
      <c r="A675" s="88" t="s">
        <v>451</v>
      </c>
      <c r="B675" s="88" t="s">
        <v>740</v>
      </c>
      <c r="C675" s="69"/>
      <c r="D675" s="69">
        <v>0</v>
      </c>
      <c r="E675" s="69">
        <v>0</v>
      </c>
      <c r="F675" s="69">
        <v>0</v>
      </c>
      <c r="G675" s="69">
        <v>0</v>
      </c>
      <c r="H675" s="69">
        <v>0</v>
      </c>
      <c r="I675" s="69">
        <v>0</v>
      </c>
      <c r="J675" s="69">
        <v>0</v>
      </c>
      <c r="K675" s="69">
        <v>0</v>
      </c>
      <c r="L675" s="69">
        <v>0</v>
      </c>
      <c r="M675" s="69">
        <v>0</v>
      </c>
      <c r="N675" s="70" t="s">
        <v>423</v>
      </c>
      <c r="O675" s="69">
        <v>0</v>
      </c>
      <c r="P675" s="69">
        <v>0</v>
      </c>
      <c r="Q675" s="69">
        <v>0</v>
      </c>
      <c r="R675" s="69">
        <v>0</v>
      </c>
      <c r="S675" s="69">
        <v>0</v>
      </c>
      <c r="T675" s="69">
        <v>0</v>
      </c>
      <c r="U675" s="69">
        <v>0</v>
      </c>
      <c r="V675" s="69">
        <v>0</v>
      </c>
      <c r="W675" s="70" t="s">
        <v>423</v>
      </c>
      <c r="X675" s="69">
        <f t="shared" si="450"/>
        <v>0</v>
      </c>
      <c r="Y675" s="69">
        <f t="shared" si="450"/>
        <v>0</v>
      </c>
      <c r="Z675" s="69">
        <f t="shared" si="450"/>
        <v>0</v>
      </c>
      <c r="AA675" s="69">
        <f t="shared" si="450"/>
        <v>0</v>
      </c>
      <c r="AB675" s="69">
        <f t="shared" si="450"/>
        <v>0</v>
      </c>
      <c r="AC675" s="69">
        <f t="shared" si="450"/>
        <v>0</v>
      </c>
      <c r="AD675" s="69">
        <f t="shared" si="450"/>
        <v>0</v>
      </c>
      <c r="AE675" s="69">
        <f t="shared" si="450"/>
        <v>0</v>
      </c>
      <c r="AF675" s="69">
        <v>0</v>
      </c>
      <c r="AG675" s="69">
        <v>0</v>
      </c>
      <c r="AH675" s="69">
        <v>0</v>
      </c>
      <c r="AI675" s="69">
        <v>0</v>
      </c>
      <c r="AJ675" s="69">
        <v>0</v>
      </c>
      <c r="AK675" s="69">
        <v>0</v>
      </c>
      <c r="AL675" s="69">
        <v>0</v>
      </c>
      <c r="AM675" s="69">
        <v>0</v>
      </c>
      <c r="AN675" s="70" t="s">
        <v>423</v>
      </c>
      <c r="AO675" s="69">
        <v>0</v>
      </c>
      <c r="AP675" s="69">
        <v>0</v>
      </c>
      <c r="AQ675" s="69">
        <v>0</v>
      </c>
      <c r="AR675" s="69">
        <v>0</v>
      </c>
      <c r="AS675" s="69">
        <v>0</v>
      </c>
      <c r="AT675" s="69">
        <v>0</v>
      </c>
      <c r="AU675" s="69">
        <v>0</v>
      </c>
      <c r="AV675" s="69">
        <v>0</v>
      </c>
      <c r="AW675" s="70" t="s">
        <v>423</v>
      </c>
      <c r="AX675" s="69">
        <v>0</v>
      </c>
      <c r="AY675" s="69">
        <v>0</v>
      </c>
      <c r="AZ675" s="69">
        <v>0</v>
      </c>
      <c r="BA675" s="69">
        <v>0</v>
      </c>
      <c r="BB675" s="69">
        <v>0</v>
      </c>
      <c r="BC675" s="69">
        <v>0</v>
      </c>
      <c r="BD675" s="69">
        <v>0</v>
      </c>
      <c r="BE675" s="69">
        <v>0</v>
      </c>
      <c r="BF675" s="70" t="s">
        <v>423</v>
      </c>
      <c r="BG675" s="69">
        <v>0</v>
      </c>
      <c r="BH675" s="69">
        <v>0</v>
      </c>
      <c r="BI675" s="69">
        <v>0</v>
      </c>
      <c r="BJ675" s="69">
        <v>0</v>
      </c>
      <c r="BK675" s="69">
        <v>0</v>
      </c>
      <c r="BL675" s="69">
        <v>0</v>
      </c>
      <c r="BM675" s="69">
        <v>0</v>
      </c>
      <c r="BN675" s="69">
        <v>0</v>
      </c>
      <c r="BO675" s="70" t="s">
        <v>423</v>
      </c>
      <c r="BP675" s="69">
        <v>0</v>
      </c>
      <c r="BQ675" s="69">
        <v>0</v>
      </c>
      <c r="BR675" s="69">
        <v>0</v>
      </c>
      <c r="BS675" s="69">
        <v>0</v>
      </c>
      <c r="BT675" s="69">
        <v>0</v>
      </c>
      <c r="BU675" s="69">
        <v>0</v>
      </c>
      <c r="BV675" s="69">
        <v>0</v>
      </c>
      <c r="BW675" s="69">
        <v>0</v>
      </c>
      <c r="BX675" s="70" t="s">
        <v>423</v>
      </c>
      <c r="BY675" s="69">
        <v>0</v>
      </c>
      <c r="BZ675" s="69">
        <v>0</v>
      </c>
      <c r="CA675" s="69">
        <v>0</v>
      </c>
      <c r="CB675" s="69">
        <v>0</v>
      </c>
      <c r="CC675" s="69">
        <v>0</v>
      </c>
      <c r="CD675" s="69">
        <v>0</v>
      </c>
      <c r="CE675" s="69">
        <v>0</v>
      </c>
      <c r="CF675" s="69">
        <v>0</v>
      </c>
      <c r="CG675" s="70" t="s">
        <v>423</v>
      </c>
      <c r="CH675" s="69">
        <v>0</v>
      </c>
      <c r="CI675" s="69">
        <v>0</v>
      </c>
      <c r="CJ675" s="69">
        <v>0</v>
      </c>
      <c r="CK675" s="69">
        <v>0</v>
      </c>
      <c r="CL675" s="69">
        <v>0</v>
      </c>
      <c r="CM675" s="69">
        <v>0</v>
      </c>
      <c r="CN675" s="69">
        <v>0</v>
      </c>
      <c r="CO675" s="69">
        <v>0</v>
      </c>
      <c r="CP675" s="70" t="s">
        <v>423</v>
      </c>
      <c r="CQ675" s="69">
        <v>0</v>
      </c>
      <c r="CR675" s="69">
        <v>0</v>
      </c>
      <c r="CS675" s="69">
        <v>0</v>
      </c>
      <c r="CT675" s="69">
        <v>0</v>
      </c>
      <c r="CU675" s="69">
        <v>0</v>
      </c>
      <c r="CV675" s="69">
        <v>0</v>
      </c>
      <c r="CW675" s="69">
        <v>0</v>
      </c>
      <c r="CX675" s="69">
        <v>0</v>
      </c>
      <c r="CY675" s="70" t="s">
        <v>423</v>
      </c>
      <c r="CZ675" s="69">
        <v>0</v>
      </c>
      <c r="DA675" s="69">
        <v>0</v>
      </c>
      <c r="DB675" s="69">
        <v>0</v>
      </c>
      <c r="DC675" s="69">
        <v>0</v>
      </c>
      <c r="DD675" s="69">
        <v>0</v>
      </c>
      <c r="DE675" s="69">
        <v>0</v>
      </c>
      <c r="DF675" s="69">
        <v>0</v>
      </c>
      <c r="DG675" s="69">
        <v>0</v>
      </c>
      <c r="DH675" s="70" t="s">
        <v>423</v>
      </c>
    </row>
    <row r="676" spans="1:112" s="74" customFormat="1" ht="11.5" hidden="1" outlineLevel="1" x14ac:dyDescent="0.35">
      <c r="A676" s="88" t="s">
        <v>451</v>
      </c>
      <c r="B676" s="88" t="s">
        <v>740</v>
      </c>
      <c r="C676" s="69"/>
      <c r="D676" s="69">
        <v>0</v>
      </c>
      <c r="E676" s="69">
        <v>0</v>
      </c>
      <c r="F676" s="69">
        <v>0</v>
      </c>
      <c r="G676" s="69">
        <v>0</v>
      </c>
      <c r="H676" s="69">
        <v>0</v>
      </c>
      <c r="I676" s="69">
        <v>0</v>
      </c>
      <c r="J676" s="69">
        <v>0</v>
      </c>
      <c r="K676" s="69">
        <v>0</v>
      </c>
      <c r="L676" s="69">
        <v>0</v>
      </c>
      <c r="M676" s="69">
        <v>0</v>
      </c>
      <c r="N676" s="70" t="s">
        <v>423</v>
      </c>
      <c r="O676" s="69">
        <v>0</v>
      </c>
      <c r="P676" s="69">
        <v>0</v>
      </c>
      <c r="Q676" s="69">
        <v>0</v>
      </c>
      <c r="R676" s="69">
        <v>0</v>
      </c>
      <c r="S676" s="69">
        <v>0</v>
      </c>
      <c r="T676" s="69">
        <v>0</v>
      </c>
      <c r="U676" s="69">
        <v>0</v>
      </c>
      <c r="V676" s="69">
        <v>0</v>
      </c>
      <c r="W676" s="70" t="s">
        <v>423</v>
      </c>
      <c r="X676" s="69">
        <f t="shared" si="450"/>
        <v>0</v>
      </c>
      <c r="Y676" s="69">
        <f t="shared" si="450"/>
        <v>0</v>
      </c>
      <c r="Z676" s="69">
        <f t="shared" si="450"/>
        <v>0</v>
      </c>
      <c r="AA676" s="69">
        <f t="shared" si="450"/>
        <v>0</v>
      </c>
      <c r="AB676" s="69">
        <f t="shared" si="450"/>
        <v>0</v>
      </c>
      <c r="AC676" s="69">
        <f t="shared" si="450"/>
        <v>0</v>
      </c>
      <c r="AD676" s="69">
        <f t="shared" si="450"/>
        <v>0</v>
      </c>
      <c r="AE676" s="69">
        <f t="shared" si="450"/>
        <v>0</v>
      </c>
      <c r="AF676" s="69">
        <v>0</v>
      </c>
      <c r="AG676" s="69">
        <v>0</v>
      </c>
      <c r="AH676" s="69">
        <v>0</v>
      </c>
      <c r="AI676" s="69">
        <v>0</v>
      </c>
      <c r="AJ676" s="69">
        <v>0</v>
      </c>
      <c r="AK676" s="69">
        <v>0</v>
      </c>
      <c r="AL676" s="69">
        <v>0</v>
      </c>
      <c r="AM676" s="69">
        <v>0</v>
      </c>
      <c r="AN676" s="70" t="s">
        <v>423</v>
      </c>
      <c r="AO676" s="69">
        <v>0</v>
      </c>
      <c r="AP676" s="69">
        <v>0</v>
      </c>
      <c r="AQ676" s="69">
        <v>0</v>
      </c>
      <c r="AR676" s="69">
        <v>0</v>
      </c>
      <c r="AS676" s="69">
        <v>0</v>
      </c>
      <c r="AT676" s="69">
        <v>0</v>
      </c>
      <c r="AU676" s="69">
        <v>0</v>
      </c>
      <c r="AV676" s="69">
        <v>0</v>
      </c>
      <c r="AW676" s="70" t="s">
        <v>423</v>
      </c>
      <c r="AX676" s="69">
        <v>0</v>
      </c>
      <c r="AY676" s="69">
        <v>0</v>
      </c>
      <c r="AZ676" s="69">
        <v>0</v>
      </c>
      <c r="BA676" s="69">
        <v>0</v>
      </c>
      <c r="BB676" s="69">
        <v>0</v>
      </c>
      <c r="BC676" s="69">
        <v>0</v>
      </c>
      <c r="BD676" s="69">
        <v>0</v>
      </c>
      <c r="BE676" s="69">
        <v>0</v>
      </c>
      <c r="BF676" s="70" t="s">
        <v>423</v>
      </c>
      <c r="BG676" s="69">
        <v>0</v>
      </c>
      <c r="BH676" s="69">
        <v>0</v>
      </c>
      <c r="BI676" s="69">
        <v>0</v>
      </c>
      <c r="BJ676" s="69">
        <v>0</v>
      </c>
      <c r="BK676" s="69">
        <v>0</v>
      </c>
      <c r="BL676" s="69">
        <v>0</v>
      </c>
      <c r="BM676" s="69">
        <v>0</v>
      </c>
      <c r="BN676" s="69">
        <v>0</v>
      </c>
      <c r="BO676" s="70" t="s">
        <v>423</v>
      </c>
      <c r="BP676" s="69">
        <v>0</v>
      </c>
      <c r="BQ676" s="69">
        <v>0</v>
      </c>
      <c r="BR676" s="69">
        <v>0</v>
      </c>
      <c r="BS676" s="69">
        <v>0</v>
      </c>
      <c r="BT676" s="69">
        <v>0</v>
      </c>
      <c r="BU676" s="69">
        <v>0</v>
      </c>
      <c r="BV676" s="69">
        <v>0</v>
      </c>
      <c r="BW676" s="69">
        <v>0</v>
      </c>
      <c r="BX676" s="70" t="s">
        <v>423</v>
      </c>
      <c r="BY676" s="69">
        <v>0</v>
      </c>
      <c r="BZ676" s="69">
        <v>0</v>
      </c>
      <c r="CA676" s="69">
        <v>0</v>
      </c>
      <c r="CB676" s="69">
        <v>0</v>
      </c>
      <c r="CC676" s="69">
        <v>0</v>
      </c>
      <c r="CD676" s="69">
        <v>0</v>
      </c>
      <c r="CE676" s="69">
        <v>0</v>
      </c>
      <c r="CF676" s="69">
        <v>0</v>
      </c>
      <c r="CG676" s="70" t="s">
        <v>423</v>
      </c>
      <c r="CH676" s="69">
        <v>0</v>
      </c>
      <c r="CI676" s="69">
        <v>0</v>
      </c>
      <c r="CJ676" s="69">
        <v>0</v>
      </c>
      <c r="CK676" s="69">
        <v>0</v>
      </c>
      <c r="CL676" s="69">
        <v>0</v>
      </c>
      <c r="CM676" s="69">
        <v>0</v>
      </c>
      <c r="CN676" s="69">
        <v>0</v>
      </c>
      <c r="CO676" s="69">
        <v>0</v>
      </c>
      <c r="CP676" s="70" t="s">
        <v>423</v>
      </c>
      <c r="CQ676" s="69">
        <v>0</v>
      </c>
      <c r="CR676" s="69">
        <v>0</v>
      </c>
      <c r="CS676" s="69">
        <v>0</v>
      </c>
      <c r="CT676" s="69">
        <v>0</v>
      </c>
      <c r="CU676" s="69">
        <v>0</v>
      </c>
      <c r="CV676" s="69">
        <v>0</v>
      </c>
      <c r="CW676" s="69">
        <v>0</v>
      </c>
      <c r="CX676" s="69">
        <v>0</v>
      </c>
      <c r="CY676" s="70" t="s">
        <v>423</v>
      </c>
      <c r="CZ676" s="69">
        <v>0</v>
      </c>
      <c r="DA676" s="69">
        <v>0</v>
      </c>
      <c r="DB676" s="69">
        <v>0</v>
      </c>
      <c r="DC676" s="69">
        <v>0</v>
      </c>
      <c r="DD676" s="69">
        <v>0</v>
      </c>
      <c r="DE676" s="69">
        <v>0</v>
      </c>
      <c r="DF676" s="69">
        <v>0</v>
      </c>
      <c r="DG676" s="69">
        <v>0</v>
      </c>
      <c r="DH676" s="70" t="s">
        <v>423</v>
      </c>
    </row>
    <row r="677" spans="1:112" s="74" customFormat="1" ht="11.5" hidden="1" outlineLevel="1" x14ac:dyDescent="0.35">
      <c r="A677" s="88" t="s">
        <v>451</v>
      </c>
      <c r="B677" s="88" t="s">
        <v>740</v>
      </c>
      <c r="C677" s="69"/>
      <c r="D677" s="69">
        <v>0</v>
      </c>
      <c r="E677" s="69">
        <v>0</v>
      </c>
      <c r="F677" s="69">
        <v>0</v>
      </c>
      <c r="G677" s="69">
        <v>0</v>
      </c>
      <c r="H677" s="69">
        <v>0</v>
      </c>
      <c r="I677" s="69">
        <v>0</v>
      </c>
      <c r="J677" s="69">
        <v>0</v>
      </c>
      <c r="K677" s="69">
        <v>0</v>
      </c>
      <c r="L677" s="69">
        <v>0</v>
      </c>
      <c r="M677" s="69">
        <v>0</v>
      </c>
      <c r="N677" s="70" t="s">
        <v>423</v>
      </c>
      <c r="O677" s="69">
        <v>0</v>
      </c>
      <c r="P677" s="69">
        <v>0</v>
      </c>
      <c r="Q677" s="69">
        <v>0</v>
      </c>
      <c r="R677" s="69">
        <v>0</v>
      </c>
      <c r="S677" s="69">
        <v>0</v>
      </c>
      <c r="T677" s="69">
        <v>0</v>
      </c>
      <c r="U677" s="69">
        <v>0</v>
      </c>
      <c r="V677" s="69">
        <v>0</v>
      </c>
      <c r="W677" s="70" t="s">
        <v>423</v>
      </c>
      <c r="X677" s="69">
        <f t="shared" si="450"/>
        <v>0</v>
      </c>
      <c r="Y677" s="69">
        <f t="shared" si="450"/>
        <v>0</v>
      </c>
      <c r="Z677" s="69">
        <f t="shared" si="450"/>
        <v>0</v>
      </c>
      <c r="AA677" s="69">
        <f t="shared" si="450"/>
        <v>0</v>
      </c>
      <c r="AB677" s="69">
        <f t="shared" si="450"/>
        <v>0</v>
      </c>
      <c r="AC677" s="69">
        <f t="shared" si="450"/>
        <v>0</v>
      </c>
      <c r="AD677" s="69">
        <f t="shared" si="450"/>
        <v>0</v>
      </c>
      <c r="AE677" s="69">
        <f t="shared" si="450"/>
        <v>0</v>
      </c>
      <c r="AF677" s="69">
        <v>0</v>
      </c>
      <c r="AG677" s="69">
        <v>0</v>
      </c>
      <c r="AH677" s="69">
        <v>0</v>
      </c>
      <c r="AI677" s="69">
        <v>0</v>
      </c>
      <c r="AJ677" s="69">
        <v>0</v>
      </c>
      <c r="AK677" s="69">
        <v>0</v>
      </c>
      <c r="AL677" s="69">
        <v>0</v>
      </c>
      <c r="AM677" s="69">
        <v>0</v>
      </c>
      <c r="AN677" s="70" t="s">
        <v>423</v>
      </c>
      <c r="AO677" s="69">
        <v>0</v>
      </c>
      <c r="AP677" s="69">
        <v>0</v>
      </c>
      <c r="AQ677" s="69">
        <v>0</v>
      </c>
      <c r="AR677" s="69">
        <v>0</v>
      </c>
      <c r="AS677" s="69">
        <v>0</v>
      </c>
      <c r="AT677" s="69">
        <v>0</v>
      </c>
      <c r="AU677" s="69">
        <v>0</v>
      </c>
      <c r="AV677" s="69">
        <v>0</v>
      </c>
      <c r="AW677" s="70" t="s">
        <v>423</v>
      </c>
      <c r="AX677" s="69">
        <v>0</v>
      </c>
      <c r="AY677" s="69">
        <v>0</v>
      </c>
      <c r="AZ677" s="69">
        <v>0</v>
      </c>
      <c r="BA677" s="69">
        <v>0</v>
      </c>
      <c r="BB677" s="69">
        <v>0</v>
      </c>
      <c r="BC677" s="69">
        <v>0</v>
      </c>
      <c r="BD677" s="69">
        <v>0</v>
      </c>
      <c r="BE677" s="69">
        <v>0</v>
      </c>
      <c r="BF677" s="70" t="s">
        <v>423</v>
      </c>
      <c r="BG677" s="69">
        <v>0</v>
      </c>
      <c r="BH677" s="69">
        <v>0</v>
      </c>
      <c r="BI677" s="69">
        <v>0</v>
      </c>
      <c r="BJ677" s="69">
        <v>0</v>
      </c>
      <c r="BK677" s="69">
        <v>0</v>
      </c>
      <c r="BL677" s="69">
        <v>0</v>
      </c>
      <c r="BM677" s="69">
        <v>0</v>
      </c>
      <c r="BN677" s="69">
        <v>0</v>
      </c>
      <c r="BO677" s="70" t="s">
        <v>423</v>
      </c>
      <c r="BP677" s="69">
        <v>0</v>
      </c>
      <c r="BQ677" s="69">
        <v>0</v>
      </c>
      <c r="BR677" s="69">
        <v>0</v>
      </c>
      <c r="BS677" s="69">
        <v>0</v>
      </c>
      <c r="BT677" s="69">
        <v>0</v>
      </c>
      <c r="BU677" s="69">
        <v>0</v>
      </c>
      <c r="BV677" s="69">
        <v>0</v>
      </c>
      <c r="BW677" s="69">
        <v>0</v>
      </c>
      <c r="BX677" s="70" t="s">
        <v>423</v>
      </c>
      <c r="BY677" s="69">
        <v>0</v>
      </c>
      <c r="BZ677" s="69">
        <v>0</v>
      </c>
      <c r="CA677" s="69">
        <v>0</v>
      </c>
      <c r="CB677" s="69">
        <v>0</v>
      </c>
      <c r="CC677" s="69">
        <v>0</v>
      </c>
      <c r="CD677" s="69">
        <v>0</v>
      </c>
      <c r="CE677" s="69">
        <v>0</v>
      </c>
      <c r="CF677" s="69">
        <v>0</v>
      </c>
      <c r="CG677" s="70" t="s">
        <v>423</v>
      </c>
      <c r="CH677" s="69">
        <v>0</v>
      </c>
      <c r="CI677" s="69">
        <v>0</v>
      </c>
      <c r="CJ677" s="69">
        <v>0</v>
      </c>
      <c r="CK677" s="69">
        <v>0</v>
      </c>
      <c r="CL677" s="69">
        <v>0</v>
      </c>
      <c r="CM677" s="69">
        <v>0</v>
      </c>
      <c r="CN677" s="69">
        <v>0</v>
      </c>
      <c r="CO677" s="69">
        <v>0</v>
      </c>
      <c r="CP677" s="70" t="s">
        <v>423</v>
      </c>
      <c r="CQ677" s="69">
        <v>0</v>
      </c>
      <c r="CR677" s="69">
        <v>0</v>
      </c>
      <c r="CS677" s="69">
        <v>0</v>
      </c>
      <c r="CT677" s="69">
        <v>0</v>
      </c>
      <c r="CU677" s="69">
        <v>0</v>
      </c>
      <c r="CV677" s="69">
        <v>0</v>
      </c>
      <c r="CW677" s="69">
        <v>0</v>
      </c>
      <c r="CX677" s="69">
        <v>0</v>
      </c>
      <c r="CY677" s="70" t="s">
        <v>423</v>
      </c>
      <c r="CZ677" s="69">
        <v>0</v>
      </c>
      <c r="DA677" s="69">
        <v>0</v>
      </c>
      <c r="DB677" s="69">
        <v>0</v>
      </c>
      <c r="DC677" s="69">
        <v>0</v>
      </c>
      <c r="DD677" s="69">
        <v>0</v>
      </c>
      <c r="DE677" s="69">
        <v>0</v>
      </c>
      <c r="DF677" s="69">
        <v>0</v>
      </c>
      <c r="DG677" s="69">
        <v>0</v>
      </c>
      <c r="DH677" s="70" t="s">
        <v>423</v>
      </c>
    </row>
    <row r="678" spans="1:112" s="74" customFormat="1" ht="11.5" hidden="1" outlineLevel="1" x14ac:dyDescent="0.35">
      <c r="A678" s="88" t="s">
        <v>451</v>
      </c>
      <c r="B678" s="88" t="s">
        <v>740</v>
      </c>
      <c r="C678" s="69"/>
      <c r="D678" s="69">
        <v>0</v>
      </c>
      <c r="E678" s="69">
        <v>0</v>
      </c>
      <c r="F678" s="69">
        <v>0</v>
      </c>
      <c r="G678" s="69">
        <v>0</v>
      </c>
      <c r="H678" s="69">
        <v>0</v>
      </c>
      <c r="I678" s="69">
        <v>0</v>
      </c>
      <c r="J678" s="69">
        <v>0</v>
      </c>
      <c r="K678" s="69">
        <v>0</v>
      </c>
      <c r="L678" s="69">
        <v>0</v>
      </c>
      <c r="M678" s="69">
        <v>0</v>
      </c>
      <c r="N678" s="70" t="s">
        <v>423</v>
      </c>
      <c r="O678" s="69">
        <v>0</v>
      </c>
      <c r="P678" s="69">
        <v>0</v>
      </c>
      <c r="Q678" s="69">
        <v>0</v>
      </c>
      <c r="R678" s="69">
        <v>0</v>
      </c>
      <c r="S678" s="69">
        <v>0</v>
      </c>
      <c r="T678" s="69">
        <v>0</v>
      </c>
      <c r="U678" s="69">
        <v>0</v>
      </c>
      <c r="V678" s="69">
        <v>0</v>
      </c>
      <c r="W678" s="70" t="s">
        <v>423</v>
      </c>
      <c r="X678" s="69">
        <f t="shared" si="450"/>
        <v>0</v>
      </c>
      <c r="Y678" s="69">
        <f t="shared" si="450"/>
        <v>0</v>
      </c>
      <c r="Z678" s="69">
        <f t="shared" si="450"/>
        <v>0</v>
      </c>
      <c r="AA678" s="69">
        <f t="shared" si="450"/>
        <v>0</v>
      </c>
      <c r="AB678" s="69">
        <f t="shared" si="450"/>
        <v>0</v>
      </c>
      <c r="AC678" s="69">
        <f t="shared" si="450"/>
        <v>0</v>
      </c>
      <c r="AD678" s="69">
        <f t="shared" si="450"/>
        <v>0</v>
      </c>
      <c r="AE678" s="69">
        <f t="shared" ref="AE678" si="451">M678-V678</f>
        <v>0</v>
      </c>
      <c r="AF678" s="69">
        <v>0</v>
      </c>
      <c r="AG678" s="69">
        <v>0</v>
      </c>
      <c r="AH678" s="69">
        <v>0</v>
      </c>
      <c r="AI678" s="69">
        <v>0</v>
      </c>
      <c r="AJ678" s="69">
        <v>0</v>
      </c>
      <c r="AK678" s="69">
        <v>0</v>
      </c>
      <c r="AL678" s="69">
        <v>0</v>
      </c>
      <c r="AM678" s="69">
        <v>0</v>
      </c>
      <c r="AN678" s="70" t="s">
        <v>423</v>
      </c>
      <c r="AO678" s="69">
        <v>0</v>
      </c>
      <c r="AP678" s="69">
        <v>0</v>
      </c>
      <c r="AQ678" s="69">
        <v>0</v>
      </c>
      <c r="AR678" s="69">
        <v>0</v>
      </c>
      <c r="AS678" s="69">
        <v>0</v>
      </c>
      <c r="AT678" s="69">
        <v>0</v>
      </c>
      <c r="AU678" s="69">
        <v>0</v>
      </c>
      <c r="AV678" s="69">
        <v>0</v>
      </c>
      <c r="AW678" s="70" t="s">
        <v>423</v>
      </c>
      <c r="AX678" s="69">
        <v>0</v>
      </c>
      <c r="AY678" s="69">
        <v>0</v>
      </c>
      <c r="AZ678" s="69">
        <v>0</v>
      </c>
      <c r="BA678" s="69">
        <v>0</v>
      </c>
      <c r="BB678" s="69">
        <v>0</v>
      </c>
      <c r="BC678" s="69">
        <v>0</v>
      </c>
      <c r="BD678" s="69">
        <v>0</v>
      </c>
      <c r="BE678" s="69">
        <v>0</v>
      </c>
      <c r="BF678" s="70" t="s">
        <v>423</v>
      </c>
      <c r="BG678" s="69">
        <v>0</v>
      </c>
      <c r="BH678" s="69">
        <v>0</v>
      </c>
      <c r="BI678" s="69">
        <v>0</v>
      </c>
      <c r="BJ678" s="69">
        <v>0</v>
      </c>
      <c r="BK678" s="69">
        <v>0</v>
      </c>
      <c r="BL678" s="69">
        <v>0</v>
      </c>
      <c r="BM678" s="69">
        <v>0</v>
      </c>
      <c r="BN678" s="69">
        <v>0</v>
      </c>
      <c r="BO678" s="70" t="s">
        <v>423</v>
      </c>
      <c r="BP678" s="69">
        <v>0</v>
      </c>
      <c r="BQ678" s="69">
        <v>0</v>
      </c>
      <c r="BR678" s="69">
        <v>0</v>
      </c>
      <c r="BS678" s="69">
        <v>0</v>
      </c>
      <c r="BT678" s="69">
        <v>0</v>
      </c>
      <c r="BU678" s="69">
        <v>0</v>
      </c>
      <c r="BV678" s="69">
        <v>0</v>
      </c>
      <c r="BW678" s="69">
        <v>0</v>
      </c>
      <c r="BX678" s="70" t="s">
        <v>423</v>
      </c>
      <c r="BY678" s="69">
        <v>0</v>
      </c>
      <c r="BZ678" s="69">
        <v>0</v>
      </c>
      <c r="CA678" s="69">
        <v>0</v>
      </c>
      <c r="CB678" s="69">
        <v>0</v>
      </c>
      <c r="CC678" s="69">
        <v>0</v>
      </c>
      <c r="CD678" s="69">
        <v>0</v>
      </c>
      <c r="CE678" s="69">
        <v>0</v>
      </c>
      <c r="CF678" s="69">
        <v>0</v>
      </c>
      <c r="CG678" s="70" t="s">
        <v>423</v>
      </c>
      <c r="CH678" s="69">
        <v>0</v>
      </c>
      <c r="CI678" s="69">
        <v>0</v>
      </c>
      <c r="CJ678" s="69">
        <v>0</v>
      </c>
      <c r="CK678" s="69">
        <v>0</v>
      </c>
      <c r="CL678" s="69">
        <v>0</v>
      </c>
      <c r="CM678" s="69">
        <v>0</v>
      </c>
      <c r="CN678" s="69">
        <v>0</v>
      </c>
      <c r="CO678" s="69">
        <v>0</v>
      </c>
      <c r="CP678" s="70" t="s">
        <v>423</v>
      </c>
      <c r="CQ678" s="69">
        <v>0</v>
      </c>
      <c r="CR678" s="69">
        <v>0</v>
      </c>
      <c r="CS678" s="69">
        <v>0</v>
      </c>
      <c r="CT678" s="69">
        <v>0</v>
      </c>
      <c r="CU678" s="69">
        <v>0</v>
      </c>
      <c r="CV678" s="69">
        <v>0</v>
      </c>
      <c r="CW678" s="69">
        <v>0</v>
      </c>
      <c r="CX678" s="69">
        <v>0</v>
      </c>
      <c r="CY678" s="70" t="s">
        <v>423</v>
      </c>
      <c r="CZ678" s="69">
        <v>0</v>
      </c>
      <c r="DA678" s="69">
        <v>0</v>
      </c>
      <c r="DB678" s="69">
        <v>0</v>
      </c>
      <c r="DC678" s="69">
        <v>0</v>
      </c>
      <c r="DD678" s="69">
        <v>0</v>
      </c>
      <c r="DE678" s="69">
        <v>0</v>
      </c>
      <c r="DF678" s="69">
        <v>0</v>
      </c>
      <c r="DG678" s="69">
        <v>0</v>
      </c>
      <c r="DH678" s="70" t="s">
        <v>423</v>
      </c>
    </row>
    <row r="679" spans="1:112" s="74" customFormat="1" ht="11.5" hidden="1" outlineLevel="1" x14ac:dyDescent="0.35">
      <c r="A679" s="88" t="s">
        <v>451</v>
      </c>
      <c r="B679" s="88" t="s">
        <v>740</v>
      </c>
      <c r="C679" s="69"/>
      <c r="D679" s="69">
        <v>0</v>
      </c>
      <c r="E679" s="69">
        <v>0</v>
      </c>
      <c r="F679" s="69">
        <v>0</v>
      </c>
      <c r="G679" s="69">
        <v>0</v>
      </c>
      <c r="H679" s="69">
        <v>0</v>
      </c>
      <c r="I679" s="69">
        <v>0</v>
      </c>
      <c r="J679" s="69">
        <v>0</v>
      </c>
      <c r="K679" s="69">
        <v>0</v>
      </c>
      <c r="L679" s="69">
        <v>0</v>
      </c>
      <c r="M679" s="69">
        <v>0</v>
      </c>
      <c r="N679" s="70" t="s">
        <v>423</v>
      </c>
      <c r="O679" s="69">
        <v>0</v>
      </c>
      <c r="P679" s="69">
        <v>0</v>
      </c>
      <c r="Q679" s="69">
        <v>0</v>
      </c>
      <c r="R679" s="69">
        <v>0</v>
      </c>
      <c r="S679" s="69">
        <v>0</v>
      </c>
      <c r="T679" s="69">
        <v>0</v>
      </c>
      <c r="U679" s="69">
        <v>0</v>
      </c>
      <c r="V679" s="69">
        <v>0</v>
      </c>
      <c r="W679" s="70" t="s">
        <v>423</v>
      </c>
      <c r="X679" s="69">
        <f t="shared" ref="X679:AE710" si="452">F679-O679</f>
        <v>0</v>
      </c>
      <c r="Y679" s="69">
        <f t="shared" si="452"/>
        <v>0</v>
      </c>
      <c r="Z679" s="69">
        <f t="shared" si="452"/>
        <v>0</v>
      </c>
      <c r="AA679" s="69">
        <f t="shared" si="452"/>
        <v>0</v>
      </c>
      <c r="AB679" s="69">
        <f t="shared" si="452"/>
        <v>0</v>
      </c>
      <c r="AC679" s="69">
        <f t="shared" si="452"/>
        <v>0</v>
      </c>
      <c r="AD679" s="69">
        <f t="shared" si="452"/>
        <v>0</v>
      </c>
      <c r="AE679" s="69">
        <f t="shared" si="452"/>
        <v>0</v>
      </c>
      <c r="AF679" s="69">
        <v>0</v>
      </c>
      <c r="AG679" s="69">
        <v>0</v>
      </c>
      <c r="AH679" s="69">
        <v>0</v>
      </c>
      <c r="AI679" s="69">
        <v>0</v>
      </c>
      <c r="AJ679" s="69">
        <v>0</v>
      </c>
      <c r="AK679" s="69">
        <v>0</v>
      </c>
      <c r="AL679" s="69">
        <v>0</v>
      </c>
      <c r="AM679" s="69">
        <v>0</v>
      </c>
      <c r="AN679" s="70" t="s">
        <v>423</v>
      </c>
      <c r="AO679" s="69">
        <v>0</v>
      </c>
      <c r="AP679" s="69">
        <v>0</v>
      </c>
      <c r="AQ679" s="69">
        <v>0</v>
      </c>
      <c r="AR679" s="69">
        <v>0</v>
      </c>
      <c r="AS679" s="69">
        <v>0</v>
      </c>
      <c r="AT679" s="69">
        <v>0</v>
      </c>
      <c r="AU679" s="69">
        <v>0</v>
      </c>
      <c r="AV679" s="69">
        <v>0</v>
      </c>
      <c r="AW679" s="70" t="s">
        <v>423</v>
      </c>
      <c r="AX679" s="69">
        <v>0</v>
      </c>
      <c r="AY679" s="69">
        <v>0</v>
      </c>
      <c r="AZ679" s="69">
        <v>0</v>
      </c>
      <c r="BA679" s="69">
        <v>0</v>
      </c>
      <c r="BB679" s="69">
        <v>0</v>
      </c>
      <c r="BC679" s="69">
        <v>0</v>
      </c>
      <c r="BD679" s="69">
        <v>0</v>
      </c>
      <c r="BE679" s="69">
        <v>0</v>
      </c>
      <c r="BF679" s="70" t="s">
        <v>423</v>
      </c>
      <c r="BG679" s="69">
        <v>0</v>
      </c>
      <c r="BH679" s="69">
        <v>0</v>
      </c>
      <c r="BI679" s="69">
        <v>0</v>
      </c>
      <c r="BJ679" s="69">
        <v>0</v>
      </c>
      <c r="BK679" s="69">
        <v>0</v>
      </c>
      <c r="BL679" s="69">
        <v>0</v>
      </c>
      <c r="BM679" s="69">
        <v>0</v>
      </c>
      <c r="BN679" s="69">
        <v>0</v>
      </c>
      <c r="BO679" s="70" t="s">
        <v>423</v>
      </c>
      <c r="BP679" s="69">
        <v>0</v>
      </c>
      <c r="BQ679" s="69">
        <v>0</v>
      </c>
      <c r="BR679" s="69">
        <v>0</v>
      </c>
      <c r="BS679" s="69">
        <v>0</v>
      </c>
      <c r="BT679" s="69">
        <v>0</v>
      </c>
      <c r="BU679" s="69">
        <v>0</v>
      </c>
      <c r="BV679" s="69">
        <v>0</v>
      </c>
      <c r="BW679" s="69">
        <v>0</v>
      </c>
      <c r="BX679" s="70" t="s">
        <v>423</v>
      </c>
      <c r="BY679" s="69">
        <v>0</v>
      </c>
      <c r="BZ679" s="69">
        <v>0</v>
      </c>
      <c r="CA679" s="69">
        <v>0</v>
      </c>
      <c r="CB679" s="69">
        <v>0</v>
      </c>
      <c r="CC679" s="69">
        <v>0</v>
      </c>
      <c r="CD679" s="69">
        <v>0</v>
      </c>
      <c r="CE679" s="69">
        <v>0</v>
      </c>
      <c r="CF679" s="69">
        <v>0</v>
      </c>
      <c r="CG679" s="70" t="s">
        <v>423</v>
      </c>
      <c r="CH679" s="69">
        <v>0</v>
      </c>
      <c r="CI679" s="69">
        <v>0</v>
      </c>
      <c r="CJ679" s="69">
        <v>0</v>
      </c>
      <c r="CK679" s="69">
        <v>0</v>
      </c>
      <c r="CL679" s="69">
        <v>0</v>
      </c>
      <c r="CM679" s="69">
        <v>0</v>
      </c>
      <c r="CN679" s="69">
        <v>0</v>
      </c>
      <c r="CO679" s="69">
        <v>0</v>
      </c>
      <c r="CP679" s="70" t="s">
        <v>423</v>
      </c>
      <c r="CQ679" s="69">
        <v>0</v>
      </c>
      <c r="CR679" s="69">
        <v>0</v>
      </c>
      <c r="CS679" s="69">
        <v>0</v>
      </c>
      <c r="CT679" s="69">
        <v>0</v>
      </c>
      <c r="CU679" s="69">
        <v>0</v>
      </c>
      <c r="CV679" s="69">
        <v>0</v>
      </c>
      <c r="CW679" s="69">
        <v>0</v>
      </c>
      <c r="CX679" s="69">
        <v>0</v>
      </c>
      <c r="CY679" s="70" t="s">
        <v>423</v>
      </c>
      <c r="CZ679" s="69">
        <v>0</v>
      </c>
      <c r="DA679" s="69">
        <v>0</v>
      </c>
      <c r="DB679" s="69">
        <v>0</v>
      </c>
      <c r="DC679" s="69">
        <v>0</v>
      </c>
      <c r="DD679" s="69">
        <v>0</v>
      </c>
      <c r="DE679" s="69">
        <v>0</v>
      </c>
      <c r="DF679" s="69">
        <v>0</v>
      </c>
      <c r="DG679" s="69">
        <v>0</v>
      </c>
      <c r="DH679" s="70" t="s">
        <v>423</v>
      </c>
    </row>
    <row r="680" spans="1:112" s="74" customFormat="1" ht="11.5" hidden="1" outlineLevel="1" x14ac:dyDescent="0.35">
      <c r="A680" s="88" t="s">
        <v>451</v>
      </c>
      <c r="B680" s="88" t="s">
        <v>740</v>
      </c>
      <c r="C680" s="69"/>
      <c r="D680" s="69">
        <v>0</v>
      </c>
      <c r="E680" s="69">
        <v>0</v>
      </c>
      <c r="F680" s="69">
        <v>0</v>
      </c>
      <c r="G680" s="69">
        <v>0</v>
      </c>
      <c r="H680" s="69">
        <v>0</v>
      </c>
      <c r="I680" s="69">
        <v>0</v>
      </c>
      <c r="J680" s="69">
        <v>0</v>
      </c>
      <c r="K680" s="69">
        <v>0</v>
      </c>
      <c r="L680" s="69">
        <v>0</v>
      </c>
      <c r="M680" s="69">
        <v>0</v>
      </c>
      <c r="N680" s="70" t="s">
        <v>423</v>
      </c>
      <c r="O680" s="69">
        <v>0</v>
      </c>
      <c r="P680" s="69">
        <v>0</v>
      </c>
      <c r="Q680" s="69">
        <v>0</v>
      </c>
      <c r="R680" s="69">
        <v>0</v>
      </c>
      <c r="S680" s="69">
        <v>0</v>
      </c>
      <c r="T680" s="69">
        <v>0</v>
      </c>
      <c r="U680" s="69">
        <v>0</v>
      </c>
      <c r="V680" s="69">
        <v>0</v>
      </c>
      <c r="W680" s="70" t="s">
        <v>423</v>
      </c>
      <c r="X680" s="69">
        <f t="shared" si="452"/>
        <v>0</v>
      </c>
      <c r="Y680" s="69">
        <f t="shared" si="452"/>
        <v>0</v>
      </c>
      <c r="Z680" s="69">
        <f t="shared" si="452"/>
        <v>0</v>
      </c>
      <c r="AA680" s="69">
        <f t="shared" si="452"/>
        <v>0</v>
      </c>
      <c r="AB680" s="69">
        <f t="shared" si="452"/>
        <v>0</v>
      </c>
      <c r="AC680" s="69">
        <f t="shared" si="452"/>
        <v>0</v>
      </c>
      <c r="AD680" s="69">
        <f t="shared" si="452"/>
        <v>0</v>
      </c>
      <c r="AE680" s="69">
        <f t="shared" si="452"/>
        <v>0</v>
      </c>
      <c r="AF680" s="69">
        <v>0</v>
      </c>
      <c r="AG680" s="69">
        <v>0</v>
      </c>
      <c r="AH680" s="69">
        <v>0</v>
      </c>
      <c r="AI680" s="69">
        <v>0</v>
      </c>
      <c r="AJ680" s="69">
        <v>0</v>
      </c>
      <c r="AK680" s="69">
        <v>0</v>
      </c>
      <c r="AL680" s="69">
        <v>0</v>
      </c>
      <c r="AM680" s="69">
        <v>0</v>
      </c>
      <c r="AN680" s="70" t="s">
        <v>423</v>
      </c>
      <c r="AO680" s="69">
        <v>0</v>
      </c>
      <c r="AP680" s="69">
        <v>0</v>
      </c>
      <c r="AQ680" s="69">
        <v>0</v>
      </c>
      <c r="AR680" s="69">
        <v>0</v>
      </c>
      <c r="AS680" s="69">
        <v>0</v>
      </c>
      <c r="AT680" s="69">
        <v>0</v>
      </c>
      <c r="AU680" s="69">
        <v>0</v>
      </c>
      <c r="AV680" s="69">
        <v>0</v>
      </c>
      <c r="AW680" s="70" t="s">
        <v>423</v>
      </c>
      <c r="AX680" s="69">
        <v>0</v>
      </c>
      <c r="AY680" s="69">
        <v>0</v>
      </c>
      <c r="AZ680" s="69">
        <v>0</v>
      </c>
      <c r="BA680" s="69">
        <v>0</v>
      </c>
      <c r="BB680" s="69">
        <v>0</v>
      </c>
      <c r="BC680" s="69">
        <v>0</v>
      </c>
      <c r="BD680" s="69">
        <v>0</v>
      </c>
      <c r="BE680" s="69">
        <v>0</v>
      </c>
      <c r="BF680" s="70" t="s">
        <v>423</v>
      </c>
      <c r="BG680" s="69">
        <v>0</v>
      </c>
      <c r="BH680" s="69">
        <v>0</v>
      </c>
      <c r="BI680" s="69">
        <v>0</v>
      </c>
      <c r="BJ680" s="69">
        <v>0</v>
      </c>
      <c r="BK680" s="69">
        <v>0</v>
      </c>
      <c r="BL680" s="69">
        <v>0</v>
      </c>
      <c r="BM680" s="69">
        <v>0</v>
      </c>
      <c r="BN680" s="69">
        <v>0</v>
      </c>
      <c r="BO680" s="70" t="s">
        <v>423</v>
      </c>
      <c r="BP680" s="69">
        <v>0</v>
      </c>
      <c r="BQ680" s="69">
        <v>0</v>
      </c>
      <c r="BR680" s="69">
        <v>0</v>
      </c>
      <c r="BS680" s="69">
        <v>0</v>
      </c>
      <c r="BT680" s="69">
        <v>0</v>
      </c>
      <c r="BU680" s="69">
        <v>0</v>
      </c>
      <c r="BV680" s="69">
        <v>0</v>
      </c>
      <c r="BW680" s="69">
        <v>0</v>
      </c>
      <c r="BX680" s="70" t="s">
        <v>423</v>
      </c>
      <c r="BY680" s="69">
        <v>0</v>
      </c>
      <c r="BZ680" s="69">
        <v>0</v>
      </c>
      <c r="CA680" s="69">
        <v>0</v>
      </c>
      <c r="CB680" s="69">
        <v>0</v>
      </c>
      <c r="CC680" s="69">
        <v>0</v>
      </c>
      <c r="CD680" s="69">
        <v>0</v>
      </c>
      <c r="CE680" s="69">
        <v>0</v>
      </c>
      <c r="CF680" s="69">
        <v>0</v>
      </c>
      <c r="CG680" s="70" t="s">
        <v>423</v>
      </c>
      <c r="CH680" s="69">
        <v>0</v>
      </c>
      <c r="CI680" s="69">
        <v>0</v>
      </c>
      <c r="CJ680" s="69">
        <v>0</v>
      </c>
      <c r="CK680" s="69">
        <v>0</v>
      </c>
      <c r="CL680" s="69">
        <v>0</v>
      </c>
      <c r="CM680" s="69">
        <v>0</v>
      </c>
      <c r="CN680" s="69">
        <v>0</v>
      </c>
      <c r="CO680" s="69">
        <v>0</v>
      </c>
      <c r="CP680" s="70" t="s">
        <v>423</v>
      </c>
      <c r="CQ680" s="69">
        <v>0</v>
      </c>
      <c r="CR680" s="69">
        <v>0</v>
      </c>
      <c r="CS680" s="69">
        <v>0</v>
      </c>
      <c r="CT680" s="69">
        <v>0</v>
      </c>
      <c r="CU680" s="69">
        <v>0</v>
      </c>
      <c r="CV680" s="69">
        <v>0</v>
      </c>
      <c r="CW680" s="69">
        <v>0</v>
      </c>
      <c r="CX680" s="69">
        <v>0</v>
      </c>
      <c r="CY680" s="70" t="s">
        <v>423</v>
      </c>
      <c r="CZ680" s="69">
        <v>0</v>
      </c>
      <c r="DA680" s="69">
        <v>0</v>
      </c>
      <c r="DB680" s="69">
        <v>0</v>
      </c>
      <c r="DC680" s="69">
        <v>0</v>
      </c>
      <c r="DD680" s="69">
        <v>0</v>
      </c>
      <c r="DE680" s="69">
        <v>0</v>
      </c>
      <c r="DF680" s="69">
        <v>0</v>
      </c>
      <c r="DG680" s="69">
        <v>0</v>
      </c>
      <c r="DH680" s="70" t="s">
        <v>423</v>
      </c>
    </row>
    <row r="681" spans="1:112" s="74" customFormat="1" ht="11.5" hidden="1" outlineLevel="1" x14ac:dyDescent="0.35">
      <c r="A681" s="88" t="s">
        <v>451</v>
      </c>
      <c r="B681" s="88" t="s">
        <v>740</v>
      </c>
      <c r="C681" s="69"/>
      <c r="D681" s="69">
        <v>0</v>
      </c>
      <c r="E681" s="69">
        <v>0</v>
      </c>
      <c r="F681" s="69">
        <v>0</v>
      </c>
      <c r="G681" s="69">
        <v>0</v>
      </c>
      <c r="H681" s="69">
        <v>0</v>
      </c>
      <c r="I681" s="69">
        <v>0</v>
      </c>
      <c r="J681" s="69">
        <v>0</v>
      </c>
      <c r="K681" s="69">
        <v>0</v>
      </c>
      <c r="L681" s="69">
        <v>0</v>
      </c>
      <c r="M681" s="69">
        <v>0</v>
      </c>
      <c r="N681" s="70" t="s">
        <v>423</v>
      </c>
      <c r="O681" s="69">
        <v>0</v>
      </c>
      <c r="P681" s="69">
        <v>0</v>
      </c>
      <c r="Q681" s="69">
        <v>0</v>
      </c>
      <c r="R681" s="69">
        <v>0</v>
      </c>
      <c r="S681" s="69">
        <v>0</v>
      </c>
      <c r="T681" s="69">
        <v>0</v>
      </c>
      <c r="U681" s="69">
        <v>0</v>
      </c>
      <c r="V681" s="69">
        <v>0</v>
      </c>
      <c r="W681" s="70" t="s">
        <v>423</v>
      </c>
      <c r="X681" s="69">
        <f t="shared" si="452"/>
        <v>0</v>
      </c>
      <c r="Y681" s="69">
        <f t="shared" si="452"/>
        <v>0</v>
      </c>
      <c r="Z681" s="69">
        <f t="shared" si="452"/>
        <v>0</v>
      </c>
      <c r="AA681" s="69">
        <f t="shared" si="452"/>
        <v>0</v>
      </c>
      <c r="AB681" s="69">
        <f t="shared" si="452"/>
        <v>0</v>
      </c>
      <c r="AC681" s="69">
        <f t="shared" si="452"/>
        <v>0</v>
      </c>
      <c r="AD681" s="69">
        <f t="shared" si="452"/>
        <v>0</v>
      </c>
      <c r="AE681" s="69">
        <f t="shared" si="452"/>
        <v>0</v>
      </c>
      <c r="AF681" s="69">
        <v>0</v>
      </c>
      <c r="AG681" s="69">
        <v>0</v>
      </c>
      <c r="AH681" s="69">
        <v>0</v>
      </c>
      <c r="AI681" s="69">
        <v>0</v>
      </c>
      <c r="AJ681" s="69">
        <v>0</v>
      </c>
      <c r="AK681" s="69">
        <v>0</v>
      </c>
      <c r="AL681" s="69">
        <v>0</v>
      </c>
      <c r="AM681" s="69">
        <v>0</v>
      </c>
      <c r="AN681" s="70" t="s">
        <v>423</v>
      </c>
      <c r="AO681" s="69">
        <v>0</v>
      </c>
      <c r="AP681" s="69">
        <v>0</v>
      </c>
      <c r="AQ681" s="69">
        <v>0</v>
      </c>
      <c r="AR681" s="69">
        <v>0</v>
      </c>
      <c r="AS681" s="69">
        <v>0</v>
      </c>
      <c r="AT681" s="69">
        <v>0</v>
      </c>
      <c r="AU681" s="69">
        <v>0</v>
      </c>
      <c r="AV681" s="69">
        <v>0</v>
      </c>
      <c r="AW681" s="70" t="s">
        <v>423</v>
      </c>
      <c r="AX681" s="69">
        <v>0</v>
      </c>
      <c r="AY681" s="69">
        <v>0</v>
      </c>
      <c r="AZ681" s="69">
        <v>0</v>
      </c>
      <c r="BA681" s="69">
        <v>0</v>
      </c>
      <c r="BB681" s="69">
        <v>0</v>
      </c>
      <c r="BC681" s="69">
        <v>0</v>
      </c>
      <c r="BD681" s="69">
        <v>0</v>
      </c>
      <c r="BE681" s="69">
        <v>0</v>
      </c>
      <c r="BF681" s="70" t="s">
        <v>423</v>
      </c>
      <c r="BG681" s="69">
        <v>0</v>
      </c>
      <c r="BH681" s="69">
        <v>0</v>
      </c>
      <c r="BI681" s="69">
        <v>0</v>
      </c>
      <c r="BJ681" s="69">
        <v>0</v>
      </c>
      <c r="BK681" s="69">
        <v>0</v>
      </c>
      <c r="BL681" s="69">
        <v>0</v>
      </c>
      <c r="BM681" s="69">
        <v>0</v>
      </c>
      <c r="BN681" s="69">
        <v>0</v>
      </c>
      <c r="BO681" s="70" t="s">
        <v>423</v>
      </c>
      <c r="BP681" s="69">
        <v>0</v>
      </c>
      <c r="BQ681" s="69">
        <v>0</v>
      </c>
      <c r="BR681" s="69">
        <v>0</v>
      </c>
      <c r="BS681" s="69">
        <v>0</v>
      </c>
      <c r="BT681" s="69">
        <v>0</v>
      </c>
      <c r="BU681" s="69">
        <v>0</v>
      </c>
      <c r="BV681" s="69">
        <v>0</v>
      </c>
      <c r="BW681" s="69">
        <v>0</v>
      </c>
      <c r="BX681" s="70" t="s">
        <v>423</v>
      </c>
      <c r="BY681" s="69">
        <v>0</v>
      </c>
      <c r="BZ681" s="69">
        <v>0</v>
      </c>
      <c r="CA681" s="69">
        <v>0</v>
      </c>
      <c r="CB681" s="69">
        <v>0</v>
      </c>
      <c r="CC681" s="69">
        <v>0</v>
      </c>
      <c r="CD681" s="69">
        <v>0</v>
      </c>
      <c r="CE681" s="69">
        <v>0</v>
      </c>
      <c r="CF681" s="69">
        <v>0</v>
      </c>
      <c r="CG681" s="70" t="s">
        <v>423</v>
      </c>
      <c r="CH681" s="69">
        <v>0</v>
      </c>
      <c r="CI681" s="69">
        <v>0</v>
      </c>
      <c r="CJ681" s="69">
        <v>0</v>
      </c>
      <c r="CK681" s="69">
        <v>0</v>
      </c>
      <c r="CL681" s="69">
        <v>0</v>
      </c>
      <c r="CM681" s="69">
        <v>0</v>
      </c>
      <c r="CN681" s="69">
        <v>0</v>
      </c>
      <c r="CO681" s="69">
        <v>0</v>
      </c>
      <c r="CP681" s="70" t="s">
        <v>423</v>
      </c>
      <c r="CQ681" s="69">
        <v>0</v>
      </c>
      <c r="CR681" s="69">
        <v>0</v>
      </c>
      <c r="CS681" s="69">
        <v>0</v>
      </c>
      <c r="CT681" s="69">
        <v>0</v>
      </c>
      <c r="CU681" s="69">
        <v>0</v>
      </c>
      <c r="CV681" s="69">
        <v>0</v>
      </c>
      <c r="CW681" s="69">
        <v>0</v>
      </c>
      <c r="CX681" s="69">
        <v>0</v>
      </c>
      <c r="CY681" s="70" t="s">
        <v>423</v>
      </c>
      <c r="CZ681" s="69">
        <v>0</v>
      </c>
      <c r="DA681" s="69">
        <v>0</v>
      </c>
      <c r="DB681" s="69">
        <v>0</v>
      </c>
      <c r="DC681" s="69">
        <v>0</v>
      </c>
      <c r="DD681" s="69">
        <v>0</v>
      </c>
      <c r="DE681" s="69">
        <v>0</v>
      </c>
      <c r="DF681" s="69">
        <v>0</v>
      </c>
      <c r="DG681" s="69">
        <v>0</v>
      </c>
      <c r="DH681" s="70" t="s">
        <v>423</v>
      </c>
    </row>
    <row r="682" spans="1:112" s="74" customFormat="1" ht="11.5" hidden="1" outlineLevel="1" x14ac:dyDescent="0.35">
      <c r="A682" s="88" t="s">
        <v>451</v>
      </c>
      <c r="B682" s="88" t="s">
        <v>740</v>
      </c>
      <c r="C682" s="69"/>
      <c r="D682" s="69">
        <v>0</v>
      </c>
      <c r="E682" s="69">
        <v>0</v>
      </c>
      <c r="F682" s="69">
        <v>0</v>
      </c>
      <c r="G682" s="69">
        <v>0</v>
      </c>
      <c r="H682" s="69">
        <v>0</v>
      </c>
      <c r="I682" s="69">
        <v>0</v>
      </c>
      <c r="J682" s="69">
        <v>0</v>
      </c>
      <c r="K682" s="69">
        <v>0</v>
      </c>
      <c r="L682" s="69">
        <v>0</v>
      </c>
      <c r="M682" s="69">
        <v>0</v>
      </c>
      <c r="N682" s="70" t="s">
        <v>423</v>
      </c>
      <c r="O682" s="69">
        <v>0</v>
      </c>
      <c r="P682" s="69">
        <v>0</v>
      </c>
      <c r="Q682" s="69">
        <v>0</v>
      </c>
      <c r="R682" s="69">
        <v>0</v>
      </c>
      <c r="S682" s="69">
        <v>0</v>
      </c>
      <c r="T682" s="69">
        <v>0</v>
      </c>
      <c r="U682" s="69">
        <v>0</v>
      </c>
      <c r="V682" s="69">
        <v>0</v>
      </c>
      <c r="W682" s="70" t="s">
        <v>423</v>
      </c>
      <c r="X682" s="69">
        <f t="shared" si="452"/>
        <v>0</v>
      </c>
      <c r="Y682" s="69">
        <f t="shared" si="452"/>
        <v>0</v>
      </c>
      <c r="Z682" s="69">
        <f t="shared" si="452"/>
        <v>0</v>
      </c>
      <c r="AA682" s="69">
        <f t="shared" si="452"/>
        <v>0</v>
      </c>
      <c r="AB682" s="69">
        <f t="shared" si="452"/>
        <v>0</v>
      </c>
      <c r="AC682" s="69">
        <f t="shared" si="452"/>
        <v>0</v>
      </c>
      <c r="AD682" s="69">
        <f t="shared" si="452"/>
        <v>0</v>
      </c>
      <c r="AE682" s="69">
        <f t="shared" si="452"/>
        <v>0</v>
      </c>
      <c r="AF682" s="69">
        <v>0</v>
      </c>
      <c r="AG682" s="69">
        <v>0</v>
      </c>
      <c r="AH682" s="69">
        <v>0</v>
      </c>
      <c r="AI682" s="69">
        <v>0</v>
      </c>
      <c r="AJ682" s="69">
        <v>0</v>
      </c>
      <c r="AK682" s="69">
        <v>0</v>
      </c>
      <c r="AL682" s="69">
        <v>0</v>
      </c>
      <c r="AM682" s="69">
        <v>0</v>
      </c>
      <c r="AN682" s="70" t="s">
        <v>423</v>
      </c>
      <c r="AO682" s="69">
        <v>0</v>
      </c>
      <c r="AP682" s="69">
        <v>0</v>
      </c>
      <c r="AQ682" s="69">
        <v>0</v>
      </c>
      <c r="AR682" s="69">
        <v>0</v>
      </c>
      <c r="AS682" s="69">
        <v>0</v>
      </c>
      <c r="AT682" s="69">
        <v>0</v>
      </c>
      <c r="AU682" s="69">
        <v>0</v>
      </c>
      <c r="AV682" s="69">
        <v>0</v>
      </c>
      <c r="AW682" s="70" t="s">
        <v>423</v>
      </c>
      <c r="AX682" s="69">
        <v>0</v>
      </c>
      <c r="AY682" s="69">
        <v>0</v>
      </c>
      <c r="AZ682" s="69">
        <v>0</v>
      </c>
      <c r="BA682" s="69">
        <v>0</v>
      </c>
      <c r="BB682" s="69">
        <v>0</v>
      </c>
      <c r="BC682" s="69">
        <v>0</v>
      </c>
      <c r="BD682" s="69">
        <v>0</v>
      </c>
      <c r="BE682" s="69">
        <v>0</v>
      </c>
      <c r="BF682" s="70" t="s">
        <v>423</v>
      </c>
      <c r="BG682" s="69">
        <v>0</v>
      </c>
      <c r="BH682" s="69">
        <v>0</v>
      </c>
      <c r="BI682" s="69">
        <v>0</v>
      </c>
      <c r="BJ682" s="69">
        <v>0</v>
      </c>
      <c r="BK682" s="69">
        <v>0</v>
      </c>
      <c r="BL682" s="69">
        <v>0</v>
      </c>
      <c r="BM682" s="69">
        <v>0</v>
      </c>
      <c r="BN682" s="69">
        <v>0</v>
      </c>
      <c r="BO682" s="70" t="s">
        <v>423</v>
      </c>
      <c r="BP682" s="69">
        <v>0</v>
      </c>
      <c r="BQ682" s="69">
        <v>0</v>
      </c>
      <c r="BR682" s="69">
        <v>0</v>
      </c>
      <c r="BS682" s="69">
        <v>0</v>
      </c>
      <c r="BT682" s="69">
        <v>0</v>
      </c>
      <c r="BU682" s="69">
        <v>0</v>
      </c>
      <c r="BV682" s="69">
        <v>0</v>
      </c>
      <c r="BW682" s="69">
        <v>0</v>
      </c>
      <c r="BX682" s="70" t="s">
        <v>423</v>
      </c>
      <c r="BY682" s="69">
        <v>0</v>
      </c>
      <c r="BZ682" s="69">
        <v>0</v>
      </c>
      <c r="CA682" s="69">
        <v>0</v>
      </c>
      <c r="CB682" s="69">
        <v>0</v>
      </c>
      <c r="CC682" s="69">
        <v>0</v>
      </c>
      <c r="CD682" s="69">
        <v>0</v>
      </c>
      <c r="CE682" s="69">
        <v>0</v>
      </c>
      <c r="CF682" s="69">
        <v>0</v>
      </c>
      <c r="CG682" s="70" t="s">
        <v>423</v>
      </c>
      <c r="CH682" s="69">
        <v>0</v>
      </c>
      <c r="CI682" s="69">
        <v>0</v>
      </c>
      <c r="CJ682" s="69">
        <v>0</v>
      </c>
      <c r="CK682" s="69">
        <v>0</v>
      </c>
      <c r="CL682" s="69">
        <v>0</v>
      </c>
      <c r="CM682" s="69">
        <v>0</v>
      </c>
      <c r="CN682" s="69">
        <v>0</v>
      </c>
      <c r="CO682" s="69">
        <v>0</v>
      </c>
      <c r="CP682" s="70" t="s">
        <v>423</v>
      </c>
      <c r="CQ682" s="69">
        <v>0</v>
      </c>
      <c r="CR682" s="69">
        <v>0</v>
      </c>
      <c r="CS682" s="69">
        <v>0</v>
      </c>
      <c r="CT682" s="69">
        <v>0</v>
      </c>
      <c r="CU682" s="69">
        <v>0</v>
      </c>
      <c r="CV682" s="69">
        <v>0</v>
      </c>
      <c r="CW682" s="69">
        <v>0</v>
      </c>
      <c r="CX682" s="69">
        <v>0</v>
      </c>
      <c r="CY682" s="70" t="s">
        <v>423</v>
      </c>
      <c r="CZ682" s="69">
        <v>0</v>
      </c>
      <c r="DA682" s="69">
        <v>0</v>
      </c>
      <c r="DB682" s="69">
        <v>0</v>
      </c>
      <c r="DC682" s="69">
        <v>0</v>
      </c>
      <c r="DD682" s="69">
        <v>0</v>
      </c>
      <c r="DE682" s="69">
        <v>0</v>
      </c>
      <c r="DF682" s="69">
        <v>0</v>
      </c>
      <c r="DG682" s="69">
        <v>0</v>
      </c>
      <c r="DH682" s="70" t="s">
        <v>423</v>
      </c>
    </row>
    <row r="683" spans="1:112" s="74" customFormat="1" ht="11.5" hidden="1" outlineLevel="1" x14ac:dyDescent="0.35">
      <c r="A683" s="88" t="s">
        <v>451</v>
      </c>
      <c r="B683" s="88" t="s">
        <v>740</v>
      </c>
      <c r="C683" s="69"/>
      <c r="D683" s="69">
        <v>0</v>
      </c>
      <c r="E683" s="69">
        <v>0</v>
      </c>
      <c r="F683" s="69">
        <v>0</v>
      </c>
      <c r="G683" s="69">
        <v>0</v>
      </c>
      <c r="H683" s="69">
        <v>0</v>
      </c>
      <c r="I683" s="69">
        <v>0</v>
      </c>
      <c r="J683" s="69">
        <v>0</v>
      </c>
      <c r="K683" s="69">
        <v>0</v>
      </c>
      <c r="L683" s="69">
        <v>0</v>
      </c>
      <c r="M683" s="69">
        <v>0</v>
      </c>
      <c r="N683" s="70" t="s">
        <v>423</v>
      </c>
      <c r="O683" s="69">
        <v>0</v>
      </c>
      <c r="P683" s="69">
        <v>0</v>
      </c>
      <c r="Q683" s="69">
        <v>0</v>
      </c>
      <c r="R683" s="69">
        <v>0</v>
      </c>
      <c r="S683" s="69">
        <v>0</v>
      </c>
      <c r="T683" s="69">
        <v>0</v>
      </c>
      <c r="U683" s="69">
        <v>0</v>
      </c>
      <c r="V683" s="69">
        <v>0</v>
      </c>
      <c r="W683" s="70" t="s">
        <v>423</v>
      </c>
      <c r="X683" s="69">
        <f t="shared" si="452"/>
        <v>0</v>
      </c>
      <c r="Y683" s="69">
        <f t="shared" si="452"/>
        <v>0</v>
      </c>
      <c r="Z683" s="69">
        <f t="shared" si="452"/>
        <v>0</v>
      </c>
      <c r="AA683" s="69">
        <f t="shared" si="452"/>
        <v>0</v>
      </c>
      <c r="AB683" s="69">
        <f t="shared" si="452"/>
        <v>0</v>
      </c>
      <c r="AC683" s="69">
        <f t="shared" si="452"/>
        <v>0</v>
      </c>
      <c r="AD683" s="69">
        <f t="shared" si="452"/>
        <v>0</v>
      </c>
      <c r="AE683" s="69">
        <f t="shared" si="452"/>
        <v>0</v>
      </c>
      <c r="AF683" s="69">
        <v>0</v>
      </c>
      <c r="AG683" s="69">
        <v>0</v>
      </c>
      <c r="AH683" s="69">
        <v>0</v>
      </c>
      <c r="AI683" s="69">
        <v>0</v>
      </c>
      <c r="AJ683" s="69">
        <v>0</v>
      </c>
      <c r="AK683" s="69">
        <v>0</v>
      </c>
      <c r="AL683" s="69">
        <v>0</v>
      </c>
      <c r="AM683" s="69">
        <v>0</v>
      </c>
      <c r="AN683" s="70" t="s">
        <v>423</v>
      </c>
      <c r="AO683" s="69">
        <v>0</v>
      </c>
      <c r="AP683" s="69">
        <v>0</v>
      </c>
      <c r="AQ683" s="69">
        <v>0</v>
      </c>
      <c r="AR683" s="69">
        <v>0</v>
      </c>
      <c r="AS683" s="69">
        <v>0</v>
      </c>
      <c r="AT683" s="69">
        <v>0</v>
      </c>
      <c r="AU683" s="69">
        <v>0</v>
      </c>
      <c r="AV683" s="69">
        <v>0</v>
      </c>
      <c r="AW683" s="70" t="s">
        <v>423</v>
      </c>
      <c r="AX683" s="69">
        <v>0</v>
      </c>
      <c r="AY683" s="69">
        <v>0</v>
      </c>
      <c r="AZ683" s="69">
        <v>0</v>
      </c>
      <c r="BA683" s="69">
        <v>0</v>
      </c>
      <c r="BB683" s="69">
        <v>0</v>
      </c>
      <c r="BC683" s="69">
        <v>0</v>
      </c>
      <c r="BD683" s="69">
        <v>0</v>
      </c>
      <c r="BE683" s="69">
        <v>0</v>
      </c>
      <c r="BF683" s="70" t="s">
        <v>423</v>
      </c>
      <c r="BG683" s="69">
        <v>0</v>
      </c>
      <c r="BH683" s="69">
        <v>0</v>
      </c>
      <c r="BI683" s="69">
        <v>0</v>
      </c>
      <c r="BJ683" s="69">
        <v>0</v>
      </c>
      <c r="BK683" s="69">
        <v>0</v>
      </c>
      <c r="BL683" s="69">
        <v>0</v>
      </c>
      <c r="BM683" s="69">
        <v>0</v>
      </c>
      <c r="BN683" s="69">
        <v>0</v>
      </c>
      <c r="BO683" s="70" t="s">
        <v>423</v>
      </c>
      <c r="BP683" s="69">
        <v>0</v>
      </c>
      <c r="BQ683" s="69">
        <v>0</v>
      </c>
      <c r="BR683" s="69">
        <v>0</v>
      </c>
      <c r="BS683" s="69">
        <v>0</v>
      </c>
      <c r="BT683" s="69">
        <v>0</v>
      </c>
      <c r="BU683" s="69">
        <v>0</v>
      </c>
      <c r="BV683" s="69">
        <v>0</v>
      </c>
      <c r="BW683" s="69">
        <v>0</v>
      </c>
      <c r="BX683" s="70" t="s">
        <v>423</v>
      </c>
      <c r="BY683" s="69">
        <v>0</v>
      </c>
      <c r="BZ683" s="69">
        <v>0</v>
      </c>
      <c r="CA683" s="69">
        <v>0</v>
      </c>
      <c r="CB683" s="69">
        <v>0</v>
      </c>
      <c r="CC683" s="69">
        <v>0</v>
      </c>
      <c r="CD683" s="69">
        <v>0</v>
      </c>
      <c r="CE683" s="69">
        <v>0</v>
      </c>
      <c r="CF683" s="69">
        <v>0</v>
      </c>
      <c r="CG683" s="70" t="s">
        <v>423</v>
      </c>
      <c r="CH683" s="69">
        <v>0</v>
      </c>
      <c r="CI683" s="69">
        <v>0</v>
      </c>
      <c r="CJ683" s="69">
        <v>0</v>
      </c>
      <c r="CK683" s="69">
        <v>0</v>
      </c>
      <c r="CL683" s="69">
        <v>0</v>
      </c>
      <c r="CM683" s="69">
        <v>0</v>
      </c>
      <c r="CN683" s="69">
        <v>0</v>
      </c>
      <c r="CO683" s="69">
        <v>0</v>
      </c>
      <c r="CP683" s="70" t="s">
        <v>423</v>
      </c>
      <c r="CQ683" s="69">
        <v>0</v>
      </c>
      <c r="CR683" s="69">
        <v>0</v>
      </c>
      <c r="CS683" s="69">
        <v>0</v>
      </c>
      <c r="CT683" s="69">
        <v>0</v>
      </c>
      <c r="CU683" s="69">
        <v>0</v>
      </c>
      <c r="CV683" s="69">
        <v>0</v>
      </c>
      <c r="CW683" s="69">
        <v>0</v>
      </c>
      <c r="CX683" s="69">
        <v>0</v>
      </c>
      <c r="CY683" s="70" t="s">
        <v>423</v>
      </c>
      <c r="CZ683" s="69">
        <v>0</v>
      </c>
      <c r="DA683" s="69">
        <v>0</v>
      </c>
      <c r="DB683" s="69">
        <v>0</v>
      </c>
      <c r="DC683" s="69">
        <v>0</v>
      </c>
      <c r="DD683" s="69">
        <v>0</v>
      </c>
      <c r="DE683" s="69">
        <v>0</v>
      </c>
      <c r="DF683" s="69">
        <v>0</v>
      </c>
      <c r="DG683" s="69">
        <v>0</v>
      </c>
      <c r="DH683" s="70" t="s">
        <v>423</v>
      </c>
    </row>
    <row r="684" spans="1:112" s="74" customFormat="1" ht="11.5" hidden="1" outlineLevel="1" x14ac:dyDescent="0.35">
      <c r="A684" s="88" t="s">
        <v>451</v>
      </c>
      <c r="B684" s="88" t="s">
        <v>740</v>
      </c>
      <c r="C684" s="69"/>
      <c r="D684" s="69">
        <v>0</v>
      </c>
      <c r="E684" s="69">
        <v>0</v>
      </c>
      <c r="F684" s="69">
        <v>0</v>
      </c>
      <c r="G684" s="69">
        <v>0</v>
      </c>
      <c r="H684" s="69">
        <v>0</v>
      </c>
      <c r="I684" s="69">
        <v>0</v>
      </c>
      <c r="J684" s="69">
        <v>0</v>
      </c>
      <c r="K684" s="69">
        <v>0</v>
      </c>
      <c r="L684" s="69">
        <v>0</v>
      </c>
      <c r="M684" s="69">
        <v>0</v>
      </c>
      <c r="N684" s="70" t="s">
        <v>423</v>
      </c>
      <c r="O684" s="69">
        <v>0</v>
      </c>
      <c r="P684" s="69">
        <v>0</v>
      </c>
      <c r="Q684" s="69">
        <v>0</v>
      </c>
      <c r="R684" s="69">
        <v>0</v>
      </c>
      <c r="S684" s="69">
        <v>0</v>
      </c>
      <c r="T684" s="69">
        <v>0</v>
      </c>
      <c r="U684" s="69">
        <v>0</v>
      </c>
      <c r="V684" s="69">
        <v>0</v>
      </c>
      <c r="W684" s="70" t="s">
        <v>423</v>
      </c>
      <c r="X684" s="69">
        <f t="shared" si="452"/>
        <v>0</v>
      </c>
      <c r="Y684" s="69">
        <f t="shared" si="452"/>
        <v>0</v>
      </c>
      <c r="Z684" s="69">
        <f t="shared" si="452"/>
        <v>0</v>
      </c>
      <c r="AA684" s="69">
        <f t="shared" si="452"/>
        <v>0</v>
      </c>
      <c r="AB684" s="69">
        <f t="shared" si="452"/>
        <v>0</v>
      </c>
      <c r="AC684" s="69">
        <f t="shared" si="452"/>
        <v>0</v>
      </c>
      <c r="AD684" s="69">
        <f t="shared" si="452"/>
        <v>0</v>
      </c>
      <c r="AE684" s="69">
        <f t="shared" si="452"/>
        <v>0</v>
      </c>
      <c r="AF684" s="69">
        <v>0</v>
      </c>
      <c r="AG684" s="69">
        <v>0</v>
      </c>
      <c r="AH684" s="69">
        <v>0</v>
      </c>
      <c r="AI684" s="69">
        <v>0</v>
      </c>
      <c r="AJ684" s="69">
        <v>0</v>
      </c>
      <c r="AK684" s="69">
        <v>0</v>
      </c>
      <c r="AL684" s="69">
        <v>0</v>
      </c>
      <c r="AM684" s="69">
        <v>0</v>
      </c>
      <c r="AN684" s="70" t="s">
        <v>423</v>
      </c>
      <c r="AO684" s="69">
        <v>0</v>
      </c>
      <c r="AP684" s="69">
        <v>0</v>
      </c>
      <c r="AQ684" s="69">
        <v>0</v>
      </c>
      <c r="AR684" s="69">
        <v>0</v>
      </c>
      <c r="AS684" s="69">
        <v>0</v>
      </c>
      <c r="AT684" s="69">
        <v>0</v>
      </c>
      <c r="AU684" s="69">
        <v>0</v>
      </c>
      <c r="AV684" s="69">
        <v>0</v>
      </c>
      <c r="AW684" s="70" t="s">
        <v>423</v>
      </c>
      <c r="AX684" s="69">
        <v>0</v>
      </c>
      <c r="AY684" s="69">
        <v>0</v>
      </c>
      <c r="AZ684" s="69">
        <v>0</v>
      </c>
      <c r="BA684" s="69">
        <v>0</v>
      </c>
      <c r="BB684" s="69">
        <v>0</v>
      </c>
      <c r="BC684" s="69">
        <v>0</v>
      </c>
      <c r="BD684" s="69">
        <v>0</v>
      </c>
      <c r="BE684" s="69">
        <v>0</v>
      </c>
      <c r="BF684" s="70" t="s">
        <v>423</v>
      </c>
      <c r="BG684" s="69">
        <v>0</v>
      </c>
      <c r="BH684" s="69">
        <v>0</v>
      </c>
      <c r="BI684" s="69">
        <v>0</v>
      </c>
      <c r="BJ684" s="69">
        <v>0</v>
      </c>
      <c r="BK684" s="69">
        <v>0</v>
      </c>
      <c r="BL684" s="69">
        <v>0</v>
      </c>
      <c r="BM684" s="69">
        <v>0</v>
      </c>
      <c r="BN684" s="69">
        <v>0</v>
      </c>
      <c r="BO684" s="70" t="s">
        <v>423</v>
      </c>
      <c r="BP684" s="69">
        <v>0</v>
      </c>
      <c r="BQ684" s="69">
        <v>0</v>
      </c>
      <c r="BR684" s="69">
        <v>0</v>
      </c>
      <c r="BS684" s="69">
        <v>0</v>
      </c>
      <c r="BT684" s="69">
        <v>0</v>
      </c>
      <c r="BU684" s="69">
        <v>0</v>
      </c>
      <c r="BV684" s="69">
        <v>0</v>
      </c>
      <c r="BW684" s="69">
        <v>0</v>
      </c>
      <c r="BX684" s="70" t="s">
        <v>423</v>
      </c>
      <c r="BY684" s="69">
        <v>0</v>
      </c>
      <c r="BZ684" s="69">
        <v>0</v>
      </c>
      <c r="CA684" s="69">
        <v>0</v>
      </c>
      <c r="CB684" s="69">
        <v>0</v>
      </c>
      <c r="CC684" s="69">
        <v>0</v>
      </c>
      <c r="CD684" s="69">
        <v>0</v>
      </c>
      <c r="CE684" s="69">
        <v>0</v>
      </c>
      <c r="CF684" s="69">
        <v>0</v>
      </c>
      <c r="CG684" s="70" t="s">
        <v>423</v>
      </c>
      <c r="CH684" s="69">
        <v>0</v>
      </c>
      <c r="CI684" s="69">
        <v>0</v>
      </c>
      <c r="CJ684" s="69">
        <v>0</v>
      </c>
      <c r="CK684" s="69">
        <v>0</v>
      </c>
      <c r="CL684" s="69">
        <v>0</v>
      </c>
      <c r="CM684" s="69">
        <v>0</v>
      </c>
      <c r="CN684" s="69">
        <v>0</v>
      </c>
      <c r="CO684" s="69">
        <v>0</v>
      </c>
      <c r="CP684" s="70" t="s">
        <v>423</v>
      </c>
      <c r="CQ684" s="69">
        <v>0</v>
      </c>
      <c r="CR684" s="69">
        <v>0</v>
      </c>
      <c r="CS684" s="69">
        <v>0</v>
      </c>
      <c r="CT684" s="69">
        <v>0</v>
      </c>
      <c r="CU684" s="69">
        <v>0</v>
      </c>
      <c r="CV684" s="69">
        <v>0</v>
      </c>
      <c r="CW684" s="69">
        <v>0</v>
      </c>
      <c r="CX684" s="69">
        <v>0</v>
      </c>
      <c r="CY684" s="70" t="s">
        <v>423</v>
      </c>
      <c r="CZ684" s="69">
        <v>0</v>
      </c>
      <c r="DA684" s="69">
        <v>0</v>
      </c>
      <c r="DB684" s="69">
        <v>0</v>
      </c>
      <c r="DC684" s="69">
        <v>0</v>
      </c>
      <c r="DD684" s="69">
        <v>0</v>
      </c>
      <c r="DE684" s="69">
        <v>0</v>
      </c>
      <c r="DF684" s="69">
        <v>0</v>
      </c>
      <c r="DG684" s="69">
        <v>0</v>
      </c>
      <c r="DH684" s="70" t="s">
        <v>423</v>
      </c>
    </row>
    <row r="685" spans="1:112" s="74" customFormat="1" ht="11.5" hidden="1" outlineLevel="1" x14ac:dyDescent="0.35">
      <c r="A685" s="88" t="s">
        <v>451</v>
      </c>
      <c r="B685" s="88" t="s">
        <v>740</v>
      </c>
      <c r="C685" s="69"/>
      <c r="D685" s="69">
        <v>0</v>
      </c>
      <c r="E685" s="69">
        <v>0</v>
      </c>
      <c r="F685" s="69">
        <v>0</v>
      </c>
      <c r="G685" s="69">
        <v>0</v>
      </c>
      <c r="H685" s="69">
        <v>0</v>
      </c>
      <c r="I685" s="69">
        <v>0</v>
      </c>
      <c r="J685" s="69">
        <v>0</v>
      </c>
      <c r="K685" s="69">
        <v>0</v>
      </c>
      <c r="L685" s="69">
        <v>0</v>
      </c>
      <c r="M685" s="69">
        <v>0</v>
      </c>
      <c r="N685" s="70" t="s">
        <v>423</v>
      </c>
      <c r="O685" s="69">
        <v>0</v>
      </c>
      <c r="P685" s="69">
        <v>0</v>
      </c>
      <c r="Q685" s="69">
        <v>0</v>
      </c>
      <c r="R685" s="69">
        <v>0</v>
      </c>
      <c r="S685" s="69">
        <v>0</v>
      </c>
      <c r="T685" s="69">
        <v>0</v>
      </c>
      <c r="U685" s="69">
        <v>0</v>
      </c>
      <c r="V685" s="69">
        <v>0</v>
      </c>
      <c r="W685" s="70" t="s">
        <v>423</v>
      </c>
      <c r="X685" s="69">
        <f t="shared" si="452"/>
        <v>0</v>
      </c>
      <c r="Y685" s="69">
        <f t="shared" si="452"/>
        <v>0</v>
      </c>
      <c r="Z685" s="69">
        <f t="shared" si="452"/>
        <v>0</v>
      </c>
      <c r="AA685" s="69">
        <f t="shared" si="452"/>
        <v>0</v>
      </c>
      <c r="AB685" s="69">
        <f t="shared" si="452"/>
        <v>0</v>
      </c>
      <c r="AC685" s="69">
        <f t="shared" si="452"/>
        <v>0</v>
      </c>
      <c r="AD685" s="69">
        <f t="shared" si="452"/>
        <v>0</v>
      </c>
      <c r="AE685" s="69">
        <f t="shared" si="452"/>
        <v>0</v>
      </c>
      <c r="AF685" s="69">
        <v>0</v>
      </c>
      <c r="AG685" s="69">
        <v>0</v>
      </c>
      <c r="AH685" s="69">
        <v>0</v>
      </c>
      <c r="AI685" s="69">
        <v>0</v>
      </c>
      <c r="AJ685" s="69">
        <v>0</v>
      </c>
      <c r="AK685" s="69">
        <v>0</v>
      </c>
      <c r="AL685" s="69">
        <v>0</v>
      </c>
      <c r="AM685" s="69">
        <v>0</v>
      </c>
      <c r="AN685" s="70" t="s">
        <v>423</v>
      </c>
      <c r="AO685" s="69">
        <v>0</v>
      </c>
      <c r="AP685" s="69">
        <v>0</v>
      </c>
      <c r="AQ685" s="69">
        <v>0</v>
      </c>
      <c r="AR685" s="69">
        <v>0</v>
      </c>
      <c r="AS685" s="69">
        <v>0</v>
      </c>
      <c r="AT685" s="69">
        <v>0</v>
      </c>
      <c r="AU685" s="69">
        <v>0</v>
      </c>
      <c r="AV685" s="69">
        <v>0</v>
      </c>
      <c r="AW685" s="70" t="s">
        <v>423</v>
      </c>
      <c r="AX685" s="69">
        <v>0</v>
      </c>
      <c r="AY685" s="69">
        <v>0</v>
      </c>
      <c r="AZ685" s="69">
        <v>0</v>
      </c>
      <c r="BA685" s="69">
        <v>0</v>
      </c>
      <c r="BB685" s="69">
        <v>0</v>
      </c>
      <c r="BC685" s="69">
        <v>0</v>
      </c>
      <c r="BD685" s="69">
        <v>0</v>
      </c>
      <c r="BE685" s="69">
        <v>0</v>
      </c>
      <c r="BF685" s="70" t="s">
        <v>423</v>
      </c>
      <c r="BG685" s="69">
        <v>0</v>
      </c>
      <c r="BH685" s="69">
        <v>0</v>
      </c>
      <c r="BI685" s="69">
        <v>0</v>
      </c>
      <c r="BJ685" s="69">
        <v>0</v>
      </c>
      <c r="BK685" s="69">
        <v>0</v>
      </c>
      <c r="BL685" s="69">
        <v>0</v>
      </c>
      <c r="BM685" s="69">
        <v>0</v>
      </c>
      <c r="BN685" s="69">
        <v>0</v>
      </c>
      <c r="BO685" s="70" t="s">
        <v>423</v>
      </c>
      <c r="BP685" s="69">
        <v>0</v>
      </c>
      <c r="BQ685" s="69">
        <v>0</v>
      </c>
      <c r="BR685" s="69">
        <v>0</v>
      </c>
      <c r="BS685" s="69">
        <v>0</v>
      </c>
      <c r="BT685" s="69">
        <v>0</v>
      </c>
      <c r="BU685" s="69">
        <v>0</v>
      </c>
      <c r="BV685" s="69">
        <v>0</v>
      </c>
      <c r="BW685" s="69">
        <v>0</v>
      </c>
      <c r="BX685" s="70" t="s">
        <v>423</v>
      </c>
      <c r="BY685" s="69">
        <v>0</v>
      </c>
      <c r="BZ685" s="69">
        <v>0</v>
      </c>
      <c r="CA685" s="69">
        <v>0</v>
      </c>
      <c r="CB685" s="69">
        <v>0</v>
      </c>
      <c r="CC685" s="69">
        <v>0</v>
      </c>
      <c r="CD685" s="69">
        <v>0</v>
      </c>
      <c r="CE685" s="69">
        <v>0</v>
      </c>
      <c r="CF685" s="69">
        <v>0</v>
      </c>
      <c r="CG685" s="70" t="s">
        <v>423</v>
      </c>
      <c r="CH685" s="69">
        <v>0</v>
      </c>
      <c r="CI685" s="69">
        <v>0</v>
      </c>
      <c r="CJ685" s="69">
        <v>0</v>
      </c>
      <c r="CK685" s="69">
        <v>0</v>
      </c>
      <c r="CL685" s="69">
        <v>0</v>
      </c>
      <c r="CM685" s="69">
        <v>0</v>
      </c>
      <c r="CN685" s="69">
        <v>0</v>
      </c>
      <c r="CO685" s="69">
        <v>0</v>
      </c>
      <c r="CP685" s="70" t="s">
        <v>423</v>
      </c>
      <c r="CQ685" s="69">
        <v>0</v>
      </c>
      <c r="CR685" s="69">
        <v>0</v>
      </c>
      <c r="CS685" s="69">
        <v>0</v>
      </c>
      <c r="CT685" s="69">
        <v>0</v>
      </c>
      <c r="CU685" s="69">
        <v>0</v>
      </c>
      <c r="CV685" s="69">
        <v>0</v>
      </c>
      <c r="CW685" s="69">
        <v>0</v>
      </c>
      <c r="CX685" s="69">
        <v>0</v>
      </c>
      <c r="CY685" s="70" t="s">
        <v>423</v>
      </c>
      <c r="CZ685" s="69">
        <v>0</v>
      </c>
      <c r="DA685" s="69">
        <v>0</v>
      </c>
      <c r="DB685" s="69">
        <v>0</v>
      </c>
      <c r="DC685" s="69">
        <v>0</v>
      </c>
      <c r="DD685" s="69">
        <v>0</v>
      </c>
      <c r="DE685" s="69">
        <v>0</v>
      </c>
      <c r="DF685" s="69">
        <v>0</v>
      </c>
      <c r="DG685" s="69">
        <v>0</v>
      </c>
      <c r="DH685" s="70" t="s">
        <v>423</v>
      </c>
    </row>
    <row r="686" spans="1:112" s="74" customFormat="1" ht="11.5" hidden="1" outlineLevel="1" x14ac:dyDescent="0.35">
      <c r="A686" s="88" t="s">
        <v>451</v>
      </c>
      <c r="B686" s="88" t="s">
        <v>740</v>
      </c>
      <c r="C686" s="69"/>
      <c r="D686" s="69">
        <v>0</v>
      </c>
      <c r="E686" s="69">
        <v>0</v>
      </c>
      <c r="F686" s="69">
        <v>0</v>
      </c>
      <c r="G686" s="69">
        <v>0</v>
      </c>
      <c r="H686" s="69">
        <v>0</v>
      </c>
      <c r="I686" s="69">
        <v>0</v>
      </c>
      <c r="J686" s="69">
        <v>0</v>
      </c>
      <c r="K686" s="69">
        <v>0</v>
      </c>
      <c r="L686" s="69">
        <v>0</v>
      </c>
      <c r="M686" s="69">
        <v>0</v>
      </c>
      <c r="N686" s="70" t="s">
        <v>423</v>
      </c>
      <c r="O686" s="69">
        <v>0</v>
      </c>
      <c r="P686" s="69">
        <v>0</v>
      </c>
      <c r="Q686" s="69">
        <v>0</v>
      </c>
      <c r="R686" s="69">
        <v>0</v>
      </c>
      <c r="S686" s="69">
        <v>0</v>
      </c>
      <c r="T686" s="69">
        <v>0</v>
      </c>
      <c r="U686" s="69">
        <v>0</v>
      </c>
      <c r="V686" s="69">
        <v>0</v>
      </c>
      <c r="W686" s="70" t="s">
        <v>423</v>
      </c>
      <c r="X686" s="69">
        <f t="shared" si="452"/>
        <v>0</v>
      </c>
      <c r="Y686" s="69">
        <f t="shared" si="452"/>
        <v>0</v>
      </c>
      <c r="Z686" s="69">
        <f t="shared" si="452"/>
        <v>0</v>
      </c>
      <c r="AA686" s="69">
        <f t="shared" si="452"/>
        <v>0</v>
      </c>
      <c r="AB686" s="69">
        <f t="shared" si="452"/>
        <v>0</v>
      </c>
      <c r="AC686" s="69">
        <f t="shared" si="452"/>
        <v>0</v>
      </c>
      <c r="AD686" s="69">
        <f t="shared" si="452"/>
        <v>0</v>
      </c>
      <c r="AE686" s="69">
        <f t="shared" si="452"/>
        <v>0</v>
      </c>
      <c r="AF686" s="69">
        <v>0</v>
      </c>
      <c r="AG686" s="69">
        <v>0</v>
      </c>
      <c r="AH686" s="69">
        <v>0</v>
      </c>
      <c r="AI686" s="69">
        <v>0</v>
      </c>
      <c r="AJ686" s="69">
        <v>0</v>
      </c>
      <c r="AK686" s="69">
        <v>0</v>
      </c>
      <c r="AL686" s="69">
        <v>0</v>
      </c>
      <c r="AM686" s="69">
        <v>0</v>
      </c>
      <c r="AN686" s="70" t="s">
        <v>423</v>
      </c>
      <c r="AO686" s="69">
        <v>0</v>
      </c>
      <c r="AP686" s="69">
        <v>0</v>
      </c>
      <c r="AQ686" s="69">
        <v>0</v>
      </c>
      <c r="AR686" s="69">
        <v>0</v>
      </c>
      <c r="AS686" s="69">
        <v>0</v>
      </c>
      <c r="AT686" s="69">
        <v>0</v>
      </c>
      <c r="AU686" s="69">
        <v>0</v>
      </c>
      <c r="AV686" s="69">
        <v>0</v>
      </c>
      <c r="AW686" s="70" t="s">
        <v>423</v>
      </c>
      <c r="AX686" s="69">
        <v>0</v>
      </c>
      <c r="AY686" s="69">
        <v>0</v>
      </c>
      <c r="AZ686" s="69">
        <v>0</v>
      </c>
      <c r="BA686" s="69">
        <v>0</v>
      </c>
      <c r="BB686" s="69">
        <v>0</v>
      </c>
      <c r="BC686" s="69">
        <v>0</v>
      </c>
      <c r="BD686" s="69">
        <v>0</v>
      </c>
      <c r="BE686" s="69">
        <v>0</v>
      </c>
      <c r="BF686" s="70" t="s">
        <v>423</v>
      </c>
      <c r="BG686" s="69">
        <v>0</v>
      </c>
      <c r="BH686" s="69">
        <v>0</v>
      </c>
      <c r="BI686" s="69">
        <v>0</v>
      </c>
      <c r="BJ686" s="69">
        <v>0</v>
      </c>
      <c r="BK686" s="69">
        <v>0</v>
      </c>
      <c r="BL686" s="69">
        <v>0</v>
      </c>
      <c r="BM686" s="69">
        <v>0</v>
      </c>
      <c r="BN686" s="69">
        <v>0</v>
      </c>
      <c r="BO686" s="70" t="s">
        <v>423</v>
      </c>
      <c r="BP686" s="69">
        <v>0</v>
      </c>
      <c r="BQ686" s="69">
        <v>0</v>
      </c>
      <c r="BR686" s="69">
        <v>0</v>
      </c>
      <c r="BS686" s="69">
        <v>0</v>
      </c>
      <c r="BT686" s="69">
        <v>0</v>
      </c>
      <c r="BU686" s="69">
        <v>0</v>
      </c>
      <c r="BV686" s="69">
        <v>0</v>
      </c>
      <c r="BW686" s="69">
        <v>0</v>
      </c>
      <c r="BX686" s="70" t="s">
        <v>423</v>
      </c>
      <c r="BY686" s="69">
        <v>0</v>
      </c>
      <c r="BZ686" s="69">
        <v>0</v>
      </c>
      <c r="CA686" s="69">
        <v>0</v>
      </c>
      <c r="CB686" s="69">
        <v>0</v>
      </c>
      <c r="CC686" s="69">
        <v>0</v>
      </c>
      <c r="CD686" s="69">
        <v>0</v>
      </c>
      <c r="CE686" s="69">
        <v>0</v>
      </c>
      <c r="CF686" s="69">
        <v>0</v>
      </c>
      <c r="CG686" s="70" t="s">
        <v>423</v>
      </c>
      <c r="CH686" s="69">
        <v>0</v>
      </c>
      <c r="CI686" s="69">
        <v>0</v>
      </c>
      <c r="CJ686" s="69">
        <v>0</v>
      </c>
      <c r="CK686" s="69">
        <v>0</v>
      </c>
      <c r="CL686" s="69">
        <v>0</v>
      </c>
      <c r="CM686" s="69">
        <v>0</v>
      </c>
      <c r="CN686" s="69">
        <v>0</v>
      </c>
      <c r="CO686" s="69">
        <v>0</v>
      </c>
      <c r="CP686" s="70" t="s">
        <v>423</v>
      </c>
      <c r="CQ686" s="69">
        <v>0</v>
      </c>
      <c r="CR686" s="69">
        <v>0</v>
      </c>
      <c r="CS686" s="69">
        <v>0</v>
      </c>
      <c r="CT686" s="69">
        <v>0</v>
      </c>
      <c r="CU686" s="69">
        <v>0</v>
      </c>
      <c r="CV686" s="69">
        <v>0</v>
      </c>
      <c r="CW686" s="69">
        <v>0</v>
      </c>
      <c r="CX686" s="69">
        <v>0</v>
      </c>
      <c r="CY686" s="70" t="s">
        <v>423</v>
      </c>
      <c r="CZ686" s="69">
        <v>0</v>
      </c>
      <c r="DA686" s="69">
        <v>0</v>
      </c>
      <c r="DB686" s="69">
        <v>0</v>
      </c>
      <c r="DC686" s="69">
        <v>0</v>
      </c>
      <c r="DD686" s="69">
        <v>0</v>
      </c>
      <c r="DE686" s="69">
        <v>0</v>
      </c>
      <c r="DF686" s="69">
        <v>0</v>
      </c>
      <c r="DG686" s="69">
        <v>0</v>
      </c>
      <c r="DH686" s="70" t="s">
        <v>423</v>
      </c>
    </row>
    <row r="687" spans="1:112" s="74" customFormat="1" ht="11.5" hidden="1" outlineLevel="1" x14ac:dyDescent="0.35">
      <c r="A687" s="88" t="s">
        <v>451</v>
      </c>
      <c r="B687" s="88" t="s">
        <v>740</v>
      </c>
      <c r="C687" s="69"/>
      <c r="D687" s="69">
        <v>0</v>
      </c>
      <c r="E687" s="69">
        <v>0</v>
      </c>
      <c r="F687" s="69">
        <v>0</v>
      </c>
      <c r="G687" s="69">
        <v>0</v>
      </c>
      <c r="H687" s="69">
        <v>0</v>
      </c>
      <c r="I687" s="69">
        <v>0</v>
      </c>
      <c r="J687" s="69">
        <v>0</v>
      </c>
      <c r="K687" s="69">
        <v>0</v>
      </c>
      <c r="L687" s="69">
        <v>0</v>
      </c>
      <c r="M687" s="69">
        <v>0</v>
      </c>
      <c r="N687" s="70" t="s">
        <v>423</v>
      </c>
      <c r="O687" s="69">
        <v>0</v>
      </c>
      <c r="P687" s="69">
        <v>0</v>
      </c>
      <c r="Q687" s="69">
        <v>0</v>
      </c>
      <c r="R687" s="69">
        <v>0</v>
      </c>
      <c r="S687" s="69">
        <v>0</v>
      </c>
      <c r="T687" s="69">
        <v>0</v>
      </c>
      <c r="U687" s="69">
        <v>0</v>
      </c>
      <c r="V687" s="69">
        <v>0</v>
      </c>
      <c r="W687" s="70" t="s">
        <v>423</v>
      </c>
      <c r="X687" s="69">
        <f t="shared" si="452"/>
        <v>0</v>
      </c>
      <c r="Y687" s="69">
        <f t="shared" si="452"/>
        <v>0</v>
      </c>
      <c r="Z687" s="69">
        <f t="shared" si="452"/>
        <v>0</v>
      </c>
      <c r="AA687" s="69">
        <f t="shared" si="452"/>
        <v>0</v>
      </c>
      <c r="AB687" s="69">
        <f t="shared" si="452"/>
        <v>0</v>
      </c>
      <c r="AC687" s="69">
        <f t="shared" si="452"/>
        <v>0</v>
      </c>
      <c r="AD687" s="69">
        <f t="shared" si="452"/>
        <v>0</v>
      </c>
      <c r="AE687" s="69">
        <f t="shared" si="452"/>
        <v>0</v>
      </c>
      <c r="AF687" s="69">
        <v>0</v>
      </c>
      <c r="AG687" s="69">
        <v>0</v>
      </c>
      <c r="AH687" s="69">
        <v>0</v>
      </c>
      <c r="AI687" s="69">
        <v>0</v>
      </c>
      <c r="AJ687" s="69">
        <v>0</v>
      </c>
      <c r="AK687" s="69">
        <v>0</v>
      </c>
      <c r="AL687" s="69">
        <v>0</v>
      </c>
      <c r="AM687" s="69">
        <v>0</v>
      </c>
      <c r="AN687" s="70" t="s">
        <v>423</v>
      </c>
      <c r="AO687" s="69">
        <v>0</v>
      </c>
      <c r="AP687" s="69">
        <v>0</v>
      </c>
      <c r="AQ687" s="69">
        <v>0</v>
      </c>
      <c r="AR687" s="69">
        <v>0</v>
      </c>
      <c r="AS687" s="69">
        <v>0</v>
      </c>
      <c r="AT687" s="69">
        <v>0</v>
      </c>
      <c r="AU687" s="69">
        <v>0</v>
      </c>
      <c r="AV687" s="69">
        <v>0</v>
      </c>
      <c r="AW687" s="70" t="s">
        <v>423</v>
      </c>
      <c r="AX687" s="69">
        <v>0</v>
      </c>
      <c r="AY687" s="69">
        <v>0</v>
      </c>
      <c r="AZ687" s="69">
        <v>0</v>
      </c>
      <c r="BA687" s="69">
        <v>0</v>
      </c>
      <c r="BB687" s="69">
        <v>0</v>
      </c>
      <c r="BC687" s="69">
        <v>0</v>
      </c>
      <c r="BD687" s="69">
        <v>0</v>
      </c>
      <c r="BE687" s="69">
        <v>0</v>
      </c>
      <c r="BF687" s="70" t="s">
        <v>423</v>
      </c>
      <c r="BG687" s="69">
        <v>0</v>
      </c>
      <c r="BH687" s="69">
        <v>0</v>
      </c>
      <c r="BI687" s="69">
        <v>0</v>
      </c>
      <c r="BJ687" s="69">
        <v>0</v>
      </c>
      <c r="BK687" s="69">
        <v>0</v>
      </c>
      <c r="BL687" s="69">
        <v>0</v>
      </c>
      <c r="BM687" s="69">
        <v>0</v>
      </c>
      <c r="BN687" s="69">
        <v>0</v>
      </c>
      <c r="BO687" s="70" t="s">
        <v>423</v>
      </c>
      <c r="BP687" s="69">
        <v>0</v>
      </c>
      <c r="BQ687" s="69">
        <v>0</v>
      </c>
      <c r="BR687" s="69">
        <v>0</v>
      </c>
      <c r="BS687" s="69">
        <v>0</v>
      </c>
      <c r="BT687" s="69">
        <v>0</v>
      </c>
      <c r="BU687" s="69">
        <v>0</v>
      </c>
      <c r="BV687" s="69">
        <v>0</v>
      </c>
      <c r="BW687" s="69">
        <v>0</v>
      </c>
      <c r="BX687" s="70" t="s">
        <v>423</v>
      </c>
      <c r="BY687" s="69">
        <v>0</v>
      </c>
      <c r="BZ687" s="69">
        <v>0</v>
      </c>
      <c r="CA687" s="69">
        <v>0</v>
      </c>
      <c r="CB687" s="69">
        <v>0</v>
      </c>
      <c r="CC687" s="69">
        <v>0</v>
      </c>
      <c r="CD687" s="69">
        <v>0</v>
      </c>
      <c r="CE687" s="69">
        <v>0</v>
      </c>
      <c r="CF687" s="69">
        <v>0</v>
      </c>
      <c r="CG687" s="70" t="s">
        <v>423</v>
      </c>
      <c r="CH687" s="69">
        <v>0</v>
      </c>
      <c r="CI687" s="69">
        <v>0</v>
      </c>
      <c r="CJ687" s="69">
        <v>0</v>
      </c>
      <c r="CK687" s="69">
        <v>0</v>
      </c>
      <c r="CL687" s="69">
        <v>0</v>
      </c>
      <c r="CM687" s="69">
        <v>0</v>
      </c>
      <c r="CN687" s="69">
        <v>0</v>
      </c>
      <c r="CO687" s="69">
        <v>0</v>
      </c>
      <c r="CP687" s="70" t="s">
        <v>423</v>
      </c>
      <c r="CQ687" s="69">
        <v>0</v>
      </c>
      <c r="CR687" s="69">
        <v>0</v>
      </c>
      <c r="CS687" s="69">
        <v>0</v>
      </c>
      <c r="CT687" s="69">
        <v>0</v>
      </c>
      <c r="CU687" s="69">
        <v>0</v>
      </c>
      <c r="CV687" s="69">
        <v>0</v>
      </c>
      <c r="CW687" s="69">
        <v>0</v>
      </c>
      <c r="CX687" s="69">
        <v>0</v>
      </c>
      <c r="CY687" s="70" t="s">
        <v>423</v>
      </c>
      <c r="CZ687" s="69">
        <v>0</v>
      </c>
      <c r="DA687" s="69">
        <v>0</v>
      </c>
      <c r="DB687" s="69">
        <v>0</v>
      </c>
      <c r="DC687" s="69">
        <v>0</v>
      </c>
      <c r="DD687" s="69">
        <v>0</v>
      </c>
      <c r="DE687" s="69">
        <v>0</v>
      </c>
      <c r="DF687" s="69">
        <v>0</v>
      </c>
      <c r="DG687" s="69">
        <v>0</v>
      </c>
      <c r="DH687" s="70" t="s">
        <v>423</v>
      </c>
    </row>
    <row r="688" spans="1:112" s="74" customFormat="1" ht="11.5" hidden="1" outlineLevel="1" x14ac:dyDescent="0.35">
      <c r="A688" s="88" t="s">
        <v>451</v>
      </c>
      <c r="B688" s="88" t="s">
        <v>740</v>
      </c>
      <c r="C688" s="69"/>
      <c r="D688" s="69">
        <v>0</v>
      </c>
      <c r="E688" s="69">
        <v>0</v>
      </c>
      <c r="F688" s="69">
        <v>0</v>
      </c>
      <c r="G688" s="69">
        <v>0</v>
      </c>
      <c r="H688" s="69">
        <v>0</v>
      </c>
      <c r="I688" s="69">
        <v>0</v>
      </c>
      <c r="J688" s="69">
        <v>0</v>
      </c>
      <c r="K688" s="69">
        <v>0</v>
      </c>
      <c r="L688" s="69">
        <v>0</v>
      </c>
      <c r="M688" s="69">
        <v>0</v>
      </c>
      <c r="N688" s="70" t="s">
        <v>423</v>
      </c>
      <c r="O688" s="69">
        <v>0</v>
      </c>
      <c r="P688" s="69">
        <v>0</v>
      </c>
      <c r="Q688" s="69">
        <v>0</v>
      </c>
      <c r="R688" s="69">
        <v>0</v>
      </c>
      <c r="S688" s="69">
        <v>0</v>
      </c>
      <c r="T688" s="69">
        <v>0</v>
      </c>
      <c r="U688" s="69">
        <v>0</v>
      </c>
      <c r="V688" s="69">
        <v>0</v>
      </c>
      <c r="W688" s="70" t="s">
        <v>423</v>
      </c>
      <c r="X688" s="69">
        <f t="shared" si="452"/>
        <v>0</v>
      </c>
      <c r="Y688" s="69">
        <f t="shared" si="452"/>
        <v>0</v>
      </c>
      <c r="Z688" s="69">
        <f t="shared" si="452"/>
        <v>0</v>
      </c>
      <c r="AA688" s="69">
        <f t="shared" si="452"/>
        <v>0</v>
      </c>
      <c r="AB688" s="69">
        <f t="shared" si="452"/>
        <v>0</v>
      </c>
      <c r="AC688" s="69">
        <f t="shared" si="452"/>
        <v>0</v>
      </c>
      <c r="AD688" s="69">
        <f t="shared" si="452"/>
        <v>0</v>
      </c>
      <c r="AE688" s="69">
        <f t="shared" si="452"/>
        <v>0</v>
      </c>
      <c r="AF688" s="69">
        <v>0</v>
      </c>
      <c r="AG688" s="69">
        <v>0</v>
      </c>
      <c r="AH688" s="69">
        <v>0</v>
      </c>
      <c r="AI688" s="69">
        <v>0</v>
      </c>
      <c r="AJ688" s="69">
        <v>0</v>
      </c>
      <c r="AK688" s="69">
        <v>0</v>
      </c>
      <c r="AL688" s="69">
        <v>0</v>
      </c>
      <c r="AM688" s="69">
        <v>0</v>
      </c>
      <c r="AN688" s="70" t="s">
        <v>423</v>
      </c>
      <c r="AO688" s="69">
        <v>0</v>
      </c>
      <c r="AP688" s="69">
        <v>0</v>
      </c>
      <c r="AQ688" s="69">
        <v>0</v>
      </c>
      <c r="AR688" s="69">
        <v>0</v>
      </c>
      <c r="AS688" s="69">
        <v>0</v>
      </c>
      <c r="AT688" s="69">
        <v>0</v>
      </c>
      <c r="AU688" s="69">
        <v>0</v>
      </c>
      <c r="AV688" s="69">
        <v>0</v>
      </c>
      <c r="AW688" s="70" t="s">
        <v>423</v>
      </c>
      <c r="AX688" s="69">
        <v>0</v>
      </c>
      <c r="AY688" s="69">
        <v>0</v>
      </c>
      <c r="AZ688" s="69">
        <v>0</v>
      </c>
      <c r="BA688" s="69">
        <v>0</v>
      </c>
      <c r="BB688" s="69">
        <v>0</v>
      </c>
      <c r="BC688" s="69">
        <v>0</v>
      </c>
      <c r="BD688" s="69">
        <v>0</v>
      </c>
      <c r="BE688" s="69">
        <v>0</v>
      </c>
      <c r="BF688" s="70" t="s">
        <v>423</v>
      </c>
      <c r="BG688" s="69">
        <v>0</v>
      </c>
      <c r="BH688" s="69">
        <v>0</v>
      </c>
      <c r="BI688" s="69">
        <v>0</v>
      </c>
      <c r="BJ688" s="69">
        <v>0</v>
      </c>
      <c r="BK688" s="69">
        <v>0</v>
      </c>
      <c r="BL688" s="69">
        <v>0</v>
      </c>
      <c r="BM688" s="69">
        <v>0</v>
      </c>
      <c r="BN688" s="69">
        <v>0</v>
      </c>
      <c r="BO688" s="70" t="s">
        <v>423</v>
      </c>
      <c r="BP688" s="69">
        <v>0</v>
      </c>
      <c r="BQ688" s="69">
        <v>0</v>
      </c>
      <c r="BR688" s="69">
        <v>0</v>
      </c>
      <c r="BS688" s="69">
        <v>0</v>
      </c>
      <c r="BT688" s="69">
        <v>0</v>
      </c>
      <c r="BU688" s="69">
        <v>0</v>
      </c>
      <c r="BV688" s="69">
        <v>0</v>
      </c>
      <c r="BW688" s="69">
        <v>0</v>
      </c>
      <c r="BX688" s="70" t="s">
        <v>423</v>
      </c>
      <c r="BY688" s="69">
        <v>0</v>
      </c>
      <c r="BZ688" s="69">
        <v>0</v>
      </c>
      <c r="CA688" s="69">
        <v>0</v>
      </c>
      <c r="CB688" s="69">
        <v>0</v>
      </c>
      <c r="CC688" s="69">
        <v>0</v>
      </c>
      <c r="CD688" s="69">
        <v>0</v>
      </c>
      <c r="CE688" s="69">
        <v>0</v>
      </c>
      <c r="CF688" s="69">
        <v>0</v>
      </c>
      <c r="CG688" s="70" t="s">
        <v>423</v>
      </c>
      <c r="CH688" s="69">
        <v>0</v>
      </c>
      <c r="CI688" s="69">
        <v>0</v>
      </c>
      <c r="CJ688" s="69">
        <v>0</v>
      </c>
      <c r="CK688" s="69">
        <v>0</v>
      </c>
      <c r="CL688" s="69">
        <v>0</v>
      </c>
      <c r="CM688" s="69">
        <v>0</v>
      </c>
      <c r="CN688" s="69">
        <v>0</v>
      </c>
      <c r="CO688" s="69">
        <v>0</v>
      </c>
      <c r="CP688" s="70" t="s">
        <v>423</v>
      </c>
      <c r="CQ688" s="69">
        <v>0</v>
      </c>
      <c r="CR688" s="69">
        <v>0</v>
      </c>
      <c r="CS688" s="69">
        <v>0</v>
      </c>
      <c r="CT688" s="69">
        <v>0</v>
      </c>
      <c r="CU688" s="69">
        <v>0</v>
      </c>
      <c r="CV688" s="69">
        <v>0</v>
      </c>
      <c r="CW688" s="69">
        <v>0</v>
      </c>
      <c r="CX688" s="69">
        <v>0</v>
      </c>
      <c r="CY688" s="70" t="s">
        <v>423</v>
      </c>
      <c r="CZ688" s="69">
        <v>0</v>
      </c>
      <c r="DA688" s="69">
        <v>0</v>
      </c>
      <c r="DB688" s="69">
        <v>0</v>
      </c>
      <c r="DC688" s="69">
        <v>0</v>
      </c>
      <c r="DD688" s="69">
        <v>0</v>
      </c>
      <c r="DE688" s="69">
        <v>0</v>
      </c>
      <c r="DF688" s="69">
        <v>0</v>
      </c>
      <c r="DG688" s="69">
        <v>0</v>
      </c>
      <c r="DH688" s="70" t="s">
        <v>423</v>
      </c>
    </row>
    <row r="689" spans="1:112" s="74" customFormat="1" ht="11.5" hidden="1" outlineLevel="1" x14ac:dyDescent="0.35">
      <c r="A689" s="88" t="s">
        <v>451</v>
      </c>
      <c r="B689" s="88" t="s">
        <v>740</v>
      </c>
      <c r="C689" s="69"/>
      <c r="D689" s="69">
        <v>0</v>
      </c>
      <c r="E689" s="69">
        <v>0</v>
      </c>
      <c r="F689" s="69">
        <v>0</v>
      </c>
      <c r="G689" s="69">
        <v>0</v>
      </c>
      <c r="H689" s="69">
        <v>0</v>
      </c>
      <c r="I689" s="69">
        <v>0</v>
      </c>
      <c r="J689" s="69">
        <v>0</v>
      </c>
      <c r="K689" s="69">
        <v>0</v>
      </c>
      <c r="L689" s="69">
        <v>0</v>
      </c>
      <c r="M689" s="69">
        <v>0</v>
      </c>
      <c r="N689" s="70" t="s">
        <v>423</v>
      </c>
      <c r="O689" s="69">
        <v>0</v>
      </c>
      <c r="P689" s="69">
        <v>0</v>
      </c>
      <c r="Q689" s="69">
        <v>0</v>
      </c>
      <c r="R689" s="69">
        <v>0</v>
      </c>
      <c r="S689" s="69">
        <v>0</v>
      </c>
      <c r="T689" s="69">
        <v>0</v>
      </c>
      <c r="U689" s="69">
        <v>0</v>
      </c>
      <c r="V689" s="69">
        <v>0</v>
      </c>
      <c r="W689" s="70" t="s">
        <v>423</v>
      </c>
      <c r="X689" s="69">
        <f t="shared" si="452"/>
        <v>0</v>
      </c>
      <c r="Y689" s="69">
        <f t="shared" si="452"/>
        <v>0</v>
      </c>
      <c r="Z689" s="69">
        <f t="shared" si="452"/>
        <v>0</v>
      </c>
      <c r="AA689" s="69">
        <f t="shared" si="452"/>
        <v>0</v>
      </c>
      <c r="AB689" s="69">
        <f t="shared" si="452"/>
        <v>0</v>
      </c>
      <c r="AC689" s="69">
        <f t="shared" si="452"/>
        <v>0</v>
      </c>
      <c r="AD689" s="69">
        <f t="shared" si="452"/>
        <v>0</v>
      </c>
      <c r="AE689" s="69">
        <f t="shared" si="452"/>
        <v>0</v>
      </c>
      <c r="AF689" s="69">
        <v>0</v>
      </c>
      <c r="AG689" s="69">
        <v>0</v>
      </c>
      <c r="AH689" s="69">
        <v>0</v>
      </c>
      <c r="AI689" s="69">
        <v>0</v>
      </c>
      <c r="AJ689" s="69">
        <v>0</v>
      </c>
      <c r="AK689" s="69">
        <v>0</v>
      </c>
      <c r="AL689" s="69">
        <v>0</v>
      </c>
      <c r="AM689" s="69">
        <v>0</v>
      </c>
      <c r="AN689" s="70" t="s">
        <v>423</v>
      </c>
      <c r="AO689" s="69">
        <v>0</v>
      </c>
      <c r="AP689" s="69">
        <v>0</v>
      </c>
      <c r="AQ689" s="69">
        <v>0</v>
      </c>
      <c r="AR689" s="69">
        <v>0</v>
      </c>
      <c r="AS689" s="69">
        <v>0</v>
      </c>
      <c r="AT689" s="69">
        <v>0</v>
      </c>
      <c r="AU689" s="69">
        <v>0</v>
      </c>
      <c r="AV689" s="69">
        <v>0</v>
      </c>
      <c r="AW689" s="70" t="s">
        <v>423</v>
      </c>
      <c r="AX689" s="69">
        <v>0</v>
      </c>
      <c r="AY689" s="69">
        <v>0</v>
      </c>
      <c r="AZ689" s="69">
        <v>0</v>
      </c>
      <c r="BA689" s="69">
        <v>0</v>
      </c>
      <c r="BB689" s="69">
        <v>0</v>
      </c>
      <c r="BC689" s="69">
        <v>0</v>
      </c>
      <c r="BD689" s="69">
        <v>0</v>
      </c>
      <c r="BE689" s="69">
        <v>0</v>
      </c>
      <c r="BF689" s="70" t="s">
        <v>423</v>
      </c>
      <c r="BG689" s="69">
        <v>0</v>
      </c>
      <c r="BH689" s="69">
        <v>0</v>
      </c>
      <c r="BI689" s="69">
        <v>0</v>
      </c>
      <c r="BJ689" s="69">
        <v>0</v>
      </c>
      <c r="BK689" s="69">
        <v>0</v>
      </c>
      <c r="BL689" s="69">
        <v>0</v>
      </c>
      <c r="BM689" s="69">
        <v>0</v>
      </c>
      <c r="BN689" s="69">
        <v>0</v>
      </c>
      <c r="BO689" s="70" t="s">
        <v>423</v>
      </c>
      <c r="BP689" s="69">
        <v>0</v>
      </c>
      <c r="BQ689" s="69">
        <v>0</v>
      </c>
      <c r="BR689" s="69">
        <v>0</v>
      </c>
      <c r="BS689" s="69">
        <v>0</v>
      </c>
      <c r="BT689" s="69">
        <v>0</v>
      </c>
      <c r="BU689" s="69">
        <v>0</v>
      </c>
      <c r="BV689" s="69">
        <v>0</v>
      </c>
      <c r="BW689" s="69">
        <v>0</v>
      </c>
      <c r="BX689" s="70" t="s">
        <v>423</v>
      </c>
      <c r="BY689" s="69">
        <v>0</v>
      </c>
      <c r="BZ689" s="69">
        <v>0</v>
      </c>
      <c r="CA689" s="69">
        <v>0</v>
      </c>
      <c r="CB689" s="69">
        <v>0</v>
      </c>
      <c r="CC689" s="69">
        <v>0</v>
      </c>
      <c r="CD689" s="69">
        <v>0</v>
      </c>
      <c r="CE689" s="69">
        <v>0</v>
      </c>
      <c r="CF689" s="69">
        <v>0</v>
      </c>
      <c r="CG689" s="70" t="s">
        <v>423</v>
      </c>
      <c r="CH689" s="69">
        <v>0</v>
      </c>
      <c r="CI689" s="69">
        <v>0</v>
      </c>
      <c r="CJ689" s="69">
        <v>0</v>
      </c>
      <c r="CK689" s="69">
        <v>0</v>
      </c>
      <c r="CL689" s="69">
        <v>0</v>
      </c>
      <c r="CM689" s="69">
        <v>0</v>
      </c>
      <c r="CN689" s="69">
        <v>0</v>
      </c>
      <c r="CO689" s="69">
        <v>0</v>
      </c>
      <c r="CP689" s="70" t="s">
        <v>423</v>
      </c>
      <c r="CQ689" s="69">
        <v>0</v>
      </c>
      <c r="CR689" s="69">
        <v>0</v>
      </c>
      <c r="CS689" s="69">
        <v>0</v>
      </c>
      <c r="CT689" s="69">
        <v>0</v>
      </c>
      <c r="CU689" s="69">
        <v>0</v>
      </c>
      <c r="CV689" s="69">
        <v>0</v>
      </c>
      <c r="CW689" s="69">
        <v>0</v>
      </c>
      <c r="CX689" s="69">
        <v>0</v>
      </c>
      <c r="CY689" s="70" t="s">
        <v>423</v>
      </c>
      <c r="CZ689" s="69">
        <v>0</v>
      </c>
      <c r="DA689" s="69">
        <v>0</v>
      </c>
      <c r="DB689" s="69">
        <v>0</v>
      </c>
      <c r="DC689" s="69">
        <v>0</v>
      </c>
      <c r="DD689" s="69">
        <v>0</v>
      </c>
      <c r="DE689" s="69">
        <v>0</v>
      </c>
      <c r="DF689" s="69">
        <v>0</v>
      </c>
      <c r="DG689" s="69">
        <v>0</v>
      </c>
      <c r="DH689" s="70" t="s">
        <v>423</v>
      </c>
    </row>
    <row r="690" spans="1:112" s="74" customFormat="1" ht="11.5" hidden="1" outlineLevel="1" x14ac:dyDescent="0.35">
      <c r="A690" s="88" t="s">
        <v>451</v>
      </c>
      <c r="B690" s="88" t="s">
        <v>740</v>
      </c>
      <c r="C690" s="69"/>
      <c r="D690" s="69">
        <v>0</v>
      </c>
      <c r="E690" s="69">
        <v>0</v>
      </c>
      <c r="F690" s="69">
        <v>0</v>
      </c>
      <c r="G690" s="69">
        <v>0</v>
      </c>
      <c r="H690" s="69">
        <v>0</v>
      </c>
      <c r="I690" s="69">
        <v>0</v>
      </c>
      <c r="J690" s="69">
        <v>0</v>
      </c>
      <c r="K690" s="69">
        <v>0</v>
      </c>
      <c r="L690" s="69">
        <v>0</v>
      </c>
      <c r="M690" s="69">
        <v>0</v>
      </c>
      <c r="N690" s="70" t="s">
        <v>423</v>
      </c>
      <c r="O690" s="69">
        <v>0</v>
      </c>
      <c r="P690" s="69">
        <v>0</v>
      </c>
      <c r="Q690" s="69">
        <v>0</v>
      </c>
      <c r="R690" s="69">
        <v>0</v>
      </c>
      <c r="S690" s="69">
        <v>0</v>
      </c>
      <c r="T690" s="69">
        <v>0</v>
      </c>
      <c r="U690" s="69">
        <v>0</v>
      </c>
      <c r="V690" s="69">
        <v>0</v>
      </c>
      <c r="W690" s="70" t="s">
        <v>423</v>
      </c>
      <c r="X690" s="69">
        <f t="shared" si="452"/>
        <v>0</v>
      </c>
      <c r="Y690" s="69">
        <f t="shared" si="452"/>
        <v>0</v>
      </c>
      <c r="Z690" s="69">
        <f t="shared" si="452"/>
        <v>0</v>
      </c>
      <c r="AA690" s="69">
        <f t="shared" si="452"/>
        <v>0</v>
      </c>
      <c r="AB690" s="69">
        <f t="shared" si="452"/>
        <v>0</v>
      </c>
      <c r="AC690" s="69">
        <f t="shared" si="452"/>
        <v>0</v>
      </c>
      <c r="AD690" s="69">
        <f t="shared" si="452"/>
        <v>0</v>
      </c>
      <c r="AE690" s="69">
        <f t="shared" si="452"/>
        <v>0</v>
      </c>
      <c r="AF690" s="69">
        <v>0</v>
      </c>
      <c r="AG690" s="69">
        <v>0</v>
      </c>
      <c r="AH690" s="69">
        <v>0</v>
      </c>
      <c r="AI690" s="69">
        <v>0</v>
      </c>
      <c r="AJ690" s="69">
        <v>0</v>
      </c>
      <c r="AK690" s="69">
        <v>0</v>
      </c>
      <c r="AL690" s="69">
        <v>0</v>
      </c>
      <c r="AM690" s="69">
        <v>0</v>
      </c>
      <c r="AN690" s="70" t="s">
        <v>423</v>
      </c>
      <c r="AO690" s="69">
        <v>0</v>
      </c>
      <c r="AP690" s="69">
        <v>0</v>
      </c>
      <c r="AQ690" s="69">
        <v>0</v>
      </c>
      <c r="AR690" s="69">
        <v>0</v>
      </c>
      <c r="AS690" s="69">
        <v>0</v>
      </c>
      <c r="AT690" s="69">
        <v>0</v>
      </c>
      <c r="AU690" s="69">
        <v>0</v>
      </c>
      <c r="AV690" s="69">
        <v>0</v>
      </c>
      <c r="AW690" s="70" t="s">
        <v>423</v>
      </c>
      <c r="AX690" s="69">
        <v>0</v>
      </c>
      <c r="AY690" s="69">
        <v>0</v>
      </c>
      <c r="AZ690" s="69">
        <v>0</v>
      </c>
      <c r="BA690" s="69">
        <v>0</v>
      </c>
      <c r="BB690" s="69">
        <v>0</v>
      </c>
      <c r="BC690" s="69">
        <v>0</v>
      </c>
      <c r="BD690" s="69">
        <v>0</v>
      </c>
      <c r="BE690" s="69">
        <v>0</v>
      </c>
      <c r="BF690" s="70" t="s">
        <v>423</v>
      </c>
      <c r="BG690" s="69">
        <v>0</v>
      </c>
      <c r="BH690" s="69">
        <v>0</v>
      </c>
      <c r="BI690" s="69">
        <v>0</v>
      </c>
      <c r="BJ690" s="69">
        <v>0</v>
      </c>
      <c r="BK690" s="69">
        <v>0</v>
      </c>
      <c r="BL690" s="69">
        <v>0</v>
      </c>
      <c r="BM690" s="69">
        <v>0</v>
      </c>
      <c r="BN690" s="69">
        <v>0</v>
      </c>
      <c r="BO690" s="70" t="s">
        <v>423</v>
      </c>
      <c r="BP690" s="69">
        <v>0</v>
      </c>
      <c r="BQ690" s="69">
        <v>0</v>
      </c>
      <c r="BR690" s="69">
        <v>0</v>
      </c>
      <c r="BS690" s="69">
        <v>0</v>
      </c>
      <c r="BT690" s="69">
        <v>0</v>
      </c>
      <c r="BU690" s="69">
        <v>0</v>
      </c>
      <c r="BV690" s="69">
        <v>0</v>
      </c>
      <c r="BW690" s="69">
        <v>0</v>
      </c>
      <c r="BX690" s="70" t="s">
        <v>423</v>
      </c>
      <c r="BY690" s="69">
        <v>0</v>
      </c>
      <c r="BZ690" s="69">
        <v>0</v>
      </c>
      <c r="CA690" s="69">
        <v>0</v>
      </c>
      <c r="CB690" s="69">
        <v>0</v>
      </c>
      <c r="CC690" s="69">
        <v>0</v>
      </c>
      <c r="CD690" s="69">
        <v>0</v>
      </c>
      <c r="CE690" s="69">
        <v>0</v>
      </c>
      <c r="CF690" s="69">
        <v>0</v>
      </c>
      <c r="CG690" s="70" t="s">
        <v>423</v>
      </c>
      <c r="CH690" s="69">
        <v>0</v>
      </c>
      <c r="CI690" s="69">
        <v>0</v>
      </c>
      <c r="CJ690" s="69">
        <v>0</v>
      </c>
      <c r="CK690" s="69">
        <v>0</v>
      </c>
      <c r="CL690" s="69">
        <v>0</v>
      </c>
      <c r="CM690" s="69">
        <v>0</v>
      </c>
      <c r="CN690" s="69">
        <v>0</v>
      </c>
      <c r="CO690" s="69">
        <v>0</v>
      </c>
      <c r="CP690" s="70" t="s">
        <v>423</v>
      </c>
      <c r="CQ690" s="69">
        <v>0</v>
      </c>
      <c r="CR690" s="69">
        <v>0</v>
      </c>
      <c r="CS690" s="69">
        <v>0</v>
      </c>
      <c r="CT690" s="69">
        <v>0</v>
      </c>
      <c r="CU690" s="69">
        <v>0</v>
      </c>
      <c r="CV690" s="69">
        <v>0</v>
      </c>
      <c r="CW690" s="69">
        <v>0</v>
      </c>
      <c r="CX690" s="69">
        <v>0</v>
      </c>
      <c r="CY690" s="70" t="s">
        <v>423</v>
      </c>
      <c r="CZ690" s="69">
        <v>0</v>
      </c>
      <c r="DA690" s="69">
        <v>0</v>
      </c>
      <c r="DB690" s="69">
        <v>0</v>
      </c>
      <c r="DC690" s="69">
        <v>0</v>
      </c>
      <c r="DD690" s="69">
        <v>0</v>
      </c>
      <c r="DE690" s="69">
        <v>0</v>
      </c>
      <c r="DF690" s="69">
        <v>0</v>
      </c>
      <c r="DG690" s="69">
        <v>0</v>
      </c>
      <c r="DH690" s="70" t="s">
        <v>423</v>
      </c>
    </row>
    <row r="691" spans="1:112" s="74" customFormat="1" ht="11.5" hidden="1" outlineLevel="1" x14ac:dyDescent="0.35">
      <c r="A691" s="88" t="s">
        <v>451</v>
      </c>
      <c r="B691" s="88" t="s">
        <v>740</v>
      </c>
      <c r="C691" s="69"/>
      <c r="D691" s="69">
        <v>0</v>
      </c>
      <c r="E691" s="69">
        <v>0</v>
      </c>
      <c r="F691" s="69">
        <v>0</v>
      </c>
      <c r="G691" s="69">
        <v>0</v>
      </c>
      <c r="H691" s="69">
        <v>0</v>
      </c>
      <c r="I691" s="69">
        <v>0</v>
      </c>
      <c r="J691" s="69">
        <v>0</v>
      </c>
      <c r="K691" s="69">
        <v>0</v>
      </c>
      <c r="L691" s="69">
        <v>0</v>
      </c>
      <c r="M691" s="69">
        <v>0</v>
      </c>
      <c r="N691" s="70" t="s">
        <v>423</v>
      </c>
      <c r="O691" s="69">
        <v>0</v>
      </c>
      <c r="P691" s="69">
        <v>0</v>
      </c>
      <c r="Q691" s="69">
        <v>0</v>
      </c>
      <c r="R691" s="69">
        <v>0</v>
      </c>
      <c r="S691" s="69">
        <v>0</v>
      </c>
      <c r="T691" s="69">
        <v>0</v>
      </c>
      <c r="U691" s="69">
        <v>0</v>
      </c>
      <c r="V691" s="69">
        <v>0</v>
      </c>
      <c r="W691" s="70" t="s">
        <v>423</v>
      </c>
      <c r="X691" s="69">
        <f t="shared" si="452"/>
        <v>0</v>
      </c>
      <c r="Y691" s="69">
        <f t="shared" si="452"/>
        <v>0</v>
      </c>
      <c r="Z691" s="69">
        <f t="shared" si="452"/>
        <v>0</v>
      </c>
      <c r="AA691" s="69">
        <f t="shared" si="452"/>
        <v>0</v>
      </c>
      <c r="AB691" s="69">
        <f t="shared" si="452"/>
        <v>0</v>
      </c>
      <c r="AC691" s="69">
        <f t="shared" si="452"/>
        <v>0</v>
      </c>
      <c r="AD691" s="69">
        <f t="shared" si="452"/>
        <v>0</v>
      </c>
      <c r="AE691" s="69">
        <f t="shared" si="452"/>
        <v>0</v>
      </c>
      <c r="AF691" s="69">
        <v>0</v>
      </c>
      <c r="AG691" s="69">
        <v>0</v>
      </c>
      <c r="AH691" s="69">
        <v>0</v>
      </c>
      <c r="AI691" s="69">
        <v>0</v>
      </c>
      <c r="AJ691" s="69">
        <v>0</v>
      </c>
      <c r="AK691" s="69">
        <v>0</v>
      </c>
      <c r="AL691" s="69">
        <v>0</v>
      </c>
      <c r="AM691" s="69">
        <v>0</v>
      </c>
      <c r="AN691" s="70" t="s">
        <v>423</v>
      </c>
      <c r="AO691" s="69">
        <v>0</v>
      </c>
      <c r="AP691" s="69">
        <v>0</v>
      </c>
      <c r="AQ691" s="69">
        <v>0</v>
      </c>
      <c r="AR691" s="69">
        <v>0</v>
      </c>
      <c r="AS691" s="69">
        <v>0</v>
      </c>
      <c r="AT691" s="69">
        <v>0</v>
      </c>
      <c r="AU691" s="69">
        <v>0</v>
      </c>
      <c r="AV691" s="69">
        <v>0</v>
      </c>
      <c r="AW691" s="70" t="s">
        <v>423</v>
      </c>
      <c r="AX691" s="69">
        <v>0</v>
      </c>
      <c r="AY691" s="69">
        <v>0</v>
      </c>
      <c r="AZ691" s="69">
        <v>0</v>
      </c>
      <c r="BA691" s="69">
        <v>0</v>
      </c>
      <c r="BB691" s="69">
        <v>0</v>
      </c>
      <c r="BC691" s="69">
        <v>0</v>
      </c>
      <c r="BD691" s="69">
        <v>0</v>
      </c>
      <c r="BE691" s="69">
        <v>0</v>
      </c>
      <c r="BF691" s="70" t="s">
        <v>423</v>
      </c>
      <c r="BG691" s="69">
        <v>0</v>
      </c>
      <c r="BH691" s="69">
        <v>0</v>
      </c>
      <c r="BI691" s="69">
        <v>0</v>
      </c>
      <c r="BJ691" s="69">
        <v>0</v>
      </c>
      <c r="BK691" s="69">
        <v>0</v>
      </c>
      <c r="BL691" s="69">
        <v>0</v>
      </c>
      <c r="BM691" s="69">
        <v>0</v>
      </c>
      <c r="BN691" s="69">
        <v>0</v>
      </c>
      <c r="BO691" s="70" t="s">
        <v>423</v>
      </c>
      <c r="BP691" s="69">
        <v>0</v>
      </c>
      <c r="BQ691" s="69">
        <v>0</v>
      </c>
      <c r="BR691" s="69">
        <v>0</v>
      </c>
      <c r="BS691" s="69">
        <v>0</v>
      </c>
      <c r="BT691" s="69">
        <v>0</v>
      </c>
      <c r="BU691" s="69">
        <v>0</v>
      </c>
      <c r="BV691" s="69">
        <v>0</v>
      </c>
      <c r="BW691" s="69">
        <v>0</v>
      </c>
      <c r="BX691" s="70" t="s">
        <v>423</v>
      </c>
      <c r="BY691" s="69">
        <v>0</v>
      </c>
      <c r="BZ691" s="69">
        <v>0</v>
      </c>
      <c r="CA691" s="69">
        <v>0</v>
      </c>
      <c r="CB691" s="69">
        <v>0</v>
      </c>
      <c r="CC691" s="69">
        <v>0</v>
      </c>
      <c r="CD691" s="69">
        <v>0</v>
      </c>
      <c r="CE691" s="69">
        <v>0</v>
      </c>
      <c r="CF691" s="69">
        <v>0</v>
      </c>
      <c r="CG691" s="70" t="s">
        <v>423</v>
      </c>
      <c r="CH691" s="69">
        <v>0</v>
      </c>
      <c r="CI691" s="69">
        <v>0</v>
      </c>
      <c r="CJ691" s="69">
        <v>0</v>
      </c>
      <c r="CK691" s="69">
        <v>0</v>
      </c>
      <c r="CL691" s="69">
        <v>0</v>
      </c>
      <c r="CM691" s="69">
        <v>0</v>
      </c>
      <c r="CN691" s="69">
        <v>0</v>
      </c>
      <c r="CO691" s="69">
        <v>0</v>
      </c>
      <c r="CP691" s="70" t="s">
        <v>423</v>
      </c>
      <c r="CQ691" s="69">
        <v>0</v>
      </c>
      <c r="CR691" s="69">
        <v>0</v>
      </c>
      <c r="CS691" s="69">
        <v>0</v>
      </c>
      <c r="CT691" s="69">
        <v>0</v>
      </c>
      <c r="CU691" s="69">
        <v>0</v>
      </c>
      <c r="CV691" s="69">
        <v>0</v>
      </c>
      <c r="CW691" s="69">
        <v>0</v>
      </c>
      <c r="CX691" s="69">
        <v>0</v>
      </c>
      <c r="CY691" s="70" t="s">
        <v>423</v>
      </c>
      <c r="CZ691" s="69">
        <v>0</v>
      </c>
      <c r="DA691" s="69">
        <v>0</v>
      </c>
      <c r="DB691" s="69">
        <v>0</v>
      </c>
      <c r="DC691" s="69">
        <v>0</v>
      </c>
      <c r="DD691" s="69">
        <v>0</v>
      </c>
      <c r="DE691" s="69">
        <v>0</v>
      </c>
      <c r="DF691" s="69">
        <v>0</v>
      </c>
      <c r="DG691" s="69">
        <v>0</v>
      </c>
      <c r="DH691" s="70" t="s">
        <v>423</v>
      </c>
    </row>
    <row r="692" spans="1:112" s="74" customFormat="1" ht="11.5" hidden="1" outlineLevel="1" x14ac:dyDescent="0.35">
      <c r="A692" s="88" t="s">
        <v>451</v>
      </c>
      <c r="B692" s="88" t="s">
        <v>740</v>
      </c>
      <c r="C692" s="69"/>
      <c r="D692" s="69">
        <v>0</v>
      </c>
      <c r="E692" s="69">
        <v>0</v>
      </c>
      <c r="F692" s="69">
        <v>0</v>
      </c>
      <c r="G692" s="69">
        <v>0</v>
      </c>
      <c r="H692" s="69">
        <v>0</v>
      </c>
      <c r="I692" s="69">
        <v>0</v>
      </c>
      <c r="J692" s="69">
        <v>0</v>
      </c>
      <c r="K692" s="69">
        <v>0</v>
      </c>
      <c r="L692" s="69">
        <v>0</v>
      </c>
      <c r="M692" s="69">
        <v>0</v>
      </c>
      <c r="N692" s="70" t="s">
        <v>423</v>
      </c>
      <c r="O692" s="69">
        <v>0</v>
      </c>
      <c r="P692" s="69">
        <v>0</v>
      </c>
      <c r="Q692" s="69">
        <v>0</v>
      </c>
      <c r="R692" s="69">
        <v>0</v>
      </c>
      <c r="S692" s="69">
        <v>0</v>
      </c>
      <c r="T692" s="69">
        <v>0</v>
      </c>
      <c r="U692" s="69">
        <v>0</v>
      </c>
      <c r="V692" s="69">
        <v>0</v>
      </c>
      <c r="W692" s="70" t="s">
        <v>423</v>
      </c>
      <c r="X692" s="69">
        <f t="shared" si="452"/>
        <v>0</v>
      </c>
      <c r="Y692" s="69">
        <f t="shared" si="452"/>
        <v>0</v>
      </c>
      <c r="Z692" s="69">
        <f t="shared" si="452"/>
        <v>0</v>
      </c>
      <c r="AA692" s="69">
        <f t="shared" si="452"/>
        <v>0</v>
      </c>
      <c r="AB692" s="69">
        <f t="shared" si="452"/>
        <v>0</v>
      </c>
      <c r="AC692" s="69">
        <f t="shared" si="452"/>
        <v>0</v>
      </c>
      <c r="AD692" s="69">
        <f t="shared" si="452"/>
        <v>0</v>
      </c>
      <c r="AE692" s="69">
        <f t="shared" si="452"/>
        <v>0</v>
      </c>
      <c r="AF692" s="69">
        <v>0</v>
      </c>
      <c r="AG692" s="69">
        <v>0</v>
      </c>
      <c r="AH692" s="69">
        <v>0</v>
      </c>
      <c r="AI692" s="69">
        <v>0</v>
      </c>
      <c r="AJ692" s="69">
        <v>0</v>
      </c>
      <c r="AK692" s="69">
        <v>0</v>
      </c>
      <c r="AL692" s="69">
        <v>0</v>
      </c>
      <c r="AM692" s="69">
        <v>0</v>
      </c>
      <c r="AN692" s="70" t="s">
        <v>423</v>
      </c>
      <c r="AO692" s="69">
        <v>0</v>
      </c>
      <c r="AP692" s="69">
        <v>0</v>
      </c>
      <c r="AQ692" s="69">
        <v>0</v>
      </c>
      <c r="AR692" s="69">
        <v>0</v>
      </c>
      <c r="AS692" s="69">
        <v>0</v>
      </c>
      <c r="AT692" s="69">
        <v>0</v>
      </c>
      <c r="AU692" s="69">
        <v>0</v>
      </c>
      <c r="AV692" s="69">
        <v>0</v>
      </c>
      <c r="AW692" s="70" t="s">
        <v>423</v>
      </c>
      <c r="AX692" s="69">
        <v>0</v>
      </c>
      <c r="AY692" s="69">
        <v>0</v>
      </c>
      <c r="AZ692" s="69">
        <v>0</v>
      </c>
      <c r="BA692" s="69">
        <v>0</v>
      </c>
      <c r="BB692" s="69">
        <v>0</v>
      </c>
      <c r="BC692" s="69">
        <v>0</v>
      </c>
      <c r="BD692" s="69">
        <v>0</v>
      </c>
      <c r="BE692" s="69">
        <v>0</v>
      </c>
      <c r="BF692" s="70" t="s">
        <v>423</v>
      </c>
      <c r="BG692" s="69">
        <v>0</v>
      </c>
      <c r="BH692" s="69">
        <v>0</v>
      </c>
      <c r="BI692" s="69">
        <v>0</v>
      </c>
      <c r="BJ692" s="69">
        <v>0</v>
      </c>
      <c r="BK692" s="69">
        <v>0</v>
      </c>
      <c r="BL692" s="69">
        <v>0</v>
      </c>
      <c r="BM692" s="69">
        <v>0</v>
      </c>
      <c r="BN692" s="69">
        <v>0</v>
      </c>
      <c r="BO692" s="70" t="s">
        <v>423</v>
      </c>
      <c r="BP692" s="69">
        <v>0</v>
      </c>
      <c r="BQ692" s="69">
        <v>0</v>
      </c>
      <c r="BR692" s="69">
        <v>0</v>
      </c>
      <c r="BS692" s="69">
        <v>0</v>
      </c>
      <c r="BT692" s="69">
        <v>0</v>
      </c>
      <c r="BU692" s="69">
        <v>0</v>
      </c>
      <c r="BV692" s="69">
        <v>0</v>
      </c>
      <c r="BW692" s="69">
        <v>0</v>
      </c>
      <c r="BX692" s="70" t="s">
        <v>423</v>
      </c>
      <c r="BY692" s="69">
        <v>0</v>
      </c>
      <c r="BZ692" s="69">
        <v>0</v>
      </c>
      <c r="CA692" s="69">
        <v>0</v>
      </c>
      <c r="CB692" s="69">
        <v>0</v>
      </c>
      <c r="CC692" s="69">
        <v>0</v>
      </c>
      <c r="CD692" s="69">
        <v>0</v>
      </c>
      <c r="CE692" s="69">
        <v>0</v>
      </c>
      <c r="CF692" s="69">
        <v>0</v>
      </c>
      <c r="CG692" s="70" t="s">
        <v>423</v>
      </c>
      <c r="CH692" s="69">
        <v>0</v>
      </c>
      <c r="CI692" s="69">
        <v>0</v>
      </c>
      <c r="CJ692" s="69">
        <v>0</v>
      </c>
      <c r="CK692" s="69">
        <v>0</v>
      </c>
      <c r="CL692" s="69">
        <v>0</v>
      </c>
      <c r="CM692" s="69">
        <v>0</v>
      </c>
      <c r="CN692" s="69">
        <v>0</v>
      </c>
      <c r="CO692" s="69">
        <v>0</v>
      </c>
      <c r="CP692" s="70" t="s">
        <v>423</v>
      </c>
      <c r="CQ692" s="69">
        <v>0</v>
      </c>
      <c r="CR692" s="69">
        <v>0</v>
      </c>
      <c r="CS692" s="69">
        <v>0</v>
      </c>
      <c r="CT692" s="69">
        <v>0</v>
      </c>
      <c r="CU692" s="69">
        <v>0</v>
      </c>
      <c r="CV692" s="69">
        <v>0</v>
      </c>
      <c r="CW692" s="69">
        <v>0</v>
      </c>
      <c r="CX692" s="69">
        <v>0</v>
      </c>
      <c r="CY692" s="70" t="s">
        <v>423</v>
      </c>
      <c r="CZ692" s="69">
        <v>0</v>
      </c>
      <c r="DA692" s="69">
        <v>0</v>
      </c>
      <c r="DB692" s="69">
        <v>0</v>
      </c>
      <c r="DC692" s="69">
        <v>0</v>
      </c>
      <c r="DD692" s="69">
        <v>0</v>
      </c>
      <c r="DE692" s="69">
        <v>0</v>
      </c>
      <c r="DF692" s="69">
        <v>0</v>
      </c>
      <c r="DG692" s="69">
        <v>0</v>
      </c>
      <c r="DH692" s="70" t="s">
        <v>423</v>
      </c>
    </row>
    <row r="693" spans="1:112" s="74" customFormat="1" ht="11.5" hidden="1" outlineLevel="1" x14ac:dyDescent="0.35">
      <c r="A693" s="88" t="s">
        <v>451</v>
      </c>
      <c r="B693" s="88" t="s">
        <v>740</v>
      </c>
      <c r="C693" s="69"/>
      <c r="D693" s="69">
        <v>0</v>
      </c>
      <c r="E693" s="69">
        <v>0</v>
      </c>
      <c r="F693" s="69">
        <v>0</v>
      </c>
      <c r="G693" s="69">
        <v>0</v>
      </c>
      <c r="H693" s="69">
        <v>0</v>
      </c>
      <c r="I693" s="69">
        <v>0</v>
      </c>
      <c r="J693" s="69">
        <v>0</v>
      </c>
      <c r="K693" s="69">
        <v>0</v>
      </c>
      <c r="L693" s="69">
        <v>0</v>
      </c>
      <c r="M693" s="69">
        <v>0</v>
      </c>
      <c r="N693" s="70" t="s">
        <v>423</v>
      </c>
      <c r="O693" s="69">
        <v>0</v>
      </c>
      <c r="P693" s="69">
        <v>0</v>
      </c>
      <c r="Q693" s="69">
        <v>0</v>
      </c>
      <c r="R693" s="69">
        <v>0</v>
      </c>
      <c r="S693" s="69">
        <v>0</v>
      </c>
      <c r="T693" s="69">
        <v>0</v>
      </c>
      <c r="U693" s="69">
        <v>0</v>
      </c>
      <c r="V693" s="69">
        <v>0</v>
      </c>
      <c r="W693" s="70" t="s">
        <v>423</v>
      </c>
      <c r="X693" s="69">
        <f t="shared" si="452"/>
        <v>0</v>
      </c>
      <c r="Y693" s="69">
        <f t="shared" si="452"/>
        <v>0</v>
      </c>
      <c r="Z693" s="69">
        <f t="shared" si="452"/>
        <v>0</v>
      </c>
      <c r="AA693" s="69">
        <f t="shared" si="452"/>
        <v>0</v>
      </c>
      <c r="AB693" s="69">
        <f t="shared" si="452"/>
        <v>0</v>
      </c>
      <c r="AC693" s="69">
        <f t="shared" si="452"/>
        <v>0</v>
      </c>
      <c r="AD693" s="69">
        <f t="shared" si="452"/>
        <v>0</v>
      </c>
      <c r="AE693" s="69">
        <f t="shared" si="452"/>
        <v>0</v>
      </c>
      <c r="AF693" s="69">
        <v>0</v>
      </c>
      <c r="AG693" s="69">
        <v>0</v>
      </c>
      <c r="AH693" s="69">
        <v>0</v>
      </c>
      <c r="AI693" s="69">
        <v>0</v>
      </c>
      <c r="AJ693" s="69">
        <v>0</v>
      </c>
      <c r="AK693" s="69">
        <v>0</v>
      </c>
      <c r="AL693" s="69">
        <v>0</v>
      </c>
      <c r="AM693" s="69">
        <v>0</v>
      </c>
      <c r="AN693" s="70" t="s">
        <v>423</v>
      </c>
      <c r="AO693" s="69">
        <v>0</v>
      </c>
      <c r="AP693" s="69">
        <v>0</v>
      </c>
      <c r="AQ693" s="69">
        <v>0</v>
      </c>
      <c r="AR693" s="69">
        <v>0</v>
      </c>
      <c r="AS693" s="69">
        <v>0</v>
      </c>
      <c r="AT693" s="69">
        <v>0</v>
      </c>
      <c r="AU693" s="69">
        <v>0</v>
      </c>
      <c r="AV693" s="69">
        <v>0</v>
      </c>
      <c r="AW693" s="70" t="s">
        <v>423</v>
      </c>
      <c r="AX693" s="69">
        <v>0</v>
      </c>
      <c r="AY693" s="69">
        <v>0</v>
      </c>
      <c r="AZ693" s="69">
        <v>0</v>
      </c>
      <c r="BA693" s="69">
        <v>0</v>
      </c>
      <c r="BB693" s="69">
        <v>0</v>
      </c>
      <c r="BC693" s="69">
        <v>0</v>
      </c>
      <c r="BD693" s="69">
        <v>0</v>
      </c>
      <c r="BE693" s="69">
        <v>0</v>
      </c>
      <c r="BF693" s="70" t="s">
        <v>423</v>
      </c>
      <c r="BG693" s="69">
        <v>0</v>
      </c>
      <c r="BH693" s="69">
        <v>0</v>
      </c>
      <c r="BI693" s="69">
        <v>0</v>
      </c>
      <c r="BJ693" s="69">
        <v>0</v>
      </c>
      <c r="BK693" s="69">
        <v>0</v>
      </c>
      <c r="BL693" s="69">
        <v>0</v>
      </c>
      <c r="BM693" s="69">
        <v>0</v>
      </c>
      <c r="BN693" s="69">
        <v>0</v>
      </c>
      <c r="BO693" s="70" t="s">
        <v>423</v>
      </c>
      <c r="BP693" s="69">
        <v>0</v>
      </c>
      <c r="BQ693" s="69">
        <v>0</v>
      </c>
      <c r="BR693" s="69">
        <v>0</v>
      </c>
      <c r="BS693" s="69">
        <v>0</v>
      </c>
      <c r="BT693" s="69">
        <v>0</v>
      </c>
      <c r="BU693" s="69">
        <v>0</v>
      </c>
      <c r="BV693" s="69">
        <v>0</v>
      </c>
      <c r="BW693" s="69">
        <v>0</v>
      </c>
      <c r="BX693" s="70" t="s">
        <v>423</v>
      </c>
      <c r="BY693" s="69">
        <v>0</v>
      </c>
      <c r="BZ693" s="69">
        <v>0</v>
      </c>
      <c r="CA693" s="69">
        <v>0</v>
      </c>
      <c r="CB693" s="69">
        <v>0</v>
      </c>
      <c r="CC693" s="69">
        <v>0</v>
      </c>
      <c r="CD693" s="69">
        <v>0</v>
      </c>
      <c r="CE693" s="69">
        <v>0</v>
      </c>
      <c r="CF693" s="69">
        <v>0</v>
      </c>
      <c r="CG693" s="70" t="s">
        <v>423</v>
      </c>
      <c r="CH693" s="69">
        <v>0</v>
      </c>
      <c r="CI693" s="69">
        <v>0</v>
      </c>
      <c r="CJ693" s="69">
        <v>0</v>
      </c>
      <c r="CK693" s="69">
        <v>0</v>
      </c>
      <c r="CL693" s="69">
        <v>0</v>
      </c>
      <c r="CM693" s="69">
        <v>0</v>
      </c>
      <c r="CN693" s="69">
        <v>0</v>
      </c>
      <c r="CO693" s="69">
        <v>0</v>
      </c>
      <c r="CP693" s="70" t="s">
        <v>423</v>
      </c>
      <c r="CQ693" s="69">
        <v>0</v>
      </c>
      <c r="CR693" s="69">
        <v>0</v>
      </c>
      <c r="CS693" s="69">
        <v>0</v>
      </c>
      <c r="CT693" s="69">
        <v>0</v>
      </c>
      <c r="CU693" s="69">
        <v>0</v>
      </c>
      <c r="CV693" s="69">
        <v>0</v>
      </c>
      <c r="CW693" s="69">
        <v>0</v>
      </c>
      <c r="CX693" s="69">
        <v>0</v>
      </c>
      <c r="CY693" s="70" t="s">
        <v>423</v>
      </c>
      <c r="CZ693" s="69">
        <v>0</v>
      </c>
      <c r="DA693" s="69">
        <v>0</v>
      </c>
      <c r="DB693" s="69">
        <v>0</v>
      </c>
      <c r="DC693" s="69">
        <v>0</v>
      </c>
      <c r="DD693" s="69">
        <v>0</v>
      </c>
      <c r="DE693" s="69">
        <v>0</v>
      </c>
      <c r="DF693" s="69">
        <v>0</v>
      </c>
      <c r="DG693" s="69">
        <v>0</v>
      </c>
      <c r="DH693" s="70" t="s">
        <v>423</v>
      </c>
    </row>
    <row r="694" spans="1:112" s="74" customFormat="1" ht="11.5" hidden="1" outlineLevel="1" x14ac:dyDescent="0.35">
      <c r="A694" s="88" t="s">
        <v>451</v>
      </c>
      <c r="B694" s="88" t="s">
        <v>740</v>
      </c>
      <c r="C694" s="69"/>
      <c r="D694" s="69">
        <v>0</v>
      </c>
      <c r="E694" s="69">
        <v>0</v>
      </c>
      <c r="F694" s="69">
        <v>0</v>
      </c>
      <c r="G694" s="69">
        <v>0</v>
      </c>
      <c r="H694" s="69">
        <v>0</v>
      </c>
      <c r="I694" s="69">
        <v>0</v>
      </c>
      <c r="J694" s="69">
        <v>0</v>
      </c>
      <c r="K694" s="69">
        <v>0</v>
      </c>
      <c r="L694" s="69">
        <v>0</v>
      </c>
      <c r="M694" s="69">
        <v>0</v>
      </c>
      <c r="N694" s="70" t="s">
        <v>423</v>
      </c>
      <c r="O694" s="69">
        <v>0</v>
      </c>
      <c r="P694" s="69">
        <v>0</v>
      </c>
      <c r="Q694" s="69">
        <v>0</v>
      </c>
      <c r="R694" s="69">
        <v>0</v>
      </c>
      <c r="S694" s="69">
        <v>0</v>
      </c>
      <c r="T694" s="69">
        <v>0</v>
      </c>
      <c r="U694" s="69">
        <v>0</v>
      </c>
      <c r="V694" s="69">
        <v>0</v>
      </c>
      <c r="W694" s="70" t="s">
        <v>423</v>
      </c>
      <c r="X694" s="69">
        <f t="shared" si="452"/>
        <v>0</v>
      </c>
      <c r="Y694" s="69">
        <f t="shared" si="452"/>
        <v>0</v>
      </c>
      <c r="Z694" s="69">
        <f t="shared" si="452"/>
        <v>0</v>
      </c>
      <c r="AA694" s="69">
        <f t="shared" si="452"/>
        <v>0</v>
      </c>
      <c r="AB694" s="69">
        <f t="shared" si="452"/>
        <v>0</v>
      </c>
      <c r="AC694" s="69">
        <f t="shared" si="452"/>
        <v>0</v>
      </c>
      <c r="AD694" s="69">
        <f t="shared" si="452"/>
        <v>0</v>
      </c>
      <c r="AE694" s="69">
        <f t="shared" si="452"/>
        <v>0</v>
      </c>
      <c r="AF694" s="69">
        <v>0</v>
      </c>
      <c r="AG694" s="69">
        <v>0</v>
      </c>
      <c r="AH694" s="69">
        <v>0</v>
      </c>
      <c r="AI694" s="69">
        <v>0</v>
      </c>
      <c r="AJ694" s="69">
        <v>0</v>
      </c>
      <c r="AK694" s="69">
        <v>0</v>
      </c>
      <c r="AL694" s="69">
        <v>0</v>
      </c>
      <c r="AM694" s="69">
        <v>0</v>
      </c>
      <c r="AN694" s="70" t="s">
        <v>423</v>
      </c>
      <c r="AO694" s="69">
        <v>0</v>
      </c>
      <c r="AP694" s="69">
        <v>0</v>
      </c>
      <c r="AQ694" s="69">
        <v>0</v>
      </c>
      <c r="AR694" s="69">
        <v>0</v>
      </c>
      <c r="AS694" s="69">
        <v>0</v>
      </c>
      <c r="AT694" s="69">
        <v>0</v>
      </c>
      <c r="AU694" s="69">
        <v>0</v>
      </c>
      <c r="AV694" s="69">
        <v>0</v>
      </c>
      <c r="AW694" s="70" t="s">
        <v>423</v>
      </c>
      <c r="AX694" s="69">
        <v>0</v>
      </c>
      <c r="AY694" s="69">
        <v>0</v>
      </c>
      <c r="AZ694" s="69">
        <v>0</v>
      </c>
      <c r="BA694" s="69">
        <v>0</v>
      </c>
      <c r="BB694" s="69">
        <v>0</v>
      </c>
      <c r="BC694" s="69">
        <v>0</v>
      </c>
      <c r="BD694" s="69">
        <v>0</v>
      </c>
      <c r="BE694" s="69">
        <v>0</v>
      </c>
      <c r="BF694" s="70" t="s">
        <v>423</v>
      </c>
      <c r="BG694" s="69">
        <v>0</v>
      </c>
      <c r="BH694" s="69">
        <v>0</v>
      </c>
      <c r="BI694" s="69">
        <v>0</v>
      </c>
      <c r="BJ694" s="69">
        <v>0</v>
      </c>
      <c r="BK694" s="69">
        <v>0</v>
      </c>
      <c r="BL694" s="69">
        <v>0</v>
      </c>
      <c r="BM694" s="69">
        <v>0</v>
      </c>
      <c r="BN694" s="69">
        <v>0</v>
      </c>
      <c r="BO694" s="70" t="s">
        <v>423</v>
      </c>
      <c r="BP694" s="69">
        <v>0</v>
      </c>
      <c r="BQ694" s="69">
        <v>0</v>
      </c>
      <c r="BR694" s="69">
        <v>0</v>
      </c>
      <c r="BS694" s="69">
        <v>0</v>
      </c>
      <c r="BT694" s="69">
        <v>0</v>
      </c>
      <c r="BU694" s="69">
        <v>0</v>
      </c>
      <c r="BV694" s="69">
        <v>0</v>
      </c>
      <c r="BW694" s="69">
        <v>0</v>
      </c>
      <c r="BX694" s="70" t="s">
        <v>423</v>
      </c>
      <c r="BY694" s="69">
        <v>0</v>
      </c>
      <c r="BZ694" s="69">
        <v>0</v>
      </c>
      <c r="CA694" s="69">
        <v>0</v>
      </c>
      <c r="CB694" s="69">
        <v>0</v>
      </c>
      <c r="CC694" s="69">
        <v>0</v>
      </c>
      <c r="CD694" s="69">
        <v>0</v>
      </c>
      <c r="CE694" s="69">
        <v>0</v>
      </c>
      <c r="CF694" s="69">
        <v>0</v>
      </c>
      <c r="CG694" s="70" t="s">
        <v>423</v>
      </c>
      <c r="CH694" s="69">
        <v>0</v>
      </c>
      <c r="CI694" s="69">
        <v>0</v>
      </c>
      <c r="CJ694" s="69">
        <v>0</v>
      </c>
      <c r="CK694" s="69">
        <v>0</v>
      </c>
      <c r="CL694" s="69">
        <v>0</v>
      </c>
      <c r="CM694" s="69">
        <v>0</v>
      </c>
      <c r="CN694" s="69">
        <v>0</v>
      </c>
      <c r="CO694" s="69">
        <v>0</v>
      </c>
      <c r="CP694" s="70" t="s">
        <v>423</v>
      </c>
      <c r="CQ694" s="69">
        <v>0</v>
      </c>
      <c r="CR694" s="69">
        <v>0</v>
      </c>
      <c r="CS694" s="69">
        <v>0</v>
      </c>
      <c r="CT694" s="69">
        <v>0</v>
      </c>
      <c r="CU694" s="69">
        <v>0</v>
      </c>
      <c r="CV694" s="69">
        <v>0</v>
      </c>
      <c r="CW694" s="69">
        <v>0</v>
      </c>
      <c r="CX694" s="69">
        <v>0</v>
      </c>
      <c r="CY694" s="70" t="s">
        <v>423</v>
      </c>
      <c r="CZ694" s="69">
        <v>0</v>
      </c>
      <c r="DA694" s="69">
        <v>0</v>
      </c>
      <c r="DB694" s="69">
        <v>0</v>
      </c>
      <c r="DC694" s="69">
        <v>0</v>
      </c>
      <c r="DD694" s="69">
        <v>0</v>
      </c>
      <c r="DE694" s="69">
        <v>0</v>
      </c>
      <c r="DF694" s="69">
        <v>0</v>
      </c>
      <c r="DG694" s="69">
        <v>0</v>
      </c>
      <c r="DH694" s="70" t="s">
        <v>423</v>
      </c>
    </row>
    <row r="695" spans="1:112" s="74" customFormat="1" ht="11.5" hidden="1" outlineLevel="1" x14ac:dyDescent="0.35">
      <c r="A695" s="88" t="s">
        <v>451</v>
      </c>
      <c r="B695" s="88" t="s">
        <v>740</v>
      </c>
      <c r="C695" s="69"/>
      <c r="D695" s="69">
        <v>0</v>
      </c>
      <c r="E695" s="69">
        <v>0</v>
      </c>
      <c r="F695" s="69">
        <v>0</v>
      </c>
      <c r="G695" s="69">
        <v>0</v>
      </c>
      <c r="H695" s="69">
        <v>0</v>
      </c>
      <c r="I695" s="69">
        <v>0</v>
      </c>
      <c r="J695" s="69">
        <v>0</v>
      </c>
      <c r="K695" s="69">
        <v>0</v>
      </c>
      <c r="L695" s="69">
        <v>0</v>
      </c>
      <c r="M695" s="69">
        <v>0</v>
      </c>
      <c r="N695" s="70" t="s">
        <v>423</v>
      </c>
      <c r="O695" s="69">
        <v>0</v>
      </c>
      <c r="P695" s="69">
        <v>0</v>
      </c>
      <c r="Q695" s="69">
        <v>0</v>
      </c>
      <c r="R695" s="69">
        <v>0</v>
      </c>
      <c r="S695" s="69">
        <v>0</v>
      </c>
      <c r="T695" s="69">
        <v>0</v>
      </c>
      <c r="U695" s="69">
        <v>0</v>
      </c>
      <c r="V695" s="69">
        <v>0</v>
      </c>
      <c r="W695" s="70" t="s">
        <v>423</v>
      </c>
      <c r="X695" s="69">
        <f t="shared" si="452"/>
        <v>0</v>
      </c>
      <c r="Y695" s="69">
        <f t="shared" si="452"/>
        <v>0</v>
      </c>
      <c r="Z695" s="69">
        <f t="shared" si="452"/>
        <v>0</v>
      </c>
      <c r="AA695" s="69">
        <f t="shared" si="452"/>
        <v>0</v>
      </c>
      <c r="AB695" s="69">
        <f t="shared" si="452"/>
        <v>0</v>
      </c>
      <c r="AC695" s="69">
        <f t="shared" si="452"/>
        <v>0</v>
      </c>
      <c r="AD695" s="69">
        <f t="shared" si="452"/>
        <v>0</v>
      </c>
      <c r="AE695" s="69">
        <f t="shared" si="452"/>
        <v>0</v>
      </c>
      <c r="AF695" s="69">
        <v>0</v>
      </c>
      <c r="AG695" s="69">
        <v>0</v>
      </c>
      <c r="AH695" s="69">
        <v>0</v>
      </c>
      <c r="AI695" s="69">
        <v>0</v>
      </c>
      <c r="AJ695" s="69">
        <v>0</v>
      </c>
      <c r="AK695" s="69">
        <v>0</v>
      </c>
      <c r="AL695" s="69">
        <v>0</v>
      </c>
      <c r="AM695" s="69">
        <v>0</v>
      </c>
      <c r="AN695" s="70" t="s">
        <v>423</v>
      </c>
      <c r="AO695" s="69">
        <v>0</v>
      </c>
      <c r="AP695" s="69">
        <v>0</v>
      </c>
      <c r="AQ695" s="69">
        <v>0</v>
      </c>
      <c r="AR695" s="69">
        <v>0</v>
      </c>
      <c r="AS695" s="69">
        <v>0</v>
      </c>
      <c r="AT695" s="69">
        <v>0</v>
      </c>
      <c r="AU695" s="69">
        <v>0</v>
      </c>
      <c r="AV695" s="69">
        <v>0</v>
      </c>
      <c r="AW695" s="70" t="s">
        <v>423</v>
      </c>
      <c r="AX695" s="69">
        <v>0</v>
      </c>
      <c r="AY695" s="69">
        <v>0</v>
      </c>
      <c r="AZ695" s="69">
        <v>0</v>
      </c>
      <c r="BA695" s="69">
        <v>0</v>
      </c>
      <c r="BB695" s="69">
        <v>0</v>
      </c>
      <c r="BC695" s="69">
        <v>0</v>
      </c>
      <c r="BD695" s="69">
        <v>0</v>
      </c>
      <c r="BE695" s="69">
        <v>0</v>
      </c>
      <c r="BF695" s="70" t="s">
        <v>423</v>
      </c>
      <c r="BG695" s="69">
        <v>0</v>
      </c>
      <c r="BH695" s="69">
        <v>0</v>
      </c>
      <c r="BI695" s="69">
        <v>0</v>
      </c>
      <c r="BJ695" s="69">
        <v>0</v>
      </c>
      <c r="BK695" s="69">
        <v>0</v>
      </c>
      <c r="BL695" s="69">
        <v>0</v>
      </c>
      <c r="BM695" s="69">
        <v>0</v>
      </c>
      <c r="BN695" s="69">
        <v>0</v>
      </c>
      <c r="BO695" s="70" t="s">
        <v>423</v>
      </c>
      <c r="BP695" s="69">
        <v>0</v>
      </c>
      <c r="BQ695" s="69">
        <v>0</v>
      </c>
      <c r="BR695" s="69">
        <v>0</v>
      </c>
      <c r="BS695" s="69">
        <v>0</v>
      </c>
      <c r="BT695" s="69">
        <v>0</v>
      </c>
      <c r="BU695" s="69">
        <v>0</v>
      </c>
      <c r="BV695" s="69">
        <v>0</v>
      </c>
      <c r="BW695" s="69">
        <v>0</v>
      </c>
      <c r="BX695" s="70" t="s">
        <v>423</v>
      </c>
      <c r="BY695" s="69">
        <v>0</v>
      </c>
      <c r="BZ695" s="69">
        <v>0</v>
      </c>
      <c r="CA695" s="69">
        <v>0</v>
      </c>
      <c r="CB695" s="69">
        <v>0</v>
      </c>
      <c r="CC695" s="69">
        <v>0</v>
      </c>
      <c r="CD695" s="69">
        <v>0</v>
      </c>
      <c r="CE695" s="69">
        <v>0</v>
      </c>
      <c r="CF695" s="69">
        <v>0</v>
      </c>
      <c r="CG695" s="70" t="s">
        <v>423</v>
      </c>
      <c r="CH695" s="69">
        <v>0</v>
      </c>
      <c r="CI695" s="69">
        <v>0</v>
      </c>
      <c r="CJ695" s="69">
        <v>0</v>
      </c>
      <c r="CK695" s="69">
        <v>0</v>
      </c>
      <c r="CL695" s="69">
        <v>0</v>
      </c>
      <c r="CM695" s="69">
        <v>0</v>
      </c>
      <c r="CN695" s="69">
        <v>0</v>
      </c>
      <c r="CO695" s="69">
        <v>0</v>
      </c>
      <c r="CP695" s="70" t="s">
        <v>423</v>
      </c>
      <c r="CQ695" s="69">
        <v>0</v>
      </c>
      <c r="CR695" s="69">
        <v>0</v>
      </c>
      <c r="CS695" s="69">
        <v>0</v>
      </c>
      <c r="CT695" s="69">
        <v>0</v>
      </c>
      <c r="CU695" s="69">
        <v>0</v>
      </c>
      <c r="CV695" s="69">
        <v>0</v>
      </c>
      <c r="CW695" s="69">
        <v>0</v>
      </c>
      <c r="CX695" s="69">
        <v>0</v>
      </c>
      <c r="CY695" s="70" t="s">
        <v>423</v>
      </c>
      <c r="CZ695" s="69">
        <v>0</v>
      </c>
      <c r="DA695" s="69">
        <v>0</v>
      </c>
      <c r="DB695" s="69">
        <v>0</v>
      </c>
      <c r="DC695" s="69">
        <v>0</v>
      </c>
      <c r="DD695" s="69">
        <v>0</v>
      </c>
      <c r="DE695" s="69">
        <v>0</v>
      </c>
      <c r="DF695" s="69">
        <v>0</v>
      </c>
      <c r="DG695" s="69">
        <v>0</v>
      </c>
      <c r="DH695" s="70" t="s">
        <v>423</v>
      </c>
    </row>
    <row r="696" spans="1:112" s="74" customFormat="1" ht="11.5" hidden="1" outlineLevel="1" x14ac:dyDescent="0.35">
      <c r="A696" s="88" t="s">
        <v>451</v>
      </c>
      <c r="B696" s="88" t="s">
        <v>740</v>
      </c>
      <c r="C696" s="69"/>
      <c r="D696" s="69">
        <v>0</v>
      </c>
      <c r="E696" s="69">
        <v>0</v>
      </c>
      <c r="F696" s="69">
        <v>0</v>
      </c>
      <c r="G696" s="69">
        <v>0</v>
      </c>
      <c r="H696" s="69">
        <v>0</v>
      </c>
      <c r="I696" s="69">
        <v>0</v>
      </c>
      <c r="J696" s="69">
        <v>0</v>
      </c>
      <c r="K696" s="69">
        <v>0</v>
      </c>
      <c r="L696" s="69">
        <v>0</v>
      </c>
      <c r="M696" s="69">
        <v>0</v>
      </c>
      <c r="N696" s="70" t="s">
        <v>423</v>
      </c>
      <c r="O696" s="69">
        <v>0</v>
      </c>
      <c r="P696" s="69">
        <v>0</v>
      </c>
      <c r="Q696" s="69">
        <v>0</v>
      </c>
      <c r="R696" s="69">
        <v>0</v>
      </c>
      <c r="S696" s="69">
        <v>0</v>
      </c>
      <c r="T696" s="69">
        <v>0</v>
      </c>
      <c r="U696" s="69">
        <v>0</v>
      </c>
      <c r="V696" s="69">
        <v>0</v>
      </c>
      <c r="W696" s="70" t="s">
        <v>423</v>
      </c>
      <c r="X696" s="69">
        <f t="shared" si="452"/>
        <v>0</v>
      </c>
      <c r="Y696" s="69">
        <f t="shared" si="452"/>
        <v>0</v>
      </c>
      <c r="Z696" s="69">
        <f t="shared" si="452"/>
        <v>0</v>
      </c>
      <c r="AA696" s="69">
        <f t="shared" si="452"/>
        <v>0</v>
      </c>
      <c r="AB696" s="69">
        <f t="shared" si="452"/>
        <v>0</v>
      </c>
      <c r="AC696" s="69">
        <f t="shared" si="452"/>
        <v>0</v>
      </c>
      <c r="AD696" s="69">
        <f t="shared" si="452"/>
        <v>0</v>
      </c>
      <c r="AE696" s="69">
        <f t="shared" si="452"/>
        <v>0</v>
      </c>
      <c r="AF696" s="69">
        <v>0</v>
      </c>
      <c r="AG696" s="69">
        <v>0</v>
      </c>
      <c r="AH696" s="69">
        <v>0</v>
      </c>
      <c r="AI696" s="69">
        <v>0</v>
      </c>
      <c r="AJ696" s="69">
        <v>0</v>
      </c>
      <c r="AK696" s="69">
        <v>0</v>
      </c>
      <c r="AL696" s="69">
        <v>0</v>
      </c>
      <c r="AM696" s="69">
        <v>0</v>
      </c>
      <c r="AN696" s="70" t="s">
        <v>423</v>
      </c>
      <c r="AO696" s="69">
        <v>0</v>
      </c>
      <c r="AP696" s="69">
        <v>0</v>
      </c>
      <c r="AQ696" s="69">
        <v>0</v>
      </c>
      <c r="AR696" s="69">
        <v>0</v>
      </c>
      <c r="AS696" s="69">
        <v>0</v>
      </c>
      <c r="AT696" s="69">
        <v>0</v>
      </c>
      <c r="AU696" s="69">
        <v>0</v>
      </c>
      <c r="AV696" s="69">
        <v>0</v>
      </c>
      <c r="AW696" s="70" t="s">
        <v>423</v>
      </c>
      <c r="AX696" s="69">
        <v>0</v>
      </c>
      <c r="AY696" s="69">
        <v>0</v>
      </c>
      <c r="AZ696" s="69">
        <v>0</v>
      </c>
      <c r="BA696" s="69">
        <v>0</v>
      </c>
      <c r="BB696" s="69">
        <v>0</v>
      </c>
      <c r="BC696" s="69">
        <v>0</v>
      </c>
      <c r="BD696" s="69">
        <v>0</v>
      </c>
      <c r="BE696" s="69">
        <v>0</v>
      </c>
      <c r="BF696" s="70" t="s">
        <v>423</v>
      </c>
      <c r="BG696" s="69">
        <v>0</v>
      </c>
      <c r="BH696" s="69">
        <v>0</v>
      </c>
      <c r="BI696" s="69">
        <v>0</v>
      </c>
      <c r="BJ696" s="69">
        <v>0</v>
      </c>
      <c r="BK696" s="69">
        <v>0</v>
      </c>
      <c r="BL696" s="69">
        <v>0</v>
      </c>
      <c r="BM696" s="69">
        <v>0</v>
      </c>
      <c r="BN696" s="69">
        <v>0</v>
      </c>
      <c r="BO696" s="70" t="s">
        <v>423</v>
      </c>
      <c r="BP696" s="69">
        <v>0</v>
      </c>
      <c r="BQ696" s="69">
        <v>0</v>
      </c>
      <c r="BR696" s="69">
        <v>0</v>
      </c>
      <c r="BS696" s="69">
        <v>0</v>
      </c>
      <c r="BT696" s="69">
        <v>0</v>
      </c>
      <c r="BU696" s="69">
        <v>0</v>
      </c>
      <c r="BV696" s="69">
        <v>0</v>
      </c>
      <c r="BW696" s="69">
        <v>0</v>
      </c>
      <c r="BX696" s="70" t="s">
        <v>423</v>
      </c>
      <c r="BY696" s="69">
        <v>0</v>
      </c>
      <c r="BZ696" s="69">
        <v>0</v>
      </c>
      <c r="CA696" s="69">
        <v>0</v>
      </c>
      <c r="CB696" s="69">
        <v>0</v>
      </c>
      <c r="CC696" s="69">
        <v>0</v>
      </c>
      <c r="CD696" s="69">
        <v>0</v>
      </c>
      <c r="CE696" s="69">
        <v>0</v>
      </c>
      <c r="CF696" s="69">
        <v>0</v>
      </c>
      <c r="CG696" s="70" t="s">
        <v>423</v>
      </c>
      <c r="CH696" s="69">
        <v>0</v>
      </c>
      <c r="CI696" s="69">
        <v>0</v>
      </c>
      <c r="CJ696" s="69">
        <v>0</v>
      </c>
      <c r="CK696" s="69">
        <v>0</v>
      </c>
      <c r="CL696" s="69">
        <v>0</v>
      </c>
      <c r="CM696" s="69">
        <v>0</v>
      </c>
      <c r="CN696" s="69">
        <v>0</v>
      </c>
      <c r="CO696" s="69">
        <v>0</v>
      </c>
      <c r="CP696" s="70" t="s">
        <v>423</v>
      </c>
      <c r="CQ696" s="69">
        <v>0</v>
      </c>
      <c r="CR696" s="69">
        <v>0</v>
      </c>
      <c r="CS696" s="69">
        <v>0</v>
      </c>
      <c r="CT696" s="69">
        <v>0</v>
      </c>
      <c r="CU696" s="69">
        <v>0</v>
      </c>
      <c r="CV696" s="69">
        <v>0</v>
      </c>
      <c r="CW696" s="69">
        <v>0</v>
      </c>
      <c r="CX696" s="69">
        <v>0</v>
      </c>
      <c r="CY696" s="70" t="s">
        <v>423</v>
      </c>
      <c r="CZ696" s="69">
        <v>0</v>
      </c>
      <c r="DA696" s="69">
        <v>0</v>
      </c>
      <c r="DB696" s="69">
        <v>0</v>
      </c>
      <c r="DC696" s="69">
        <v>0</v>
      </c>
      <c r="DD696" s="69">
        <v>0</v>
      </c>
      <c r="DE696" s="69">
        <v>0</v>
      </c>
      <c r="DF696" s="69">
        <v>0</v>
      </c>
      <c r="DG696" s="69">
        <v>0</v>
      </c>
      <c r="DH696" s="70" t="s">
        <v>423</v>
      </c>
    </row>
    <row r="697" spans="1:112" s="74" customFormat="1" ht="11.5" hidden="1" outlineLevel="1" x14ac:dyDescent="0.35">
      <c r="A697" s="88" t="s">
        <v>451</v>
      </c>
      <c r="B697" s="88" t="s">
        <v>740</v>
      </c>
      <c r="C697" s="69"/>
      <c r="D697" s="69">
        <v>0</v>
      </c>
      <c r="E697" s="69">
        <v>0</v>
      </c>
      <c r="F697" s="69">
        <v>0</v>
      </c>
      <c r="G697" s="69">
        <v>0</v>
      </c>
      <c r="H697" s="69">
        <v>0</v>
      </c>
      <c r="I697" s="69">
        <v>0</v>
      </c>
      <c r="J697" s="69">
        <v>0</v>
      </c>
      <c r="K697" s="69">
        <v>0</v>
      </c>
      <c r="L697" s="69">
        <v>0</v>
      </c>
      <c r="M697" s="69">
        <v>0</v>
      </c>
      <c r="N697" s="70" t="s">
        <v>423</v>
      </c>
      <c r="O697" s="69">
        <v>0</v>
      </c>
      <c r="P697" s="69">
        <v>0</v>
      </c>
      <c r="Q697" s="69">
        <v>0</v>
      </c>
      <c r="R697" s="69">
        <v>0</v>
      </c>
      <c r="S697" s="69">
        <v>0</v>
      </c>
      <c r="T697" s="69">
        <v>0</v>
      </c>
      <c r="U697" s="69">
        <v>0</v>
      </c>
      <c r="V697" s="69">
        <v>0</v>
      </c>
      <c r="W697" s="70" t="s">
        <v>423</v>
      </c>
      <c r="X697" s="69">
        <f t="shared" si="452"/>
        <v>0</v>
      </c>
      <c r="Y697" s="69">
        <f t="shared" si="452"/>
        <v>0</v>
      </c>
      <c r="Z697" s="69">
        <f t="shared" si="452"/>
        <v>0</v>
      </c>
      <c r="AA697" s="69">
        <f t="shared" si="452"/>
        <v>0</v>
      </c>
      <c r="AB697" s="69">
        <f t="shared" si="452"/>
        <v>0</v>
      </c>
      <c r="AC697" s="69">
        <f t="shared" si="452"/>
        <v>0</v>
      </c>
      <c r="AD697" s="69">
        <f t="shared" si="452"/>
        <v>0</v>
      </c>
      <c r="AE697" s="69">
        <f t="shared" si="452"/>
        <v>0</v>
      </c>
      <c r="AF697" s="69">
        <v>0</v>
      </c>
      <c r="AG697" s="69">
        <v>0</v>
      </c>
      <c r="AH697" s="69">
        <v>0</v>
      </c>
      <c r="AI697" s="69">
        <v>0</v>
      </c>
      <c r="AJ697" s="69">
        <v>0</v>
      </c>
      <c r="AK697" s="69">
        <v>0</v>
      </c>
      <c r="AL697" s="69">
        <v>0</v>
      </c>
      <c r="AM697" s="69">
        <v>0</v>
      </c>
      <c r="AN697" s="70" t="s">
        <v>423</v>
      </c>
      <c r="AO697" s="69">
        <v>0</v>
      </c>
      <c r="AP697" s="69">
        <v>0</v>
      </c>
      <c r="AQ697" s="69">
        <v>0</v>
      </c>
      <c r="AR697" s="69">
        <v>0</v>
      </c>
      <c r="AS697" s="69">
        <v>0</v>
      </c>
      <c r="AT697" s="69">
        <v>0</v>
      </c>
      <c r="AU697" s="69">
        <v>0</v>
      </c>
      <c r="AV697" s="69">
        <v>0</v>
      </c>
      <c r="AW697" s="70" t="s">
        <v>423</v>
      </c>
      <c r="AX697" s="69">
        <v>0</v>
      </c>
      <c r="AY697" s="69">
        <v>0</v>
      </c>
      <c r="AZ697" s="69">
        <v>0</v>
      </c>
      <c r="BA697" s="69">
        <v>0</v>
      </c>
      <c r="BB697" s="69">
        <v>0</v>
      </c>
      <c r="BC697" s="69">
        <v>0</v>
      </c>
      <c r="BD697" s="69">
        <v>0</v>
      </c>
      <c r="BE697" s="69">
        <v>0</v>
      </c>
      <c r="BF697" s="70" t="s">
        <v>423</v>
      </c>
      <c r="BG697" s="69">
        <v>0</v>
      </c>
      <c r="BH697" s="69">
        <v>0</v>
      </c>
      <c r="BI697" s="69">
        <v>0</v>
      </c>
      <c r="BJ697" s="69">
        <v>0</v>
      </c>
      <c r="BK697" s="69">
        <v>0</v>
      </c>
      <c r="BL697" s="69">
        <v>0</v>
      </c>
      <c r="BM697" s="69">
        <v>0</v>
      </c>
      <c r="BN697" s="69">
        <v>0</v>
      </c>
      <c r="BO697" s="70" t="s">
        <v>423</v>
      </c>
      <c r="BP697" s="69">
        <v>0</v>
      </c>
      <c r="BQ697" s="69">
        <v>0</v>
      </c>
      <c r="BR697" s="69">
        <v>0</v>
      </c>
      <c r="BS697" s="69">
        <v>0</v>
      </c>
      <c r="BT697" s="69">
        <v>0</v>
      </c>
      <c r="BU697" s="69">
        <v>0</v>
      </c>
      <c r="BV697" s="69">
        <v>0</v>
      </c>
      <c r="BW697" s="69">
        <v>0</v>
      </c>
      <c r="BX697" s="70" t="s">
        <v>423</v>
      </c>
      <c r="BY697" s="69">
        <v>0</v>
      </c>
      <c r="BZ697" s="69">
        <v>0</v>
      </c>
      <c r="CA697" s="69">
        <v>0</v>
      </c>
      <c r="CB697" s="69">
        <v>0</v>
      </c>
      <c r="CC697" s="69">
        <v>0</v>
      </c>
      <c r="CD697" s="69">
        <v>0</v>
      </c>
      <c r="CE697" s="69">
        <v>0</v>
      </c>
      <c r="CF697" s="69">
        <v>0</v>
      </c>
      <c r="CG697" s="70" t="s">
        <v>423</v>
      </c>
      <c r="CH697" s="69">
        <v>0</v>
      </c>
      <c r="CI697" s="69">
        <v>0</v>
      </c>
      <c r="CJ697" s="69">
        <v>0</v>
      </c>
      <c r="CK697" s="69">
        <v>0</v>
      </c>
      <c r="CL697" s="69">
        <v>0</v>
      </c>
      <c r="CM697" s="69">
        <v>0</v>
      </c>
      <c r="CN697" s="69">
        <v>0</v>
      </c>
      <c r="CO697" s="69">
        <v>0</v>
      </c>
      <c r="CP697" s="70" t="s">
        <v>423</v>
      </c>
      <c r="CQ697" s="69">
        <v>0</v>
      </c>
      <c r="CR697" s="69">
        <v>0</v>
      </c>
      <c r="CS697" s="69">
        <v>0</v>
      </c>
      <c r="CT697" s="69">
        <v>0</v>
      </c>
      <c r="CU697" s="69">
        <v>0</v>
      </c>
      <c r="CV697" s="69">
        <v>0</v>
      </c>
      <c r="CW697" s="69">
        <v>0</v>
      </c>
      <c r="CX697" s="69">
        <v>0</v>
      </c>
      <c r="CY697" s="70" t="s">
        <v>423</v>
      </c>
      <c r="CZ697" s="69">
        <v>0</v>
      </c>
      <c r="DA697" s="69">
        <v>0</v>
      </c>
      <c r="DB697" s="69">
        <v>0</v>
      </c>
      <c r="DC697" s="69">
        <v>0</v>
      </c>
      <c r="DD697" s="69">
        <v>0</v>
      </c>
      <c r="DE697" s="69">
        <v>0</v>
      </c>
      <c r="DF697" s="69">
        <v>0</v>
      </c>
      <c r="DG697" s="69">
        <v>0</v>
      </c>
      <c r="DH697" s="70" t="s">
        <v>423</v>
      </c>
    </row>
    <row r="698" spans="1:112" s="74" customFormat="1" ht="11.5" hidden="1" outlineLevel="1" x14ac:dyDescent="0.35">
      <c r="A698" s="88" t="s">
        <v>451</v>
      </c>
      <c r="B698" s="88" t="s">
        <v>740</v>
      </c>
      <c r="C698" s="69"/>
      <c r="D698" s="69">
        <v>0</v>
      </c>
      <c r="E698" s="69">
        <v>0</v>
      </c>
      <c r="F698" s="69">
        <v>0</v>
      </c>
      <c r="G698" s="69">
        <v>0</v>
      </c>
      <c r="H698" s="69">
        <v>0</v>
      </c>
      <c r="I698" s="69">
        <v>0</v>
      </c>
      <c r="J698" s="69">
        <v>0</v>
      </c>
      <c r="K698" s="69">
        <v>0</v>
      </c>
      <c r="L698" s="69">
        <v>0</v>
      </c>
      <c r="M698" s="69">
        <v>0</v>
      </c>
      <c r="N698" s="70" t="s">
        <v>423</v>
      </c>
      <c r="O698" s="69">
        <v>0</v>
      </c>
      <c r="P698" s="69">
        <v>0</v>
      </c>
      <c r="Q698" s="69">
        <v>0</v>
      </c>
      <c r="R698" s="69">
        <v>0</v>
      </c>
      <c r="S698" s="69">
        <v>0</v>
      </c>
      <c r="T698" s="69">
        <v>0</v>
      </c>
      <c r="U698" s="69">
        <v>0</v>
      </c>
      <c r="V698" s="69">
        <v>0</v>
      </c>
      <c r="W698" s="70" t="s">
        <v>423</v>
      </c>
      <c r="X698" s="69">
        <f t="shared" si="452"/>
        <v>0</v>
      </c>
      <c r="Y698" s="69">
        <f t="shared" si="452"/>
        <v>0</v>
      </c>
      <c r="Z698" s="69">
        <f t="shared" si="452"/>
        <v>0</v>
      </c>
      <c r="AA698" s="69">
        <f t="shared" si="452"/>
        <v>0</v>
      </c>
      <c r="AB698" s="69">
        <f t="shared" si="452"/>
        <v>0</v>
      </c>
      <c r="AC698" s="69">
        <f t="shared" si="452"/>
        <v>0</v>
      </c>
      <c r="AD698" s="69">
        <f t="shared" si="452"/>
        <v>0</v>
      </c>
      <c r="AE698" s="69">
        <f t="shared" si="452"/>
        <v>0</v>
      </c>
      <c r="AF698" s="69">
        <v>0</v>
      </c>
      <c r="AG698" s="69">
        <v>0</v>
      </c>
      <c r="AH698" s="69">
        <v>0</v>
      </c>
      <c r="AI698" s="69">
        <v>0</v>
      </c>
      <c r="AJ698" s="69">
        <v>0</v>
      </c>
      <c r="AK698" s="69">
        <v>0</v>
      </c>
      <c r="AL698" s="69">
        <v>0</v>
      </c>
      <c r="AM698" s="69">
        <v>0</v>
      </c>
      <c r="AN698" s="70" t="s">
        <v>423</v>
      </c>
      <c r="AO698" s="69">
        <v>0</v>
      </c>
      <c r="AP698" s="69">
        <v>0</v>
      </c>
      <c r="AQ698" s="69">
        <v>0</v>
      </c>
      <c r="AR698" s="69">
        <v>0</v>
      </c>
      <c r="AS698" s="69">
        <v>0</v>
      </c>
      <c r="AT698" s="69">
        <v>0</v>
      </c>
      <c r="AU698" s="69">
        <v>0</v>
      </c>
      <c r="AV698" s="69">
        <v>0</v>
      </c>
      <c r="AW698" s="70" t="s">
        <v>423</v>
      </c>
      <c r="AX698" s="69">
        <v>0</v>
      </c>
      <c r="AY698" s="69">
        <v>0</v>
      </c>
      <c r="AZ698" s="69">
        <v>0</v>
      </c>
      <c r="BA698" s="69">
        <v>0</v>
      </c>
      <c r="BB698" s="69">
        <v>0</v>
      </c>
      <c r="BC698" s="69">
        <v>0</v>
      </c>
      <c r="BD698" s="69">
        <v>0</v>
      </c>
      <c r="BE698" s="69">
        <v>0</v>
      </c>
      <c r="BF698" s="70" t="s">
        <v>423</v>
      </c>
      <c r="BG698" s="69">
        <v>0</v>
      </c>
      <c r="BH698" s="69">
        <v>0</v>
      </c>
      <c r="BI698" s="69">
        <v>0</v>
      </c>
      <c r="BJ698" s="69">
        <v>0</v>
      </c>
      <c r="BK698" s="69">
        <v>0</v>
      </c>
      <c r="BL698" s="69">
        <v>0</v>
      </c>
      <c r="BM698" s="69">
        <v>0</v>
      </c>
      <c r="BN698" s="69">
        <v>0</v>
      </c>
      <c r="BO698" s="70" t="s">
        <v>423</v>
      </c>
      <c r="BP698" s="69">
        <v>0</v>
      </c>
      <c r="BQ698" s="69">
        <v>0</v>
      </c>
      <c r="BR698" s="69">
        <v>0</v>
      </c>
      <c r="BS698" s="69">
        <v>0</v>
      </c>
      <c r="BT698" s="69">
        <v>0</v>
      </c>
      <c r="BU698" s="69">
        <v>0</v>
      </c>
      <c r="BV698" s="69">
        <v>0</v>
      </c>
      <c r="BW698" s="69">
        <v>0</v>
      </c>
      <c r="BX698" s="70" t="s">
        <v>423</v>
      </c>
      <c r="BY698" s="69">
        <v>0</v>
      </c>
      <c r="BZ698" s="69">
        <v>0</v>
      </c>
      <c r="CA698" s="69">
        <v>0</v>
      </c>
      <c r="CB698" s="69">
        <v>0</v>
      </c>
      <c r="CC698" s="69">
        <v>0</v>
      </c>
      <c r="CD698" s="69">
        <v>0</v>
      </c>
      <c r="CE698" s="69">
        <v>0</v>
      </c>
      <c r="CF698" s="69">
        <v>0</v>
      </c>
      <c r="CG698" s="70" t="s">
        <v>423</v>
      </c>
      <c r="CH698" s="69">
        <v>0</v>
      </c>
      <c r="CI698" s="69">
        <v>0</v>
      </c>
      <c r="CJ698" s="69">
        <v>0</v>
      </c>
      <c r="CK698" s="69">
        <v>0</v>
      </c>
      <c r="CL698" s="69">
        <v>0</v>
      </c>
      <c r="CM698" s="69">
        <v>0</v>
      </c>
      <c r="CN698" s="69">
        <v>0</v>
      </c>
      <c r="CO698" s="69">
        <v>0</v>
      </c>
      <c r="CP698" s="70" t="s">
        <v>423</v>
      </c>
      <c r="CQ698" s="69">
        <v>0</v>
      </c>
      <c r="CR698" s="69">
        <v>0</v>
      </c>
      <c r="CS698" s="69">
        <v>0</v>
      </c>
      <c r="CT698" s="69">
        <v>0</v>
      </c>
      <c r="CU698" s="69">
        <v>0</v>
      </c>
      <c r="CV698" s="69">
        <v>0</v>
      </c>
      <c r="CW698" s="69">
        <v>0</v>
      </c>
      <c r="CX698" s="69">
        <v>0</v>
      </c>
      <c r="CY698" s="70" t="s">
        <v>423</v>
      </c>
      <c r="CZ698" s="69">
        <v>0</v>
      </c>
      <c r="DA698" s="69">
        <v>0</v>
      </c>
      <c r="DB698" s="69">
        <v>0</v>
      </c>
      <c r="DC698" s="69">
        <v>0</v>
      </c>
      <c r="DD698" s="69">
        <v>0</v>
      </c>
      <c r="DE698" s="69">
        <v>0</v>
      </c>
      <c r="DF698" s="69">
        <v>0</v>
      </c>
      <c r="DG698" s="69">
        <v>0</v>
      </c>
      <c r="DH698" s="70" t="s">
        <v>423</v>
      </c>
    </row>
    <row r="699" spans="1:112" s="74" customFormat="1" ht="11.5" hidden="1" outlineLevel="1" x14ac:dyDescent="0.35">
      <c r="A699" s="88" t="s">
        <v>451</v>
      </c>
      <c r="B699" s="88" t="s">
        <v>740</v>
      </c>
      <c r="C699" s="69"/>
      <c r="D699" s="69">
        <v>0</v>
      </c>
      <c r="E699" s="69">
        <v>0</v>
      </c>
      <c r="F699" s="69">
        <v>0</v>
      </c>
      <c r="G699" s="69">
        <v>0</v>
      </c>
      <c r="H699" s="69">
        <v>0</v>
      </c>
      <c r="I699" s="69">
        <v>0</v>
      </c>
      <c r="J699" s="69">
        <v>0</v>
      </c>
      <c r="K699" s="69">
        <v>0</v>
      </c>
      <c r="L699" s="69">
        <v>0</v>
      </c>
      <c r="M699" s="69">
        <v>0</v>
      </c>
      <c r="N699" s="70" t="s">
        <v>423</v>
      </c>
      <c r="O699" s="69">
        <v>0</v>
      </c>
      <c r="P699" s="69">
        <v>0</v>
      </c>
      <c r="Q699" s="69">
        <v>0</v>
      </c>
      <c r="R699" s="69">
        <v>0</v>
      </c>
      <c r="S699" s="69">
        <v>0</v>
      </c>
      <c r="T699" s="69">
        <v>0</v>
      </c>
      <c r="U699" s="69">
        <v>0</v>
      </c>
      <c r="V699" s="69">
        <v>0</v>
      </c>
      <c r="W699" s="70" t="s">
        <v>423</v>
      </c>
      <c r="X699" s="69">
        <f t="shared" si="452"/>
        <v>0</v>
      </c>
      <c r="Y699" s="69">
        <f t="shared" si="452"/>
        <v>0</v>
      </c>
      <c r="Z699" s="69">
        <f t="shared" si="452"/>
        <v>0</v>
      </c>
      <c r="AA699" s="69">
        <f t="shared" si="452"/>
        <v>0</v>
      </c>
      <c r="AB699" s="69">
        <f t="shared" si="452"/>
        <v>0</v>
      </c>
      <c r="AC699" s="69">
        <f t="shared" si="452"/>
        <v>0</v>
      </c>
      <c r="AD699" s="69">
        <f t="shared" si="452"/>
        <v>0</v>
      </c>
      <c r="AE699" s="69">
        <f t="shared" si="452"/>
        <v>0</v>
      </c>
      <c r="AF699" s="69">
        <v>0</v>
      </c>
      <c r="AG699" s="69">
        <v>0</v>
      </c>
      <c r="AH699" s="69">
        <v>0</v>
      </c>
      <c r="AI699" s="69">
        <v>0</v>
      </c>
      <c r="AJ699" s="69">
        <v>0</v>
      </c>
      <c r="AK699" s="69">
        <v>0</v>
      </c>
      <c r="AL699" s="69">
        <v>0</v>
      </c>
      <c r="AM699" s="69">
        <v>0</v>
      </c>
      <c r="AN699" s="70" t="s">
        <v>423</v>
      </c>
      <c r="AO699" s="69">
        <v>0</v>
      </c>
      <c r="AP699" s="69">
        <v>0</v>
      </c>
      <c r="AQ699" s="69">
        <v>0</v>
      </c>
      <c r="AR699" s="69">
        <v>0</v>
      </c>
      <c r="AS699" s="69">
        <v>0</v>
      </c>
      <c r="AT699" s="69">
        <v>0</v>
      </c>
      <c r="AU699" s="69">
        <v>0</v>
      </c>
      <c r="AV699" s="69">
        <v>0</v>
      </c>
      <c r="AW699" s="70" t="s">
        <v>423</v>
      </c>
      <c r="AX699" s="69">
        <v>0</v>
      </c>
      <c r="AY699" s="69">
        <v>0</v>
      </c>
      <c r="AZ699" s="69">
        <v>0</v>
      </c>
      <c r="BA699" s="69">
        <v>0</v>
      </c>
      <c r="BB699" s="69">
        <v>0</v>
      </c>
      <c r="BC699" s="69">
        <v>0</v>
      </c>
      <c r="BD699" s="69">
        <v>0</v>
      </c>
      <c r="BE699" s="69">
        <v>0</v>
      </c>
      <c r="BF699" s="70" t="s">
        <v>423</v>
      </c>
      <c r="BG699" s="69">
        <v>0</v>
      </c>
      <c r="BH699" s="69">
        <v>0</v>
      </c>
      <c r="BI699" s="69">
        <v>0</v>
      </c>
      <c r="BJ699" s="69">
        <v>0</v>
      </c>
      <c r="BK699" s="69">
        <v>0</v>
      </c>
      <c r="BL699" s="69">
        <v>0</v>
      </c>
      <c r="BM699" s="69">
        <v>0</v>
      </c>
      <c r="BN699" s="69">
        <v>0</v>
      </c>
      <c r="BO699" s="70" t="s">
        <v>423</v>
      </c>
      <c r="BP699" s="69">
        <v>0</v>
      </c>
      <c r="BQ699" s="69">
        <v>0</v>
      </c>
      <c r="BR699" s="69">
        <v>0</v>
      </c>
      <c r="BS699" s="69">
        <v>0</v>
      </c>
      <c r="BT699" s="69">
        <v>0</v>
      </c>
      <c r="BU699" s="69">
        <v>0</v>
      </c>
      <c r="BV699" s="69">
        <v>0</v>
      </c>
      <c r="BW699" s="69">
        <v>0</v>
      </c>
      <c r="BX699" s="70" t="s">
        <v>423</v>
      </c>
      <c r="BY699" s="69">
        <v>0</v>
      </c>
      <c r="BZ699" s="69">
        <v>0</v>
      </c>
      <c r="CA699" s="69">
        <v>0</v>
      </c>
      <c r="CB699" s="69">
        <v>0</v>
      </c>
      <c r="CC699" s="69">
        <v>0</v>
      </c>
      <c r="CD699" s="69">
        <v>0</v>
      </c>
      <c r="CE699" s="69">
        <v>0</v>
      </c>
      <c r="CF699" s="69">
        <v>0</v>
      </c>
      <c r="CG699" s="70" t="s">
        <v>423</v>
      </c>
      <c r="CH699" s="69">
        <v>0</v>
      </c>
      <c r="CI699" s="69">
        <v>0</v>
      </c>
      <c r="CJ699" s="69">
        <v>0</v>
      </c>
      <c r="CK699" s="69">
        <v>0</v>
      </c>
      <c r="CL699" s="69">
        <v>0</v>
      </c>
      <c r="CM699" s="69">
        <v>0</v>
      </c>
      <c r="CN699" s="69">
        <v>0</v>
      </c>
      <c r="CO699" s="69">
        <v>0</v>
      </c>
      <c r="CP699" s="70" t="s">
        <v>423</v>
      </c>
      <c r="CQ699" s="69">
        <v>0</v>
      </c>
      <c r="CR699" s="69">
        <v>0</v>
      </c>
      <c r="CS699" s="69">
        <v>0</v>
      </c>
      <c r="CT699" s="69">
        <v>0</v>
      </c>
      <c r="CU699" s="69">
        <v>0</v>
      </c>
      <c r="CV699" s="69">
        <v>0</v>
      </c>
      <c r="CW699" s="69">
        <v>0</v>
      </c>
      <c r="CX699" s="69">
        <v>0</v>
      </c>
      <c r="CY699" s="70" t="s">
        <v>423</v>
      </c>
      <c r="CZ699" s="69">
        <v>0</v>
      </c>
      <c r="DA699" s="69">
        <v>0</v>
      </c>
      <c r="DB699" s="69">
        <v>0</v>
      </c>
      <c r="DC699" s="69">
        <v>0</v>
      </c>
      <c r="DD699" s="69">
        <v>0</v>
      </c>
      <c r="DE699" s="69">
        <v>0</v>
      </c>
      <c r="DF699" s="69">
        <v>0</v>
      </c>
      <c r="DG699" s="69">
        <v>0</v>
      </c>
      <c r="DH699" s="70" t="s">
        <v>423</v>
      </c>
    </row>
    <row r="700" spans="1:112" s="74" customFormat="1" ht="11.5" hidden="1" outlineLevel="1" x14ac:dyDescent="0.35">
      <c r="A700" s="88" t="s">
        <v>451</v>
      </c>
      <c r="B700" s="88" t="s">
        <v>740</v>
      </c>
      <c r="C700" s="69"/>
      <c r="D700" s="69">
        <v>0</v>
      </c>
      <c r="E700" s="69">
        <v>0</v>
      </c>
      <c r="F700" s="69">
        <v>0</v>
      </c>
      <c r="G700" s="69">
        <v>0</v>
      </c>
      <c r="H700" s="69">
        <v>0</v>
      </c>
      <c r="I700" s="69">
        <v>0</v>
      </c>
      <c r="J700" s="69">
        <v>0</v>
      </c>
      <c r="K700" s="69">
        <v>0</v>
      </c>
      <c r="L700" s="69">
        <v>0</v>
      </c>
      <c r="M700" s="69">
        <v>0</v>
      </c>
      <c r="N700" s="70" t="s">
        <v>423</v>
      </c>
      <c r="O700" s="69">
        <v>0</v>
      </c>
      <c r="P700" s="69">
        <v>0</v>
      </c>
      <c r="Q700" s="69">
        <v>0</v>
      </c>
      <c r="R700" s="69">
        <v>0</v>
      </c>
      <c r="S700" s="69">
        <v>0</v>
      </c>
      <c r="T700" s="69">
        <v>0</v>
      </c>
      <c r="U700" s="69">
        <v>0</v>
      </c>
      <c r="V700" s="69">
        <v>0</v>
      </c>
      <c r="W700" s="70" t="s">
        <v>423</v>
      </c>
      <c r="X700" s="69">
        <f t="shared" si="452"/>
        <v>0</v>
      </c>
      <c r="Y700" s="69">
        <f t="shared" si="452"/>
        <v>0</v>
      </c>
      <c r="Z700" s="69">
        <f t="shared" si="452"/>
        <v>0</v>
      </c>
      <c r="AA700" s="69">
        <f t="shared" si="452"/>
        <v>0</v>
      </c>
      <c r="AB700" s="69">
        <f t="shared" si="452"/>
        <v>0</v>
      </c>
      <c r="AC700" s="69">
        <f t="shared" si="452"/>
        <v>0</v>
      </c>
      <c r="AD700" s="69">
        <f t="shared" si="452"/>
        <v>0</v>
      </c>
      <c r="AE700" s="69">
        <f t="shared" si="452"/>
        <v>0</v>
      </c>
      <c r="AF700" s="69">
        <v>0</v>
      </c>
      <c r="AG700" s="69">
        <v>0</v>
      </c>
      <c r="AH700" s="69">
        <v>0</v>
      </c>
      <c r="AI700" s="69">
        <v>0</v>
      </c>
      <c r="AJ700" s="69">
        <v>0</v>
      </c>
      <c r="AK700" s="69">
        <v>0</v>
      </c>
      <c r="AL700" s="69">
        <v>0</v>
      </c>
      <c r="AM700" s="69">
        <v>0</v>
      </c>
      <c r="AN700" s="70" t="s">
        <v>423</v>
      </c>
      <c r="AO700" s="69">
        <v>0</v>
      </c>
      <c r="AP700" s="69">
        <v>0</v>
      </c>
      <c r="AQ700" s="69">
        <v>0</v>
      </c>
      <c r="AR700" s="69">
        <v>0</v>
      </c>
      <c r="AS700" s="69">
        <v>0</v>
      </c>
      <c r="AT700" s="69">
        <v>0</v>
      </c>
      <c r="AU700" s="69">
        <v>0</v>
      </c>
      <c r="AV700" s="69">
        <v>0</v>
      </c>
      <c r="AW700" s="70" t="s">
        <v>423</v>
      </c>
      <c r="AX700" s="69">
        <v>0</v>
      </c>
      <c r="AY700" s="69">
        <v>0</v>
      </c>
      <c r="AZ700" s="69">
        <v>0</v>
      </c>
      <c r="BA700" s="69">
        <v>0</v>
      </c>
      <c r="BB700" s="69">
        <v>0</v>
      </c>
      <c r="BC700" s="69">
        <v>0</v>
      </c>
      <c r="BD700" s="69">
        <v>0</v>
      </c>
      <c r="BE700" s="69">
        <v>0</v>
      </c>
      <c r="BF700" s="70" t="s">
        <v>423</v>
      </c>
      <c r="BG700" s="69">
        <v>0</v>
      </c>
      <c r="BH700" s="69">
        <v>0</v>
      </c>
      <c r="BI700" s="69">
        <v>0</v>
      </c>
      <c r="BJ700" s="69">
        <v>0</v>
      </c>
      <c r="BK700" s="69">
        <v>0</v>
      </c>
      <c r="BL700" s="69">
        <v>0</v>
      </c>
      <c r="BM700" s="69">
        <v>0</v>
      </c>
      <c r="BN700" s="69">
        <v>0</v>
      </c>
      <c r="BO700" s="70" t="s">
        <v>423</v>
      </c>
      <c r="BP700" s="69">
        <v>0</v>
      </c>
      <c r="BQ700" s="69">
        <v>0</v>
      </c>
      <c r="BR700" s="69">
        <v>0</v>
      </c>
      <c r="BS700" s="69">
        <v>0</v>
      </c>
      <c r="BT700" s="69">
        <v>0</v>
      </c>
      <c r="BU700" s="69">
        <v>0</v>
      </c>
      <c r="BV700" s="69">
        <v>0</v>
      </c>
      <c r="BW700" s="69">
        <v>0</v>
      </c>
      <c r="BX700" s="70" t="s">
        <v>423</v>
      </c>
      <c r="BY700" s="69">
        <v>0</v>
      </c>
      <c r="BZ700" s="69">
        <v>0</v>
      </c>
      <c r="CA700" s="69">
        <v>0</v>
      </c>
      <c r="CB700" s="69">
        <v>0</v>
      </c>
      <c r="CC700" s="69">
        <v>0</v>
      </c>
      <c r="CD700" s="69">
        <v>0</v>
      </c>
      <c r="CE700" s="69">
        <v>0</v>
      </c>
      <c r="CF700" s="69">
        <v>0</v>
      </c>
      <c r="CG700" s="70" t="s">
        <v>423</v>
      </c>
      <c r="CH700" s="69">
        <v>0</v>
      </c>
      <c r="CI700" s="69">
        <v>0</v>
      </c>
      <c r="CJ700" s="69">
        <v>0</v>
      </c>
      <c r="CK700" s="69">
        <v>0</v>
      </c>
      <c r="CL700" s="69">
        <v>0</v>
      </c>
      <c r="CM700" s="69">
        <v>0</v>
      </c>
      <c r="CN700" s="69">
        <v>0</v>
      </c>
      <c r="CO700" s="69">
        <v>0</v>
      </c>
      <c r="CP700" s="70" t="s">
        <v>423</v>
      </c>
      <c r="CQ700" s="69">
        <v>0</v>
      </c>
      <c r="CR700" s="69">
        <v>0</v>
      </c>
      <c r="CS700" s="69">
        <v>0</v>
      </c>
      <c r="CT700" s="69">
        <v>0</v>
      </c>
      <c r="CU700" s="69">
        <v>0</v>
      </c>
      <c r="CV700" s="69">
        <v>0</v>
      </c>
      <c r="CW700" s="69">
        <v>0</v>
      </c>
      <c r="CX700" s="69">
        <v>0</v>
      </c>
      <c r="CY700" s="70" t="s">
        <v>423</v>
      </c>
      <c r="CZ700" s="69">
        <v>0</v>
      </c>
      <c r="DA700" s="69">
        <v>0</v>
      </c>
      <c r="DB700" s="69">
        <v>0</v>
      </c>
      <c r="DC700" s="69">
        <v>0</v>
      </c>
      <c r="DD700" s="69">
        <v>0</v>
      </c>
      <c r="DE700" s="69">
        <v>0</v>
      </c>
      <c r="DF700" s="69">
        <v>0</v>
      </c>
      <c r="DG700" s="69">
        <v>0</v>
      </c>
      <c r="DH700" s="70" t="s">
        <v>423</v>
      </c>
    </row>
    <row r="701" spans="1:112" s="74" customFormat="1" ht="11.5" hidden="1" outlineLevel="1" x14ac:dyDescent="0.35">
      <c r="A701" s="88" t="s">
        <v>451</v>
      </c>
      <c r="B701" s="88" t="s">
        <v>740</v>
      </c>
      <c r="C701" s="69"/>
      <c r="D701" s="69">
        <v>0</v>
      </c>
      <c r="E701" s="69">
        <v>0</v>
      </c>
      <c r="F701" s="69">
        <v>0</v>
      </c>
      <c r="G701" s="69">
        <v>0</v>
      </c>
      <c r="H701" s="69">
        <v>0</v>
      </c>
      <c r="I701" s="69">
        <v>0</v>
      </c>
      <c r="J701" s="69">
        <v>0</v>
      </c>
      <c r="K701" s="69">
        <v>0</v>
      </c>
      <c r="L701" s="69">
        <v>0</v>
      </c>
      <c r="M701" s="69">
        <v>0</v>
      </c>
      <c r="N701" s="70" t="s">
        <v>423</v>
      </c>
      <c r="O701" s="69">
        <v>0</v>
      </c>
      <c r="P701" s="69">
        <v>0</v>
      </c>
      <c r="Q701" s="69">
        <v>0</v>
      </c>
      <c r="R701" s="69">
        <v>0</v>
      </c>
      <c r="S701" s="69">
        <v>0</v>
      </c>
      <c r="T701" s="69">
        <v>0</v>
      </c>
      <c r="U701" s="69">
        <v>0</v>
      </c>
      <c r="V701" s="69">
        <v>0</v>
      </c>
      <c r="W701" s="70" t="s">
        <v>423</v>
      </c>
      <c r="X701" s="69">
        <f t="shared" si="452"/>
        <v>0</v>
      </c>
      <c r="Y701" s="69">
        <f t="shared" si="452"/>
        <v>0</v>
      </c>
      <c r="Z701" s="69">
        <f t="shared" si="452"/>
        <v>0</v>
      </c>
      <c r="AA701" s="69">
        <f t="shared" si="452"/>
        <v>0</v>
      </c>
      <c r="AB701" s="69">
        <f t="shared" si="452"/>
        <v>0</v>
      </c>
      <c r="AC701" s="69">
        <f t="shared" si="452"/>
        <v>0</v>
      </c>
      <c r="AD701" s="69">
        <f t="shared" si="452"/>
        <v>0</v>
      </c>
      <c r="AE701" s="69">
        <f t="shared" si="452"/>
        <v>0</v>
      </c>
      <c r="AF701" s="69">
        <v>0</v>
      </c>
      <c r="AG701" s="69">
        <v>0</v>
      </c>
      <c r="AH701" s="69">
        <v>0</v>
      </c>
      <c r="AI701" s="69">
        <v>0</v>
      </c>
      <c r="AJ701" s="69">
        <v>0</v>
      </c>
      <c r="AK701" s="69">
        <v>0</v>
      </c>
      <c r="AL701" s="69">
        <v>0</v>
      </c>
      <c r="AM701" s="69">
        <v>0</v>
      </c>
      <c r="AN701" s="70" t="s">
        <v>423</v>
      </c>
      <c r="AO701" s="69">
        <v>0</v>
      </c>
      <c r="AP701" s="69">
        <v>0</v>
      </c>
      <c r="AQ701" s="69">
        <v>0</v>
      </c>
      <c r="AR701" s="69">
        <v>0</v>
      </c>
      <c r="AS701" s="69">
        <v>0</v>
      </c>
      <c r="AT701" s="69">
        <v>0</v>
      </c>
      <c r="AU701" s="69">
        <v>0</v>
      </c>
      <c r="AV701" s="69">
        <v>0</v>
      </c>
      <c r="AW701" s="70" t="s">
        <v>423</v>
      </c>
      <c r="AX701" s="69">
        <v>0</v>
      </c>
      <c r="AY701" s="69">
        <v>0</v>
      </c>
      <c r="AZ701" s="69">
        <v>0</v>
      </c>
      <c r="BA701" s="69">
        <v>0</v>
      </c>
      <c r="BB701" s="69">
        <v>0</v>
      </c>
      <c r="BC701" s="69">
        <v>0</v>
      </c>
      <c r="BD701" s="69">
        <v>0</v>
      </c>
      <c r="BE701" s="69">
        <v>0</v>
      </c>
      <c r="BF701" s="70" t="s">
        <v>423</v>
      </c>
      <c r="BG701" s="69">
        <v>0</v>
      </c>
      <c r="BH701" s="69">
        <v>0</v>
      </c>
      <c r="BI701" s="69">
        <v>0</v>
      </c>
      <c r="BJ701" s="69">
        <v>0</v>
      </c>
      <c r="BK701" s="69">
        <v>0</v>
      </c>
      <c r="BL701" s="69">
        <v>0</v>
      </c>
      <c r="BM701" s="69">
        <v>0</v>
      </c>
      <c r="BN701" s="69">
        <v>0</v>
      </c>
      <c r="BO701" s="70" t="s">
        <v>423</v>
      </c>
      <c r="BP701" s="69">
        <v>0</v>
      </c>
      <c r="BQ701" s="69">
        <v>0</v>
      </c>
      <c r="BR701" s="69">
        <v>0</v>
      </c>
      <c r="BS701" s="69">
        <v>0</v>
      </c>
      <c r="BT701" s="69">
        <v>0</v>
      </c>
      <c r="BU701" s="69">
        <v>0</v>
      </c>
      <c r="BV701" s="69">
        <v>0</v>
      </c>
      <c r="BW701" s="69">
        <v>0</v>
      </c>
      <c r="BX701" s="70" t="s">
        <v>423</v>
      </c>
      <c r="BY701" s="69">
        <v>0</v>
      </c>
      <c r="BZ701" s="69">
        <v>0</v>
      </c>
      <c r="CA701" s="69">
        <v>0</v>
      </c>
      <c r="CB701" s="69">
        <v>0</v>
      </c>
      <c r="CC701" s="69">
        <v>0</v>
      </c>
      <c r="CD701" s="69">
        <v>0</v>
      </c>
      <c r="CE701" s="69">
        <v>0</v>
      </c>
      <c r="CF701" s="69">
        <v>0</v>
      </c>
      <c r="CG701" s="70" t="s">
        <v>423</v>
      </c>
      <c r="CH701" s="69">
        <v>0</v>
      </c>
      <c r="CI701" s="69">
        <v>0</v>
      </c>
      <c r="CJ701" s="69">
        <v>0</v>
      </c>
      <c r="CK701" s="69">
        <v>0</v>
      </c>
      <c r="CL701" s="69">
        <v>0</v>
      </c>
      <c r="CM701" s="69">
        <v>0</v>
      </c>
      <c r="CN701" s="69">
        <v>0</v>
      </c>
      <c r="CO701" s="69">
        <v>0</v>
      </c>
      <c r="CP701" s="70" t="s">
        <v>423</v>
      </c>
      <c r="CQ701" s="69">
        <v>0</v>
      </c>
      <c r="CR701" s="69">
        <v>0</v>
      </c>
      <c r="CS701" s="69">
        <v>0</v>
      </c>
      <c r="CT701" s="69">
        <v>0</v>
      </c>
      <c r="CU701" s="69">
        <v>0</v>
      </c>
      <c r="CV701" s="69">
        <v>0</v>
      </c>
      <c r="CW701" s="69">
        <v>0</v>
      </c>
      <c r="CX701" s="69">
        <v>0</v>
      </c>
      <c r="CY701" s="70" t="s">
        <v>423</v>
      </c>
      <c r="CZ701" s="69">
        <v>0</v>
      </c>
      <c r="DA701" s="69">
        <v>0</v>
      </c>
      <c r="DB701" s="69">
        <v>0</v>
      </c>
      <c r="DC701" s="69">
        <v>0</v>
      </c>
      <c r="DD701" s="69">
        <v>0</v>
      </c>
      <c r="DE701" s="69">
        <v>0</v>
      </c>
      <c r="DF701" s="69">
        <v>0</v>
      </c>
      <c r="DG701" s="69">
        <v>0</v>
      </c>
      <c r="DH701" s="70" t="s">
        <v>423</v>
      </c>
    </row>
    <row r="702" spans="1:112" s="74" customFormat="1" ht="11.5" hidden="1" outlineLevel="1" x14ac:dyDescent="0.35">
      <c r="A702" s="88" t="s">
        <v>451</v>
      </c>
      <c r="B702" s="88" t="s">
        <v>740</v>
      </c>
      <c r="C702" s="69"/>
      <c r="D702" s="69">
        <v>0</v>
      </c>
      <c r="E702" s="69">
        <v>0</v>
      </c>
      <c r="F702" s="69">
        <v>0</v>
      </c>
      <c r="G702" s="69">
        <v>0</v>
      </c>
      <c r="H702" s="69">
        <v>0</v>
      </c>
      <c r="I702" s="69">
        <v>0</v>
      </c>
      <c r="J702" s="69">
        <v>0</v>
      </c>
      <c r="K702" s="69">
        <v>0</v>
      </c>
      <c r="L702" s="69">
        <v>0</v>
      </c>
      <c r="M702" s="69">
        <v>0</v>
      </c>
      <c r="N702" s="70" t="s">
        <v>423</v>
      </c>
      <c r="O702" s="69">
        <v>0</v>
      </c>
      <c r="P702" s="69">
        <v>0</v>
      </c>
      <c r="Q702" s="69">
        <v>0</v>
      </c>
      <c r="R702" s="69">
        <v>0</v>
      </c>
      <c r="S702" s="69">
        <v>0</v>
      </c>
      <c r="T702" s="69">
        <v>0</v>
      </c>
      <c r="U702" s="69">
        <v>0</v>
      </c>
      <c r="V702" s="69">
        <v>0</v>
      </c>
      <c r="W702" s="70" t="s">
        <v>423</v>
      </c>
      <c r="X702" s="69">
        <f t="shared" si="452"/>
        <v>0</v>
      </c>
      <c r="Y702" s="69">
        <f t="shared" si="452"/>
        <v>0</v>
      </c>
      <c r="Z702" s="69">
        <f t="shared" si="452"/>
        <v>0</v>
      </c>
      <c r="AA702" s="69">
        <f t="shared" si="452"/>
        <v>0</v>
      </c>
      <c r="AB702" s="69">
        <f t="shared" si="452"/>
        <v>0</v>
      </c>
      <c r="AC702" s="69">
        <f t="shared" si="452"/>
        <v>0</v>
      </c>
      <c r="AD702" s="69">
        <f t="shared" si="452"/>
        <v>0</v>
      </c>
      <c r="AE702" s="69">
        <f t="shared" si="452"/>
        <v>0</v>
      </c>
      <c r="AF702" s="69">
        <v>0</v>
      </c>
      <c r="AG702" s="69">
        <v>0</v>
      </c>
      <c r="AH702" s="69">
        <v>0</v>
      </c>
      <c r="AI702" s="69">
        <v>0</v>
      </c>
      <c r="AJ702" s="69">
        <v>0</v>
      </c>
      <c r="AK702" s="69">
        <v>0</v>
      </c>
      <c r="AL702" s="69">
        <v>0</v>
      </c>
      <c r="AM702" s="69">
        <v>0</v>
      </c>
      <c r="AN702" s="70" t="s">
        <v>423</v>
      </c>
      <c r="AO702" s="69">
        <v>0</v>
      </c>
      <c r="AP702" s="69">
        <v>0</v>
      </c>
      <c r="AQ702" s="69">
        <v>0</v>
      </c>
      <c r="AR702" s="69">
        <v>0</v>
      </c>
      <c r="AS702" s="69">
        <v>0</v>
      </c>
      <c r="AT702" s="69">
        <v>0</v>
      </c>
      <c r="AU702" s="69">
        <v>0</v>
      </c>
      <c r="AV702" s="69">
        <v>0</v>
      </c>
      <c r="AW702" s="70" t="s">
        <v>423</v>
      </c>
      <c r="AX702" s="69">
        <v>0</v>
      </c>
      <c r="AY702" s="69">
        <v>0</v>
      </c>
      <c r="AZ702" s="69">
        <v>0</v>
      </c>
      <c r="BA702" s="69">
        <v>0</v>
      </c>
      <c r="BB702" s="69">
        <v>0</v>
      </c>
      <c r="BC702" s="69">
        <v>0</v>
      </c>
      <c r="BD702" s="69">
        <v>0</v>
      </c>
      <c r="BE702" s="69">
        <v>0</v>
      </c>
      <c r="BF702" s="70" t="s">
        <v>423</v>
      </c>
      <c r="BG702" s="69">
        <v>0</v>
      </c>
      <c r="BH702" s="69">
        <v>0</v>
      </c>
      <c r="BI702" s="69">
        <v>0</v>
      </c>
      <c r="BJ702" s="69">
        <v>0</v>
      </c>
      <c r="BK702" s="69">
        <v>0</v>
      </c>
      <c r="BL702" s="69">
        <v>0</v>
      </c>
      <c r="BM702" s="69">
        <v>0</v>
      </c>
      <c r="BN702" s="69">
        <v>0</v>
      </c>
      <c r="BO702" s="70" t="s">
        <v>423</v>
      </c>
      <c r="BP702" s="69">
        <v>0</v>
      </c>
      <c r="BQ702" s="69">
        <v>0</v>
      </c>
      <c r="BR702" s="69">
        <v>0</v>
      </c>
      <c r="BS702" s="69">
        <v>0</v>
      </c>
      <c r="BT702" s="69">
        <v>0</v>
      </c>
      <c r="BU702" s="69">
        <v>0</v>
      </c>
      <c r="BV702" s="69">
        <v>0</v>
      </c>
      <c r="BW702" s="69">
        <v>0</v>
      </c>
      <c r="BX702" s="70" t="s">
        <v>423</v>
      </c>
      <c r="BY702" s="69">
        <v>0</v>
      </c>
      <c r="BZ702" s="69">
        <v>0</v>
      </c>
      <c r="CA702" s="69">
        <v>0</v>
      </c>
      <c r="CB702" s="69">
        <v>0</v>
      </c>
      <c r="CC702" s="69">
        <v>0</v>
      </c>
      <c r="CD702" s="69">
        <v>0</v>
      </c>
      <c r="CE702" s="69">
        <v>0</v>
      </c>
      <c r="CF702" s="69">
        <v>0</v>
      </c>
      <c r="CG702" s="70" t="s">
        <v>423</v>
      </c>
      <c r="CH702" s="69">
        <v>0</v>
      </c>
      <c r="CI702" s="69">
        <v>0</v>
      </c>
      <c r="CJ702" s="69">
        <v>0</v>
      </c>
      <c r="CK702" s="69">
        <v>0</v>
      </c>
      <c r="CL702" s="69">
        <v>0</v>
      </c>
      <c r="CM702" s="69">
        <v>0</v>
      </c>
      <c r="CN702" s="69">
        <v>0</v>
      </c>
      <c r="CO702" s="69">
        <v>0</v>
      </c>
      <c r="CP702" s="70" t="s">
        <v>423</v>
      </c>
      <c r="CQ702" s="69">
        <v>0</v>
      </c>
      <c r="CR702" s="69">
        <v>0</v>
      </c>
      <c r="CS702" s="69">
        <v>0</v>
      </c>
      <c r="CT702" s="69">
        <v>0</v>
      </c>
      <c r="CU702" s="69">
        <v>0</v>
      </c>
      <c r="CV702" s="69">
        <v>0</v>
      </c>
      <c r="CW702" s="69">
        <v>0</v>
      </c>
      <c r="CX702" s="69">
        <v>0</v>
      </c>
      <c r="CY702" s="70" t="s">
        <v>423</v>
      </c>
      <c r="CZ702" s="69">
        <v>0</v>
      </c>
      <c r="DA702" s="69">
        <v>0</v>
      </c>
      <c r="DB702" s="69">
        <v>0</v>
      </c>
      <c r="DC702" s="69">
        <v>0</v>
      </c>
      <c r="DD702" s="69">
        <v>0</v>
      </c>
      <c r="DE702" s="69">
        <v>0</v>
      </c>
      <c r="DF702" s="69">
        <v>0</v>
      </c>
      <c r="DG702" s="69">
        <v>0</v>
      </c>
      <c r="DH702" s="70" t="s">
        <v>423</v>
      </c>
    </row>
    <row r="703" spans="1:112" s="74" customFormat="1" ht="11.5" hidden="1" outlineLevel="1" x14ac:dyDescent="0.35">
      <c r="A703" s="88" t="s">
        <v>451</v>
      </c>
      <c r="B703" s="88" t="s">
        <v>740</v>
      </c>
      <c r="C703" s="69"/>
      <c r="D703" s="69">
        <v>0</v>
      </c>
      <c r="E703" s="69">
        <v>0</v>
      </c>
      <c r="F703" s="69">
        <v>0</v>
      </c>
      <c r="G703" s="69">
        <v>0</v>
      </c>
      <c r="H703" s="69">
        <v>0</v>
      </c>
      <c r="I703" s="69">
        <v>0</v>
      </c>
      <c r="J703" s="69">
        <v>0</v>
      </c>
      <c r="K703" s="69">
        <v>0</v>
      </c>
      <c r="L703" s="69">
        <v>0</v>
      </c>
      <c r="M703" s="69">
        <v>0</v>
      </c>
      <c r="N703" s="70" t="s">
        <v>423</v>
      </c>
      <c r="O703" s="69">
        <v>0</v>
      </c>
      <c r="P703" s="69">
        <v>0</v>
      </c>
      <c r="Q703" s="69">
        <v>0</v>
      </c>
      <c r="R703" s="69">
        <v>0</v>
      </c>
      <c r="S703" s="69">
        <v>0</v>
      </c>
      <c r="T703" s="69">
        <v>0</v>
      </c>
      <c r="U703" s="69">
        <v>0</v>
      </c>
      <c r="V703" s="69">
        <v>0</v>
      </c>
      <c r="W703" s="70" t="s">
        <v>423</v>
      </c>
      <c r="X703" s="69">
        <f t="shared" si="452"/>
        <v>0</v>
      </c>
      <c r="Y703" s="69">
        <f t="shared" si="452"/>
        <v>0</v>
      </c>
      <c r="Z703" s="69">
        <f t="shared" si="452"/>
        <v>0</v>
      </c>
      <c r="AA703" s="69">
        <f t="shared" si="452"/>
        <v>0</v>
      </c>
      <c r="AB703" s="69">
        <f t="shared" si="452"/>
        <v>0</v>
      </c>
      <c r="AC703" s="69">
        <f t="shared" si="452"/>
        <v>0</v>
      </c>
      <c r="AD703" s="69">
        <f t="shared" si="452"/>
        <v>0</v>
      </c>
      <c r="AE703" s="69">
        <f t="shared" si="452"/>
        <v>0</v>
      </c>
      <c r="AF703" s="69">
        <v>0</v>
      </c>
      <c r="AG703" s="69">
        <v>0</v>
      </c>
      <c r="AH703" s="69">
        <v>0</v>
      </c>
      <c r="AI703" s="69">
        <v>0</v>
      </c>
      <c r="AJ703" s="69">
        <v>0</v>
      </c>
      <c r="AK703" s="69">
        <v>0</v>
      </c>
      <c r="AL703" s="69">
        <v>0</v>
      </c>
      <c r="AM703" s="69">
        <v>0</v>
      </c>
      <c r="AN703" s="70" t="s">
        <v>423</v>
      </c>
      <c r="AO703" s="69">
        <v>0</v>
      </c>
      <c r="AP703" s="69">
        <v>0</v>
      </c>
      <c r="AQ703" s="69">
        <v>0</v>
      </c>
      <c r="AR703" s="69">
        <v>0</v>
      </c>
      <c r="AS703" s="69">
        <v>0</v>
      </c>
      <c r="AT703" s="69">
        <v>0</v>
      </c>
      <c r="AU703" s="69">
        <v>0</v>
      </c>
      <c r="AV703" s="69">
        <v>0</v>
      </c>
      <c r="AW703" s="70" t="s">
        <v>423</v>
      </c>
      <c r="AX703" s="69">
        <v>0</v>
      </c>
      <c r="AY703" s="69">
        <v>0</v>
      </c>
      <c r="AZ703" s="69">
        <v>0</v>
      </c>
      <c r="BA703" s="69">
        <v>0</v>
      </c>
      <c r="BB703" s="69">
        <v>0</v>
      </c>
      <c r="BC703" s="69">
        <v>0</v>
      </c>
      <c r="BD703" s="69">
        <v>0</v>
      </c>
      <c r="BE703" s="69">
        <v>0</v>
      </c>
      <c r="BF703" s="70" t="s">
        <v>423</v>
      </c>
      <c r="BG703" s="69">
        <v>0</v>
      </c>
      <c r="BH703" s="69">
        <v>0</v>
      </c>
      <c r="BI703" s="69">
        <v>0</v>
      </c>
      <c r="BJ703" s="69">
        <v>0</v>
      </c>
      <c r="BK703" s="69">
        <v>0</v>
      </c>
      <c r="BL703" s="69">
        <v>0</v>
      </c>
      <c r="BM703" s="69">
        <v>0</v>
      </c>
      <c r="BN703" s="69">
        <v>0</v>
      </c>
      <c r="BO703" s="70" t="s">
        <v>423</v>
      </c>
      <c r="BP703" s="69">
        <v>0</v>
      </c>
      <c r="BQ703" s="69">
        <v>0</v>
      </c>
      <c r="BR703" s="69">
        <v>0</v>
      </c>
      <c r="BS703" s="69">
        <v>0</v>
      </c>
      <c r="BT703" s="69">
        <v>0</v>
      </c>
      <c r="BU703" s="69">
        <v>0</v>
      </c>
      <c r="BV703" s="69">
        <v>0</v>
      </c>
      <c r="BW703" s="69">
        <v>0</v>
      </c>
      <c r="BX703" s="70" t="s">
        <v>423</v>
      </c>
      <c r="BY703" s="69">
        <v>0</v>
      </c>
      <c r="BZ703" s="69">
        <v>0</v>
      </c>
      <c r="CA703" s="69">
        <v>0</v>
      </c>
      <c r="CB703" s="69">
        <v>0</v>
      </c>
      <c r="CC703" s="69">
        <v>0</v>
      </c>
      <c r="CD703" s="69">
        <v>0</v>
      </c>
      <c r="CE703" s="69">
        <v>0</v>
      </c>
      <c r="CF703" s="69">
        <v>0</v>
      </c>
      <c r="CG703" s="70" t="s">
        <v>423</v>
      </c>
      <c r="CH703" s="69">
        <v>0</v>
      </c>
      <c r="CI703" s="69">
        <v>0</v>
      </c>
      <c r="CJ703" s="69">
        <v>0</v>
      </c>
      <c r="CK703" s="69">
        <v>0</v>
      </c>
      <c r="CL703" s="69">
        <v>0</v>
      </c>
      <c r="CM703" s="69">
        <v>0</v>
      </c>
      <c r="CN703" s="69">
        <v>0</v>
      </c>
      <c r="CO703" s="69">
        <v>0</v>
      </c>
      <c r="CP703" s="70" t="s">
        <v>423</v>
      </c>
      <c r="CQ703" s="69">
        <v>0</v>
      </c>
      <c r="CR703" s="69">
        <v>0</v>
      </c>
      <c r="CS703" s="69">
        <v>0</v>
      </c>
      <c r="CT703" s="69">
        <v>0</v>
      </c>
      <c r="CU703" s="69">
        <v>0</v>
      </c>
      <c r="CV703" s="69">
        <v>0</v>
      </c>
      <c r="CW703" s="69">
        <v>0</v>
      </c>
      <c r="CX703" s="69">
        <v>0</v>
      </c>
      <c r="CY703" s="70" t="s">
        <v>423</v>
      </c>
      <c r="CZ703" s="69">
        <v>0</v>
      </c>
      <c r="DA703" s="69">
        <v>0</v>
      </c>
      <c r="DB703" s="69">
        <v>0</v>
      </c>
      <c r="DC703" s="69">
        <v>0</v>
      </c>
      <c r="DD703" s="69">
        <v>0</v>
      </c>
      <c r="DE703" s="69">
        <v>0</v>
      </c>
      <c r="DF703" s="69">
        <v>0</v>
      </c>
      <c r="DG703" s="69">
        <v>0</v>
      </c>
      <c r="DH703" s="70" t="s">
        <v>423</v>
      </c>
    </row>
    <row r="704" spans="1:112" s="74" customFormat="1" ht="11.5" hidden="1" outlineLevel="1" x14ac:dyDescent="0.35">
      <c r="A704" s="88" t="s">
        <v>451</v>
      </c>
      <c r="B704" s="88" t="s">
        <v>740</v>
      </c>
      <c r="C704" s="69"/>
      <c r="D704" s="69">
        <v>0</v>
      </c>
      <c r="E704" s="69">
        <v>0</v>
      </c>
      <c r="F704" s="69">
        <v>0</v>
      </c>
      <c r="G704" s="69">
        <v>0</v>
      </c>
      <c r="H704" s="69">
        <v>0</v>
      </c>
      <c r="I704" s="69">
        <v>0</v>
      </c>
      <c r="J704" s="69">
        <v>0</v>
      </c>
      <c r="K704" s="69">
        <v>0</v>
      </c>
      <c r="L704" s="69">
        <v>0</v>
      </c>
      <c r="M704" s="69">
        <v>0</v>
      </c>
      <c r="N704" s="70" t="s">
        <v>423</v>
      </c>
      <c r="O704" s="69">
        <v>0</v>
      </c>
      <c r="P704" s="69">
        <v>0</v>
      </c>
      <c r="Q704" s="69">
        <v>0</v>
      </c>
      <c r="R704" s="69">
        <v>0</v>
      </c>
      <c r="S704" s="69">
        <v>0</v>
      </c>
      <c r="T704" s="69">
        <v>0</v>
      </c>
      <c r="U704" s="69">
        <v>0</v>
      </c>
      <c r="V704" s="69">
        <v>0</v>
      </c>
      <c r="W704" s="70" t="s">
        <v>423</v>
      </c>
      <c r="X704" s="69">
        <f t="shared" si="452"/>
        <v>0</v>
      </c>
      <c r="Y704" s="69">
        <f t="shared" si="452"/>
        <v>0</v>
      </c>
      <c r="Z704" s="69">
        <f t="shared" si="452"/>
        <v>0</v>
      </c>
      <c r="AA704" s="69">
        <f t="shared" si="452"/>
        <v>0</v>
      </c>
      <c r="AB704" s="69">
        <f t="shared" si="452"/>
        <v>0</v>
      </c>
      <c r="AC704" s="69">
        <f t="shared" si="452"/>
        <v>0</v>
      </c>
      <c r="AD704" s="69">
        <f t="shared" si="452"/>
        <v>0</v>
      </c>
      <c r="AE704" s="69">
        <f t="shared" si="452"/>
        <v>0</v>
      </c>
      <c r="AF704" s="69">
        <v>0</v>
      </c>
      <c r="AG704" s="69">
        <v>0</v>
      </c>
      <c r="AH704" s="69">
        <v>0</v>
      </c>
      <c r="AI704" s="69">
        <v>0</v>
      </c>
      <c r="AJ704" s="69">
        <v>0</v>
      </c>
      <c r="AK704" s="69">
        <v>0</v>
      </c>
      <c r="AL704" s="69">
        <v>0</v>
      </c>
      <c r="AM704" s="69">
        <v>0</v>
      </c>
      <c r="AN704" s="70" t="s">
        <v>423</v>
      </c>
      <c r="AO704" s="69">
        <v>0</v>
      </c>
      <c r="AP704" s="69">
        <v>0</v>
      </c>
      <c r="AQ704" s="69">
        <v>0</v>
      </c>
      <c r="AR704" s="69">
        <v>0</v>
      </c>
      <c r="AS704" s="69">
        <v>0</v>
      </c>
      <c r="AT704" s="69">
        <v>0</v>
      </c>
      <c r="AU704" s="69">
        <v>0</v>
      </c>
      <c r="AV704" s="69">
        <v>0</v>
      </c>
      <c r="AW704" s="70" t="s">
        <v>423</v>
      </c>
      <c r="AX704" s="69">
        <v>0</v>
      </c>
      <c r="AY704" s="69">
        <v>0</v>
      </c>
      <c r="AZ704" s="69">
        <v>0</v>
      </c>
      <c r="BA704" s="69">
        <v>0</v>
      </c>
      <c r="BB704" s="69">
        <v>0</v>
      </c>
      <c r="BC704" s="69">
        <v>0</v>
      </c>
      <c r="BD704" s="69">
        <v>0</v>
      </c>
      <c r="BE704" s="69">
        <v>0</v>
      </c>
      <c r="BF704" s="70" t="s">
        <v>423</v>
      </c>
      <c r="BG704" s="69">
        <v>0</v>
      </c>
      <c r="BH704" s="69">
        <v>0</v>
      </c>
      <c r="BI704" s="69">
        <v>0</v>
      </c>
      <c r="BJ704" s="69">
        <v>0</v>
      </c>
      <c r="BK704" s="69">
        <v>0</v>
      </c>
      <c r="BL704" s="69">
        <v>0</v>
      </c>
      <c r="BM704" s="69">
        <v>0</v>
      </c>
      <c r="BN704" s="69">
        <v>0</v>
      </c>
      <c r="BO704" s="70" t="s">
        <v>423</v>
      </c>
      <c r="BP704" s="69">
        <v>0</v>
      </c>
      <c r="BQ704" s="69">
        <v>0</v>
      </c>
      <c r="BR704" s="69">
        <v>0</v>
      </c>
      <c r="BS704" s="69">
        <v>0</v>
      </c>
      <c r="BT704" s="69">
        <v>0</v>
      </c>
      <c r="BU704" s="69">
        <v>0</v>
      </c>
      <c r="BV704" s="69">
        <v>0</v>
      </c>
      <c r="BW704" s="69">
        <v>0</v>
      </c>
      <c r="BX704" s="70" t="s">
        <v>423</v>
      </c>
      <c r="BY704" s="69">
        <v>0</v>
      </c>
      <c r="BZ704" s="69">
        <v>0</v>
      </c>
      <c r="CA704" s="69">
        <v>0</v>
      </c>
      <c r="CB704" s="69">
        <v>0</v>
      </c>
      <c r="CC704" s="69">
        <v>0</v>
      </c>
      <c r="CD704" s="69">
        <v>0</v>
      </c>
      <c r="CE704" s="69">
        <v>0</v>
      </c>
      <c r="CF704" s="69">
        <v>0</v>
      </c>
      <c r="CG704" s="70" t="s">
        <v>423</v>
      </c>
      <c r="CH704" s="69">
        <v>0</v>
      </c>
      <c r="CI704" s="69">
        <v>0</v>
      </c>
      <c r="CJ704" s="69">
        <v>0</v>
      </c>
      <c r="CK704" s="69">
        <v>0</v>
      </c>
      <c r="CL704" s="69">
        <v>0</v>
      </c>
      <c r="CM704" s="69">
        <v>0</v>
      </c>
      <c r="CN704" s="69">
        <v>0</v>
      </c>
      <c r="CO704" s="69">
        <v>0</v>
      </c>
      <c r="CP704" s="70" t="s">
        <v>423</v>
      </c>
      <c r="CQ704" s="69">
        <v>0</v>
      </c>
      <c r="CR704" s="69">
        <v>0</v>
      </c>
      <c r="CS704" s="69">
        <v>0</v>
      </c>
      <c r="CT704" s="69">
        <v>0</v>
      </c>
      <c r="CU704" s="69">
        <v>0</v>
      </c>
      <c r="CV704" s="69">
        <v>0</v>
      </c>
      <c r="CW704" s="69">
        <v>0</v>
      </c>
      <c r="CX704" s="69">
        <v>0</v>
      </c>
      <c r="CY704" s="70" t="s">
        <v>423</v>
      </c>
      <c r="CZ704" s="69">
        <v>0</v>
      </c>
      <c r="DA704" s="69">
        <v>0</v>
      </c>
      <c r="DB704" s="69">
        <v>0</v>
      </c>
      <c r="DC704" s="69">
        <v>0</v>
      </c>
      <c r="DD704" s="69">
        <v>0</v>
      </c>
      <c r="DE704" s="69">
        <v>0</v>
      </c>
      <c r="DF704" s="69">
        <v>0</v>
      </c>
      <c r="DG704" s="69">
        <v>0</v>
      </c>
      <c r="DH704" s="70" t="s">
        <v>423</v>
      </c>
    </row>
    <row r="705" spans="1:112" s="74" customFormat="1" ht="11.5" hidden="1" outlineLevel="1" x14ac:dyDescent="0.35">
      <c r="A705" s="88" t="s">
        <v>451</v>
      </c>
      <c r="B705" s="88" t="s">
        <v>740</v>
      </c>
      <c r="C705" s="69"/>
      <c r="D705" s="69">
        <v>0</v>
      </c>
      <c r="E705" s="69">
        <v>0</v>
      </c>
      <c r="F705" s="69">
        <v>0</v>
      </c>
      <c r="G705" s="69">
        <v>0</v>
      </c>
      <c r="H705" s="69">
        <v>0</v>
      </c>
      <c r="I705" s="69">
        <v>0</v>
      </c>
      <c r="J705" s="69">
        <v>0</v>
      </c>
      <c r="K705" s="69">
        <v>0</v>
      </c>
      <c r="L705" s="69">
        <v>0</v>
      </c>
      <c r="M705" s="69">
        <v>0</v>
      </c>
      <c r="N705" s="70" t="s">
        <v>423</v>
      </c>
      <c r="O705" s="69">
        <v>0</v>
      </c>
      <c r="P705" s="69">
        <v>0</v>
      </c>
      <c r="Q705" s="69">
        <v>0</v>
      </c>
      <c r="R705" s="69">
        <v>0</v>
      </c>
      <c r="S705" s="69">
        <v>0</v>
      </c>
      <c r="T705" s="69">
        <v>0</v>
      </c>
      <c r="U705" s="69">
        <v>0</v>
      </c>
      <c r="V705" s="69">
        <v>0</v>
      </c>
      <c r="W705" s="70" t="s">
        <v>423</v>
      </c>
      <c r="X705" s="69">
        <f t="shared" si="452"/>
        <v>0</v>
      </c>
      <c r="Y705" s="69">
        <f t="shared" si="452"/>
        <v>0</v>
      </c>
      <c r="Z705" s="69">
        <f t="shared" si="452"/>
        <v>0</v>
      </c>
      <c r="AA705" s="69">
        <f t="shared" si="452"/>
        <v>0</v>
      </c>
      <c r="AB705" s="69">
        <f t="shared" si="452"/>
        <v>0</v>
      </c>
      <c r="AC705" s="69">
        <f t="shared" si="452"/>
        <v>0</v>
      </c>
      <c r="AD705" s="69">
        <f t="shared" si="452"/>
        <v>0</v>
      </c>
      <c r="AE705" s="69">
        <f t="shared" si="452"/>
        <v>0</v>
      </c>
      <c r="AF705" s="69">
        <v>0</v>
      </c>
      <c r="AG705" s="69">
        <v>0</v>
      </c>
      <c r="AH705" s="69">
        <v>0</v>
      </c>
      <c r="AI705" s="69">
        <v>0</v>
      </c>
      <c r="AJ705" s="69">
        <v>0</v>
      </c>
      <c r="AK705" s="69">
        <v>0</v>
      </c>
      <c r="AL705" s="69">
        <v>0</v>
      </c>
      <c r="AM705" s="69">
        <v>0</v>
      </c>
      <c r="AN705" s="70" t="s">
        <v>423</v>
      </c>
      <c r="AO705" s="69">
        <v>0</v>
      </c>
      <c r="AP705" s="69">
        <v>0</v>
      </c>
      <c r="AQ705" s="69">
        <v>0</v>
      </c>
      <c r="AR705" s="69">
        <v>0</v>
      </c>
      <c r="AS705" s="69">
        <v>0</v>
      </c>
      <c r="AT705" s="69">
        <v>0</v>
      </c>
      <c r="AU705" s="69">
        <v>0</v>
      </c>
      <c r="AV705" s="69">
        <v>0</v>
      </c>
      <c r="AW705" s="70" t="s">
        <v>423</v>
      </c>
      <c r="AX705" s="69">
        <v>0</v>
      </c>
      <c r="AY705" s="69">
        <v>0</v>
      </c>
      <c r="AZ705" s="69">
        <v>0</v>
      </c>
      <c r="BA705" s="69">
        <v>0</v>
      </c>
      <c r="BB705" s="69">
        <v>0</v>
      </c>
      <c r="BC705" s="69">
        <v>0</v>
      </c>
      <c r="BD705" s="69">
        <v>0</v>
      </c>
      <c r="BE705" s="69">
        <v>0</v>
      </c>
      <c r="BF705" s="70" t="s">
        <v>423</v>
      </c>
      <c r="BG705" s="69">
        <v>0</v>
      </c>
      <c r="BH705" s="69">
        <v>0</v>
      </c>
      <c r="BI705" s="69">
        <v>0</v>
      </c>
      <c r="BJ705" s="69">
        <v>0</v>
      </c>
      <c r="BK705" s="69">
        <v>0</v>
      </c>
      <c r="BL705" s="69">
        <v>0</v>
      </c>
      <c r="BM705" s="69">
        <v>0</v>
      </c>
      <c r="BN705" s="69">
        <v>0</v>
      </c>
      <c r="BO705" s="70" t="s">
        <v>423</v>
      </c>
      <c r="BP705" s="69">
        <v>0</v>
      </c>
      <c r="BQ705" s="69">
        <v>0</v>
      </c>
      <c r="BR705" s="69">
        <v>0</v>
      </c>
      <c r="BS705" s="69">
        <v>0</v>
      </c>
      <c r="BT705" s="69">
        <v>0</v>
      </c>
      <c r="BU705" s="69">
        <v>0</v>
      </c>
      <c r="BV705" s="69">
        <v>0</v>
      </c>
      <c r="BW705" s="69">
        <v>0</v>
      </c>
      <c r="BX705" s="70" t="s">
        <v>423</v>
      </c>
      <c r="BY705" s="69">
        <v>0</v>
      </c>
      <c r="BZ705" s="69">
        <v>0</v>
      </c>
      <c r="CA705" s="69">
        <v>0</v>
      </c>
      <c r="CB705" s="69">
        <v>0</v>
      </c>
      <c r="CC705" s="69">
        <v>0</v>
      </c>
      <c r="CD705" s="69">
        <v>0</v>
      </c>
      <c r="CE705" s="69">
        <v>0</v>
      </c>
      <c r="CF705" s="69">
        <v>0</v>
      </c>
      <c r="CG705" s="70" t="s">
        <v>423</v>
      </c>
      <c r="CH705" s="69">
        <v>0</v>
      </c>
      <c r="CI705" s="69">
        <v>0</v>
      </c>
      <c r="CJ705" s="69">
        <v>0</v>
      </c>
      <c r="CK705" s="69">
        <v>0</v>
      </c>
      <c r="CL705" s="69">
        <v>0</v>
      </c>
      <c r="CM705" s="69">
        <v>0</v>
      </c>
      <c r="CN705" s="69">
        <v>0</v>
      </c>
      <c r="CO705" s="69">
        <v>0</v>
      </c>
      <c r="CP705" s="70" t="s">
        <v>423</v>
      </c>
      <c r="CQ705" s="69">
        <v>0</v>
      </c>
      <c r="CR705" s="69">
        <v>0</v>
      </c>
      <c r="CS705" s="69">
        <v>0</v>
      </c>
      <c r="CT705" s="69">
        <v>0</v>
      </c>
      <c r="CU705" s="69">
        <v>0</v>
      </c>
      <c r="CV705" s="69">
        <v>0</v>
      </c>
      <c r="CW705" s="69">
        <v>0</v>
      </c>
      <c r="CX705" s="69">
        <v>0</v>
      </c>
      <c r="CY705" s="70" t="s">
        <v>423</v>
      </c>
      <c r="CZ705" s="69">
        <v>0</v>
      </c>
      <c r="DA705" s="69">
        <v>0</v>
      </c>
      <c r="DB705" s="69">
        <v>0</v>
      </c>
      <c r="DC705" s="69">
        <v>0</v>
      </c>
      <c r="DD705" s="69">
        <v>0</v>
      </c>
      <c r="DE705" s="69">
        <v>0</v>
      </c>
      <c r="DF705" s="69">
        <v>0</v>
      </c>
      <c r="DG705" s="69">
        <v>0</v>
      </c>
      <c r="DH705" s="70" t="s">
        <v>423</v>
      </c>
    </row>
    <row r="706" spans="1:112" s="74" customFormat="1" ht="11.5" hidden="1" outlineLevel="1" x14ac:dyDescent="0.35">
      <c r="A706" s="88" t="s">
        <v>451</v>
      </c>
      <c r="B706" s="88" t="s">
        <v>740</v>
      </c>
      <c r="C706" s="69"/>
      <c r="D706" s="69">
        <v>0</v>
      </c>
      <c r="E706" s="69">
        <v>0</v>
      </c>
      <c r="F706" s="69">
        <v>0</v>
      </c>
      <c r="G706" s="69">
        <v>0</v>
      </c>
      <c r="H706" s="69">
        <v>0</v>
      </c>
      <c r="I706" s="69">
        <v>0</v>
      </c>
      <c r="J706" s="69">
        <v>0</v>
      </c>
      <c r="K706" s="69">
        <v>0</v>
      </c>
      <c r="L706" s="69">
        <v>0</v>
      </c>
      <c r="M706" s="69">
        <v>0</v>
      </c>
      <c r="N706" s="70" t="s">
        <v>423</v>
      </c>
      <c r="O706" s="69">
        <v>0</v>
      </c>
      <c r="P706" s="69">
        <v>0</v>
      </c>
      <c r="Q706" s="69">
        <v>0</v>
      </c>
      <c r="R706" s="69">
        <v>0</v>
      </c>
      <c r="S706" s="69">
        <v>0</v>
      </c>
      <c r="T706" s="69">
        <v>0</v>
      </c>
      <c r="U706" s="69">
        <v>0</v>
      </c>
      <c r="V706" s="69">
        <v>0</v>
      </c>
      <c r="W706" s="70" t="s">
        <v>423</v>
      </c>
      <c r="X706" s="69">
        <f t="shared" si="452"/>
        <v>0</v>
      </c>
      <c r="Y706" s="69">
        <f t="shared" si="452"/>
        <v>0</v>
      </c>
      <c r="Z706" s="69">
        <f t="shared" si="452"/>
        <v>0</v>
      </c>
      <c r="AA706" s="69">
        <f t="shared" si="452"/>
        <v>0</v>
      </c>
      <c r="AB706" s="69">
        <f t="shared" si="452"/>
        <v>0</v>
      </c>
      <c r="AC706" s="69">
        <f t="shared" si="452"/>
        <v>0</v>
      </c>
      <c r="AD706" s="69">
        <f t="shared" si="452"/>
        <v>0</v>
      </c>
      <c r="AE706" s="69">
        <f t="shared" si="452"/>
        <v>0</v>
      </c>
      <c r="AF706" s="69">
        <v>0</v>
      </c>
      <c r="AG706" s="69">
        <v>0</v>
      </c>
      <c r="AH706" s="69">
        <v>0</v>
      </c>
      <c r="AI706" s="69">
        <v>0</v>
      </c>
      <c r="AJ706" s="69">
        <v>0</v>
      </c>
      <c r="AK706" s="69">
        <v>0</v>
      </c>
      <c r="AL706" s="69">
        <v>0</v>
      </c>
      <c r="AM706" s="69">
        <v>0</v>
      </c>
      <c r="AN706" s="70" t="s">
        <v>423</v>
      </c>
      <c r="AO706" s="69">
        <v>0</v>
      </c>
      <c r="AP706" s="69">
        <v>0</v>
      </c>
      <c r="AQ706" s="69">
        <v>0</v>
      </c>
      <c r="AR706" s="69">
        <v>0</v>
      </c>
      <c r="AS706" s="69">
        <v>0</v>
      </c>
      <c r="AT706" s="69">
        <v>0</v>
      </c>
      <c r="AU706" s="69">
        <v>0</v>
      </c>
      <c r="AV706" s="69">
        <v>0</v>
      </c>
      <c r="AW706" s="70" t="s">
        <v>423</v>
      </c>
      <c r="AX706" s="69">
        <v>0</v>
      </c>
      <c r="AY706" s="69">
        <v>0</v>
      </c>
      <c r="AZ706" s="69">
        <v>0</v>
      </c>
      <c r="BA706" s="69">
        <v>0</v>
      </c>
      <c r="BB706" s="69">
        <v>0</v>
      </c>
      <c r="BC706" s="69">
        <v>0</v>
      </c>
      <c r="BD706" s="69">
        <v>0</v>
      </c>
      <c r="BE706" s="69">
        <v>0</v>
      </c>
      <c r="BF706" s="70" t="s">
        <v>423</v>
      </c>
      <c r="BG706" s="69">
        <v>0</v>
      </c>
      <c r="BH706" s="69">
        <v>0</v>
      </c>
      <c r="BI706" s="69">
        <v>0</v>
      </c>
      <c r="BJ706" s="69">
        <v>0</v>
      </c>
      <c r="BK706" s="69">
        <v>0</v>
      </c>
      <c r="BL706" s="69">
        <v>0</v>
      </c>
      <c r="BM706" s="69">
        <v>0</v>
      </c>
      <c r="BN706" s="69">
        <v>0</v>
      </c>
      <c r="BO706" s="70" t="s">
        <v>423</v>
      </c>
      <c r="BP706" s="69">
        <v>0</v>
      </c>
      <c r="BQ706" s="69">
        <v>0</v>
      </c>
      <c r="BR706" s="69">
        <v>0</v>
      </c>
      <c r="BS706" s="69">
        <v>0</v>
      </c>
      <c r="BT706" s="69">
        <v>0</v>
      </c>
      <c r="BU706" s="69">
        <v>0</v>
      </c>
      <c r="BV706" s="69">
        <v>0</v>
      </c>
      <c r="BW706" s="69">
        <v>0</v>
      </c>
      <c r="BX706" s="70" t="s">
        <v>423</v>
      </c>
      <c r="BY706" s="69">
        <v>0</v>
      </c>
      <c r="BZ706" s="69">
        <v>0</v>
      </c>
      <c r="CA706" s="69">
        <v>0</v>
      </c>
      <c r="CB706" s="69">
        <v>0</v>
      </c>
      <c r="CC706" s="69">
        <v>0</v>
      </c>
      <c r="CD706" s="69">
        <v>0</v>
      </c>
      <c r="CE706" s="69">
        <v>0</v>
      </c>
      <c r="CF706" s="69">
        <v>0</v>
      </c>
      <c r="CG706" s="70" t="s">
        <v>423</v>
      </c>
      <c r="CH706" s="69">
        <v>0</v>
      </c>
      <c r="CI706" s="69">
        <v>0</v>
      </c>
      <c r="CJ706" s="69">
        <v>0</v>
      </c>
      <c r="CK706" s="69">
        <v>0</v>
      </c>
      <c r="CL706" s="69">
        <v>0</v>
      </c>
      <c r="CM706" s="69">
        <v>0</v>
      </c>
      <c r="CN706" s="69">
        <v>0</v>
      </c>
      <c r="CO706" s="69">
        <v>0</v>
      </c>
      <c r="CP706" s="70" t="s">
        <v>423</v>
      </c>
      <c r="CQ706" s="69">
        <v>0</v>
      </c>
      <c r="CR706" s="69">
        <v>0</v>
      </c>
      <c r="CS706" s="69">
        <v>0</v>
      </c>
      <c r="CT706" s="69">
        <v>0</v>
      </c>
      <c r="CU706" s="69">
        <v>0</v>
      </c>
      <c r="CV706" s="69">
        <v>0</v>
      </c>
      <c r="CW706" s="69">
        <v>0</v>
      </c>
      <c r="CX706" s="69">
        <v>0</v>
      </c>
      <c r="CY706" s="70" t="s">
        <v>423</v>
      </c>
      <c r="CZ706" s="69">
        <v>0</v>
      </c>
      <c r="DA706" s="69">
        <v>0</v>
      </c>
      <c r="DB706" s="69">
        <v>0</v>
      </c>
      <c r="DC706" s="69">
        <v>0</v>
      </c>
      <c r="DD706" s="69">
        <v>0</v>
      </c>
      <c r="DE706" s="69">
        <v>0</v>
      </c>
      <c r="DF706" s="69">
        <v>0</v>
      </c>
      <c r="DG706" s="69">
        <v>0</v>
      </c>
      <c r="DH706" s="70" t="s">
        <v>423</v>
      </c>
    </row>
    <row r="707" spans="1:112" s="74" customFormat="1" ht="11.5" hidden="1" outlineLevel="1" x14ac:dyDescent="0.35">
      <c r="A707" s="88" t="s">
        <v>451</v>
      </c>
      <c r="B707" s="88" t="s">
        <v>740</v>
      </c>
      <c r="C707" s="69"/>
      <c r="D707" s="69">
        <v>0</v>
      </c>
      <c r="E707" s="69">
        <v>0</v>
      </c>
      <c r="F707" s="69">
        <v>0</v>
      </c>
      <c r="G707" s="69">
        <v>0</v>
      </c>
      <c r="H707" s="69">
        <v>0</v>
      </c>
      <c r="I707" s="69">
        <v>0</v>
      </c>
      <c r="J707" s="69">
        <v>0</v>
      </c>
      <c r="K707" s="69">
        <v>0</v>
      </c>
      <c r="L707" s="69">
        <v>0</v>
      </c>
      <c r="M707" s="69">
        <v>0</v>
      </c>
      <c r="N707" s="70" t="s">
        <v>423</v>
      </c>
      <c r="O707" s="69">
        <v>0</v>
      </c>
      <c r="P707" s="69">
        <v>0</v>
      </c>
      <c r="Q707" s="69">
        <v>0</v>
      </c>
      <c r="R707" s="69">
        <v>0</v>
      </c>
      <c r="S707" s="69">
        <v>0</v>
      </c>
      <c r="T707" s="69">
        <v>0</v>
      </c>
      <c r="U707" s="69">
        <v>0</v>
      </c>
      <c r="V707" s="69">
        <v>0</v>
      </c>
      <c r="W707" s="70" t="s">
        <v>423</v>
      </c>
      <c r="X707" s="69">
        <f t="shared" si="452"/>
        <v>0</v>
      </c>
      <c r="Y707" s="69">
        <f t="shared" si="452"/>
        <v>0</v>
      </c>
      <c r="Z707" s="69">
        <f t="shared" si="452"/>
        <v>0</v>
      </c>
      <c r="AA707" s="69">
        <f t="shared" si="452"/>
        <v>0</v>
      </c>
      <c r="AB707" s="69">
        <f t="shared" si="452"/>
        <v>0</v>
      </c>
      <c r="AC707" s="69">
        <f t="shared" si="452"/>
        <v>0</v>
      </c>
      <c r="AD707" s="69">
        <f t="shared" si="452"/>
        <v>0</v>
      </c>
      <c r="AE707" s="69">
        <f t="shared" si="452"/>
        <v>0</v>
      </c>
      <c r="AF707" s="69">
        <v>0</v>
      </c>
      <c r="AG707" s="69">
        <v>0</v>
      </c>
      <c r="AH707" s="69">
        <v>0</v>
      </c>
      <c r="AI707" s="69">
        <v>0</v>
      </c>
      <c r="AJ707" s="69">
        <v>0</v>
      </c>
      <c r="AK707" s="69">
        <v>0</v>
      </c>
      <c r="AL707" s="69">
        <v>0</v>
      </c>
      <c r="AM707" s="69">
        <v>0</v>
      </c>
      <c r="AN707" s="70" t="s">
        <v>423</v>
      </c>
      <c r="AO707" s="69">
        <v>0</v>
      </c>
      <c r="AP707" s="69">
        <v>0</v>
      </c>
      <c r="AQ707" s="69">
        <v>0</v>
      </c>
      <c r="AR707" s="69">
        <v>0</v>
      </c>
      <c r="AS707" s="69">
        <v>0</v>
      </c>
      <c r="AT707" s="69">
        <v>0</v>
      </c>
      <c r="AU707" s="69">
        <v>0</v>
      </c>
      <c r="AV707" s="69">
        <v>0</v>
      </c>
      <c r="AW707" s="70" t="s">
        <v>423</v>
      </c>
      <c r="AX707" s="69">
        <v>0</v>
      </c>
      <c r="AY707" s="69">
        <v>0</v>
      </c>
      <c r="AZ707" s="69">
        <v>0</v>
      </c>
      <c r="BA707" s="69">
        <v>0</v>
      </c>
      <c r="BB707" s="69">
        <v>0</v>
      </c>
      <c r="BC707" s="69">
        <v>0</v>
      </c>
      <c r="BD707" s="69">
        <v>0</v>
      </c>
      <c r="BE707" s="69">
        <v>0</v>
      </c>
      <c r="BF707" s="70" t="s">
        <v>423</v>
      </c>
      <c r="BG707" s="69">
        <v>0</v>
      </c>
      <c r="BH707" s="69">
        <v>0</v>
      </c>
      <c r="BI707" s="69">
        <v>0</v>
      </c>
      <c r="BJ707" s="69">
        <v>0</v>
      </c>
      <c r="BK707" s="69">
        <v>0</v>
      </c>
      <c r="BL707" s="69">
        <v>0</v>
      </c>
      <c r="BM707" s="69">
        <v>0</v>
      </c>
      <c r="BN707" s="69">
        <v>0</v>
      </c>
      <c r="BO707" s="70" t="s">
        <v>423</v>
      </c>
      <c r="BP707" s="69">
        <v>0</v>
      </c>
      <c r="BQ707" s="69">
        <v>0</v>
      </c>
      <c r="BR707" s="69">
        <v>0</v>
      </c>
      <c r="BS707" s="69">
        <v>0</v>
      </c>
      <c r="BT707" s="69">
        <v>0</v>
      </c>
      <c r="BU707" s="69">
        <v>0</v>
      </c>
      <c r="BV707" s="69">
        <v>0</v>
      </c>
      <c r="BW707" s="69">
        <v>0</v>
      </c>
      <c r="BX707" s="70" t="s">
        <v>423</v>
      </c>
      <c r="BY707" s="69">
        <v>0</v>
      </c>
      <c r="BZ707" s="69">
        <v>0</v>
      </c>
      <c r="CA707" s="69">
        <v>0</v>
      </c>
      <c r="CB707" s="69">
        <v>0</v>
      </c>
      <c r="CC707" s="69">
        <v>0</v>
      </c>
      <c r="CD707" s="69">
        <v>0</v>
      </c>
      <c r="CE707" s="69">
        <v>0</v>
      </c>
      <c r="CF707" s="69">
        <v>0</v>
      </c>
      <c r="CG707" s="70" t="s">
        <v>423</v>
      </c>
      <c r="CH707" s="69">
        <v>0</v>
      </c>
      <c r="CI707" s="69">
        <v>0</v>
      </c>
      <c r="CJ707" s="69">
        <v>0</v>
      </c>
      <c r="CK707" s="69">
        <v>0</v>
      </c>
      <c r="CL707" s="69">
        <v>0</v>
      </c>
      <c r="CM707" s="69">
        <v>0</v>
      </c>
      <c r="CN707" s="69">
        <v>0</v>
      </c>
      <c r="CO707" s="69">
        <v>0</v>
      </c>
      <c r="CP707" s="70" t="s">
        <v>423</v>
      </c>
      <c r="CQ707" s="69">
        <v>0</v>
      </c>
      <c r="CR707" s="69">
        <v>0</v>
      </c>
      <c r="CS707" s="69">
        <v>0</v>
      </c>
      <c r="CT707" s="69">
        <v>0</v>
      </c>
      <c r="CU707" s="69">
        <v>0</v>
      </c>
      <c r="CV707" s="69">
        <v>0</v>
      </c>
      <c r="CW707" s="69">
        <v>0</v>
      </c>
      <c r="CX707" s="69">
        <v>0</v>
      </c>
      <c r="CY707" s="70" t="s">
        <v>423</v>
      </c>
      <c r="CZ707" s="69">
        <v>0</v>
      </c>
      <c r="DA707" s="69">
        <v>0</v>
      </c>
      <c r="DB707" s="69">
        <v>0</v>
      </c>
      <c r="DC707" s="69">
        <v>0</v>
      </c>
      <c r="DD707" s="69">
        <v>0</v>
      </c>
      <c r="DE707" s="69">
        <v>0</v>
      </c>
      <c r="DF707" s="69">
        <v>0</v>
      </c>
      <c r="DG707" s="69">
        <v>0</v>
      </c>
      <c r="DH707" s="70" t="s">
        <v>423</v>
      </c>
    </row>
    <row r="708" spans="1:112" s="74" customFormat="1" ht="11.5" hidden="1" outlineLevel="1" x14ac:dyDescent="0.35">
      <c r="A708" s="88" t="s">
        <v>451</v>
      </c>
      <c r="B708" s="88" t="s">
        <v>740</v>
      </c>
      <c r="C708" s="69"/>
      <c r="D708" s="69">
        <v>0</v>
      </c>
      <c r="E708" s="69">
        <v>0</v>
      </c>
      <c r="F708" s="69">
        <v>0</v>
      </c>
      <c r="G708" s="69">
        <v>0</v>
      </c>
      <c r="H708" s="69">
        <v>0</v>
      </c>
      <c r="I708" s="69">
        <v>0</v>
      </c>
      <c r="J708" s="69">
        <v>0</v>
      </c>
      <c r="K708" s="69">
        <v>0</v>
      </c>
      <c r="L708" s="69">
        <v>0</v>
      </c>
      <c r="M708" s="69">
        <v>0</v>
      </c>
      <c r="N708" s="70" t="s">
        <v>423</v>
      </c>
      <c r="O708" s="69">
        <v>0</v>
      </c>
      <c r="P708" s="69">
        <v>0</v>
      </c>
      <c r="Q708" s="69">
        <v>0</v>
      </c>
      <c r="R708" s="69">
        <v>0</v>
      </c>
      <c r="S708" s="69">
        <v>0</v>
      </c>
      <c r="T708" s="69">
        <v>0</v>
      </c>
      <c r="U708" s="69">
        <v>0</v>
      </c>
      <c r="V708" s="69">
        <v>0</v>
      </c>
      <c r="W708" s="70" t="s">
        <v>423</v>
      </c>
      <c r="X708" s="69">
        <f t="shared" si="452"/>
        <v>0</v>
      </c>
      <c r="Y708" s="69">
        <f t="shared" si="452"/>
        <v>0</v>
      </c>
      <c r="Z708" s="69">
        <f t="shared" si="452"/>
        <v>0</v>
      </c>
      <c r="AA708" s="69">
        <f t="shared" si="452"/>
        <v>0</v>
      </c>
      <c r="AB708" s="69">
        <f t="shared" si="452"/>
        <v>0</v>
      </c>
      <c r="AC708" s="69">
        <f t="shared" si="452"/>
        <v>0</v>
      </c>
      <c r="AD708" s="69">
        <f t="shared" si="452"/>
        <v>0</v>
      </c>
      <c r="AE708" s="69">
        <f t="shared" si="452"/>
        <v>0</v>
      </c>
      <c r="AF708" s="69">
        <v>0</v>
      </c>
      <c r="AG708" s="69">
        <v>0</v>
      </c>
      <c r="AH708" s="69">
        <v>0</v>
      </c>
      <c r="AI708" s="69">
        <v>0</v>
      </c>
      <c r="AJ708" s="69">
        <v>0</v>
      </c>
      <c r="AK708" s="69">
        <v>0</v>
      </c>
      <c r="AL708" s="69">
        <v>0</v>
      </c>
      <c r="AM708" s="69">
        <v>0</v>
      </c>
      <c r="AN708" s="70" t="s">
        <v>423</v>
      </c>
      <c r="AO708" s="69">
        <v>0</v>
      </c>
      <c r="AP708" s="69">
        <v>0</v>
      </c>
      <c r="AQ708" s="69">
        <v>0</v>
      </c>
      <c r="AR708" s="69">
        <v>0</v>
      </c>
      <c r="AS708" s="69">
        <v>0</v>
      </c>
      <c r="AT708" s="69">
        <v>0</v>
      </c>
      <c r="AU708" s="69">
        <v>0</v>
      </c>
      <c r="AV708" s="69">
        <v>0</v>
      </c>
      <c r="AW708" s="70" t="s">
        <v>423</v>
      </c>
      <c r="AX708" s="69">
        <v>0</v>
      </c>
      <c r="AY708" s="69">
        <v>0</v>
      </c>
      <c r="AZ708" s="69">
        <v>0</v>
      </c>
      <c r="BA708" s="69">
        <v>0</v>
      </c>
      <c r="BB708" s="69">
        <v>0</v>
      </c>
      <c r="BC708" s="69">
        <v>0</v>
      </c>
      <c r="BD708" s="69">
        <v>0</v>
      </c>
      <c r="BE708" s="69">
        <v>0</v>
      </c>
      <c r="BF708" s="70" t="s">
        <v>423</v>
      </c>
      <c r="BG708" s="69">
        <v>0</v>
      </c>
      <c r="BH708" s="69">
        <v>0</v>
      </c>
      <c r="BI708" s="69">
        <v>0</v>
      </c>
      <c r="BJ708" s="69">
        <v>0</v>
      </c>
      <c r="BK708" s="69">
        <v>0</v>
      </c>
      <c r="BL708" s="69">
        <v>0</v>
      </c>
      <c r="BM708" s="69">
        <v>0</v>
      </c>
      <c r="BN708" s="69">
        <v>0</v>
      </c>
      <c r="BO708" s="70" t="s">
        <v>423</v>
      </c>
      <c r="BP708" s="69">
        <v>0</v>
      </c>
      <c r="BQ708" s="69">
        <v>0</v>
      </c>
      <c r="BR708" s="69">
        <v>0</v>
      </c>
      <c r="BS708" s="69">
        <v>0</v>
      </c>
      <c r="BT708" s="69">
        <v>0</v>
      </c>
      <c r="BU708" s="69">
        <v>0</v>
      </c>
      <c r="BV708" s="69">
        <v>0</v>
      </c>
      <c r="BW708" s="69">
        <v>0</v>
      </c>
      <c r="BX708" s="70" t="s">
        <v>423</v>
      </c>
      <c r="BY708" s="69">
        <v>0</v>
      </c>
      <c r="BZ708" s="69">
        <v>0</v>
      </c>
      <c r="CA708" s="69">
        <v>0</v>
      </c>
      <c r="CB708" s="69">
        <v>0</v>
      </c>
      <c r="CC708" s="69">
        <v>0</v>
      </c>
      <c r="CD708" s="69">
        <v>0</v>
      </c>
      <c r="CE708" s="69">
        <v>0</v>
      </c>
      <c r="CF708" s="69">
        <v>0</v>
      </c>
      <c r="CG708" s="70" t="s">
        <v>423</v>
      </c>
      <c r="CH708" s="69">
        <v>0</v>
      </c>
      <c r="CI708" s="69">
        <v>0</v>
      </c>
      <c r="CJ708" s="69">
        <v>0</v>
      </c>
      <c r="CK708" s="69">
        <v>0</v>
      </c>
      <c r="CL708" s="69">
        <v>0</v>
      </c>
      <c r="CM708" s="69">
        <v>0</v>
      </c>
      <c r="CN708" s="69">
        <v>0</v>
      </c>
      <c r="CO708" s="69">
        <v>0</v>
      </c>
      <c r="CP708" s="70" t="s">
        <v>423</v>
      </c>
      <c r="CQ708" s="69">
        <v>0</v>
      </c>
      <c r="CR708" s="69">
        <v>0</v>
      </c>
      <c r="CS708" s="69">
        <v>0</v>
      </c>
      <c r="CT708" s="69">
        <v>0</v>
      </c>
      <c r="CU708" s="69">
        <v>0</v>
      </c>
      <c r="CV708" s="69">
        <v>0</v>
      </c>
      <c r="CW708" s="69">
        <v>0</v>
      </c>
      <c r="CX708" s="69">
        <v>0</v>
      </c>
      <c r="CY708" s="70" t="s">
        <v>423</v>
      </c>
      <c r="CZ708" s="69">
        <v>0</v>
      </c>
      <c r="DA708" s="69">
        <v>0</v>
      </c>
      <c r="DB708" s="69">
        <v>0</v>
      </c>
      <c r="DC708" s="69">
        <v>0</v>
      </c>
      <c r="DD708" s="69">
        <v>0</v>
      </c>
      <c r="DE708" s="69">
        <v>0</v>
      </c>
      <c r="DF708" s="69">
        <v>0</v>
      </c>
      <c r="DG708" s="69">
        <v>0</v>
      </c>
      <c r="DH708" s="70" t="s">
        <v>423</v>
      </c>
    </row>
    <row r="709" spans="1:112" s="74" customFormat="1" ht="11.5" hidden="1" outlineLevel="1" x14ac:dyDescent="0.35">
      <c r="A709" s="88" t="s">
        <v>451</v>
      </c>
      <c r="B709" s="88" t="s">
        <v>740</v>
      </c>
      <c r="C709" s="69"/>
      <c r="D709" s="69">
        <v>0</v>
      </c>
      <c r="E709" s="69">
        <v>0</v>
      </c>
      <c r="F709" s="69">
        <v>0</v>
      </c>
      <c r="G709" s="69">
        <v>0</v>
      </c>
      <c r="H709" s="69">
        <v>0</v>
      </c>
      <c r="I709" s="69">
        <v>0</v>
      </c>
      <c r="J709" s="69">
        <v>0</v>
      </c>
      <c r="K709" s="69">
        <v>0</v>
      </c>
      <c r="L709" s="69">
        <v>0</v>
      </c>
      <c r="M709" s="69">
        <v>0</v>
      </c>
      <c r="N709" s="70" t="s">
        <v>423</v>
      </c>
      <c r="O709" s="69">
        <v>0</v>
      </c>
      <c r="P709" s="69">
        <v>0</v>
      </c>
      <c r="Q709" s="69">
        <v>0</v>
      </c>
      <c r="R709" s="69">
        <v>0</v>
      </c>
      <c r="S709" s="69">
        <v>0</v>
      </c>
      <c r="T709" s="69">
        <v>0</v>
      </c>
      <c r="U709" s="69">
        <v>0</v>
      </c>
      <c r="V709" s="69">
        <v>0</v>
      </c>
      <c r="W709" s="70" t="s">
        <v>423</v>
      </c>
      <c r="X709" s="69">
        <f t="shared" si="452"/>
        <v>0</v>
      </c>
      <c r="Y709" s="69">
        <f t="shared" si="452"/>
        <v>0</v>
      </c>
      <c r="Z709" s="69">
        <f t="shared" si="452"/>
        <v>0</v>
      </c>
      <c r="AA709" s="69">
        <f t="shared" si="452"/>
        <v>0</v>
      </c>
      <c r="AB709" s="69">
        <f t="shared" si="452"/>
        <v>0</v>
      </c>
      <c r="AC709" s="69">
        <f t="shared" si="452"/>
        <v>0</v>
      </c>
      <c r="AD709" s="69">
        <f t="shared" si="452"/>
        <v>0</v>
      </c>
      <c r="AE709" s="69">
        <f t="shared" si="452"/>
        <v>0</v>
      </c>
      <c r="AF709" s="69">
        <v>0</v>
      </c>
      <c r="AG709" s="69">
        <v>0</v>
      </c>
      <c r="AH709" s="69">
        <v>0</v>
      </c>
      <c r="AI709" s="69">
        <v>0</v>
      </c>
      <c r="AJ709" s="69">
        <v>0</v>
      </c>
      <c r="AK709" s="69">
        <v>0</v>
      </c>
      <c r="AL709" s="69">
        <v>0</v>
      </c>
      <c r="AM709" s="69">
        <v>0</v>
      </c>
      <c r="AN709" s="70" t="s">
        <v>423</v>
      </c>
      <c r="AO709" s="69">
        <v>0</v>
      </c>
      <c r="AP709" s="69">
        <v>0</v>
      </c>
      <c r="AQ709" s="69">
        <v>0</v>
      </c>
      <c r="AR709" s="69">
        <v>0</v>
      </c>
      <c r="AS709" s="69">
        <v>0</v>
      </c>
      <c r="AT709" s="69">
        <v>0</v>
      </c>
      <c r="AU709" s="69">
        <v>0</v>
      </c>
      <c r="AV709" s="69">
        <v>0</v>
      </c>
      <c r="AW709" s="70" t="s">
        <v>423</v>
      </c>
      <c r="AX709" s="69">
        <v>0</v>
      </c>
      <c r="AY709" s="69">
        <v>0</v>
      </c>
      <c r="AZ709" s="69">
        <v>0</v>
      </c>
      <c r="BA709" s="69">
        <v>0</v>
      </c>
      <c r="BB709" s="69">
        <v>0</v>
      </c>
      <c r="BC709" s="69">
        <v>0</v>
      </c>
      <c r="BD709" s="69">
        <v>0</v>
      </c>
      <c r="BE709" s="69">
        <v>0</v>
      </c>
      <c r="BF709" s="70" t="s">
        <v>423</v>
      </c>
      <c r="BG709" s="69">
        <v>0</v>
      </c>
      <c r="BH709" s="69">
        <v>0</v>
      </c>
      <c r="BI709" s="69">
        <v>0</v>
      </c>
      <c r="BJ709" s="69">
        <v>0</v>
      </c>
      <c r="BK709" s="69">
        <v>0</v>
      </c>
      <c r="BL709" s="69">
        <v>0</v>
      </c>
      <c r="BM709" s="69">
        <v>0</v>
      </c>
      <c r="BN709" s="69">
        <v>0</v>
      </c>
      <c r="BO709" s="70" t="s">
        <v>423</v>
      </c>
      <c r="BP709" s="69">
        <v>0</v>
      </c>
      <c r="BQ709" s="69">
        <v>0</v>
      </c>
      <c r="BR709" s="69">
        <v>0</v>
      </c>
      <c r="BS709" s="69">
        <v>0</v>
      </c>
      <c r="BT709" s="69">
        <v>0</v>
      </c>
      <c r="BU709" s="69">
        <v>0</v>
      </c>
      <c r="BV709" s="69">
        <v>0</v>
      </c>
      <c r="BW709" s="69">
        <v>0</v>
      </c>
      <c r="BX709" s="70" t="s">
        <v>423</v>
      </c>
      <c r="BY709" s="69">
        <v>0</v>
      </c>
      <c r="BZ709" s="69">
        <v>0</v>
      </c>
      <c r="CA709" s="69">
        <v>0</v>
      </c>
      <c r="CB709" s="69">
        <v>0</v>
      </c>
      <c r="CC709" s="69">
        <v>0</v>
      </c>
      <c r="CD709" s="69">
        <v>0</v>
      </c>
      <c r="CE709" s="69">
        <v>0</v>
      </c>
      <c r="CF709" s="69">
        <v>0</v>
      </c>
      <c r="CG709" s="70" t="s">
        <v>423</v>
      </c>
      <c r="CH709" s="69">
        <v>0</v>
      </c>
      <c r="CI709" s="69">
        <v>0</v>
      </c>
      <c r="CJ709" s="69">
        <v>0</v>
      </c>
      <c r="CK709" s="69">
        <v>0</v>
      </c>
      <c r="CL709" s="69">
        <v>0</v>
      </c>
      <c r="CM709" s="69">
        <v>0</v>
      </c>
      <c r="CN709" s="69">
        <v>0</v>
      </c>
      <c r="CO709" s="69">
        <v>0</v>
      </c>
      <c r="CP709" s="70" t="s">
        <v>423</v>
      </c>
      <c r="CQ709" s="69">
        <v>0</v>
      </c>
      <c r="CR709" s="69">
        <v>0</v>
      </c>
      <c r="CS709" s="69">
        <v>0</v>
      </c>
      <c r="CT709" s="69">
        <v>0</v>
      </c>
      <c r="CU709" s="69">
        <v>0</v>
      </c>
      <c r="CV709" s="69">
        <v>0</v>
      </c>
      <c r="CW709" s="69">
        <v>0</v>
      </c>
      <c r="CX709" s="69">
        <v>0</v>
      </c>
      <c r="CY709" s="70" t="s">
        <v>423</v>
      </c>
      <c r="CZ709" s="69">
        <v>0</v>
      </c>
      <c r="DA709" s="69">
        <v>0</v>
      </c>
      <c r="DB709" s="69">
        <v>0</v>
      </c>
      <c r="DC709" s="69">
        <v>0</v>
      </c>
      <c r="DD709" s="69">
        <v>0</v>
      </c>
      <c r="DE709" s="69">
        <v>0</v>
      </c>
      <c r="DF709" s="69">
        <v>0</v>
      </c>
      <c r="DG709" s="69">
        <v>0</v>
      </c>
      <c r="DH709" s="70" t="s">
        <v>423</v>
      </c>
    </row>
    <row r="710" spans="1:112" s="74" customFormat="1" ht="11.5" hidden="1" outlineLevel="1" x14ac:dyDescent="0.35">
      <c r="A710" s="88" t="s">
        <v>451</v>
      </c>
      <c r="B710" s="88" t="s">
        <v>740</v>
      </c>
      <c r="C710" s="69"/>
      <c r="D710" s="69">
        <v>0</v>
      </c>
      <c r="E710" s="69">
        <v>0</v>
      </c>
      <c r="F710" s="69">
        <v>0</v>
      </c>
      <c r="G710" s="69">
        <v>0</v>
      </c>
      <c r="H710" s="69">
        <v>0</v>
      </c>
      <c r="I710" s="69">
        <v>0</v>
      </c>
      <c r="J710" s="69">
        <v>0</v>
      </c>
      <c r="K710" s="69">
        <v>0</v>
      </c>
      <c r="L710" s="69">
        <v>0</v>
      </c>
      <c r="M710" s="69">
        <v>0</v>
      </c>
      <c r="N710" s="70" t="s">
        <v>423</v>
      </c>
      <c r="O710" s="69">
        <v>0</v>
      </c>
      <c r="P710" s="69">
        <v>0</v>
      </c>
      <c r="Q710" s="69">
        <v>0</v>
      </c>
      <c r="R710" s="69">
        <v>0</v>
      </c>
      <c r="S710" s="69">
        <v>0</v>
      </c>
      <c r="T710" s="69">
        <v>0</v>
      </c>
      <c r="U710" s="69">
        <v>0</v>
      </c>
      <c r="V710" s="69">
        <v>0</v>
      </c>
      <c r="W710" s="70" t="s">
        <v>423</v>
      </c>
      <c r="X710" s="69">
        <f t="shared" si="452"/>
        <v>0</v>
      </c>
      <c r="Y710" s="69">
        <f t="shared" si="452"/>
        <v>0</v>
      </c>
      <c r="Z710" s="69">
        <f t="shared" si="452"/>
        <v>0</v>
      </c>
      <c r="AA710" s="69">
        <f t="shared" si="452"/>
        <v>0</v>
      </c>
      <c r="AB710" s="69">
        <f t="shared" si="452"/>
        <v>0</v>
      </c>
      <c r="AC710" s="69">
        <f t="shared" si="452"/>
        <v>0</v>
      </c>
      <c r="AD710" s="69">
        <f t="shared" si="452"/>
        <v>0</v>
      </c>
      <c r="AE710" s="69">
        <f t="shared" ref="AE710" si="453">M710-V710</f>
        <v>0</v>
      </c>
      <c r="AF710" s="69">
        <v>0</v>
      </c>
      <c r="AG710" s="69">
        <v>0</v>
      </c>
      <c r="AH710" s="69">
        <v>0</v>
      </c>
      <c r="AI710" s="69">
        <v>0</v>
      </c>
      <c r="AJ710" s="69">
        <v>0</v>
      </c>
      <c r="AK710" s="69">
        <v>0</v>
      </c>
      <c r="AL710" s="69">
        <v>0</v>
      </c>
      <c r="AM710" s="69">
        <v>0</v>
      </c>
      <c r="AN710" s="70" t="s">
        <v>423</v>
      </c>
      <c r="AO710" s="69">
        <v>0</v>
      </c>
      <c r="AP710" s="69">
        <v>0</v>
      </c>
      <c r="AQ710" s="69">
        <v>0</v>
      </c>
      <c r="AR710" s="69">
        <v>0</v>
      </c>
      <c r="AS710" s="69">
        <v>0</v>
      </c>
      <c r="AT710" s="69">
        <v>0</v>
      </c>
      <c r="AU710" s="69">
        <v>0</v>
      </c>
      <c r="AV710" s="69">
        <v>0</v>
      </c>
      <c r="AW710" s="70" t="s">
        <v>423</v>
      </c>
      <c r="AX710" s="69">
        <v>0</v>
      </c>
      <c r="AY710" s="69">
        <v>0</v>
      </c>
      <c r="AZ710" s="69">
        <v>0</v>
      </c>
      <c r="BA710" s="69">
        <v>0</v>
      </c>
      <c r="BB710" s="69">
        <v>0</v>
      </c>
      <c r="BC710" s="69">
        <v>0</v>
      </c>
      <c r="BD710" s="69">
        <v>0</v>
      </c>
      <c r="BE710" s="69">
        <v>0</v>
      </c>
      <c r="BF710" s="70" t="s">
        <v>423</v>
      </c>
      <c r="BG710" s="69">
        <v>0</v>
      </c>
      <c r="BH710" s="69">
        <v>0</v>
      </c>
      <c r="BI710" s="69">
        <v>0</v>
      </c>
      <c r="BJ710" s="69">
        <v>0</v>
      </c>
      <c r="BK710" s="69">
        <v>0</v>
      </c>
      <c r="BL710" s="69">
        <v>0</v>
      </c>
      <c r="BM710" s="69">
        <v>0</v>
      </c>
      <c r="BN710" s="69">
        <v>0</v>
      </c>
      <c r="BO710" s="70" t="s">
        <v>423</v>
      </c>
      <c r="BP710" s="69">
        <v>0</v>
      </c>
      <c r="BQ710" s="69">
        <v>0</v>
      </c>
      <c r="BR710" s="69">
        <v>0</v>
      </c>
      <c r="BS710" s="69">
        <v>0</v>
      </c>
      <c r="BT710" s="69">
        <v>0</v>
      </c>
      <c r="BU710" s="69">
        <v>0</v>
      </c>
      <c r="BV710" s="69">
        <v>0</v>
      </c>
      <c r="BW710" s="69">
        <v>0</v>
      </c>
      <c r="BX710" s="70" t="s">
        <v>423</v>
      </c>
      <c r="BY710" s="69">
        <v>0</v>
      </c>
      <c r="BZ710" s="69">
        <v>0</v>
      </c>
      <c r="CA710" s="69">
        <v>0</v>
      </c>
      <c r="CB710" s="69">
        <v>0</v>
      </c>
      <c r="CC710" s="69">
        <v>0</v>
      </c>
      <c r="CD710" s="69">
        <v>0</v>
      </c>
      <c r="CE710" s="69">
        <v>0</v>
      </c>
      <c r="CF710" s="69">
        <v>0</v>
      </c>
      <c r="CG710" s="70" t="s">
        <v>423</v>
      </c>
      <c r="CH710" s="69">
        <v>0</v>
      </c>
      <c r="CI710" s="69">
        <v>0</v>
      </c>
      <c r="CJ710" s="69">
        <v>0</v>
      </c>
      <c r="CK710" s="69">
        <v>0</v>
      </c>
      <c r="CL710" s="69">
        <v>0</v>
      </c>
      <c r="CM710" s="69">
        <v>0</v>
      </c>
      <c r="CN710" s="69">
        <v>0</v>
      </c>
      <c r="CO710" s="69">
        <v>0</v>
      </c>
      <c r="CP710" s="70" t="s">
        <v>423</v>
      </c>
      <c r="CQ710" s="69">
        <v>0</v>
      </c>
      <c r="CR710" s="69">
        <v>0</v>
      </c>
      <c r="CS710" s="69">
        <v>0</v>
      </c>
      <c r="CT710" s="69">
        <v>0</v>
      </c>
      <c r="CU710" s="69">
        <v>0</v>
      </c>
      <c r="CV710" s="69">
        <v>0</v>
      </c>
      <c r="CW710" s="69">
        <v>0</v>
      </c>
      <c r="CX710" s="69">
        <v>0</v>
      </c>
      <c r="CY710" s="70" t="s">
        <v>423</v>
      </c>
      <c r="CZ710" s="69">
        <v>0</v>
      </c>
      <c r="DA710" s="69">
        <v>0</v>
      </c>
      <c r="DB710" s="69">
        <v>0</v>
      </c>
      <c r="DC710" s="69">
        <v>0</v>
      </c>
      <c r="DD710" s="69">
        <v>0</v>
      </c>
      <c r="DE710" s="69">
        <v>0</v>
      </c>
      <c r="DF710" s="69">
        <v>0</v>
      </c>
      <c r="DG710" s="69">
        <v>0</v>
      </c>
      <c r="DH710" s="70" t="s">
        <v>423</v>
      </c>
    </row>
    <row r="711" spans="1:112" s="74" customFormat="1" ht="11.5" hidden="1" outlineLevel="1" x14ac:dyDescent="0.35">
      <c r="A711" s="88" t="s">
        <v>451</v>
      </c>
      <c r="B711" s="88" t="s">
        <v>740</v>
      </c>
      <c r="C711" s="69"/>
      <c r="D711" s="69">
        <v>0</v>
      </c>
      <c r="E711" s="69">
        <v>0</v>
      </c>
      <c r="F711" s="69">
        <v>0</v>
      </c>
      <c r="G711" s="69">
        <v>0</v>
      </c>
      <c r="H711" s="69">
        <v>0</v>
      </c>
      <c r="I711" s="69">
        <v>0</v>
      </c>
      <c r="J711" s="69">
        <v>0</v>
      </c>
      <c r="K711" s="69">
        <v>0</v>
      </c>
      <c r="L711" s="69">
        <v>0</v>
      </c>
      <c r="M711" s="69">
        <v>0</v>
      </c>
      <c r="N711" s="70" t="s">
        <v>423</v>
      </c>
      <c r="O711" s="69">
        <v>0</v>
      </c>
      <c r="P711" s="69">
        <v>0</v>
      </c>
      <c r="Q711" s="69">
        <v>0</v>
      </c>
      <c r="R711" s="69">
        <v>0</v>
      </c>
      <c r="S711" s="69">
        <v>0</v>
      </c>
      <c r="T711" s="69">
        <v>0</v>
      </c>
      <c r="U711" s="69">
        <v>0</v>
      </c>
      <c r="V711" s="69">
        <v>0</v>
      </c>
      <c r="W711" s="70" t="s">
        <v>423</v>
      </c>
      <c r="X711" s="69">
        <f t="shared" ref="X711:AE726" si="454">F711-O711</f>
        <v>0</v>
      </c>
      <c r="Y711" s="69">
        <f t="shared" si="454"/>
        <v>0</v>
      </c>
      <c r="Z711" s="69">
        <f t="shared" si="454"/>
        <v>0</v>
      </c>
      <c r="AA711" s="69">
        <f t="shared" si="454"/>
        <v>0</v>
      </c>
      <c r="AB711" s="69">
        <f t="shared" si="454"/>
        <v>0</v>
      </c>
      <c r="AC711" s="69">
        <f t="shared" si="454"/>
        <v>0</v>
      </c>
      <c r="AD711" s="69">
        <f t="shared" si="454"/>
        <v>0</v>
      </c>
      <c r="AE711" s="69">
        <f t="shared" si="454"/>
        <v>0</v>
      </c>
      <c r="AF711" s="69">
        <v>0</v>
      </c>
      <c r="AG711" s="69">
        <v>0</v>
      </c>
      <c r="AH711" s="69">
        <v>0</v>
      </c>
      <c r="AI711" s="69">
        <v>0</v>
      </c>
      <c r="AJ711" s="69">
        <v>0</v>
      </c>
      <c r="AK711" s="69">
        <v>0</v>
      </c>
      <c r="AL711" s="69">
        <v>0</v>
      </c>
      <c r="AM711" s="69">
        <v>0</v>
      </c>
      <c r="AN711" s="70" t="s">
        <v>423</v>
      </c>
      <c r="AO711" s="69">
        <v>0</v>
      </c>
      <c r="AP711" s="69">
        <v>0</v>
      </c>
      <c r="AQ711" s="69">
        <v>0</v>
      </c>
      <c r="AR711" s="69">
        <v>0</v>
      </c>
      <c r="AS711" s="69">
        <v>0</v>
      </c>
      <c r="AT711" s="69">
        <v>0</v>
      </c>
      <c r="AU711" s="69">
        <v>0</v>
      </c>
      <c r="AV711" s="69">
        <v>0</v>
      </c>
      <c r="AW711" s="70" t="s">
        <v>423</v>
      </c>
      <c r="AX711" s="69">
        <v>0</v>
      </c>
      <c r="AY711" s="69">
        <v>0</v>
      </c>
      <c r="AZ711" s="69">
        <v>0</v>
      </c>
      <c r="BA711" s="69">
        <v>0</v>
      </c>
      <c r="BB711" s="69">
        <v>0</v>
      </c>
      <c r="BC711" s="69">
        <v>0</v>
      </c>
      <c r="BD711" s="69">
        <v>0</v>
      </c>
      <c r="BE711" s="69">
        <v>0</v>
      </c>
      <c r="BF711" s="70" t="s">
        <v>423</v>
      </c>
      <c r="BG711" s="69">
        <v>0</v>
      </c>
      <c r="BH711" s="69">
        <v>0</v>
      </c>
      <c r="BI711" s="69">
        <v>0</v>
      </c>
      <c r="BJ711" s="69">
        <v>0</v>
      </c>
      <c r="BK711" s="69">
        <v>0</v>
      </c>
      <c r="BL711" s="69">
        <v>0</v>
      </c>
      <c r="BM711" s="69">
        <v>0</v>
      </c>
      <c r="BN711" s="69">
        <v>0</v>
      </c>
      <c r="BO711" s="70" t="s">
        <v>423</v>
      </c>
      <c r="BP711" s="69">
        <v>0</v>
      </c>
      <c r="BQ711" s="69">
        <v>0</v>
      </c>
      <c r="BR711" s="69">
        <v>0</v>
      </c>
      <c r="BS711" s="69">
        <v>0</v>
      </c>
      <c r="BT711" s="69">
        <v>0</v>
      </c>
      <c r="BU711" s="69">
        <v>0</v>
      </c>
      <c r="BV711" s="69">
        <v>0</v>
      </c>
      <c r="BW711" s="69">
        <v>0</v>
      </c>
      <c r="BX711" s="70" t="s">
        <v>423</v>
      </c>
      <c r="BY711" s="69">
        <v>0</v>
      </c>
      <c r="BZ711" s="69">
        <v>0</v>
      </c>
      <c r="CA711" s="69">
        <v>0</v>
      </c>
      <c r="CB711" s="69">
        <v>0</v>
      </c>
      <c r="CC711" s="69">
        <v>0</v>
      </c>
      <c r="CD711" s="69">
        <v>0</v>
      </c>
      <c r="CE711" s="69">
        <v>0</v>
      </c>
      <c r="CF711" s="69">
        <v>0</v>
      </c>
      <c r="CG711" s="70" t="s">
        <v>423</v>
      </c>
      <c r="CH711" s="69">
        <v>0</v>
      </c>
      <c r="CI711" s="69">
        <v>0</v>
      </c>
      <c r="CJ711" s="69">
        <v>0</v>
      </c>
      <c r="CK711" s="69">
        <v>0</v>
      </c>
      <c r="CL711" s="69">
        <v>0</v>
      </c>
      <c r="CM711" s="69">
        <v>0</v>
      </c>
      <c r="CN711" s="69">
        <v>0</v>
      </c>
      <c r="CO711" s="69">
        <v>0</v>
      </c>
      <c r="CP711" s="70" t="s">
        <v>423</v>
      </c>
      <c r="CQ711" s="69">
        <v>0</v>
      </c>
      <c r="CR711" s="69">
        <v>0</v>
      </c>
      <c r="CS711" s="69">
        <v>0</v>
      </c>
      <c r="CT711" s="69">
        <v>0</v>
      </c>
      <c r="CU711" s="69">
        <v>0</v>
      </c>
      <c r="CV711" s="69">
        <v>0</v>
      </c>
      <c r="CW711" s="69">
        <v>0</v>
      </c>
      <c r="CX711" s="69">
        <v>0</v>
      </c>
      <c r="CY711" s="70" t="s">
        <v>423</v>
      </c>
      <c r="CZ711" s="69">
        <v>0</v>
      </c>
      <c r="DA711" s="69">
        <v>0</v>
      </c>
      <c r="DB711" s="69">
        <v>0</v>
      </c>
      <c r="DC711" s="69">
        <v>0</v>
      </c>
      <c r="DD711" s="69">
        <v>0</v>
      </c>
      <c r="DE711" s="69">
        <v>0</v>
      </c>
      <c r="DF711" s="69">
        <v>0</v>
      </c>
      <c r="DG711" s="69">
        <v>0</v>
      </c>
      <c r="DH711" s="70" t="s">
        <v>423</v>
      </c>
    </row>
    <row r="712" spans="1:112" s="74" customFormat="1" ht="11.5" hidden="1" outlineLevel="1" x14ac:dyDescent="0.35">
      <c r="A712" s="88" t="s">
        <v>451</v>
      </c>
      <c r="B712" s="88" t="s">
        <v>740</v>
      </c>
      <c r="C712" s="69"/>
      <c r="D712" s="69">
        <v>0</v>
      </c>
      <c r="E712" s="69">
        <v>0</v>
      </c>
      <c r="F712" s="69">
        <v>0</v>
      </c>
      <c r="G712" s="69">
        <v>0</v>
      </c>
      <c r="H712" s="69">
        <v>0</v>
      </c>
      <c r="I712" s="69">
        <v>0</v>
      </c>
      <c r="J712" s="69">
        <v>0</v>
      </c>
      <c r="K712" s="69">
        <v>0</v>
      </c>
      <c r="L712" s="69">
        <v>0</v>
      </c>
      <c r="M712" s="69">
        <v>0</v>
      </c>
      <c r="N712" s="70" t="s">
        <v>423</v>
      </c>
      <c r="O712" s="69">
        <v>0</v>
      </c>
      <c r="P712" s="69">
        <v>0</v>
      </c>
      <c r="Q712" s="69">
        <v>0</v>
      </c>
      <c r="R712" s="69">
        <v>0</v>
      </c>
      <c r="S712" s="69">
        <v>0</v>
      </c>
      <c r="T712" s="69">
        <v>0</v>
      </c>
      <c r="U712" s="69">
        <v>0</v>
      </c>
      <c r="V712" s="69">
        <v>0</v>
      </c>
      <c r="W712" s="70" t="s">
        <v>423</v>
      </c>
      <c r="X712" s="69">
        <f t="shared" si="454"/>
        <v>0</v>
      </c>
      <c r="Y712" s="69">
        <f t="shared" si="454"/>
        <v>0</v>
      </c>
      <c r="Z712" s="69">
        <f t="shared" si="454"/>
        <v>0</v>
      </c>
      <c r="AA712" s="69">
        <f t="shared" si="454"/>
        <v>0</v>
      </c>
      <c r="AB712" s="69">
        <f t="shared" si="454"/>
        <v>0</v>
      </c>
      <c r="AC712" s="69">
        <f t="shared" si="454"/>
        <v>0</v>
      </c>
      <c r="AD712" s="69">
        <f t="shared" si="454"/>
        <v>0</v>
      </c>
      <c r="AE712" s="69">
        <f t="shared" si="454"/>
        <v>0</v>
      </c>
      <c r="AF712" s="69">
        <v>0</v>
      </c>
      <c r="AG712" s="69">
        <v>0</v>
      </c>
      <c r="AH712" s="69">
        <v>0</v>
      </c>
      <c r="AI712" s="69">
        <v>0</v>
      </c>
      <c r="AJ712" s="69">
        <v>0</v>
      </c>
      <c r="AK712" s="69">
        <v>0</v>
      </c>
      <c r="AL712" s="69">
        <v>0</v>
      </c>
      <c r="AM712" s="69">
        <v>0</v>
      </c>
      <c r="AN712" s="70" t="s">
        <v>423</v>
      </c>
      <c r="AO712" s="69">
        <v>0</v>
      </c>
      <c r="AP712" s="69">
        <v>0</v>
      </c>
      <c r="AQ712" s="69">
        <v>0</v>
      </c>
      <c r="AR712" s="69">
        <v>0</v>
      </c>
      <c r="AS712" s="69">
        <v>0</v>
      </c>
      <c r="AT712" s="69">
        <v>0</v>
      </c>
      <c r="AU712" s="69">
        <v>0</v>
      </c>
      <c r="AV712" s="69">
        <v>0</v>
      </c>
      <c r="AW712" s="70" t="s">
        <v>423</v>
      </c>
      <c r="AX712" s="69">
        <v>0</v>
      </c>
      <c r="AY712" s="69">
        <v>0</v>
      </c>
      <c r="AZ712" s="69">
        <v>0</v>
      </c>
      <c r="BA712" s="69">
        <v>0</v>
      </c>
      <c r="BB712" s="69">
        <v>0</v>
      </c>
      <c r="BC712" s="69">
        <v>0</v>
      </c>
      <c r="BD712" s="69">
        <v>0</v>
      </c>
      <c r="BE712" s="69">
        <v>0</v>
      </c>
      <c r="BF712" s="70" t="s">
        <v>423</v>
      </c>
      <c r="BG712" s="69">
        <v>0</v>
      </c>
      <c r="BH712" s="69">
        <v>0</v>
      </c>
      <c r="BI712" s="69">
        <v>0</v>
      </c>
      <c r="BJ712" s="69">
        <v>0</v>
      </c>
      <c r="BK712" s="69">
        <v>0</v>
      </c>
      <c r="BL712" s="69">
        <v>0</v>
      </c>
      <c r="BM712" s="69">
        <v>0</v>
      </c>
      <c r="BN712" s="69">
        <v>0</v>
      </c>
      <c r="BO712" s="70" t="s">
        <v>423</v>
      </c>
      <c r="BP712" s="69">
        <v>0</v>
      </c>
      <c r="BQ712" s="69">
        <v>0</v>
      </c>
      <c r="BR712" s="69">
        <v>0</v>
      </c>
      <c r="BS712" s="69">
        <v>0</v>
      </c>
      <c r="BT712" s="69">
        <v>0</v>
      </c>
      <c r="BU712" s="69">
        <v>0</v>
      </c>
      <c r="BV712" s="69">
        <v>0</v>
      </c>
      <c r="BW712" s="69">
        <v>0</v>
      </c>
      <c r="BX712" s="70" t="s">
        <v>423</v>
      </c>
      <c r="BY712" s="69">
        <v>0</v>
      </c>
      <c r="BZ712" s="69">
        <v>0</v>
      </c>
      <c r="CA712" s="69">
        <v>0</v>
      </c>
      <c r="CB712" s="69">
        <v>0</v>
      </c>
      <c r="CC712" s="69">
        <v>0</v>
      </c>
      <c r="CD712" s="69">
        <v>0</v>
      </c>
      <c r="CE712" s="69">
        <v>0</v>
      </c>
      <c r="CF712" s="69">
        <v>0</v>
      </c>
      <c r="CG712" s="70" t="s">
        <v>423</v>
      </c>
      <c r="CH712" s="69">
        <v>0</v>
      </c>
      <c r="CI712" s="69">
        <v>0</v>
      </c>
      <c r="CJ712" s="69">
        <v>0</v>
      </c>
      <c r="CK712" s="69">
        <v>0</v>
      </c>
      <c r="CL712" s="69">
        <v>0</v>
      </c>
      <c r="CM712" s="69">
        <v>0</v>
      </c>
      <c r="CN712" s="69">
        <v>0</v>
      </c>
      <c r="CO712" s="69">
        <v>0</v>
      </c>
      <c r="CP712" s="70" t="s">
        <v>423</v>
      </c>
      <c r="CQ712" s="69">
        <v>0</v>
      </c>
      <c r="CR712" s="69">
        <v>0</v>
      </c>
      <c r="CS712" s="69">
        <v>0</v>
      </c>
      <c r="CT712" s="69">
        <v>0</v>
      </c>
      <c r="CU712" s="69">
        <v>0</v>
      </c>
      <c r="CV712" s="69">
        <v>0</v>
      </c>
      <c r="CW712" s="69">
        <v>0</v>
      </c>
      <c r="CX712" s="69">
        <v>0</v>
      </c>
      <c r="CY712" s="70" t="s">
        <v>423</v>
      </c>
      <c r="CZ712" s="69">
        <v>0</v>
      </c>
      <c r="DA712" s="69">
        <v>0</v>
      </c>
      <c r="DB712" s="69">
        <v>0</v>
      </c>
      <c r="DC712" s="69">
        <v>0</v>
      </c>
      <c r="DD712" s="69">
        <v>0</v>
      </c>
      <c r="DE712" s="69">
        <v>0</v>
      </c>
      <c r="DF712" s="69">
        <v>0</v>
      </c>
      <c r="DG712" s="69">
        <v>0</v>
      </c>
      <c r="DH712" s="70" t="s">
        <v>423</v>
      </c>
    </row>
    <row r="713" spans="1:112" s="74" customFormat="1" ht="11.5" hidden="1" outlineLevel="1" x14ac:dyDescent="0.35">
      <c r="A713" s="88" t="s">
        <v>451</v>
      </c>
      <c r="B713" s="88" t="s">
        <v>740</v>
      </c>
      <c r="C713" s="69"/>
      <c r="D713" s="69">
        <v>0</v>
      </c>
      <c r="E713" s="69">
        <v>0</v>
      </c>
      <c r="F713" s="69">
        <v>0</v>
      </c>
      <c r="G713" s="69">
        <v>0</v>
      </c>
      <c r="H713" s="69">
        <v>0</v>
      </c>
      <c r="I713" s="69">
        <v>0</v>
      </c>
      <c r="J713" s="69">
        <v>0</v>
      </c>
      <c r="K713" s="69">
        <v>0</v>
      </c>
      <c r="L713" s="69">
        <v>0</v>
      </c>
      <c r="M713" s="69">
        <v>0</v>
      </c>
      <c r="N713" s="70" t="s">
        <v>423</v>
      </c>
      <c r="O713" s="69">
        <v>0</v>
      </c>
      <c r="P713" s="69">
        <v>0</v>
      </c>
      <c r="Q713" s="69">
        <v>0</v>
      </c>
      <c r="R713" s="69">
        <v>0</v>
      </c>
      <c r="S713" s="69">
        <v>0</v>
      </c>
      <c r="T713" s="69">
        <v>0</v>
      </c>
      <c r="U713" s="69">
        <v>0</v>
      </c>
      <c r="V713" s="69">
        <v>0</v>
      </c>
      <c r="W713" s="70" t="s">
        <v>423</v>
      </c>
      <c r="X713" s="69">
        <f t="shared" si="454"/>
        <v>0</v>
      </c>
      <c r="Y713" s="69">
        <f t="shared" si="454"/>
        <v>0</v>
      </c>
      <c r="Z713" s="69">
        <f t="shared" si="454"/>
        <v>0</v>
      </c>
      <c r="AA713" s="69">
        <f t="shared" si="454"/>
        <v>0</v>
      </c>
      <c r="AB713" s="69">
        <f t="shared" si="454"/>
        <v>0</v>
      </c>
      <c r="AC713" s="69">
        <f t="shared" si="454"/>
        <v>0</v>
      </c>
      <c r="AD713" s="69">
        <f t="shared" si="454"/>
        <v>0</v>
      </c>
      <c r="AE713" s="69">
        <f t="shared" si="454"/>
        <v>0</v>
      </c>
      <c r="AF713" s="69">
        <v>0</v>
      </c>
      <c r="AG713" s="69">
        <v>0</v>
      </c>
      <c r="AH713" s="69">
        <v>0</v>
      </c>
      <c r="AI713" s="69">
        <v>0</v>
      </c>
      <c r="AJ713" s="69">
        <v>0</v>
      </c>
      <c r="AK713" s="69">
        <v>0</v>
      </c>
      <c r="AL713" s="69">
        <v>0</v>
      </c>
      <c r="AM713" s="69">
        <v>0</v>
      </c>
      <c r="AN713" s="70" t="s">
        <v>423</v>
      </c>
      <c r="AO713" s="69">
        <v>0</v>
      </c>
      <c r="AP713" s="69">
        <v>0</v>
      </c>
      <c r="AQ713" s="69">
        <v>0</v>
      </c>
      <c r="AR713" s="69">
        <v>0</v>
      </c>
      <c r="AS713" s="69">
        <v>0</v>
      </c>
      <c r="AT713" s="69">
        <v>0</v>
      </c>
      <c r="AU713" s="69">
        <v>0</v>
      </c>
      <c r="AV713" s="69">
        <v>0</v>
      </c>
      <c r="AW713" s="70" t="s">
        <v>423</v>
      </c>
      <c r="AX713" s="69">
        <v>0</v>
      </c>
      <c r="AY713" s="69">
        <v>0</v>
      </c>
      <c r="AZ713" s="69">
        <v>0</v>
      </c>
      <c r="BA713" s="69">
        <v>0</v>
      </c>
      <c r="BB713" s="69">
        <v>0</v>
      </c>
      <c r="BC713" s="69">
        <v>0</v>
      </c>
      <c r="BD713" s="69">
        <v>0</v>
      </c>
      <c r="BE713" s="69">
        <v>0</v>
      </c>
      <c r="BF713" s="70" t="s">
        <v>423</v>
      </c>
      <c r="BG713" s="69">
        <v>0</v>
      </c>
      <c r="BH713" s="69">
        <v>0</v>
      </c>
      <c r="BI713" s="69">
        <v>0</v>
      </c>
      <c r="BJ713" s="69">
        <v>0</v>
      </c>
      <c r="BK713" s="69">
        <v>0</v>
      </c>
      <c r="BL713" s="69">
        <v>0</v>
      </c>
      <c r="BM713" s="69">
        <v>0</v>
      </c>
      <c r="BN713" s="69">
        <v>0</v>
      </c>
      <c r="BO713" s="70" t="s">
        <v>423</v>
      </c>
      <c r="BP713" s="69">
        <v>0</v>
      </c>
      <c r="BQ713" s="69">
        <v>0</v>
      </c>
      <c r="BR713" s="69">
        <v>0</v>
      </c>
      <c r="BS713" s="69">
        <v>0</v>
      </c>
      <c r="BT713" s="69">
        <v>0</v>
      </c>
      <c r="BU713" s="69">
        <v>0</v>
      </c>
      <c r="BV713" s="69">
        <v>0</v>
      </c>
      <c r="BW713" s="69">
        <v>0</v>
      </c>
      <c r="BX713" s="70" t="s">
        <v>423</v>
      </c>
      <c r="BY713" s="69">
        <v>0</v>
      </c>
      <c r="BZ713" s="69">
        <v>0</v>
      </c>
      <c r="CA713" s="69">
        <v>0</v>
      </c>
      <c r="CB713" s="69">
        <v>0</v>
      </c>
      <c r="CC713" s="69">
        <v>0</v>
      </c>
      <c r="CD713" s="69">
        <v>0</v>
      </c>
      <c r="CE713" s="69">
        <v>0</v>
      </c>
      <c r="CF713" s="69">
        <v>0</v>
      </c>
      <c r="CG713" s="70" t="s">
        <v>423</v>
      </c>
      <c r="CH713" s="69">
        <v>0</v>
      </c>
      <c r="CI713" s="69">
        <v>0</v>
      </c>
      <c r="CJ713" s="69">
        <v>0</v>
      </c>
      <c r="CK713" s="69">
        <v>0</v>
      </c>
      <c r="CL713" s="69">
        <v>0</v>
      </c>
      <c r="CM713" s="69">
        <v>0</v>
      </c>
      <c r="CN713" s="69">
        <v>0</v>
      </c>
      <c r="CO713" s="69">
        <v>0</v>
      </c>
      <c r="CP713" s="70" t="s">
        <v>423</v>
      </c>
      <c r="CQ713" s="69">
        <v>0</v>
      </c>
      <c r="CR713" s="69">
        <v>0</v>
      </c>
      <c r="CS713" s="69">
        <v>0</v>
      </c>
      <c r="CT713" s="69">
        <v>0</v>
      </c>
      <c r="CU713" s="69">
        <v>0</v>
      </c>
      <c r="CV713" s="69">
        <v>0</v>
      </c>
      <c r="CW713" s="69">
        <v>0</v>
      </c>
      <c r="CX713" s="69">
        <v>0</v>
      </c>
      <c r="CY713" s="70" t="s">
        <v>423</v>
      </c>
      <c r="CZ713" s="69">
        <v>0</v>
      </c>
      <c r="DA713" s="69">
        <v>0</v>
      </c>
      <c r="DB713" s="69">
        <v>0</v>
      </c>
      <c r="DC713" s="69">
        <v>0</v>
      </c>
      <c r="DD713" s="69">
        <v>0</v>
      </c>
      <c r="DE713" s="69">
        <v>0</v>
      </c>
      <c r="DF713" s="69">
        <v>0</v>
      </c>
      <c r="DG713" s="69">
        <v>0</v>
      </c>
      <c r="DH713" s="70" t="s">
        <v>423</v>
      </c>
    </row>
    <row r="714" spans="1:112" s="74" customFormat="1" ht="11.5" hidden="1" outlineLevel="1" x14ac:dyDescent="0.35">
      <c r="A714" s="88" t="s">
        <v>451</v>
      </c>
      <c r="B714" s="88" t="s">
        <v>740</v>
      </c>
      <c r="C714" s="69"/>
      <c r="D714" s="69">
        <v>0</v>
      </c>
      <c r="E714" s="69">
        <v>0</v>
      </c>
      <c r="F714" s="69">
        <v>0</v>
      </c>
      <c r="G714" s="69">
        <v>0</v>
      </c>
      <c r="H714" s="69">
        <v>0</v>
      </c>
      <c r="I714" s="69">
        <v>0</v>
      </c>
      <c r="J714" s="69">
        <v>0</v>
      </c>
      <c r="K714" s="69">
        <v>0</v>
      </c>
      <c r="L714" s="69">
        <v>0</v>
      </c>
      <c r="M714" s="69">
        <v>0</v>
      </c>
      <c r="N714" s="70" t="s">
        <v>423</v>
      </c>
      <c r="O714" s="69">
        <v>0</v>
      </c>
      <c r="P714" s="69">
        <v>0</v>
      </c>
      <c r="Q714" s="69">
        <v>0</v>
      </c>
      <c r="R714" s="69">
        <v>0</v>
      </c>
      <c r="S714" s="69">
        <v>0</v>
      </c>
      <c r="T714" s="69">
        <v>0</v>
      </c>
      <c r="U714" s="69">
        <v>0</v>
      </c>
      <c r="V714" s="69">
        <v>0</v>
      </c>
      <c r="W714" s="70" t="s">
        <v>423</v>
      </c>
      <c r="X714" s="69">
        <f t="shared" si="454"/>
        <v>0</v>
      </c>
      <c r="Y714" s="69">
        <f t="shared" si="454"/>
        <v>0</v>
      </c>
      <c r="Z714" s="69">
        <f t="shared" si="454"/>
        <v>0</v>
      </c>
      <c r="AA714" s="69">
        <f t="shared" si="454"/>
        <v>0</v>
      </c>
      <c r="AB714" s="69">
        <f t="shared" si="454"/>
        <v>0</v>
      </c>
      <c r="AC714" s="69">
        <f t="shared" si="454"/>
        <v>0</v>
      </c>
      <c r="AD714" s="69">
        <f t="shared" si="454"/>
        <v>0</v>
      </c>
      <c r="AE714" s="69">
        <f t="shared" si="454"/>
        <v>0</v>
      </c>
      <c r="AF714" s="69">
        <v>0</v>
      </c>
      <c r="AG714" s="69">
        <v>0</v>
      </c>
      <c r="AH714" s="69">
        <v>0</v>
      </c>
      <c r="AI714" s="69">
        <v>0</v>
      </c>
      <c r="AJ714" s="69">
        <v>0</v>
      </c>
      <c r="AK714" s="69">
        <v>0</v>
      </c>
      <c r="AL714" s="69">
        <v>0</v>
      </c>
      <c r="AM714" s="69">
        <v>0</v>
      </c>
      <c r="AN714" s="70" t="s">
        <v>423</v>
      </c>
      <c r="AO714" s="69">
        <v>0</v>
      </c>
      <c r="AP714" s="69">
        <v>0</v>
      </c>
      <c r="AQ714" s="69">
        <v>0</v>
      </c>
      <c r="AR714" s="69">
        <v>0</v>
      </c>
      <c r="AS714" s="69">
        <v>0</v>
      </c>
      <c r="AT714" s="69">
        <v>0</v>
      </c>
      <c r="AU714" s="69">
        <v>0</v>
      </c>
      <c r="AV714" s="69">
        <v>0</v>
      </c>
      <c r="AW714" s="70" t="s">
        <v>423</v>
      </c>
      <c r="AX714" s="69">
        <v>0</v>
      </c>
      <c r="AY714" s="69">
        <v>0</v>
      </c>
      <c r="AZ714" s="69">
        <v>0</v>
      </c>
      <c r="BA714" s="69">
        <v>0</v>
      </c>
      <c r="BB714" s="69">
        <v>0</v>
      </c>
      <c r="BC714" s="69">
        <v>0</v>
      </c>
      <c r="BD714" s="69">
        <v>0</v>
      </c>
      <c r="BE714" s="69">
        <v>0</v>
      </c>
      <c r="BF714" s="70" t="s">
        <v>423</v>
      </c>
      <c r="BG714" s="69">
        <v>0</v>
      </c>
      <c r="BH714" s="69">
        <v>0</v>
      </c>
      <c r="BI714" s="69">
        <v>0</v>
      </c>
      <c r="BJ714" s="69">
        <v>0</v>
      </c>
      <c r="BK714" s="69">
        <v>0</v>
      </c>
      <c r="BL714" s="69">
        <v>0</v>
      </c>
      <c r="BM714" s="69">
        <v>0</v>
      </c>
      <c r="BN714" s="69">
        <v>0</v>
      </c>
      <c r="BO714" s="70" t="s">
        <v>423</v>
      </c>
      <c r="BP714" s="69">
        <v>0</v>
      </c>
      <c r="BQ714" s="69">
        <v>0</v>
      </c>
      <c r="BR714" s="69">
        <v>0</v>
      </c>
      <c r="BS714" s="69">
        <v>0</v>
      </c>
      <c r="BT714" s="69">
        <v>0</v>
      </c>
      <c r="BU714" s="69">
        <v>0</v>
      </c>
      <c r="BV714" s="69">
        <v>0</v>
      </c>
      <c r="BW714" s="69">
        <v>0</v>
      </c>
      <c r="BX714" s="70" t="s">
        <v>423</v>
      </c>
      <c r="BY714" s="69">
        <v>0</v>
      </c>
      <c r="BZ714" s="69">
        <v>0</v>
      </c>
      <c r="CA714" s="69">
        <v>0</v>
      </c>
      <c r="CB714" s="69">
        <v>0</v>
      </c>
      <c r="CC714" s="69">
        <v>0</v>
      </c>
      <c r="CD714" s="69">
        <v>0</v>
      </c>
      <c r="CE714" s="69">
        <v>0</v>
      </c>
      <c r="CF714" s="69">
        <v>0</v>
      </c>
      <c r="CG714" s="70" t="s">
        <v>423</v>
      </c>
      <c r="CH714" s="69">
        <v>0</v>
      </c>
      <c r="CI714" s="69">
        <v>0</v>
      </c>
      <c r="CJ714" s="69">
        <v>0</v>
      </c>
      <c r="CK714" s="69">
        <v>0</v>
      </c>
      <c r="CL714" s="69">
        <v>0</v>
      </c>
      <c r="CM714" s="69">
        <v>0</v>
      </c>
      <c r="CN714" s="69">
        <v>0</v>
      </c>
      <c r="CO714" s="69">
        <v>0</v>
      </c>
      <c r="CP714" s="70" t="s">
        <v>423</v>
      </c>
      <c r="CQ714" s="69">
        <v>0</v>
      </c>
      <c r="CR714" s="69">
        <v>0</v>
      </c>
      <c r="CS714" s="69">
        <v>0</v>
      </c>
      <c r="CT714" s="69">
        <v>0</v>
      </c>
      <c r="CU714" s="69">
        <v>0</v>
      </c>
      <c r="CV714" s="69">
        <v>0</v>
      </c>
      <c r="CW714" s="69">
        <v>0</v>
      </c>
      <c r="CX714" s="69">
        <v>0</v>
      </c>
      <c r="CY714" s="70" t="s">
        <v>423</v>
      </c>
      <c r="CZ714" s="69">
        <v>0</v>
      </c>
      <c r="DA714" s="69">
        <v>0</v>
      </c>
      <c r="DB714" s="69">
        <v>0</v>
      </c>
      <c r="DC714" s="69">
        <v>0</v>
      </c>
      <c r="DD714" s="69">
        <v>0</v>
      </c>
      <c r="DE714" s="69">
        <v>0</v>
      </c>
      <c r="DF714" s="69">
        <v>0</v>
      </c>
      <c r="DG714" s="69">
        <v>0</v>
      </c>
      <c r="DH714" s="70" t="s">
        <v>423</v>
      </c>
    </row>
    <row r="715" spans="1:112" s="74" customFormat="1" ht="11.5" hidden="1" outlineLevel="1" x14ac:dyDescent="0.35">
      <c r="A715" s="88" t="s">
        <v>451</v>
      </c>
      <c r="B715" s="88" t="s">
        <v>740</v>
      </c>
      <c r="C715" s="69"/>
      <c r="D715" s="69">
        <v>0</v>
      </c>
      <c r="E715" s="69">
        <v>0</v>
      </c>
      <c r="F715" s="69">
        <v>0</v>
      </c>
      <c r="G715" s="69">
        <v>0</v>
      </c>
      <c r="H715" s="69">
        <v>0</v>
      </c>
      <c r="I715" s="69">
        <v>0</v>
      </c>
      <c r="J715" s="69">
        <v>0</v>
      </c>
      <c r="K715" s="69">
        <v>0</v>
      </c>
      <c r="L715" s="69">
        <v>0</v>
      </c>
      <c r="M715" s="69">
        <v>0</v>
      </c>
      <c r="N715" s="70" t="s">
        <v>423</v>
      </c>
      <c r="O715" s="69">
        <v>0</v>
      </c>
      <c r="P715" s="69">
        <v>0</v>
      </c>
      <c r="Q715" s="69">
        <v>0</v>
      </c>
      <c r="R715" s="69">
        <v>0</v>
      </c>
      <c r="S715" s="69">
        <v>0</v>
      </c>
      <c r="T715" s="69">
        <v>0</v>
      </c>
      <c r="U715" s="69">
        <v>0</v>
      </c>
      <c r="V715" s="69">
        <v>0</v>
      </c>
      <c r="W715" s="70" t="s">
        <v>423</v>
      </c>
      <c r="X715" s="69">
        <f t="shared" si="454"/>
        <v>0</v>
      </c>
      <c r="Y715" s="69">
        <f t="shared" si="454"/>
        <v>0</v>
      </c>
      <c r="Z715" s="69">
        <f t="shared" si="454"/>
        <v>0</v>
      </c>
      <c r="AA715" s="69">
        <f t="shared" si="454"/>
        <v>0</v>
      </c>
      <c r="AB715" s="69">
        <f t="shared" si="454"/>
        <v>0</v>
      </c>
      <c r="AC715" s="69">
        <f t="shared" si="454"/>
        <v>0</v>
      </c>
      <c r="AD715" s="69">
        <f t="shared" si="454"/>
        <v>0</v>
      </c>
      <c r="AE715" s="69">
        <f t="shared" si="454"/>
        <v>0</v>
      </c>
      <c r="AF715" s="69">
        <v>0</v>
      </c>
      <c r="AG715" s="69">
        <v>0</v>
      </c>
      <c r="AH715" s="69">
        <v>0</v>
      </c>
      <c r="AI715" s="69">
        <v>0</v>
      </c>
      <c r="AJ715" s="69">
        <v>0</v>
      </c>
      <c r="AK715" s="69">
        <v>0</v>
      </c>
      <c r="AL715" s="69">
        <v>0</v>
      </c>
      <c r="AM715" s="69">
        <v>0</v>
      </c>
      <c r="AN715" s="70" t="s">
        <v>423</v>
      </c>
      <c r="AO715" s="69">
        <v>0</v>
      </c>
      <c r="AP715" s="69">
        <v>0</v>
      </c>
      <c r="AQ715" s="69">
        <v>0</v>
      </c>
      <c r="AR715" s="69">
        <v>0</v>
      </c>
      <c r="AS715" s="69">
        <v>0</v>
      </c>
      <c r="AT715" s="69">
        <v>0</v>
      </c>
      <c r="AU715" s="69">
        <v>0</v>
      </c>
      <c r="AV715" s="69">
        <v>0</v>
      </c>
      <c r="AW715" s="70" t="s">
        <v>423</v>
      </c>
      <c r="AX715" s="69">
        <v>0</v>
      </c>
      <c r="AY715" s="69">
        <v>0</v>
      </c>
      <c r="AZ715" s="69">
        <v>0</v>
      </c>
      <c r="BA715" s="69">
        <v>0</v>
      </c>
      <c r="BB715" s="69">
        <v>0</v>
      </c>
      <c r="BC715" s="69">
        <v>0</v>
      </c>
      <c r="BD715" s="69">
        <v>0</v>
      </c>
      <c r="BE715" s="69">
        <v>0</v>
      </c>
      <c r="BF715" s="70" t="s">
        <v>423</v>
      </c>
      <c r="BG715" s="69">
        <v>0</v>
      </c>
      <c r="BH715" s="69">
        <v>0</v>
      </c>
      <c r="BI715" s="69">
        <v>0</v>
      </c>
      <c r="BJ715" s="69">
        <v>0</v>
      </c>
      <c r="BK715" s="69">
        <v>0</v>
      </c>
      <c r="BL715" s="69">
        <v>0</v>
      </c>
      <c r="BM715" s="69">
        <v>0</v>
      </c>
      <c r="BN715" s="69">
        <v>0</v>
      </c>
      <c r="BO715" s="70" t="s">
        <v>423</v>
      </c>
      <c r="BP715" s="69">
        <v>0</v>
      </c>
      <c r="BQ715" s="69">
        <v>0</v>
      </c>
      <c r="BR715" s="69">
        <v>0</v>
      </c>
      <c r="BS715" s="69">
        <v>0</v>
      </c>
      <c r="BT715" s="69">
        <v>0</v>
      </c>
      <c r="BU715" s="69">
        <v>0</v>
      </c>
      <c r="BV715" s="69">
        <v>0</v>
      </c>
      <c r="BW715" s="69">
        <v>0</v>
      </c>
      <c r="BX715" s="70" t="s">
        <v>423</v>
      </c>
      <c r="BY715" s="69">
        <v>0</v>
      </c>
      <c r="BZ715" s="69">
        <v>0</v>
      </c>
      <c r="CA715" s="69">
        <v>0</v>
      </c>
      <c r="CB715" s="69">
        <v>0</v>
      </c>
      <c r="CC715" s="69">
        <v>0</v>
      </c>
      <c r="CD715" s="69">
        <v>0</v>
      </c>
      <c r="CE715" s="69">
        <v>0</v>
      </c>
      <c r="CF715" s="69">
        <v>0</v>
      </c>
      <c r="CG715" s="70" t="s">
        <v>423</v>
      </c>
      <c r="CH715" s="69">
        <v>0</v>
      </c>
      <c r="CI715" s="69">
        <v>0</v>
      </c>
      <c r="CJ715" s="69">
        <v>0</v>
      </c>
      <c r="CK715" s="69">
        <v>0</v>
      </c>
      <c r="CL715" s="69">
        <v>0</v>
      </c>
      <c r="CM715" s="69">
        <v>0</v>
      </c>
      <c r="CN715" s="69">
        <v>0</v>
      </c>
      <c r="CO715" s="69">
        <v>0</v>
      </c>
      <c r="CP715" s="70" t="s">
        <v>423</v>
      </c>
      <c r="CQ715" s="69">
        <v>0</v>
      </c>
      <c r="CR715" s="69">
        <v>0</v>
      </c>
      <c r="CS715" s="69">
        <v>0</v>
      </c>
      <c r="CT715" s="69">
        <v>0</v>
      </c>
      <c r="CU715" s="69">
        <v>0</v>
      </c>
      <c r="CV715" s="69">
        <v>0</v>
      </c>
      <c r="CW715" s="69">
        <v>0</v>
      </c>
      <c r="CX715" s="69">
        <v>0</v>
      </c>
      <c r="CY715" s="70" t="s">
        <v>423</v>
      </c>
      <c r="CZ715" s="69">
        <v>0</v>
      </c>
      <c r="DA715" s="69">
        <v>0</v>
      </c>
      <c r="DB715" s="69">
        <v>0</v>
      </c>
      <c r="DC715" s="69">
        <v>0</v>
      </c>
      <c r="DD715" s="69">
        <v>0</v>
      </c>
      <c r="DE715" s="69">
        <v>0</v>
      </c>
      <c r="DF715" s="69">
        <v>0</v>
      </c>
      <c r="DG715" s="69">
        <v>0</v>
      </c>
      <c r="DH715" s="70" t="s">
        <v>423</v>
      </c>
    </row>
    <row r="716" spans="1:112" s="74" customFormat="1" ht="11.5" hidden="1" outlineLevel="1" x14ac:dyDescent="0.35">
      <c r="A716" s="88" t="s">
        <v>451</v>
      </c>
      <c r="B716" s="88" t="s">
        <v>740</v>
      </c>
      <c r="C716" s="69"/>
      <c r="D716" s="69">
        <v>0</v>
      </c>
      <c r="E716" s="69">
        <v>0</v>
      </c>
      <c r="F716" s="69">
        <v>0</v>
      </c>
      <c r="G716" s="69">
        <v>0</v>
      </c>
      <c r="H716" s="69">
        <v>0</v>
      </c>
      <c r="I716" s="69">
        <v>0</v>
      </c>
      <c r="J716" s="69">
        <v>0</v>
      </c>
      <c r="K716" s="69">
        <v>0</v>
      </c>
      <c r="L716" s="69">
        <v>0</v>
      </c>
      <c r="M716" s="69">
        <v>0</v>
      </c>
      <c r="N716" s="70" t="s">
        <v>423</v>
      </c>
      <c r="O716" s="69">
        <v>0</v>
      </c>
      <c r="P716" s="69">
        <v>0</v>
      </c>
      <c r="Q716" s="69">
        <v>0</v>
      </c>
      <c r="R716" s="69">
        <v>0</v>
      </c>
      <c r="S716" s="69">
        <v>0</v>
      </c>
      <c r="T716" s="69">
        <v>0</v>
      </c>
      <c r="U716" s="69">
        <v>0</v>
      </c>
      <c r="V716" s="69">
        <v>0</v>
      </c>
      <c r="W716" s="70" t="s">
        <v>423</v>
      </c>
      <c r="X716" s="69">
        <f t="shared" si="454"/>
        <v>0</v>
      </c>
      <c r="Y716" s="69">
        <f t="shared" si="454"/>
        <v>0</v>
      </c>
      <c r="Z716" s="69">
        <f t="shared" si="454"/>
        <v>0</v>
      </c>
      <c r="AA716" s="69">
        <f t="shared" si="454"/>
        <v>0</v>
      </c>
      <c r="AB716" s="69">
        <f t="shared" si="454"/>
        <v>0</v>
      </c>
      <c r="AC716" s="69">
        <f t="shared" si="454"/>
        <v>0</v>
      </c>
      <c r="AD716" s="69">
        <f t="shared" si="454"/>
        <v>0</v>
      </c>
      <c r="AE716" s="69">
        <f t="shared" si="454"/>
        <v>0</v>
      </c>
      <c r="AF716" s="69">
        <v>0</v>
      </c>
      <c r="AG716" s="69">
        <v>0</v>
      </c>
      <c r="AH716" s="69">
        <v>0</v>
      </c>
      <c r="AI716" s="69">
        <v>0</v>
      </c>
      <c r="AJ716" s="69">
        <v>0</v>
      </c>
      <c r="AK716" s="69">
        <v>0</v>
      </c>
      <c r="AL716" s="69">
        <v>0</v>
      </c>
      <c r="AM716" s="69">
        <v>0</v>
      </c>
      <c r="AN716" s="70" t="s">
        <v>423</v>
      </c>
      <c r="AO716" s="69">
        <v>0</v>
      </c>
      <c r="AP716" s="69">
        <v>0</v>
      </c>
      <c r="AQ716" s="69">
        <v>0</v>
      </c>
      <c r="AR716" s="69">
        <v>0</v>
      </c>
      <c r="AS716" s="69">
        <v>0</v>
      </c>
      <c r="AT716" s="69">
        <v>0</v>
      </c>
      <c r="AU716" s="69">
        <v>0</v>
      </c>
      <c r="AV716" s="69">
        <v>0</v>
      </c>
      <c r="AW716" s="70" t="s">
        <v>423</v>
      </c>
      <c r="AX716" s="69">
        <v>0</v>
      </c>
      <c r="AY716" s="69">
        <v>0</v>
      </c>
      <c r="AZ716" s="69">
        <v>0</v>
      </c>
      <c r="BA716" s="69">
        <v>0</v>
      </c>
      <c r="BB716" s="69">
        <v>0</v>
      </c>
      <c r="BC716" s="69">
        <v>0</v>
      </c>
      <c r="BD716" s="69">
        <v>0</v>
      </c>
      <c r="BE716" s="69">
        <v>0</v>
      </c>
      <c r="BF716" s="70" t="s">
        <v>423</v>
      </c>
      <c r="BG716" s="69">
        <v>0</v>
      </c>
      <c r="BH716" s="69">
        <v>0</v>
      </c>
      <c r="BI716" s="69">
        <v>0</v>
      </c>
      <c r="BJ716" s="69">
        <v>0</v>
      </c>
      <c r="BK716" s="69">
        <v>0</v>
      </c>
      <c r="BL716" s="69">
        <v>0</v>
      </c>
      <c r="BM716" s="69">
        <v>0</v>
      </c>
      <c r="BN716" s="69">
        <v>0</v>
      </c>
      <c r="BO716" s="70" t="s">
        <v>423</v>
      </c>
      <c r="BP716" s="69">
        <v>0</v>
      </c>
      <c r="BQ716" s="69">
        <v>0</v>
      </c>
      <c r="BR716" s="69">
        <v>0</v>
      </c>
      <c r="BS716" s="69">
        <v>0</v>
      </c>
      <c r="BT716" s="69">
        <v>0</v>
      </c>
      <c r="BU716" s="69">
        <v>0</v>
      </c>
      <c r="BV716" s="69">
        <v>0</v>
      </c>
      <c r="BW716" s="69">
        <v>0</v>
      </c>
      <c r="BX716" s="70" t="s">
        <v>423</v>
      </c>
      <c r="BY716" s="69">
        <v>0</v>
      </c>
      <c r="BZ716" s="69">
        <v>0</v>
      </c>
      <c r="CA716" s="69">
        <v>0</v>
      </c>
      <c r="CB716" s="69">
        <v>0</v>
      </c>
      <c r="CC716" s="69">
        <v>0</v>
      </c>
      <c r="CD716" s="69">
        <v>0</v>
      </c>
      <c r="CE716" s="69">
        <v>0</v>
      </c>
      <c r="CF716" s="69">
        <v>0</v>
      </c>
      <c r="CG716" s="70" t="s">
        <v>423</v>
      </c>
      <c r="CH716" s="69">
        <v>0</v>
      </c>
      <c r="CI716" s="69">
        <v>0</v>
      </c>
      <c r="CJ716" s="69">
        <v>0</v>
      </c>
      <c r="CK716" s="69">
        <v>0</v>
      </c>
      <c r="CL716" s="69">
        <v>0</v>
      </c>
      <c r="CM716" s="69">
        <v>0</v>
      </c>
      <c r="CN716" s="69">
        <v>0</v>
      </c>
      <c r="CO716" s="69">
        <v>0</v>
      </c>
      <c r="CP716" s="70" t="s">
        <v>423</v>
      </c>
      <c r="CQ716" s="69">
        <v>0</v>
      </c>
      <c r="CR716" s="69">
        <v>0</v>
      </c>
      <c r="CS716" s="69">
        <v>0</v>
      </c>
      <c r="CT716" s="69">
        <v>0</v>
      </c>
      <c r="CU716" s="69">
        <v>0</v>
      </c>
      <c r="CV716" s="69">
        <v>0</v>
      </c>
      <c r="CW716" s="69">
        <v>0</v>
      </c>
      <c r="CX716" s="69">
        <v>0</v>
      </c>
      <c r="CY716" s="70" t="s">
        <v>423</v>
      </c>
      <c r="CZ716" s="69">
        <v>0</v>
      </c>
      <c r="DA716" s="69">
        <v>0</v>
      </c>
      <c r="DB716" s="69">
        <v>0</v>
      </c>
      <c r="DC716" s="69">
        <v>0</v>
      </c>
      <c r="DD716" s="69">
        <v>0</v>
      </c>
      <c r="DE716" s="69">
        <v>0</v>
      </c>
      <c r="DF716" s="69">
        <v>0</v>
      </c>
      <c r="DG716" s="69">
        <v>0</v>
      </c>
      <c r="DH716" s="70" t="s">
        <v>423</v>
      </c>
    </row>
    <row r="717" spans="1:112" s="74" customFormat="1" ht="11.5" hidden="1" outlineLevel="1" x14ac:dyDescent="0.35">
      <c r="A717" s="88" t="s">
        <v>451</v>
      </c>
      <c r="B717" s="88" t="s">
        <v>740</v>
      </c>
      <c r="C717" s="69"/>
      <c r="D717" s="69">
        <v>0</v>
      </c>
      <c r="E717" s="69">
        <v>0</v>
      </c>
      <c r="F717" s="69">
        <v>0</v>
      </c>
      <c r="G717" s="69">
        <v>0</v>
      </c>
      <c r="H717" s="69">
        <v>0</v>
      </c>
      <c r="I717" s="69">
        <v>0</v>
      </c>
      <c r="J717" s="69">
        <v>0</v>
      </c>
      <c r="K717" s="69">
        <v>0</v>
      </c>
      <c r="L717" s="69">
        <v>0</v>
      </c>
      <c r="M717" s="69">
        <v>0</v>
      </c>
      <c r="N717" s="70" t="s">
        <v>423</v>
      </c>
      <c r="O717" s="69">
        <v>0</v>
      </c>
      <c r="P717" s="69">
        <v>0</v>
      </c>
      <c r="Q717" s="69">
        <v>0</v>
      </c>
      <c r="R717" s="69">
        <v>0</v>
      </c>
      <c r="S717" s="69">
        <v>0</v>
      </c>
      <c r="T717" s="69">
        <v>0</v>
      </c>
      <c r="U717" s="69">
        <v>0</v>
      </c>
      <c r="V717" s="69">
        <v>0</v>
      </c>
      <c r="W717" s="70" t="s">
        <v>423</v>
      </c>
      <c r="X717" s="69">
        <f t="shared" si="454"/>
        <v>0</v>
      </c>
      <c r="Y717" s="69">
        <f t="shared" si="454"/>
        <v>0</v>
      </c>
      <c r="Z717" s="69">
        <f t="shared" si="454"/>
        <v>0</v>
      </c>
      <c r="AA717" s="69">
        <f t="shared" si="454"/>
        <v>0</v>
      </c>
      <c r="AB717" s="69">
        <f t="shared" si="454"/>
        <v>0</v>
      </c>
      <c r="AC717" s="69">
        <f t="shared" si="454"/>
        <v>0</v>
      </c>
      <c r="AD717" s="69">
        <f t="shared" si="454"/>
        <v>0</v>
      </c>
      <c r="AE717" s="69">
        <f t="shared" si="454"/>
        <v>0</v>
      </c>
      <c r="AF717" s="69">
        <v>0</v>
      </c>
      <c r="AG717" s="69">
        <v>0</v>
      </c>
      <c r="AH717" s="69">
        <v>0</v>
      </c>
      <c r="AI717" s="69">
        <v>0</v>
      </c>
      <c r="AJ717" s="69">
        <v>0</v>
      </c>
      <c r="AK717" s="69">
        <v>0</v>
      </c>
      <c r="AL717" s="69">
        <v>0</v>
      </c>
      <c r="AM717" s="69">
        <v>0</v>
      </c>
      <c r="AN717" s="70" t="s">
        <v>423</v>
      </c>
      <c r="AO717" s="69">
        <v>0</v>
      </c>
      <c r="AP717" s="69">
        <v>0</v>
      </c>
      <c r="AQ717" s="69">
        <v>0</v>
      </c>
      <c r="AR717" s="69">
        <v>0</v>
      </c>
      <c r="AS717" s="69">
        <v>0</v>
      </c>
      <c r="AT717" s="69">
        <v>0</v>
      </c>
      <c r="AU717" s="69">
        <v>0</v>
      </c>
      <c r="AV717" s="69">
        <v>0</v>
      </c>
      <c r="AW717" s="70" t="s">
        <v>423</v>
      </c>
      <c r="AX717" s="69">
        <v>0</v>
      </c>
      <c r="AY717" s="69">
        <v>0</v>
      </c>
      <c r="AZ717" s="69">
        <v>0</v>
      </c>
      <c r="BA717" s="69">
        <v>0</v>
      </c>
      <c r="BB717" s="69">
        <v>0</v>
      </c>
      <c r="BC717" s="69">
        <v>0</v>
      </c>
      <c r="BD717" s="69">
        <v>0</v>
      </c>
      <c r="BE717" s="69">
        <v>0</v>
      </c>
      <c r="BF717" s="70" t="s">
        <v>423</v>
      </c>
      <c r="BG717" s="69">
        <v>0</v>
      </c>
      <c r="BH717" s="69">
        <v>0</v>
      </c>
      <c r="BI717" s="69">
        <v>0</v>
      </c>
      <c r="BJ717" s="69">
        <v>0</v>
      </c>
      <c r="BK717" s="69">
        <v>0</v>
      </c>
      <c r="BL717" s="69">
        <v>0</v>
      </c>
      <c r="BM717" s="69">
        <v>0</v>
      </c>
      <c r="BN717" s="69">
        <v>0</v>
      </c>
      <c r="BO717" s="70" t="s">
        <v>423</v>
      </c>
      <c r="BP717" s="69">
        <v>0</v>
      </c>
      <c r="BQ717" s="69">
        <v>0</v>
      </c>
      <c r="BR717" s="69">
        <v>0</v>
      </c>
      <c r="BS717" s="69">
        <v>0</v>
      </c>
      <c r="BT717" s="69">
        <v>0</v>
      </c>
      <c r="BU717" s="69">
        <v>0</v>
      </c>
      <c r="BV717" s="69">
        <v>0</v>
      </c>
      <c r="BW717" s="69">
        <v>0</v>
      </c>
      <c r="BX717" s="70" t="s">
        <v>423</v>
      </c>
      <c r="BY717" s="69">
        <v>0</v>
      </c>
      <c r="BZ717" s="69">
        <v>0</v>
      </c>
      <c r="CA717" s="69">
        <v>0</v>
      </c>
      <c r="CB717" s="69">
        <v>0</v>
      </c>
      <c r="CC717" s="69">
        <v>0</v>
      </c>
      <c r="CD717" s="69">
        <v>0</v>
      </c>
      <c r="CE717" s="69">
        <v>0</v>
      </c>
      <c r="CF717" s="69">
        <v>0</v>
      </c>
      <c r="CG717" s="70" t="s">
        <v>423</v>
      </c>
      <c r="CH717" s="69">
        <v>0</v>
      </c>
      <c r="CI717" s="69">
        <v>0</v>
      </c>
      <c r="CJ717" s="69">
        <v>0</v>
      </c>
      <c r="CK717" s="69">
        <v>0</v>
      </c>
      <c r="CL717" s="69">
        <v>0</v>
      </c>
      <c r="CM717" s="69">
        <v>0</v>
      </c>
      <c r="CN717" s="69">
        <v>0</v>
      </c>
      <c r="CO717" s="69">
        <v>0</v>
      </c>
      <c r="CP717" s="70" t="s">
        <v>423</v>
      </c>
      <c r="CQ717" s="69">
        <v>0</v>
      </c>
      <c r="CR717" s="69">
        <v>0</v>
      </c>
      <c r="CS717" s="69">
        <v>0</v>
      </c>
      <c r="CT717" s="69">
        <v>0</v>
      </c>
      <c r="CU717" s="69">
        <v>0</v>
      </c>
      <c r="CV717" s="69">
        <v>0</v>
      </c>
      <c r="CW717" s="69">
        <v>0</v>
      </c>
      <c r="CX717" s="69">
        <v>0</v>
      </c>
      <c r="CY717" s="70" t="s">
        <v>423</v>
      </c>
      <c r="CZ717" s="69">
        <v>0</v>
      </c>
      <c r="DA717" s="69">
        <v>0</v>
      </c>
      <c r="DB717" s="69">
        <v>0</v>
      </c>
      <c r="DC717" s="69">
        <v>0</v>
      </c>
      <c r="DD717" s="69">
        <v>0</v>
      </c>
      <c r="DE717" s="69">
        <v>0</v>
      </c>
      <c r="DF717" s="69">
        <v>0</v>
      </c>
      <c r="DG717" s="69">
        <v>0</v>
      </c>
      <c r="DH717" s="70" t="s">
        <v>423</v>
      </c>
    </row>
    <row r="718" spans="1:112" s="74" customFormat="1" ht="11.5" hidden="1" outlineLevel="1" x14ac:dyDescent="0.35">
      <c r="A718" s="88" t="s">
        <v>451</v>
      </c>
      <c r="B718" s="88" t="s">
        <v>740</v>
      </c>
      <c r="C718" s="69"/>
      <c r="D718" s="69">
        <v>0</v>
      </c>
      <c r="E718" s="69">
        <v>0</v>
      </c>
      <c r="F718" s="69">
        <v>0</v>
      </c>
      <c r="G718" s="69">
        <v>0</v>
      </c>
      <c r="H718" s="69">
        <v>0</v>
      </c>
      <c r="I718" s="69">
        <v>0</v>
      </c>
      <c r="J718" s="69">
        <v>0</v>
      </c>
      <c r="K718" s="69">
        <v>0</v>
      </c>
      <c r="L718" s="69">
        <v>0</v>
      </c>
      <c r="M718" s="69">
        <v>0</v>
      </c>
      <c r="N718" s="70" t="s">
        <v>423</v>
      </c>
      <c r="O718" s="69">
        <v>0</v>
      </c>
      <c r="P718" s="69">
        <v>0</v>
      </c>
      <c r="Q718" s="69">
        <v>0</v>
      </c>
      <c r="R718" s="69">
        <v>0</v>
      </c>
      <c r="S718" s="69">
        <v>0</v>
      </c>
      <c r="T718" s="69">
        <v>0</v>
      </c>
      <c r="U718" s="69">
        <v>0</v>
      </c>
      <c r="V718" s="69">
        <v>0</v>
      </c>
      <c r="W718" s="70" t="s">
        <v>423</v>
      </c>
      <c r="X718" s="69">
        <f t="shared" si="454"/>
        <v>0</v>
      </c>
      <c r="Y718" s="69">
        <f t="shared" si="454"/>
        <v>0</v>
      </c>
      <c r="Z718" s="69">
        <f t="shared" si="454"/>
        <v>0</v>
      </c>
      <c r="AA718" s="69">
        <f t="shared" si="454"/>
        <v>0</v>
      </c>
      <c r="AB718" s="69">
        <f t="shared" si="454"/>
        <v>0</v>
      </c>
      <c r="AC718" s="69">
        <f t="shared" si="454"/>
        <v>0</v>
      </c>
      <c r="AD718" s="69">
        <f t="shared" si="454"/>
        <v>0</v>
      </c>
      <c r="AE718" s="69">
        <f t="shared" si="454"/>
        <v>0</v>
      </c>
      <c r="AF718" s="69">
        <v>0</v>
      </c>
      <c r="AG718" s="69">
        <v>0</v>
      </c>
      <c r="AH718" s="69">
        <v>0</v>
      </c>
      <c r="AI718" s="69">
        <v>0</v>
      </c>
      <c r="AJ718" s="69">
        <v>0</v>
      </c>
      <c r="AK718" s="69">
        <v>0</v>
      </c>
      <c r="AL718" s="69">
        <v>0</v>
      </c>
      <c r="AM718" s="69">
        <v>0</v>
      </c>
      <c r="AN718" s="70" t="s">
        <v>423</v>
      </c>
      <c r="AO718" s="69">
        <v>0</v>
      </c>
      <c r="AP718" s="69">
        <v>0</v>
      </c>
      <c r="AQ718" s="69">
        <v>0</v>
      </c>
      <c r="AR718" s="69">
        <v>0</v>
      </c>
      <c r="AS718" s="69">
        <v>0</v>
      </c>
      <c r="AT718" s="69">
        <v>0</v>
      </c>
      <c r="AU718" s="69">
        <v>0</v>
      </c>
      <c r="AV718" s="69">
        <v>0</v>
      </c>
      <c r="AW718" s="70" t="s">
        <v>423</v>
      </c>
      <c r="AX718" s="69">
        <v>0</v>
      </c>
      <c r="AY718" s="69">
        <v>0</v>
      </c>
      <c r="AZ718" s="69">
        <v>0</v>
      </c>
      <c r="BA718" s="69">
        <v>0</v>
      </c>
      <c r="BB718" s="69">
        <v>0</v>
      </c>
      <c r="BC718" s="69">
        <v>0</v>
      </c>
      <c r="BD718" s="69">
        <v>0</v>
      </c>
      <c r="BE718" s="69">
        <v>0</v>
      </c>
      <c r="BF718" s="70" t="s">
        <v>423</v>
      </c>
      <c r="BG718" s="69">
        <v>0</v>
      </c>
      <c r="BH718" s="69">
        <v>0</v>
      </c>
      <c r="BI718" s="69">
        <v>0</v>
      </c>
      <c r="BJ718" s="69">
        <v>0</v>
      </c>
      <c r="BK718" s="69">
        <v>0</v>
      </c>
      <c r="BL718" s="69">
        <v>0</v>
      </c>
      <c r="BM718" s="69">
        <v>0</v>
      </c>
      <c r="BN718" s="69">
        <v>0</v>
      </c>
      <c r="BO718" s="70" t="s">
        <v>423</v>
      </c>
      <c r="BP718" s="69">
        <v>0</v>
      </c>
      <c r="BQ718" s="69">
        <v>0</v>
      </c>
      <c r="BR718" s="69">
        <v>0</v>
      </c>
      <c r="BS718" s="69">
        <v>0</v>
      </c>
      <c r="BT718" s="69">
        <v>0</v>
      </c>
      <c r="BU718" s="69">
        <v>0</v>
      </c>
      <c r="BV718" s="69">
        <v>0</v>
      </c>
      <c r="BW718" s="69">
        <v>0</v>
      </c>
      <c r="BX718" s="70" t="s">
        <v>423</v>
      </c>
      <c r="BY718" s="69">
        <v>0</v>
      </c>
      <c r="BZ718" s="69">
        <v>0</v>
      </c>
      <c r="CA718" s="69">
        <v>0</v>
      </c>
      <c r="CB718" s="69">
        <v>0</v>
      </c>
      <c r="CC718" s="69">
        <v>0</v>
      </c>
      <c r="CD718" s="69">
        <v>0</v>
      </c>
      <c r="CE718" s="69">
        <v>0</v>
      </c>
      <c r="CF718" s="69">
        <v>0</v>
      </c>
      <c r="CG718" s="70" t="s">
        <v>423</v>
      </c>
      <c r="CH718" s="69">
        <v>0</v>
      </c>
      <c r="CI718" s="69">
        <v>0</v>
      </c>
      <c r="CJ718" s="69">
        <v>0</v>
      </c>
      <c r="CK718" s="69">
        <v>0</v>
      </c>
      <c r="CL718" s="69">
        <v>0</v>
      </c>
      <c r="CM718" s="69">
        <v>0</v>
      </c>
      <c r="CN718" s="69">
        <v>0</v>
      </c>
      <c r="CO718" s="69">
        <v>0</v>
      </c>
      <c r="CP718" s="70" t="s">
        <v>423</v>
      </c>
      <c r="CQ718" s="69">
        <v>0</v>
      </c>
      <c r="CR718" s="69">
        <v>0</v>
      </c>
      <c r="CS718" s="69">
        <v>0</v>
      </c>
      <c r="CT718" s="69">
        <v>0</v>
      </c>
      <c r="CU718" s="69">
        <v>0</v>
      </c>
      <c r="CV718" s="69">
        <v>0</v>
      </c>
      <c r="CW718" s="69">
        <v>0</v>
      </c>
      <c r="CX718" s="69">
        <v>0</v>
      </c>
      <c r="CY718" s="70" t="s">
        <v>423</v>
      </c>
      <c r="CZ718" s="69">
        <v>0</v>
      </c>
      <c r="DA718" s="69">
        <v>0</v>
      </c>
      <c r="DB718" s="69">
        <v>0</v>
      </c>
      <c r="DC718" s="69">
        <v>0</v>
      </c>
      <c r="DD718" s="69">
        <v>0</v>
      </c>
      <c r="DE718" s="69">
        <v>0</v>
      </c>
      <c r="DF718" s="69">
        <v>0</v>
      </c>
      <c r="DG718" s="69">
        <v>0</v>
      </c>
      <c r="DH718" s="70" t="s">
        <v>423</v>
      </c>
    </row>
    <row r="719" spans="1:112" s="74" customFormat="1" ht="11.5" hidden="1" outlineLevel="1" x14ac:dyDescent="0.35">
      <c r="A719" s="88" t="s">
        <v>451</v>
      </c>
      <c r="B719" s="88" t="s">
        <v>740</v>
      </c>
      <c r="C719" s="69"/>
      <c r="D719" s="69">
        <v>0</v>
      </c>
      <c r="E719" s="69">
        <v>0</v>
      </c>
      <c r="F719" s="69">
        <v>0</v>
      </c>
      <c r="G719" s="69">
        <v>0</v>
      </c>
      <c r="H719" s="69">
        <v>0</v>
      </c>
      <c r="I719" s="69">
        <v>0</v>
      </c>
      <c r="J719" s="69">
        <v>0</v>
      </c>
      <c r="K719" s="69">
        <v>0</v>
      </c>
      <c r="L719" s="69">
        <v>0</v>
      </c>
      <c r="M719" s="69">
        <v>0</v>
      </c>
      <c r="N719" s="70" t="s">
        <v>423</v>
      </c>
      <c r="O719" s="69">
        <v>0</v>
      </c>
      <c r="P719" s="69">
        <v>0</v>
      </c>
      <c r="Q719" s="69">
        <v>0</v>
      </c>
      <c r="R719" s="69">
        <v>0</v>
      </c>
      <c r="S719" s="69">
        <v>0</v>
      </c>
      <c r="T719" s="69">
        <v>0</v>
      </c>
      <c r="U719" s="69">
        <v>0</v>
      </c>
      <c r="V719" s="69">
        <v>0</v>
      </c>
      <c r="W719" s="70" t="s">
        <v>423</v>
      </c>
      <c r="X719" s="69">
        <f t="shared" si="454"/>
        <v>0</v>
      </c>
      <c r="Y719" s="69">
        <f t="shared" si="454"/>
        <v>0</v>
      </c>
      <c r="Z719" s="69">
        <f t="shared" si="454"/>
        <v>0</v>
      </c>
      <c r="AA719" s="69">
        <f t="shared" si="454"/>
        <v>0</v>
      </c>
      <c r="AB719" s="69">
        <f t="shared" si="454"/>
        <v>0</v>
      </c>
      <c r="AC719" s="69">
        <f t="shared" si="454"/>
        <v>0</v>
      </c>
      <c r="AD719" s="69">
        <f t="shared" si="454"/>
        <v>0</v>
      </c>
      <c r="AE719" s="69">
        <f t="shared" si="454"/>
        <v>0</v>
      </c>
      <c r="AF719" s="69">
        <v>0</v>
      </c>
      <c r="AG719" s="69">
        <v>0</v>
      </c>
      <c r="AH719" s="69">
        <v>0</v>
      </c>
      <c r="AI719" s="69">
        <v>0</v>
      </c>
      <c r="AJ719" s="69">
        <v>0</v>
      </c>
      <c r="AK719" s="69">
        <v>0</v>
      </c>
      <c r="AL719" s="69">
        <v>0</v>
      </c>
      <c r="AM719" s="69">
        <v>0</v>
      </c>
      <c r="AN719" s="70" t="s">
        <v>423</v>
      </c>
      <c r="AO719" s="69">
        <v>0</v>
      </c>
      <c r="AP719" s="69">
        <v>0</v>
      </c>
      <c r="AQ719" s="69">
        <v>0</v>
      </c>
      <c r="AR719" s="69">
        <v>0</v>
      </c>
      <c r="AS719" s="69">
        <v>0</v>
      </c>
      <c r="AT719" s="69">
        <v>0</v>
      </c>
      <c r="AU719" s="69">
        <v>0</v>
      </c>
      <c r="AV719" s="69">
        <v>0</v>
      </c>
      <c r="AW719" s="70" t="s">
        <v>423</v>
      </c>
      <c r="AX719" s="69">
        <v>0</v>
      </c>
      <c r="AY719" s="69">
        <v>0</v>
      </c>
      <c r="AZ719" s="69">
        <v>0</v>
      </c>
      <c r="BA719" s="69">
        <v>0</v>
      </c>
      <c r="BB719" s="69">
        <v>0</v>
      </c>
      <c r="BC719" s="69">
        <v>0</v>
      </c>
      <c r="BD719" s="69">
        <v>0</v>
      </c>
      <c r="BE719" s="69">
        <v>0</v>
      </c>
      <c r="BF719" s="70" t="s">
        <v>423</v>
      </c>
      <c r="BG719" s="69">
        <v>0</v>
      </c>
      <c r="BH719" s="69">
        <v>0</v>
      </c>
      <c r="BI719" s="69">
        <v>0</v>
      </c>
      <c r="BJ719" s="69">
        <v>0</v>
      </c>
      <c r="BK719" s="69">
        <v>0</v>
      </c>
      <c r="BL719" s="69">
        <v>0</v>
      </c>
      <c r="BM719" s="69">
        <v>0</v>
      </c>
      <c r="BN719" s="69">
        <v>0</v>
      </c>
      <c r="BO719" s="70" t="s">
        <v>423</v>
      </c>
      <c r="BP719" s="69">
        <v>0</v>
      </c>
      <c r="BQ719" s="69">
        <v>0</v>
      </c>
      <c r="BR719" s="69">
        <v>0</v>
      </c>
      <c r="BS719" s="69">
        <v>0</v>
      </c>
      <c r="BT719" s="69">
        <v>0</v>
      </c>
      <c r="BU719" s="69">
        <v>0</v>
      </c>
      <c r="BV719" s="69">
        <v>0</v>
      </c>
      <c r="BW719" s="69">
        <v>0</v>
      </c>
      <c r="BX719" s="70" t="s">
        <v>423</v>
      </c>
      <c r="BY719" s="69">
        <v>0</v>
      </c>
      <c r="BZ719" s="69">
        <v>0</v>
      </c>
      <c r="CA719" s="69">
        <v>0</v>
      </c>
      <c r="CB719" s="69">
        <v>0</v>
      </c>
      <c r="CC719" s="69">
        <v>0</v>
      </c>
      <c r="CD719" s="69">
        <v>0</v>
      </c>
      <c r="CE719" s="69">
        <v>0</v>
      </c>
      <c r="CF719" s="69">
        <v>0</v>
      </c>
      <c r="CG719" s="70" t="s">
        <v>423</v>
      </c>
      <c r="CH719" s="69">
        <v>0</v>
      </c>
      <c r="CI719" s="69">
        <v>0</v>
      </c>
      <c r="CJ719" s="69">
        <v>0</v>
      </c>
      <c r="CK719" s="69">
        <v>0</v>
      </c>
      <c r="CL719" s="69">
        <v>0</v>
      </c>
      <c r="CM719" s="69">
        <v>0</v>
      </c>
      <c r="CN719" s="69">
        <v>0</v>
      </c>
      <c r="CO719" s="69">
        <v>0</v>
      </c>
      <c r="CP719" s="70" t="s">
        <v>423</v>
      </c>
      <c r="CQ719" s="69">
        <v>0</v>
      </c>
      <c r="CR719" s="69">
        <v>0</v>
      </c>
      <c r="CS719" s="69">
        <v>0</v>
      </c>
      <c r="CT719" s="69">
        <v>0</v>
      </c>
      <c r="CU719" s="69">
        <v>0</v>
      </c>
      <c r="CV719" s="69">
        <v>0</v>
      </c>
      <c r="CW719" s="69">
        <v>0</v>
      </c>
      <c r="CX719" s="69">
        <v>0</v>
      </c>
      <c r="CY719" s="70" t="s">
        <v>423</v>
      </c>
      <c r="CZ719" s="69">
        <v>0</v>
      </c>
      <c r="DA719" s="69">
        <v>0</v>
      </c>
      <c r="DB719" s="69">
        <v>0</v>
      </c>
      <c r="DC719" s="69">
        <v>0</v>
      </c>
      <c r="DD719" s="69">
        <v>0</v>
      </c>
      <c r="DE719" s="69">
        <v>0</v>
      </c>
      <c r="DF719" s="69">
        <v>0</v>
      </c>
      <c r="DG719" s="69">
        <v>0</v>
      </c>
      <c r="DH719" s="70" t="s">
        <v>423</v>
      </c>
    </row>
    <row r="720" spans="1:112" s="74" customFormat="1" ht="11.5" hidden="1" outlineLevel="1" x14ac:dyDescent="0.35">
      <c r="A720" s="88" t="s">
        <v>451</v>
      </c>
      <c r="B720" s="88" t="s">
        <v>740</v>
      </c>
      <c r="C720" s="69"/>
      <c r="D720" s="69">
        <v>0</v>
      </c>
      <c r="E720" s="69">
        <v>0</v>
      </c>
      <c r="F720" s="69">
        <v>0</v>
      </c>
      <c r="G720" s="69">
        <v>0</v>
      </c>
      <c r="H720" s="69">
        <v>0</v>
      </c>
      <c r="I720" s="69">
        <v>0</v>
      </c>
      <c r="J720" s="69">
        <v>0</v>
      </c>
      <c r="K720" s="69">
        <v>0</v>
      </c>
      <c r="L720" s="69">
        <v>0</v>
      </c>
      <c r="M720" s="69">
        <v>0</v>
      </c>
      <c r="N720" s="70" t="s">
        <v>423</v>
      </c>
      <c r="O720" s="69">
        <v>0</v>
      </c>
      <c r="P720" s="69">
        <v>0</v>
      </c>
      <c r="Q720" s="69">
        <v>0</v>
      </c>
      <c r="R720" s="69">
        <v>0</v>
      </c>
      <c r="S720" s="69">
        <v>0</v>
      </c>
      <c r="T720" s="69">
        <v>0</v>
      </c>
      <c r="U720" s="69">
        <v>0</v>
      </c>
      <c r="V720" s="69">
        <v>0</v>
      </c>
      <c r="W720" s="70" t="s">
        <v>423</v>
      </c>
      <c r="X720" s="69">
        <f t="shared" si="454"/>
        <v>0</v>
      </c>
      <c r="Y720" s="69">
        <f t="shared" si="454"/>
        <v>0</v>
      </c>
      <c r="Z720" s="69">
        <f t="shared" si="454"/>
        <v>0</v>
      </c>
      <c r="AA720" s="69">
        <f t="shared" si="454"/>
        <v>0</v>
      </c>
      <c r="AB720" s="69">
        <f t="shared" si="454"/>
        <v>0</v>
      </c>
      <c r="AC720" s="69">
        <f t="shared" si="454"/>
        <v>0</v>
      </c>
      <c r="AD720" s="69">
        <f t="shared" si="454"/>
        <v>0</v>
      </c>
      <c r="AE720" s="69">
        <f t="shared" si="454"/>
        <v>0</v>
      </c>
      <c r="AF720" s="69">
        <v>0</v>
      </c>
      <c r="AG720" s="69">
        <v>0</v>
      </c>
      <c r="AH720" s="69">
        <v>0</v>
      </c>
      <c r="AI720" s="69">
        <v>0</v>
      </c>
      <c r="AJ720" s="69">
        <v>0</v>
      </c>
      <c r="AK720" s="69">
        <v>0</v>
      </c>
      <c r="AL720" s="69">
        <v>0</v>
      </c>
      <c r="AM720" s="69">
        <v>0</v>
      </c>
      <c r="AN720" s="70" t="s">
        <v>423</v>
      </c>
      <c r="AO720" s="69">
        <v>0</v>
      </c>
      <c r="AP720" s="69">
        <v>0</v>
      </c>
      <c r="AQ720" s="69">
        <v>0</v>
      </c>
      <c r="AR720" s="69">
        <v>0</v>
      </c>
      <c r="AS720" s="69">
        <v>0</v>
      </c>
      <c r="AT720" s="69">
        <v>0</v>
      </c>
      <c r="AU720" s="69">
        <v>0</v>
      </c>
      <c r="AV720" s="69">
        <v>0</v>
      </c>
      <c r="AW720" s="70" t="s">
        <v>423</v>
      </c>
      <c r="AX720" s="69">
        <v>0</v>
      </c>
      <c r="AY720" s="69">
        <v>0</v>
      </c>
      <c r="AZ720" s="69">
        <v>0</v>
      </c>
      <c r="BA720" s="69">
        <v>0</v>
      </c>
      <c r="BB720" s="69">
        <v>0</v>
      </c>
      <c r="BC720" s="69">
        <v>0</v>
      </c>
      <c r="BD720" s="69">
        <v>0</v>
      </c>
      <c r="BE720" s="69">
        <v>0</v>
      </c>
      <c r="BF720" s="70" t="s">
        <v>423</v>
      </c>
      <c r="BG720" s="69">
        <v>0</v>
      </c>
      <c r="BH720" s="69">
        <v>0</v>
      </c>
      <c r="BI720" s="69">
        <v>0</v>
      </c>
      <c r="BJ720" s="69">
        <v>0</v>
      </c>
      <c r="BK720" s="69">
        <v>0</v>
      </c>
      <c r="BL720" s="69">
        <v>0</v>
      </c>
      <c r="BM720" s="69">
        <v>0</v>
      </c>
      <c r="BN720" s="69">
        <v>0</v>
      </c>
      <c r="BO720" s="70" t="s">
        <v>423</v>
      </c>
      <c r="BP720" s="69">
        <v>0</v>
      </c>
      <c r="BQ720" s="69">
        <v>0</v>
      </c>
      <c r="BR720" s="69">
        <v>0</v>
      </c>
      <c r="BS720" s="69">
        <v>0</v>
      </c>
      <c r="BT720" s="69">
        <v>0</v>
      </c>
      <c r="BU720" s="69">
        <v>0</v>
      </c>
      <c r="BV720" s="69">
        <v>0</v>
      </c>
      <c r="BW720" s="69">
        <v>0</v>
      </c>
      <c r="BX720" s="70" t="s">
        <v>423</v>
      </c>
      <c r="BY720" s="69">
        <v>0</v>
      </c>
      <c r="BZ720" s="69">
        <v>0</v>
      </c>
      <c r="CA720" s="69">
        <v>0</v>
      </c>
      <c r="CB720" s="69">
        <v>0</v>
      </c>
      <c r="CC720" s="69">
        <v>0</v>
      </c>
      <c r="CD720" s="69">
        <v>0</v>
      </c>
      <c r="CE720" s="69">
        <v>0</v>
      </c>
      <c r="CF720" s="69">
        <v>0</v>
      </c>
      <c r="CG720" s="70" t="s">
        <v>423</v>
      </c>
      <c r="CH720" s="69">
        <v>0</v>
      </c>
      <c r="CI720" s="69">
        <v>0</v>
      </c>
      <c r="CJ720" s="69">
        <v>0</v>
      </c>
      <c r="CK720" s="69">
        <v>0</v>
      </c>
      <c r="CL720" s="69">
        <v>0</v>
      </c>
      <c r="CM720" s="69">
        <v>0</v>
      </c>
      <c r="CN720" s="69">
        <v>0</v>
      </c>
      <c r="CO720" s="69">
        <v>0</v>
      </c>
      <c r="CP720" s="70" t="s">
        <v>423</v>
      </c>
      <c r="CQ720" s="69">
        <v>0</v>
      </c>
      <c r="CR720" s="69">
        <v>0</v>
      </c>
      <c r="CS720" s="69">
        <v>0</v>
      </c>
      <c r="CT720" s="69">
        <v>0</v>
      </c>
      <c r="CU720" s="69">
        <v>0</v>
      </c>
      <c r="CV720" s="69">
        <v>0</v>
      </c>
      <c r="CW720" s="69">
        <v>0</v>
      </c>
      <c r="CX720" s="69">
        <v>0</v>
      </c>
      <c r="CY720" s="70" t="s">
        <v>423</v>
      </c>
      <c r="CZ720" s="69">
        <v>0</v>
      </c>
      <c r="DA720" s="69">
        <v>0</v>
      </c>
      <c r="DB720" s="69">
        <v>0</v>
      </c>
      <c r="DC720" s="69">
        <v>0</v>
      </c>
      <c r="DD720" s="69">
        <v>0</v>
      </c>
      <c r="DE720" s="69">
        <v>0</v>
      </c>
      <c r="DF720" s="69">
        <v>0</v>
      </c>
      <c r="DG720" s="69">
        <v>0</v>
      </c>
      <c r="DH720" s="70" t="s">
        <v>423</v>
      </c>
    </row>
    <row r="721" spans="1:112" s="74" customFormat="1" ht="11.5" hidden="1" outlineLevel="1" x14ac:dyDescent="0.35">
      <c r="A721" s="88" t="s">
        <v>451</v>
      </c>
      <c r="B721" s="88" t="s">
        <v>740</v>
      </c>
      <c r="C721" s="69"/>
      <c r="D721" s="69">
        <v>0</v>
      </c>
      <c r="E721" s="69">
        <v>0</v>
      </c>
      <c r="F721" s="69">
        <v>0</v>
      </c>
      <c r="G721" s="69">
        <v>0</v>
      </c>
      <c r="H721" s="69">
        <v>0</v>
      </c>
      <c r="I721" s="69">
        <v>0</v>
      </c>
      <c r="J721" s="69">
        <v>0</v>
      </c>
      <c r="K721" s="69">
        <v>0</v>
      </c>
      <c r="L721" s="69">
        <v>0</v>
      </c>
      <c r="M721" s="69">
        <v>0</v>
      </c>
      <c r="N721" s="70" t="s">
        <v>423</v>
      </c>
      <c r="O721" s="69">
        <v>0</v>
      </c>
      <c r="P721" s="69">
        <v>0</v>
      </c>
      <c r="Q721" s="69">
        <v>0</v>
      </c>
      <c r="R721" s="69">
        <v>0</v>
      </c>
      <c r="S721" s="69">
        <v>0</v>
      </c>
      <c r="T721" s="69">
        <v>0</v>
      </c>
      <c r="U721" s="69">
        <v>0</v>
      </c>
      <c r="V721" s="69">
        <v>0</v>
      </c>
      <c r="W721" s="70" t="s">
        <v>423</v>
      </c>
      <c r="X721" s="69">
        <f t="shared" si="454"/>
        <v>0</v>
      </c>
      <c r="Y721" s="69">
        <f t="shared" si="454"/>
        <v>0</v>
      </c>
      <c r="Z721" s="69">
        <f t="shared" si="454"/>
        <v>0</v>
      </c>
      <c r="AA721" s="69">
        <f t="shared" si="454"/>
        <v>0</v>
      </c>
      <c r="AB721" s="69">
        <f t="shared" si="454"/>
        <v>0</v>
      </c>
      <c r="AC721" s="69">
        <f t="shared" si="454"/>
        <v>0</v>
      </c>
      <c r="AD721" s="69">
        <f t="shared" si="454"/>
        <v>0</v>
      </c>
      <c r="AE721" s="69">
        <f t="shared" si="454"/>
        <v>0</v>
      </c>
      <c r="AF721" s="69">
        <v>0</v>
      </c>
      <c r="AG721" s="69">
        <v>0</v>
      </c>
      <c r="AH721" s="69">
        <v>0</v>
      </c>
      <c r="AI721" s="69">
        <v>0</v>
      </c>
      <c r="AJ721" s="69">
        <v>0</v>
      </c>
      <c r="AK721" s="69">
        <v>0</v>
      </c>
      <c r="AL721" s="69">
        <v>0</v>
      </c>
      <c r="AM721" s="69">
        <v>0</v>
      </c>
      <c r="AN721" s="70" t="s">
        <v>423</v>
      </c>
      <c r="AO721" s="69">
        <v>0</v>
      </c>
      <c r="AP721" s="69">
        <v>0</v>
      </c>
      <c r="AQ721" s="69">
        <v>0</v>
      </c>
      <c r="AR721" s="69">
        <v>0</v>
      </c>
      <c r="AS721" s="69">
        <v>0</v>
      </c>
      <c r="AT721" s="69">
        <v>0</v>
      </c>
      <c r="AU721" s="69">
        <v>0</v>
      </c>
      <c r="AV721" s="69">
        <v>0</v>
      </c>
      <c r="AW721" s="70" t="s">
        <v>423</v>
      </c>
      <c r="AX721" s="69">
        <v>0</v>
      </c>
      <c r="AY721" s="69">
        <v>0</v>
      </c>
      <c r="AZ721" s="69">
        <v>0</v>
      </c>
      <c r="BA721" s="69">
        <v>0</v>
      </c>
      <c r="BB721" s="69">
        <v>0</v>
      </c>
      <c r="BC721" s="69">
        <v>0</v>
      </c>
      <c r="BD721" s="69">
        <v>0</v>
      </c>
      <c r="BE721" s="69">
        <v>0</v>
      </c>
      <c r="BF721" s="70" t="s">
        <v>423</v>
      </c>
      <c r="BG721" s="69">
        <v>0</v>
      </c>
      <c r="BH721" s="69">
        <v>0</v>
      </c>
      <c r="BI721" s="69">
        <v>0</v>
      </c>
      <c r="BJ721" s="69">
        <v>0</v>
      </c>
      <c r="BK721" s="69">
        <v>0</v>
      </c>
      <c r="BL721" s="69">
        <v>0</v>
      </c>
      <c r="BM721" s="69">
        <v>0</v>
      </c>
      <c r="BN721" s="69">
        <v>0</v>
      </c>
      <c r="BO721" s="70" t="s">
        <v>423</v>
      </c>
      <c r="BP721" s="69">
        <v>0</v>
      </c>
      <c r="BQ721" s="69">
        <v>0</v>
      </c>
      <c r="BR721" s="69">
        <v>0</v>
      </c>
      <c r="BS721" s="69">
        <v>0</v>
      </c>
      <c r="BT721" s="69">
        <v>0</v>
      </c>
      <c r="BU721" s="69">
        <v>0</v>
      </c>
      <c r="BV721" s="69">
        <v>0</v>
      </c>
      <c r="BW721" s="69">
        <v>0</v>
      </c>
      <c r="BX721" s="70" t="s">
        <v>423</v>
      </c>
      <c r="BY721" s="69">
        <v>0</v>
      </c>
      <c r="BZ721" s="69">
        <v>0</v>
      </c>
      <c r="CA721" s="69">
        <v>0</v>
      </c>
      <c r="CB721" s="69">
        <v>0</v>
      </c>
      <c r="CC721" s="69">
        <v>0</v>
      </c>
      <c r="CD721" s="69">
        <v>0</v>
      </c>
      <c r="CE721" s="69">
        <v>0</v>
      </c>
      <c r="CF721" s="69">
        <v>0</v>
      </c>
      <c r="CG721" s="70" t="s">
        <v>423</v>
      </c>
      <c r="CH721" s="69">
        <v>0</v>
      </c>
      <c r="CI721" s="69">
        <v>0</v>
      </c>
      <c r="CJ721" s="69">
        <v>0</v>
      </c>
      <c r="CK721" s="69">
        <v>0</v>
      </c>
      <c r="CL721" s="69">
        <v>0</v>
      </c>
      <c r="CM721" s="69">
        <v>0</v>
      </c>
      <c r="CN721" s="69">
        <v>0</v>
      </c>
      <c r="CO721" s="69">
        <v>0</v>
      </c>
      <c r="CP721" s="70" t="s">
        <v>423</v>
      </c>
      <c r="CQ721" s="69">
        <v>0</v>
      </c>
      <c r="CR721" s="69">
        <v>0</v>
      </c>
      <c r="CS721" s="69">
        <v>0</v>
      </c>
      <c r="CT721" s="69">
        <v>0</v>
      </c>
      <c r="CU721" s="69">
        <v>0</v>
      </c>
      <c r="CV721" s="69">
        <v>0</v>
      </c>
      <c r="CW721" s="69">
        <v>0</v>
      </c>
      <c r="CX721" s="69">
        <v>0</v>
      </c>
      <c r="CY721" s="70" t="s">
        <v>423</v>
      </c>
      <c r="CZ721" s="69">
        <v>0</v>
      </c>
      <c r="DA721" s="69">
        <v>0</v>
      </c>
      <c r="DB721" s="69">
        <v>0</v>
      </c>
      <c r="DC721" s="69">
        <v>0</v>
      </c>
      <c r="DD721" s="69">
        <v>0</v>
      </c>
      <c r="DE721" s="69">
        <v>0</v>
      </c>
      <c r="DF721" s="69">
        <v>0</v>
      </c>
      <c r="DG721" s="69">
        <v>0</v>
      </c>
      <c r="DH721" s="70" t="s">
        <v>423</v>
      </c>
    </row>
    <row r="722" spans="1:112" s="74" customFormat="1" ht="11.5" hidden="1" outlineLevel="1" x14ac:dyDescent="0.35">
      <c r="A722" s="88" t="s">
        <v>451</v>
      </c>
      <c r="B722" s="88" t="s">
        <v>740</v>
      </c>
      <c r="C722" s="69"/>
      <c r="D722" s="69">
        <v>0</v>
      </c>
      <c r="E722" s="69">
        <v>0</v>
      </c>
      <c r="F722" s="69">
        <v>0</v>
      </c>
      <c r="G722" s="69">
        <v>0</v>
      </c>
      <c r="H722" s="69">
        <v>0</v>
      </c>
      <c r="I722" s="69">
        <v>0</v>
      </c>
      <c r="J722" s="69">
        <v>0</v>
      </c>
      <c r="K722" s="69">
        <v>0</v>
      </c>
      <c r="L722" s="69">
        <v>0</v>
      </c>
      <c r="M722" s="69">
        <v>0</v>
      </c>
      <c r="N722" s="70" t="s">
        <v>423</v>
      </c>
      <c r="O722" s="69">
        <v>0</v>
      </c>
      <c r="P722" s="69">
        <v>0</v>
      </c>
      <c r="Q722" s="69">
        <v>0</v>
      </c>
      <c r="R722" s="69">
        <v>0</v>
      </c>
      <c r="S722" s="69">
        <v>0</v>
      </c>
      <c r="T722" s="69">
        <v>0</v>
      </c>
      <c r="U722" s="69">
        <v>0</v>
      </c>
      <c r="V722" s="69">
        <v>0</v>
      </c>
      <c r="W722" s="70" t="s">
        <v>423</v>
      </c>
      <c r="X722" s="69">
        <f t="shared" si="454"/>
        <v>0</v>
      </c>
      <c r="Y722" s="69">
        <f t="shared" si="454"/>
        <v>0</v>
      </c>
      <c r="Z722" s="69">
        <f t="shared" si="454"/>
        <v>0</v>
      </c>
      <c r="AA722" s="69">
        <f t="shared" si="454"/>
        <v>0</v>
      </c>
      <c r="AB722" s="69">
        <f t="shared" si="454"/>
        <v>0</v>
      </c>
      <c r="AC722" s="69">
        <f t="shared" si="454"/>
        <v>0</v>
      </c>
      <c r="AD722" s="69">
        <f t="shared" si="454"/>
        <v>0</v>
      </c>
      <c r="AE722" s="69">
        <f t="shared" si="454"/>
        <v>0</v>
      </c>
      <c r="AF722" s="69">
        <v>0</v>
      </c>
      <c r="AG722" s="69">
        <v>0</v>
      </c>
      <c r="AH722" s="69">
        <v>0</v>
      </c>
      <c r="AI722" s="69">
        <v>0</v>
      </c>
      <c r="AJ722" s="69">
        <v>0</v>
      </c>
      <c r="AK722" s="69">
        <v>0</v>
      </c>
      <c r="AL722" s="69">
        <v>0</v>
      </c>
      <c r="AM722" s="69">
        <v>0</v>
      </c>
      <c r="AN722" s="70" t="s">
        <v>423</v>
      </c>
      <c r="AO722" s="69">
        <v>0</v>
      </c>
      <c r="AP722" s="69">
        <v>0</v>
      </c>
      <c r="AQ722" s="69">
        <v>0</v>
      </c>
      <c r="AR722" s="69">
        <v>0</v>
      </c>
      <c r="AS722" s="69">
        <v>0</v>
      </c>
      <c r="AT722" s="69">
        <v>0</v>
      </c>
      <c r="AU722" s="69">
        <v>0</v>
      </c>
      <c r="AV722" s="69">
        <v>0</v>
      </c>
      <c r="AW722" s="70" t="s">
        <v>423</v>
      </c>
      <c r="AX722" s="69">
        <v>0</v>
      </c>
      <c r="AY722" s="69">
        <v>0</v>
      </c>
      <c r="AZ722" s="69">
        <v>0</v>
      </c>
      <c r="BA722" s="69">
        <v>0</v>
      </c>
      <c r="BB722" s="69">
        <v>0</v>
      </c>
      <c r="BC722" s="69">
        <v>0</v>
      </c>
      <c r="BD722" s="69">
        <v>0</v>
      </c>
      <c r="BE722" s="69">
        <v>0</v>
      </c>
      <c r="BF722" s="70" t="s">
        <v>423</v>
      </c>
      <c r="BG722" s="69">
        <v>0</v>
      </c>
      <c r="BH722" s="69">
        <v>0</v>
      </c>
      <c r="BI722" s="69">
        <v>0</v>
      </c>
      <c r="BJ722" s="69">
        <v>0</v>
      </c>
      <c r="BK722" s="69">
        <v>0</v>
      </c>
      <c r="BL722" s="69">
        <v>0</v>
      </c>
      <c r="BM722" s="69">
        <v>0</v>
      </c>
      <c r="BN722" s="69">
        <v>0</v>
      </c>
      <c r="BO722" s="70" t="s">
        <v>423</v>
      </c>
      <c r="BP722" s="69">
        <v>0</v>
      </c>
      <c r="BQ722" s="69">
        <v>0</v>
      </c>
      <c r="BR722" s="69">
        <v>0</v>
      </c>
      <c r="BS722" s="69">
        <v>0</v>
      </c>
      <c r="BT722" s="69">
        <v>0</v>
      </c>
      <c r="BU722" s="69">
        <v>0</v>
      </c>
      <c r="BV722" s="69">
        <v>0</v>
      </c>
      <c r="BW722" s="69">
        <v>0</v>
      </c>
      <c r="BX722" s="70" t="s">
        <v>423</v>
      </c>
      <c r="BY722" s="69">
        <v>0</v>
      </c>
      <c r="BZ722" s="69">
        <v>0</v>
      </c>
      <c r="CA722" s="69">
        <v>0</v>
      </c>
      <c r="CB722" s="69">
        <v>0</v>
      </c>
      <c r="CC722" s="69">
        <v>0</v>
      </c>
      <c r="CD722" s="69">
        <v>0</v>
      </c>
      <c r="CE722" s="69">
        <v>0</v>
      </c>
      <c r="CF722" s="69">
        <v>0</v>
      </c>
      <c r="CG722" s="70" t="s">
        <v>423</v>
      </c>
      <c r="CH722" s="69">
        <v>0</v>
      </c>
      <c r="CI722" s="69">
        <v>0</v>
      </c>
      <c r="CJ722" s="69">
        <v>0</v>
      </c>
      <c r="CK722" s="69">
        <v>0</v>
      </c>
      <c r="CL722" s="69">
        <v>0</v>
      </c>
      <c r="CM722" s="69">
        <v>0</v>
      </c>
      <c r="CN722" s="69">
        <v>0</v>
      </c>
      <c r="CO722" s="69">
        <v>0</v>
      </c>
      <c r="CP722" s="70" t="s">
        <v>423</v>
      </c>
      <c r="CQ722" s="69">
        <v>0</v>
      </c>
      <c r="CR722" s="69">
        <v>0</v>
      </c>
      <c r="CS722" s="69">
        <v>0</v>
      </c>
      <c r="CT722" s="69">
        <v>0</v>
      </c>
      <c r="CU722" s="69">
        <v>0</v>
      </c>
      <c r="CV722" s="69">
        <v>0</v>
      </c>
      <c r="CW722" s="69">
        <v>0</v>
      </c>
      <c r="CX722" s="69">
        <v>0</v>
      </c>
      <c r="CY722" s="70" t="s">
        <v>423</v>
      </c>
      <c r="CZ722" s="69">
        <v>0</v>
      </c>
      <c r="DA722" s="69">
        <v>0</v>
      </c>
      <c r="DB722" s="69">
        <v>0</v>
      </c>
      <c r="DC722" s="69">
        <v>0</v>
      </c>
      <c r="DD722" s="69">
        <v>0</v>
      </c>
      <c r="DE722" s="69">
        <v>0</v>
      </c>
      <c r="DF722" s="69">
        <v>0</v>
      </c>
      <c r="DG722" s="69">
        <v>0</v>
      </c>
      <c r="DH722" s="70" t="s">
        <v>423</v>
      </c>
    </row>
    <row r="723" spans="1:112" s="74" customFormat="1" ht="11.5" hidden="1" outlineLevel="1" x14ac:dyDescent="0.35">
      <c r="A723" s="88" t="s">
        <v>451</v>
      </c>
      <c r="B723" s="88" t="s">
        <v>740</v>
      </c>
      <c r="C723" s="69"/>
      <c r="D723" s="69">
        <v>0</v>
      </c>
      <c r="E723" s="69">
        <v>0</v>
      </c>
      <c r="F723" s="69">
        <v>0</v>
      </c>
      <c r="G723" s="69">
        <v>0</v>
      </c>
      <c r="H723" s="69">
        <v>0</v>
      </c>
      <c r="I723" s="69">
        <v>0</v>
      </c>
      <c r="J723" s="69">
        <v>0</v>
      </c>
      <c r="K723" s="69">
        <v>0</v>
      </c>
      <c r="L723" s="69">
        <v>0</v>
      </c>
      <c r="M723" s="69">
        <v>0</v>
      </c>
      <c r="N723" s="70" t="s">
        <v>423</v>
      </c>
      <c r="O723" s="69">
        <v>0</v>
      </c>
      <c r="P723" s="69">
        <v>0</v>
      </c>
      <c r="Q723" s="69">
        <v>0</v>
      </c>
      <c r="R723" s="69">
        <v>0</v>
      </c>
      <c r="S723" s="69">
        <v>0</v>
      </c>
      <c r="T723" s="69">
        <v>0</v>
      </c>
      <c r="U723" s="69">
        <v>0</v>
      </c>
      <c r="V723" s="69">
        <v>0</v>
      </c>
      <c r="W723" s="70" t="s">
        <v>423</v>
      </c>
      <c r="X723" s="69">
        <f t="shared" si="454"/>
        <v>0</v>
      </c>
      <c r="Y723" s="69">
        <f t="shared" si="454"/>
        <v>0</v>
      </c>
      <c r="Z723" s="69">
        <f t="shared" si="454"/>
        <v>0</v>
      </c>
      <c r="AA723" s="69">
        <f t="shared" si="454"/>
        <v>0</v>
      </c>
      <c r="AB723" s="69">
        <f t="shared" si="454"/>
        <v>0</v>
      </c>
      <c r="AC723" s="69">
        <f t="shared" si="454"/>
        <v>0</v>
      </c>
      <c r="AD723" s="69">
        <f t="shared" si="454"/>
        <v>0</v>
      </c>
      <c r="AE723" s="69">
        <f t="shared" si="454"/>
        <v>0</v>
      </c>
      <c r="AF723" s="69">
        <v>0</v>
      </c>
      <c r="AG723" s="69">
        <v>0</v>
      </c>
      <c r="AH723" s="69">
        <v>0</v>
      </c>
      <c r="AI723" s="69">
        <v>0</v>
      </c>
      <c r="AJ723" s="69">
        <v>0</v>
      </c>
      <c r="AK723" s="69">
        <v>0</v>
      </c>
      <c r="AL723" s="69">
        <v>0</v>
      </c>
      <c r="AM723" s="69">
        <v>0</v>
      </c>
      <c r="AN723" s="70" t="s">
        <v>423</v>
      </c>
      <c r="AO723" s="69">
        <v>0</v>
      </c>
      <c r="AP723" s="69">
        <v>0</v>
      </c>
      <c r="AQ723" s="69">
        <v>0</v>
      </c>
      <c r="AR723" s="69">
        <v>0</v>
      </c>
      <c r="AS723" s="69">
        <v>0</v>
      </c>
      <c r="AT723" s="69">
        <v>0</v>
      </c>
      <c r="AU723" s="69">
        <v>0</v>
      </c>
      <c r="AV723" s="69">
        <v>0</v>
      </c>
      <c r="AW723" s="70" t="s">
        <v>423</v>
      </c>
      <c r="AX723" s="69">
        <v>0</v>
      </c>
      <c r="AY723" s="69">
        <v>0</v>
      </c>
      <c r="AZ723" s="69">
        <v>0</v>
      </c>
      <c r="BA723" s="69">
        <v>0</v>
      </c>
      <c r="BB723" s="69">
        <v>0</v>
      </c>
      <c r="BC723" s="69">
        <v>0</v>
      </c>
      <c r="BD723" s="69">
        <v>0</v>
      </c>
      <c r="BE723" s="69">
        <v>0</v>
      </c>
      <c r="BF723" s="70" t="s">
        <v>423</v>
      </c>
      <c r="BG723" s="69">
        <v>0</v>
      </c>
      <c r="BH723" s="69">
        <v>0</v>
      </c>
      <c r="BI723" s="69">
        <v>0</v>
      </c>
      <c r="BJ723" s="69">
        <v>0</v>
      </c>
      <c r="BK723" s="69">
        <v>0</v>
      </c>
      <c r="BL723" s="69">
        <v>0</v>
      </c>
      <c r="BM723" s="69">
        <v>0</v>
      </c>
      <c r="BN723" s="69">
        <v>0</v>
      </c>
      <c r="BO723" s="70" t="s">
        <v>423</v>
      </c>
      <c r="BP723" s="69">
        <v>0</v>
      </c>
      <c r="BQ723" s="69">
        <v>0</v>
      </c>
      <c r="BR723" s="69">
        <v>0</v>
      </c>
      <c r="BS723" s="69">
        <v>0</v>
      </c>
      <c r="BT723" s="69">
        <v>0</v>
      </c>
      <c r="BU723" s="69">
        <v>0</v>
      </c>
      <c r="BV723" s="69">
        <v>0</v>
      </c>
      <c r="BW723" s="69">
        <v>0</v>
      </c>
      <c r="BX723" s="70" t="s">
        <v>423</v>
      </c>
      <c r="BY723" s="69">
        <v>0</v>
      </c>
      <c r="BZ723" s="69">
        <v>0</v>
      </c>
      <c r="CA723" s="69">
        <v>0</v>
      </c>
      <c r="CB723" s="69">
        <v>0</v>
      </c>
      <c r="CC723" s="69">
        <v>0</v>
      </c>
      <c r="CD723" s="69">
        <v>0</v>
      </c>
      <c r="CE723" s="69">
        <v>0</v>
      </c>
      <c r="CF723" s="69">
        <v>0</v>
      </c>
      <c r="CG723" s="70" t="s">
        <v>423</v>
      </c>
      <c r="CH723" s="69">
        <v>0</v>
      </c>
      <c r="CI723" s="69">
        <v>0</v>
      </c>
      <c r="CJ723" s="69">
        <v>0</v>
      </c>
      <c r="CK723" s="69">
        <v>0</v>
      </c>
      <c r="CL723" s="69">
        <v>0</v>
      </c>
      <c r="CM723" s="69">
        <v>0</v>
      </c>
      <c r="CN723" s="69">
        <v>0</v>
      </c>
      <c r="CO723" s="69">
        <v>0</v>
      </c>
      <c r="CP723" s="70" t="s">
        <v>423</v>
      </c>
      <c r="CQ723" s="69">
        <v>0</v>
      </c>
      <c r="CR723" s="69">
        <v>0</v>
      </c>
      <c r="CS723" s="69">
        <v>0</v>
      </c>
      <c r="CT723" s="69">
        <v>0</v>
      </c>
      <c r="CU723" s="69">
        <v>0</v>
      </c>
      <c r="CV723" s="69">
        <v>0</v>
      </c>
      <c r="CW723" s="69">
        <v>0</v>
      </c>
      <c r="CX723" s="69">
        <v>0</v>
      </c>
      <c r="CY723" s="70" t="s">
        <v>423</v>
      </c>
      <c r="CZ723" s="69">
        <v>0</v>
      </c>
      <c r="DA723" s="69">
        <v>0</v>
      </c>
      <c r="DB723" s="69">
        <v>0</v>
      </c>
      <c r="DC723" s="69">
        <v>0</v>
      </c>
      <c r="DD723" s="69">
        <v>0</v>
      </c>
      <c r="DE723" s="69">
        <v>0</v>
      </c>
      <c r="DF723" s="69">
        <v>0</v>
      </c>
      <c r="DG723" s="69">
        <v>0</v>
      </c>
      <c r="DH723" s="70" t="s">
        <v>423</v>
      </c>
    </row>
    <row r="724" spans="1:112" s="74" customFormat="1" ht="11.5" hidden="1" outlineLevel="1" x14ac:dyDescent="0.35">
      <c r="A724" s="88" t="s">
        <v>451</v>
      </c>
      <c r="B724" s="88" t="s">
        <v>740</v>
      </c>
      <c r="C724" s="69"/>
      <c r="D724" s="69">
        <v>0</v>
      </c>
      <c r="E724" s="69">
        <v>0</v>
      </c>
      <c r="F724" s="69">
        <v>0</v>
      </c>
      <c r="G724" s="69">
        <v>0</v>
      </c>
      <c r="H724" s="69">
        <v>0</v>
      </c>
      <c r="I724" s="69">
        <v>0</v>
      </c>
      <c r="J724" s="69">
        <v>0</v>
      </c>
      <c r="K724" s="69">
        <v>0</v>
      </c>
      <c r="L724" s="69">
        <v>0</v>
      </c>
      <c r="M724" s="69">
        <v>0</v>
      </c>
      <c r="N724" s="70" t="s">
        <v>423</v>
      </c>
      <c r="O724" s="69">
        <v>0</v>
      </c>
      <c r="P724" s="69">
        <v>0</v>
      </c>
      <c r="Q724" s="69">
        <v>0</v>
      </c>
      <c r="R724" s="69">
        <v>0</v>
      </c>
      <c r="S724" s="69">
        <v>0</v>
      </c>
      <c r="T724" s="69">
        <v>0</v>
      </c>
      <c r="U724" s="69">
        <v>0</v>
      </c>
      <c r="V724" s="69">
        <v>0</v>
      </c>
      <c r="W724" s="70" t="s">
        <v>423</v>
      </c>
      <c r="X724" s="69">
        <f t="shared" si="454"/>
        <v>0</v>
      </c>
      <c r="Y724" s="69">
        <f t="shared" si="454"/>
        <v>0</v>
      </c>
      <c r="Z724" s="69">
        <f t="shared" si="454"/>
        <v>0</v>
      </c>
      <c r="AA724" s="69">
        <f t="shared" si="454"/>
        <v>0</v>
      </c>
      <c r="AB724" s="69">
        <f t="shared" si="454"/>
        <v>0</v>
      </c>
      <c r="AC724" s="69">
        <f t="shared" si="454"/>
        <v>0</v>
      </c>
      <c r="AD724" s="69">
        <f t="shared" si="454"/>
        <v>0</v>
      </c>
      <c r="AE724" s="69">
        <f t="shared" si="454"/>
        <v>0</v>
      </c>
      <c r="AF724" s="69">
        <v>0</v>
      </c>
      <c r="AG724" s="69">
        <v>0</v>
      </c>
      <c r="AH724" s="69">
        <v>0</v>
      </c>
      <c r="AI724" s="69">
        <v>0</v>
      </c>
      <c r="AJ724" s="69">
        <v>0</v>
      </c>
      <c r="AK724" s="69">
        <v>0</v>
      </c>
      <c r="AL724" s="69">
        <v>0</v>
      </c>
      <c r="AM724" s="69">
        <v>0</v>
      </c>
      <c r="AN724" s="70" t="s">
        <v>423</v>
      </c>
      <c r="AO724" s="69">
        <v>0</v>
      </c>
      <c r="AP724" s="69">
        <v>0</v>
      </c>
      <c r="AQ724" s="69">
        <v>0</v>
      </c>
      <c r="AR724" s="69">
        <v>0</v>
      </c>
      <c r="AS724" s="69">
        <v>0</v>
      </c>
      <c r="AT724" s="69">
        <v>0</v>
      </c>
      <c r="AU724" s="69">
        <v>0</v>
      </c>
      <c r="AV724" s="69">
        <v>0</v>
      </c>
      <c r="AW724" s="70" t="s">
        <v>423</v>
      </c>
      <c r="AX724" s="69">
        <v>0</v>
      </c>
      <c r="AY724" s="69">
        <v>0</v>
      </c>
      <c r="AZ724" s="69">
        <v>0</v>
      </c>
      <c r="BA724" s="69">
        <v>0</v>
      </c>
      <c r="BB724" s="69">
        <v>0</v>
      </c>
      <c r="BC724" s="69">
        <v>0</v>
      </c>
      <c r="BD724" s="69">
        <v>0</v>
      </c>
      <c r="BE724" s="69">
        <v>0</v>
      </c>
      <c r="BF724" s="70" t="s">
        <v>423</v>
      </c>
      <c r="BG724" s="69">
        <v>0</v>
      </c>
      <c r="BH724" s="69">
        <v>0</v>
      </c>
      <c r="BI724" s="69">
        <v>0</v>
      </c>
      <c r="BJ724" s="69">
        <v>0</v>
      </c>
      <c r="BK724" s="69">
        <v>0</v>
      </c>
      <c r="BL724" s="69">
        <v>0</v>
      </c>
      <c r="BM724" s="69">
        <v>0</v>
      </c>
      <c r="BN724" s="69">
        <v>0</v>
      </c>
      <c r="BO724" s="70" t="s">
        <v>423</v>
      </c>
      <c r="BP724" s="69">
        <v>0</v>
      </c>
      <c r="BQ724" s="69">
        <v>0</v>
      </c>
      <c r="BR724" s="69">
        <v>0</v>
      </c>
      <c r="BS724" s="69">
        <v>0</v>
      </c>
      <c r="BT724" s="69">
        <v>0</v>
      </c>
      <c r="BU724" s="69">
        <v>0</v>
      </c>
      <c r="BV724" s="69">
        <v>0</v>
      </c>
      <c r="BW724" s="69">
        <v>0</v>
      </c>
      <c r="BX724" s="70" t="s">
        <v>423</v>
      </c>
      <c r="BY724" s="69">
        <v>0</v>
      </c>
      <c r="BZ724" s="69">
        <v>0</v>
      </c>
      <c r="CA724" s="69">
        <v>0</v>
      </c>
      <c r="CB724" s="69">
        <v>0</v>
      </c>
      <c r="CC724" s="69">
        <v>0</v>
      </c>
      <c r="CD724" s="69">
        <v>0</v>
      </c>
      <c r="CE724" s="69">
        <v>0</v>
      </c>
      <c r="CF724" s="69">
        <v>0</v>
      </c>
      <c r="CG724" s="70" t="s">
        <v>423</v>
      </c>
      <c r="CH724" s="69">
        <v>0</v>
      </c>
      <c r="CI724" s="69">
        <v>0</v>
      </c>
      <c r="CJ724" s="69">
        <v>0</v>
      </c>
      <c r="CK724" s="69">
        <v>0</v>
      </c>
      <c r="CL724" s="69">
        <v>0</v>
      </c>
      <c r="CM724" s="69">
        <v>0</v>
      </c>
      <c r="CN724" s="69">
        <v>0</v>
      </c>
      <c r="CO724" s="69">
        <v>0</v>
      </c>
      <c r="CP724" s="70" t="s">
        <v>423</v>
      </c>
      <c r="CQ724" s="69">
        <v>0</v>
      </c>
      <c r="CR724" s="69">
        <v>0</v>
      </c>
      <c r="CS724" s="69">
        <v>0</v>
      </c>
      <c r="CT724" s="69">
        <v>0</v>
      </c>
      <c r="CU724" s="69">
        <v>0</v>
      </c>
      <c r="CV724" s="69">
        <v>0</v>
      </c>
      <c r="CW724" s="69">
        <v>0</v>
      </c>
      <c r="CX724" s="69">
        <v>0</v>
      </c>
      <c r="CY724" s="70" t="s">
        <v>423</v>
      </c>
      <c r="CZ724" s="69">
        <v>0</v>
      </c>
      <c r="DA724" s="69">
        <v>0</v>
      </c>
      <c r="DB724" s="69">
        <v>0</v>
      </c>
      <c r="DC724" s="69">
        <v>0</v>
      </c>
      <c r="DD724" s="69">
        <v>0</v>
      </c>
      <c r="DE724" s="69">
        <v>0</v>
      </c>
      <c r="DF724" s="69">
        <v>0</v>
      </c>
      <c r="DG724" s="69">
        <v>0</v>
      </c>
      <c r="DH724" s="70" t="s">
        <v>423</v>
      </c>
    </row>
    <row r="725" spans="1:112" s="74" customFormat="1" ht="11.5" hidden="1" outlineLevel="1" x14ac:dyDescent="0.35">
      <c r="A725" s="88" t="s">
        <v>451</v>
      </c>
      <c r="B725" s="88" t="s">
        <v>740</v>
      </c>
      <c r="C725" s="69"/>
      <c r="D725" s="69">
        <v>0</v>
      </c>
      <c r="E725" s="69">
        <v>0</v>
      </c>
      <c r="F725" s="69">
        <v>0</v>
      </c>
      <c r="G725" s="69">
        <v>0</v>
      </c>
      <c r="H725" s="69">
        <v>0</v>
      </c>
      <c r="I725" s="69">
        <v>0</v>
      </c>
      <c r="J725" s="69">
        <v>0</v>
      </c>
      <c r="K725" s="69">
        <v>0</v>
      </c>
      <c r="L725" s="69">
        <v>0</v>
      </c>
      <c r="M725" s="69">
        <v>0</v>
      </c>
      <c r="N725" s="70" t="s">
        <v>423</v>
      </c>
      <c r="O725" s="69">
        <v>0</v>
      </c>
      <c r="P725" s="69">
        <v>0</v>
      </c>
      <c r="Q725" s="69">
        <v>0</v>
      </c>
      <c r="R725" s="69">
        <v>0</v>
      </c>
      <c r="S725" s="69">
        <v>0</v>
      </c>
      <c r="T725" s="69">
        <v>0</v>
      </c>
      <c r="U725" s="69">
        <v>0</v>
      </c>
      <c r="V725" s="69">
        <v>0</v>
      </c>
      <c r="W725" s="70" t="s">
        <v>423</v>
      </c>
      <c r="X725" s="69">
        <f t="shared" si="454"/>
        <v>0</v>
      </c>
      <c r="Y725" s="69">
        <f t="shared" si="454"/>
        <v>0</v>
      </c>
      <c r="Z725" s="69">
        <f t="shared" si="454"/>
        <v>0</v>
      </c>
      <c r="AA725" s="69">
        <f t="shared" si="454"/>
        <v>0</v>
      </c>
      <c r="AB725" s="69">
        <f t="shared" si="454"/>
        <v>0</v>
      </c>
      <c r="AC725" s="69">
        <f t="shared" si="454"/>
        <v>0</v>
      </c>
      <c r="AD725" s="69">
        <f t="shared" si="454"/>
        <v>0</v>
      </c>
      <c r="AE725" s="69">
        <f t="shared" si="454"/>
        <v>0</v>
      </c>
      <c r="AF725" s="69">
        <v>0</v>
      </c>
      <c r="AG725" s="69">
        <v>0</v>
      </c>
      <c r="AH725" s="69">
        <v>0</v>
      </c>
      <c r="AI725" s="69">
        <v>0</v>
      </c>
      <c r="AJ725" s="69">
        <v>0</v>
      </c>
      <c r="AK725" s="69">
        <v>0</v>
      </c>
      <c r="AL725" s="69">
        <v>0</v>
      </c>
      <c r="AM725" s="69">
        <v>0</v>
      </c>
      <c r="AN725" s="70" t="s">
        <v>423</v>
      </c>
      <c r="AO725" s="69">
        <v>0</v>
      </c>
      <c r="AP725" s="69">
        <v>0</v>
      </c>
      <c r="AQ725" s="69">
        <v>0</v>
      </c>
      <c r="AR725" s="69">
        <v>0</v>
      </c>
      <c r="AS725" s="69">
        <v>0</v>
      </c>
      <c r="AT725" s="69">
        <v>0</v>
      </c>
      <c r="AU725" s="69">
        <v>0</v>
      </c>
      <c r="AV725" s="69">
        <v>0</v>
      </c>
      <c r="AW725" s="70" t="s">
        <v>423</v>
      </c>
      <c r="AX725" s="69">
        <v>0</v>
      </c>
      <c r="AY725" s="69">
        <v>0</v>
      </c>
      <c r="AZ725" s="69">
        <v>0</v>
      </c>
      <c r="BA725" s="69">
        <v>0</v>
      </c>
      <c r="BB725" s="69">
        <v>0</v>
      </c>
      <c r="BC725" s="69">
        <v>0</v>
      </c>
      <c r="BD725" s="69">
        <v>0</v>
      </c>
      <c r="BE725" s="69">
        <v>0</v>
      </c>
      <c r="BF725" s="70" t="s">
        <v>423</v>
      </c>
      <c r="BG725" s="69">
        <v>0</v>
      </c>
      <c r="BH725" s="69">
        <v>0</v>
      </c>
      <c r="BI725" s="69">
        <v>0</v>
      </c>
      <c r="BJ725" s="69">
        <v>0</v>
      </c>
      <c r="BK725" s="69">
        <v>0</v>
      </c>
      <c r="BL725" s="69">
        <v>0</v>
      </c>
      <c r="BM725" s="69">
        <v>0</v>
      </c>
      <c r="BN725" s="69">
        <v>0</v>
      </c>
      <c r="BO725" s="70" t="s">
        <v>423</v>
      </c>
      <c r="BP725" s="69">
        <v>0</v>
      </c>
      <c r="BQ725" s="69">
        <v>0</v>
      </c>
      <c r="BR725" s="69">
        <v>0</v>
      </c>
      <c r="BS725" s="69">
        <v>0</v>
      </c>
      <c r="BT725" s="69">
        <v>0</v>
      </c>
      <c r="BU725" s="69">
        <v>0</v>
      </c>
      <c r="BV725" s="69">
        <v>0</v>
      </c>
      <c r="BW725" s="69">
        <v>0</v>
      </c>
      <c r="BX725" s="70" t="s">
        <v>423</v>
      </c>
      <c r="BY725" s="69">
        <v>0</v>
      </c>
      <c r="BZ725" s="69">
        <v>0</v>
      </c>
      <c r="CA725" s="69">
        <v>0</v>
      </c>
      <c r="CB725" s="69">
        <v>0</v>
      </c>
      <c r="CC725" s="69">
        <v>0</v>
      </c>
      <c r="CD725" s="69">
        <v>0</v>
      </c>
      <c r="CE725" s="69">
        <v>0</v>
      </c>
      <c r="CF725" s="69">
        <v>0</v>
      </c>
      <c r="CG725" s="70" t="s">
        <v>423</v>
      </c>
      <c r="CH725" s="69">
        <v>0</v>
      </c>
      <c r="CI725" s="69">
        <v>0</v>
      </c>
      <c r="CJ725" s="69">
        <v>0</v>
      </c>
      <c r="CK725" s="69">
        <v>0</v>
      </c>
      <c r="CL725" s="69">
        <v>0</v>
      </c>
      <c r="CM725" s="69">
        <v>0</v>
      </c>
      <c r="CN725" s="69">
        <v>0</v>
      </c>
      <c r="CO725" s="69">
        <v>0</v>
      </c>
      <c r="CP725" s="70" t="s">
        <v>423</v>
      </c>
      <c r="CQ725" s="69">
        <v>0</v>
      </c>
      <c r="CR725" s="69">
        <v>0</v>
      </c>
      <c r="CS725" s="69">
        <v>0</v>
      </c>
      <c r="CT725" s="69">
        <v>0</v>
      </c>
      <c r="CU725" s="69">
        <v>0</v>
      </c>
      <c r="CV725" s="69">
        <v>0</v>
      </c>
      <c r="CW725" s="69">
        <v>0</v>
      </c>
      <c r="CX725" s="69">
        <v>0</v>
      </c>
      <c r="CY725" s="70" t="s">
        <v>423</v>
      </c>
      <c r="CZ725" s="69">
        <v>0</v>
      </c>
      <c r="DA725" s="69">
        <v>0</v>
      </c>
      <c r="DB725" s="69">
        <v>0</v>
      </c>
      <c r="DC725" s="69">
        <v>0</v>
      </c>
      <c r="DD725" s="69">
        <v>0</v>
      </c>
      <c r="DE725" s="69">
        <v>0</v>
      </c>
      <c r="DF725" s="69">
        <v>0</v>
      </c>
      <c r="DG725" s="69">
        <v>0</v>
      </c>
      <c r="DH725" s="70" t="s">
        <v>423</v>
      </c>
    </row>
    <row r="726" spans="1:112" s="74" customFormat="1" ht="11.5" hidden="1" outlineLevel="1" x14ac:dyDescent="0.35">
      <c r="A726" s="88" t="s">
        <v>451</v>
      </c>
      <c r="B726" s="88" t="s">
        <v>740</v>
      </c>
      <c r="C726" s="69"/>
      <c r="D726" s="69">
        <v>0</v>
      </c>
      <c r="E726" s="69">
        <v>0</v>
      </c>
      <c r="F726" s="69">
        <v>0</v>
      </c>
      <c r="G726" s="69">
        <v>0</v>
      </c>
      <c r="H726" s="69">
        <v>0</v>
      </c>
      <c r="I726" s="69">
        <v>0</v>
      </c>
      <c r="J726" s="69">
        <v>0</v>
      </c>
      <c r="K726" s="69">
        <v>0</v>
      </c>
      <c r="L726" s="69">
        <v>0</v>
      </c>
      <c r="M726" s="69">
        <v>0</v>
      </c>
      <c r="N726" s="70" t="s">
        <v>423</v>
      </c>
      <c r="O726" s="69">
        <v>0</v>
      </c>
      <c r="P726" s="69">
        <v>0</v>
      </c>
      <c r="Q726" s="69">
        <v>0</v>
      </c>
      <c r="R726" s="69">
        <v>0</v>
      </c>
      <c r="S726" s="69">
        <v>0</v>
      </c>
      <c r="T726" s="69">
        <v>0</v>
      </c>
      <c r="U726" s="69">
        <v>0</v>
      </c>
      <c r="V726" s="69">
        <v>0</v>
      </c>
      <c r="W726" s="70" t="s">
        <v>423</v>
      </c>
      <c r="X726" s="69">
        <f t="shared" si="454"/>
        <v>0</v>
      </c>
      <c r="Y726" s="69">
        <f t="shared" si="454"/>
        <v>0</v>
      </c>
      <c r="Z726" s="69">
        <f t="shared" si="454"/>
        <v>0</v>
      </c>
      <c r="AA726" s="69">
        <f t="shared" si="454"/>
        <v>0</v>
      </c>
      <c r="AB726" s="69">
        <f t="shared" si="454"/>
        <v>0</v>
      </c>
      <c r="AC726" s="69">
        <f t="shared" si="454"/>
        <v>0</v>
      </c>
      <c r="AD726" s="69">
        <f t="shared" si="454"/>
        <v>0</v>
      </c>
      <c r="AE726" s="69">
        <f t="shared" si="454"/>
        <v>0</v>
      </c>
      <c r="AF726" s="69">
        <v>0</v>
      </c>
      <c r="AG726" s="69">
        <v>0</v>
      </c>
      <c r="AH726" s="69">
        <v>0</v>
      </c>
      <c r="AI726" s="69">
        <v>0</v>
      </c>
      <c r="AJ726" s="69">
        <v>0</v>
      </c>
      <c r="AK726" s="69">
        <v>0</v>
      </c>
      <c r="AL726" s="69">
        <v>0</v>
      </c>
      <c r="AM726" s="69">
        <v>0</v>
      </c>
      <c r="AN726" s="70" t="s">
        <v>423</v>
      </c>
      <c r="AO726" s="69">
        <v>0</v>
      </c>
      <c r="AP726" s="69">
        <v>0</v>
      </c>
      <c r="AQ726" s="69">
        <v>0</v>
      </c>
      <c r="AR726" s="69">
        <v>0</v>
      </c>
      <c r="AS726" s="69">
        <v>0</v>
      </c>
      <c r="AT726" s="69">
        <v>0</v>
      </c>
      <c r="AU726" s="69">
        <v>0</v>
      </c>
      <c r="AV726" s="69">
        <v>0</v>
      </c>
      <c r="AW726" s="70" t="s">
        <v>423</v>
      </c>
      <c r="AX726" s="69">
        <v>0</v>
      </c>
      <c r="AY726" s="69">
        <v>0</v>
      </c>
      <c r="AZ726" s="69">
        <v>0</v>
      </c>
      <c r="BA726" s="69">
        <v>0</v>
      </c>
      <c r="BB726" s="69">
        <v>0</v>
      </c>
      <c r="BC726" s="69">
        <v>0</v>
      </c>
      <c r="BD726" s="69">
        <v>0</v>
      </c>
      <c r="BE726" s="69">
        <v>0</v>
      </c>
      <c r="BF726" s="70" t="s">
        <v>423</v>
      </c>
      <c r="BG726" s="69">
        <v>0</v>
      </c>
      <c r="BH726" s="69">
        <v>0</v>
      </c>
      <c r="BI726" s="69">
        <v>0</v>
      </c>
      <c r="BJ726" s="69">
        <v>0</v>
      </c>
      <c r="BK726" s="69">
        <v>0</v>
      </c>
      <c r="BL726" s="69">
        <v>0</v>
      </c>
      <c r="BM726" s="69">
        <v>0</v>
      </c>
      <c r="BN726" s="69">
        <v>0</v>
      </c>
      <c r="BO726" s="70" t="s">
        <v>423</v>
      </c>
      <c r="BP726" s="69">
        <v>0</v>
      </c>
      <c r="BQ726" s="69">
        <v>0</v>
      </c>
      <c r="BR726" s="69">
        <v>0</v>
      </c>
      <c r="BS726" s="69">
        <v>0</v>
      </c>
      <c r="BT726" s="69">
        <v>0</v>
      </c>
      <c r="BU726" s="69">
        <v>0</v>
      </c>
      <c r="BV726" s="69">
        <v>0</v>
      </c>
      <c r="BW726" s="69">
        <v>0</v>
      </c>
      <c r="BX726" s="70" t="s">
        <v>423</v>
      </c>
      <c r="BY726" s="69">
        <v>0</v>
      </c>
      <c r="BZ726" s="69">
        <v>0</v>
      </c>
      <c r="CA726" s="69">
        <v>0</v>
      </c>
      <c r="CB726" s="69">
        <v>0</v>
      </c>
      <c r="CC726" s="69">
        <v>0</v>
      </c>
      <c r="CD726" s="69">
        <v>0</v>
      </c>
      <c r="CE726" s="69">
        <v>0</v>
      </c>
      <c r="CF726" s="69">
        <v>0</v>
      </c>
      <c r="CG726" s="70" t="s">
        <v>423</v>
      </c>
      <c r="CH726" s="69">
        <v>0</v>
      </c>
      <c r="CI726" s="69">
        <v>0</v>
      </c>
      <c r="CJ726" s="69">
        <v>0</v>
      </c>
      <c r="CK726" s="69">
        <v>0</v>
      </c>
      <c r="CL726" s="69">
        <v>0</v>
      </c>
      <c r="CM726" s="69">
        <v>0</v>
      </c>
      <c r="CN726" s="69">
        <v>0</v>
      </c>
      <c r="CO726" s="69">
        <v>0</v>
      </c>
      <c r="CP726" s="70" t="s">
        <v>423</v>
      </c>
      <c r="CQ726" s="69">
        <v>0</v>
      </c>
      <c r="CR726" s="69">
        <v>0</v>
      </c>
      <c r="CS726" s="69">
        <v>0</v>
      </c>
      <c r="CT726" s="69">
        <v>0</v>
      </c>
      <c r="CU726" s="69">
        <v>0</v>
      </c>
      <c r="CV726" s="69">
        <v>0</v>
      </c>
      <c r="CW726" s="69">
        <v>0</v>
      </c>
      <c r="CX726" s="69">
        <v>0</v>
      </c>
      <c r="CY726" s="70" t="s">
        <v>423</v>
      </c>
      <c r="CZ726" s="69">
        <v>0</v>
      </c>
      <c r="DA726" s="69">
        <v>0</v>
      </c>
      <c r="DB726" s="69">
        <v>0</v>
      </c>
      <c r="DC726" s="69">
        <v>0</v>
      </c>
      <c r="DD726" s="69">
        <v>0</v>
      </c>
      <c r="DE726" s="69">
        <v>0</v>
      </c>
      <c r="DF726" s="69">
        <v>0</v>
      </c>
      <c r="DG726" s="69">
        <v>0</v>
      </c>
      <c r="DH726" s="70" t="s">
        <v>423</v>
      </c>
    </row>
    <row r="727" spans="1:112" s="74" customFormat="1" ht="11.5" collapsed="1" x14ac:dyDescent="0.35">
      <c r="A727" s="88"/>
      <c r="B727" s="88"/>
      <c r="C727" s="69"/>
      <c r="D727" s="69"/>
      <c r="E727" s="69"/>
      <c r="F727" s="69"/>
      <c r="G727" s="69"/>
      <c r="H727" s="69"/>
      <c r="I727" s="69"/>
      <c r="J727" s="69"/>
      <c r="K727" s="69"/>
      <c r="L727" s="69"/>
      <c r="M727" s="69"/>
      <c r="N727" s="70"/>
      <c r="O727" s="69"/>
      <c r="P727" s="69"/>
      <c r="Q727" s="69"/>
      <c r="R727" s="69"/>
      <c r="S727" s="69"/>
      <c r="T727" s="69"/>
      <c r="U727" s="69"/>
      <c r="V727" s="69"/>
      <c r="W727" s="70"/>
      <c r="X727" s="69"/>
      <c r="Y727" s="69"/>
      <c r="Z727" s="69"/>
      <c r="AA727" s="69"/>
      <c r="AB727" s="69"/>
      <c r="AC727" s="69"/>
      <c r="AD727" s="69"/>
      <c r="AE727" s="69"/>
      <c r="AF727" s="69"/>
      <c r="AG727" s="69"/>
      <c r="AH727" s="69"/>
      <c r="AI727" s="69"/>
      <c r="AJ727" s="69"/>
      <c r="AK727" s="69"/>
      <c r="AL727" s="69"/>
      <c r="AM727" s="69"/>
      <c r="AN727" s="70"/>
      <c r="AO727" s="69"/>
      <c r="AP727" s="69"/>
      <c r="AQ727" s="69"/>
      <c r="AR727" s="69"/>
      <c r="AS727" s="69"/>
      <c r="AT727" s="69"/>
      <c r="AU727" s="69"/>
      <c r="AV727" s="69"/>
      <c r="AW727" s="70"/>
      <c r="AX727" s="69"/>
      <c r="AY727" s="69"/>
      <c r="AZ727" s="69"/>
      <c r="BA727" s="69"/>
      <c r="BB727" s="69"/>
      <c r="BC727" s="69"/>
      <c r="BD727" s="69"/>
      <c r="BE727" s="69"/>
      <c r="BF727" s="70"/>
      <c r="BG727" s="69"/>
      <c r="BH727" s="69"/>
      <c r="BI727" s="69"/>
      <c r="BJ727" s="69"/>
      <c r="BK727" s="69"/>
      <c r="BL727" s="69"/>
      <c r="BM727" s="69"/>
      <c r="BN727" s="69"/>
      <c r="BO727" s="70"/>
      <c r="BP727" s="69"/>
      <c r="BQ727" s="69"/>
      <c r="BR727" s="69"/>
      <c r="BS727" s="69"/>
      <c r="BT727" s="69"/>
      <c r="BU727" s="69"/>
      <c r="BV727" s="69"/>
      <c r="BW727" s="69"/>
      <c r="BX727" s="70"/>
      <c r="BY727" s="69"/>
      <c r="BZ727" s="69"/>
      <c r="CA727" s="69"/>
      <c r="CB727" s="69"/>
      <c r="CC727" s="69"/>
      <c r="CD727" s="69"/>
      <c r="CE727" s="69"/>
      <c r="CF727" s="69"/>
      <c r="CG727" s="70"/>
      <c r="CH727" s="69"/>
      <c r="CI727" s="69"/>
      <c r="CJ727" s="69"/>
      <c r="CK727" s="69"/>
      <c r="CL727" s="69"/>
      <c r="CM727" s="69"/>
      <c r="CN727" s="69"/>
      <c r="CO727" s="69"/>
      <c r="CP727" s="70"/>
      <c r="CQ727" s="69"/>
      <c r="CR727" s="69"/>
      <c r="CS727" s="69"/>
      <c r="CT727" s="69"/>
      <c r="CU727" s="69"/>
      <c r="CV727" s="69"/>
      <c r="CW727" s="69"/>
      <c r="CX727" s="69"/>
      <c r="CY727" s="70"/>
      <c r="CZ727" s="69"/>
      <c r="DA727" s="69"/>
      <c r="DB727" s="69"/>
      <c r="DC727" s="69"/>
      <c r="DD727" s="69"/>
      <c r="DE727" s="69"/>
      <c r="DF727" s="69"/>
      <c r="DG727" s="69"/>
      <c r="DH727" s="70"/>
    </row>
    <row r="728" spans="1:112" s="83" customFormat="1" ht="11.5" x14ac:dyDescent="0.35">
      <c r="A728" s="88"/>
      <c r="B728" s="87" t="s">
        <v>861</v>
      </c>
      <c r="C728" s="93">
        <f t="shared" ref="C728:AP728" si="455">SUM(C551:C726)</f>
        <v>0</v>
      </c>
      <c r="D728" s="93">
        <f t="shared" si="455"/>
        <v>0</v>
      </c>
      <c r="E728" s="93">
        <f t="shared" si="455"/>
        <v>7328654.4104640363</v>
      </c>
      <c r="F728" s="93">
        <f t="shared" si="455"/>
        <v>575773.86445527815</v>
      </c>
      <c r="G728" s="93">
        <f t="shared" si="455"/>
        <v>1557568.1532583509</v>
      </c>
      <c r="H728" s="93">
        <f t="shared" si="455"/>
        <v>2081816.3802365172</v>
      </c>
      <c r="I728" s="93">
        <f t="shared" si="455"/>
        <v>1775768.582223672</v>
      </c>
      <c r="J728" s="93">
        <f t="shared" si="455"/>
        <v>1325125.2102902196</v>
      </c>
      <c r="K728" s="93">
        <f>SUM(K551:K726)</f>
        <v>12602.220000000001</v>
      </c>
      <c r="L728" s="93">
        <f>SUM(L551:L726)</f>
        <v>0</v>
      </c>
      <c r="M728" s="93">
        <f t="shared" si="455"/>
        <v>0.01</v>
      </c>
      <c r="N728" s="94">
        <f t="shared" si="455"/>
        <v>0</v>
      </c>
      <c r="O728" s="93">
        <f t="shared" si="455"/>
        <v>575067.08455527818</v>
      </c>
      <c r="P728" s="93">
        <f t="shared" si="455"/>
        <v>1553992.5105983508</v>
      </c>
      <c r="Q728" s="93">
        <f t="shared" si="455"/>
        <v>2079344.387276517</v>
      </c>
      <c r="R728" s="93">
        <f t="shared" si="455"/>
        <v>1860102.5730903388</v>
      </c>
      <c r="S728" s="93">
        <f t="shared" si="455"/>
        <v>1266730.3742902195</v>
      </c>
      <c r="T728" s="93">
        <f>SUM(T551:T726)</f>
        <v>11756.972</v>
      </c>
      <c r="U728" s="93">
        <f>SUM(U551:U726)</f>
        <v>0</v>
      </c>
      <c r="V728" s="93">
        <f t="shared" si="455"/>
        <v>7346993.9018107038</v>
      </c>
      <c r="W728" s="94">
        <f t="shared" si="455"/>
        <v>0</v>
      </c>
      <c r="X728" s="93">
        <f t="shared" si="455"/>
        <v>706.77989999999409</v>
      </c>
      <c r="Y728" s="93">
        <f t="shared" si="455"/>
        <v>3575.6426600000054</v>
      </c>
      <c r="Z728" s="93">
        <f t="shared" si="455"/>
        <v>2471.9929599999814</v>
      </c>
      <c r="AA728" s="93">
        <f t="shared" si="455"/>
        <v>-84333.99086666666</v>
      </c>
      <c r="AB728" s="93">
        <f t="shared" si="455"/>
        <v>58394.835999999996</v>
      </c>
      <c r="AC728" s="93">
        <f>SUM(AC551:AC726)</f>
        <v>845.24800000000005</v>
      </c>
      <c r="AD728" s="93">
        <f>SUM(AD551:AD726)</f>
        <v>0</v>
      </c>
      <c r="AE728" s="93">
        <f>SUM(AE551:AE726)</f>
        <v>-7346993.891810704</v>
      </c>
      <c r="AF728" s="93">
        <f t="shared" si="455"/>
        <v>593696.05158451654</v>
      </c>
      <c r="AG728" s="93">
        <f t="shared" si="455"/>
        <v>1537372.1139691353</v>
      </c>
      <c r="AH728" s="93">
        <f t="shared" si="455"/>
        <v>2035767.0211723624</v>
      </c>
      <c r="AI728" s="93">
        <f t="shared" si="455"/>
        <v>2339488.3874614681</v>
      </c>
      <c r="AJ728" s="93">
        <f t="shared" si="455"/>
        <v>1274552.5443488623</v>
      </c>
      <c r="AK728" s="93">
        <f>SUM(AK551:AK726)</f>
        <v>29498.044189029999</v>
      </c>
      <c r="AL728" s="93">
        <f>SUM(AL551:AL726)</f>
        <v>0</v>
      </c>
      <c r="AM728" s="93">
        <f t="shared" si="455"/>
        <v>7870374.162725375</v>
      </c>
      <c r="AN728" s="94">
        <f t="shared" si="455"/>
        <v>0</v>
      </c>
      <c r="AO728" s="93">
        <f t="shared" si="455"/>
        <v>612046.28585322946</v>
      </c>
      <c r="AP728" s="93">
        <f t="shared" si="455"/>
        <v>1546352.5752610604</v>
      </c>
      <c r="AQ728" s="93">
        <f t="shared" ref="AQ728:DB728" si="456">SUM(AQ551:AQ726)</f>
        <v>2035126.9679114465</v>
      </c>
      <c r="AR728" s="93">
        <f t="shared" si="456"/>
        <v>2294214.0964617217</v>
      </c>
      <c r="AS728" s="93">
        <f t="shared" si="456"/>
        <v>1342775.5714795785</v>
      </c>
      <c r="AT728" s="93">
        <f>SUM(AT551:AT726)</f>
        <v>30028.077534404525</v>
      </c>
      <c r="AU728" s="93">
        <f>SUM(AU551:AU726)</f>
        <v>0</v>
      </c>
      <c r="AV728" s="93">
        <f t="shared" si="456"/>
        <v>7920543.574501439</v>
      </c>
      <c r="AW728" s="94">
        <f t="shared" si="456"/>
        <v>0</v>
      </c>
      <c r="AX728" s="93">
        <f t="shared" si="456"/>
        <v>628983.42761251412</v>
      </c>
      <c r="AY728" s="93">
        <f t="shared" si="456"/>
        <v>1591789.4876541421</v>
      </c>
      <c r="AZ728" s="93">
        <f t="shared" si="456"/>
        <v>2094331.7553182819</v>
      </c>
      <c r="BA728" s="93">
        <f t="shared" si="456"/>
        <v>2393052.9038321637</v>
      </c>
      <c r="BB728" s="93">
        <f t="shared" si="456"/>
        <v>1439399.2204143268</v>
      </c>
      <c r="BC728" s="93">
        <f>SUM(BC551:BC726)</f>
        <v>30280.145999573131</v>
      </c>
      <c r="BD728" s="93">
        <f>SUM(BD551:BD726)</f>
        <v>0</v>
      </c>
      <c r="BE728" s="93">
        <f t="shared" si="456"/>
        <v>8237836.9408309991</v>
      </c>
      <c r="BF728" s="94">
        <f t="shared" si="456"/>
        <v>0</v>
      </c>
      <c r="BG728" s="93">
        <f t="shared" si="456"/>
        <v>646203.44124190777</v>
      </c>
      <c r="BH728" s="93">
        <f t="shared" si="456"/>
        <v>1637355.3685038039</v>
      </c>
      <c r="BI728" s="93">
        <f t="shared" si="456"/>
        <v>2154018.3357128794</v>
      </c>
      <c r="BJ728" s="93">
        <f t="shared" si="456"/>
        <v>2327541.0479933964</v>
      </c>
      <c r="BK728" s="93">
        <f t="shared" si="456"/>
        <v>1419921.8013450385</v>
      </c>
      <c r="BL728" s="93">
        <f>SUM(BL551:BL726)</f>
        <v>30403.086999573134</v>
      </c>
      <c r="BM728" s="93">
        <f>SUM(BM551:BM726)</f>
        <v>0</v>
      </c>
      <c r="BN728" s="93">
        <f t="shared" si="456"/>
        <v>8275443.0817966023</v>
      </c>
      <c r="BO728" s="94">
        <f t="shared" si="456"/>
        <v>0</v>
      </c>
      <c r="BP728" s="93">
        <f t="shared" si="456"/>
        <v>664232.15730618313</v>
      </c>
      <c r="BQ728" s="93">
        <f t="shared" si="456"/>
        <v>1684416.7879479411</v>
      </c>
      <c r="BR728" s="93">
        <f t="shared" si="456"/>
        <v>2214846.066589314</v>
      </c>
      <c r="BS728" s="93">
        <f t="shared" si="456"/>
        <v>2370738.5942919408</v>
      </c>
      <c r="BT728" s="93">
        <f t="shared" si="456"/>
        <v>1462382.6715220998</v>
      </c>
      <c r="BU728" s="93">
        <f>SUM(BU551:BU726)</f>
        <v>30403.086999573134</v>
      </c>
      <c r="BV728" s="93">
        <f>SUM(BV551:BV726)</f>
        <v>0</v>
      </c>
      <c r="BW728" s="93">
        <f t="shared" si="456"/>
        <v>8487019.3646570519</v>
      </c>
      <c r="BX728" s="94">
        <f t="shared" si="456"/>
        <v>0</v>
      </c>
      <c r="BY728" s="93">
        <f t="shared" si="456"/>
        <v>682801.73485238734</v>
      </c>
      <c r="BZ728" s="93">
        <f t="shared" si="456"/>
        <v>1732570.4906214103</v>
      </c>
      <c r="CA728" s="93">
        <f t="shared" si="456"/>
        <v>2277498.6293920423</v>
      </c>
      <c r="CB728" s="93">
        <f t="shared" si="456"/>
        <v>2545454.570714456</v>
      </c>
      <c r="CC728" s="93">
        <f t="shared" si="456"/>
        <v>1563033.7446285374</v>
      </c>
      <c r="CD728" s="93">
        <f>SUM(CD551:CD726)</f>
        <v>30403.086999573134</v>
      </c>
      <c r="CE728" s="93">
        <f>SUM(CE551:CE726)</f>
        <v>0</v>
      </c>
      <c r="CF728" s="93">
        <f t="shared" si="456"/>
        <v>8891762.2572084088</v>
      </c>
      <c r="CG728" s="94">
        <f t="shared" si="456"/>
        <v>0</v>
      </c>
      <c r="CH728" s="93">
        <f t="shared" si="456"/>
        <v>701928.39972497709</v>
      </c>
      <c r="CI728" s="93">
        <f t="shared" si="456"/>
        <v>1782168.8043750832</v>
      </c>
      <c r="CJ728" s="93">
        <f t="shared" si="456"/>
        <v>2342030.7690788526</v>
      </c>
      <c r="CK728" s="93">
        <f t="shared" si="456"/>
        <v>2615483.6086559743</v>
      </c>
      <c r="CL728" s="93">
        <f t="shared" si="456"/>
        <v>1606627.1913774405</v>
      </c>
      <c r="CM728" s="93">
        <f>SUM(CM551:CM726)</f>
        <v>30403.086999573134</v>
      </c>
      <c r="CN728" s="93">
        <f>SUM(CN551:CN726)</f>
        <v>0</v>
      </c>
      <c r="CO728" s="93">
        <f t="shared" si="456"/>
        <v>9138641.8602119014</v>
      </c>
      <c r="CP728" s="94">
        <f t="shared" si="456"/>
        <v>0</v>
      </c>
      <c r="CQ728" s="93">
        <f t="shared" si="456"/>
        <v>721628.86454374483</v>
      </c>
      <c r="CR728" s="93">
        <f t="shared" si="456"/>
        <v>1833255.067541366</v>
      </c>
      <c r="CS728" s="93">
        <f t="shared" si="456"/>
        <v>2408498.8729562671</v>
      </c>
      <c r="CT728" s="93">
        <f t="shared" si="456"/>
        <v>2687613.5177357378</v>
      </c>
      <c r="CU728" s="93">
        <f t="shared" si="456"/>
        <v>1651528.441528809</v>
      </c>
      <c r="CV728" s="93">
        <f>SUM(CV551:CV726)</f>
        <v>30403.086999573134</v>
      </c>
      <c r="CW728" s="93">
        <f>SUM(CW551:CW726)</f>
        <v>0</v>
      </c>
      <c r="CX728" s="93">
        <f t="shared" si="456"/>
        <v>9392927.8513054997</v>
      </c>
      <c r="CY728" s="94">
        <f t="shared" si="456"/>
        <v>0</v>
      </c>
      <c r="CZ728" s="93">
        <f t="shared" si="456"/>
        <v>741920.34330707521</v>
      </c>
      <c r="DA728" s="93">
        <f t="shared" si="456"/>
        <v>1885873.9186026375</v>
      </c>
      <c r="DB728" s="93">
        <f t="shared" si="456"/>
        <v>2476961.0199500043</v>
      </c>
      <c r="DC728" s="93">
        <f t="shared" ref="DC728:DH728" si="457">SUM(DC551:DC726)</f>
        <v>2761907.3240878955</v>
      </c>
      <c r="DD728" s="93">
        <f t="shared" si="457"/>
        <v>1697776.7291847202</v>
      </c>
      <c r="DE728" s="93">
        <f>SUM(DE551:DE726)</f>
        <v>30403.086999573134</v>
      </c>
      <c r="DF728" s="93">
        <f>SUM(DF551:DF726)</f>
        <v>0</v>
      </c>
      <c r="DG728" s="93">
        <f t="shared" si="457"/>
        <v>9654842.4221319016</v>
      </c>
      <c r="DH728" s="94">
        <f t="shared" si="457"/>
        <v>0</v>
      </c>
    </row>
    <row r="729" spans="1:112" s="74" customFormat="1" ht="11.5" x14ac:dyDescent="0.35">
      <c r="A729" s="88"/>
      <c r="B729" s="87"/>
      <c r="C729" s="69"/>
      <c r="D729" s="69" t="str">
        <f t="shared" ref="D729:V729" si="458">IFERROR(IF(SUBTOTAL(109,D551:D726)&lt;&gt;D728,"Hidden",""),"Error")</f>
        <v/>
      </c>
      <c r="E729" s="69" t="str">
        <f t="shared" si="458"/>
        <v>Hidden</v>
      </c>
      <c r="F729" s="69" t="str">
        <f t="shared" si="458"/>
        <v>Hidden</v>
      </c>
      <c r="G729" s="69" t="str">
        <f t="shared" si="458"/>
        <v>Hidden</v>
      </c>
      <c r="H729" s="69" t="str">
        <f t="shared" si="458"/>
        <v>Hidden</v>
      </c>
      <c r="I729" s="69" t="str">
        <f t="shared" si="458"/>
        <v/>
      </c>
      <c r="J729" s="69" t="str">
        <f t="shared" si="458"/>
        <v>Hidden</v>
      </c>
      <c r="K729" s="69" t="str">
        <f>IFERROR(IF(SUBTOTAL(109,K551:K726)&lt;&gt;K728,"Hidden",""),"Error")</f>
        <v/>
      </c>
      <c r="L729" s="69" t="str">
        <f>IFERROR(IF(SUBTOTAL(109,L551:L726)&lt;&gt;L728,"Hidden",""),"Error")</f>
        <v/>
      </c>
      <c r="M729" s="69" t="str">
        <f t="shared" si="458"/>
        <v/>
      </c>
      <c r="N729" s="70"/>
      <c r="O729" s="69" t="str">
        <f t="shared" si="458"/>
        <v>Hidden</v>
      </c>
      <c r="P729" s="69" t="str">
        <f t="shared" si="458"/>
        <v>Hidden</v>
      </c>
      <c r="Q729" s="69" t="str">
        <f t="shared" si="458"/>
        <v>Hidden</v>
      </c>
      <c r="R729" s="69" t="str">
        <f t="shared" si="458"/>
        <v/>
      </c>
      <c r="S729" s="69" t="str">
        <f t="shared" si="458"/>
        <v>Hidden</v>
      </c>
      <c r="T729" s="69" t="str">
        <f>IFERROR(IF(SUBTOTAL(109,T551:T726)&lt;&gt;T728,"Hidden",""),"Error")</f>
        <v/>
      </c>
      <c r="U729" s="69" t="str">
        <f>IFERROR(IF(SUBTOTAL(109,U551:U726)&lt;&gt;U728,"Hidden",""),"Error")</f>
        <v/>
      </c>
      <c r="V729" s="69" t="str">
        <f t="shared" si="458"/>
        <v>Hidden</v>
      </c>
      <c r="W729" s="70"/>
      <c r="X729" s="69"/>
      <c r="Y729" s="69"/>
      <c r="Z729" s="69"/>
      <c r="AA729" s="69"/>
      <c r="AB729" s="69"/>
      <c r="AC729" s="69"/>
      <c r="AD729" s="69"/>
      <c r="AE729" s="69"/>
      <c r="AF729" s="69" t="str">
        <f t="shared" ref="AF729:AM729" si="459">IFERROR(IF(SUBTOTAL(109,AF551:AF726)&lt;&gt;AF728,"Hidden",""),"Error")</f>
        <v>Hidden</v>
      </c>
      <c r="AG729" s="69" t="str">
        <f t="shared" si="459"/>
        <v>Hidden</v>
      </c>
      <c r="AH729" s="69" t="str">
        <f t="shared" si="459"/>
        <v>Hidden</v>
      </c>
      <c r="AI729" s="69" t="str">
        <f t="shared" si="459"/>
        <v/>
      </c>
      <c r="AJ729" s="69" t="str">
        <f t="shared" si="459"/>
        <v>Hidden</v>
      </c>
      <c r="AK729" s="69" t="str">
        <f>IFERROR(IF(SUBTOTAL(109,AK551:AK726)&lt;&gt;AK728,"Hidden",""),"Error")</f>
        <v/>
      </c>
      <c r="AL729" s="69" t="str">
        <f>IFERROR(IF(SUBTOTAL(109,AL551:AL726)&lt;&gt;AL728,"Hidden",""),"Error")</f>
        <v/>
      </c>
      <c r="AM729" s="69" t="str">
        <f t="shared" si="459"/>
        <v>Hidden</v>
      </c>
      <c r="AN729" s="70"/>
      <c r="AO729" s="69" t="str">
        <f t="shared" ref="AO729:AV729" si="460">IFERROR(IF(SUBTOTAL(109,AO551:AO726)&lt;&gt;AO728,"Hidden",""),"Error")</f>
        <v>Hidden</v>
      </c>
      <c r="AP729" s="69" t="str">
        <f t="shared" si="460"/>
        <v>Hidden</v>
      </c>
      <c r="AQ729" s="69" t="str">
        <f t="shared" si="460"/>
        <v>Hidden</v>
      </c>
      <c r="AR729" s="69" t="str">
        <f t="shared" si="460"/>
        <v/>
      </c>
      <c r="AS729" s="69" t="str">
        <f t="shared" si="460"/>
        <v>Hidden</v>
      </c>
      <c r="AT729" s="69" t="str">
        <f>IFERROR(IF(SUBTOTAL(109,AT551:AT726)&lt;&gt;AT728,"Hidden",""),"Error")</f>
        <v/>
      </c>
      <c r="AU729" s="69" t="str">
        <f>IFERROR(IF(SUBTOTAL(109,AU551:AU726)&lt;&gt;AU728,"Hidden",""),"Error")</f>
        <v/>
      </c>
      <c r="AV729" s="69" t="str">
        <f t="shared" si="460"/>
        <v>Hidden</v>
      </c>
      <c r="AW729" s="70"/>
      <c r="AX729" s="69" t="str">
        <f t="shared" ref="AX729:BE729" si="461">IFERROR(IF(SUBTOTAL(109,AX551:AX726)&lt;&gt;AX728,"Hidden",""),"Error")</f>
        <v>Hidden</v>
      </c>
      <c r="AY729" s="69" t="str">
        <f t="shared" si="461"/>
        <v>Hidden</v>
      </c>
      <c r="AZ729" s="69" t="str">
        <f t="shared" si="461"/>
        <v>Hidden</v>
      </c>
      <c r="BA729" s="69" t="str">
        <f t="shared" si="461"/>
        <v/>
      </c>
      <c r="BB729" s="69" t="str">
        <f t="shared" si="461"/>
        <v>Hidden</v>
      </c>
      <c r="BC729" s="69" t="str">
        <f>IFERROR(IF(SUBTOTAL(109,BC551:BC726)&lt;&gt;BC728,"Hidden",""),"Error")</f>
        <v/>
      </c>
      <c r="BD729" s="69" t="str">
        <f>IFERROR(IF(SUBTOTAL(109,BD551:BD726)&lt;&gt;BD728,"Hidden",""),"Error")</f>
        <v/>
      </c>
      <c r="BE729" s="69" t="str">
        <f t="shared" si="461"/>
        <v>Hidden</v>
      </c>
      <c r="BF729" s="70"/>
      <c r="BG729" s="69" t="str">
        <f t="shared" ref="BG729:BN729" si="462">IFERROR(IF(SUBTOTAL(109,BG551:BG726)&lt;&gt;BG728,"Hidden",""),"Error")</f>
        <v>Hidden</v>
      </c>
      <c r="BH729" s="69" t="str">
        <f t="shared" si="462"/>
        <v>Hidden</v>
      </c>
      <c r="BI729" s="69" t="str">
        <f t="shared" si="462"/>
        <v>Hidden</v>
      </c>
      <c r="BJ729" s="69" t="str">
        <f t="shared" si="462"/>
        <v/>
      </c>
      <c r="BK729" s="69" t="str">
        <f t="shared" si="462"/>
        <v>Hidden</v>
      </c>
      <c r="BL729" s="69" t="str">
        <f>IFERROR(IF(SUBTOTAL(109,BL551:BL726)&lt;&gt;BL728,"Hidden",""),"Error")</f>
        <v/>
      </c>
      <c r="BM729" s="69" t="str">
        <f>IFERROR(IF(SUBTOTAL(109,BM551:BM726)&lt;&gt;BM728,"Hidden",""),"Error")</f>
        <v/>
      </c>
      <c r="BN729" s="69" t="str">
        <f t="shared" si="462"/>
        <v>Hidden</v>
      </c>
      <c r="BO729" s="70"/>
      <c r="BP729" s="69" t="str">
        <f t="shared" ref="BP729:BW729" si="463">IFERROR(IF(SUBTOTAL(109,BP551:BP726)&lt;&gt;BP728,"Hidden",""),"Error")</f>
        <v>Hidden</v>
      </c>
      <c r="BQ729" s="69" t="str">
        <f t="shared" si="463"/>
        <v>Hidden</v>
      </c>
      <c r="BR729" s="69" t="str">
        <f t="shared" si="463"/>
        <v>Hidden</v>
      </c>
      <c r="BS729" s="69" t="str">
        <f t="shared" si="463"/>
        <v/>
      </c>
      <c r="BT729" s="69" t="str">
        <f t="shared" si="463"/>
        <v>Hidden</v>
      </c>
      <c r="BU729" s="69" t="str">
        <f>IFERROR(IF(SUBTOTAL(109,BU551:BU726)&lt;&gt;BU728,"Hidden",""),"Error")</f>
        <v/>
      </c>
      <c r="BV729" s="69" t="str">
        <f>IFERROR(IF(SUBTOTAL(109,BV551:BV726)&lt;&gt;BV728,"Hidden",""),"Error")</f>
        <v/>
      </c>
      <c r="BW729" s="69" t="str">
        <f t="shared" si="463"/>
        <v>Hidden</v>
      </c>
      <c r="BX729" s="70"/>
      <c r="BY729" s="69" t="str">
        <f t="shared" ref="BY729:CF729" si="464">IFERROR(IF(SUBTOTAL(109,BY551:BY726)&lt;&gt;BY728,"Hidden",""),"Error")</f>
        <v>Hidden</v>
      </c>
      <c r="BZ729" s="69" t="str">
        <f t="shared" si="464"/>
        <v>Hidden</v>
      </c>
      <c r="CA729" s="69" t="str">
        <f t="shared" si="464"/>
        <v>Hidden</v>
      </c>
      <c r="CB729" s="69" t="str">
        <f t="shared" si="464"/>
        <v/>
      </c>
      <c r="CC729" s="69" t="str">
        <f t="shared" si="464"/>
        <v>Hidden</v>
      </c>
      <c r="CD729" s="69" t="str">
        <f>IFERROR(IF(SUBTOTAL(109,CD551:CD726)&lt;&gt;CD728,"Hidden",""),"Error")</f>
        <v/>
      </c>
      <c r="CE729" s="69" t="str">
        <f>IFERROR(IF(SUBTOTAL(109,CE551:CE726)&lt;&gt;CE728,"Hidden",""),"Error")</f>
        <v/>
      </c>
      <c r="CF729" s="69" t="str">
        <f t="shared" si="464"/>
        <v>Hidden</v>
      </c>
      <c r="CG729" s="70"/>
      <c r="CH729" s="69" t="str">
        <f t="shared" ref="CH729:CO729" si="465">IFERROR(IF(SUBTOTAL(109,CH551:CH726)&lt;&gt;CH728,"Hidden",""),"Error")</f>
        <v>Hidden</v>
      </c>
      <c r="CI729" s="69" t="str">
        <f t="shared" si="465"/>
        <v>Hidden</v>
      </c>
      <c r="CJ729" s="69" t="str">
        <f t="shared" si="465"/>
        <v>Hidden</v>
      </c>
      <c r="CK729" s="69" t="str">
        <f t="shared" si="465"/>
        <v/>
      </c>
      <c r="CL729" s="69" t="str">
        <f t="shared" si="465"/>
        <v>Hidden</v>
      </c>
      <c r="CM729" s="69" t="str">
        <f>IFERROR(IF(SUBTOTAL(109,CM551:CM726)&lt;&gt;CM728,"Hidden",""),"Error")</f>
        <v/>
      </c>
      <c r="CN729" s="69" t="str">
        <f>IFERROR(IF(SUBTOTAL(109,CN551:CN726)&lt;&gt;CN728,"Hidden",""),"Error")</f>
        <v/>
      </c>
      <c r="CO729" s="69" t="str">
        <f t="shared" si="465"/>
        <v>Hidden</v>
      </c>
      <c r="CP729" s="70"/>
      <c r="CQ729" s="69" t="str">
        <f t="shared" ref="CQ729:CX729" si="466">IFERROR(IF(SUBTOTAL(109,CQ551:CQ726)&lt;&gt;CQ728,"Hidden",""),"Error")</f>
        <v>Hidden</v>
      </c>
      <c r="CR729" s="69" t="str">
        <f t="shared" si="466"/>
        <v>Hidden</v>
      </c>
      <c r="CS729" s="69" t="str">
        <f t="shared" si="466"/>
        <v>Hidden</v>
      </c>
      <c r="CT729" s="69" t="str">
        <f t="shared" si="466"/>
        <v/>
      </c>
      <c r="CU729" s="69" t="str">
        <f t="shared" si="466"/>
        <v>Hidden</v>
      </c>
      <c r="CV729" s="69" t="str">
        <f>IFERROR(IF(SUBTOTAL(109,CV551:CV726)&lt;&gt;CV728,"Hidden",""),"Error")</f>
        <v/>
      </c>
      <c r="CW729" s="69" t="str">
        <f>IFERROR(IF(SUBTOTAL(109,CW551:CW726)&lt;&gt;CW728,"Hidden",""),"Error")</f>
        <v/>
      </c>
      <c r="CX729" s="69" t="str">
        <f t="shared" si="466"/>
        <v>Hidden</v>
      </c>
      <c r="CY729" s="70"/>
      <c r="CZ729" s="69" t="str">
        <f t="shared" ref="CZ729:DG729" si="467">IFERROR(IF(SUBTOTAL(109,CZ551:CZ726)&lt;&gt;CZ728,"Hidden",""),"Error")</f>
        <v>Hidden</v>
      </c>
      <c r="DA729" s="69" t="str">
        <f t="shared" si="467"/>
        <v>Hidden</v>
      </c>
      <c r="DB729" s="69" t="str">
        <f t="shared" si="467"/>
        <v>Hidden</v>
      </c>
      <c r="DC729" s="69" t="str">
        <f t="shared" si="467"/>
        <v/>
      </c>
      <c r="DD729" s="69" t="str">
        <f t="shared" si="467"/>
        <v>Hidden</v>
      </c>
      <c r="DE729" s="69" t="str">
        <f>IFERROR(IF(SUBTOTAL(109,DE551:DE726)&lt;&gt;DE728,"Hidden",""),"Error")</f>
        <v/>
      </c>
      <c r="DF729" s="69" t="str">
        <f>IFERROR(IF(SUBTOTAL(109,DF551:DF726)&lt;&gt;DF728,"Hidden",""),"Error")</f>
        <v/>
      </c>
      <c r="DG729" s="69" t="str">
        <f t="shared" si="467"/>
        <v>Hidden</v>
      </c>
      <c r="DH729" s="70"/>
    </row>
    <row r="730" spans="1:112" s="74" customFormat="1" ht="11.5" hidden="1" outlineLevel="1" x14ac:dyDescent="0.35">
      <c r="A730" s="87" t="s">
        <v>38</v>
      </c>
      <c r="B730" s="87"/>
      <c r="C730" s="69"/>
      <c r="D730" s="69"/>
      <c r="E730" s="69"/>
      <c r="F730" s="69"/>
      <c r="G730" s="69"/>
      <c r="H730" s="69"/>
      <c r="I730" s="69"/>
      <c r="J730" s="69"/>
      <c r="K730" s="69"/>
      <c r="L730" s="69"/>
      <c r="M730" s="69"/>
      <c r="N730" s="70"/>
      <c r="O730" s="69"/>
      <c r="P730" s="69"/>
      <c r="Q730" s="69"/>
      <c r="R730" s="69"/>
      <c r="S730" s="69"/>
      <c r="T730" s="69"/>
      <c r="U730" s="69"/>
      <c r="V730" s="69"/>
      <c r="W730" s="70"/>
      <c r="X730" s="69"/>
      <c r="Y730" s="69"/>
      <c r="Z730" s="69"/>
      <c r="AA730" s="69"/>
      <c r="AB730" s="69"/>
      <c r="AC730" s="69"/>
      <c r="AD730" s="69"/>
      <c r="AE730" s="69"/>
      <c r="AF730" s="69"/>
      <c r="AG730" s="69"/>
      <c r="AH730" s="69"/>
      <c r="AI730" s="69"/>
      <c r="AJ730" s="69"/>
      <c r="AK730" s="69"/>
      <c r="AL730" s="69"/>
      <c r="AM730" s="69"/>
      <c r="AN730" s="70"/>
      <c r="AO730" s="69"/>
      <c r="AP730" s="69"/>
      <c r="AQ730" s="69"/>
      <c r="AR730" s="69"/>
      <c r="AS730" s="69"/>
      <c r="AT730" s="69"/>
      <c r="AU730" s="69"/>
      <c r="AV730" s="69"/>
      <c r="AW730" s="70"/>
      <c r="AX730" s="69"/>
      <c r="AY730" s="69"/>
      <c r="AZ730" s="69"/>
      <c r="BA730" s="69"/>
      <c r="BB730" s="69"/>
      <c r="BC730" s="69"/>
      <c r="BD730" s="69"/>
      <c r="BE730" s="69"/>
      <c r="BF730" s="70"/>
      <c r="BG730" s="69"/>
      <c r="BH730" s="69"/>
      <c r="BI730" s="69"/>
      <c r="BJ730" s="69"/>
      <c r="BK730" s="69"/>
      <c r="BL730" s="69"/>
      <c r="BM730" s="69"/>
      <c r="BN730" s="69"/>
      <c r="BO730" s="70"/>
      <c r="BP730" s="69"/>
      <c r="BQ730" s="69"/>
      <c r="BR730" s="69"/>
      <c r="BS730" s="69"/>
      <c r="BT730" s="69"/>
      <c r="BU730" s="69"/>
      <c r="BV730" s="69"/>
      <c r="BW730" s="69"/>
      <c r="BX730" s="70"/>
      <c r="BY730" s="69"/>
      <c r="BZ730" s="69"/>
      <c r="CA730" s="69"/>
      <c r="CB730" s="69"/>
      <c r="CC730" s="69"/>
      <c r="CD730" s="69"/>
      <c r="CE730" s="69"/>
      <c r="CF730" s="69"/>
      <c r="CG730" s="70"/>
      <c r="CH730" s="69"/>
      <c r="CI730" s="69"/>
      <c r="CJ730" s="69"/>
      <c r="CK730" s="69"/>
      <c r="CL730" s="69"/>
      <c r="CM730" s="69"/>
      <c r="CN730" s="69"/>
      <c r="CO730" s="69"/>
      <c r="CP730" s="70"/>
      <c r="CQ730" s="69"/>
      <c r="CR730" s="69"/>
      <c r="CS730" s="69"/>
      <c r="CT730" s="69"/>
      <c r="CU730" s="69"/>
      <c r="CV730" s="69"/>
      <c r="CW730" s="69"/>
      <c r="CX730" s="69"/>
      <c r="CY730" s="70"/>
      <c r="CZ730" s="69"/>
      <c r="DA730" s="69"/>
      <c r="DB730" s="69"/>
      <c r="DC730" s="69"/>
      <c r="DD730" s="69"/>
      <c r="DE730" s="69"/>
      <c r="DF730" s="69"/>
      <c r="DG730" s="69"/>
      <c r="DH730" s="70"/>
    </row>
    <row r="731" spans="1:112" s="74" customFormat="1" ht="11.5" hidden="1" outlineLevel="1" x14ac:dyDescent="0.35">
      <c r="A731" s="87">
        <v>5100</v>
      </c>
      <c r="B731" s="87" t="s">
        <v>742</v>
      </c>
      <c r="C731" s="69"/>
      <c r="D731" s="69">
        <f t="shared" ref="D731:AQ731" si="468">SUM(D551:D561)</f>
        <v>0</v>
      </c>
      <c r="E731" s="69">
        <f t="shared" si="468"/>
        <v>3140108.1741582034</v>
      </c>
      <c r="F731" s="69">
        <f t="shared" si="468"/>
        <v>85399.810455278173</v>
      </c>
      <c r="G731" s="69">
        <f t="shared" si="468"/>
        <v>628879.80525835068</v>
      </c>
      <c r="H731" s="69">
        <f t="shared" si="468"/>
        <v>1007449.684730444</v>
      </c>
      <c r="I731" s="69">
        <f t="shared" si="468"/>
        <v>1005424.1962239109</v>
      </c>
      <c r="J731" s="69">
        <f t="shared" si="468"/>
        <v>412954.67749021965</v>
      </c>
      <c r="K731" s="69">
        <f>SUM(K551:K561)</f>
        <v>0</v>
      </c>
      <c r="L731" s="69">
        <f>SUM(L551:L561)</f>
        <v>0</v>
      </c>
      <c r="M731" s="69">
        <f t="shared" si="468"/>
        <v>0</v>
      </c>
      <c r="N731" s="69">
        <f t="shared" si="468"/>
        <v>0</v>
      </c>
      <c r="O731" s="69">
        <f t="shared" si="468"/>
        <v>85399.810455278173</v>
      </c>
      <c r="P731" s="69">
        <f t="shared" si="468"/>
        <v>628879.80525835068</v>
      </c>
      <c r="Q731" s="69">
        <f t="shared" si="468"/>
        <v>1007449.684730444</v>
      </c>
      <c r="R731" s="69">
        <f t="shared" si="468"/>
        <v>1005424.1962239109</v>
      </c>
      <c r="S731" s="69">
        <f t="shared" si="468"/>
        <v>412954.67749021965</v>
      </c>
      <c r="T731" s="69">
        <f>SUM(T551:T561)</f>
        <v>0</v>
      </c>
      <c r="U731" s="69">
        <f>SUM(U551:U561)</f>
        <v>0</v>
      </c>
      <c r="V731" s="69">
        <f t="shared" si="468"/>
        <v>3140108.1741582034</v>
      </c>
      <c r="W731" s="69">
        <f t="shared" si="468"/>
        <v>0</v>
      </c>
      <c r="X731" s="69">
        <f t="shared" si="468"/>
        <v>0</v>
      </c>
      <c r="Y731" s="69">
        <f t="shared" si="468"/>
        <v>0</v>
      </c>
      <c r="Z731" s="69">
        <f t="shared" si="468"/>
        <v>0</v>
      </c>
      <c r="AA731" s="69">
        <f t="shared" si="468"/>
        <v>0</v>
      </c>
      <c r="AB731" s="69">
        <f t="shared" si="468"/>
        <v>0</v>
      </c>
      <c r="AC731" s="69">
        <f>SUM(AC551:AC561)</f>
        <v>0</v>
      </c>
      <c r="AD731" s="69">
        <f>SUM(AD551:AD561)</f>
        <v>0</v>
      </c>
      <c r="AE731" s="69">
        <f>SUM(AE551:AE561)</f>
        <v>-3140108.1741582034</v>
      </c>
      <c r="AF731" s="69">
        <f t="shared" si="468"/>
        <v>87961.804768936519</v>
      </c>
      <c r="AG731" s="69">
        <f t="shared" si="468"/>
        <v>582091.07644677348</v>
      </c>
      <c r="AH731" s="69">
        <f t="shared" si="468"/>
        <v>932612.5585582623</v>
      </c>
      <c r="AI731" s="69">
        <f t="shared" si="468"/>
        <v>930546.56028159859</v>
      </c>
      <c r="AJ731" s="69">
        <f t="shared" si="468"/>
        <v>394225.38481492625</v>
      </c>
      <c r="AK731" s="69">
        <f>SUM(AK551:AK561)</f>
        <v>0</v>
      </c>
      <c r="AL731" s="69">
        <f>SUM(AL551:AL561)</f>
        <v>0</v>
      </c>
      <c r="AM731" s="69">
        <f t="shared" si="468"/>
        <v>2927437.3848704975</v>
      </c>
      <c r="AN731" s="69">
        <f t="shared" si="468"/>
        <v>0</v>
      </c>
      <c r="AO731" s="69">
        <f t="shared" si="468"/>
        <v>90600.658912004612</v>
      </c>
      <c r="AP731" s="69">
        <f t="shared" si="468"/>
        <v>561648.39426359907</v>
      </c>
      <c r="AQ731" s="69">
        <f t="shared" si="468"/>
        <v>899929.60379005165</v>
      </c>
      <c r="AR731" s="69">
        <f t="shared" ref="AR731:DC731" si="469">SUM(AR551:AR561)</f>
        <v>897822.28554785461</v>
      </c>
      <c r="AS731" s="69">
        <f t="shared" si="469"/>
        <v>433649.09595937404</v>
      </c>
      <c r="AT731" s="69">
        <f>SUM(AT551:AT561)</f>
        <v>0</v>
      </c>
      <c r="AU731" s="69">
        <f>SUM(AU551:AU561)</f>
        <v>0</v>
      </c>
      <c r="AV731" s="69">
        <f t="shared" si="469"/>
        <v>2883650.0384728834</v>
      </c>
      <c r="AW731" s="69">
        <f t="shared" si="469"/>
        <v>0</v>
      </c>
      <c r="AX731" s="69">
        <f t="shared" si="469"/>
        <v>93318.678679364748</v>
      </c>
      <c r="AY731" s="69">
        <f t="shared" si="469"/>
        <v>577269.97238727729</v>
      </c>
      <c r="AZ731" s="69">
        <f t="shared" si="469"/>
        <v>924949.97224730265</v>
      </c>
      <c r="BA731" s="69">
        <f t="shared" si="469"/>
        <v>922800.50764026179</v>
      </c>
      <c r="BB731" s="69">
        <f t="shared" si="469"/>
        <v>448917.7158381553</v>
      </c>
      <c r="BC731" s="69">
        <f>SUM(BC551:BC561)</f>
        <v>0</v>
      </c>
      <c r="BD731" s="69">
        <f>SUM(BD551:BD561)</f>
        <v>0</v>
      </c>
      <c r="BE731" s="69">
        <f t="shared" si="469"/>
        <v>2967256.8467923617</v>
      </c>
      <c r="BF731" s="69">
        <f t="shared" si="469"/>
        <v>0</v>
      </c>
      <c r="BG731" s="69">
        <f t="shared" si="469"/>
        <v>96118.239039745691</v>
      </c>
      <c r="BH731" s="69">
        <f t="shared" si="469"/>
        <v>594588.07155889564</v>
      </c>
      <c r="BI731" s="69">
        <f t="shared" si="469"/>
        <v>952698.47141472169</v>
      </c>
      <c r="BJ731" s="69">
        <f t="shared" si="469"/>
        <v>950484.5228694696</v>
      </c>
      <c r="BK731" s="69">
        <f t="shared" si="469"/>
        <v>455207.99998329993</v>
      </c>
      <c r="BL731" s="69">
        <f>SUM(BL551:BL561)</f>
        <v>0</v>
      </c>
      <c r="BM731" s="69">
        <f>SUM(BM551:BM561)</f>
        <v>0</v>
      </c>
      <c r="BN731" s="69">
        <f t="shared" si="469"/>
        <v>3049097.3048661328</v>
      </c>
      <c r="BO731" s="69">
        <f t="shared" si="469"/>
        <v>0</v>
      </c>
      <c r="BP731" s="69">
        <f t="shared" si="469"/>
        <v>99001.786210938066</v>
      </c>
      <c r="BQ731" s="69">
        <f t="shared" si="469"/>
        <v>612425.71370566252</v>
      </c>
      <c r="BR731" s="69">
        <f t="shared" si="469"/>
        <v>981279.42555716343</v>
      </c>
      <c r="BS731" s="69">
        <f t="shared" si="469"/>
        <v>978999.05855555367</v>
      </c>
      <c r="BT731" s="69">
        <f t="shared" si="469"/>
        <v>468864.23998279893</v>
      </c>
      <c r="BU731" s="69">
        <f>SUM(BU551:BU561)</f>
        <v>0</v>
      </c>
      <c r="BV731" s="69">
        <f>SUM(BV551:BV561)</f>
        <v>0</v>
      </c>
      <c r="BW731" s="69">
        <f t="shared" si="469"/>
        <v>3140570.2240121164</v>
      </c>
      <c r="BX731" s="69">
        <f t="shared" si="469"/>
        <v>0</v>
      </c>
      <c r="BY731" s="69">
        <f t="shared" si="469"/>
        <v>101971.83979726621</v>
      </c>
      <c r="BZ731" s="69">
        <f t="shared" si="469"/>
        <v>630798.48511683242</v>
      </c>
      <c r="CA731" s="69">
        <f t="shared" si="469"/>
        <v>1010717.8083238783</v>
      </c>
      <c r="CB731" s="69">
        <f t="shared" si="469"/>
        <v>1008369.0303122203</v>
      </c>
      <c r="CC731" s="69">
        <f t="shared" si="469"/>
        <v>482930.16718228289</v>
      </c>
      <c r="CD731" s="69">
        <f>SUM(CD551:CD561)</f>
        <v>0</v>
      </c>
      <c r="CE731" s="69">
        <f>SUM(CE551:CE561)</f>
        <v>0</v>
      </c>
      <c r="CF731" s="69">
        <f t="shared" si="469"/>
        <v>3234787.3307324802</v>
      </c>
      <c r="CG731" s="69">
        <f t="shared" si="469"/>
        <v>0</v>
      </c>
      <c r="CH731" s="69">
        <f t="shared" si="469"/>
        <v>105030.9949911842</v>
      </c>
      <c r="CI731" s="69">
        <f t="shared" si="469"/>
        <v>649722.43967033748</v>
      </c>
      <c r="CJ731" s="69">
        <f t="shared" si="469"/>
        <v>1041039.3425735947</v>
      </c>
      <c r="CK731" s="69">
        <f t="shared" si="469"/>
        <v>1038620.1012215869</v>
      </c>
      <c r="CL731" s="69">
        <f t="shared" si="469"/>
        <v>497418.07219775143</v>
      </c>
      <c r="CM731" s="69">
        <f>SUM(CM551:CM561)</f>
        <v>0</v>
      </c>
      <c r="CN731" s="69">
        <f>SUM(CN551:CN561)</f>
        <v>0</v>
      </c>
      <c r="CO731" s="69">
        <f t="shared" si="469"/>
        <v>3331830.9506544545</v>
      </c>
      <c r="CP731" s="69">
        <f t="shared" si="469"/>
        <v>0</v>
      </c>
      <c r="CQ731" s="69">
        <f t="shared" si="469"/>
        <v>108181.92484091973</v>
      </c>
      <c r="CR731" s="69">
        <f t="shared" si="469"/>
        <v>669214.11286044761</v>
      </c>
      <c r="CS731" s="69">
        <f t="shared" si="469"/>
        <v>1072270.5228508026</v>
      </c>
      <c r="CT731" s="69">
        <f t="shared" si="469"/>
        <v>1069778.7042582347</v>
      </c>
      <c r="CU731" s="69">
        <f t="shared" si="469"/>
        <v>512340.61436368397</v>
      </c>
      <c r="CV731" s="69">
        <f>SUM(CV551:CV561)</f>
        <v>0</v>
      </c>
      <c r="CW731" s="69">
        <f>SUM(CW551:CW561)</f>
        <v>0</v>
      </c>
      <c r="CX731" s="69">
        <f t="shared" si="469"/>
        <v>3431785.8791740886</v>
      </c>
      <c r="CY731" s="69">
        <f t="shared" si="469"/>
        <v>0</v>
      </c>
      <c r="CZ731" s="69">
        <f t="shared" si="469"/>
        <v>111427.38258614733</v>
      </c>
      <c r="DA731" s="69">
        <f t="shared" si="469"/>
        <v>689290.53624626098</v>
      </c>
      <c r="DB731" s="69">
        <f t="shared" si="469"/>
        <v>1104438.6385363266</v>
      </c>
      <c r="DC731" s="69">
        <f t="shared" si="469"/>
        <v>1101872.0653859817</v>
      </c>
      <c r="DD731" s="69">
        <f t="shared" ref="DD731:DH731" si="470">SUM(DD551:DD561)</f>
        <v>527710.83279459458</v>
      </c>
      <c r="DE731" s="69">
        <f>SUM(DE551:DE561)</f>
        <v>0</v>
      </c>
      <c r="DF731" s="69">
        <f>SUM(DF551:DF561)</f>
        <v>0</v>
      </c>
      <c r="DG731" s="69">
        <f t="shared" si="470"/>
        <v>3534739.4555493114</v>
      </c>
      <c r="DH731" s="69">
        <f t="shared" si="470"/>
        <v>0</v>
      </c>
    </row>
    <row r="732" spans="1:112" s="74" customFormat="1" ht="11.5" hidden="1" outlineLevel="1" x14ac:dyDescent="0.35">
      <c r="A732" s="87">
        <v>5200</v>
      </c>
      <c r="B732" s="87" t="s">
        <v>753</v>
      </c>
      <c r="C732" s="69"/>
      <c r="D732" s="69">
        <f t="shared" ref="D732:BO732" si="471">SUM(D562:D568)</f>
        <v>0</v>
      </c>
      <c r="E732" s="69">
        <f t="shared" si="471"/>
        <v>98488.339109090914</v>
      </c>
      <c r="F732" s="69">
        <f t="shared" si="471"/>
        <v>4000</v>
      </c>
      <c r="G732" s="69">
        <f t="shared" si="471"/>
        <v>8679.2482</v>
      </c>
      <c r="H732" s="69">
        <f t="shared" si="471"/>
        <v>25000</v>
      </c>
      <c r="I732" s="69">
        <f t="shared" si="471"/>
        <v>28809.090909090912</v>
      </c>
      <c r="J732" s="69">
        <f t="shared" si="471"/>
        <v>32000</v>
      </c>
      <c r="K732" s="69">
        <f>SUM(K562:K568)</f>
        <v>0</v>
      </c>
      <c r="L732" s="69">
        <f>SUM(L562:L568)</f>
        <v>0</v>
      </c>
      <c r="M732" s="69">
        <f t="shared" si="471"/>
        <v>0</v>
      </c>
      <c r="N732" s="69">
        <f t="shared" si="471"/>
        <v>0</v>
      </c>
      <c r="O732" s="69">
        <f t="shared" si="471"/>
        <v>4000</v>
      </c>
      <c r="P732" s="69">
        <f t="shared" si="471"/>
        <v>8272.36</v>
      </c>
      <c r="Q732" s="69">
        <f t="shared" si="471"/>
        <v>25000</v>
      </c>
      <c r="R732" s="69">
        <f t="shared" si="471"/>
        <v>28809.090909090912</v>
      </c>
      <c r="S732" s="69">
        <f t="shared" si="471"/>
        <v>32000</v>
      </c>
      <c r="T732" s="69">
        <f>SUM(T562:T568)</f>
        <v>0</v>
      </c>
      <c r="U732" s="69">
        <f>SUM(U562:U568)</f>
        <v>0</v>
      </c>
      <c r="V732" s="69">
        <f t="shared" si="471"/>
        <v>98081.450909090912</v>
      </c>
      <c r="W732" s="69">
        <f t="shared" si="471"/>
        <v>0</v>
      </c>
      <c r="X732" s="69">
        <f t="shared" si="471"/>
        <v>0</v>
      </c>
      <c r="Y732" s="69">
        <f t="shared" si="471"/>
        <v>406.88820000000004</v>
      </c>
      <c r="Z732" s="69">
        <f t="shared" si="471"/>
        <v>0</v>
      </c>
      <c r="AA732" s="69">
        <f t="shared" si="471"/>
        <v>0</v>
      </c>
      <c r="AB732" s="69">
        <f t="shared" si="471"/>
        <v>0</v>
      </c>
      <c r="AC732" s="69">
        <f>SUM(AC562:AC568)</f>
        <v>0</v>
      </c>
      <c r="AD732" s="69">
        <f>SUM(AD562:AD568)</f>
        <v>0</v>
      </c>
      <c r="AE732" s="69">
        <f>SUM(AE562:AE568)</f>
        <v>-98081.450909090912</v>
      </c>
      <c r="AF732" s="69">
        <f t="shared" si="471"/>
        <v>4120</v>
      </c>
      <c r="AG732" s="69">
        <f t="shared" si="471"/>
        <v>8520.5308000000005</v>
      </c>
      <c r="AH732" s="69">
        <f t="shared" si="471"/>
        <v>25750</v>
      </c>
      <c r="AI732" s="69">
        <f t="shared" si="471"/>
        <v>29673.36363636364</v>
      </c>
      <c r="AJ732" s="69">
        <f t="shared" si="471"/>
        <v>32960</v>
      </c>
      <c r="AK732" s="69">
        <f>SUM(AK562:AK568)</f>
        <v>0</v>
      </c>
      <c r="AL732" s="69">
        <f>SUM(AL562:AL568)</f>
        <v>0</v>
      </c>
      <c r="AM732" s="69">
        <f t="shared" si="471"/>
        <v>101023.89443636364</v>
      </c>
      <c r="AN732" s="69">
        <f t="shared" si="471"/>
        <v>0</v>
      </c>
      <c r="AO732" s="69">
        <f t="shared" si="471"/>
        <v>4243.6000000000004</v>
      </c>
      <c r="AP732" s="69">
        <f t="shared" si="471"/>
        <v>8776.1467240000002</v>
      </c>
      <c r="AQ732" s="69">
        <f t="shared" si="471"/>
        <v>26522.5</v>
      </c>
      <c r="AR732" s="69">
        <f t="shared" si="471"/>
        <v>30563.564545454545</v>
      </c>
      <c r="AS732" s="69">
        <f t="shared" si="471"/>
        <v>33948.800000000003</v>
      </c>
      <c r="AT732" s="69">
        <f>SUM(AT562:AT568)</f>
        <v>0</v>
      </c>
      <c r="AU732" s="69">
        <f>SUM(AU562:AU568)</f>
        <v>0</v>
      </c>
      <c r="AV732" s="69">
        <f t="shared" si="471"/>
        <v>104054.61126945456</v>
      </c>
      <c r="AW732" s="69">
        <f t="shared" si="471"/>
        <v>0</v>
      </c>
      <c r="AX732" s="69">
        <f t="shared" si="471"/>
        <v>4370.9080000000004</v>
      </c>
      <c r="AY732" s="69">
        <f t="shared" si="471"/>
        <v>9039.4311257200006</v>
      </c>
      <c r="AZ732" s="69">
        <f t="shared" si="471"/>
        <v>27318.174999999999</v>
      </c>
      <c r="BA732" s="69">
        <f t="shared" si="471"/>
        <v>31480.471481818182</v>
      </c>
      <c r="BB732" s="69">
        <f t="shared" si="471"/>
        <v>34967.264000000003</v>
      </c>
      <c r="BC732" s="69">
        <f>SUM(BC562:BC568)</f>
        <v>0</v>
      </c>
      <c r="BD732" s="69">
        <f>SUM(BD562:BD568)</f>
        <v>0</v>
      </c>
      <c r="BE732" s="69">
        <f t="shared" si="471"/>
        <v>107176.24960753819</v>
      </c>
      <c r="BF732" s="69">
        <f t="shared" si="471"/>
        <v>0</v>
      </c>
      <c r="BG732" s="69">
        <f t="shared" si="471"/>
        <v>4502.0352400000011</v>
      </c>
      <c r="BH732" s="69">
        <f t="shared" si="471"/>
        <v>9310.6140594915996</v>
      </c>
      <c r="BI732" s="69">
        <f t="shared" si="471"/>
        <v>28137.720250000002</v>
      </c>
      <c r="BJ732" s="69">
        <f t="shared" si="471"/>
        <v>32424.885626272728</v>
      </c>
      <c r="BK732" s="69">
        <f t="shared" si="471"/>
        <v>36016.281920000001</v>
      </c>
      <c r="BL732" s="69">
        <f>SUM(BL562:BL568)</f>
        <v>0</v>
      </c>
      <c r="BM732" s="69">
        <f>SUM(BM562:BM568)</f>
        <v>0</v>
      </c>
      <c r="BN732" s="69">
        <f t="shared" si="471"/>
        <v>110391.53709576435</v>
      </c>
      <c r="BO732" s="69">
        <f t="shared" si="471"/>
        <v>0</v>
      </c>
      <c r="BP732" s="69">
        <f t="shared" ref="BP732:DH732" si="472">SUM(BP562:BP568)</f>
        <v>4637.0962972000007</v>
      </c>
      <c r="BQ732" s="69">
        <f t="shared" si="472"/>
        <v>9589.932481276348</v>
      </c>
      <c r="BR732" s="69">
        <f t="shared" si="472"/>
        <v>28981.851857499998</v>
      </c>
      <c r="BS732" s="69">
        <f t="shared" si="472"/>
        <v>33397.632195060913</v>
      </c>
      <c r="BT732" s="69">
        <f t="shared" si="472"/>
        <v>37096.770377599998</v>
      </c>
      <c r="BU732" s="69">
        <f>SUM(BU562:BU568)</f>
        <v>0</v>
      </c>
      <c r="BV732" s="69">
        <f>SUM(BV562:BV568)</f>
        <v>0</v>
      </c>
      <c r="BW732" s="69">
        <f t="shared" si="472"/>
        <v>113703.28320863727</v>
      </c>
      <c r="BX732" s="69">
        <f t="shared" si="472"/>
        <v>0</v>
      </c>
      <c r="BY732" s="69">
        <f t="shared" si="472"/>
        <v>4776.2091861160006</v>
      </c>
      <c r="BZ732" s="69">
        <f t="shared" si="472"/>
        <v>9877.6304557146395</v>
      </c>
      <c r="CA732" s="69">
        <f t="shared" si="472"/>
        <v>29851.307413224997</v>
      </c>
      <c r="CB732" s="69">
        <f t="shared" si="472"/>
        <v>34399.561160912737</v>
      </c>
      <c r="CC732" s="69">
        <f t="shared" si="472"/>
        <v>38209.673488928005</v>
      </c>
      <c r="CD732" s="69">
        <f>SUM(CD562:CD568)</f>
        <v>0</v>
      </c>
      <c r="CE732" s="69">
        <f>SUM(CE562:CE568)</f>
        <v>0</v>
      </c>
      <c r="CF732" s="69">
        <f t="shared" si="472"/>
        <v>117114.38170489638</v>
      </c>
      <c r="CG732" s="69">
        <f t="shared" si="472"/>
        <v>0</v>
      </c>
      <c r="CH732" s="69">
        <f t="shared" si="472"/>
        <v>4919.495461699481</v>
      </c>
      <c r="CI732" s="69">
        <f t="shared" si="472"/>
        <v>10173.959369386081</v>
      </c>
      <c r="CJ732" s="69">
        <f t="shared" si="472"/>
        <v>30746.84663562175</v>
      </c>
      <c r="CK732" s="69">
        <f t="shared" si="472"/>
        <v>35431.547995740118</v>
      </c>
      <c r="CL732" s="69">
        <f t="shared" si="472"/>
        <v>39355.963693595841</v>
      </c>
      <c r="CM732" s="69">
        <f>SUM(CM562:CM568)</f>
        <v>0</v>
      </c>
      <c r="CN732" s="69">
        <f>SUM(CN562:CN568)</f>
        <v>0</v>
      </c>
      <c r="CO732" s="69">
        <f t="shared" si="472"/>
        <v>120627.8131560433</v>
      </c>
      <c r="CP732" s="69">
        <f t="shared" si="472"/>
        <v>0</v>
      </c>
      <c r="CQ732" s="69">
        <f t="shared" si="472"/>
        <v>5067.0803255504652</v>
      </c>
      <c r="CR732" s="69">
        <f t="shared" si="472"/>
        <v>10479.178150467662</v>
      </c>
      <c r="CS732" s="69">
        <f t="shared" si="472"/>
        <v>31669.252034690406</v>
      </c>
      <c r="CT732" s="69">
        <f t="shared" si="472"/>
        <v>36494.494435612323</v>
      </c>
      <c r="CU732" s="69">
        <f t="shared" si="472"/>
        <v>40536.642604403722</v>
      </c>
      <c r="CV732" s="69">
        <f>SUM(CV562:CV568)</f>
        <v>0</v>
      </c>
      <c r="CW732" s="69">
        <f>SUM(CW562:CW568)</f>
        <v>0</v>
      </c>
      <c r="CX732" s="69">
        <f t="shared" si="472"/>
        <v>124246.64755072456</v>
      </c>
      <c r="CY732" s="69">
        <f t="shared" si="472"/>
        <v>0</v>
      </c>
      <c r="CZ732" s="69">
        <f t="shared" si="472"/>
        <v>5219.0927353169791</v>
      </c>
      <c r="DA732" s="69">
        <f t="shared" si="472"/>
        <v>10793.553494981692</v>
      </c>
      <c r="DB732" s="69">
        <f t="shared" si="472"/>
        <v>32619.329595731117</v>
      </c>
      <c r="DC732" s="69">
        <f t="shared" si="472"/>
        <v>37589.329268680696</v>
      </c>
      <c r="DD732" s="69">
        <f t="shared" si="472"/>
        <v>41752.741882535833</v>
      </c>
      <c r="DE732" s="69">
        <f>SUM(DE562:DE568)</f>
        <v>0</v>
      </c>
      <c r="DF732" s="69">
        <f>SUM(DF562:DF568)</f>
        <v>0</v>
      </c>
      <c r="DG732" s="69">
        <f t="shared" si="472"/>
        <v>127974.0469772463</v>
      </c>
      <c r="DH732" s="69">
        <f t="shared" si="472"/>
        <v>0</v>
      </c>
    </row>
    <row r="733" spans="1:112" s="74" customFormat="1" ht="11.5" hidden="1" outlineLevel="1" x14ac:dyDescent="0.35">
      <c r="A733" s="87">
        <v>5300</v>
      </c>
      <c r="B733" s="87" t="s">
        <v>760</v>
      </c>
      <c r="C733" s="69"/>
      <c r="D733" s="69">
        <f t="shared" ref="D733:BO733" si="473">SUM(D569:D571)</f>
        <v>0</v>
      </c>
      <c r="E733" s="69">
        <f t="shared" si="473"/>
        <v>28900</v>
      </c>
      <c r="F733" s="69">
        <f t="shared" si="473"/>
        <v>1000</v>
      </c>
      <c r="G733" s="69">
        <f t="shared" si="473"/>
        <v>9000</v>
      </c>
      <c r="H733" s="69">
        <f t="shared" si="473"/>
        <v>7500</v>
      </c>
      <c r="I733" s="69">
        <f t="shared" si="473"/>
        <v>6000</v>
      </c>
      <c r="J733" s="69">
        <f t="shared" si="473"/>
        <v>5400</v>
      </c>
      <c r="K733" s="69">
        <f>SUM(K569:K571)</f>
        <v>0</v>
      </c>
      <c r="L733" s="69">
        <f>SUM(L569:L571)</f>
        <v>0</v>
      </c>
      <c r="M733" s="69">
        <f t="shared" si="473"/>
        <v>0</v>
      </c>
      <c r="N733" s="69">
        <f t="shared" si="473"/>
        <v>0</v>
      </c>
      <c r="O733" s="69">
        <f t="shared" si="473"/>
        <v>1000</v>
      </c>
      <c r="P733" s="69">
        <f t="shared" si="473"/>
        <v>9000</v>
      </c>
      <c r="Q733" s="69">
        <f t="shared" si="473"/>
        <v>7500</v>
      </c>
      <c r="R733" s="69">
        <f t="shared" si="473"/>
        <v>6000</v>
      </c>
      <c r="S733" s="69">
        <f t="shared" si="473"/>
        <v>5400</v>
      </c>
      <c r="T733" s="69">
        <f>SUM(T569:T571)</f>
        <v>0</v>
      </c>
      <c r="U733" s="69">
        <f>SUM(U569:U571)</f>
        <v>0</v>
      </c>
      <c r="V733" s="69">
        <f t="shared" si="473"/>
        <v>28900</v>
      </c>
      <c r="W733" s="69">
        <f t="shared" si="473"/>
        <v>0</v>
      </c>
      <c r="X733" s="69">
        <f t="shared" si="473"/>
        <v>0</v>
      </c>
      <c r="Y733" s="69">
        <f t="shared" si="473"/>
        <v>0</v>
      </c>
      <c r="Z733" s="69">
        <f t="shared" si="473"/>
        <v>0</v>
      </c>
      <c r="AA733" s="69">
        <f t="shared" si="473"/>
        <v>0</v>
      </c>
      <c r="AB733" s="69">
        <f t="shared" si="473"/>
        <v>0</v>
      </c>
      <c r="AC733" s="69">
        <f>SUM(AC569:AC571)</f>
        <v>0</v>
      </c>
      <c r="AD733" s="69">
        <f>SUM(AD569:AD571)</f>
        <v>0</v>
      </c>
      <c r="AE733" s="69">
        <f>SUM(AE569:AE571)</f>
        <v>-28900</v>
      </c>
      <c r="AF733" s="69">
        <f t="shared" si="473"/>
        <v>1030</v>
      </c>
      <c r="AG733" s="69">
        <f t="shared" si="473"/>
        <v>9270</v>
      </c>
      <c r="AH733" s="69">
        <f t="shared" si="473"/>
        <v>7725</v>
      </c>
      <c r="AI733" s="69">
        <f t="shared" si="473"/>
        <v>6180</v>
      </c>
      <c r="AJ733" s="69">
        <f t="shared" si="473"/>
        <v>5562</v>
      </c>
      <c r="AK733" s="69">
        <f>SUM(AK569:AK571)</f>
        <v>0</v>
      </c>
      <c r="AL733" s="69">
        <f>SUM(AL569:AL571)</f>
        <v>0</v>
      </c>
      <c r="AM733" s="69">
        <f t="shared" si="473"/>
        <v>29767</v>
      </c>
      <c r="AN733" s="69">
        <f t="shared" si="473"/>
        <v>0</v>
      </c>
      <c r="AO733" s="69">
        <f t="shared" si="473"/>
        <v>1060.9000000000001</v>
      </c>
      <c r="AP733" s="69">
        <f t="shared" si="473"/>
        <v>9548.1</v>
      </c>
      <c r="AQ733" s="69">
        <f t="shared" si="473"/>
        <v>7956.75</v>
      </c>
      <c r="AR733" s="69">
        <f t="shared" si="473"/>
        <v>6365.4000000000005</v>
      </c>
      <c r="AS733" s="69">
        <f t="shared" si="473"/>
        <v>5728.8600000000006</v>
      </c>
      <c r="AT733" s="69">
        <f>SUM(AT569:AT571)</f>
        <v>0</v>
      </c>
      <c r="AU733" s="69">
        <f>SUM(AU569:AU571)</f>
        <v>0</v>
      </c>
      <c r="AV733" s="69">
        <f t="shared" si="473"/>
        <v>30660.010000000002</v>
      </c>
      <c r="AW733" s="69">
        <f t="shared" si="473"/>
        <v>0</v>
      </c>
      <c r="AX733" s="69">
        <f t="shared" si="473"/>
        <v>1092.7270000000001</v>
      </c>
      <c r="AY733" s="69">
        <f t="shared" si="473"/>
        <v>9834.5430000000015</v>
      </c>
      <c r="AZ733" s="69">
        <f t="shared" si="473"/>
        <v>8195.4524999999994</v>
      </c>
      <c r="BA733" s="69">
        <f t="shared" si="473"/>
        <v>6556.362000000001</v>
      </c>
      <c r="BB733" s="69">
        <f t="shared" si="473"/>
        <v>5900.7258000000011</v>
      </c>
      <c r="BC733" s="69">
        <f>SUM(BC569:BC571)</f>
        <v>0</v>
      </c>
      <c r="BD733" s="69">
        <f>SUM(BD569:BD571)</f>
        <v>0</v>
      </c>
      <c r="BE733" s="69">
        <f t="shared" si="473"/>
        <v>31579.810300000005</v>
      </c>
      <c r="BF733" s="69">
        <f t="shared" si="473"/>
        <v>0</v>
      </c>
      <c r="BG733" s="69">
        <f t="shared" si="473"/>
        <v>1125.50881</v>
      </c>
      <c r="BH733" s="69">
        <f t="shared" si="473"/>
        <v>10129.579290000001</v>
      </c>
      <c r="BI733" s="69">
        <f t="shared" si="473"/>
        <v>8441.3160749999988</v>
      </c>
      <c r="BJ733" s="69">
        <f t="shared" si="473"/>
        <v>6753.0528600000016</v>
      </c>
      <c r="BK733" s="69">
        <f t="shared" si="473"/>
        <v>6077.7475740000009</v>
      </c>
      <c r="BL733" s="69">
        <f>SUM(BL569:BL571)</f>
        <v>0</v>
      </c>
      <c r="BM733" s="69">
        <f>SUM(BM569:BM571)</f>
        <v>0</v>
      </c>
      <c r="BN733" s="69">
        <f t="shared" si="473"/>
        <v>32527.204609</v>
      </c>
      <c r="BO733" s="69">
        <f t="shared" si="473"/>
        <v>0</v>
      </c>
      <c r="BP733" s="69">
        <f t="shared" ref="BP733:DH733" si="474">SUM(BP569:BP571)</f>
        <v>1159.2740743000002</v>
      </c>
      <c r="BQ733" s="69">
        <f t="shared" si="474"/>
        <v>10433.466668700003</v>
      </c>
      <c r="BR733" s="69">
        <f t="shared" si="474"/>
        <v>8694.5555572499998</v>
      </c>
      <c r="BS733" s="69">
        <f t="shared" si="474"/>
        <v>6955.6444458000014</v>
      </c>
      <c r="BT733" s="69">
        <f t="shared" si="474"/>
        <v>6260.0800012200007</v>
      </c>
      <c r="BU733" s="69">
        <f>SUM(BU569:BU571)</f>
        <v>0</v>
      </c>
      <c r="BV733" s="69">
        <f>SUM(BV569:BV571)</f>
        <v>0</v>
      </c>
      <c r="BW733" s="69">
        <f t="shared" si="474"/>
        <v>33503.020747270006</v>
      </c>
      <c r="BX733" s="69">
        <f t="shared" si="474"/>
        <v>0</v>
      </c>
      <c r="BY733" s="69">
        <f t="shared" si="474"/>
        <v>1194.0522965290002</v>
      </c>
      <c r="BZ733" s="69">
        <f t="shared" si="474"/>
        <v>10746.470668761003</v>
      </c>
      <c r="CA733" s="69">
        <f t="shared" si="474"/>
        <v>8955.3922239674994</v>
      </c>
      <c r="CB733" s="69">
        <f t="shared" si="474"/>
        <v>7164.3137791740019</v>
      </c>
      <c r="CC733" s="69">
        <f t="shared" si="474"/>
        <v>6447.882401256601</v>
      </c>
      <c r="CD733" s="69">
        <f>SUM(CD569:CD571)</f>
        <v>0</v>
      </c>
      <c r="CE733" s="69">
        <f>SUM(CE569:CE571)</f>
        <v>0</v>
      </c>
      <c r="CF733" s="69">
        <f t="shared" si="474"/>
        <v>34508.111369688108</v>
      </c>
      <c r="CG733" s="69">
        <f t="shared" si="474"/>
        <v>0</v>
      </c>
      <c r="CH733" s="69">
        <f t="shared" si="474"/>
        <v>1229.8738654248702</v>
      </c>
      <c r="CI733" s="69">
        <f t="shared" si="474"/>
        <v>11068.864788823834</v>
      </c>
      <c r="CJ733" s="69">
        <f t="shared" si="474"/>
        <v>9224.0539906865251</v>
      </c>
      <c r="CK733" s="69">
        <f t="shared" si="474"/>
        <v>7379.2431925492219</v>
      </c>
      <c r="CL733" s="69">
        <f t="shared" si="474"/>
        <v>6641.318873294299</v>
      </c>
      <c r="CM733" s="69">
        <f>SUM(CM569:CM571)</f>
        <v>0</v>
      </c>
      <c r="CN733" s="69">
        <f>SUM(CN569:CN571)</f>
        <v>0</v>
      </c>
      <c r="CO733" s="69">
        <f t="shared" si="474"/>
        <v>35543.354710778753</v>
      </c>
      <c r="CP733" s="69">
        <f t="shared" si="474"/>
        <v>0</v>
      </c>
      <c r="CQ733" s="69">
        <f t="shared" si="474"/>
        <v>1266.7700813876163</v>
      </c>
      <c r="CR733" s="69">
        <f t="shared" si="474"/>
        <v>11400.930732488549</v>
      </c>
      <c r="CS733" s="69">
        <f t="shared" si="474"/>
        <v>9500.7756104071213</v>
      </c>
      <c r="CT733" s="69">
        <f t="shared" si="474"/>
        <v>7600.6204883256987</v>
      </c>
      <c r="CU733" s="69">
        <f t="shared" si="474"/>
        <v>6840.5584394931284</v>
      </c>
      <c r="CV733" s="69">
        <f>SUM(CV569:CV571)</f>
        <v>0</v>
      </c>
      <c r="CW733" s="69">
        <f>SUM(CW569:CW571)</f>
        <v>0</v>
      </c>
      <c r="CX733" s="69">
        <f t="shared" si="474"/>
        <v>36609.655352102112</v>
      </c>
      <c r="CY733" s="69">
        <f t="shared" si="474"/>
        <v>0</v>
      </c>
      <c r="CZ733" s="69">
        <f t="shared" si="474"/>
        <v>1304.7731838292448</v>
      </c>
      <c r="DA733" s="69">
        <f t="shared" si="474"/>
        <v>11742.958654463206</v>
      </c>
      <c r="DB733" s="69">
        <f t="shared" si="474"/>
        <v>9785.7988787193353</v>
      </c>
      <c r="DC733" s="69">
        <f t="shared" si="474"/>
        <v>7828.6391029754695</v>
      </c>
      <c r="DD733" s="69">
        <f t="shared" si="474"/>
        <v>7045.7751926779229</v>
      </c>
      <c r="DE733" s="69">
        <f>SUM(DE569:DE571)</f>
        <v>0</v>
      </c>
      <c r="DF733" s="69">
        <f>SUM(DF569:DF571)</f>
        <v>0</v>
      </c>
      <c r="DG733" s="69">
        <f t="shared" si="474"/>
        <v>37707.945012665179</v>
      </c>
      <c r="DH733" s="69">
        <f t="shared" si="474"/>
        <v>0</v>
      </c>
    </row>
    <row r="734" spans="1:112" s="74" customFormat="1" ht="11.5" hidden="1" outlineLevel="1" x14ac:dyDescent="0.35">
      <c r="A734" s="87">
        <v>5400</v>
      </c>
      <c r="B734" s="87" t="s">
        <v>763</v>
      </c>
      <c r="C734" s="69"/>
      <c r="D734" s="69">
        <f t="shared" ref="D734:BO734" si="475">SUM(D572:D573)</f>
        <v>0</v>
      </c>
      <c r="E734" s="69">
        <f t="shared" si="475"/>
        <v>100320.12165517241</v>
      </c>
      <c r="F734" s="69">
        <f t="shared" si="475"/>
        <v>9000</v>
      </c>
      <c r="G734" s="69">
        <f t="shared" si="475"/>
        <v>14905</v>
      </c>
      <c r="H734" s="69">
        <f t="shared" si="475"/>
        <v>25000</v>
      </c>
      <c r="I734" s="69">
        <f t="shared" si="475"/>
        <v>32415.12165517241</v>
      </c>
      <c r="J734" s="69">
        <f t="shared" si="475"/>
        <v>19000</v>
      </c>
      <c r="K734" s="69">
        <f>SUM(K572:K573)</f>
        <v>0</v>
      </c>
      <c r="L734" s="69">
        <f>SUM(L572:L573)</f>
        <v>0</v>
      </c>
      <c r="M734" s="69">
        <f t="shared" si="475"/>
        <v>0</v>
      </c>
      <c r="N734" s="69">
        <f t="shared" si="475"/>
        <v>0</v>
      </c>
      <c r="O734" s="69">
        <f t="shared" si="475"/>
        <v>9000</v>
      </c>
      <c r="P734" s="69">
        <f t="shared" si="475"/>
        <v>14905</v>
      </c>
      <c r="Q734" s="69">
        <f t="shared" si="475"/>
        <v>25000</v>
      </c>
      <c r="R734" s="69">
        <f t="shared" si="475"/>
        <v>32415.12165517241</v>
      </c>
      <c r="S734" s="69">
        <f t="shared" si="475"/>
        <v>19000</v>
      </c>
      <c r="T734" s="69">
        <f>SUM(T572:T573)</f>
        <v>0</v>
      </c>
      <c r="U734" s="69">
        <f>SUM(U572:U573)</f>
        <v>0</v>
      </c>
      <c r="V734" s="69">
        <f t="shared" si="475"/>
        <v>100320.12165517241</v>
      </c>
      <c r="W734" s="69">
        <f t="shared" si="475"/>
        <v>0</v>
      </c>
      <c r="X734" s="69">
        <f t="shared" si="475"/>
        <v>0</v>
      </c>
      <c r="Y734" s="69">
        <f t="shared" si="475"/>
        <v>0</v>
      </c>
      <c r="Z734" s="69">
        <f t="shared" si="475"/>
        <v>0</v>
      </c>
      <c r="AA734" s="69">
        <f t="shared" si="475"/>
        <v>0</v>
      </c>
      <c r="AB734" s="69">
        <f t="shared" si="475"/>
        <v>0</v>
      </c>
      <c r="AC734" s="69">
        <f>SUM(AC572:AC573)</f>
        <v>0</v>
      </c>
      <c r="AD734" s="69">
        <f>SUM(AD572:AD573)</f>
        <v>0</v>
      </c>
      <c r="AE734" s="69">
        <f>SUM(AE572:AE573)</f>
        <v>-100320.12165517241</v>
      </c>
      <c r="AF734" s="69">
        <f t="shared" si="475"/>
        <v>9270</v>
      </c>
      <c r="AG734" s="69">
        <f t="shared" si="475"/>
        <v>15352.15</v>
      </c>
      <c r="AH734" s="69">
        <f t="shared" si="475"/>
        <v>25750</v>
      </c>
      <c r="AI734" s="69">
        <f t="shared" si="475"/>
        <v>44892.929942068971</v>
      </c>
      <c r="AJ734" s="69">
        <f t="shared" si="475"/>
        <v>19570</v>
      </c>
      <c r="AK734" s="69">
        <f>SUM(AK572:AK573)</f>
        <v>0</v>
      </c>
      <c r="AL734" s="69">
        <f>SUM(AL572:AL573)</f>
        <v>0</v>
      </c>
      <c r="AM734" s="69">
        <f t="shared" si="475"/>
        <v>114835.07994206897</v>
      </c>
      <c r="AN734" s="69">
        <f t="shared" si="475"/>
        <v>0</v>
      </c>
      <c r="AO734" s="69">
        <f t="shared" si="475"/>
        <v>9548.1</v>
      </c>
      <c r="AP734" s="69">
        <f t="shared" si="475"/>
        <v>15812.7145</v>
      </c>
      <c r="AQ734" s="69">
        <f t="shared" si="475"/>
        <v>26522.5</v>
      </c>
      <c r="AR734" s="69">
        <f t="shared" si="475"/>
        <v>46239.717840331039</v>
      </c>
      <c r="AS734" s="69">
        <f t="shared" si="475"/>
        <v>20157.100000000002</v>
      </c>
      <c r="AT734" s="69">
        <f>SUM(AT572:AT573)</f>
        <v>0</v>
      </c>
      <c r="AU734" s="69">
        <f>SUM(AU572:AU573)</f>
        <v>0</v>
      </c>
      <c r="AV734" s="69">
        <f t="shared" si="475"/>
        <v>118280.13234033104</v>
      </c>
      <c r="AW734" s="69">
        <f t="shared" si="475"/>
        <v>0</v>
      </c>
      <c r="AX734" s="69">
        <f t="shared" si="475"/>
        <v>9834.5430000000015</v>
      </c>
      <c r="AY734" s="69">
        <f t="shared" si="475"/>
        <v>16287.095935000001</v>
      </c>
      <c r="AZ734" s="69">
        <f t="shared" si="475"/>
        <v>27318.174999999999</v>
      </c>
      <c r="BA734" s="69">
        <f t="shared" si="475"/>
        <v>47626.90937554097</v>
      </c>
      <c r="BB734" s="69">
        <f t="shared" si="475"/>
        <v>20761.813000000002</v>
      </c>
      <c r="BC734" s="69">
        <f>SUM(BC572:BC573)</f>
        <v>0</v>
      </c>
      <c r="BD734" s="69">
        <f>SUM(BD572:BD573)</f>
        <v>0</v>
      </c>
      <c r="BE734" s="69">
        <f t="shared" si="475"/>
        <v>121828.53631054098</v>
      </c>
      <c r="BF734" s="69">
        <f t="shared" si="475"/>
        <v>0</v>
      </c>
      <c r="BG734" s="69">
        <f t="shared" si="475"/>
        <v>10129.579290000001</v>
      </c>
      <c r="BH734" s="69">
        <f t="shared" si="475"/>
        <v>16775.708813050001</v>
      </c>
      <c r="BI734" s="69">
        <f t="shared" si="475"/>
        <v>28137.720249999998</v>
      </c>
      <c r="BJ734" s="69">
        <f t="shared" si="475"/>
        <v>49055.716656807199</v>
      </c>
      <c r="BK734" s="69">
        <f t="shared" si="475"/>
        <v>21384.667390000002</v>
      </c>
      <c r="BL734" s="69">
        <f>SUM(BL572:BL573)</f>
        <v>0</v>
      </c>
      <c r="BM734" s="69">
        <f>SUM(BM572:BM573)</f>
        <v>0</v>
      </c>
      <c r="BN734" s="69">
        <f t="shared" si="475"/>
        <v>125483.3923998572</v>
      </c>
      <c r="BO734" s="69">
        <f t="shared" si="475"/>
        <v>0</v>
      </c>
      <c r="BP734" s="69">
        <f t="shared" ref="BP734:DH734" si="476">SUM(BP572:BP573)</f>
        <v>10433.466668700003</v>
      </c>
      <c r="BQ734" s="69">
        <f t="shared" si="476"/>
        <v>17278.980077441502</v>
      </c>
      <c r="BR734" s="69">
        <f t="shared" si="476"/>
        <v>28981.851857499998</v>
      </c>
      <c r="BS734" s="69">
        <f t="shared" si="476"/>
        <v>50527.388156511413</v>
      </c>
      <c r="BT734" s="69">
        <f t="shared" si="476"/>
        <v>22026.207411700005</v>
      </c>
      <c r="BU734" s="69">
        <f>SUM(BU572:BU573)</f>
        <v>0</v>
      </c>
      <c r="BV734" s="69">
        <f>SUM(BV572:BV573)</f>
        <v>0</v>
      </c>
      <c r="BW734" s="69">
        <f t="shared" si="476"/>
        <v>129247.89417185292</v>
      </c>
      <c r="BX734" s="69">
        <f t="shared" si="476"/>
        <v>0</v>
      </c>
      <c r="BY734" s="69">
        <f t="shared" si="476"/>
        <v>10746.470668761003</v>
      </c>
      <c r="BZ734" s="69">
        <f t="shared" si="476"/>
        <v>17797.349479764747</v>
      </c>
      <c r="CA734" s="69">
        <f t="shared" si="476"/>
        <v>29851.307413225</v>
      </c>
      <c r="CB734" s="69">
        <f t="shared" si="476"/>
        <v>52043.209801206758</v>
      </c>
      <c r="CC734" s="69">
        <f t="shared" si="476"/>
        <v>22686.993634051007</v>
      </c>
      <c r="CD734" s="69">
        <f>SUM(CD572:CD573)</f>
        <v>0</v>
      </c>
      <c r="CE734" s="69">
        <f>SUM(CE572:CE573)</f>
        <v>0</v>
      </c>
      <c r="CF734" s="69">
        <f t="shared" si="476"/>
        <v>133125.33099700851</v>
      </c>
      <c r="CG734" s="69">
        <f t="shared" si="476"/>
        <v>0</v>
      </c>
      <c r="CH734" s="69">
        <f t="shared" si="476"/>
        <v>11068.864788823834</v>
      </c>
      <c r="CI734" s="69">
        <f t="shared" si="476"/>
        <v>18331.269964157691</v>
      </c>
      <c r="CJ734" s="69">
        <f t="shared" si="476"/>
        <v>30746.84663562175</v>
      </c>
      <c r="CK734" s="69">
        <f t="shared" si="476"/>
        <v>53604.506095242963</v>
      </c>
      <c r="CL734" s="69">
        <f t="shared" si="476"/>
        <v>23367.603443072538</v>
      </c>
      <c r="CM734" s="69">
        <f>SUM(CM572:CM573)</f>
        <v>0</v>
      </c>
      <c r="CN734" s="69">
        <f>SUM(CN572:CN573)</f>
        <v>0</v>
      </c>
      <c r="CO734" s="69">
        <f t="shared" si="476"/>
        <v>137119.09092691878</v>
      </c>
      <c r="CP734" s="69">
        <f t="shared" si="476"/>
        <v>0</v>
      </c>
      <c r="CQ734" s="69">
        <f t="shared" si="476"/>
        <v>11400.930732488549</v>
      </c>
      <c r="CR734" s="69">
        <f t="shared" si="476"/>
        <v>18881.208063082424</v>
      </c>
      <c r="CS734" s="69">
        <f t="shared" si="476"/>
        <v>31669.252034690402</v>
      </c>
      <c r="CT734" s="69">
        <f t="shared" si="476"/>
        <v>55212.641278100251</v>
      </c>
      <c r="CU734" s="69">
        <f t="shared" si="476"/>
        <v>24068.631546364715</v>
      </c>
      <c r="CV734" s="69">
        <f>SUM(CV572:CV573)</f>
        <v>0</v>
      </c>
      <c r="CW734" s="69">
        <f>SUM(CW572:CW573)</f>
        <v>0</v>
      </c>
      <c r="CX734" s="69">
        <f t="shared" si="476"/>
        <v>141232.66365472635</v>
      </c>
      <c r="CY734" s="69">
        <f t="shared" si="476"/>
        <v>0</v>
      </c>
      <c r="CZ734" s="69">
        <f t="shared" si="476"/>
        <v>11742.958654463206</v>
      </c>
      <c r="DA734" s="69">
        <f t="shared" si="476"/>
        <v>19447.644304974896</v>
      </c>
      <c r="DB734" s="69">
        <f t="shared" si="476"/>
        <v>32619.329595731117</v>
      </c>
      <c r="DC734" s="69">
        <f t="shared" si="476"/>
        <v>56869.020516443263</v>
      </c>
      <c r="DD734" s="69">
        <f t="shared" si="476"/>
        <v>24790.690492755657</v>
      </c>
      <c r="DE734" s="69">
        <f>SUM(DE572:DE573)</f>
        <v>0</v>
      </c>
      <c r="DF734" s="69">
        <f>SUM(DF572:DF573)</f>
        <v>0</v>
      </c>
      <c r="DG734" s="69">
        <f t="shared" si="476"/>
        <v>145469.64356436813</v>
      </c>
      <c r="DH734" s="69">
        <f t="shared" si="476"/>
        <v>0</v>
      </c>
    </row>
    <row r="735" spans="1:112" s="74" customFormat="1" ht="11.5" hidden="1" outlineLevel="1" x14ac:dyDescent="0.35">
      <c r="A735" s="87">
        <v>5500</v>
      </c>
      <c r="B735" s="87" t="s">
        <v>765</v>
      </c>
      <c r="C735" s="69"/>
      <c r="D735" s="69">
        <f t="shared" ref="D735:BO735" si="477">SUM(D574:D580)</f>
        <v>0</v>
      </c>
      <c r="E735" s="69">
        <f t="shared" si="477"/>
        <v>212380</v>
      </c>
      <c r="F735" s="69">
        <f t="shared" si="477"/>
        <v>11000</v>
      </c>
      <c r="G735" s="69">
        <f t="shared" si="477"/>
        <v>65680</v>
      </c>
      <c r="H735" s="69">
        <f t="shared" si="477"/>
        <v>35000</v>
      </c>
      <c r="I735" s="69">
        <f t="shared" si="477"/>
        <v>63500</v>
      </c>
      <c r="J735" s="69">
        <f t="shared" si="477"/>
        <v>37200</v>
      </c>
      <c r="K735" s="69">
        <f>SUM(K574:K580)</f>
        <v>0</v>
      </c>
      <c r="L735" s="69">
        <f>SUM(L574:L580)</f>
        <v>0</v>
      </c>
      <c r="M735" s="69">
        <f t="shared" si="477"/>
        <v>0</v>
      </c>
      <c r="N735" s="69">
        <f t="shared" si="477"/>
        <v>0</v>
      </c>
      <c r="O735" s="69">
        <f t="shared" si="477"/>
        <v>11000</v>
      </c>
      <c r="P735" s="69">
        <f t="shared" si="477"/>
        <v>65680</v>
      </c>
      <c r="Q735" s="69">
        <f t="shared" si="477"/>
        <v>35000</v>
      </c>
      <c r="R735" s="69">
        <f t="shared" si="477"/>
        <v>71500</v>
      </c>
      <c r="S735" s="69">
        <f t="shared" si="477"/>
        <v>42200</v>
      </c>
      <c r="T735" s="69">
        <f>SUM(T574:T580)</f>
        <v>0</v>
      </c>
      <c r="U735" s="69">
        <f>SUM(U574:U580)</f>
        <v>0</v>
      </c>
      <c r="V735" s="69">
        <f t="shared" si="477"/>
        <v>225380</v>
      </c>
      <c r="W735" s="69">
        <f t="shared" si="477"/>
        <v>0</v>
      </c>
      <c r="X735" s="69">
        <f t="shared" si="477"/>
        <v>0</v>
      </c>
      <c r="Y735" s="69">
        <f t="shared" si="477"/>
        <v>0</v>
      </c>
      <c r="Z735" s="69">
        <f t="shared" si="477"/>
        <v>0</v>
      </c>
      <c r="AA735" s="69">
        <f t="shared" si="477"/>
        <v>-8000</v>
      </c>
      <c r="AB735" s="69">
        <f t="shared" si="477"/>
        <v>-5000</v>
      </c>
      <c r="AC735" s="69">
        <f>SUM(AC574:AC580)</f>
        <v>0</v>
      </c>
      <c r="AD735" s="69">
        <f>SUM(AD574:AD580)</f>
        <v>0</v>
      </c>
      <c r="AE735" s="69">
        <f>SUM(AE574:AE580)</f>
        <v>-225380</v>
      </c>
      <c r="AF735" s="69">
        <f t="shared" si="477"/>
        <v>11330</v>
      </c>
      <c r="AG735" s="69">
        <f t="shared" si="477"/>
        <v>67650.399999999994</v>
      </c>
      <c r="AH735" s="69">
        <f t="shared" si="477"/>
        <v>36050</v>
      </c>
      <c r="AI735" s="69">
        <f t="shared" si="477"/>
        <v>82230</v>
      </c>
      <c r="AJ735" s="69">
        <f t="shared" si="477"/>
        <v>43466</v>
      </c>
      <c r="AK735" s="69">
        <f>SUM(AK574:AK580)</f>
        <v>0</v>
      </c>
      <c r="AL735" s="69">
        <f>SUM(AL574:AL580)</f>
        <v>0</v>
      </c>
      <c r="AM735" s="69">
        <f t="shared" si="477"/>
        <v>240726.39999999999</v>
      </c>
      <c r="AN735" s="69">
        <f t="shared" si="477"/>
        <v>0</v>
      </c>
      <c r="AO735" s="69">
        <f t="shared" si="477"/>
        <v>11669.900000000001</v>
      </c>
      <c r="AP735" s="69">
        <f t="shared" si="477"/>
        <v>69679.912000000011</v>
      </c>
      <c r="AQ735" s="69">
        <f t="shared" si="477"/>
        <v>37131.5</v>
      </c>
      <c r="AR735" s="69">
        <f t="shared" si="477"/>
        <v>84696.9</v>
      </c>
      <c r="AS735" s="69">
        <f t="shared" si="477"/>
        <v>44769.98</v>
      </c>
      <c r="AT735" s="69">
        <f>SUM(AT574:AT580)</f>
        <v>0</v>
      </c>
      <c r="AU735" s="69">
        <f>SUM(AU574:AU580)</f>
        <v>0</v>
      </c>
      <c r="AV735" s="69">
        <f t="shared" si="477"/>
        <v>247948.19200000004</v>
      </c>
      <c r="AW735" s="69">
        <f t="shared" si="477"/>
        <v>0</v>
      </c>
      <c r="AX735" s="69">
        <f t="shared" si="477"/>
        <v>12019.996999999999</v>
      </c>
      <c r="AY735" s="69">
        <f t="shared" si="477"/>
        <v>71770.309359999999</v>
      </c>
      <c r="AZ735" s="69">
        <f t="shared" si="477"/>
        <v>38245.445</v>
      </c>
      <c r="BA735" s="69">
        <f t="shared" si="477"/>
        <v>87237.807000000001</v>
      </c>
      <c r="BB735" s="69">
        <f t="shared" si="477"/>
        <v>46113.07940000001</v>
      </c>
      <c r="BC735" s="69">
        <f>SUM(BC574:BC580)</f>
        <v>0</v>
      </c>
      <c r="BD735" s="69">
        <f>SUM(BD574:BD580)</f>
        <v>0</v>
      </c>
      <c r="BE735" s="69">
        <f t="shared" si="477"/>
        <v>255386.63776000001</v>
      </c>
      <c r="BF735" s="69">
        <f t="shared" si="477"/>
        <v>0</v>
      </c>
      <c r="BG735" s="69">
        <f t="shared" si="477"/>
        <v>12380.59691</v>
      </c>
      <c r="BH735" s="69">
        <f t="shared" si="477"/>
        <v>73923.418640799995</v>
      </c>
      <c r="BI735" s="69">
        <f t="shared" si="477"/>
        <v>39392.808349999999</v>
      </c>
      <c r="BJ735" s="69">
        <f t="shared" si="477"/>
        <v>89854.94120999999</v>
      </c>
      <c r="BK735" s="69">
        <f t="shared" si="477"/>
        <v>47496.471782000008</v>
      </c>
      <c r="BL735" s="69">
        <f>SUM(BL574:BL580)</f>
        <v>0</v>
      </c>
      <c r="BM735" s="69">
        <f>SUM(BM574:BM580)</f>
        <v>0</v>
      </c>
      <c r="BN735" s="69">
        <f t="shared" si="477"/>
        <v>263048.23689279996</v>
      </c>
      <c r="BO735" s="69">
        <f t="shared" si="477"/>
        <v>0</v>
      </c>
      <c r="BP735" s="69">
        <f t="shared" ref="BP735:DH735" si="478">SUM(BP574:BP580)</f>
        <v>12752.014817300002</v>
      </c>
      <c r="BQ735" s="69">
        <f t="shared" si="478"/>
        <v>76141.121200024005</v>
      </c>
      <c r="BR735" s="69">
        <f t="shared" si="478"/>
        <v>40574.5926005</v>
      </c>
      <c r="BS735" s="69">
        <f t="shared" si="478"/>
        <v>92550.5894463</v>
      </c>
      <c r="BT735" s="69">
        <f t="shared" si="478"/>
        <v>48921.365935460017</v>
      </c>
      <c r="BU735" s="69">
        <f>SUM(BU574:BU580)</f>
        <v>0</v>
      </c>
      <c r="BV735" s="69">
        <f>SUM(BV574:BV580)</f>
        <v>0</v>
      </c>
      <c r="BW735" s="69">
        <f t="shared" si="478"/>
        <v>270939.683999584</v>
      </c>
      <c r="BX735" s="69">
        <f t="shared" si="478"/>
        <v>0</v>
      </c>
      <c r="BY735" s="69">
        <f t="shared" si="478"/>
        <v>13134.575261819002</v>
      </c>
      <c r="BZ735" s="69">
        <f t="shared" si="478"/>
        <v>78425.354836024722</v>
      </c>
      <c r="CA735" s="69">
        <f t="shared" si="478"/>
        <v>41791.830378514998</v>
      </c>
      <c r="CB735" s="69">
        <f t="shared" si="478"/>
        <v>95327.107129689</v>
      </c>
      <c r="CC735" s="69">
        <f t="shared" si="478"/>
        <v>50389.006913523815</v>
      </c>
      <c r="CD735" s="69">
        <f>SUM(CD574:CD580)</f>
        <v>0</v>
      </c>
      <c r="CE735" s="69">
        <f>SUM(CE574:CE580)</f>
        <v>0</v>
      </c>
      <c r="CF735" s="69">
        <f t="shared" si="478"/>
        <v>279067.87451957155</v>
      </c>
      <c r="CG735" s="69">
        <f t="shared" si="478"/>
        <v>0</v>
      </c>
      <c r="CH735" s="69">
        <f t="shared" si="478"/>
        <v>13528.612519673574</v>
      </c>
      <c r="CI735" s="69">
        <f t="shared" si="478"/>
        <v>80778.115481105458</v>
      </c>
      <c r="CJ735" s="69">
        <f t="shared" si="478"/>
        <v>43045.585289870447</v>
      </c>
      <c r="CK735" s="69">
        <f t="shared" si="478"/>
        <v>98186.920343579666</v>
      </c>
      <c r="CL735" s="69">
        <f t="shared" si="478"/>
        <v>51900.677120929526</v>
      </c>
      <c r="CM735" s="69">
        <f>SUM(CM574:CM580)</f>
        <v>0</v>
      </c>
      <c r="CN735" s="69">
        <f>SUM(CN574:CN580)</f>
        <v>0</v>
      </c>
      <c r="CO735" s="69">
        <f t="shared" si="478"/>
        <v>287439.91075515863</v>
      </c>
      <c r="CP735" s="69">
        <f t="shared" si="478"/>
        <v>0</v>
      </c>
      <c r="CQ735" s="69">
        <f t="shared" si="478"/>
        <v>13934.470895263779</v>
      </c>
      <c r="CR735" s="69">
        <f t="shared" si="478"/>
        <v>83201.45894553863</v>
      </c>
      <c r="CS735" s="69">
        <f t="shared" si="478"/>
        <v>44336.952848566565</v>
      </c>
      <c r="CT735" s="69">
        <f t="shared" si="478"/>
        <v>101132.52795388707</v>
      </c>
      <c r="CU735" s="69">
        <f t="shared" si="478"/>
        <v>53457.697434557413</v>
      </c>
      <c r="CV735" s="69">
        <f>SUM(CV574:CV580)</f>
        <v>0</v>
      </c>
      <c r="CW735" s="69">
        <f>SUM(CW574:CW580)</f>
        <v>0</v>
      </c>
      <c r="CX735" s="69">
        <f t="shared" si="478"/>
        <v>296063.10807781346</v>
      </c>
      <c r="CY735" s="69">
        <f t="shared" si="478"/>
        <v>0</v>
      </c>
      <c r="CZ735" s="69">
        <f t="shared" si="478"/>
        <v>14352.505022121693</v>
      </c>
      <c r="DA735" s="69">
        <f t="shared" si="478"/>
        <v>85697.502713904789</v>
      </c>
      <c r="DB735" s="69">
        <f t="shared" si="478"/>
        <v>45667.061434023562</v>
      </c>
      <c r="DC735" s="69">
        <f t="shared" si="478"/>
        <v>104166.50379250367</v>
      </c>
      <c r="DD735" s="69">
        <f t="shared" si="478"/>
        <v>55061.428357594137</v>
      </c>
      <c r="DE735" s="69">
        <f>SUM(DE574:DE580)</f>
        <v>0</v>
      </c>
      <c r="DF735" s="69">
        <f>SUM(DF574:DF580)</f>
        <v>0</v>
      </c>
      <c r="DG735" s="69">
        <f t="shared" si="478"/>
        <v>304945.00132014789</v>
      </c>
      <c r="DH735" s="69">
        <f t="shared" si="478"/>
        <v>0</v>
      </c>
    </row>
    <row r="736" spans="1:112" s="74" customFormat="1" ht="11.5" hidden="1" outlineLevel="1" x14ac:dyDescent="0.35">
      <c r="A736" s="87">
        <v>5600</v>
      </c>
      <c r="B736" s="87" t="s">
        <v>772</v>
      </c>
      <c r="C736" s="69"/>
      <c r="D736" s="69">
        <f t="shared" ref="D736:BO736" si="479">SUM(D581:D595)</f>
        <v>0</v>
      </c>
      <c r="E736" s="69">
        <f t="shared" si="479"/>
        <v>1143266.3160000001</v>
      </c>
      <c r="F736" s="69">
        <f t="shared" si="479"/>
        <v>120800</v>
      </c>
      <c r="G736" s="69">
        <f t="shared" si="479"/>
        <v>295161.31599999999</v>
      </c>
      <c r="H736" s="69">
        <f t="shared" si="479"/>
        <v>281961</v>
      </c>
      <c r="I736" s="69">
        <f t="shared" si="479"/>
        <v>50344</v>
      </c>
      <c r="J736" s="69">
        <f t="shared" si="479"/>
        <v>395000</v>
      </c>
      <c r="K736" s="69">
        <f>SUM(K581:K595)</f>
        <v>0</v>
      </c>
      <c r="L736" s="69">
        <f>SUM(L581:L595)</f>
        <v>0</v>
      </c>
      <c r="M736" s="69">
        <f t="shared" si="479"/>
        <v>0</v>
      </c>
      <c r="N736" s="69">
        <f t="shared" si="479"/>
        <v>0</v>
      </c>
      <c r="O736" s="69">
        <f t="shared" si="479"/>
        <v>120800</v>
      </c>
      <c r="P736" s="69">
        <f t="shared" si="479"/>
        <v>295161.31599999999</v>
      </c>
      <c r="Q736" s="69">
        <f t="shared" si="479"/>
        <v>281961</v>
      </c>
      <c r="R736" s="69">
        <f t="shared" si="479"/>
        <v>84285.11</v>
      </c>
      <c r="S736" s="69">
        <f t="shared" si="479"/>
        <v>370000</v>
      </c>
      <c r="T736" s="69">
        <f>SUM(T581:T595)</f>
        <v>0</v>
      </c>
      <c r="U736" s="69">
        <f>SUM(U581:U595)</f>
        <v>0</v>
      </c>
      <c r="V736" s="69">
        <f t="shared" si="479"/>
        <v>1152207.426</v>
      </c>
      <c r="W736" s="69">
        <f t="shared" si="479"/>
        <v>0</v>
      </c>
      <c r="X736" s="69">
        <f t="shared" si="479"/>
        <v>0</v>
      </c>
      <c r="Y736" s="69">
        <f t="shared" si="479"/>
        <v>0</v>
      </c>
      <c r="Z736" s="69">
        <f t="shared" si="479"/>
        <v>0</v>
      </c>
      <c r="AA736" s="69">
        <f t="shared" si="479"/>
        <v>-33941.11</v>
      </c>
      <c r="AB736" s="69">
        <f t="shared" si="479"/>
        <v>25000</v>
      </c>
      <c r="AC736" s="69">
        <f>SUM(AC581:AC595)</f>
        <v>0</v>
      </c>
      <c r="AD736" s="69">
        <f>SUM(AD581:AD595)</f>
        <v>0</v>
      </c>
      <c r="AE736" s="69">
        <f>SUM(AE581:AE595)</f>
        <v>-1152207.426</v>
      </c>
      <c r="AF736" s="69">
        <f t="shared" si="479"/>
        <v>124424</v>
      </c>
      <c r="AG736" s="69">
        <f t="shared" si="479"/>
        <v>304016.15548000002</v>
      </c>
      <c r="AH736" s="69">
        <f t="shared" si="479"/>
        <v>290419.83</v>
      </c>
      <c r="AI736" s="69">
        <f t="shared" si="479"/>
        <v>72344</v>
      </c>
      <c r="AJ736" s="69">
        <f t="shared" si="479"/>
        <v>381100</v>
      </c>
      <c r="AK736" s="69">
        <f>SUM(AK581:AK595)</f>
        <v>0</v>
      </c>
      <c r="AL736" s="69">
        <f>SUM(AL581:AL595)</f>
        <v>0</v>
      </c>
      <c r="AM736" s="69">
        <f t="shared" si="479"/>
        <v>1172303.98548</v>
      </c>
      <c r="AN736" s="69">
        <f t="shared" si="479"/>
        <v>0</v>
      </c>
      <c r="AO736" s="69">
        <f t="shared" si="479"/>
        <v>128156.72000000002</v>
      </c>
      <c r="AP736" s="69">
        <f t="shared" si="479"/>
        <v>313136.64014440001</v>
      </c>
      <c r="AQ736" s="69">
        <f t="shared" si="479"/>
        <v>299132.42490000004</v>
      </c>
      <c r="AR736" s="69">
        <f t="shared" si="479"/>
        <v>74514.320000000007</v>
      </c>
      <c r="AS736" s="69">
        <f t="shared" si="479"/>
        <v>392533</v>
      </c>
      <c r="AT736" s="69">
        <f>SUM(AT581:AT595)</f>
        <v>0</v>
      </c>
      <c r="AU736" s="69">
        <f>SUM(AU581:AU595)</f>
        <v>0</v>
      </c>
      <c r="AV736" s="69">
        <f t="shared" si="479"/>
        <v>1207473.1050444001</v>
      </c>
      <c r="AW736" s="69">
        <f t="shared" si="479"/>
        <v>0</v>
      </c>
      <c r="AX736" s="69">
        <f t="shared" si="479"/>
        <v>132001.42160000003</v>
      </c>
      <c r="AY736" s="69">
        <f t="shared" si="479"/>
        <v>322530.73934873205</v>
      </c>
      <c r="AZ736" s="69">
        <f t="shared" si="479"/>
        <v>308106.39764700003</v>
      </c>
      <c r="BA736" s="69">
        <f t="shared" si="479"/>
        <v>76749.74960000001</v>
      </c>
      <c r="BB736" s="69">
        <f t="shared" si="479"/>
        <v>404308.99000000005</v>
      </c>
      <c r="BC736" s="69">
        <f>SUM(BC581:BC595)</f>
        <v>0</v>
      </c>
      <c r="BD736" s="69">
        <f>SUM(BD581:BD595)</f>
        <v>0</v>
      </c>
      <c r="BE736" s="69">
        <f t="shared" si="479"/>
        <v>1243697.2981957323</v>
      </c>
      <c r="BF736" s="69">
        <f t="shared" si="479"/>
        <v>0</v>
      </c>
      <c r="BG736" s="69">
        <f t="shared" si="479"/>
        <v>135961.464248</v>
      </c>
      <c r="BH736" s="69">
        <f t="shared" si="479"/>
        <v>332206.66152919398</v>
      </c>
      <c r="BI736" s="69">
        <f t="shared" si="479"/>
        <v>317349.58957641007</v>
      </c>
      <c r="BJ736" s="69">
        <f t="shared" si="479"/>
        <v>79052.242087999999</v>
      </c>
      <c r="BK736" s="69">
        <f t="shared" si="479"/>
        <v>416438.25970000005</v>
      </c>
      <c r="BL736" s="69">
        <f>SUM(BL581:BL595)</f>
        <v>0</v>
      </c>
      <c r="BM736" s="69">
        <f>SUM(BM581:BM595)</f>
        <v>0</v>
      </c>
      <c r="BN736" s="69">
        <f t="shared" si="479"/>
        <v>1281008.2171416043</v>
      </c>
      <c r="BO736" s="69">
        <f t="shared" si="479"/>
        <v>0</v>
      </c>
      <c r="BP736" s="69">
        <f t="shared" ref="BP736:DH736" si="480">SUM(BP581:BP595)</f>
        <v>140040.30817544</v>
      </c>
      <c r="BQ736" s="69">
        <f t="shared" si="480"/>
        <v>342172.86137506977</v>
      </c>
      <c r="BR736" s="69">
        <f t="shared" si="480"/>
        <v>326870.07726370235</v>
      </c>
      <c r="BS736" s="69">
        <f t="shared" si="480"/>
        <v>81423.809350640004</v>
      </c>
      <c r="BT736" s="69">
        <f t="shared" si="480"/>
        <v>428931.40749099996</v>
      </c>
      <c r="BU736" s="69">
        <f>SUM(BU581:BU595)</f>
        <v>0</v>
      </c>
      <c r="BV736" s="69">
        <f>SUM(BV581:BV595)</f>
        <v>0</v>
      </c>
      <c r="BW736" s="69">
        <f t="shared" si="480"/>
        <v>1319438.463655852</v>
      </c>
      <c r="BX736" s="69">
        <f t="shared" si="480"/>
        <v>0</v>
      </c>
      <c r="BY736" s="69">
        <f t="shared" si="480"/>
        <v>144241.51742070323</v>
      </c>
      <c r="BZ736" s="69">
        <f t="shared" si="480"/>
        <v>352438.04721632192</v>
      </c>
      <c r="CA736" s="69">
        <f t="shared" si="480"/>
        <v>336676.17958161345</v>
      </c>
      <c r="CB736" s="69">
        <f t="shared" si="480"/>
        <v>83866.523631159202</v>
      </c>
      <c r="CC736" s="69">
        <f t="shared" si="480"/>
        <v>441799.34971573</v>
      </c>
      <c r="CD736" s="69">
        <f>SUM(CD581:CD595)</f>
        <v>0</v>
      </c>
      <c r="CE736" s="69">
        <f>SUM(CE581:CE595)</f>
        <v>0</v>
      </c>
      <c r="CF736" s="69">
        <f t="shared" si="480"/>
        <v>1359021.617565528</v>
      </c>
      <c r="CG736" s="69">
        <f t="shared" si="480"/>
        <v>0</v>
      </c>
      <c r="CH736" s="69">
        <f t="shared" si="480"/>
        <v>148568.76294332431</v>
      </c>
      <c r="CI736" s="69">
        <f t="shared" si="480"/>
        <v>363011.18863281154</v>
      </c>
      <c r="CJ736" s="69">
        <f t="shared" si="480"/>
        <v>346776.46496906184</v>
      </c>
      <c r="CK736" s="69">
        <f t="shared" si="480"/>
        <v>86382.519340093975</v>
      </c>
      <c r="CL736" s="69">
        <f t="shared" si="480"/>
        <v>455053.33020720189</v>
      </c>
      <c r="CM736" s="69">
        <f>SUM(CM581:CM595)</f>
        <v>0</v>
      </c>
      <c r="CN736" s="69">
        <f>SUM(CN581:CN595)</f>
        <v>0</v>
      </c>
      <c r="CO736" s="69">
        <f t="shared" si="480"/>
        <v>1399792.2660924937</v>
      </c>
      <c r="CP736" s="69">
        <f t="shared" si="480"/>
        <v>0</v>
      </c>
      <c r="CQ736" s="69">
        <f t="shared" si="480"/>
        <v>153025.82583162404</v>
      </c>
      <c r="CR736" s="69">
        <f t="shared" si="480"/>
        <v>373901.52429179597</v>
      </c>
      <c r="CS736" s="69">
        <f t="shared" si="480"/>
        <v>357179.75891813374</v>
      </c>
      <c r="CT736" s="69">
        <f t="shared" si="480"/>
        <v>88973.994920296798</v>
      </c>
      <c r="CU736" s="69">
        <f t="shared" si="480"/>
        <v>468704.93011341797</v>
      </c>
      <c r="CV736" s="69">
        <f>SUM(CV581:CV595)</f>
        <v>0</v>
      </c>
      <c r="CW736" s="69">
        <f>SUM(CW581:CW595)</f>
        <v>0</v>
      </c>
      <c r="CX736" s="69">
        <f t="shared" si="480"/>
        <v>1441786.0340752683</v>
      </c>
      <c r="CY736" s="69">
        <f t="shared" si="480"/>
        <v>0</v>
      </c>
      <c r="CZ736" s="69">
        <f t="shared" si="480"/>
        <v>157616.60060657276</v>
      </c>
      <c r="DA736" s="69">
        <f t="shared" si="480"/>
        <v>385118.57002054981</v>
      </c>
      <c r="DB736" s="69">
        <f t="shared" si="480"/>
        <v>367895.15168567776</v>
      </c>
      <c r="DC736" s="69">
        <f t="shared" si="480"/>
        <v>91643.214767905709</v>
      </c>
      <c r="DD736" s="69">
        <f t="shared" si="480"/>
        <v>482766.07801682048</v>
      </c>
      <c r="DE736" s="69">
        <f>SUM(DE581:DE595)</f>
        <v>0</v>
      </c>
      <c r="DF736" s="69">
        <f>SUM(DF581:DF595)</f>
        <v>0</v>
      </c>
      <c r="DG736" s="69">
        <f t="shared" si="480"/>
        <v>1485039.6150975267</v>
      </c>
      <c r="DH736" s="69">
        <f t="shared" si="480"/>
        <v>0</v>
      </c>
    </row>
    <row r="737" spans="1:113" s="74" customFormat="1" ht="11.5" hidden="1" outlineLevel="1" x14ac:dyDescent="0.35">
      <c r="A737" s="87">
        <v>5800</v>
      </c>
      <c r="B737" s="87" t="s">
        <v>787</v>
      </c>
      <c r="C737" s="69"/>
      <c r="D737" s="69">
        <f t="shared" ref="D737:BO737" si="481">SUM(D596:D661,D667:D726)</f>
        <v>0</v>
      </c>
      <c r="E737" s="69">
        <f t="shared" si="481"/>
        <v>2474992.7639415711</v>
      </c>
      <c r="F737" s="69">
        <f t="shared" si="481"/>
        <v>316574.054</v>
      </c>
      <c r="G737" s="69">
        <f t="shared" si="481"/>
        <v>499662.78379999998</v>
      </c>
      <c r="H737" s="69">
        <f t="shared" si="481"/>
        <v>687905.69550607284</v>
      </c>
      <c r="I737" s="69">
        <f t="shared" si="481"/>
        <v>576677.47783549782</v>
      </c>
      <c r="J737" s="69">
        <f t="shared" si="481"/>
        <v>381570.53280000004</v>
      </c>
      <c r="K737" s="69">
        <f>SUM(K596:K661,K667:K726)</f>
        <v>12602.220000000001</v>
      </c>
      <c r="L737" s="69">
        <f>SUM(L596:L661,L667:L726)</f>
        <v>0</v>
      </c>
      <c r="M737" s="69">
        <f t="shared" si="481"/>
        <v>0.01</v>
      </c>
      <c r="N737" s="69">
        <f t="shared" si="481"/>
        <v>0</v>
      </c>
      <c r="O737" s="69">
        <f t="shared" si="481"/>
        <v>315867.27410000004</v>
      </c>
      <c r="P737" s="69">
        <f t="shared" si="481"/>
        <v>496494.02934000001</v>
      </c>
      <c r="Q737" s="69">
        <f t="shared" si="481"/>
        <v>685433.70254607289</v>
      </c>
      <c r="R737" s="69">
        <f t="shared" si="481"/>
        <v>619070.35870216438</v>
      </c>
      <c r="S737" s="69">
        <f t="shared" si="481"/>
        <v>343175.69680000003</v>
      </c>
      <c r="T737" s="69">
        <f>SUM(T596:T661,T667:T726)</f>
        <v>11756.972</v>
      </c>
      <c r="U737" s="69">
        <f>SUM(U596:U661,U667:U726)</f>
        <v>0</v>
      </c>
      <c r="V737" s="69">
        <f t="shared" si="481"/>
        <v>2471798.0334882373</v>
      </c>
      <c r="W737" s="69">
        <f t="shared" si="481"/>
        <v>0</v>
      </c>
      <c r="X737" s="69">
        <f t="shared" si="481"/>
        <v>706.77989999999409</v>
      </c>
      <c r="Y737" s="69">
        <f t="shared" si="481"/>
        <v>3168.7544600000056</v>
      </c>
      <c r="Z737" s="69">
        <f t="shared" si="481"/>
        <v>2471.9929599999814</v>
      </c>
      <c r="AA737" s="69">
        <f t="shared" si="481"/>
        <v>-42392.880866666666</v>
      </c>
      <c r="AB737" s="69">
        <f t="shared" si="481"/>
        <v>38394.835999999996</v>
      </c>
      <c r="AC737" s="69">
        <f>SUM(AC596:AC661,AC667:AC726)</f>
        <v>845.24800000000005</v>
      </c>
      <c r="AD737" s="69">
        <f>SUM(AD596:AD661,AD667:AD726)</f>
        <v>0</v>
      </c>
      <c r="AE737" s="69">
        <f>SUM(AE596:AE661,AE667:AE726)</f>
        <v>-2471798.0234882375</v>
      </c>
      <c r="AF737" s="69">
        <f t="shared" si="481"/>
        <v>326720.24681558</v>
      </c>
      <c r="AG737" s="69">
        <f t="shared" si="481"/>
        <v>513803.80124236189</v>
      </c>
      <c r="AH737" s="69">
        <f t="shared" si="481"/>
        <v>705099.63261410012</v>
      </c>
      <c r="AI737" s="69">
        <f t="shared" si="481"/>
        <v>1156121.5336014368</v>
      </c>
      <c r="AJ737" s="69">
        <f t="shared" si="481"/>
        <v>354409.15953393601</v>
      </c>
      <c r="AK737" s="69">
        <f>SUM(AK596:AK661,AK667:AK726)</f>
        <v>29498.044189029999</v>
      </c>
      <c r="AL737" s="69">
        <f>SUM(AL596:AL661,AL667:AL726)</f>
        <v>0</v>
      </c>
      <c r="AM737" s="69">
        <f t="shared" si="481"/>
        <v>3145652.4179964447</v>
      </c>
      <c r="AN737" s="69">
        <f t="shared" si="481"/>
        <v>0</v>
      </c>
      <c r="AO737" s="69">
        <f t="shared" si="481"/>
        <v>337061.20694122498</v>
      </c>
      <c r="AP737" s="69">
        <f t="shared" si="481"/>
        <v>529982.62762906158</v>
      </c>
      <c r="AQ737" s="69">
        <f t="shared" si="481"/>
        <v>725200.88922139467</v>
      </c>
      <c r="AR737" s="69">
        <f t="shared" si="481"/>
        <v>1135986.9085280811</v>
      </c>
      <c r="AS737" s="69">
        <f t="shared" si="481"/>
        <v>367430.93552020442</v>
      </c>
      <c r="AT737" s="69">
        <f>SUM(AT596:AT661,AT667:AT726)</f>
        <v>30028.077534404525</v>
      </c>
      <c r="AU737" s="69">
        <f>SUM(AU596:AU661,AU667:AU726)</f>
        <v>0</v>
      </c>
      <c r="AV737" s="69">
        <f t="shared" si="481"/>
        <v>3185690.6453743712</v>
      </c>
      <c r="AW737" s="69">
        <f t="shared" si="481"/>
        <v>0</v>
      </c>
      <c r="AX737" s="69">
        <f t="shared" si="481"/>
        <v>345748.79633314931</v>
      </c>
      <c r="AY737" s="69">
        <f t="shared" si="481"/>
        <v>546156.3152974128</v>
      </c>
      <c r="AZ737" s="69">
        <f t="shared" si="481"/>
        <v>747085.41392397927</v>
      </c>
      <c r="BA737" s="69">
        <f t="shared" si="481"/>
        <v>1202035.3467345422</v>
      </c>
      <c r="BB737" s="69">
        <f t="shared" si="481"/>
        <v>432535.09837617149</v>
      </c>
      <c r="BC737" s="69">
        <f>SUM(BC596:BC661,BC667:BC726)</f>
        <v>30280.145999573131</v>
      </c>
      <c r="BD737" s="69">
        <f>SUM(BD596:BD661,BD667:BD726)</f>
        <v>0</v>
      </c>
      <c r="BE737" s="69">
        <f t="shared" si="481"/>
        <v>3363841.1166648283</v>
      </c>
      <c r="BF737" s="69">
        <f t="shared" si="481"/>
        <v>0</v>
      </c>
      <c r="BG737" s="69">
        <f t="shared" si="481"/>
        <v>354471.77102416207</v>
      </c>
      <c r="BH737" s="69">
        <f t="shared" si="481"/>
        <v>560353.20097637223</v>
      </c>
      <c r="BI737" s="69">
        <f t="shared" si="481"/>
        <v>766354.6040767472</v>
      </c>
      <c r="BJ737" s="69">
        <f t="shared" si="481"/>
        <v>1100792.9641828476</v>
      </c>
      <c r="BK737" s="69">
        <f t="shared" si="481"/>
        <v>390029.0029757382</v>
      </c>
      <c r="BL737" s="69">
        <f>SUM(BL596:BL661,BL667:BL726)</f>
        <v>30403.086999573134</v>
      </c>
      <c r="BM737" s="69">
        <f>SUM(BM596:BM661,BM667:BM726)</f>
        <v>0</v>
      </c>
      <c r="BN737" s="69">
        <f t="shared" si="481"/>
        <v>3262404.6302354406</v>
      </c>
      <c r="BO737" s="69">
        <f t="shared" si="481"/>
        <v>0</v>
      </c>
      <c r="BP737" s="69">
        <f t="shared" ref="BP737:DH737" si="482">SUM(BP596:BP661,BP667:BP726)</f>
        <v>363748.53698190534</v>
      </c>
      <c r="BQ737" s="69">
        <f t="shared" si="482"/>
        <v>575104.55539468722</v>
      </c>
      <c r="BR737" s="69">
        <f t="shared" si="482"/>
        <v>785552.42300409847</v>
      </c>
      <c r="BS737" s="69">
        <f t="shared" si="482"/>
        <v>1107188.067967074</v>
      </c>
      <c r="BT737" s="69">
        <f t="shared" si="482"/>
        <v>401593.0892017209</v>
      </c>
      <c r="BU737" s="69">
        <f>SUM(BU596:BU661,BU667:BU726)</f>
        <v>30403.086999573134</v>
      </c>
      <c r="BV737" s="69">
        <f>SUM(BV596:BV661,BV667:BV726)</f>
        <v>0</v>
      </c>
      <c r="BW737" s="69">
        <f t="shared" si="482"/>
        <v>3323589.7595490585</v>
      </c>
      <c r="BX737" s="69">
        <f t="shared" si="482"/>
        <v>0</v>
      </c>
      <c r="BY737" s="69">
        <f t="shared" si="482"/>
        <v>373303.60591838078</v>
      </c>
      <c r="BZ737" s="69">
        <f t="shared" si="482"/>
        <v>589978.89109155827</v>
      </c>
      <c r="CA737" s="69">
        <f t="shared" si="482"/>
        <v>805326.17649927037</v>
      </c>
      <c r="CB737" s="69">
        <f t="shared" si="482"/>
        <v>1243997.5285998436</v>
      </c>
      <c r="CC737" s="69">
        <f t="shared" si="482"/>
        <v>470420.47483854712</v>
      </c>
      <c r="CD737" s="69">
        <f>SUM(CD596:CD661,CD667:CD726)</f>
        <v>30403.086999573134</v>
      </c>
      <c r="CE737" s="69">
        <f>SUM(CE596:CE661,CE667:CE726)</f>
        <v>0</v>
      </c>
      <c r="CF737" s="69">
        <f t="shared" si="482"/>
        <v>3573429.763947173</v>
      </c>
      <c r="CG737" s="69">
        <f t="shared" si="482"/>
        <v>0</v>
      </c>
      <c r="CH737" s="69">
        <f t="shared" si="482"/>
        <v>383145.32692295057</v>
      </c>
      <c r="CI737" s="69">
        <f t="shared" si="482"/>
        <v>605299.45685933565</v>
      </c>
      <c r="CJ737" s="69">
        <f t="shared" si="482"/>
        <v>825693.14259929722</v>
      </c>
      <c r="CK737" s="69">
        <f t="shared" si="482"/>
        <v>1274982.8552779241</v>
      </c>
      <c r="CL737" s="69">
        <f t="shared" si="482"/>
        <v>481235.5234937499</v>
      </c>
      <c r="CM737" s="69">
        <f>SUM(CM596:CM661,CM667:CM726)</f>
        <v>30403.086999573134</v>
      </c>
      <c r="CN737" s="69">
        <f>SUM(CN596:CN661,CN667:CN726)</f>
        <v>0</v>
      </c>
      <c r="CO737" s="69">
        <f t="shared" si="482"/>
        <v>3660759.3921528305</v>
      </c>
      <c r="CP737" s="69">
        <f t="shared" si="482"/>
        <v>0</v>
      </c>
      <c r="CQ737" s="69">
        <f t="shared" si="482"/>
        <v>393282.29955765739</v>
      </c>
      <c r="CR737" s="69">
        <f t="shared" si="482"/>
        <v>621079.6396001461</v>
      </c>
      <c r="CS737" s="69">
        <f t="shared" si="482"/>
        <v>846671.11768232472</v>
      </c>
      <c r="CT737" s="69">
        <f t="shared" si="482"/>
        <v>1306897.7417563465</v>
      </c>
      <c r="CU737" s="69">
        <f t="shared" si="482"/>
        <v>492375.02360860864</v>
      </c>
      <c r="CV737" s="69">
        <f>SUM(CV596:CV661,CV667:CV726)</f>
        <v>30403.086999573134</v>
      </c>
      <c r="CW737" s="69">
        <f>SUM(CW596:CW661,CW667:CW726)</f>
        <v>0</v>
      </c>
      <c r="CX737" s="69">
        <f t="shared" si="482"/>
        <v>3750708.9092046567</v>
      </c>
      <c r="CY737" s="69">
        <f t="shared" si="482"/>
        <v>0</v>
      </c>
      <c r="CZ737" s="69">
        <f t="shared" si="482"/>
        <v>403723.38137140538</v>
      </c>
      <c r="DA737" s="69">
        <f t="shared" si="482"/>
        <v>637333.22782318119</v>
      </c>
      <c r="DB737" s="69">
        <f t="shared" si="482"/>
        <v>868278.43201784347</v>
      </c>
      <c r="DC737" s="69">
        <f t="shared" si="482"/>
        <v>1339770.0748291216</v>
      </c>
      <c r="DD737" s="69">
        <f t="shared" si="482"/>
        <v>503848.70872691326</v>
      </c>
      <c r="DE737" s="69">
        <f>SUM(DE596:DE661,DE667:DE726)</f>
        <v>30403.086999573134</v>
      </c>
      <c r="DF737" s="69">
        <f>SUM(DF596:DF661,DF667:DF726)</f>
        <v>0</v>
      </c>
      <c r="DG737" s="69">
        <f t="shared" si="482"/>
        <v>3843356.9117680383</v>
      </c>
      <c r="DH737" s="69">
        <f t="shared" si="482"/>
        <v>0</v>
      </c>
    </row>
    <row r="738" spans="1:113" s="74" customFormat="1" ht="11.5" hidden="1" outlineLevel="1" x14ac:dyDescent="0.35">
      <c r="A738" s="87">
        <v>5900</v>
      </c>
      <c r="B738" s="87" t="s">
        <v>855</v>
      </c>
      <c r="C738" s="69"/>
      <c r="D738" s="69">
        <f t="shared" ref="D738:BO738" si="483">SUM(D662:D666)</f>
        <v>0</v>
      </c>
      <c r="E738" s="69">
        <f t="shared" si="483"/>
        <v>130198.69560000001</v>
      </c>
      <c r="F738" s="69">
        <f t="shared" si="483"/>
        <v>28000</v>
      </c>
      <c r="G738" s="69">
        <f t="shared" si="483"/>
        <v>35600</v>
      </c>
      <c r="H738" s="69">
        <f t="shared" si="483"/>
        <v>12000</v>
      </c>
      <c r="I738" s="69">
        <f t="shared" si="483"/>
        <v>12598.695599999999</v>
      </c>
      <c r="J738" s="69">
        <f t="shared" si="483"/>
        <v>42000</v>
      </c>
      <c r="K738" s="69">
        <f>SUM(K662:K666)</f>
        <v>0</v>
      </c>
      <c r="L738" s="69">
        <f>SUM(L662:L666)</f>
        <v>0</v>
      </c>
      <c r="M738" s="69">
        <f t="shared" si="483"/>
        <v>0</v>
      </c>
      <c r="N738" s="69">
        <f t="shared" si="483"/>
        <v>0</v>
      </c>
      <c r="O738" s="69">
        <f t="shared" si="483"/>
        <v>28000</v>
      </c>
      <c r="P738" s="69">
        <f t="shared" si="483"/>
        <v>35600</v>
      </c>
      <c r="Q738" s="69">
        <f t="shared" si="483"/>
        <v>12000</v>
      </c>
      <c r="R738" s="69">
        <f t="shared" si="483"/>
        <v>12598.695599999999</v>
      </c>
      <c r="S738" s="69">
        <f t="shared" si="483"/>
        <v>42000</v>
      </c>
      <c r="T738" s="69">
        <f>SUM(T662:T666)</f>
        <v>0</v>
      </c>
      <c r="U738" s="69">
        <f>SUM(U662:U666)</f>
        <v>0</v>
      </c>
      <c r="V738" s="69">
        <f t="shared" si="483"/>
        <v>130198.69560000001</v>
      </c>
      <c r="W738" s="69">
        <f t="shared" si="483"/>
        <v>0</v>
      </c>
      <c r="X738" s="69">
        <f t="shared" si="483"/>
        <v>0</v>
      </c>
      <c r="Y738" s="69">
        <f t="shared" si="483"/>
        <v>0</v>
      </c>
      <c r="Z738" s="69">
        <f t="shared" si="483"/>
        <v>0</v>
      </c>
      <c r="AA738" s="69">
        <f t="shared" si="483"/>
        <v>0</v>
      </c>
      <c r="AB738" s="69">
        <f t="shared" si="483"/>
        <v>0</v>
      </c>
      <c r="AC738" s="69">
        <f>SUM(AC662:AC666)</f>
        <v>0</v>
      </c>
      <c r="AD738" s="69">
        <f>SUM(AD662:AD666)</f>
        <v>0</v>
      </c>
      <c r="AE738" s="69">
        <f>SUM(AE662:AE666)</f>
        <v>-130198.69560000001</v>
      </c>
      <c r="AF738" s="69">
        <f t="shared" si="483"/>
        <v>28840</v>
      </c>
      <c r="AG738" s="69">
        <f t="shared" si="483"/>
        <v>36668</v>
      </c>
      <c r="AH738" s="69">
        <f t="shared" si="483"/>
        <v>12360</v>
      </c>
      <c r="AI738" s="69">
        <f t="shared" si="483"/>
        <v>17500</v>
      </c>
      <c r="AJ738" s="69">
        <f t="shared" si="483"/>
        <v>43260</v>
      </c>
      <c r="AK738" s="69">
        <f>SUM(AK662:AK666)</f>
        <v>0</v>
      </c>
      <c r="AL738" s="69">
        <f>SUM(AL662:AL666)</f>
        <v>0</v>
      </c>
      <c r="AM738" s="69">
        <f t="shared" si="483"/>
        <v>138628</v>
      </c>
      <c r="AN738" s="69">
        <f t="shared" si="483"/>
        <v>0</v>
      </c>
      <c r="AO738" s="69">
        <f t="shared" si="483"/>
        <v>29705.200000000004</v>
      </c>
      <c r="AP738" s="69">
        <f t="shared" si="483"/>
        <v>37768.04</v>
      </c>
      <c r="AQ738" s="69">
        <f t="shared" si="483"/>
        <v>12730.800000000001</v>
      </c>
      <c r="AR738" s="69">
        <f t="shared" si="483"/>
        <v>18025</v>
      </c>
      <c r="AS738" s="69">
        <f t="shared" si="483"/>
        <v>44557.8</v>
      </c>
      <c r="AT738" s="69">
        <f>SUM(AT662:AT666)</f>
        <v>0</v>
      </c>
      <c r="AU738" s="69">
        <f>SUM(AU662:AU666)</f>
        <v>0</v>
      </c>
      <c r="AV738" s="69">
        <f t="shared" si="483"/>
        <v>142786.84000000003</v>
      </c>
      <c r="AW738" s="69">
        <f t="shared" si="483"/>
        <v>0</v>
      </c>
      <c r="AX738" s="69">
        <f t="shared" si="483"/>
        <v>30596.356000000003</v>
      </c>
      <c r="AY738" s="69">
        <f t="shared" si="483"/>
        <v>38901.081200000001</v>
      </c>
      <c r="AZ738" s="69">
        <f t="shared" si="483"/>
        <v>13112.724000000002</v>
      </c>
      <c r="BA738" s="69">
        <f t="shared" si="483"/>
        <v>18565.75</v>
      </c>
      <c r="BB738" s="69">
        <f t="shared" si="483"/>
        <v>45894.534000000007</v>
      </c>
      <c r="BC738" s="69">
        <f>SUM(BC662:BC666)</f>
        <v>0</v>
      </c>
      <c r="BD738" s="69">
        <f>SUM(BD662:BD666)</f>
        <v>0</v>
      </c>
      <c r="BE738" s="69">
        <f t="shared" si="483"/>
        <v>147070.44520000002</v>
      </c>
      <c r="BF738" s="69">
        <f t="shared" si="483"/>
        <v>0</v>
      </c>
      <c r="BG738" s="69">
        <f t="shared" si="483"/>
        <v>31514.246680000007</v>
      </c>
      <c r="BH738" s="69">
        <f t="shared" si="483"/>
        <v>40068.113636000002</v>
      </c>
      <c r="BI738" s="69">
        <f t="shared" si="483"/>
        <v>13506.105720000003</v>
      </c>
      <c r="BJ738" s="69">
        <f t="shared" si="483"/>
        <v>19122.7225</v>
      </c>
      <c r="BK738" s="69">
        <f t="shared" si="483"/>
        <v>47271.370020000009</v>
      </c>
      <c r="BL738" s="69">
        <f>SUM(BL662:BL666)</f>
        <v>0</v>
      </c>
      <c r="BM738" s="69">
        <f>SUM(BM662:BM666)</f>
        <v>0</v>
      </c>
      <c r="BN738" s="69">
        <f t="shared" si="483"/>
        <v>151482.558556</v>
      </c>
      <c r="BO738" s="69">
        <f t="shared" si="483"/>
        <v>0</v>
      </c>
      <c r="BP738" s="69">
        <f t="shared" ref="BP738:DH738" si="484">SUM(BP662:BP666)</f>
        <v>32459.674080400007</v>
      </c>
      <c r="BQ738" s="69">
        <f t="shared" si="484"/>
        <v>41270.157045080006</v>
      </c>
      <c r="BR738" s="69">
        <f t="shared" si="484"/>
        <v>13911.288891600003</v>
      </c>
      <c r="BS738" s="69">
        <f t="shared" si="484"/>
        <v>19696.404175</v>
      </c>
      <c r="BT738" s="69">
        <f t="shared" si="484"/>
        <v>48689.511120600007</v>
      </c>
      <c r="BU738" s="69">
        <f>SUM(BU662:BU666)</f>
        <v>0</v>
      </c>
      <c r="BV738" s="69">
        <f>SUM(BV662:BV666)</f>
        <v>0</v>
      </c>
      <c r="BW738" s="69">
        <f t="shared" si="484"/>
        <v>156027.03531268</v>
      </c>
      <c r="BX738" s="69">
        <f t="shared" si="484"/>
        <v>0</v>
      </c>
      <c r="BY738" s="69">
        <f t="shared" si="484"/>
        <v>33433.464302812004</v>
      </c>
      <c r="BZ738" s="69">
        <f t="shared" si="484"/>
        <v>42508.261756432403</v>
      </c>
      <c r="CA738" s="69">
        <f t="shared" si="484"/>
        <v>14328.627558348004</v>
      </c>
      <c r="CB738" s="69">
        <f t="shared" si="484"/>
        <v>20287.29630025</v>
      </c>
      <c r="CC738" s="69">
        <f t="shared" si="484"/>
        <v>50150.196454218007</v>
      </c>
      <c r="CD738" s="69">
        <f>SUM(CD662:CD666)</f>
        <v>0</v>
      </c>
      <c r="CE738" s="69">
        <f>SUM(CE662:CE666)</f>
        <v>0</v>
      </c>
      <c r="CF738" s="69">
        <f t="shared" si="484"/>
        <v>160707.84637206042</v>
      </c>
      <c r="CG738" s="69">
        <f t="shared" si="484"/>
        <v>0</v>
      </c>
      <c r="CH738" s="69">
        <f t="shared" si="484"/>
        <v>34436.468231896368</v>
      </c>
      <c r="CI738" s="69">
        <f t="shared" si="484"/>
        <v>43783.50960912538</v>
      </c>
      <c r="CJ738" s="69">
        <f t="shared" si="484"/>
        <v>14758.486385098444</v>
      </c>
      <c r="CK738" s="69">
        <f t="shared" si="484"/>
        <v>20895.915189257499</v>
      </c>
      <c r="CL738" s="69">
        <f t="shared" si="484"/>
        <v>51654.702347844548</v>
      </c>
      <c r="CM738" s="69">
        <f>SUM(CM662:CM666)</f>
        <v>0</v>
      </c>
      <c r="CN738" s="69">
        <f>SUM(CN662:CN666)</f>
        <v>0</v>
      </c>
      <c r="CO738" s="69">
        <f t="shared" si="484"/>
        <v>165529.08176322223</v>
      </c>
      <c r="CP738" s="69">
        <f t="shared" si="484"/>
        <v>0</v>
      </c>
      <c r="CQ738" s="69">
        <f t="shared" si="484"/>
        <v>35469.562278853264</v>
      </c>
      <c r="CR738" s="69">
        <f t="shared" si="484"/>
        <v>45097.014897399145</v>
      </c>
      <c r="CS738" s="69">
        <f t="shared" si="484"/>
        <v>15201.240976651397</v>
      </c>
      <c r="CT738" s="69">
        <f t="shared" si="484"/>
        <v>21522.792644935224</v>
      </c>
      <c r="CU738" s="69">
        <f t="shared" si="484"/>
        <v>53204.343418279888</v>
      </c>
      <c r="CV738" s="69">
        <f>SUM(CV662:CV666)</f>
        <v>0</v>
      </c>
      <c r="CW738" s="69">
        <f>SUM(CW662:CW666)</f>
        <v>0</v>
      </c>
      <c r="CX738" s="69">
        <f t="shared" si="484"/>
        <v>170494.9542161189</v>
      </c>
      <c r="CY738" s="69">
        <f t="shared" si="484"/>
        <v>0</v>
      </c>
      <c r="CZ738" s="69">
        <f t="shared" si="484"/>
        <v>36533.649147218857</v>
      </c>
      <c r="DA738" s="69">
        <f t="shared" si="484"/>
        <v>46449.925344321113</v>
      </c>
      <c r="DB738" s="69">
        <f t="shared" si="484"/>
        <v>15657.278205950939</v>
      </c>
      <c r="DC738" s="69">
        <f t="shared" si="484"/>
        <v>22168.476424283283</v>
      </c>
      <c r="DD738" s="69">
        <f t="shared" si="484"/>
        <v>54800.47372082829</v>
      </c>
      <c r="DE738" s="69">
        <f>SUM(DE662:DE666)</f>
        <v>0</v>
      </c>
      <c r="DF738" s="69">
        <f>SUM(DF662:DF666)</f>
        <v>0</v>
      </c>
      <c r="DG738" s="69">
        <f t="shared" si="484"/>
        <v>175609.80284260248</v>
      </c>
      <c r="DH738" s="69">
        <f t="shared" si="484"/>
        <v>0</v>
      </c>
    </row>
    <row r="739" spans="1:113" s="74" customFormat="1" ht="11.5" hidden="1" outlineLevel="1" x14ac:dyDescent="0.35">
      <c r="A739" s="87"/>
      <c r="B739" s="87"/>
      <c r="C739" s="69"/>
      <c r="D739" s="69"/>
      <c r="E739" s="69"/>
      <c r="F739" s="69"/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  <c r="AA739" s="69"/>
      <c r="AB739" s="69"/>
      <c r="AC739" s="69"/>
      <c r="AD739" s="69"/>
      <c r="AE739" s="69"/>
      <c r="AF739" s="69"/>
      <c r="AG739" s="69"/>
      <c r="AH739" s="69"/>
      <c r="AI739" s="69"/>
      <c r="AJ739" s="69"/>
      <c r="AK739" s="69"/>
      <c r="AL739" s="69"/>
      <c r="AM739" s="69"/>
      <c r="AN739" s="69"/>
      <c r="AO739" s="69"/>
      <c r="AP739" s="69"/>
      <c r="AQ739" s="69"/>
      <c r="AR739" s="69"/>
      <c r="AS739" s="69"/>
      <c r="AT739" s="69"/>
      <c r="AU739" s="69"/>
      <c r="AV739" s="69"/>
      <c r="AW739" s="69"/>
      <c r="AX739" s="69"/>
      <c r="AY739" s="69"/>
      <c r="AZ739" s="69"/>
      <c r="BA739" s="69"/>
      <c r="BB739" s="69"/>
      <c r="BC739" s="69"/>
      <c r="BD739" s="69"/>
      <c r="BE739" s="69"/>
      <c r="BF739" s="69"/>
      <c r="BG739" s="69"/>
      <c r="BH739" s="69"/>
      <c r="BI739" s="69"/>
      <c r="BJ739" s="69"/>
      <c r="BK739" s="69"/>
      <c r="BL739" s="69"/>
      <c r="BM739" s="69"/>
      <c r="BN739" s="69"/>
      <c r="BO739" s="69"/>
      <c r="BP739" s="69"/>
      <c r="BQ739" s="69"/>
      <c r="BR739" s="69"/>
      <c r="BS739" s="69"/>
      <c r="BT739" s="69"/>
      <c r="BU739" s="69"/>
      <c r="BV739" s="69"/>
      <c r="BW739" s="69"/>
      <c r="BX739" s="69"/>
      <c r="BY739" s="69"/>
      <c r="BZ739" s="69"/>
      <c r="CA739" s="69"/>
      <c r="CB739" s="69"/>
      <c r="CC739" s="69"/>
      <c r="CD739" s="69"/>
      <c r="CE739" s="69"/>
      <c r="CF739" s="69"/>
      <c r="CG739" s="69"/>
      <c r="CH739" s="69"/>
      <c r="CI739" s="69"/>
      <c r="CJ739" s="69"/>
      <c r="CK739" s="69"/>
      <c r="CL739" s="69"/>
      <c r="CM739" s="69"/>
      <c r="CN739" s="69"/>
      <c r="CO739" s="69"/>
      <c r="CP739" s="69"/>
      <c r="CQ739" s="69"/>
      <c r="CR739" s="69"/>
      <c r="CS739" s="69"/>
      <c r="CT739" s="69"/>
      <c r="CU739" s="69"/>
      <c r="CV739" s="69"/>
      <c r="CW739" s="69"/>
      <c r="CX739" s="69"/>
      <c r="CY739" s="69"/>
      <c r="CZ739" s="69"/>
      <c r="DA739" s="69"/>
      <c r="DB739" s="69"/>
      <c r="DC739" s="69"/>
      <c r="DD739" s="69"/>
      <c r="DE739" s="69"/>
      <c r="DF739" s="69"/>
      <c r="DG739" s="69"/>
      <c r="DH739" s="69"/>
    </row>
    <row r="740" spans="1:113" s="83" customFormat="1" ht="11.5" hidden="1" outlineLevel="1" x14ac:dyDescent="0.35">
      <c r="A740" s="88"/>
      <c r="B740" s="87" t="s">
        <v>861</v>
      </c>
      <c r="C740" s="93">
        <f t="shared" ref="C740:BN740" si="485">SUM(C731:C738)</f>
        <v>0</v>
      </c>
      <c r="D740" s="93">
        <f t="shared" si="485"/>
        <v>0</v>
      </c>
      <c r="E740" s="93">
        <f t="shared" si="485"/>
        <v>7328654.4104640381</v>
      </c>
      <c r="F740" s="93">
        <f t="shared" si="485"/>
        <v>575773.86445527815</v>
      </c>
      <c r="G740" s="93">
        <f t="shared" si="485"/>
        <v>1557568.1532583507</v>
      </c>
      <c r="H740" s="93">
        <f t="shared" si="485"/>
        <v>2081816.3802365169</v>
      </c>
      <c r="I740" s="93">
        <f t="shared" si="485"/>
        <v>1775768.582223672</v>
      </c>
      <c r="J740" s="93">
        <f t="shared" si="485"/>
        <v>1325125.2102902196</v>
      </c>
      <c r="K740" s="93">
        <f>SUM(K731:K738)</f>
        <v>12602.220000000001</v>
      </c>
      <c r="L740" s="93">
        <f>SUM(L731:L738)</f>
        <v>0</v>
      </c>
      <c r="M740" s="93">
        <f t="shared" si="485"/>
        <v>0.01</v>
      </c>
      <c r="N740" s="94">
        <f t="shared" si="485"/>
        <v>0</v>
      </c>
      <c r="O740" s="93">
        <f t="shared" si="485"/>
        <v>575067.08455527818</v>
      </c>
      <c r="P740" s="93">
        <f t="shared" si="485"/>
        <v>1553992.5105983508</v>
      </c>
      <c r="Q740" s="93">
        <f t="shared" si="485"/>
        <v>2079344.387276517</v>
      </c>
      <c r="R740" s="93">
        <f t="shared" si="485"/>
        <v>1860102.5730903386</v>
      </c>
      <c r="S740" s="93">
        <f t="shared" si="485"/>
        <v>1266730.3742902197</v>
      </c>
      <c r="T740" s="93">
        <f>SUM(T731:T738)</f>
        <v>11756.972</v>
      </c>
      <c r="U740" s="93">
        <f>SUM(U731:U738)</f>
        <v>0</v>
      </c>
      <c r="V740" s="93">
        <f t="shared" si="485"/>
        <v>7346993.9018107038</v>
      </c>
      <c r="W740" s="94">
        <f t="shared" si="485"/>
        <v>0</v>
      </c>
      <c r="X740" s="93">
        <f t="shared" si="485"/>
        <v>706.77989999999409</v>
      </c>
      <c r="Y740" s="93">
        <f t="shared" si="485"/>
        <v>3575.6426600000054</v>
      </c>
      <c r="Z740" s="93">
        <f t="shared" si="485"/>
        <v>2471.9929599999814</v>
      </c>
      <c r="AA740" s="93">
        <f t="shared" si="485"/>
        <v>-84333.99086666666</v>
      </c>
      <c r="AB740" s="93">
        <f t="shared" si="485"/>
        <v>58394.835999999996</v>
      </c>
      <c r="AC740" s="93">
        <f>SUM(AC731:AC738)</f>
        <v>845.24800000000005</v>
      </c>
      <c r="AD740" s="93">
        <f>SUM(AD731:AD738)</f>
        <v>0</v>
      </c>
      <c r="AE740" s="93">
        <f>SUM(AE731:AE738)</f>
        <v>-7346993.891810704</v>
      </c>
      <c r="AF740" s="93">
        <f t="shared" si="485"/>
        <v>593696.05158451654</v>
      </c>
      <c r="AG740" s="93">
        <f t="shared" si="485"/>
        <v>1537372.1139691356</v>
      </c>
      <c r="AH740" s="93">
        <f t="shared" si="485"/>
        <v>2035767.0211723624</v>
      </c>
      <c r="AI740" s="93">
        <f t="shared" si="485"/>
        <v>2339488.3874614681</v>
      </c>
      <c r="AJ740" s="93">
        <f t="shared" si="485"/>
        <v>1274552.5443488623</v>
      </c>
      <c r="AK740" s="93">
        <f>SUM(AK731:AK738)</f>
        <v>29498.044189029999</v>
      </c>
      <c r="AL740" s="93">
        <f>SUM(AL731:AL738)</f>
        <v>0</v>
      </c>
      <c r="AM740" s="93">
        <f t="shared" si="485"/>
        <v>7870374.162725375</v>
      </c>
      <c r="AN740" s="94">
        <f t="shared" si="485"/>
        <v>0</v>
      </c>
      <c r="AO740" s="93">
        <f t="shared" si="485"/>
        <v>612046.28585322958</v>
      </c>
      <c r="AP740" s="93">
        <f t="shared" si="485"/>
        <v>1546352.5752610606</v>
      </c>
      <c r="AQ740" s="93">
        <f t="shared" si="485"/>
        <v>2035126.9679114465</v>
      </c>
      <c r="AR740" s="93">
        <f t="shared" si="485"/>
        <v>2294214.0964617217</v>
      </c>
      <c r="AS740" s="93">
        <f t="shared" si="485"/>
        <v>1342775.5714795785</v>
      </c>
      <c r="AT740" s="93">
        <f>SUM(AT731:AT738)</f>
        <v>30028.077534404525</v>
      </c>
      <c r="AU740" s="93">
        <f>SUM(AU731:AU738)</f>
        <v>0</v>
      </c>
      <c r="AV740" s="93">
        <f t="shared" si="485"/>
        <v>7920543.5745014399</v>
      </c>
      <c r="AW740" s="94">
        <f t="shared" si="485"/>
        <v>0</v>
      </c>
      <c r="AX740" s="93">
        <f t="shared" si="485"/>
        <v>628983.42761251412</v>
      </c>
      <c r="AY740" s="93">
        <f t="shared" si="485"/>
        <v>1591789.4876541421</v>
      </c>
      <c r="AZ740" s="93">
        <f t="shared" si="485"/>
        <v>2094331.7553182819</v>
      </c>
      <c r="BA740" s="93">
        <f t="shared" si="485"/>
        <v>2393052.9038321627</v>
      </c>
      <c r="BB740" s="93">
        <f t="shared" si="485"/>
        <v>1439399.2204143268</v>
      </c>
      <c r="BC740" s="93">
        <f>SUM(BC731:BC738)</f>
        <v>30280.145999573131</v>
      </c>
      <c r="BD740" s="93">
        <f>SUM(BD731:BD738)</f>
        <v>0</v>
      </c>
      <c r="BE740" s="93">
        <f t="shared" si="485"/>
        <v>8237836.9408310018</v>
      </c>
      <c r="BF740" s="94">
        <f t="shared" si="485"/>
        <v>0</v>
      </c>
      <c r="BG740" s="93">
        <f t="shared" si="485"/>
        <v>646203.44124190777</v>
      </c>
      <c r="BH740" s="93">
        <f t="shared" si="485"/>
        <v>1637355.3685038034</v>
      </c>
      <c r="BI740" s="93">
        <f t="shared" si="485"/>
        <v>2154018.335712879</v>
      </c>
      <c r="BJ740" s="93">
        <f t="shared" si="485"/>
        <v>2327541.0479933973</v>
      </c>
      <c r="BK740" s="93">
        <f t="shared" si="485"/>
        <v>1419921.8013450382</v>
      </c>
      <c r="BL740" s="93">
        <f>SUM(BL731:BL738)</f>
        <v>30403.086999573134</v>
      </c>
      <c r="BM740" s="93">
        <f>SUM(BM731:BM738)</f>
        <v>0</v>
      </c>
      <c r="BN740" s="93">
        <f t="shared" si="485"/>
        <v>8275443.0817965996</v>
      </c>
      <c r="BO740" s="94">
        <f t="shared" ref="BO740:DH740" si="486">SUM(BO731:BO738)</f>
        <v>0</v>
      </c>
      <c r="BP740" s="93">
        <f t="shared" si="486"/>
        <v>664232.15730618348</v>
      </c>
      <c r="BQ740" s="93">
        <f t="shared" si="486"/>
        <v>1684416.7879479416</v>
      </c>
      <c r="BR740" s="93">
        <f t="shared" si="486"/>
        <v>2214846.0665893145</v>
      </c>
      <c r="BS740" s="93">
        <f t="shared" si="486"/>
        <v>2370738.5942919399</v>
      </c>
      <c r="BT740" s="93">
        <f t="shared" si="486"/>
        <v>1462382.6715220998</v>
      </c>
      <c r="BU740" s="93">
        <f>SUM(BU731:BU738)</f>
        <v>30403.086999573134</v>
      </c>
      <c r="BV740" s="93">
        <f>SUM(BV731:BV738)</f>
        <v>0</v>
      </c>
      <c r="BW740" s="93">
        <f t="shared" si="486"/>
        <v>8487019.3646570519</v>
      </c>
      <c r="BX740" s="94">
        <f t="shared" si="486"/>
        <v>0</v>
      </c>
      <c r="BY740" s="93">
        <f t="shared" si="486"/>
        <v>682801.73485238722</v>
      </c>
      <c r="BZ740" s="93">
        <f t="shared" si="486"/>
        <v>1732570.4906214101</v>
      </c>
      <c r="CA740" s="93">
        <f t="shared" si="486"/>
        <v>2277498.6293920432</v>
      </c>
      <c r="CB740" s="93">
        <f t="shared" si="486"/>
        <v>2545454.570714456</v>
      </c>
      <c r="CC740" s="93">
        <f t="shared" si="486"/>
        <v>1563033.7446285374</v>
      </c>
      <c r="CD740" s="93">
        <f>SUM(CD731:CD738)</f>
        <v>30403.086999573134</v>
      </c>
      <c r="CE740" s="93">
        <f>SUM(CE731:CE738)</f>
        <v>0</v>
      </c>
      <c r="CF740" s="93">
        <f t="shared" si="486"/>
        <v>8891762.2572084069</v>
      </c>
      <c r="CG740" s="94">
        <f t="shared" si="486"/>
        <v>0</v>
      </c>
      <c r="CH740" s="93">
        <f t="shared" si="486"/>
        <v>701928.39972497721</v>
      </c>
      <c r="CI740" s="93">
        <f t="shared" si="486"/>
        <v>1782168.8043750834</v>
      </c>
      <c r="CJ740" s="93">
        <f t="shared" si="486"/>
        <v>2342030.7690788526</v>
      </c>
      <c r="CK740" s="93">
        <f t="shared" si="486"/>
        <v>2615483.6086559747</v>
      </c>
      <c r="CL740" s="93">
        <f t="shared" si="486"/>
        <v>1606627.1913774402</v>
      </c>
      <c r="CM740" s="93">
        <f>SUM(CM731:CM738)</f>
        <v>30403.086999573134</v>
      </c>
      <c r="CN740" s="93">
        <f>SUM(CN731:CN738)</f>
        <v>0</v>
      </c>
      <c r="CO740" s="93">
        <f t="shared" si="486"/>
        <v>9138641.8602119014</v>
      </c>
      <c r="CP740" s="94">
        <f t="shared" si="486"/>
        <v>0</v>
      </c>
      <c r="CQ740" s="93">
        <f t="shared" si="486"/>
        <v>721628.86454374483</v>
      </c>
      <c r="CR740" s="93">
        <f t="shared" si="486"/>
        <v>1833255.067541366</v>
      </c>
      <c r="CS740" s="93">
        <f t="shared" si="486"/>
        <v>2408498.8729562666</v>
      </c>
      <c r="CT740" s="93">
        <f t="shared" si="486"/>
        <v>2687613.5177357388</v>
      </c>
      <c r="CU740" s="93">
        <f t="shared" si="486"/>
        <v>1651528.4415288095</v>
      </c>
      <c r="CV740" s="93">
        <f>SUM(CV731:CV738)</f>
        <v>30403.086999573134</v>
      </c>
      <c r="CW740" s="93">
        <f>SUM(CW731:CW738)</f>
        <v>0</v>
      </c>
      <c r="CX740" s="93">
        <f t="shared" si="486"/>
        <v>9392927.8513054997</v>
      </c>
      <c r="CY740" s="94">
        <f t="shared" si="486"/>
        <v>0</v>
      </c>
      <c r="CZ740" s="93">
        <f t="shared" si="486"/>
        <v>741920.34330707544</v>
      </c>
      <c r="DA740" s="93">
        <f t="shared" si="486"/>
        <v>1885873.9186026377</v>
      </c>
      <c r="DB740" s="93">
        <f t="shared" si="486"/>
        <v>2476961.0199500034</v>
      </c>
      <c r="DC740" s="93">
        <f t="shared" si="486"/>
        <v>2761907.3240878955</v>
      </c>
      <c r="DD740" s="93">
        <f t="shared" si="486"/>
        <v>1697776.7291847202</v>
      </c>
      <c r="DE740" s="93">
        <f>SUM(DE731:DE738)</f>
        <v>30403.086999573134</v>
      </c>
      <c r="DF740" s="93">
        <f>SUM(DF731:DF738)</f>
        <v>0</v>
      </c>
      <c r="DG740" s="93">
        <f t="shared" si="486"/>
        <v>9654842.4221319053</v>
      </c>
      <c r="DH740" s="94">
        <f t="shared" si="486"/>
        <v>0</v>
      </c>
    </row>
    <row r="741" spans="1:113" s="74" customFormat="1" ht="11.5" hidden="1" outlineLevel="1" x14ac:dyDescent="0.35">
      <c r="A741" s="88"/>
      <c r="B741" s="87"/>
      <c r="C741" s="69"/>
      <c r="D741" s="69" t="str">
        <f t="shared" ref="D741:E741" si="487">IFERROR(IF(SUBTOTAL(109,D731:D738)&lt;&gt;D740,"Hidden",""),"Error")</f>
        <v/>
      </c>
      <c r="E741" s="69" t="str">
        <f t="shared" si="487"/>
        <v>Hidden</v>
      </c>
      <c r="F741" s="69" t="str">
        <f>IFERROR(IF(SUBTOTAL(109,F731:F738)&lt;&gt;F740,"Hidden",""),"Error")</f>
        <v>Hidden</v>
      </c>
      <c r="G741" s="69" t="str">
        <f t="shared" ref="G741:M741" si="488">IFERROR(IF(SUBTOTAL(109,G731:G738)&lt;&gt;G740,"Hidden",""),"Error")</f>
        <v>Hidden</v>
      </c>
      <c r="H741" s="69" t="str">
        <f t="shared" si="488"/>
        <v>Hidden</v>
      </c>
      <c r="I741" s="69" t="str">
        <f t="shared" si="488"/>
        <v>Hidden</v>
      </c>
      <c r="J741" s="69" t="str">
        <f t="shared" si="488"/>
        <v>Hidden</v>
      </c>
      <c r="K741" s="69" t="str">
        <f t="shared" si="488"/>
        <v>Hidden</v>
      </c>
      <c r="L741" s="69" t="str">
        <f t="shared" si="488"/>
        <v/>
      </c>
      <c r="M741" s="69" t="str">
        <f t="shared" si="488"/>
        <v>Hidden</v>
      </c>
      <c r="N741" s="70"/>
      <c r="O741" s="69" t="str">
        <f>IFERROR(IF(SUBTOTAL(109,O731:O738)&lt;&gt;O740,"Hidden",""),"Error")</f>
        <v>Hidden</v>
      </c>
      <c r="P741" s="69" t="str">
        <f t="shared" ref="P741:V741" si="489">IFERROR(IF(SUBTOTAL(109,P731:P738)&lt;&gt;P740,"Hidden",""),"Error")</f>
        <v>Hidden</v>
      </c>
      <c r="Q741" s="69" t="str">
        <f t="shared" si="489"/>
        <v>Hidden</v>
      </c>
      <c r="R741" s="69" t="str">
        <f t="shared" si="489"/>
        <v>Hidden</v>
      </c>
      <c r="S741" s="69" t="str">
        <f t="shared" si="489"/>
        <v>Hidden</v>
      </c>
      <c r="T741" s="69" t="str">
        <f t="shared" si="489"/>
        <v>Hidden</v>
      </c>
      <c r="U741" s="69" t="str">
        <f t="shared" si="489"/>
        <v/>
      </c>
      <c r="V741" s="69" t="str">
        <f t="shared" si="489"/>
        <v>Hidden</v>
      </c>
      <c r="W741" s="70"/>
      <c r="X741" s="69"/>
      <c r="Y741" s="69"/>
      <c r="Z741" s="69"/>
      <c r="AA741" s="69"/>
      <c r="AB741" s="69"/>
      <c r="AC741" s="69"/>
      <c r="AD741" s="69"/>
      <c r="AE741" s="69"/>
      <c r="AF741" s="69" t="str">
        <f>IFERROR(IF(SUBTOTAL(109,AF731:AF738)&lt;&gt;AF740,"Hidden",""),"Error")</f>
        <v>Hidden</v>
      </c>
      <c r="AG741" s="69" t="str">
        <f t="shared" ref="AG741:AM741" si="490">IFERROR(IF(SUBTOTAL(109,AG731:AG738)&lt;&gt;AG740,"Hidden",""),"Error")</f>
        <v>Hidden</v>
      </c>
      <c r="AH741" s="69" t="str">
        <f t="shared" si="490"/>
        <v>Hidden</v>
      </c>
      <c r="AI741" s="69" t="str">
        <f t="shared" si="490"/>
        <v>Hidden</v>
      </c>
      <c r="AJ741" s="69" t="str">
        <f t="shared" si="490"/>
        <v>Hidden</v>
      </c>
      <c r="AK741" s="69" t="str">
        <f t="shared" si="490"/>
        <v>Hidden</v>
      </c>
      <c r="AL741" s="69" t="str">
        <f t="shared" si="490"/>
        <v/>
      </c>
      <c r="AM741" s="69" t="str">
        <f t="shared" si="490"/>
        <v>Hidden</v>
      </c>
      <c r="AN741" s="70"/>
      <c r="AO741" s="69" t="str">
        <f>IFERROR(IF(SUBTOTAL(109,AO731:AO738)&lt;&gt;AO740,"Hidden",""),"Error")</f>
        <v>Hidden</v>
      </c>
      <c r="AP741" s="69" t="str">
        <f t="shared" ref="AP741:AV741" si="491">IFERROR(IF(SUBTOTAL(109,AP731:AP738)&lt;&gt;AP740,"Hidden",""),"Error")</f>
        <v>Hidden</v>
      </c>
      <c r="AQ741" s="69" t="str">
        <f t="shared" si="491"/>
        <v>Hidden</v>
      </c>
      <c r="AR741" s="69" t="str">
        <f t="shared" si="491"/>
        <v>Hidden</v>
      </c>
      <c r="AS741" s="69" t="str">
        <f t="shared" si="491"/>
        <v>Hidden</v>
      </c>
      <c r="AT741" s="69" t="str">
        <f t="shared" si="491"/>
        <v>Hidden</v>
      </c>
      <c r="AU741" s="69" t="str">
        <f t="shared" si="491"/>
        <v/>
      </c>
      <c r="AV741" s="69" t="str">
        <f t="shared" si="491"/>
        <v>Hidden</v>
      </c>
      <c r="AW741" s="70"/>
      <c r="AX741" s="69" t="str">
        <f>IFERROR(IF(SUBTOTAL(109,AX731:AX738)&lt;&gt;AX740,"Hidden",""),"Error")</f>
        <v>Hidden</v>
      </c>
      <c r="AY741" s="69" t="str">
        <f t="shared" ref="AY741:BE741" si="492">IFERROR(IF(SUBTOTAL(109,AY731:AY738)&lt;&gt;AY740,"Hidden",""),"Error")</f>
        <v>Hidden</v>
      </c>
      <c r="AZ741" s="69" t="str">
        <f t="shared" si="492"/>
        <v>Hidden</v>
      </c>
      <c r="BA741" s="69" t="str">
        <f t="shared" si="492"/>
        <v>Hidden</v>
      </c>
      <c r="BB741" s="69" t="str">
        <f t="shared" si="492"/>
        <v>Hidden</v>
      </c>
      <c r="BC741" s="69" t="str">
        <f t="shared" si="492"/>
        <v>Hidden</v>
      </c>
      <c r="BD741" s="69" t="str">
        <f t="shared" si="492"/>
        <v/>
      </c>
      <c r="BE741" s="69" t="str">
        <f t="shared" si="492"/>
        <v>Hidden</v>
      </c>
      <c r="BF741" s="70"/>
      <c r="BG741" s="69" t="str">
        <f>IFERROR(IF(SUBTOTAL(109,BG731:BG738)&lt;&gt;BG740,"Hidden",""),"Error")</f>
        <v>Hidden</v>
      </c>
      <c r="BH741" s="69" t="str">
        <f t="shared" ref="BH741:BN741" si="493">IFERROR(IF(SUBTOTAL(109,BH731:BH738)&lt;&gt;BH740,"Hidden",""),"Error")</f>
        <v>Hidden</v>
      </c>
      <c r="BI741" s="69" t="str">
        <f t="shared" si="493"/>
        <v>Hidden</v>
      </c>
      <c r="BJ741" s="69" t="str">
        <f t="shared" si="493"/>
        <v>Hidden</v>
      </c>
      <c r="BK741" s="69" t="str">
        <f t="shared" si="493"/>
        <v>Hidden</v>
      </c>
      <c r="BL741" s="69" t="str">
        <f t="shared" si="493"/>
        <v>Hidden</v>
      </c>
      <c r="BM741" s="69" t="str">
        <f t="shared" si="493"/>
        <v/>
      </c>
      <c r="BN741" s="69" t="str">
        <f t="shared" si="493"/>
        <v>Hidden</v>
      </c>
      <c r="BO741" s="70"/>
      <c r="BP741" s="69" t="str">
        <f>IFERROR(IF(SUBTOTAL(109,BP731:BP738)&lt;&gt;BP740,"Hidden",""),"Error")</f>
        <v>Hidden</v>
      </c>
      <c r="BQ741" s="69" t="str">
        <f t="shared" ref="BQ741:BW741" si="494">IFERROR(IF(SUBTOTAL(109,BQ731:BQ738)&lt;&gt;BQ740,"Hidden",""),"Error")</f>
        <v>Hidden</v>
      </c>
      <c r="BR741" s="69" t="str">
        <f t="shared" si="494"/>
        <v>Hidden</v>
      </c>
      <c r="BS741" s="69" t="str">
        <f t="shared" si="494"/>
        <v>Hidden</v>
      </c>
      <c r="BT741" s="69" t="str">
        <f t="shared" si="494"/>
        <v>Hidden</v>
      </c>
      <c r="BU741" s="69" t="str">
        <f t="shared" si="494"/>
        <v>Hidden</v>
      </c>
      <c r="BV741" s="69" t="str">
        <f t="shared" si="494"/>
        <v/>
      </c>
      <c r="BW741" s="69" t="str">
        <f t="shared" si="494"/>
        <v>Hidden</v>
      </c>
      <c r="BX741" s="70"/>
      <c r="BY741" s="69" t="str">
        <f>IFERROR(IF(SUBTOTAL(109,BY731:BY738)&lt;&gt;BY740,"Hidden",""),"Error")</f>
        <v>Hidden</v>
      </c>
      <c r="BZ741" s="69" t="str">
        <f t="shared" ref="BZ741:CF741" si="495">IFERROR(IF(SUBTOTAL(109,BZ731:BZ738)&lt;&gt;BZ740,"Hidden",""),"Error")</f>
        <v>Hidden</v>
      </c>
      <c r="CA741" s="69" t="str">
        <f t="shared" si="495"/>
        <v>Hidden</v>
      </c>
      <c r="CB741" s="69" t="str">
        <f t="shared" si="495"/>
        <v>Hidden</v>
      </c>
      <c r="CC741" s="69" t="str">
        <f t="shared" si="495"/>
        <v>Hidden</v>
      </c>
      <c r="CD741" s="69" t="str">
        <f t="shared" si="495"/>
        <v>Hidden</v>
      </c>
      <c r="CE741" s="69" t="str">
        <f t="shared" si="495"/>
        <v/>
      </c>
      <c r="CF741" s="69" t="str">
        <f t="shared" si="495"/>
        <v>Hidden</v>
      </c>
      <c r="CG741" s="70"/>
      <c r="CH741" s="69" t="str">
        <f>IFERROR(IF(SUBTOTAL(109,CH731:CH738)&lt;&gt;CH740,"Hidden",""),"Error")</f>
        <v>Hidden</v>
      </c>
      <c r="CI741" s="69" t="str">
        <f t="shared" ref="CI741:CO741" si="496">IFERROR(IF(SUBTOTAL(109,CI731:CI738)&lt;&gt;CI740,"Hidden",""),"Error")</f>
        <v>Hidden</v>
      </c>
      <c r="CJ741" s="69" t="str">
        <f t="shared" si="496"/>
        <v>Hidden</v>
      </c>
      <c r="CK741" s="69" t="str">
        <f t="shared" si="496"/>
        <v>Hidden</v>
      </c>
      <c r="CL741" s="69" t="str">
        <f t="shared" si="496"/>
        <v>Hidden</v>
      </c>
      <c r="CM741" s="69" t="str">
        <f t="shared" si="496"/>
        <v>Hidden</v>
      </c>
      <c r="CN741" s="69" t="str">
        <f t="shared" si="496"/>
        <v/>
      </c>
      <c r="CO741" s="69" t="str">
        <f t="shared" si="496"/>
        <v>Hidden</v>
      </c>
      <c r="CP741" s="70"/>
      <c r="CQ741" s="69" t="str">
        <f>IFERROR(IF(SUBTOTAL(109,CQ731:CQ738)&lt;&gt;CQ740,"Hidden",""),"Error")</f>
        <v>Hidden</v>
      </c>
      <c r="CR741" s="69" t="str">
        <f t="shared" ref="CR741:CX741" si="497">IFERROR(IF(SUBTOTAL(109,CR731:CR738)&lt;&gt;CR740,"Hidden",""),"Error")</f>
        <v>Hidden</v>
      </c>
      <c r="CS741" s="69" t="str">
        <f t="shared" si="497"/>
        <v>Hidden</v>
      </c>
      <c r="CT741" s="69" t="str">
        <f t="shared" si="497"/>
        <v>Hidden</v>
      </c>
      <c r="CU741" s="69" t="str">
        <f t="shared" si="497"/>
        <v>Hidden</v>
      </c>
      <c r="CV741" s="69" t="str">
        <f t="shared" si="497"/>
        <v>Hidden</v>
      </c>
      <c r="CW741" s="69" t="str">
        <f t="shared" si="497"/>
        <v/>
      </c>
      <c r="CX741" s="69" t="str">
        <f t="shared" si="497"/>
        <v>Hidden</v>
      </c>
      <c r="CY741" s="70"/>
      <c r="CZ741" s="69" t="str">
        <f>IFERROR(IF(SUBTOTAL(109,CZ731:CZ738)&lt;&gt;CZ740,"Hidden",""),"Error")</f>
        <v>Hidden</v>
      </c>
      <c r="DA741" s="69" t="str">
        <f t="shared" ref="DA741:DG741" si="498">IFERROR(IF(SUBTOTAL(109,DA731:DA738)&lt;&gt;DA740,"Hidden",""),"Error")</f>
        <v>Hidden</v>
      </c>
      <c r="DB741" s="69" t="str">
        <f t="shared" si="498"/>
        <v>Hidden</v>
      </c>
      <c r="DC741" s="69" t="str">
        <f t="shared" si="498"/>
        <v>Hidden</v>
      </c>
      <c r="DD741" s="69" t="str">
        <f t="shared" si="498"/>
        <v>Hidden</v>
      </c>
      <c r="DE741" s="69" t="str">
        <f t="shared" si="498"/>
        <v>Hidden</v>
      </c>
      <c r="DF741" s="69" t="str">
        <f t="shared" si="498"/>
        <v/>
      </c>
      <c r="DG741" s="69" t="str">
        <f t="shared" si="498"/>
        <v>Hidden</v>
      </c>
      <c r="DH741" s="70"/>
    </row>
    <row r="742" spans="1:113" s="74" customFormat="1" ht="11.5" collapsed="1" x14ac:dyDescent="0.35">
      <c r="A742" s="87">
        <v>6000</v>
      </c>
      <c r="B742" s="87" t="s">
        <v>83</v>
      </c>
      <c r="C742" s="69"/>
      <c r="D742" s="69"/>
      <c r="E742" s="69"/>
      <c r="F742" s="69"/>
      <c r="G742" s="69"/>
      <c r="H742" s="69"/>
      <c r="I742" s="69"/>
      <c r="J742" s="69"/>
      <c r="K742" s="69"/>
      <c r="L742" s="69"/>
      <c r="M742" s="69"/>
      <c r="N742" s="70"/>
      <c r="O742" s="69"/>
      <c r="P742" s="69"/>
      <c r="Q742" s="69"/>
      <c r="R742" s="69"/>
      <c r="S742" s="69"/>
      <c r="T742" s="69"/>
      <c r="U742" s="69"/>
      <c r="V742" s="69"/>
      <c r="W742" s="70"/>
      <c r="X742" s="69"/>
      <c r="Y742" s="69"/>
      <c r="Z742" s="69"/>
      <c r="AA742" s="69"/>
      <c r="AB742" s="69"/>
      <c r="AC742" s="69"/>
      <c r="AD742" s="69"/>
      <c r="AE742" s="69"/>
      <c r="AF742" s="69"/>
      <c r="AG742" s="69"/>
      <c r="AH742" s="69"/>
      <c r="AI742" s="69"/>
      <c r="AJ742" s="69"/>
      <c r="AK742" s="69"/>
      <c r="AL742" s="69"/>
      <c r="AM742" s="69"/>
      <c r="AN742" s="70"/>
      <c r="AO742" s="69"/>
      <c r="AP742" s="69"/>
      <c r="AQ742" s="69"/>
      <c r="AR742" s="69"/>
      <c r="AS742" s="69"/>
      <c r="AT742" s="69"/>
      <c r="AU742" s="69"/>
      <c r="AV742" s="69"/>
      <c r="AW742" s="70"/>
      <c r="AX742" s="69"/>
      <c r="AY742" s="69"/>
      <c r="AZ742" s="69"/>
      <c r="BA742" s="69"/>
      <c r="BB742" s="69"/>
      <c r="BC742" s="69"/>
      <c r="BD742" s="69"/>
      <c r="BE742" s="69"/>
      <c r="BF742" s="70"/>
      <c r="BG742" s="69"/>
      <c r="BH742" s="69"/>
      <c r="BI742" s="69"/>
      <c r="BJ742" s="69"/>
      <c r="BK742" s="69"/>
      <c r="BL742" s="69"/>
      <c r="BM742" s="69"/>
      <c r="BN742" s="69"/>
      <c r="BO742" s="70"/>
      <c r="BP742" s="69"/>
      <c r="BQ742" s="69"/>
      <c r="BR742" s="69"/>
      <c r="BS742" s="69"/>
      <c r="BT742" s="69"/>
      <c r="BU742" s="69"/>
      <c r="BV742" s="69"/>
      <c r="BW742" s="69"/>
      <c r="BX742" s="70"/>
      <c r="BY742" s="69"/>
      <c r="BZ742" s="69"/>
      <c r="CA742" s="69"/>
      <c r="CB742" s="69"/>
      <c r="CC742" s="69"/>
      <c r="CD742" s="69"/>
      <c r="CE742" s="69"/>
      <c r="CF742" s="69"/>
      <c r="CG742" s="70"/>
      <c r="CH742" s="69"/>
      <c r="CI742" s="69"/>
      <c r="CJ742" s="69"/>
      <c r="CK742" s="69"/>
      <c r="CL742" s="69"/>
      <c r="CM742" s="69"/>
      <c r="CN742" s="69"/>
      <c r="CO742" s="69"/>
      <c r="CP742" s="70"/>
      <c r="CQ742" s="69"/>
      <c r="CR742" s="69"/>
      <c r="CS742" s="69"/>
      <c r="CT742" s="69"/>
      <c r="CU742" s="69"/>
      <c r="CV742" s="69"/>
      <c r="CW742" s="69"/>
      <c r="CX742" s="69"/>
      <c r="CY742" s="70"/>
      <c r="CZ742" s="69"/>
      <c r="DA742" s="69"/>
      <c r="DB742" s="69"/>
      <c r="DC742" s="69"/>
      <c r="DD742" s="69"/>
      <c r="DE742" s="69"/>
      <c r="DF742" s="69"/>
      <c r="DG742" s="69"/>
      <c r="DH742" s="70"/>
    </row>
    <row r="743" spans="1:113" s="74" customFormat="1" ht="11.5" x14ac:dyDescent="0.35">
      <c r="A743" s="88">
        <v>6100</v>
      </c>
      <c r="B743" s="88" t="s">
        <v>862</v>
      </c>
      <c r="C743" s="69"/>
      <c r="D743" s="69">
        <v>0</v>
      </c>
      <c r="E743" s="69">
        <v>20000</v>
      </c>
      <c r="F743" s="69">
        <v>20000</v>
      </c>
      <c r="G743" s="69">
        <v>0</v>
      </c>
      <c r="H743" s="69">
        <v>0</v>
      </c>
      <c r="I743" s="69">
        <v>0</v>
      </c>
      <c r="J743" s="69">
        <v>0</v>
      </c>
      <c r="K743" s="69">
        <v>0</v>
      </c>
      <c r="L743" s="69">
        <v>0</v>
      </c>
      <c r="M743" s="69">
        <v>43281</v>
      </c>
      <c r="N743" s="70" t="s">
        <v>423</v>
      </c>
      <c r="O743" s="69">
        <v>20000</v>
      </c>
      <c r="P743" s="69">
        <v>0</v>
      </c>
      <c r="Q743" s="69">
        <v>0</v>
      </c>
      <c r="R743" s="69">
        <v>3000000</v>
      </c>
      <c r="S743" s="69">
        <v>0</v>
      </c>
      <c r="T743" s="69">
        <v>0</v>
      </c>
      <c r="U743" s="69">
        <v>0</v>
      </c>
      <c r="V743" s="69">
        <v>3020000</v>
      </c>
      <c r="W743" s="70" t="s">
        <v>863</v>
      </c>
      <c r="X743" s="69">
        <f t="shared" ref="X743:AE752" si="499">F743-O743</f>
        <v>0</v>
      </c>
      <c r="Y743" s="69">
        <f t="shared" si="499"/>
        <v>0</v>
      </c>
      <c r="Z743" s="69">
        <f t="shared" si="499"/>
        <v>0</v>
      </c>
      <c r="AA743" s="69">
        <f t="shared" si="499"/>
        <v>-3000000</v>
      </c>
      <c r="AB743" s="69">
        <f t="shared" si="499"/>
        <v>0</v>
      </c>
      <c r="AC743" s="69">
        <f t="shared" si="499"/>
        <v>0</v>
      </c>
      <c r="AD743" s="69">
        <f t="shared" si="499"/>
        <v>0</v>
      </c>
      <c r="AE743" s="69">
        <f t="shared" si="499"/>
        <v>-2976719</v>
      </c>
      <c r="AF743" s="69">
        <v>0</v>
      </c>
      <c r="AG743" s="69">
        <v>0</v>
      </c>
      <c r="AH743" s="69">
        <v>0</v>
      </c>
      <c r="AI743" s="69">
        <v>0</v>
      </c>
      <c r="AJ743" s="69">
        <v>0</v>
      </c>
      <c r="AK743" s="69">
        <v>0</v>
      </c>
      <c r="AL743" s="69">
        <v>0</v>
      </c>
      <c r="AM743" s="69">
        <v>0</v>
      </c>
      <c r="AN743" s="70" t="s">
        <v>423</v>
      </c>
      <c r="AO743" s="69">
        <v>0</v>
      </c>
      <c r="AP743" s="69">
        <v>0</v>
      </c>
      <c r="AQ743" s="69">
        <v>0</v>
      </c>
      <c r="AR743" s="69">
        <v>0</v>
      </c>
      <c r="AS743" s="69">
        <v>0</v>
      </c>
      <c r="AT743" s="69">
        <v>0</v>
      </c>
      <c r="AU743" s="69">
        <v>0</v>
      </c>
      <c r="AV743" s="69">
        <v>0</v>
      </c>
      <c r="AW743" s="70" t="s">
        <v>423</v>
      </c>
      <c r="AX743" s="69">
        <v>0</v>
      </c>
      <c r="AY743" s="69">
        <v>0</v>
      </c>
      <c r="AZ743" s="69">
        <v>0</v>
      </c>
      <c r="BA743" s="69">
        <v>0</v>
      </c>
      <c r="BB743" s="69">
        <v>0</v>
      </c>
      <c r="BC743" s="69">
        <v>0</v>
      </c>
      <c r="BD743" s="69">
        <v>0</v>
      </c>
      <c r="BE743" s="69">
        <v>0</v>
      </c>
      <c r="BF743" s="70" t="s">
        <v>423</v>
      </c>
      <c r="BG743" s="69">
        <v>0</v>
      </c>
      <c r="BH743" s="69">
        <v>0</v>
      </c>
      <c r="BI743" s="69">
        <v>0</v>
      </c>
      <c r="BJ743" s="69">
        <v>0</v>
      </c>
      <c r="BK743" s="69">
        <v>0</v>
      </c>
      <c r="BL743" s="69">
        <v>0</v>
      </c>
      <c r="BM743" s="69">
        <v>0</v>
      </c>
      <c r="BN743" s="69">
        <v>0</v>
      </c>
      <c r="BO743" s="70" t="s">
        <v>423</v>
      </c>
      <c r="BP743" s="69">
        <v>0</v>
      </c>
      <c r="BQ743" s="69">
        <v>0</v>
      </c>
      <c r="BR743" s="69">
        <v>0</v>
      </c>
      <c r="BS743" s="69">
        <v>0</v>
      </c>
      <c r="BT743" s="69">
        <v>0</v>
      </c>
      <c r="BU743" s="69">
        <v>0</v>
      </c>
      <c r="BV743" s="69">
        <v>0</v>
      </c>
      <c r="BW743" s="69">
        <v>0</v>
      </c>
      <c r="BX743" s="70" t="s">
        <v>423</v>
      </c>
      <c r="BY743" s="69">
        <v>0</v>
      </c>
      <c r="BZ743" s="69">
        <v>0</v>
      </c>
      <c r="CA743" s="69">
        <v>0</v>
      </c>
      <c r="CB743" s="69">
        <v>0</v>
      </c>
      <c r="CC743" s="69">
        <v>0</v>
      </c>
      <c r="CD743" s="69">
        <v>0</v>
      </c>
      <c r="CE743" s="69">
        <v>0</v>
      </c>
      <c r="CF743" s="69">
        <v>0</v>
      </c>
      <c r="CG743" s="70" t="s">
        <v>423</v>
      </c>
      <c r="CH743" s="69">
        <v>0</v>
      </c>
      <c r="CI743" s="69">
        <v>0</v>
      </c>
      <c r="CJ743" s="69">
        <v>0</v>
      </c>
      <c r="CK743" s="69">
        <v>0</v>
      </c>
      <c r="CL743" s="69">
        <v>0</v>
      </c>
      <c r="CM743" s="69">
        <v>0</v>
      </c>
      <c r="CN743" s="69">
        <v>0</v>
      </c>
      <c r="CO743" s="69">
        <v>0</v>
      </c>
      <c r="CP743" s="70" t="s">
        <v>423</v>
      </c>
      <c r="CQ743" s="69">
        <v>0</v>
      </c>
      <c r="CR743" s="69">
        <v>0</v>
      </c>
      <c r="CS743" s="69">
        <v>0</v>
      </c>
      <c r="CT743" s="69">
        <v>0</v>
      </c>
      <c r="CU743" s="69">
        <v>0</v>
      </c>
      <c r="CV743" s="69">
        <v>0</v>
      </c>
      <c r="CW743" s="69">
        <v>0</v>
      </c>
      <c r="CX743" s="69">
        <v>0</v>
      </c>
      <c r="CY743" s="70" t="s">
        <v>423</v>
      </c>
      <c r="CZ743" s="69">
        <v>0</v>
      </c>
      <c r="DA743" s="69">
        <v>0</v>
      </c>
      <c r="DB743" s="69">
        <v>0</v>
      </c>
      <c r="DC743" s="69">
        <v>0</v>
      </c>
      <c r="DD743" s="69">
        <v>0</v>
      </c>
      <c r="DE743" s="69">
        <v>0</v>
      </c>
      <c r="DF743" s="69">
        <v>0</v>
      </c>
      <c r="DG743" s="69">
        <v>0</v>
      </c>
      <c r="DH743" s="70" t="s">
        <v>423</v>
      </c>
      <c r="DI743" s="74" t="s">
        <v>39</v>
      </c>
    </row>
    <row r="744" spans="1:113" s="74" customFormat="1" ht="11.5" x14ac:dyDescent="0.35">
      <c r="A744" s="88">
        <v>6200</v>
      </c>
      <c r="B744" s="88" t="s">
        <v>864</v>
      </c>
      <c r="C744" s="69"/>
      <c r="D744" s="69">
        <v>0</v>
      </c>
      <c r="E744" s="69">
        <v>13332561</v>
      </c>
      <c r="F744" s="69">
        <v>0</v>
      </c>
      <c r="G744" s="69">
        <v>0</v>
      </c>
      <c r="H744" s="69">
        <v>0</v>
      </c>
      <c r="I744" s="69">
        <v>13332561</v>
      </c>
      <c r="J744" s="69">
        <v>0</v>
      </c>
      <c r="K744" s="69">
        <v>0</v>
      </c>
      <c r="L744" s="69">
        <v>0</v>
      </c>
      <c r="M744" s="69">
        <v>43281</v>
      </c>
      <c r="N744" s="70" t="s">
        <v>423</v>
      </c>
      <c r="O744" s="69">
        <v>0</v>
      </c>
      <c r="P744" s="69">
        <v>0</v>
      </c>
      <c r="Q744" s="69">
        <v>0</v>
      </c>
      <c r="R744" s="69">
        <v>5774345.4500000002</v>
      </c>
      <c r="S744" s="69">
        <v>0</v>
      </c>
      <c r="T744" s="69">
        <v>0</v>
      </c>
      <c r="U744" s="69">
        <v>0</v>
      </c>
      <c r="V744" s="69">
        <v>5774345.4500000002</v>
      </c>
      <c r="W744" s="70" t="s">
        <v>423</v>
      </c>
      <c r="X744" s="69">
        <f t="shared" si="499"/>
        <v>0</v>
      </c>
      <c r="Y744" s="69">
        <f t="shared" si="499"/>
        <v>0</v>
      </c>
      <c r="Z744" s="69">
        <f t="shared" si="499"/>
        <v>0</v>
      </c>
      <c r="AA744" s="69">
        <f t="shared" si="499"/>
        <v>7558215.5499999998</v>
      </c>
      <c r="AB744" s="69">
        <f t="shared" si="499"/>
        <v>0</v>
      </c>
      <c r="AC744" s="69">
        <f t="shared" si="499"/>
        <v>0</v>
      </c>
      <c r="AD744" s="69">
        <f t="shared" si="499"/>
        <v>0</v>
      </c>
      <c r="AE744" s="69">
        <f t="shared" si="499"/>
        <v>-5731064.4500000002</v>
      </c>
      <c r="AF744" s="69">
        <v>0</v>
      </c>
      <c r="AG744" s="69">
        <v>0</v>
      </c>
      <c r="AH744" s="69">
        <v>0</v>
      </c>
      <c r="AI744" s="69">
        <v>0</v>
      </c>
      <c r="AJ744" s="69">
        <v>0</v>
      </c>
      <c r="AK744" s="69">
        <v>0</v>
      </c>
      <c r="AL744" s="69">
        <v>0</v>
      </c>
      <c r="AM744" s="69">
        <v>0</v>
      </c>
      <c r="AN744" s="70" t="s">
        <v>423</v>
      </c>
      <c r="AO744" s="69">
        <v>0</v>
      </c>
      <c r="AP744" s="69">
        <v>0</v>
      </c>
      <c r="AQ744" s="69">
        <v>0</v>
      </c>
      <c r="AR744" s="69">
        <v>0</v>
      </c>
      <c r="AS744" s="69">
        <v>0</v>
      </c>
      <c r="AT744" s="69">
        <v>0</v>
      </c>
      <c r="AU744" s="69">
        <v>0</v>
      </c>
      <c r="AV744" s="69">
        <v>0</v>
      </c>
      <c r="AW744" s="70" t="s">
        <v>423</v>
      </c>
      <c r="AX744" s="69">
        <v>0</v>
      </c>
      <c r="AY744" s="69">
        <v>0</v>
      </c>
      <c r="AZ744" s="69">
        <v>0</v>
      </c>
      <c r="BA744" s="69">
        <v>0</v>
      </c>
      <c r="BB744" s="69">
        <v>0</v>
      </c>
      <c r="BC744" s="69">
        <v>0</v>
      </c>
      <c r="BD744" s="69">
        <v>0</v>
      </c>
      <c r="BE744" s="69">
        <v>0</v>
      </c>
      <c r="BF744" s="70" t="s">
        <v>423</v>
      </c>
      <c r="BG744" s="69">
        <v>0</v>
      </c>
      <c r="BH744" s="69">
        <v>0</v>
      </c>
      <c r="BI744" s="69">
        <v>0</v>
      </c>
      <c r="BJ744" s="69">
        <v>0</v>
      </c>
      <c r="BK744" s="69">
        <v>0</v>
      </c>
      <c r="BL744" s="69">
        <v>0</v>
      </c>
      <c r="BM744" s="69">
        <v>0</v>
      </c>
      <c r="BN744" s="69">
        <v>0</v>
      </c>
      <c r="BO744" s="70" t="s">
        <v>423</v>
      </c>
      <c r="BP744" s="69">
        <v>0</v>
      </c>
      <c r="BQ744" s="69">
        <v>0</v>
      </c>
      <c r="BR744" s="69">
        <v>0</v>
      </c>
      <c r="BS744" s="69">
        <v>0</v>
      </c>
      <c r="BT744" s="69">
        <v>0</v>
      </c>
      <c r="BU744" s="69">
        <v>0</v>
      </c>
      <c r="BV744" s="69">
        <v>0</v>
      </c>
      <c r="BW744" s="69">
        <v>0</v>
      </c>
      <c r="BX744" s="70" t="s">
        <v>423</v>
      </c>
      <c r="BY744" s="69">
        <v>0</v>
      </c>
      <c r="BZ744" s="69">
        <v>0</v>
      </c>
      <c r="CA744" s="69">
        <v>0</v>
      </c>
      <c r="CB744" s="69">
        <v>0</v>
      </c>
      <c r="CC744" s="69">
        <v>0</v>
      </c>
      <c r="CD744" s="69">
        <v>0</v>
      </c>
      <c r="CE744" s="69">
        <v>0</v>
      </c>
      <c r="CF744" s="69">
        <v>0</v>
      </c>
      <c r="CG744" s="70" t="s">
        <v>423</v>
      </c>
      <c r="CH744" s="69">
        <v>0</v>
      </c>
      <c r="CI744" s="69">
        <v>0</v>
      </c>
      <c r="CJ744" s="69">
        <v>0</v>
      </c>
      <c r="CK744" s="69">
        <v>0</v>
      </c>
      <c r="CL744" s="69">
        <v>0</v>
      </c>
      <c r="CM744" s="69">
        <v>0</v>
      </c>
      <c r="CN744" s="69">
        <v>0</v>
      </c>
      <c r="CO744" s="69">
        <v>0</v>
      </c>
      <c r="CP744" s="70" t="s">
        <v>423</v>
      </c>
      <c r="CQ744" s="69">
        <v>0</v>
      </c>
      <c r="CR744" s="69">
        <v>0</v>
      </c>
      <c r="CS744" s="69">
        <v>0</v>
      </c>
      <c r="CT744" s="69">
        <v>0</v>
      </c>
      <c r="CU744" s="69">
        <v>0</v>
      </c>
      <c r="CV744" s="69">
        <v>0</v>
      </c>
      <c r="CW744" s="69">
        <v>0</v>
      </c>
      <c r="CX744" s="69">
        <v>0</v>
      </c>
      <c r="CY744" s="70" t="s">
        <v>423</v>
      </c>
      <c r="CZ744" s="69">
        <v>0</v>
      </c>
      <c r="DA744" s="69">
        <v>0</v>
      </c>
      <c r="DB744" s="69">
        <v>0</v>
      </c>
      <c r="DC744" s="69">
        <v>0</v>
      </c>
      <c r="DD744" s="69">
        <v>0</v>
      </c>
      <c r="DE744" s="69">
        <v>0</v>
      </c>
      <c r="DF744" s="69">
        <v>0</v>
      </c>
      <c r="DG744" s="69">
        <v>0</v>
      </c>
      <c r="DH744" s="70" t="s">
        <v>423</v>
      </c>
      <c r="DI744" s="74" t="s">
        <v>40</v>
      </c>
    </row>
    <row r="745" spans="1:113" s="74" customFormat="1" ht="11.5" hidden="1" x14ac:dyDescent="0.35">
      <c r="A745" s="88">
        <v>6300</v>
      </c>
      <c r="B745" s="88" t="s">
        <v>865</v>
      </c>
      <c r="C745" s="69"/>
      <c r="D745" s="69">
        <v>0</v>
      </c>
      <c r="E745" s="69">
        <v>0</v>
      </c>
      <c r="F745" s="69">
        <v>0</v>
      </c>
      <c r="G745" s="69">
        <v>0</v>
      </c>
      <c r="H745" s="69">
        <v>0</v>
      </c>
      <c r="I745" s="69">
        <v>0</v>
      </c>
      <c r="J745" s="69">
        <v>0</v>
      </c>
      <c r="K745" s="69">
        <v>0</v>
      </c>
      <c r="L745" s="69">
        <v>0</v>
      </c>
      <c r="M745" s="69">
        <v>43281</v>
      </c>
      <c r="N745" s="70" t="s">
        <v>423</v>
      </c>
      <c r="O745" s="69">
        <v>0</v>
      </c>
      <c r="P745" s="69">
        <v>0</v>
      </c>
      <c r="Q745" s="69">
        <v>0</v>
      </c>
      <c r="R745" s="69">
        <v>0</v>
      </c>
      <c r="S745" s="69">
        <v>0</v>
      </c>
      <c r="T745" s="69">
        <v>0</v>
      </c>
      <c r="U745" s="69">
        <v>0</v>
      </c>
      <c r="V745" s="69">
        <v>0</v>
      </c>
      <c r="W745" s="70" t="s">
        <v>423</v>
      </c>
      <c r="X745" s="69">
        <f t="shared" si="499"/>
        <v>0</v>
      </c>
      <c r="Y745" s="69">
        <f t="shared" si="499"/>
        <v>0</v>
      </c>
      <c r="Z745" s="69">
        <f t="shared" si="499"/>
        <v>0</v>
      </c>
      <c r="AA745" s="69">
        <f t="shared" si="499"/>
        <v>0</v>
      </c>
      <c r="AB745" s="69">
        <f t="shared" si="499"/>
        <v>0</v>
      </c>
      <c r="AC745" s="69">
        <f t="shared" si="499"/>
        <v>0</v>
      </c>
      <c r="AD745" s="69">
        <f t="shared" si="499"/>
        <v>0</v>
      </c>
      <c r="AE745" s="69">
        <f t="shared" si="499"/>
        <v>43281</v>
      </c>
      <c r="AF745" s="69">
        <v>0</v>
      </c>
      <c r="AG745" s="69">
        <v>0</v>
      </c>
      <c r="AH745" s="69">
        <v>0</v>
      </c>
      <c r="AI745" s="69">
        <v>0</v>
      </c>
      <c r="AJ745" s="69">
        <v>0</v>
      </c>
      <c r="AK745" s="69">
        <v>0</v>
      </c>
      <c r="AL745" s="69">
        <v>0</v>
      </c>
      <c r="AM745" s="69">
        <v>0</v>
      </c>
      <c r="AN745" s="70" t="s">
        <v>423</v>
      </c>
      <c r="AO745" s="69">
        <v>0</v>
      </c>
      <c r="AP745" s="69">
        <v>0</v>
      </c>
      <c r="AQ745" s="69">
        <v>0</v>
      </c>
      <c r="AR745" s="69">
        <v>0</v>
      </c>
      <c r="AS745" s="69">
        <v>0</v>
      </c>
      <c r="AT745" s="69">
        <v>0</v>
      </c>
      <c r="AU745" s="69">
        <v>0</v>
      </c>
      <c r="AV745" s="69">
        <v>0</v>
      </c>
      <c r="AW745" s="70" t="s">
        <v>423</v>
      </c>
      <c r="AX745" s="69">
        <v>0</v>
      </c>
      <c r="AY745" s="69">
        <v>0</v>
      </c>
      <c r="AZ745" s="69">
        <v>0</v>
      </c>
      <c r="BA745" s="69">
        <v>0</v>
      </c>
      <c r="BB745" s="69">
        <v>0</v>
      </c>
      <c r="BC745" s="69">
        <v>0</v>
      </c>
      <c r="BD745" s="69">
        <v>0</v>
      </c>
      <c r="BE745" s="69">
        <v>0</v>
      </c>
      <c r="BF745" s="70" t="s">
        <v>423</v>
      </c>
      <c r="BG745" s="69">
        <v>0</v>
      </c>
      <c r="BH745" s="69">
        <v>0</v>
      </c>
      <c r="BI745" s="69">
        <v>0</v>
      </c>
      <c r="BJ745" s="69">
        <v>0</v>
      </c>
      <c r="BK745" s="69">
        <v>0</v>
      </c>
      <c r="BL745" s="69">
        <v>0</v>
      </c>
      <c r="BM745" s="69">
        <v>0</v>
      </c>
      <c r="BN745" s="69">
        <v>0</v>
      </c>
      <c r="BO745" s="70" t="s">
        <v>423</v>
      </c>
      <c r="BP745" s="69">
        <v>0</v>
      </c>
      <c r="BQ745" s="69">
        <v>0</v>
      </c>
      <c r="BR745" s="69">
        <v>0</v>
      </c>
      <c r="BS745" s="69">
        <v>0</v>
      </c>
      <c r="BT745" s="69">
        <v>0</v>
      </c>
      <c r="BU745" s="69">
        <v>0</v>
      </c>
      <c r="BV745" s="69">
        <v>0</v>
      </c>
      <c r="BW745" s="69">
        <v>0</v>
      </c>
      <c r="BX745" s="70" t="s">
        <v>423</v>
      </c>
      <c r="BY745" s="69">
        <v>0</v>
      </c>
      <c r="BZ745" s="69">
        <v>0</v>
      </c>
      <c r="CA745" s="69">
        <v>0</v>
      </c>
      <c r="CB745" s="69">
        <v>0</v>
      </c>
      <c r="CC745" s="69">
        <v>0</v>
      </c>
      <c r="CD745" s="69">
        <v>0</v>
      </c>
      <c r="CE745" s="69">
        <v>0</v>
      </c>
      <c r="CF745" s="69">
        <v>0</v>
      </c>
      <c r="CG745" s="70" t="s">
        <v>423</v>
      </c>
      <c r="CH745" s="69">
        <v>0</v>
      </c>
      <c r="CI745" s="69">
        <v>0</v>
      </c>
      <c r="CJ745" s="69">
        <v>0</v>
      </c>
      <c r="CK745" s="69">
        <v>0</v>
      </c>
      <c r="CL745" s="69">
        <v>0</v>
      </c>
      <c r="CM745" s="69">
        <v>0</v>
      </c>
      <c r="CN745" s="69">
        <v>0</v>
      </c>
      <c r="CO745" s="69">
        <v>0</v>
      </c>
      <c r="CP745" s="70" t="s">
        <v>423</v>
      </c>
      <c r="CQ745" s="69">
        <v>0</v>
      </c>
      <c r="CR745" s="69">
        <v>0</v>
      </c>
      <c r="CS745" s="69">
        <v>0</v>
      </c>
      <c r="CT745" s="69">
        <v>0</v>
      </c>
      <c r="CU745" s="69">
        <v>0</v>
      </c>
      <c r="CV745" s="69">
        <v>0</v>
      </c>
      <c r="CW745" s="69">
        <v>0</v>
      </c>
      <c r="CX745" s="69">
        <v>0</v>
      </c>
      <c r="CY745" s="70" t="s">
        <v>423</v>
      </c>
      <c r="CZ745" s="69">
        <v>0</v>
      </c>
      <c r="DA745" s="69">
        <v>0</v>
      </c>
      <c r="DB745" s="69">
        <v>0</v>
      </c>
      <c r="DC745" s="69">
        <v>0</v>
      </c>
      <c r="DD745" s="69">
        <v>0</v>
      </c>
      <c r="DE745" s="69">
        <v>0</v>
      </c>
      <c r="DF745" s="69">
        <v>0</v>
      </c>
      <c r="DG745" s="69">
        <v>0</v>
      </c>
      <c r="DH745" s="70" t="s">
        <v>423</v>
      </c>
    </row>
    <row r="746" spans="1:113" s="74" customFormat="1" ht="11.5" x14ac:dyDescent="0.35">
      <c r="A746" s="88">
        <v>6400</v>
      </c>
      <c r="B746" s="88" t="s">
        <v>866</v>
      </c>
      <c r="C746" s="69"/>
      <c r="D746" s="69">
        <v>0</v>
      </c>
      <c r="E746" s="69">
        <v>60000</v>
      </c>
      <c r="F746" s="69">
        <v>0</v>
      </c>
      <c r="G746" s="69">
        <v>60000</v>
      </c>
      <c r="H746" s="69">
        <v>0</v>
      </c>
      <c r="I746" s="69">
        <v>0</v>
      </c>
      <c r="J746" s="69">
        <v>0</v>
      </c>
      <c r="K746" s="69">
        <v>0</v>
      </c>
      <c r="L746" s="69">
        <v>0</v>
      </c>
      <c r="M746" s="69">
        <v>43281</v>
      </c>
      <c r="N746" s="70" t="s">
        <v>423</v>
      </c>
      <c r="O746" s="69">
        <v>0</v>
      </c>
      <c r="P746" s="69">
        <v>0</v>
      </c>
      <c r="Q746" s="69">
        <v>0</v>
      </c>
      <c r="R746" s="69">
        <v>8625</v>
      </c>
      <c r="S746" s="69">
        <v>0</v>
      </c>
      <c r="T746" s="69">
        <v>0</v>
      </c>
      <c r="U746" s="69">
        <v>0</v>
      </c>
      <c r="V746" s="69">
        <v>8625</v>
      </c>
      <c r="W746" s="70" t="s">
        <v>423</v>
      </c>
      <c r="X746" s="69">
        <f t="shared" si="499"/>
        <v>0</v>
      </c>
      <c r="Y746" s="69">
        <f t="shared" si="499"/>
        <v>60000</v>
      </c>
      <c r="Z746" s="69">
        <f t="shared" si="499"/>
        <v>0</v>
      </c>
      <c r="AA746" s="69">
        <f t="shared" si="499"/>
        <v>-8625</v>
      </c>
      <c r="AB746" s="69">
        <f t="shared" si="499"/>
        <v>0</v>
      </c>
      <c r="AC746" s="69">
        <f t="shared" si="499"/>
        <v>0</v>
      </c>
      <c r="AD746" s="69">
        <f t="shared" si="499"/>
        <v>0</v>
      </c>
      <c r="AE746" s="69">
        <f t="shared" si="499"/>
        <v>34656</v>
      </c>
      <c r="AF746" s="69">
        <v>0</v>
      </c>
      <c r="AG746" s="69">
        <v>0</v>
      </c>
      <c r="AH746" s="69">
        <v>0</v>
      </c>
      <c r="AI746" s="69">
        <v>0</v>
      </c>
      <c r="AJ746" s="69">
        <v>0</v>
      </c>
      <c r="AK746" s="69">
        <v>0</v>
      </c>
      <c r="AL746" s="69">
        <v>0</v>
      </c>
      <c r="AM746" s="69">
        <v>0</v>
      </c>
      <c r="AN746" s="70" t="s">
        <v>423</v>
      </c>
      <c r="AO746" s="69">
        <v>0</v>
      </c>
      <c r="AP746" s="69">
        <v>0</v>
      </c>
      <c r="AQ746" s="69">
        <v>0</v>
      </c>
      <c r="AR746" s="69">
        <v>0</v>
      </c>
      <c r="AS746" s="69">
        <v>0</v>
      </c>
      <c r="AT746" s="69">
        <v>0</v>
      </c>
      <c r="AU746" s="69">
        <v>0</v>
      </c>
      <c r="AV746" s="69">
        <v>0</v>
      </c>
      <c r="AW746" s="70" t="s">
        <v>423</v>
      </c>
      <c r="AX746" s="69">
        <v>0</v>
      </c>
      <c r="AY746" s="69">
        <v>0</v>
      </c>
      <c r="AZ746" s="69">
        <v>0</v>
      </c>
      <c r="BA746" s="69">
        <v>0</v>
      </c>
      <c r="BB746" s="69">
        <v>0</v>
      </c>
      <c r="BC746" s="69">
        <v>0</v>
      </c>
      <c r="BD746" s="69">
        <v>0</v>
      </c>
      <c r="BE746" s="69">
        <v>0</v>
      </c>
      <c r="BF746" s="70" t="s">
        <v>423</v>
      </c>
      <c r="BG746" s="69">
        <v>0</v>
      </c>
      <c r="BH746" s="69">
        <v>0</v>
      </c>
      <c r="BI746" s="69">
        <v>0</v>
      </c>
      <c r="BJ746" s="69">
        <v>0</v>
      </c>
      <c r="BK746" s="69">
        <v>0</v>
      </c>
      <c r="BL746" s="69">
        <v>0</v>
      </c>
      <c r="BM746" s="69">
        <v>0</v>
      </c>
      <c r="BN746" s="69">
        <v>0</v>
      </c>
      <c r="BO746" s="70" t="s">
        <v>423</v>
      </c>
      <c r="BP746" s="69">
        <v>0</v>
      </c>
      <c r="BQ746" s="69">
        <v>0</v>
      </c>
      <c r="BR746" s="69">
        <v>0</v>
      </c>
      <c r="BS746" s="69">
        <v>0</v>
      </c>
      <c r="BT746" s="69">
        <v>0</v>
      </c>
      <c r="BU746" s="69">
        <v>0</v>
      </c>
      <c r="BV746" s="69">
        <v>0</v>
      </c>
      <c r="BW746" s="69">
        <v>0</v>
      </c>
      <c r="BX746" s="70" t="s">
        <v>423</v>
      </c>
      <c r="BY746" s="69">
        <v>0</v>
      </c>
      <c r="BZ746" s="69">
        <v>0</v>
      </c>
      <c r="CA746" s="69">
        <v>0</v>
      </c>
      <c r="CB746" s="69">
        <v>0</v>
      </c>
      <c r="CC746" s="69">
        <v>0</v>
      </c>
      <c r="CD746" s="69">
        <v>0</v>
      </c>
      <c r="CE746" s="69">
        <v>0</v>
      </c>
      <c r="CF746" s="69">
        <v>0</v>
      </c>
      <c r="CG746" s="70" t="s">
        <v>423</v>
      </c>
      <c r="CH746" s="69">
        <v>0</v>
      </c>
      <c r="CI746" s="69">
        <v>0</v>
      </c>
      <c r="CJ746" s="69">
        <v>0</v>
      </c>
      <c r="CK746" s="69">
        <v>0</v>
      </c>
      <c r="CL746" s="69">
        <v>0</v>
      </c>
      <c r="CM746" s="69">
        <v>0</v>
      </c>
      <c r="CN746" s="69">
        <v>0</v>
      </c>
      <c r="CO746" s="69">
        <v>0</v>
      </c>
      <c r="CP746" s="70" t="s">
        <v>423</v>
      </c>
      <c r="CQ746" s="69">
        <v>0</v>
      </c>
      <c r="CR746" s="69">
        <v>0</v>
      </c>
      <c r="CS746" s="69">
        <v>0</v>
      </c>
      <c r="CT746" s="69">
        <v>0</v>
      </c>
      <c r="CU746" s="69">
        <v>0</v>
      </c>
      <c r="CV746" s="69">
        <v>0</v>
      </c>
      <c r="CW746" s="69">
        <v>0</v>
      </c>
      <c r="CX746" s="69">
        <v>0</v>
      </c>
      <c r="CY746" s="70" t="s">
        <v>423</v>
      </c>
      <c r="CZ746" s="69">
        <v>0</v>
      </c>
      <c r="DA746" s="69">
        <v>0</v>
      </c>
      <c r="DB746" s="69">
        <v>0</v>
      </c>
      <c r="DC746" s="69">
        <v>0</v>
      </c>
      <c r="DD746" s="69">
        <v>0</v>
      </c>
      <c r="DE746" s="69">
        <v>0</v>
      </c>
      <c r="DF746" s="69">
        <v>0</v>
      </c>
      <c r="DG746" s="69">
        <v>0</v>
      </c>
      <c r="DH746" s="70" t="s">
        <v>423</v>
      </c>
    </row>
    <row r="747" spans="1:113" s="74" customFormat="1" ht="11.5" x14ac:dyDescent="0.35">
      <c r="A747" s="88">
        <v>6410</v>
      </c>
      <c r="B747" s="88" t="s">
        <v>867</v>
      </c>
      <c r="C747" s="69"/>
      <c r="D747" s="69">
        <v>0</v>
      </c>
      <c r="E747" s="69">
        <v>140500</v>
      </c>
      <c r="F747" s="69">
        <v>0</v>
      </c>
      <c r="G747" s="69">
        <v>0</v>
      </c>
      <c r="H747" s="69">
        <v>84000</v>
      </c>
      <c r="I747" s="69">
        <v>56500</v>
      </c>
      <c r="J747" s="69">
        <v>0</v>
      </c>
      <c r="K747" s="69">
        <v>0</v>
      </c>
      <c r="L747" s="69">
        <v>0</v>
      </c>
      <c r="M747" s="69">
        <v>43281</v>
      </c>
      <c r="N747" s="70" t="s">
        <v>423</v>
      </c>
      <c r="O747" s="69">
        <v>0</v>
      </c>
      <c r="P747" s="69">
        <v>60000</v>
      </c>
      <c r="Q747" s="69">
        <v>84000</v>
      </c>
      <c r="R747" s="69">
        <v>47875</v>
      </c>
      <c r="S747" s="69">
        <v>0</v>
      </c>
      <c r="T747" s="69">
        <v>0</v>
      </c>
      <c r="U747" s="69">
        <v>0</v>
      </c>
      <c r="V747" s="69">
        <v>191875</v>
      </c>
      <c r="W747" s="70" t="s">
        <v>423</v>
      </c>
      <c r="X747" s="69">
        <f t="shared" si="499"/>
        <v>0</v>
      </c>
      <c r="Y747" s="69">
        <f t="shared" si="499"/>
        <v>-60000</v>
      </c>
      <c r="Z747" s="69">
        <f t="shared" si="499"/>
        <v>0</v>
      </c>
      <c r="AA747" s="69">
        <f t="shared" si="499"/>
        <v>8625</v>
      </c>
      <c r="AB747" s="69">
        <f t="shared" si="499"/>
        <v>0</v>
      </c>
      <c r="AC747" s="69">
        <f t="shared" si="499"/>
        <v>0</v>
      </c>
      <c r="AD747" s="69">
        <f t="shared" si="499"/>
        <v>0</v>
      </c>
      <c r="AE747" s="69">
        <f t="shared" si="499"/>
        <v>-148594</v>
      </c>
      <c r="AF747" s="69">
        <v>0</v>
      </c>
      <c r="AG747" s="69">
        <v>0</v>
      </c>
      <c r="AH747" s="69">
        <v>0</v>
      </c>
      <c r="AI747" s="69">
        <v>0</v>
      </c>
      <c r="AJ747" s="69">
        <v>0</v>
      </c>
      <c r="AK747" s="69">
        <v>0</v>
      </c>
      <c r="AL747" s="69">
        <v>0</v>
      </c>
      <c r="AM747" s="69">
        <v>0</v>
      </c>
      <c r="AN747" s="70" t="s">
        <v>423</v>
      </c>
      <c r="AO747" s="69">
        <v>0</v>
      </c>
      <c r="AP747" s="69">
        <v>0</v>
      </c>
      <c r="AQ747" s="69">
        <v>0</v>
      </c>
      <c r="AR747" s="69">
        <v>0</v>
      </c>
      <c r="AS747" s="69">
        <v>0</v>
      </c>
      <c r="AT747" s="69">
        <v>0</v>
      </c>
      <c r="AU747" s="69">
        <v>0</v>
      </c>
      <c r="AV747" s="69">
        <v>0</v>
      </c>
      <c r="AW747" s="70" t="s">
        <v>423</v>
      </c>
      <c r="AX747" s="69">
        <v>0</v>
      </c>
      <c r="AY747" s="69">
        <v>0</v>
      </c>
      <c r="AZ747" s="69">
        <v>0</v>
      </c>
      <c r="BA747" s="69">
        <v>0</v>
      </c>
      <c r="BB747" s="69">
        <v>0</v>
      </c>
      <c r="BC747" s="69">
        <v>0</v>
      </c>
      <c r="BD747" s="69">
        <v>0</v>
      </c>
      <c r="BE747" s="69">
        <v>0</v>
      </c>
      <c r="BF747" s="70" t="s">
        <v>423</v>
      </c>
      <c r="BG747" s="69">
        <v>0</v>
      </c>
      <c r="BH747" s="69">
        <v>0</v>
      </c>
      <c r="BI747" s="69">
        <v>0</v>
      </c>
      <c r="BJ747" s="69">
        <v>0</v>
      </c>
      <c r="BK747" s="69">
        <v>0</v>
      </c>
      <c r="BL747" s="69">
        <v>0</v>
      </c>
      <c r="BM747" s="69">
        <v>0</v>
      </c>
      <c r="BN747" s="69">
        <v>0</v>
      </c>
      <c r="BO747" s="70" t="s">
        <v>423</v>
      </c>
      <c r="BP747" s="69">
        <v>0</v>
      </c>
      <c r="BQ747" s="69">
        <v>0</v>
      </c>
      <c r="BR747" s="69">
        <v>0</v>
      </c>
      <c r="BS747" s="69">
        <v>0</v>
      </c>
      <c r="BT747" s="69">
        <v>0</v>
      </c>
      <c r="BU747" s="69">
        <v>0</v>
      </c>
      <c r="BV747" s="69">
        <v>0</v>
      </c>
      <c r="BW747" s="69">
        <v>0</v>
      </c>
      <c r="BX747" s="70" t="s">
        <v>423</v>
      </c>
      <c r="BY747" s="69">
        <v>0</v>
      </c>
      <c r="BZ747" s="69">
        <v>0</v>
      </c>
      <c r="CA747" s="69">
        <v>0</v>
      </c>
      <c r="CB747" s="69">
        <v>0</v>
      </c>
      <c r="CC747" s="69">
        <v>0</v>
      </c>
      <c r="CD747" s="69">
        <v>0</v>
      </c>
      <c r="CE747" s="69">
        <v>0</v>
      </c>
      <c r="CF747" s="69">
        <v>0</v>
      </c>
      <c r="CG747" s="70" t="s">
        <v>423</v>
      </c>
      <c r="CH747" s="69">
        <v>0</v>
      </c>
      <c r="CI747" s="69">
        <v>0</v>
      </c>
      <c r="CJ747" s="69">
        <v>0</v>
      </c>
      <c r="CK747" s="69">
        <v>0</v>
      </c>
      <c r="CL747" s="69">
        <v>0</v>
      </c>
      <c r="CM747" s="69">
        <v>0</v>
      </c>
      <c r="CN747" s="69">
        <v>0</v>
      </c>
      <c r="CO747" s="69">
        <v>0</v>
      </c>
      <c r="CP747" s="70" t="s">
        <v>423</v>
      </c>
      <c r="CQ747" s="69">
        <v>0</v>
      </c>
      <c r="CR747" s="69">
        <v>0</v>
      </c>
      <c r="CS747" s="69">
        <v>0</v>
      </c>
      <c r="CT747" s="69">
        <v>0</v>
      </c>
      <c r="CU747" s="69">
        <v>0</v>
      </c>
      <c r="CV747" s="69">
        <v>0</v>
      </c>
      <c r="CW747" s="69">
        <v>0</v>
      </c>
      <c r="CX747" s="69">
        <v>0</v>
      </c>
      <c r="CY747" s="70" t="s">
        <v>423</v>
      </c>
      <c r="CZ747" s="69">
        <v>0</v>
      </c>
      <c r="DA747" s="69">
        <v>0</v>
      </c>
      <c r="DB747" s="69">
        <v>0</v>
      </c>
      <c r="DC747" s="69">
        <v>0</v>
      </c>
      <c r="DD747" s="69">
        <v>0</v>
      </c>
      <c r="DE747" s="69">
        <v>0</v>
      </c>
      <c r="DF747" s="69">
        <v>0</v>
      </c>
      <c r="DG747" s="69">
        <v>0</v>
      </c>
      <c r="DH747" s="70" t="s">
        <v>423</v>
      </c>
      <c r="DI747" s="74" t="s">
        <v>41</v>
      </c>
    </row>
    <row r="748" spans="1:113" s="74" customFormat="1" ht="11.5" hidden="1" x14ac:dyDescent="0.35">
      <c r="A748" s="88">
        <v>6420</v>
      </c>
      <c r="B748" s="88" t="s">
        <v>868</v>
      </c>
      <c r="C748" s="69"/>
      <c r="D748" s="69">
        <v>0</v>
      </c>
      <c r="E748" s="69">
        <v>0</v>
      </c>
      <c r="F748" s="69">
        <v>0</v>
      </c>
      <c r="G748" s="69">
        <v>0</v>
      </c>
      <c r="H748" s="69">
        <v>0</v>
      </c>
      <c r="I748" s="69">
        <v>0</v>
      </c>
      <c r="J748" s="69">
        <v>0</v>
      </c>
      <c r="K748" s="69">
        <v>0</v>
      </c>
      <c r="L748" s="69">
        <v>0</v>
      </c>
      <c r="M748" s="69">
        <v>43281</v>
      </c>
      <c r="N748" s="70" t="s">
        <v>423</v>
      </c>
      <c r="O748" s="69">
        <v>0</v>
      </c>
      <c r="P748" s="69">
        <v>0</v>
      </c>
      <c r="Q748" s="69">
        <v>0</v>
      </c>
      <c r="R748" s="69">
        <v>0</v>
      </c>
      <c r="S748" s="69">
        <v>0</v>
      </c>
      <c r="T748" s="69">
        <v>0</v>
      </c>
      <c r="U748" s="69">
        <v>0</v>
      </c>
      <c r="V748" s="69">
        <v>0</v>
      </c>
      <c r="W748" s="70" t="s">
        <v>423</v>
      </c>
      <c r="X748" s="69">
        <f t="shared" si="499"/>
        <v>0</v>
      </c>
      <c r="Y748" s="69">
        <f t="shared" si="499"/>
        <v>0</v>
      </c>
      <c r="Z748" s="69">
        <f t="shared" si="499"/>
        <v>0</v>
      </c>
      <c r="AA748" s="69">
        <f t="shared" si="499"/>
        <v>0</v>
      </c>
      <c r="AB748" s="69">
        <f t="shared" si="499"/>
        <v>0</v>
      </c>
      <c r="AC748" s="69">
        <f t="shared" si="499"/>
        <v>0</v>
      </c>
      <c r="AD748" s="69">
        <f t="shared" si="499"/>
        <v>0</v>
      </c>
      <c r="AE748" s="69">
        <f t="shared" si="499"/>
        <v>43281</v>
      </c>
      <c r="AF748" s="69">
        <v>0</v>
      </c>
      <c r="AG748" s="69">
        <v>0</v>
      </c>
      <c r="AH748" s="69">
        <v>0</v>
      </c>
      <c r="AI748" s="69">
        <v>0</v>
      </c>
      <c r="AJ748" s="69">
        <v>0</v>
      </c>
      <c r="AK748" s="69">
        <v>0</v>
      </c>
      <c r="AL748" s="69">
        <v>0</v>
      </c>
      <c r="AM748" s="69">
        <v>0</v>
      </c>
      <c r="AN748" s="70" t="s">
        <v>423</v>
      </c>
      <c r="AO748" s="69">
        <v>0</v>
      </c>
      <c r="AP748" s="69">
        <v>0</v>
      </c>
      <c r="AQ748" s="69">
        <v>0</v>
      </c>
      <c r="AR748" s="69">
        <v>0</v>
      </c>
      <c r="AS748" s="69">
        <v>0</v>
      </c>
      <c r="AT748" s="69">
        <v>0</v>
      </c>
      <c r="AU748" s="69">
        <v>0</v>
      </c>
      <c r="AV748" s="69">
        <v>0</v>
      </c>
      <c r="AW748" s="70" t="s">
        <v>423</v>
      </c>
      <c r="AX748" s="69">
        <v>0</v>
      </c>
      <c r="AY748" s="69">
        <v>0</v>
      </c>
      <c r="AZ748" s="69">
        <v>0</v>
      </c>
      <c r="BA748" s="69">
        <v>0</v>
      </c>
      <c r="BB748" s="69">
        <v>0</v>
      </c>
      <c r="BC748" s="69">
        <v>0</v>
      </c>
      <c r="BD748" s="69">
        <v>0</v>
      </c>
      <c r="BE748" s="69">
        <v>0</v>
      </c>
      <c r="BF748" s="70" t="s">
        <v>423</v>
      </c>
      <c r="BG748" s="69">
        <v>0</v>
      </c>
      <c r="BH748" s="69">
        <v>0</v>
      </c>
      <c r="BI748" s="69">
        <v>0</v>
      </c>
      <c r="BJ748" s="69">
        <v>0</v>
      </c>
      <c r="BK748" s="69">
        <v>0</v>
      </c>
      <c r="BL748" s="69">
        <v>0</v>
      </c>
      <c r="BM748" s="69">
        <v>0</v>
      </c>
      <c r="BN748" s="69">
        <v>0</v>
      </c>
      <c r="BO748" s="70" t="s">
        <v>423</v>
      </c>
      <c r="BP748" s="69">
        <v>0</v>
      </c>
      <c r="BQ748" s="69">
        <v>0</v>
      </c>
      <c r="BR748" s="69">
        <v>0</v>
      </c>
      <c r="BS748" s="69">
        <v>0</v>
      </c>
      <c r="BT748" s="69">
        <v>0</v>
      </c>
      <c r="BU748" s="69">
        <v>0</v>
      </c>
      <c r="BV748" s="69">
        <v>0</v>
      </c>
      <c r="BW748" s="69">
        <v>0</v>
      </c>
      <c r="BX748" s="70" t="s">
        <v>423</v>
      </c>
      <c r="BY748" s="69">
        <v>0</v>
      </c>
      <c r="BZ748" s="69">
        <v>0</v>
      </c>
      <c r="CA748" s="69">
        <v>0</v>
      </c>
      <c r="CB748" s="69">
        <v>0</v>
      </c>
      <c r="CC748" s="69">
        <v>0</v>
      </c>
      <c r="CD748" s="69">
        <v>0</v>
      </c>
      <c r="CE748" s="69">
        <v>0</v>
      </c>
      <c r="CF748" s="69">
        <v>0</v>
      </c>
      <c r="CG748" s="70" t="s">
        <v>423</v>
      </c>
      <c r="CH748" s="69">
        <v>0</v>
      </c>
      <c r="CI748" s="69">
        <v>0</v>
      </c>
      <c r="CJ748" s="69">
        <v>0</v>
      </c>
      <c r="CK748" s="69">
        <v>0</v>
      </c>
      <c r="CL748" s="69">
        <v>0</v>
      </c>
      <c r="CM748" s="69">
        <v>0</v>
      </c>
      <c r="CN748" s="69">
        <v>0</v>
      </c>
      <c r="CO748" s="69">
        <v>0</v>
      </c>
      <c r="CP748" s="70" t="s">
        <v>423</v>
      </c>
      <c r="CQ748" s="69">
        <v>0</v>
      </c>
      <c r="CR748" s="69">
        <v>0</v>
      </c>
      <c r="CS748" s="69">
        <v>0</v>
      </c>
      <c r="CT748" s="69">
        <v>0</v>
      </c>
      <c r="CU748" s="69">
        <v>0</v>
      </c>
      <c r="CV748" s="69">
        <v>0</v>
      </c>
      <c r="CW748" s="69">
        <v>0</v>
      </c>
      <c r="CX748" s="69">
        <v>0</v>
      </c>
      <c r="CY748" s="70" t="s">
        <v>423</v>
      </c>
      <c r="CZ748" s="69">
        <v>0</v>
      </c>
      <c r="DA748" s="69">
        <v>0</v>
      </c>
      <c r="DB748" s="69">
        <v>0</v>
      </c>
      <c r="DC748" s="69">
        <v>0</v>
      </c>
      <c r="DD748" s="69">
        <v>0</v>
      </c>
      <c r="DE748" s="69">
        <v>0</v>
      </c>
      <c r="DF748" s="69">
        <v>0</v>
      </c>
      <c r="DG748" s="69">
        <v>0</v>
      </c>
      <c r="DH748" s="70" t="s">
        <v>423</v>
      </c>
    </row>
    <row r="749" spans="1:113" s="74" customFormat="1" ht="11.5" hidden="1" x14ac:dyDescent="0.35">
      <c r="A749" s="88">
        <v>6430</v>
      </c>
      <c r="B749" s="88" t="s">
        <v>869</v>
      </c>
      <c r="C749" s="69"/>
      <c r="D749" s="69">
        <v>0</v>
      </c>
      <c r="E749" s="69">
        <v>0</v>
      </c>
      <c r="F749" s="69">
        <v>0</v>
      </c>
      <c r="G749" s="69">
        <v>0</v>
      </c>
      <c r="H749" s="69">
        <v>0</v>
      </c>
      <c r="I749" s="69">
        <v>0</v>
      </c>
      <c r="J749" s="69">
        <v>0</v>
      </c>
      <c r="K749" s="69">
        <v>0</v>
      </c>
      <c r="L749" s="69">
        <v>0</v>
      </c>
      <c r="M749" s="69">
        <v>43281</v>
      </c>
      <c r="N749" s="70" t="s">
        <v>423</v>
      </c>
      <c r="O749" s="69">
        <v>0</v>
      </c>
      <c r="P749" s="69">
        <v>0</v>
      </c>
      <c r="Q749" s="69">
        <v>0</v>
      </c>
      <c r="R749" s="69">
        <v>0</v>
      </c>
      <c r="S749" s="69">
        <v>0</v>
      </c>
      <c r="T749" s="69">
        <v>0</v>
      </c>
      <c r="U749" s="69">
        <v>0</v>
      </c>
      <c r="V749" s="69">
        <v>0</v>
      </c>
      <c r="W749" s="70" t="s">
        <v>423</v>
      </c>
      <c r="X749" s="69">
        <f t="shared" si="499"/>
        <v>0</v>
      </c>
      <c r="Y749" s="69">
        <f t="shared" si="499"/>
        <v>0</v>
      </c>
      <c r="Z749" s="69">
        <f t="shared" si="499"/>
        <v>0</v>
      </c>
      <c r="AA749" s="69">
        <f t="shared" si="499"/>
        <v>0</v>
      </c>
      <c r="AB749" s="69">
        <f t="shared" si="499"/>
        <v>0</v>
      </c>
      <c r="AC749" s="69">
        <f t="shared" si="499"/>
        <v>0</v>
      </c>
      <c r="AD749" s="69">
        <f t="shared" si="499"/>
        <v>0</v>
      </c>
      <c r="AE749" s="69">
        <f t="shared" si="499"/>
        <v>43281</v>
      </c>
      <c r="AF749" s="69">
        <v>0</v>
      </c>
      <c r="AG749" s="69">
        <v>0</v>
      </c>
      <c r="AH749" s="69">
        <v>0</v>
      </c>
      <c r="AI749" s="69">
        <v>0</v>
      </c>
      <c r="AJ749" s="69">
        <v>0</v>
      </c>
      <c r="AK749" s="69">
        <v>0</v>
      </c>
      <c r="AL749" s="69">
        <v>0</v>
      </c>
      <c r="AM749" s="69">
        <v>0</v>
      </c>
      <c r="AN749" s="70" t="s">
        <v>423</v>
      </c>
      <c r="AO749" s="69">
        <v>0</v>
      </c>
      <c r="AP749" s="69">
        <v>0</v>
      </c>
      <c r="AQ749" s="69">
        <v>0</v>
      </c>
      <c r="AR749" s="69">
        <v>0</v>
      </c>
      <c r="AS749" s="69">
        <v>0</v>
      </c>
      <c r="AT749" s="69">
        <v>0</v>
      </c>
      <c r="AU749" s="69">
        <v>0</v>
      </c>
      <c r="AV749" s="69">
        <v>0</v>
      </c>
      <c r="AW749" s="70" t="s">
        <v>423</v>
      </c>
      <c r="AX749" s="69">
        <v>0</v>
      </c>
      <c r="AY749" s="69">
        <v>0</v>
      </c>
      <c r="AZ749" s="69">
        <v>0</v>
      </c>
      <c r="BA749" s="69">
        <v>0</v>
      </c>
      <c r="BB749" s="69">
        <v>0</v>
      </c>
      <c r="BC749" s="69">
        <v>0</v>
      </c>
      <c r="BD749" s="69">
        <v>0</v>
      </c>
      <c r="BE749" s="69">
        <v>0</v>
      </c>
      <c r="BF749" s="70" t="s">
        <v>423</v>
      </c>
      <c r="BG749" s="69">
        <v>0</v>
      </c>
      <c r="BH749" s="69">
        <v>0</v>
      </c>
      <c r="BI749" s="69">
        <v>0</v>
      </c>
      <c r="BJ749" s="69">
        <v>0</v>
      </c>
      <c r="BK749" s="69">
        <v>0</v>
      </c>
      <c r="BL749" s="69">
        <v>0</v>
      </c>
      <c r="BM749" s="69">
        <v>0</v>
      </c>
      <c r="BN749" s="69">
        <v>0</v>
      </c>
      <c r="BO749" s="70" t="s">
        <v>423</v>
      </c>
      <c r="BP749" s="69">
        <v>0</v>
      </c>
      <c r="BQ749" s="69">
        <v>0</v>
      </c>
      <c r="BR749" s="69">
        <v>0</v>
      </c>
      <c r="BS749" s="69">
        <v>0</v>
      </c>
      <c r="BT749" s="69">
        <v>0</v>
      </c>
      <c r="BU749" s="69">
        <v>0</v>
      </c>
      <c r="BV749" s="69">
        <v>0</v>
      </c>
      <c r="BW749" s="69">
        <v>0</v>
      </c>
      <c r="BX749" s="70" t="s">
        <v>423</v>
      </c>
      <c r="BY749" s="69">
        <v>0</v>
      </c>
      <c r="BZ749" s="69">
        <v>0</v>
      </c>
      <c r="CA749" s="69">
        <v>0</v>
      </c>
      <c r="CB749" s="69">
        <v>0</v>
      </c>
      <c r="CC749" s="69">
        <v>0</v>
      </c>
      <c r="CD749" s="69">
        <v>0</v>
      </c>
      <c r="CE749" s="69">
        <v>0</v>
      </c>
      <c r="CF749" s="69">
        <v>0</v>
      </c>
      <c r="CG749" s="70" t="s">
        <v>423</v>
      </c>
      <c r="CH749" s="69">
        <v>0</v>
      </c>
      <c r="CI749" s="69">
        <v>0</v>
      </c>
      <c r="CJ749" s="69">
        <v>0</v>
      </c>
      <c r="CK749" s="69">
        <v>0</v>
      </c>
      <c r="CL749" s="69">
        <v>0</v>
      </c>
      <c r="CM749" s="69">
        <v>0</v>
      </c>
      <c r="CN749" s="69">
        <v>0</v>
      </c>
      <c r="CO749" s="69">
        <v>0</v>
      </c>
      <c r="CP749" s="70" t="s">
        <v>423</v>
      </c>
      <c r="CQ749" s="69">
        <v>0</v>
      </c>
      <c r="CR749" s="69">
        <v>0</v>
      </c>
      <c r="CS749" s="69">
        <v>0</v>
      </c>
      <c r="CT749" s="69">
        <v>0</v>
      </c>
      <c r="CU749" s="69">
        <v>0</v>
      </c>
      <c r="CV749" s="69">
        <v>0</v>
      </c>
      <c r="CW749" s="69">
        <v>0</v>
      </c>
      <c r="CX749" s="69">
        <v>0</v>
      </c>
      <c r="CY749" s="70" t="s">
        <v>423</v>
      </c>
      <c r="CZ749" s="69">
        <v>0</v>
      </c>
      <c r="DA749" s="69">
        <v>0</v>
      </c>
      <c r="DB749" s="69">
        <v>0</v>
      </c>
      <c r="DC749" s="69">
        <v>0</v>
      </c>
      <c r="DD749" s="69">
        <v>0</v>
      </c>
      <c r="DE749" s="69">
        <v>0</v>
      </c>
      <c r="DF749" s="69">
        <v>0</v>
      </c>
      <c r="DG749" s="69">
        <v>0</v>
      </c>
      <c r="DH749" s="70" t="s">
        <v>423</v>
      </c>
    </row>
    <row r="750" spans="1:113" s="74" customFormat="1" ht="11.5" hidden="1" x14ac:dyDescent="0.35">
      <c r="A750" s="88">
        <v>6500</v>
      </c>
      <c r="B750" s="88" t="s">
        <v>870</v>
      </c>
      <c r="C750" s="69"/>
      <c r="D750" s="69">
        <v>0</v>
      </c>
      <c r="E750" s="69">
        <v>0</v>
      </c>
      <c r="F750" s="69">
        <v>0</v>
      </c>
      <c r="G750" s="69">
        <v>0</v>
      </c>
      <c r="H750" s="69">
        <v>0</v>
      </c>
      <c r="I750" s="69">
        <v>0</v>
      </c>
      <c r="J750" s="69">
        <v>0</v>
      </c>
      <c r="K750" s="69">
        <v>0</v>
      </c>
      <c r="L750" s="69">
        <v>0</v>
      </c>
      <c r="M750" s="69">
        <v>43281</v>
      </c>
      <c r="N750" s="70" t="s">
        <v>423</v>
      </c>
      <c r="O750" s="69">
        <v>0</v>
      </c>
      <c r="P750" s="69">
        <v>0</v>
      </c>
      <c r="Q750" s="69">
        <v>0</v>
      </c>
      <c r="R750" s="69">
        <v>0</v>
      </c>
      <c r="S750" s="69">
        <v>0</v>
      </c>
      <c r="T750" s="69">
        <v>0</v>
      </c>
      <c r="U750" s="69">
        <v>0</v>
      </c>
      <c r="V750" s="69">
        <v>0</v>
      </c>
      <c r="W750" s="70" t="s">
        <v>423</v>
      </c>
      <c r="X750" s="69">
        <f t="shared" si="499"/>
        <v>0</v>
      </c>
      <c r="Y750" s="69">
        <f t="shared" si="499"/>
        <v>0</v>
      </c>
      <c r="Z750" s="69">
        <f t="shared" si="499"/>
        <v>0</v>
      </c>
      <c r="AA750" s="69">
        <f t="shared" si="499"/>
        <v>0</v>
      </c>
      <c r="AB750" s="69">
        <f t="shared" si="499"/>
        <v>0</v>
      </c>
      <c r="AC750" s="69">
        <f t="shared" si="499"/>
        <v>0</v>
      </c>
      <c r="AD750" s="69">
        <f t="shared" si="499"/>
        <v>0</v>
      </c>
      <c r="AE750" s="69">
        <f t="shared" si="499"/>
        <v>43281</v>
      </c>
      <c r="AF750" s="69">
        <v>0</v>
      </c>
      <c r="AG750" s="69">
        <v>0</v>
      </c>
      <c r="AH750" s="69">
        <v>0</v>
      </c>
      <c r="AI750" s="69">
        <v>0</v>
      </c>
      <c r="AJ750" s="69">
        <v>0</v>
      </c>
      <c r="AK750" s="69">
        <v>0</v>
      </c>
      <c r="AL750" s="69">
        <v>0</v>
      </c>
      <c r="AM750" s="69">
        <v>0</v>
      </c>
      <c r="AN750" s="70" t="s">
        <v>423</v>
      </c>
      <c r="AO750" s="69">
        <v>0</v>
      </c>
      <c r="AP750" s="69">
        <v>0</v>
      </c>
      <c r="AQ750" s="69">
        <v>0</v>
      </c>
      <c r="AR750" s="69">
        <v>0</v>
      </c>
      <c r="AS750" s="69">
        <v>0</v>
      </c>
      <c r="AT750" s="69">
        <v>0</v>
      </c>
      <c r="AU750" s="69">
        <v>0</v>
      </c>
      <c r="AV750" s="69">
        <v>0</v>
      </c>
      <c r="AW750" s="70" t="s">
        <v>423</v>
      </c>
      <c r="AX750" s="69">
        <v>0</v>
      </c>
      <c r="AY750" s="69">
        <v>0</v>
      </c>
      <c r="AZ750" s="69">
        <v>0</v>
      </c>
      <c r="BA750" s="69">
        <v>0</v>
      </c>
      <c r="BB750" s="69">
        <v>0</v>
      </c>
      <c r="BC750" s="69">
        <v>0</v>
      </c>
      <c r="BD750" s="69">
        <v>0</v>
      </c>
      <c r="BE750" s="69">
        <v>0</v>
      </c>
      <c r="BF750" s="70" t="s">
        <v>423</v>
      </c>
      <c r="BG750" s="69">
        <v>0</v>
      </c>
      <c r="BH750" s="69">
        <v>0</v>
      </c>
      <c r="BI750" s="69">
        <v>0</v>
      </c>
      <c r="BJ750" s="69">
        <v>0</v>
      </c>
      <c r="BK750" s="69">
        <v>0</v>
      </c>
      <c r="BL750" s="69">
        <v>0</v>
      </c>
      <c r="BM750" s="69">
        <v>0</v>
      </c>
      <c r="BN750" s="69">
        <v>0</v>
      </c>
      <c r="BO750" s="70" t="s">
        <v>423</v>
      </c>
      <c r="BP750" s="69">
        <v>0</v>
      </c>
      <c r="BQ750" s="69">
        <v>0</v>
      </c>
      <c r="BR750" s="69">
        <v>0</v>
      </c>
      <c r="BS750" s="69">
        <v>0</v>
      </c>
      <c r="BT750" s="69">
        <v>0</v>
      </c>
      <c r="BU750" s="69">
        <v>0</v>
      </c>
      <c r="BV750" s="69">
        <v>0</v>
      </c>
      <c r="BW750" s="69">
        <v>0</v>
      </c>
      <c r="BX750" s="70" t="s">
        <v>423</v>
      </c>
      <c r="BY750" s="69">
        <v>0</v>
      </c>
      <c r="BZ750" s="69">
        <v>0</v>
      </c>
      <c r="CA750" s="69">
        <v>0</v>
      </c>
      <c r="CB750" s="69">
        <v>0</v>
      </c>
      <c r="CC750" s="69">
        <v>0</v>
      </c>
      <c r="CD750" s="69">
        <v>0</v>
      </c>
      <c r="CE750" s="69">
        <v>0</v>
      </c>
      <c r="CF750" s="69">
        <v>0</v>
      </c>
      <c r="CG750" s="70" t="s">
        <v>423</v>
      </c>
      <c r="CH750" s="69">
        <v>0</v>
      </c>
      <c r="CI750" s="69">
        <v>0</v>
      </c>
      <c r="CJ750" s="69">
        <v>0</v>
      </c>
      <c r="CK750" s="69">
        <v>0</v>
      </c>
      <c r="CL750" s="69">
        <v>0</v>
      </c>
      <c r="CM750" s="69">
        <v>0</v>
      </c>
      <c r="CN750" s="69">
        <v>0</v>
      </c>
      <c r="CO750" s="69">
        <v>0</v>
      </c>
      <c r="CP750" s="70" t="s">
        <v>423</v>
      </c>
      <c r="CQ750" s="69">
        <v>0</v>
      </c>
      <c r="CR750" s="69">
        <v>0</v>
      </c>
      <c r="CS750" s="69">
        <v>0</v>
      </c>
      <c r="CT750" s="69">
        <v>0</v>
      </c>
      <c r="CU750" s="69">
        <v>0</v>
      </c>
      <c r="CV750" s="69">
        <v>0</v>
      </c>
      <c r="CW750" s="69">
        <v>0</v>
      </c>
      <c r="CX750" s="69">
        <v>0</v>
      </c>
      <c r="CY750" s="70" t="s">
        <v>423</v>
      </c>
      <c r="CZ750" s="69">
        <v>0</v>
      </c>
      <c r="DA750" s="69">
        <v>0</v>
      </c>
      <c r="DB750" s="69">
        <v>0</v>
      </c>
      <c r="DC750" s="69">
        <v>0</v>
      </c>
      <c r="DD750" s="69">
        <v>0</v>
      </c>
      <c r="DE750" s="69">
        <v>0</v>
      </c>
      <c r="DF750" s="69">
        <v>0</v>
      </c>
      <c r="DG750" s="69">
        <v>0</v>
      </c>
      <c r="DH750" s="70" t="s">
        <v>423</v>
      </c>
    </row>
    <row r="751" spans="1:113" s="74" customFormat="1" ht="11.5" hidden="1" outlineLevel="1" x14ac:dyDescent="0.35">
      <c r="A751" s="88" t="s">
        <v>451</v>
      </c>
      <c r="B751" s="88" t="s">
        <v>740</v>
      </c>
      <c r="C751" s="69"/>
      <c r="D751" s="69">
        <v>0</v>
      </c>
      <c r="E751" s="69">
        <v>0</v>
      </c>
      <c r="F751" s="69">
        <v>0</v>
      </c>
      <c r="G751" s="69">
        <v>0</v>
      </c>
      <c r="H751" s="69">
        <v>0</v>
      </c>
      <c r="I751" s="69">
        <v>0</v>
      </c>
      <c r="J751" s="69">
        <v>0</v>
      </c>
      <c r="K751" s="69">
        <v>0</v>
      </c>
      <c r="L751" s="69">
        <v>0</v>
      </c>
      <c r="M751" s="69">
        <v>43281</v>
      </c>
      <c r="N751" s="70" t="s">
        <v>423</v>
      </c>
      <c r="O751" s="69">
        <v>0</v>
      </c>
      <c r="P751" s="69">
        <v>0</v>
      </c>
      <c r="Q751" s="69">
        <v>0</v>
      </c>
      <c r="R751" s="69">
        <v>0</v>
      </c>
      <c r="S751" s="69">
        <v>0</v>
      </c>
      <c r="T751" s="69">
        <v>0</v>
      </c>
      <c r="U751" s="69">
        <v>0</v>
      </c>
      <c r="V751" s="69">
        <v>0</v>
      </c>
      <c r="W751" s="70" t="s">
        <v>423</v>
      </c>
      <c r="X751" s="69">
        <f t="shared" si="499"/>
        <v>0</v>
      </c>
      <c r="Y751" s="69">
        <f t="shared" si="499"/>
        <v>0</v>
      </c>
      <c r="Z751" s="69">
        <f t="shared" si="499"/>
        <v>0</v>
      </c>
      <c r="AA751" s="69">
        <f t="shared" si="499"/>
        <v>0</v>
      </c>
      <c r="AB751" s="69">
        <f t="shared" si="499"/>
        <v>0</v>
      </c>
      <c r="AC751" s="69">
        <f t="shared" si="499"/>
        <v>0</v>
      </c>
      <c r="AD751" s="69">
        <f t="shared" si="499"/>
        <v>0</v>
      </c>
      <c r="AE751" s="69">
        <f t="shared" si="499"/>
        <v>43281</v>
      </c>
      <c r="AF751" s="69">
        <v>0</v>
      </c>
      <c r="AG751" s="69">
        <v>0</v>
      </c>
      <c r="AH751" s="69">
        <v>0</v>
      </c>
      <c r="AI751" s="69">
        <v>0</v>
      </c>
      <c r="AJ751" s="69">
        <v>0</v>
      </c>
      <c r="AK751" s="69">
        <v>0</v>
      </c>
      <c r="AL751" s="69">
        <v>0</v>
      </c>
      <c r="AM751" s="69">
        <v>0</v>
      </c>
      <c r="AN751" s="70" t="s">
        <v>423</v>
      </c>
      <c r="AO751" s="69">
        <v>0</v>
      </c>
      <c r="AP751" s="69">
        <v>0</v>
      </c>
      <c r="AQ751" s="69">
        <v>0</v>
      </c>
      <c r="AR751" s="69">
        <v>0</v>
      </c>
      <c r="AS751" s="69">
        <v>0</v>
      </c>
      <c r="AT751" s="69">
        <v>0</v>
      </c>
      <c r="AU751" s="69">
        <v>0</v>
      </c>
      <c r="AV751" s="69">
        <v>0</v>
      </c>
      <c r="AW751" s="70" t="s">
        <v>423</v>
      </c>
      <c r="AX751" s="69">
        <v>0</v>
      </c>
      <c r="AY751" s="69">
        <v>0</v>
      </c>
      <c r="AZ751" s="69">
        <v>0</v>
      </c>
      <c r="BA751" s="69">
        <v>0</v>
      </c>
      <c r="BB751" s="69">
        <v>0</v>
      </c>
      <c r="BC751" s="69">
        <v>0</v>
      </c>
      <c r="BD751" s="69">
        <v>0</v>
      </c>
      <c r="BE751" s="69">
        <v>0</v>
      </c>
      <c r="BF751" s="70" t="s">
        <v>423</v>
      </c>
      <c r="BG751" s="69">
        <v>0</v>
      </c>
      <c r="BH751" s="69">
        <v>0</v>
      </c>
      <c r="BI751" s="69">
        <v>0</v>
      </c>
      <c r="BJ751" s="69">
        <v>0</v>
      </c>
      <c r="BK751" s="69">
        <v>0</v>
      </c>
      <c r="BL751" s="69">
        <v>0</v>
      </c>
      <c r="BM751" s="69">
        <v>0</v>
      </c>
      <c r="BN751" s="69">
        <v>0</v>
      </c>
      <c r="BO751" s="70" t="s">
        <v>423</v>
      </c>
      <c r="BP751" s="69">
        <v>0</v>
      </c>
      <c r="BQ751" s="69">
        <v>0</v>
      </c>
      <c r="BR751" s="69">
        <v>0</v>
      </c>
      <c r="BS751" s="69">
        <v>0</v>
      </c>
      <c r="BT751" s="69">
        <v>0</v>
      </c>
      <c r="BU751" s="69">
        <v>0</v>
      </c>
      <c r="BV751" s="69">
        <v>0</v>
      </c>
      <c r="BW751" s="69">
        <v>0</v>
      </c>
      <c r="BX751" s="70" t="s">
        <v>423</v>
      </c>
      <c r="BY751" s="69">
        <v>0</v>
      </c>
      <c r="BZ751" s="69">
        <v>0</v>
      </c>
      <c r="CA751" s="69">
        <v>0</v>
      </c>
      <c r="CB751" s="69">
        <v>0</v>
      </c>
      <c r="CC751" s="69">
        <v>0</v>
      </c>
      <c r="CD751" s="69">
        <v>0</v>
      </c>
      <c r="CE751" s="69">
        <v>0</v>
      </c>
      <c r="CF751" s="69">
        <v>0</v>
      </c>
      <c r="CG751" s="70" t="s">
        <v>423</v>
      </c>
      <c r="CH751" s="69">
        <v>0</v>
      </c>
      <c r="CI751" s="69">
        <v>0</v>
      </c>
      <c r="CJ751" s="69">
        <v>0</v>
      </c>
      <c r="CK751" s="69">
        <v>0</v>
      </c>
      <c r="CL751" s="69">
        <v>0</v>
      </c>
      <c r="CM751" s="69">
        <v>0</v>
      </c>
      <c r="CN751" s="69">
        <v>0</v>
      </c>
      <c r="CO751" s="69">
        <v>0</v>
      </c>
      <c r="CP751" s="70" t="s">
        <v>423</v>
      </c>
      <c r="CQ751" s="69">
        <v>0</v>
      </c>
      <c r="CR751" s="69">
        <v>0</v>
      </c>
      <c r="CS751" s="69">
        <v>0</v>
      </c>
      <c r="CT751" s="69">
        <v>0</v>
      </c>
      <c r="CU751" s="69">
        <v>0</v>
      </c>
      <c r="CV751" s="69">
        <v>0</v>
      </c>
      <c r="CW751" s="69">
        <v>0</v>
      </c>
      <c r="CX751" s="69">
        <v>0</v>
      </c>
      <c r="CY751" s="70" t="s">
        <v>423</v>
      </c>
      <c r="CZ751" s="69">
        <v>0</v>
      </c>
      <c r="DA751" s="69">
        <v>0</v>
      </c>
      <c r="DB751" s="69">
        <v>0</v>
      </c>
      <c r="DC751" s="69">
        <v>0</v>
      </c>
      <c r="DD751" s="69">
        <v>0</v>
      </c>
      <c r="DE751" s="69">
        <v>0</v>
      </c>
      <c r="DF751" s="69">
        <v>0</v>
      </c>
      <c r="DG751" s="69">
        <v>0</v>
      </c>
      <c r="DH751" s="70" t="s">
        <v>423</v>
      </c>
    </row>
    <row r="752" spans="1:113" s="74" customFormat="1" ht="11.5" hidden="1" outlineLevel="1" x14ac:dyDescent="0.35">
      <c r="A752" s="88" t="s">
        <v>451</v>
      </c>
      <c r="B752" s="88" t="s">
        <v>740</v>
      </c>
      <c r="C752" s="69"/>
      <c r="D752" s="69">
        <v>0</v>
      </c>
      <c r="E752" s="69">
        <v>0</v>
      </c>
      <c r="F752" s="69">
        <v>0</v>
      </c>
      <c r="G752" s="69">
        <v>0</v>
      </c>
      <c r="H752" s="69">
        <v>0</v>
      </c>
      <c r="I752" s="69">
        <v>0</v>
      </c>
      <c r="J752" s="69">
        <v>0</v>
      </c>
      <c r="K752" s="69">
        <v>0</v>
      </c>
      <c r="L752" s="69">
        <v>0</v>
      </c>
      <c r="M752" s="69">
        <v>43281</v>
      </c>
      <c r="N752" s="70" t="s">
        <v>423</v>
      </c>
      <c r="O752" s="69">
        <v>0</v>
      </c>
      <c r="P752" s="69">
        <v>0</v>
      </c>
      <c r="Q752" s="69">
        <v>0</v>
      </c>
      <c r="R752" s="69">
        <v>0</v>
      </c>
      <c r="S752" s="69">
        <v>0</v>
      </c>
      <c r="T752" s="69">
        <v>0</v>
      </c>
      <c r="U752" s="69">
        <v>0</v>
      </c>
      <c r="V752" s="69">
        <v>0</v>
      </c>
      <c r="W752" s="70" t="s">
        <v>423</v>
      </c>
      <c r="X752" s="69">
        <f t="shared" si="499"/>
        <v>0</v>
      </c>
      <c r="Y752" s="69">
        <f t="shared" si="499"/>
        <v>0</v>
      </c>
      <c r="Z752" s="69">
        <f t="shared" si="499"/>
        <v>0</v>
      </c>
      <c r="AA752" s="69">
        <f t="shared" si="499"/>
        <v>0</v>
      </c>
      <c r="AB752" s="69">
        <f t="shared" si="499"/>
        <v>0</v>
      </c>
      <c r="AC752" s="69">
        <f t="shared" si="499"/>
        <v>0</v>
      </c>
      <c r="AD752" s="69">
        <f t="shared" si="499"/>
        <v>0</v>
      </c>
      <c r="AE752" s="69">
        <f t="shared" si="499"/>
        <v>43281</v>
      </c>
      <c r="AF752" s="69">
        <v>0</v>
      </c>
      <c r="AG752" s="69">
        <v>0</v>
      </c>
      <c r="AH752" s="69">
        <v>0</v>
      </c>
      <c r="AI752" s="69">
        <v>0</v>
      </c>
      <c r="AJ752" s="69">
        <v>0</v>
      </c>
      <c r="AK752" s="69">
        <v>0</v>
      </c>
      <c r="AL752" s="69">
        <v>0</v>
      </c>
      <c r="AM752" s="69">
        <v>0</v>
      </c>
      <c r="AN752" s="70" t="s">
        <v>423</v>
      </c>
      <c r="AO752" s="69">
        <v>0</v>
      </c>
      <c r="AP752" s="69">
        <v>0</v>
      </c>
      <c r="AQ752" s="69">
        <v>0</v>
      </c>
      <c r="AR752" s="69">
        <v>0</v>
      </c>
      <c r="AS752" s="69">
        <v>0</v>
      </c>
      <c r="AT752" s="69">
        <v>0</v>
      </c>
      <c r="AU752" s="69">
        <v>0</v>
      </c>
      <c r="AV752" s="69">
        <v>0</v>
      </c>
      <c r="AW752" s="70" t="s">
        <v>423</v>
      </c>
      <c r="AX752" s="69">
        <v>0</v>
      </c>
      <c r="AY752" s="69">
        <v>0</v>
      </c>
      <c r="AZ752" s="69">
        <v>0</v>
      </c>
      <c r="BA752" s="69">
        <v>0</v>
      </c>
      <c r="BB752" s="69">
        <v>0</v>
      </c>
      <c r="BC752" s="69">
        <v>0</v>
      </c>
      <c r="BD752" s="69">
        <v>0</v>
      </c>
      <c r="BE752" s="69">
        <v>0</v>
      </c>
      <c r="BF752" s="70" t="s">
        <v>423</v>
      </c>
      <c r="BG752" s="69">
        <v>0</v>
      </c>
      <c r="BH752" s="69">
        <v>0</v>
      </c>
      <c r="BI752" s="69">
        <v>0</v>
      </c>
      <c r="BJ752" s="69">
        <v>0</v>
      </c>
      <c r="BK752" s="69">
        <v>0</v>
      </c>
      <c r="BL752" s="69">
        <v>0</v>
      </c>
      <c r="BM752" s="69">
        <v>0</v>
      </c>
      <c r="BN752" s="69">
        <v>0</v>
      </c>
      <c r="BO752" s="70" t="s">
        <v>423</v>
      </c>
      <c r="BP752" s="69">
        <v>0</v>
      </c>
      <c r="BQ752" s="69">
        <v>0</v>
      </c>
      <c r="BR752" s="69">
        <v>0</v>
      </c>
      <c r="BS752" s="69">
        <v>0</v>
      </c>
      <c r="BT752" s="69">
        <v>0</v>
      </c>
      <c r="BU752" s="69">
        <v>0</v>
      </c>
      <c r="BV752" s="69">
        <v>0</v>
      </c>
      <c r="BW752" s="69">
        <v>0</v>
      </c>
      <c r="BX752" s="70" t="s">
        <v>423</v>
      </c>
      <c r="BY752" s="69">
        <v>0</v>
      </c>
      <c r="BZ752" s="69">
        <v>0</v>
      </c>
      <c r="CA752" s="69">
        <v>0</v>
      </c>
      <c r="CB752" s="69">
        <v>0</v>
      </c>
      <c r="CC752" s="69">
        <v>0</v>
      </c>
      <c r="CD752" s="69">
        <v>0</v>
      </c>
      <c r="CE752" s="69">
        <v>0</v>
      </c>
      <c r="CF752" s="69">
        <v>0</v>
      </c>
      <c r="CG752" s="70" t="s">
        <v>423</v>
      </c>
      <c r="CH752" s="69">
        <v>0</v>
      </c>
      <c r="CI752" s="69">
        <v>0</v>
      </c>
      <c r="CJ752" s="69">
        <v>0</v>
      </c>
      <c r="CK752" s="69">
        <v>0</v>
      </c>
      <c r="CL752" s="69">
        <v>0</v>
      </c>
      <c r="CM752" s="69">
        <v>0</v>
      </c>
      <c r="CN752" s="69">
        <v>0</v>
      </c>
      <c r="CO752" s="69">
        <v>0</v>
      </c>
      <c r="CP752" s="70" t="s">
        <v>423</v>
      </c>
      <c r="CQ752" s="69">
        <v>0</v>
      </c>
      <c r="CR752" s="69">
        <v>0</v>
      </c>
      <c r="CS752" s="69">
        <v>0</v>
      </c>
      <c r="CT752" s="69">
        <v>0</v>
      </c>
      <c r="CU752" s="69">
        <v>0</v>
      </c>
      <c r="CV752" s="69">
        <v>0</v>
      </c>
      <c r="CW752" s="69">
        <v>0</v>
      </c>
      <c r="CX752" s="69">
        <v>0</v>
      </c>
      <c r="CY752" s="70" t="s">
        <v>423</v>
      </c>
      <c r="CZ752" s="69">
        <v>0</v>
      </c>
      <c r="DA752" s="69">
        <v>0</v>
      </c>
      <c r="DB752" s="69">
        <v>0</v>
      </c>
      <c r="DC752" s="69">
        <v>0</v>
      </c>
      <c r="DD752" s="69">
        <v>0</v>
      </c>
      <c r="DE752" s="69">
        <v>0</v>
      </c>
      <c r="DF752" s="69">
        <v>0</v>
      </c>
      <c r="DG752" s="69">
        <v>0</v>
      </c>
      <c r="DH752" s="70" t="s">
        <v>423</v>
      </c>
    </row>
    <row r="753" spans="1:112" s="74" customFormat="1" ht="11.5" collapsed="1" x14ac:dyDescent="0.35">
      <c r="A753" s="88"/>
      <c r="B753" s="88"/>
      <c r="C753" s="69"/>
      <c r="D753" s="69"/>
      <c r="E753" s="69"/>
      <c r="F753" s="69"/>
      <c r="G753" s="69"/>
      <c r="H753" s="69"/>
      <c r="I753" s="69"/>
      <c r="J753" s="69"/>
      <c r="K753" s="69"/>
      <c r="L753" s="69"/>
      <c r="M753" s="69"/>
      <c r="N753" s="70"/>
      <c r="O753" s="69"/>
      <c r="P753" s="69"/>
      <c r="Q753" s="69"/>
      <c r="R753" s="69"/>
      <c r="S753" s="69"/>
      <c r="T753" s="69"/>
      <c r="U753" s="69"/>
      <c r="V753" s="69"/>
      <c r="W753" s="70"/>
      <c r="X753" s="69"/>
      <c r="Y753" s="69"/>
      <c r="Z753" s="69"/>
      <c r="AA753" s="69"/>
      <c r="AB753" s="69"/>
      <c r="AC753" s="69"/>
      <c r="AD753" s="69"/>
      <c r="AE753" s="69"/>
      <c r="AF753" s="69"/>
      <c r="AG753" s="69"/>
      <c r="AH753" s="69"/>
      <c r="AI753" s="69"/>
      <c r="AJ753" s="69"/>
      <c r="AK753" s="69"/>
      <c r="AL753" s="69"/>
      <c r="AM753" s="69"/>
      <c r="AN753" s="70"/>
      <c r="AO753" s="69"/>
      <c r="AP753" s="69"/>
      <c r="AQ753" s="69"/>
      <c r="AR753" s="69"/>
      <c r="AS753" s="69"/>
      <c r="AT753" s="69"/>
      <c r="AU753" s="69"/>
      <c r="AV753" s="69"/>
      <c r="AW753" s="70"/>
      <c r="AX753" s="69"/>
      <c r="AY753" s="69"/>
      <c r="AZ753" s="69"/>
      <c r="BA753" s="69"/>
      <c r="BB753" s="69"/>
      <c r="BC753" s="69"/>
      <c r="BD753" s="69"/>
      <c r="BE753" s="69"/>
      <c r="BF753" s="70"/>
      <c r="BG753" s="69"/>
      <c r="BH753" s="69"/>
      <c r="BI753" s="69"/>
      <c r="BJ753" s="69"/>
      <c r="BK753" s="69"/>
      <c r="BL753" s="69"/>
      <c r="BM753" s="69"/>
      <c r="BN753" s="69"/>
      <c r="BO753" s="70"/>
      <c r="BP753" s="69"/>
      <c r="BQ753" s="69"/>
      <c r="BR753" s="69"/>
      <c r="BS753" s="69"/>
      <c r="BT753" s="69"/>
      <c r="BU753" s="69"/>
      <c r="BV753" s="69"/>
      <c r="BW753" s="69"/>
      <c r="BX753" s="70"/>
      <c r="BY753" s="69"/>
      <c r="BZ753" s="69"/>
      <c r="CA753" s="69"/>
      <c r="CB753" s="69"/>
      <c r="CC753" s="69"/>
      <c r="CD753" s="69"/>
      <c r="CE753" s="69"/>
      <c r="CF753" s="69"/>
      <c r="CG753" s="70"/>
      <c r="CH753" s="69"/>
      <c r="CI753" s="69"/>
      <c r="CJ753" s="69"/>
      <c r="CK753" s="69"/>
      <c r="CL753" s="69"/>
      <c r="CM753" s="69"/>
      <c r="CN753" s="69"/>
      <c r="CO753" s="69"/>
      <c r="CP753" s="70"/>
      <c r="CQ753" s="69"/>
      <c r="CR753" s="69"/>
      <c r="CS753" s="69"/>
      <c r="CT753" s="69"/>
      <c r="CU753" s="69"/>
      <c r="CV753" s="69"/>
      <c r="CW753" s="69"/>
      <c r="CX753" s="69"/>
      <c r="CY753" s="70"/>
      <c r="CZ753" s="69"/>
      <c r="DA753" s="69"/>
      <c r="DB753" s="69"/>
      <c r="DC753" s="69"/>
      <c r="DD753" s="69"/>
      <c r="DE753" s="69"/>
      <c r="DF753" s="69"/>
      <c r="DG753" s="69"/>
      <c r="DH753" s="70"/>
    </row>
    <row r="754" spans="1:112" s="83" customFormat="1" ht="11.5" x14ac:dyDescent="0.35">
      <c r="A754" s="87"/>
      <c r="B754" s="87" t="s">
        <v>871</v>
      </c>
      <c r="C754" s="93">
        <f t="shared" ref="C754:W754" si="500">SUM(C743:C752)</f>
        <v>0</v>
      </c>
      <c r="D754" s="93">
        <f t="shared" si="500"/>
        <v>0</v>
      </c>
      <c r="E754" s="93">
        <f t="shared" si="500"/>
        <v>13553061</v>
      </c>
      <c r="F754" s="93">
        <f t="shared" si="500"/>
        <v>20000</v>
      </c>
      <c r="G754" s="93">
        <f t="shared" si="500"/>
        <v>60000</v>
      </c>
      <c r="H754" s="93">
        <f t="shared" si="500"/>
        <v>84000</v>
      </c>
      <c r="I754" s="93">
        <f t="shared" si="500"/>
        <v>13389061</v>
      </c>
      <c r="J754" s="93">
        <f t="shared" si="500"/>
        <v>0</v>
      </c>
      <c r="K754" s="93">
        <f>SUM(K743:K752)</f>
        <v>0</v>
      </c>
      <c r="L754" s="93">
        <f>SUM(L743:L752)</f>
        <v>0</v>
      </c>
      <c r="M754" s="93">
        <f t="shared" si="500"/>
        <v>432810</v>
      </c>
      <c r="N754" s="94">
        <f t="shared" si="500"/>
        <v>0</v>
      </c>
      <c r="O754" s="93">
        <f t="shared" si="500"/>
        <v>20000</v>
      </c>
      <c r="P754" s="93">
        <f t="shared" si="500"/>
        <v>60000</v>
      </c>
      <c r="Q754" s="93">
        <f t="shared" si="500"/>
        <v>84000</v>
      </c>
      <c r="R754" s="93">
        <f t="shared" si="500"/>
        <v>8830845.4499999993</v>
      </c>
      <c r="S754" s="93">
        <f t="shared" si="500"/>
        <v>0</v>
      </c>
      <c r="T754" s="93">
        <f>SUM(T743:T752)</f>
        <v>0</v>
      </c>
      <c r="U754" s="93">
        <f>SUM(U743:U752)</f>
        <v>0</v>
      </c>
      <c r="V754" s="93">
        <f t="shared" si="500"/>
        <v>8994845.4499999993</v>
      </c>
      <c r="W754" s="94">
        <f t="shared" si="500"/>
        <v>0</v>
      </c>
      <c r="X754" s="93"/>
      <c r="Y754" s="93"/>
      <c r="Z754" s="93"/>
      <c r="AA754" s="93"/>
      <c r="AB754" s="93"/>
      <c r="AC754" s="93"/>
      <c r="AD754" s="93"/>
      <c r="AE754" s="93"/>
      <c r="AF754" s="93">
        <f t="shared" ref="AF754:CQ754" si="501">SUM(AF743:AF752)</f>
        <v>0</v>
      </c>
      <c r="AG754" s="93">
        <f t="shared" si="501"/>
        <v>0</v>
      </c>
      <c r="AH754" s="93">
        <f t="shared" si="501"/>
        <v>0</v>
      </c>
      <c r="AI754" s="93">
        <f t="shared" si="501"/>
        <v>0</v>
      </c>
      <c r="AJ754" s="93">
        <f t="shared" si="501"/>
        <v>0</v>
      </c>
      <c r="AK754" s="93">
        <f>SUM(AK743:AK752)</f>
        <v>0</v>
      </c>
      <c r="AL754" s="93">
        <f>SUM(AL743:AL752)</f>
        <v>0</v>
      </c>
      <c r="AM754" s="93">
        <f t="shared" si="501"/>
        <v>0</v>
      </c>
      <c r="AN754" s="94">
        <f t="shared" si="501"/>
        <v>0</v>
      </c>
      <c r="AO754" s="93">
        <f t="shared" si="501"/>
        <v>0</v>
      </c>
      <c r="AP754" s="93">
        <f t="shared" si="501"/>
        <v>0</v>
      </c>
      <c r="AQ754" s="93">
        <f t="shared" si="501"/>
        <v>0</v>
      </c>
      <c r="AR754" s="93">
        <f t="shared" si="501"/>
        <v>0</v>
      </c>
      <c r="AS754" s="93">
        <f t="shared" si="501"/>
        <v>0</v>
      </c>
      <c r="AT754" s="93">
        <f>SUM(AT743:AT752)</f>
        <v>0</v>
      </c>
      <c r="AU754" s="93">
        <f>SUM(AU743:AU752)</f>
        <v>0</v>
      </c>
      <c r="AV754" s="93">
        <f t="shared" si="501"/>
        <v>0</v>
      </c>
      <c r="AW754" s="94">
        <f t="shared" si="501"/>
        <v>0</v>
      </c>
      <c r="AX754" s="93">
        <f t="shared" si="501"/>
        <v>0</v>
      </c>
      <c r="AY754" s="93">
        <f t="shared" si="501"/>
        <v>0</v>
      </c>
      <c r="AZ754" s="93">
        <f t="shared" si="501"/>
        <v>0</v>
      </c>
      <c r="BA754" s="93">
        <f t="shared" si="501"/>
        <v>0</v>
      </c>
      <c r="BB754" s="93">
        <f t="shared" si="501"/>
        <v>0</v>
      </c>
      <c r="BC754" s="93">
        <f>SUM(BC743:BC752)</f>
        <v>0</v>
      </c>
      <c r="BD754" s="93">
        <f>SUM(BD743:BD752)</f>
        <v>0</v>
      </c>
      <c r="BE754" s="93">
        <f t="shared" si="501"/>
        <v>0</v>
      </c>
      <c r="BF754" s="94">
        <f t="shared" si="501"/>
        <v>0</v>
      </c>
      <c r="BG754" s="93">
        <f t="shared" si="501"/>
        <v>0</v>
      </c>
      <c r="BH754" s="93">
        <f t="shared" si="501"/>
        <v>0</v>
      </c>
      <c r="BI754" s="93">
        <f t="shared" si="501"/>
        <v>0</v>
      </c>
      <c r="BJ754" s="93">
        <f t="shared" si="501"/>
        <v>0</v>
      </c>
      <c r="BK754" s="93">
        <f t="shared" si="501"/>
        <v>0</v>
      </c>
      <c r="BL754" s="93">
        <f>SUM(BL743:BL752)</f>
        <v>0</v>
      </c>
      <c r="BM754" s="93">
        <f>SUM(BM743:BM752)</f>
        <v>0</v>
      </c>
      <c r="BN754" s="93">
        <f t="shared" si="501"/>
        <v>0</v>
      </c>
      <c r="BO754" s="94">
        <f t="shared" si="501"/>
        <v>0</v>
      </c>
      <c r="BP754" s="93">
        <f t="shared" si="501"/>
        <v>0</v>
      </c>
      <c r="BQ754" s="93">
        <f t="shared" si="501"/>
        <v>0</v>
      </c>
      <c r="BR754" s="93">
        <f t="shared" si="501"/>
        <v>0</v>
      </c>
      <c r="BS754" s="93">
        <f t="shared" si="501"/>
        <v>0</v>
      </c>
      <c r="BT754" s="93">
        <f t="shared" si="501"/>
        <v>0</v>
      </c>
      <c r="BU754" s="93">
        <f>SUM(BU743:BU752)</f>
        <v>0</v>
      </c>
      <c r="BV754" s="93">
        <f>SUM(BV743:BV752)</f>
        <v>0</v>
      </c>
      <c r="BW754" s="93">
        <f t="shared" si="501"/>
        <v>0</v>
      </c>
      <c r="BX754" s="94">
        <f t="shared" si="501"/>
        <v>0</v>
      </c>
      <c r="BY754" s="93">
        <f t="shared" si="501"/>
        <v>0</v>
      </c>
      <c r="BZ754" s="93">
        <f t="shared" si="501"/>
        <v>0</v>
      </c>
      <c r="CA754" s="93">
        <f t="shared" si="501"/>
        <v>0</v>
      </c>
      <c r="CB754" s="93">
        <f t="shared" si="501"/>
        <v>0</v>
      </c>
      <c r="CC754" s="93">
        <f t="shared" si="501"/>
        <v>0</v>
      </c>
      <c r="CD754" s="93">
        <f>SUM(CD743:CD752)</f>
        <v>0</v>
      </c>
      <c r="CE754" s="93">
        <f>SUM(CE743:CE752)</f>
        <v>0</v>
      </c>
      <c r="CF754" s="93">
        <f t="shared" si="501"/>
        <v>0</v>
      </c>
      <c r="CG754" s="94">
        <f t="shared" si="501"/>
        <v>0</v>
      </c>
      <c r="CH754" s="93">
        <f t="shared" si="501"/>
        <v>0</v>
      </c>
      <c r="CI754" s="93">
        <f t="shared" si="501"/>
        <v>0</v>
      </c>
      <c r="CJ754" s="93">
        <f t="shared" si="501"/>
        <v>0</v>
      </c>
      <c r="CK754" s="93">
        <f t="shared" si="501"/>
        <v>0</v>
      </c>
      <c r="CL754" s="93">
        <f t="shared" si="501"/>
        <v>0</v>
      </c>
      <c r="CM754" s="93">
        <f>SUM(CM743:CM752)</f>
        <v>0</v>
      </c>
      <c r="CN754" s="93">
        <f>SUM(CN743:CN752)</f>
        <v>0</v>
      </c>
      <c r="CO754" s="93">
        <f t="shared" si="501"/>
        <v>0</v>
      </c>
      <c r="CP754" s="94">
        <f t="shared" si="501"/>
        <v>0</v>
      </c>
      <c r="CQ754" s="93">
        <f t="shared" si="501"/>
        <v>0</v>
      </c>
      <c r="CR754" s="93">
        <f t="shared" ref="CR754:DH754" si="502">SUM(CR743:CR752)</f>
        <v>0</v>
      </c>
      <c r="CS754" s="93">
        <f t="shared" si="502"/>
        <v>0</v>
      </c>
      <c r="CT754" s="93">
        <f t="shared" si="502"/>
        <v>0</v>
      </c>
      <c r="CU754" s="93">
        <f t="shared" si="502"/>
        <v>0</v>
      </c>
      <c r="CV754" s="93">
        <f>SUM(CV743:CV752)</f>
        <v>0</v>
      </c>
      <c r="CW754" s="93">
        <f>SUM(CW743:CW752)</f>
        <v>0</v>
      </c>
      <c r="CX754" s="93">
        <f t="shared" si="502"/>
        <v>0</v>
      </c>
      <c r="CY754" s="94">
        <f t="shared" si="502"/>
        <v>0</v>
      </c>
      <c r="CZ754" s="93">
        <f t="shared" si="502"/>
        <v>0</v>
      </c>
      <c r="DA754" s="93">
        <f t="shared" si="502"/>
        <v>0</v>
      </c>
      <c r="DB754" s="93">
        <f t="shared" si="502"/>
        <v>0</v>
      </c>
      <c r="DC754" s="93">
        <f t="shared" si="502"/>
        <v>0</v>
      </c>
      <c r="DD754" s="93">
        <f t="shared" si="502"/>
        <v>0</v>
      </c>
      <c r="DE754" s="93">
        <f>SUM(DE743:DE752)</f>
        <v>0</v>
      </c>
      <c r="DF754" s="93">
        <f>SUM(DF743:DF752)</f>
        <v>0</v>
      </c>
      <c r="DG754" s="93">
        <f t="shared" si="502"/>
        <v>0</v>
      </c>
      <c r="DH754" s="94">
        <f t="shared" si="502"/>
        <v>0</v>
      </c>
    </row>
    <row r="755" spans="1:112" s="74" customFormat="1" ht="11.5" x14ac:dyDescent="0.35">
      <c r="A755" s="87"/>
      <c r="B755" s="87"/>
      <c r="C755" s="69"/>
      <c r="D755" s="69" t="str">
        <f>IFERROR(IF(SUBTOTAL(109,D743:D752)&lt;&gt;D754,"Hidden",""),"Error")</f>
        <v/>
      </c>
      <c r="E755" s="69" t="str">
        <f t="shared" ref="E755:M755" si="503">IFERROR(IF(SUBTOTAL(109,E743:E752)&lt;&gt;E754,"Hidden",""),"Error")</f>
        <v/>
      </c>
      <c r="F755" s="69" t="str">
        <f t="shared" si="503"/>
        <v/>
      </c>
      <c r="G755" s="69" t="str">
        <f t="shared" si="503"/>
        <v/>
      </c>
      <c r="H755" s="69" t="str">
        <f t="shared" si="503"/>
        <v/>
      </c>
      <c r="I755" s="69" t="str">
        <f t="shared" si="503"/>
        <v/>
      </c>
      <c r="J755" s="69" t="str">
        <f t="shared" si="503"/>
        <v/>
      </c>
      <c r="K755" s="69" t="str">
        <f>IFERROR(IF(SUBTOTAL(109,K743:K752)&lt;&gt;K754,"Hidden",""),"Error")</f>
        <v/>
      </c>
      <c r="L755" s="69" t="str">
        <f>IFERROR(IF(SUBTOTAL(109,L743:L752)&lt;&gt;L754,"Hidden",""),"Error")</f>
        <v/>
      </c>
      <c r="M755" s="69" t="str">
        <f t="shared" si="503"/>
        <v>Hidden</v>
      </c>
      <c r="N755" s="70"/>
      <c r="O755" s="69" t="str">
        <f t="shared" ref="O755:V755" si="504">IFERROR(IF(SUBTOTAL(109,O743:O752)&lt;&gt;O754,"Hidden",""),"Error")</f>
        <v/>
      </c>
      <c r="P755" s="69" t="str">
        <f t="shared" si="504"/>
        <v/>
      </c>
      <c r="Q755" s="69" t="str">
        <f t="shared" si="504"/>
        <v/>
      </c>
      <c r="R755" s="69" t="str">
        <f t="shared" si="504"/>
        <v/>
      </c>
      <c r="S755" s="69" t="str">
        <f t="shared" si="504"/>
        <v/>
      </c>
      <c r="T755" s="69" t="str">
        <f>IFERROR(IF(SUBTOTAL(109,T743:T752)&lt;&gt;T754,"Hidden",""),"Error")</f>
        <v/>
      </c>
      <c r="U755" s="69" t="str">
        <f>IFERROR(IF(SUBTOTAL(109,U743:U752)&lt;&gt;U754,"Hidden",""),"Error")</f>
        <v/>
      </c>
      <c r="V755" s="69" t="str">
        <f t="shared" si="504"/>
        <v/>
      </c>
      <c r="W755" s="70"/>
      <c r="X755" s="69"/>
      <c r="Y755" s="69"/>
      <c r="Z755" s="69"/>
      <c r="AA755" s="69"/>
      <c r="AB755" s="69"/>
      <c r="AC755" s="69"/>
      <c r="AD755" s="69"/>
      <c r="AE755" s="69"/>
      <c r="AF755" s="69" t="str">
        <f t="shared" ref="AF755:AM755" si="505">IFERROR(IF(SUBTOTAL(109,AF743:AF752)&lt;&gt;AF754,"Hidden",""),"Error")</f>
        <v/>
      </c>
      <c r="AG755" s="69" t="str">
        <f t="shared" si="505"/>
        <v/>
      </c>
      <c r="AH755" s="69" t="str">
        <f t="shared" si="505"/>
        <v/>
      </c>
      <c r="AI755" s="69" t="str">
        <f t="shared" si="505"/>
        <v/>
      </c>
      <c r="AJ755" s="69" t="str">
        <f t="shared" si="505"/>
        <v/>
      </c>
      <c r="AK755" s="69" t="str">
        <f>IFERROR(IF(SUBTOTAL(109,AK743:AK752)&lt;&gt;AK754,"Hidden",""),"Error")</f>
        <v/>
      </c>
      <c r="AL755" s="69" t="str">
        <f>IFERROR(IF(SUBTOTAL(109,AL743:AL752)&lt;&gt;AL754,"Hidden",""),"Error")</f>
        <v/>
      </c>
      <c r="AM755" s="69" t="str">
        <f t="shared" si="505"/>
        <v/>
      </c>
      <c r="AN755" s="70"/>
      <c r="AO755" s="69" t="str">
        <f t="shared" ref="AO755:AV755" si="506">IFERROR(IF(SUBTOTAL(109,AO743:AO752)&lt;&gt;AO754,"Hidden",""),"Error")</f>
        <v/>
      </c>
      <c r="AP755" s="69" t="str">
        <f t="shared" si="506"/>
        <v/>
      </c>
      <c r="AQ755" s="69" t="str">
        <f t="shared" si="506"/>
        <v/>
      </c>
      <c r="AR755" s="69" t="str">
        <f t="shared" si="506"/>
        <v/>
      </c>
      <c r="AS755" s="69" t="str">
        <f t="shared" si="506"/>
        <v/>
      </c>
      <c r="AT755" s="69" t="str">
        <f>IFERROR(IF(SUBTOTAL(109,AT743:AT752)&lt;&gt;AT754,"Hidden",""),"Error")</f>
        <v/>
      </c>
      <c r="AU755" s="69" t="str">
        <f>IFERROR(IF(SUBTOTAL(109,AU743:AU752)&lt;&gt;AU754,"Hidden",""),"Error")</f>
        <v/>
      </c>
      <c r="AV755" s="69" t="str">
        <f t="shared" si="506"/>
        <v/>
      </c>
      <c r="AW755" s="70"/>
      <c r="AX755" s="69" t="str">
        <f t="shared" ref="AX755:BE755" si="507">IFERROR(IF(SUBTOTAL(109,AX743:AX752)&lt;&gt;AX754,"Hidden",""),"Error")</f>
        <v/>
      </c>
      <c r="AY755" s="69" t="str">
        <f t="shared" si="507"/>
        <v/>
      </c>
      <c r="AZ755" s="69" t="str">
        <f t="shared" si="507"/>
        <v/>
      </c>
      <c r="BA755" s="69" t="str">
        <f t="shared" si="507"/>
        <v/>
      </c>
      <c r="BB755" s="69" t="str">
        <f t="shared" si="507"/>
        <v/>
      </c>
      <c r="BC755" s="69" t="str">
        <f>IFERROR(IF(SUBTOTAL(109,BC743:BC752)&lt;&gt;BC754,"Hidden",""),"Error")</f>
        <v/>
      </c>
      <c r="BD755" s="69" t="str">
        <f>IFERROR(IF(SUBTOTAL(109,BD743:BD752)&lt;&gt;BD754,"Hidden",""),"Error")</f>
        <v/>
      </c>
      <c r="BE755" s="69" t="str">
        <f t="shared" si="507"/>
        <v/>
      </c>
      <c r="BF755" s="70"/>
      <c r="BG755" s="69" t="str">
        <f t="shared" ref="BG755:BN755" si="508">IFERROR(IF(SUBTOTAL(109,BG743:BG752)&lt;&gt;BG754,"Hidden",""),"Error")</f>
        <v/>
      </c>
      <c r="BH755" s="69" t="str">
        <f t="shared" si="508"/>
        <v/>
      </c>
      <c r="BI755" s="69" t="str">
        <f t="shared" si="508"/>
        <v/>
      </c>
      <c r="BJ755" s="69" t="str">
        <f t="shared" si="508"/>
        <v/>
      </c>
      <c r="BK755" s="69" t="str">
        <f t="shared" si="508"/>
        <v/>
      </c>
      <c r="BL755" s="69" t="str">
        <f>IFERROR(IF(SUBTOTAL(109,BL743:BL752)&lt;&gt;BL754,"Hidden",""),"Error")</f>
        <v/>
      </c>
      <c r="BM755" s="69" t="str">
        <f>IFERROR(IF(SUBTOTAL(109,BM743:BM752)&lt;&gt;BM754,"Hidden",""),"Error")</f>
        <v/>
      </c>
      <c r="BN755" s="69" t="str">
        <f t="shared" si="508"/>
        <v/>
      </c>
      <c r="BO755" s="70"/>
      <c r="BP755" s="69" t="str">
        <f t="shared" ref="BP755:BW755" si="509">IFERROR(IF(SUBTOTAL(109,BP743:BP752)&lt;&gt;BP754,"Hidden",""),"Error")</f>
        <v/>
      </c>
      <c r="BQ755" s="69" t="str">
        <f t="shared" si="509"/>
        <v/>
      </c>
      <c r="BR755" s="69" t="str">
        <f t="shared" si="509"/>
        <v/>
      </c>
      <c r="BS755" s="69" t="str">
        <f t="shared" si="509"/>
        <v/>
      </c>
      <c r="BT755" s="69" t="str">
        <f t="shared" si="509"/>
        <v/>
      </c>
      <c r="BU755" s="69" t="str">
        <f>IFERROR(IF(SUBTOTAL(109,BU743:BU752)&lt;&gt;BU754,"Hidden",""),"Error")</f>
        <v/>
      </c>
      <c r="BV755" s="69" t="str">
        <f>IFERROR(IF(SUBTOTAL(109,BV743:BV752)&lt;&gt;BV754,"Hidden",""),"Error")</f>
        <v/>
      </c>
      <c r="BW755" s="69" t="str">
        <f t="shared" si="509"/>
        <v/>
      </c>
      <c r="BX755" s="70"/>
      <c r="BY755" s="69" t="str">
        <f t="shared" ref="BY755:CF755" si="510">IFERROR(IF(SUBTOTAL(109,BY743:BY752)&lt;&gt;BY754,"Hidden",""),"Error")</f>
        <v/>
      </c>
      <c r="BZ755" s="69" t="str">
        <f t="shared" si="510"/>
        <v/>
      </c>
      <c r="CA755" s="69" t="str">
        <f t="shared" si="510"/>
        <v/>
      </c>
      <c r="CB755" s="69" t="str">
        <f t="shared" si="510"/>
        <v/>
      </c>
      <c r="CC755" s="69" t="str">
        <f t="shared" si="510"/>
        <v/>
      </c>
      <c r="CD755" s="69" t="str">
        <f>IFERROR(IF(SUBTOTAL(109,CD743:CD752)&lt;&gt;CD754,"Hidden",""),"Error")</f>
        <v/>
      </c>
      <c r="CE755" s="69" t="str">
        <f>IFERROR(IF(SUBTOTAL(109,CE743:CE752)&lt;&gt;CE754,"Hidden",""),"Error")</f>
        <v/>
      </c>
      <c r="CF755" s="69" t="str">
        <f t="shared" si="510"/>
        <v/>
      </c>
      <c r="CG755" s="70"/>
      <c r="CH755" s="69" t="str">
        <f t="shared" ref="CH755:CO755" si="511">IFERROR(IF(SUBTOTAL(109,CH743:CH752)&lt;&gt;CH754,"Hidden",""),"Error")</f>
        <v/>
      </c>
      <c r="CI755" s="69" t="str">
        <f t="shared" si="511"/>
        <v/>
      </c>
      <c r="CJ755" s="69" t="str">
        <f t="shared" si="511"/>
        <v/>
      </c>
      <c r="CK755" s="69" t="str">
        <f t="shared" si="511"/>
        <v/>
      </c>
      <c r="CL755" s="69" t="str">
        <f t="shared" si="511"/>
        <v/>
      </c>
      <c r="CM755" s="69" t="str">
        <f>IFERROR(IF(SUBTOTAL(109,CM743:CM752)&lt;&gt;CM754,"Hidden",""),"Error")</f>
        <v/>
      </c>
      <c r="CN755" s="69" t="str">
        <f>IFERROR(IF(SUBTOTAL(109,CN743:CN752)&lt;&gt;CN754,"Hidden",""),"Error")</f>
        <v/>
      </c>
      <c r="CO755" s="69" t="str">
        <f t="shared" si="511"/>
        <v/>
      </c>
      <c r="CP755" s="70"/>
      <c r="CQ755" s="69" t="str">
        <f t="shared" ref="CQ755:CX755" si="512">IFERROR(IF(SUBTOTAL(109,CQ743:CQ752)&lt;&gt;CQ754,"Hidden",""),"Error")</f>
        <v/>
      </c>
      <c r="CR755" s="69" t="str">
        <f t="shared" si="512"/>
        <v/>
      </c>
      <c r="CS755" s="69" t="str">
        <f t="shared" si="512"/>
        <v/>
      </c>
      <c r="CT755" s="69" t="str">
        <f t="shared" si="512"/>
        <v/>
      </c>
      <c r="CU755" s="69" t="str">
        <f t="shared" si="512"/>
        <v/>
      </c>
      <c r="CV755" s="69" t="str">
        <f>IFERROR(IF(SUBTOTAL(109,CV743:CV752)&lt;&gt;CV754,"Hidden",""),"Error")</f>
        <v/>
      </c>
      <c r="CW755" s="69" t="str">
        <f>IFERROR(IF(SUBTOTAL(109,CW743:CW752)&lt;&gt;CW754,"Hidden",""),"Error")</f>
        <v/>
      </c>
      <c r="CX755" s="69" t="str">
        <f t="shared" si="512"/>
        <v/>
      </c>
      <c r="CY755" s="70"/>
      <c r="CZ755" s="69" t="str">
        <f t="shared" ref="CZ755:DG755" si="513">IFERROR(IF(SUBTOTAL(109,CZ743:CZ752)&lt;&gt;CZ754,"Hidden",""),"Error")</f>
        <v/>
      </c>
      <c r="DA755" s="69" t="str">
        <f t="shared" si="513"/>
        <v/>
      </c>
      <c r="DB755" s="69" t="str">
        <f t="shared" si="513"/>
        <v/>
      </c>
      <c r="DC755" s="69" t="str">
        <f t="shared" si="513"/>
        <v/>
      </c>
      <c r="DD755" s="69" t="str">
        <f t="shared" si="513"/>
        <v/>
      </c>
      <c r="DE755" s="69" t="str">
        <f>IFERROR(IF(SUBTOTAL(109,DE743:DE752)&lt;&gt;DE754,"Hidden",""),"Error")</f>
        <v/>
      </c>
      <c r="DF755" s="69" t="str">
        <f>IFERROR(IF(SUBTOTAL(109,DF743:DF752)&lt;&gt;DF754,"Hidden",""),"Error")</f>
        <v/>
      </c>
      <c r="DG755" s="69" t="str">
        <f t="shared" si="513"/>
        <v/>
      </c>
      <c r="DH755" s="70"/>
    </row>
    <row r="756" spans="1:112" s="83" customFormat="1" ht="11.5" x14ac:dyDescent="0.35">
      <c r="A756" s="87" t="s">
        <v>872</v>
      </c>
      <c r="B756" s="87"/>
      <c r="C756" s="93">
        <f t="shared" ref="C756:BN756" si="514">SUM(C754,C728,C539,C455,C410,C351)</f>
        <v>0</v>
      </c>
      <c r="D756" s="93">
        <f t="shared" si="514"/>
        <v>0</v>
      </c>
      <c r="E756" s="93">
        <f t="shared" si="514"/>
        <v>33122271.105242863</v>
      </c>
      <c r="F756" s="93">
        <f t="shared" si="514"/>
        <v>1671210.3370506382</v>
      </c>
      <c r="G756" s="93">
        <f t="shared" si="514"/>
        <v>3661729.798715875</v>
      </c>
      <c r="H756" s="93">
        <f t="shared" si="514"/>
        <v>5306293.3022302371</v>
      </c>
      <c r="I756" s="93">
        <f t="shared" si="514"/>
        <v>18916316.55623845</v>
      </c>
      <c r="J756" s="93">
        <f t="shared" si="514"/>
        <v>3644409.9388616197</v>
      </c>
      <c r="K756" s="93">
        <f t="shared" si="514"/>
        <v>12602.220000000001</v>
      </c>
      <c r="L756" s="93">
        <f t="shared" si="514"/>
        <v>0</v>
      </c>
      <c r="M756" s="93">
        <f t="shared" si="514"/>
        <v>451279.07910000003</v>
      </c>
      <c r="N756" s="94">
        <f t="shared" si="514"/>
        <v>0</v>
      </c>
      <c r="O756" s="93">
        <f t="shared" si="514"/>
        <v>1763315.212529859</v>
      </c>
      <c r="P756" s="93">
        <f t="shared" si="514"/>
        <v>3558937.3181340951</v>
      </c>
      <c r="Q756" s="93">
        <f t="shared" si="514"/>
        <v>5356970.5520901773</v>
      </c>
      <c r="R756" s="93">
        <f t="shared" si="514"/>
        <v>14894342.796652973</v>
      </c>
      <c r="S756" s="93">
        <f t="shared" si="514"/>
        <v>3569751.0727954088</v>
      </c>
      <c r="T756" s="93">
        <f t="shared" si="514"/>
        <v>11756.972</v>
      </c>
      <c r="U756" s="93">
        <f t="shared" si="514"/>
        <v>0</v>
      </c>
      <c r="V756" s="93">
        <f t="shared" si="514"/>
        <v>28930219.578933012</v>
      </c>
      <c r="W756" s="94">
        <f t="shared" si="514"/>
        <v>0</v>
      </c>
      <c r="X756" s="93">
        <f t="shared" si="514"/>
        <v>-92104.875479220907</v>
      </c>
      <c r="Y756" s="93">
        <f t="shared" si="514"/>
        <v>102792.48058177921</v>
      </c>
      <c r="Z756" s="93">
        <f t="shared" si="514"/>
        <v>-50677.249859940115</v>
      </c>
      <c r="AA756" s="93">
        <f t="shared" si="514"/>
        <v>-536241.79041452322</v>
      </c>
      <c r="AB756" s="93">
        <f t="shared" si="514"/>
        <v>74658.866066210059</v>
      </c>
      <c r="AC756" s="93">
        <f t="shared" si="514"/>
        <v>845.24800000000005</v>
      </c>
      <c r="AD756" s="93">
        <f t="shared" si="514"/>
        <v>0</v>
      </c>
      <c r="AE756" s="93">
        <f t="shared" si="514"/>
        <v>-19916905.049833015</v>
      </c>
      <c r="AF756" s="93">
        <f t="shared" si="514"/>
        <v>1768479.4705068297</v>
      </c>
      <c r="AG756" s="93">
        <f t="shared" si="514"/>
        <v>3526637.6959950267</v>
      </c>
      <c r="AH756" s="93">
        <f t="shared" si="514"/>
        <v>5193685.4913969524</v>
      </c>
      <c r="AI756" s="93">
        <f t="shared" si="514"/>
        <v>7277079.4278130736</v>
      </c>
      <c r="AJ756" s="93">
        <f t="shared" si="514"/>
        <v>3694050.3155534212</v>
      </c>
      <c r="AK756" s="93">
        <f t="shared" si="514"/>
        <v>29498.044189029999</v>
      </c>
      <c r="AL756" s="93">
        <f t="shared" si="514"/>
        <v>0</v>
      </c>
      <c r="AM756" s="93">
        <f t="shared" si="514"/>
        <v>21549430.445454337</v>
      </c>
      <c r="AN756" s="94">
        <f t="shared" si="514"/>
        <v>0</v>
      </c>
      <c r="AO756" s="93">
        <f t="shared" si="514"/>
        <v>1837449.1416686322</v>
      </c>
      <c r="AP756" s="93">
        <f t="shared" si="514"/>
        <v>3617622.3838647595</v>
      </c>
      <c r="AQ756" s="93">
        <f t="shared" si="514"/>
        <v>5325766.2911887066</v>
      </c>
      <c r="AR756" s="93">
        <f t="shared" si="514"/>
        <v>7360220.4123769086</v>
      </c>
      <c r="AS756" s="93">
        <f t="shared" si="514"/>
        <v>3873597.1670143316</v>
      </c>
      <c r="AT756" s="93">
        <f t="shared" si="514"/>
        <v>30028.077534404525</v>
      </c>
      <c r="AU756" s="93">
        <f t="shared" si="514"/>
        <v>0</v>
      </c>
      <c r="AV756" s="93">
        <f t="shared" si="514"/>
        <v>22104683.473647747</v>
      </c>
      <c r="AW756" s="94">
        <f t="shared" si="514"/>
        <v>0</v>
      </c>
      <c r="AX756" s="93">
        <f t="shared" si="514"/>
        <v>1907093.2278892114</v>
      </c>
      <c r="AY756" s="93">
        <f t="shared" si="514"/>
        <v>3747702.9479986075</v>
      </c>
      <c r="AZ756" s="93">
        <f t="shared" si="514"/>
        <v>5522906.8320110701</v>
      </c>
      <c r="BA756" s="93">
        <f t="shared" si="514"/>
        <v>7751728.7568687256</v>
      </c>
      <c r="BB756" s="93">
        <f t="shared" si="514"/>
        <v>4083511.7482229536</v>
      </c>
      <c r="BC756" s="93">
        <f t="shared" si="514"/>
        <v>30280.145999573131</v>
      </c>
      <c r="BD756" s="93">
        <f t="shared" si="514"/>
        <v>0</v>
      </c>
      <c r="BE756" s="93">
        <f t="shared" si="514"/>
        <v>23103223.658990134</v>
      </c>
      <c r="BF756" s="94">
        <f t="shared" si="514"/>
        <v>0</v>
      </c>
      <c r="BG756" s="93">
        <f t="shared" si="514"/>
        <v>1972412.0406179749</v>
      </c>
      <c r="BH756" s="93">
        <f t="shared" si="514"/>
        <v>3872752.9053501897</v>
      </c>
      <c r="BI756" s="93">
        <f t="shared" si="514"/>
        <v>5709082.1831434872</v>
      </c>
      <c r="BJ756" s="93">
        <f t="shared" si="514"/>
        <v>7887525.5341178905</v>
      </c>
      <c r="BK756" s="93">
        <f t="shared" si="514"/>
        <v>4417564.9005841203</v>
      </c>
      <c r="BL756" s="93">
        <f t="shared" si="514"/>
        <v>2582580.5119531723</v>
      </c>
      <c r="BM756" s="93">
        <f t="shared" si="514"/>
        <v>0</v>
      </c>
      <c r="BN756" s="93">
        <f t="shared" si="514"/>
        <v>23699789.24269994</v>
      </c>
      <c r="BO756" s="94">
        <f t="shared" ref="BO756:DH756" si="515">SUM(BO754,BO728,BO539,BO455,BO410,BO351)</f>
        <v>0</v>
      </c>
      <c r="BP756" s="93">
        <f t="shared" si="515"/>
        <v>2026235.4899468925</v>
      </c>
      <c r="BQ756" s="93">
        <f t="shared" si="515"/>
        <v>3980734.1028741179</v>
      </c>
      <c r="BR756" s="93">
        <f t="shared" si="515"/>
        <v>5867349.9724044399</v>
      </c>
      <c r="BS756" s="93">
        <f t="shared" si="515"/>
        <v>8030427.4592536092</v>
      </c>
      <c r="BT756" s="93">
        <f t="shared" si="515"/>
        <v>4284213.812047096</v>
      </c>
      <c r="BU756" s="93">
        <f t="shared" si="515"/>
        <v>2650854.5333672198</v>
      </c>
      <c r="BV756" s="93">
        <f t="shared" si="515"/>
        <v>0</v>
      </c>
      <c r="BW756" s="93">
        <f t="shared" si="515"/>
        <v>24279363.923525728</v>
      </c>
      <c r="BX756" s="94">
        <f t="shared" si="515"/>
        <v>0</v>
      </c>
      <c r="BY756" s="93">
        <f t="shared" si="515"/>
        <v>2081673.6427556775</v>
      </c>
      <c r="BZ756" s="93">
        <f t="shared" si="515"/>
        <v>4091635.1769697731</v>
      </c>
      <c r="CA756" s="93">
        <f t="shared" si="515"/>
        <v>6030365.7953432221</v>
      </c>
      <c r="CB756" s="93">
        <f t="shared" si="515"/>
        <v>8360503.1722648144</v>
      </c>
      <c r="CC756" s="93">
        <f t="shared" si="515"/>
        <v>4461228.5180347236</v>
      </c>
      <c r="CD756" s="93">
        <f t="shared" si="515"/>
        <v>2721176.7754236897</v>
      </c>
      <c r="CE756" s="93">
        <f t="shared" si="515"/>
        <v>0</v>
      </c>
      <c r="CF756" s="93">
        <f t="shared" si="515"/>
        <v>25115809.392367788</v>
      </c>
      <c r="CG756" s="94">
        <f t="shared" si="515"/>
        <v>0</v>
      </c>
      <c r="CH756" s="93">
        <f t="shared" si="515"/>
        <v>2138774.9401487261</v>
      </c>
      <c r="CI756" s="93">
        <f t="shared" si="515"/>
        <v>4205863.2832882963</v>
      </c>
      <c r="CJ756" s="93">
        <f t="shared" si="515"/>
        <v>6198272.0929701682</v>
      </c>
      <c r="CK756" s="93">
        <f t="shared" si="515"/>
        <v>8590552.7388926838</v>
      </c>
      <c r="CL756" s="93">
        <f t="shared" si="515"/>
        <v>4583476.5066512525</v>
      </c>
      <c r="CM756" s="93">
        <f t="shared" si="515"/>
        <v>2793608.6847418537</v>
      </c>
      <c r="CN756" s="93">
        <f t="shared" si="515"/>
        <v>0</v>
      </c>
      <c r="CO756" s="93">
        <f t="shared" si="515"/>
        <v>25807342.648950703</v>
      </c>
      <c r="CP756" s="94">
        <f t="shared" si="515"/>
        <v>0</v>
      </c>
      <c r="CQ756" s="93">
        <f t="shared" si="515"/>
        <v>2197589.2764635663</v>
      </c>
      <c r="CR756" s="93">
        <f t="shared" si="515"/>
        <v>4323518.2327963756</v>
      </c>
      <c r="CS756" s="93">
        <f t="shared" si="515"/>
        <v>6371215.5795259215</v>
      </c>
      <c r="CT756" s="93">
        <f t="shared" si="515"/>
        <v>8827503.7925193887</v>
      </c>
      <c r="CU756" s="93">
        <f t="shared" si="515"/>
        <v>4709391.9349262752</v>
      </c>
      <c r="CV756" s="93">
        <f t="shared" si="515"/>
        <v>2868213.5513395616</v>
      </c>
      <c r="CW756" s="93">
        <f t="shared" si="515"/>
        <v>0</v>
      </c>
      <c r="CX756" s="93">
        <f t="shared" si="515"/>
        <v>26519621.903231107</v>
      </c>
      <c r="CY756" s="94">
        <f t="shared" si="515"/>
        <v>0</v>
      </c>
      <c r="CZ756" s="93">
        <f t="shared" si="515"/>
        <v>912086.05702019145</v>
      </c>
      <c r="DA756" s="93">
        <f t="shared" si="515"/>
        <v>2216631.8288407838</v>
      </c>
      <c r="DB756" s="93">
        <f t="shared" si="515"/>
        <v>2960949.5288718762</v>
      </c>
      <c r="DC756" s="93">
        <f t="shared" si="515"/>
        <v>3404125.2588406191</v>
      </c>
      <c r="DD756" s="93">
        <f t="shared" si="515"/>
        <v>1924431.3491139223</v>
      </c>
      <c r="DE756" s="93">
        <f t="shared" si="515"/>
        <v>30574.711999646737</v>
      </c>
      <c r="DF756" s="93">
        <f t="shared" si="515"/>
        <v>180</v>
      </c>
      <c r="DG756" s="93">
        <f t="shared" si="515"/>
        <v>11508585.141686961</v>
      </c>
      <c r="DH756" s="94">
        <f t="shared" si="515"/>
        <v>0</v>
      </c>
    </row>
    <row r="757" spans="1:112" s="83" customFormat="1" ht="11.5" outlineLevel="1" x14ac:dyDescent="0.35">
      <c r="A757" s="87"/>
      <c r="B757" s="87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99"/>
      <c r="O757" s="72"/>
      <c r="P757" s="72"/>
      <c r="Q757" s="72"/>
      <c r="R757" s="72"/>
      <c r="S757" s="72"/>
      <c r="T757" s="72"/>
      <c r="U757" s="72"/>
      <c r="V757" s="72"/>
      <c r="W757" s="99"/>
      <c r="X757" s="72"/>
      <c r="Y757" s="72"/>
      <c r="Z757" s="72"/>
      <c r="AA757" s="72"/>
      <c r="AB757" s="72"/>
      <c r="AC757" s="72"/>
      <c r="AD757" s="72"/>
      <c r="AE757" s="72"/>
      <c r="AF757" s="72"/>
      <c r="AG757" s="72"/>
      <c r="AH757" s="72"/>
      <c r="AI757" s="72"/>
      <c r="AJ757" s="72"/>
      <c r="AK757" s="72"/>
      <c r="AL757" s="72"/>
      <c r="AM757" s="72"/>
      <c r="AN757" s="99"/>
      <c r="AO757" s="72"/>
      <c r="AP757" s="72"/>
      <c r="AQ757" s="72"/>
      <c r="AR757" s="72"/>
      <c r="AS757" s="72"/>
      <c r="AT757" s="72"/>
      <c r="AU757" s="72"/>
      <c r="AV757" s="72"/>
      <c r="AW757" s="99"/>
      <c r="AX757" s="72"/>
      <c r="AY757" s="72"/>
      <c r="AZ757" s="72"/>
      <c r="BA757" s="72"/>
      <c r="BB757" s="72"/>
      <c r="BC757" s="72"/>
      <c r="BD757" s="72"/>
      <c r="BE757" s="72"/>
      <c r="BF757" s="99"/>
      <c r="BG757" s="72"/>
      <c r="BH757" s="72"/>
      <c r="BI757" s="72"/>
      <c r="BJ757" s="72"/>
      <c r="BK757" s="72"/>
      <c r="BL757" s="72"/>
      <c r="BM757" s="72"/>
      <c r="BN757" s="72"/>
      <c r="BO757" s="99"/>
      <c r="BP757" s="72"/>
      <c r="BQ757" s="72"/>
      <c r="BR757" s="72"/>
      <c r="BS757" s="72"/>
      <c r="BT757" s="72"/>
      <c r="BU757" s="72"/>
      <c r="BV757" s="72"/>
      <c r="BW757" s="72"/>
      <c r="BX757" s="99"/>
      <c r="BY757" s="72"/>
      <c r="BZ757" s="72"/>
      <c r="CA757" s="72"/>
      <c r="CB757" s="72"/>
      <c r="CC757" s="72"/>
      <c r="CD757" s="72"/>
      <c r="CE757" s="72"/>
      <c r="CF757" s="72"/>
      <c r="CG757" s="99"/>
      <c r="CH757" s="72"/>
      <c r="CI757" s="72"/>
      <c r="CJ757" s="72"/>
      <c r="CK757" s="72"/>
      <c r="CL757" s="72"/>
      <c r="CM757" s="72"/>
      <c r="CN757" s="72"/>
      <c r="CO757" s="72"/>
      <c r="CP757" s="99"/>
      <c r="CQ757" s="72"/>
      <c r="CR757" s="72"/>
      <c r="CS757" s="72"/>
      <c r="CT757" s="72"/>
      <c r="CU757" s="72"/>
      <c r="CV757" s="72"/>
      <c r="CW757" s="72"/>
      <c r="CX757" s="72"/>
      <c r="CY757" s="99"/>
      <c r="CZ757" s="72"/>
      <c r="DA757" s="72"/>
      <c r="DB757" s="72"/>
      <c r="DC757" s="72"/>
      <c r="DD757" s="72"/>
      <c r="DE757" s="72"/>
      <c r="DF757" s="72"/>
      <c r="DG757" s="72"/>
      <c r="DH757" s="99"/>
    </row>
    <row r="758" spans="1:112" s="83" customFormat="1" ht="11.5" hidden="1" outlineLevel="1" x14ac:dyDescent="0.35">
      <c r="A758" s="87" t="s">
        <v>873</v>
      </c>
      <c r="B758" s="87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99"/>
      <c r="O758" s="72"/>
      <c r="P758" s="72"/>
      <c r="Q758" s="72"/>
      <c r="R758" s="72"/>
      <c r="S758" s="72"/>
      <c r="T758" s="72"/>
      <c r="U758" s="72"/>
      <c r="V758" s="72"/>
      <c r="W758" s="99"/>
      <c r="X758" s="72"/>
      <c r="Y758" s="72"/>
      <c r="Z758" s="72"/>
      <c r="AA758" s="72"/>
      <c r="AB758" s="72"/>
      <c r="AC758" s="72"/>
      <c r="AD758" s="72"/>
      <c r="AE758" s="72"/>
      <c r="AF758" s="72"/>
      <c r="AG758" s="72"/>
      <c r="AH758" s="72"/>
      <c r="AI758" s="72"/>
      <c r="AJ758" s="72"/>
      <c r="AK758" s="72"/>
      <c r="AL758" s="72"/>
      <c r="AM758" s="72"/>
      <c r="AN758" s="99"/>
      <c r="AO758" s="72"/>
      <c r="AP758" s="72"/>
      <c r="AQ758" s="72"/>
      <c r="AR758" s="72"/>
      <c r="AS758" s="72"/>
      <c r="AT758" s="72"/>
      <c r="AU758" s="72"/>
      <c r="AV758" s="72"/>
      <c r="AW758" s="99"/>
      <c r="AX758" s="72"/>
      <c r="AY758" s="72"/>
      <c r="AZ758" s="72"/>
      <c r="BA758" s="72"/>
      <c r="BB758" s="72"/>
      <c r="BC758" s="72"/>
      <c r="BD758" s="72"/>
      <c r="BE758" s="72"/>
      <c r="BF758" s="99"/>
      <c r="BG758" s="72"/>
      <c r="BH758" s="72"/>
      <c r="BI758" s="72"/>
      <c r="BJ758" s="72"/>
      <c r="BK758" s="72"/>
      <c r="BL758" s="72"/>
      <c r="BM758" s="72"/>
      <c r="BN758" s="72"/>
      <c r="BO758" s="99"/>
      <c r="BP758" s="72"/>
      <c r="BQ758" s="72"/>
      <c r="BR758" s="72"/>
      <c r="BS758" s="72"/>
      <c r="BT758" s="72"/>
      <c r="BU758" s="72"/>
      <c r="BV758" s="72"/>
      <c r="BW758" s="72"/>
      <c r="BX758" s="99"/>
      <c r="BY758" s="72"/>
      <c r="BZ758" s="72"/>
      <c r="CA758" s="72"/>
      <c r="CB758" s="72"/>
      <c r="CC758" s="72"/>
      <c r="CD758" s="72"/>
      <c r="CE758" s="72"/>
      <c r="CF758" s="72"/>
      <c r="CG758" s="99"/>
      <c r="CH758" s="72"/>
      <c r="CI758" s="72"/>
      <c r="CJ758" s="72"/>
      <c r="CK758" s="72"/>
      <c r="CL758" s="72"/>
      <c r="CM758" s="72"/>
      <c r="CN758" s="72"/>
      <c r="CO758" s="72"/>
      <c r="CP758" s="99"/>
      <c r="CQ758" s="72"/>
      <c r="CR758" s="72"/>
      <c r="CS758" s="72"/>
      <c r="CT758" s="72"/>
      <c r="CU758" s="72"/>
      <c r="CV758" s="72"/>
      <c r="CW758" s="72"/>
      <c r="CX758" s="72"/>
      <c r="CY758" s="99"/>
      <c r="CZ758" s="72"/>
      <c r="DA758" s="72"/>
      <c r="DB758" s="72"/>
      <c r="DC758" s="72"/>
      <c r="DD758" s="72"/>
      <c r="DE758" s="72"/>
      <c r="DF758" s="72"/>
      <c r="DG758" s="72"/>
      <c r="DH758" s="99"/>
    </row>
    <row r="759" spans="1:112" s="83" customFormat="1" ht="11.5" hidden="1" outlineLevel="2" x14ac:dyDescent="0.35">
      <c r="A759" s="88"/>
      <c r="B759" s="88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0"/>
      <c r="O759" s="72"/>
      <c r="P759" s="72"/>
      <c r="Q759" s="72"/>
      <c r="R759" s="72"/>
      <c r="S759" s="72"/>
      <c r="T759" s="72"/>
      <c r="U759" s="72"/>
      <c r="V759" s="72"/>
      <c r="W759" s="70"/>
      <c r="X759" s="72"/>
      <c r="Y759" s="72"/>
      <c r="Z759" s="72"/>
      <c r="AA759" s="72"/>
      <c r="AB759" s="72"/>
      <c r="AC759" s="72"/>
      <c r="AD759" s="72"/>
      <c r="AE759" s="72"/>
      <c r="AF759" s="72"/>
      <c r="AG759" s="72"/>
      <c r="AH759" s="72"/>
      <c r="AI759" s="72"/>
      <c r="AJ759" s="72"/>
      <c r="AK759" s="72"/>
      <c r="AL759" s="72"/>
      <c r="AM759" s="72"/>
      <c r="AN759" s="70"/>
      <c r="AO759" s="72"/>
      <c r="AP759" s="72"/>
      <c r="AQ759" s="72"/>
      <c r="AR759" s="72"/>
      <c r="AS759" s="72"/>
      <c r="AT759" s="72"/>
      <c r="AU759" s="72"/>
      <c r="AV759" s="72"/>
      <c r="AW759" s="70"/>
      <c r="AX759" s="72"/>
      <c r="AY759" s="72"/>
      <c r="AZ759" s="72"/>
      <c r="BA759" s="72"/>
      <c r="BB759" s="72"/>
      <c r="BC759" s="72"/>
      <c r="BD759" s="72"/>
      <c r="BE759" s="72"/>
      <c r="BF759" s="70"/>
      <c r="BG759" s="72"/>
      <c r="BH759" s="72"/>
      <c r="BI759" s="72"/>
      <c r="BJ759" s="72"/>
      <c r="BK759" s="72"/>
      <c r="BL759" s="72"/>
      <c r="BM759" s="72"/>
      <c r="BN759" s="72"/>
      <c r="BO759" s="70"/>
      <c r="BP759" s="72"/>
      <c r="BQ759" s="72"/>
      <c r="BR759" s="72"/>
      <c r="BS759" s="72"/>
      <c r="BT759" s="72"/>
      <c r="BU759" s="72"/>
      <c r="BV759" s="72"/>
      <c r="BW759" s="72"/>
      <c r="BX759" s="70"/>
      <c r="BY759" s="72"/>
      <c r="BZ759" s="72"/>
      <c r="CA759" s="72"/>
      <c r="CB759" s="72"/>
      <c r="CC759" s="72"/>
      <c r="CD759" s="72"/>
      <c r="CE759" s="72"/>
      <c r="CF759" s="72"/>
      <c r="CG759" s="70"/>
      <c r="CH759" s="72"/>
      <c r="CI759" s="72"/>
      <c r="CJ759" s="72"/>
      <c r="CK759" s="72"/>
      <c r="CL759" s="72"/>
      <c r="CM759" s="72"/>
      <c r="CN759" s="72"/>
      <c r="CO759" s="72"/>
      <c r="CP759" s="70"/>
      <c r="CQ759" s="72"/>
      <c r="CR759" s="72"/>
      <c r="CS759" s="72"/>
      <c r="CT759" s="72"/>
      <c r="CU759" s="72"/>
      <c r="CV759" s="72"/>
      <c r="CW759" s="72"/>
      <c r="CX759" s="72"/>
      <c r="CY759" s="70"/>
      <c r="CZ759" s="72"/>
      <c r="DA759" s="72"/>
      <c r="DB759" s="72"/>
      <c r="DC759" s="72"/>
      <c r="DD759" s="72"/>
      <c r="DE759" s="72"/>
      <c r="DF759" s="72"/>
      <c r="DG759" s="72"/>
      <c r="DH759" s="70"/>
    </row>
    <row r="760" spans="1:112" s="83" customFormat="1" ht="11.5" hidden="1" outlineLevel="2" x14ac:dyDescent="0.35">
      <c r="A760" s="88"/>
      <c r="B760" s="88" t="s">
        <v>874</v>
      </c>
      <c r="C760" s="72"/>
      <c r="D760" s="72">
        <v>0</v>
      </c>
      <c r="E760" s="72">
        <v>148741.5</v>
      </c>
      <c r="F760" s="72">
        <v>2400</v>
      </c>
      <c r="G760" s="72">
        <v>25026.5</v>
      </c>
      <c r="H760" s="72">
        <v>40156</v>
      </c>
      <c r="I760" s="72">
        <v>36540</v>
      </c>
      <c r="J760" s="72">
        <v>44619</v>
      </c>
      <c r="K760" s="72">
        <v>0</v>
      </c>
      <c r="L760" s="72">
        <v>0</v>
      </c>
      <c r="M760" s="72">
        <v>0</v>
      </c>
      <c r="N760" s="70">
        <v>0</v>
      </c>
      <c r="O760" s="72">
        <v>28725.906666666666</v>
      </c>
      <c r="P760" s="72">
        <v>20251.146984126983</v>
      </c>
      <c r="Q760" s="72">
        <v>61539.653999999995</v>
      </c>
      <c r="R760" s="72">
        <v>347922.54040293046</v>
      </c>
      <c r="S760" s="72">
        <v>52377.797523809517</v>
      </c>
      <c r="T760" s="72">
        <v>0</v>
      </c>
      <c r="U760" s="72">
        <v>0</v>
      </c>
      <c r="V760" s="72">
        <v>510817.04557753366</v>
      </c>
      <c r="W760" s="70">
        <v>0</v>
      </c>
      <c r="X760" s="69">
        <f t="shared" ref="X760:AE760" si="516">F760-O760</f>
        <v>-26325.906666666666</v>
      </c>
      <c r="Y760" s="69">
        <f t="shared" si="516"/>
        <v>4775.3530158730173</v>
      </c>
      <c r="Z760" s="69">
        <f t="shared" si="516"/>
        <v>-21383.653999999995</v>
      </c>
      <c r="AA760" s="69">
        <f t="shared" si="516"/>
        <v>-311382.54040293046</v>
      </c>
      <c r="AB760" s="69">
        <f t="shared" si="516"/>
        <v>-7758.7975238095169</v>
      </c>
      <c r="AC760" s="69">
        <f t="shared" si="516"/>
        <v>0</v>
      </c>
      <c r="AD760" s="69">
        <f t="shared" si="516"/>
        <v>0</v>
      </c>
      <c r="AE760" s="69">
        <f t="shared" si="516"/>
        <v>-510817.04557753366</v>
      </c>
      <c r="AF760" s="72">
        <v>28725.906666666666</v>
      </c>
      <c r="AG760" s="72">
        <v>13059.201150793651</v>
      </c>
      <c r="AH760" s="72">
        <v>58308.565999999999</v>
      </c>
      <c r="AI760" s="72">
        <v>341129.99223626376</v>
      </c>
      <c r="AJ760" s="72">
        <v>22023.72514285714</v>
      </c>
      <c r="AK760" s="72">
        <v>0</v>
      </c>
      <c r="AL760" s="72">
        <v>0</v>
      </c>
      <c r="AM760" s="72">
        <v>463247.39119658119</v>
      </c>
      <c r="AN760" s="70">
        <v>0</v>
      </c>
      <c r="AO760" s="72">
        <v>8948.0805555555526</v>
      </c>
      <c r="AP760" s="72">
        <v>2952.4914285714285</v>
      </c>
      <c r="AQ760" s="72">
        <v>19979.123166666672</v>
      </c>
      <c r="AR760" s="72">
        <v>321258.37542673998</v>
      </c>
      <c r="AS760" s="72">
        <v>77871.588000000018</v>
      </c>
      <c r="AT760" s="72">
        <v>0</v>
      </c>
      <c r="AU760" s="72">
        <v>0</v>
      </c>
      <c r="AV760" s="72">
        <v>431009.65857753367</v>
      </c>
      <c r="AW760" s="70">
        <v>0</v>
      </c>
      <c r="AX760" s="72">
        <v>0</v>
      </c>
      <c r="AY760" s="72">
        <v>2110.1630952380956</v>
      </c>
      <c r="AZ760" s="72">
        <v>867.96266666666634</v>
      </c>
      <c r="BA760" s="72">
        <v>303411.17430769233</v>
      </c>
      <c r="BB760" s="72">
        <v>-40670.816666666666</v>
      </c>
      <c r="BC760" s="72">
        <v>0</v>
      </c>
      <c r="BD760" s="72">
        <v>0</v>
      </c>
      <c r="BE760" s="72">
        <v>265718.48340293043</v>
      </c>
      <c r="BF760" s="70">
        <v>0</v>
      </c>
      <c r="BG760" s="72">
        <v>0</v>
      </c>
      <c r="BH760" s="72">
        <v>276.91666666666697</v>
      </c>
      <c r="BI760" s="72">
        <v>0</v>
      </c>
      <c r="BJ760" s="72">
        <v>302510.29230769235</v>
      </c>
      <c r="BK760" s="72">
        <v>3750.0509999999995</v>
      </c>
      <c r="BL760" s="72">
        <v>0</v>
      </c>
      <c r="BM760" s="72">
        <v>0</v>
      </c>
      <c r="BN760" s="72">
        <v>306537.25997435901</v>
      </c>
      <c r="BO760" s="70">
        <v>0</v>
      </c>
      <c r="BP760" s="72">
        <v>0</v>
      </c>
      <c r="BQ760" s="72">
        <v>0</v>
      </c>
      <c r="BR760" s="72">
        <v>0</v>
      </c>
      <c r="BS760" s="72">
        <v>302510.29230769235</v>
      </c>
      <c r="BT760" s="72">
        <v>3205.1659999999993</v>
      </c>
      <c r="BU760" s="72">
        <v>0</v>
      </c>
      <c r="BV760" s="72">
        <v>0</v>
      </c>
      <c r="BW760" s="72">
        <v>305715.45830769237</v>
      </c>
      <c r="BX760" s="70">
        <v>867.96266666666634</v>
      </c>
      <c r="BY760" s="72">
        <v>0</v>
      </c>
      <c r="BZ760" s="72">
        <v>0</v>
      </c>
      <c r="CA760" s="72">
        <v>0</v>
      </c>
      <c r="CB760" s="72">
        <v>302510.29230769235</v>
      </c>
      <c r="CC760" s="72">
        <v>3205.1659999999993</v>
      </c>
      <c r="CD760" s="72">
        <v>0</v>
      </c>
      <c r="CE760" s="72">
        <v>0</v>
      </c>
      <c r="CF760" s="72">
        <v>305715.45830769237</v>
      </c>
      <c r="CG760" s="70">
        <v>0</v>
      </c>
      <c r="CH760" s="72">
        <v>0</v>
      </c>
      <c r="CI760" s="72">
        <v>0</v>
      </c>
      <c r="CJ760" s="72">
        <v>0</v>
      </c>
      <c r="CK760" s="72">
        <v>302510.29230769235</v>
      </c>
      <c r="CL760" s="72">
        <v>3205.1659999999993</v>
      </c>
      <c r="CM760" s="72">
        <v>0</v>
      </c>
      <c r="CN760" s="72">
        <v>0</v>
      </c>
      <c r="CO760" s="72">
        <v>305715.45830769237</v>
      </c>
      <c r="CP760" s="70">
        <v>0</v>
      </c>
      <c r="CQ760" s="72">
        <v>0</v>
      </c>
      <c r="CR760" s="72">
        <v>0</v>
      </c>
      <c r="CS760" s="72">
        <v>0</v>
      </c>
      <c r="CT760" s="72">
        <v>302510.29230769235</v>
      </c>
      <c r="CU760" s="72">
        <v>3205.1659999999993</v>
      </c>
      <c r="CV760" s="72">
        <v>0</v>
      </c>
      <c r="CW760" s="72">
        <v>0</v>
      </c>
      <c r="CX760" s="72">
        <v>305715.45830769237</v>
      </c>
      <c r="CY760" s="70">
        <v>0</v>
      </c>
      <c r="CZ760" s="72">
        <v>0</v>
      </c>
      <c r="DA760" s="72">
        <v>0</v>
      </c>
      <c r="DB760" s="72">
        <v>0</v>
      </c>
      <c r="DC760" s="72">
        <v>302510.29230769235</v>
      </c>
      <c r="DD760" s="72">
        <v>3205.1659999999993</v>
      </c>
      <c r="DE760" s="72">
        <v>0</v>
      </c>
      <c r="DF760" s="72">
        <v>0</v>
      </c>
      <c r="DG760" s="72">
        <v>305715.45830769237</v>
      </c>
      <c r="DH760" s="70">
        <v>0</v>
      </c>
    </row>
    <row r="761" spans="1:112" s="83" customFormat="1" ht="11.5" hidden="1" outlineLevel="2" x14ac:dyDescent="0.35">
      <c r="A761" s="88"/>
      <c r="B761" s="88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0"/>
      <c r="O761" s="72"/>
      <c r="P761" s="72"/>
      <c r="Q761" s="72"/>
      <c r="R761" s="72"/>
      <c r="S761" s="72"/>
      <c r="T761" s="72"/>
      <c r="U761" s="72"/>
      <c r="V761" s="72"/>
      <c r="W761" s="70"/>
      <c r="X761" s="72"/>
      <c r="Y761" s="72"/>
      <c r="Z761" s="72"/>
      <c r="AA761" s="72"/>
      <c r="AB761" s="72"/>
      <c r="AC761" s="72"/>
      <c r="AD761" s="72"/>
      <c r="AE761" s="72"/>
      <c r="AF761" s="72"/>
      <c r="AG761" s="72"/>
      <c r="AH761" s="72"/>
      <c r="AI761" s="72"/>
      <c r="AJ761" s="72"/>
      <c r="AK761" s="72"/>
      <c r="AL761" s="72"/>
      <c r="AM761" s="72"/>
      <c r="AN761" s="70"/>
      <c r="AO761" s="72"/>
      <c r="AP761" s="72"/>
      <c r="AQ761" s="72"/>
      <c r="AR761" s="72"/>
      <c r="AS761" s="72"/>
      <c r="AT761" s="72"/>
      <c r="AU761" s="72"/>
      <c r="AV761" s="72"/>
      <c r="AW761" s="70"/>
      <c r="AX761" s="72"/>
      <c r="AY761" s="72"/>
      <c r="AZ761" s="72"/>
      <c r="BA761" s="72"/>
      <c r="BB761" s="72"/>
      <c r="BC761" s="72"/>
      <c r="BD761" s="72"/>
      <c r="BE761" s="72"/>
      <c r="BF761" s="70"/>
      <c r="BG761" s="72"/>
      <c r="BH761" s="72"/>
      <c r="BI761" s="72"/>
      <c r="BJ761" s="72"/>
      <c r="BK761" s="72"/>
      <c r="BL761" s="72"/>
      <c r="BM761" s="72"/>
      <c r="BN761" s="72">
        <v>0</v>
      </c>
      <c r="BO761" s="70"/>
      <c r="BP761" s="72">
        <v>0</v>
      </c>
      <c r="BQ761" s="72">
        <v>0</v>
      </c>
      <c r="BR761" s="72">
        <v>0</v>
      </c>
      <c r="BS761" s="72">
        <v>0</v>
      </c>
      <c r="BT761" s="72">
        <v>0</v>
      </c>
      <c r="BU761" s="72">
        <v>0</v>
      </c>
      <c r="BV761" s="72">
        <v>0</v>
      </c>
      <c r="BW761" s="72">
        <v>0</v>
      </c>
      <c r="BX761" s="70"/>
      <c r="BY761" s="72"/>
      <c r="BZ761" s="72"/>
      <c r="CA761" s="72"/>
      <c r="CB761" s="72"/>
      <c r="CC761" s="72"/>
      <c r="CD761" s="72"/>
      <c r="CE761" s="72"/>
      <c r="CF761" s="72"/>
      <c r="CG761" s="70"/>
      <c r="CH761" s="72"/>
      <c r="CI761" s="72"/>
      <c r="CJ761" s="72"/>
      <c r="CK761" s="72"/>
      <c r="CL761" s="72"/>
      <c r="CM761" s="72"/>
      <c r="CN761" s="72"/>
      <c r="CO761" s="72"/>
      <c r="CP761" s="70"/>
      <c r="CQ761" s="72"/>
      <c r="CR761" s="72"/>
      <c r="CS761" s="72"/>
      <c r="CT761" s="72"/>
      <c r="CU761" s="72"/>
      <c r="CV761" s="72"/>
      <c r="CW761" s="72"/>
      <c r="CX761" s="72"/>
      <c r="CY761" s="70"/>
      <c r="CZ761" s="72"/>
      <c r="DA761" s="72"/>
      <c r="DB761" s="72"/>
      <c r="DC761" s="72"/>
      <c r="DD761" s="72"/>
      <c r="DE761" s="72"/>
      <c r="DF761" s="72"/>
      <c r="DG761" s="72"/>
      <c r="DH761" s="70"/>
    </row>
    <row r="762" spans="1:112" s="83" customFormat="1" ht="11.5" hidden="1" outlineLevel="2" x14ac:dyDescent="0.35">
      <c r="A762" s="88"/>
      <c r="B762" s="88" t="s">
        <v>875</v>
      </c>
      <c r="C762" s="72"/>
      <c r="D762" s="72">
        <v>0</v>
      </c>
      <c r="E762" s="72">
        <v>412661.87</v>
      </c>
      <c r="F762" s="72">
        <v>3968</v>
      </c>
      <c r="G762" s="72">
        <v>20000</v>
      </c>
      <c r="H762" s="72">
        <v>28000</v>
      </c>
      <c r="I762" s="72">
        <v>360693.87</v>
      </c>
      <c r="J762" s="72">
        <v>0</v>
      </c>
      <c r="K762" s="72">
        <v>0</v>
      </c>
      <c r="L762" s="72">
        <v>0</v>
      </c>
      <c r="M762" s="72">
        <v>0</v>
      </c>
      <c r="N762" s="70">
        <v>0</v>
      </c>
      <c r="O762" s="72">
        <v>0</v>
      </c>
      <c r="P762" s="72">
        <v>0</v>
      </c>
      <c r="Q762" s="72">
        <v>0</v>
      </c>
      <c r="R762" s="72">
        <v>126018.86645299145</v>
      </c>
      <c r="S762" s="72">
        <v>0</v>
      </c>
      <c r="T762" s="72">
        <v>0</v>
      </c>
      <c r="U762" s="72">
        <v>0</v>
      </c>
      <c r="V762" s="72">
        <v>126018.86645299145</v>
      </c>
      <c r="W762" s="70">
        <v>0</v>
      </c>
      <c r="X762" s="69">
        <f t="shared" ref="X762:AE771" si="517">F762-O762</f>
        <v>3968</v>
      </c>
      <c r="Y762" s="69">
        <f t="shared" si="517"/>
        <v>20000</v>
      </c>
      <c r="Z762" s="69">
        <f t="shared" si="517"/>
        <v>28000</v>
      </c>
      <c r="AA762" s="69">
        <f t="shared" si="517"/>
        <v>234675.00354700856</v>
      </c>
      <c r="AB762" s="69">
        <f t="shared" si="517"/>
        <v>0</v>
      </c>
      <c r="AC762" s="69">
        <f t="shared" si="517"/>
        <v>0</v>
      </c>
      <c r="AD762" s="69">
        <f t="shared" si="517"/>
        <v>0</v>
      </c>
      <c r="AE762" s="69">
        <f t="shared" si="517"/>
        <v>-126018.86645299145</v>
      </c>
      <c r="AF762" s="72">
        <v>512.82051282051282</v>
      </c>
      <c r="AG762" s="72">
        <v>20000</v>
      </c>
      <c r="AH762" s="72">
        <v>28000</v>
      </c>
      <c r="AI762" s="72">
        <v>243824.53611111114</v>
      </c>
      <c r="AJ762" s="72">
        <v>0</v>
      </c>
      <c r="AK762" s="72">
        <v>0</v>
      </c>
      <c r="AL762" s="72">
        <v>0</v>
      </c>
      <c r="AM762" s="72">
        <v>292337.35662393167</v>
      </c>
      <c r="AN762" s="70">
        <v>0</v>
      </c>
      <c r="AO762" s="72">
        <v>512.82051282051282</v>
      </c>
      <c r="AP762" s="72">
        <v>20000</v>
      </c>
      <c r="AQ762" s="72">
        <v>28000</v>
      </c>
      <c r="AR762" s="72">
        <v>243816.54999999996</v>
      </c>
      <c r="AS762" s="72">
        <v>0</v>
      </c>
      <c r="AT762" s="72">
        <v>0</v>
      </c>
      <c r="AU762" s="72">
        <v>0</v>
      </c>
      <c r="AV762" s="72">
        <v>292329.37051282049</v>
      </c>
      <c r="AW762" s="70">
        <v>0</v>
      </c>
      <c r="AX762" s="72">
        <v>512.8205128205127</v>
      </c>
      <c r="AY762" s="72">
        <v>20000</v>
      </c>
      <c r="AZ762" s="72">
        <v>28000</v>
      </c>
      <c r="BA762" s="72">
        <v>241173.14722222227</v>
      </c>
      <c r="BB762" s="72">
        <v>0</v>
      </c>
      <c r="BC762" s="72">
        <v>0</v>
      </c>
      <c r="BD762" s="72">
        <v>0</v>
      </c>
      <c r="BE762" s="72">
        <v>289685.9677350428</v>
      </c>
      <c r="BF762" s="70">
        <v>0</v>
      </c>
      <c r="BG762" s="72">
        <v>512.82051282051293</v>
      </c>
      <c r="BH762" s="72">
        <v>0</v>
      </c>
      <c r="BI762" s="72">
        <v>0</v>
      </c>
      <c r="BJ762" s="72">
        <v>224983.21666666662</v>
      </c>
      <c r="BK762" s="72">
        <v>0</v>
      </c>
      <c r="BL762" s="72">
        <v>0</v>
      </c>
      <c r="BM762" s="72">
        <v>0</v>
      </c>
      <c r="BN762" s="72">
        <v>225496.03717948712</v>
      </c>
      <c r="BO762" s="70">
        <v>0</v>
      </c>
      <c r="BP762" s="72">
        <v>512.8205128205127</v>
      </c>
      <c r="BQ762" s="72">
        <v>0</v>
      </c>
      <c r="BR762" s="72">
        <v>0</v>
      </c>
      <c r="BS762" s="72">
        <v>224983.21666666673</v>
      </c>
      <c r="BT762" s="72">
        <v>0</v>
      </c>
      <c r="BU762" s="72">
        <v>0</v>
      </c>
      <c r="BV762" s="72">
        <v>0</v>
      </c>
      <c r="BW762" s="72">
        <v>225496.03717948723</v>
      </c>
      <c r="BX762" s="70">
        <v>28000</v>
      </c>
      <c r="BY762" s="72">
        <v>512.8205128205127</v>
      </c>
      <c r="BZ762" s="72">
        <v>0</v>
      </c>
      <c r="CA762" s="72">
        <v>0</v>
      </c>
      <c r="CB762" s="72">
        <v>224983.21666666656</v>
      </c>
      <c r="CC762" s="72">
        <v>0</v>
      </c>
      <c r="CD762" s="72">
        <v>0</v>
      </c>
      <c r="CE762" s="72">
        <v>0</v>
      </c>
      <c r="CF762" s="72">
        <v>225496.03717948706</v>
      </c>
      <c r="CG762" s="70">
        <v>0</v>
      </c>
      <c r="CH762" s="72">
        <v>512.8205128205127</v>
      </c>
      <c r="CI762" s="72">
        <v>0</v>
      </c>
      <c r="CJ762" s="72">
        <v>0</v>
      </c>
      <c r="CK762" s="72">
        <v>224983.21666666667</v>
      </c>
      <c r="CL762" s="72">
        <v>0</v>
      </c>
      <c r="CM762" s="72">
        <v>0</v>
      </c>
      <c r="CN762" s="72">
        <v>0</v>
      </c>
      <c r="CO762" s="72">
        <v>225496.03717948718</v>
      </c>
      <c r="CP762" s="70">
        <v>0</v>
      </c>
      <c r="CQ762" s="72">
        <v>512.82051282051316</v>
      </c>
      <c r="CR762" s="72">
        <v>0</v>
      </c>
      <c r="CS762" s="72">
        <v>0</v>
      </c>
      <c r="CT762" s="72">
        <v>224983.21666666667</v>
      </c>
      <c r="CU762" s="72">
        <v>0</v>
      </c>
      <c r="CV762" s="72">
        <v>0</v>
      </c>
      <c r="CW762" s="72">
        <v>0</v>
      </c>
      <c r="CX762" s="72">
        <v>225496.03717948718</v>
      </c>
      <c r="CY762" s="70">
        <v>0</v>
      </c>
      <c r="CZ762" s="72">
        <v>512.8205128205127</v>
      </c>
      <c r="DA762" s="72">
        <v>0</v>
      </c>
      <c r="DB762" s="72">
        <v>0</v>
      </c>
      <c r="DC762" s="72">
        <v>224983.21666666667</v>
      </c>
      <c r="DD762" s="72">
        <v>0</v>
      </c>
      <c r="DE762" s="72">
        <v>0</v>
      </c>
      <c r="DF762" s="72">
        <v>0</v>
      </c>
      <c r="DG762" s="72">
        <v>225496.03717948718</v>
      </c>
      <c r="DH762" s="70">
        <v>0</v>
      </c>
    </row>
    <row r="763" spans="1:112" s="83" customFormat="1" ht="11.5" hidden="1" outlineLevel="2" x14ac:dyDescent="0.35">
      <c r="A763" s="88"/>
      <c r="B763" s="88" t="s">
        <v>876</v>
      </c>
      <c r="C763" s="72"/>
      <c r="D763" s="72">
        <v>0</v>
      </c>
      <c r="E763" s="72">
        <v>0</v>
      </c>
      <c r="F763" s="72">
        <v>0</v>
      </c>
      <c r="G763" s="72">
        <v>0</v>
      </c>
      <c r="H763" s="72">
        <v>0</v>
      </c>
      <c r="I763" s="72">
        <v>0</v>
      </c>
      <c r="J763" s="72">
        <v>0</v>
      </c>
      <c r="K763" s="72">
        <v>0</v>
      </c>
      <c r="L763" s="72">
        <v>0</v>
      </c>
      <c r="M763" s="72">
        <v>0</v>
      </c>
      <c r="N763" s="70">
        <v>0</v>
      </c>
      <c r="O763" s="72">
        <v>0</v>
      </c>
      <c r="P763" s="72">
        <v>0</v>
      </c>
      <c r="Q763" s="72">
        <v>0</v>
      </c>
      <c r="R763" s="72">
        <v>0</v>
      </c>
      <c r="S763" s="72">
        <v>0</v>
      </c>
      <c r="T763" s="72">
        <v>0</v>
      </c>
      <c r="U763" s="72">
        <v>0</v>
      </c>
      <c r="V763" s="72">
        <v>0</v>
      </c>
      <c r="W763" s="70">
        <v>0</v>
      </c>
      <c r="X763" s="69">
        <f t="shared" si="517"/>
        <v>0</v>
      </c>
      <c r="Y763" s="69">
        <f t="shared" si="517"/>
        <v>0</v>
      </c>
      <c r="Z763" s="69">
        <f t="shared" si="517"/>
        <v>0</v>
      </c>
      <c r="AA763" s="69">
        <f t="shared" si="517"/>
        <v>0</v>
      </c>
      <c r="AB763" s="69">
        <f t="shared" si="517"/>
        <v>0</v>
      </c>
      <c r="AC763" s="69">
        <f t="shared" si="517"/>
        <v>0</v>
      </c>
      <c r="AD763" s="69">
        <f t="shared" si="517"/>
        <v>0</v>
      </c>
      <c r="AE763" s="69">
        <f t="shared" si="517"/>
        <v>0</v>
      </c>
      <c r="AF763" s="72">
        <v>0</v>
      </c>
      <c r="AG763" s="72">
        <v>0</v>
      </c>
      <c r="AH763" s="72">
        <v>0</v>
      </c>
      <c r="AI763" s="72">
        <v>0</v>
      </c>
      <c r="AJ763" s="72">
        <v>0</v>
      </c>
      <c r="AK763" s="72">
        <v>0</v>
      </c>
      <c r="AL763" s="72">
        <v>0</v>
      </c>
      <c r="AM763" s="72">
        <v>0</v>
      </c>
      <c r="AN763" s="70">
        <v>0</v>
      </c>
      <c r="AO763" s="72">
        <v>0</v>
      </c>
      <c r="AP763" s="72">
        <v>0</v>
      </c>
      <c r="AQ763" s="72">
        <v>0</v>
      </c>
      <c r="AR763" s="72">
        <v>0</v>
      </c>
      <c r="AS763" s="72">
        <v>0</v>
      </c>
      <c r="AT763" s="72">
        <v>0</v>
      </c>
      <c r="AU763" s="72">
        <v>0</v>
      </c>
      <c r="AV763" s="72">
        <v>0</v>
      </c>
      <c r="AW763" s="70">
        <v>0</v>
      </c>
      <c r="AX763" s="72">
        <v>0</v>
      </c>
      <c r="AY763" s="72">
        <v>0</v>
      </c>
      <c r="AZ763" s="72">
        <v>0</v>
      </c>
      <c r="BA763" s="72">
        <v>0</v>
      </c>
      <c r="BB763" s="72">
        <v>0</v>
      </c>
      <c r="BC763" s="72">
        <v>0</v>
      </c>
      <c r="BD763" s="72">
        <v>0</v>
      </c>
      <c r="BE763" s="72">
        <v>0</v>
      </c>
      <c r="BF763" s="70">
        <v>0</v>
      </c>
      <c r="BG763" s="72">
        <v>0</v>
      </c>
      <c r="BH763" s="72">
        <v>0</v>
      </c>
      <c r="BI763" s="72">
        <v>0</v>
      </c>
      <c r="BJ763" s="72">
        <v>0</v>
      </c>
      <c r="BK763" s="72">
        <v>0</v>
      </c>
      <c r="BL763" s="72">
        <v>0</v>
      </c>
      <c r="BM763" s="72">
        <v>0</v>
      </c>
      <c r="BN763" s="72">
        <v>0</v>
      </c>
      <c r="BO763" s="70">
        <v>0</v>
      </c>
      <c r="BP763" s="72">
        <v>0</v>
      </c>
      <c r="BQ763" s="72">
        <v>0</v>
      </c>
      <c r="BR763" s="72">
        <v>0</v>
      </c>
      <c r="BS763" s="72">
        <v>0</v>
      </c>
      <c r="BT763" s="72">
        <v>0</v>
      </c>
      <c r="BU763" s="72">
        <v>0</v>
      </c>
      <c r="BV763" s="72">
        <v>0</v>
      </c>
      <c r="BW763" s="72">
        <v>0</v>
      </c>
      <c r="BX763" s="70">
        <v>0</v>
      </c>
      <c r="BY763" s="72">
        <v>0</v>
      </c>
      <c r="BZ763" s="72">
        <v>0</v>
      </c>
      <c r="CA763" s="72">
        <v>0</v>
      </c>
      <c r="CB763" s="72">
        <v>0</v>
      </c>
      <c r="CC763" s="72">
        <v>0</v>
      </c>
      <c r="CD763" s="72">
        <v>0</v>
      </c>
      <c r="CE763" s="72">
        <v>0</v>
      </c>
      <c r="CF763" s="72">
        <v>0</v>
      </c>
      <c r="CG763" s="70">
        <v>0</v>
      </c>
      <c r="CH763" s="72">
        <v>0</v>
      </c>
      <c r="CI763" s="72">
        <v>0</v>
      </c>
      <c r="CJ763" s="72">
        <v>0</v>
      </c>
      <c r="CK763" s="72">
        <v>0</v>
      </c>
      <c r="CL763" s="72">
        <v>0</v>
      </c>
      <c r="CM763" s="72">
        <v>0</v>
      </c>
      <c r="CN763" s="72">
        <v>0</v>
      </c>
      <c r="CO763" s="72">
        <v>0</v>
      </c>
      <c r="CP763" s="70">
        <v>0</v>
      </c>
      <c r="CQ763" s="72">
        <v>0</v>
      </c>
      <c r="CR763" s="72">
        <v>0</v>
      </c>
      <c r="CS763" s="72">
        <v>0</v>
      </c>
      <c r="CT763" s="72">
        <v>0</v>
      </c>
      <c r="CU763" s="72">
        <v>0</v>
      </c>
      <c r="CV763" s="72">
        <v>0</v>
      </c>
      <c r="CW763" s="72">
        <v>0</v>
      </c>
      <c r="CX763" s="72">
        <v>0</v>
      </c>
      <c r="CY763" s="70">
        <v>0</v>
      </c>
      <c r="CZ763" s="72">
        <v>0</v>
      </c>
      <c r="DA763" s="72">
        <v>0</v>
      </c>
      <c r="DB763" s="72">
        <v>0</v>
      </c>
      <c r="DC763" s="72">
        <v>0</v>
      </c>
      <c r="DD763" s="72">
        <v>0</v>
      </c>
      <c r="DE763" s="72">
        <v>0</v>
      </c>
      <c r="DF763" s="72">
        <v>0</v>
      </c>
      <c r="DG763" s="72">
        <v>0</v>
      </c>
      <c r="DH763" s="70">
        <v>0</v>
      </c>
    </row>
    <row r="764" spans="1:112" s="83" customFormat="1" ht="11.5" hidden="1" outlineLevel="2" x14ac:dyDescent="0.35">
      <c r="A764" s="88"/>
      <c r="B764" s="88" t="s">
        <v>877</v>
      </c>
      <c r="C764" s="72"/>
      <c r="D764" s="72">
        <v>0</v>
      </c>
      <c r="E764" s="72">
        <v>0</v>
      </c>
      <c r="F764" s="72">
        <v>0</v>
      </c>
      <c r="G764" s="72">
        <v>0</v>
      </c>
      <c r="H764" s="72">
        <v>0</v>
      </c>
      <c r="I764" s="72">
        <v>0</v>
      </c>
      <c r="J764" s="72">
        <v>0</v>
      </c>
      <c r="K764" s="72">
        <v>0</v>
      </c>
      <c r="L764" s="72">
        <v>0</v>
      </c>
      <c r="M764" s="72">
        <v>0</v>
      </c>
      <c r="N764" s="70">
        <v>0</v>
      </c>
      <c r="O764" s="72">
        <v>0</v>
      </c>
      <c r="P764" s="72">
        <v>0</v>
      </c>
      <c r="Q764" s="72">
        <v>0</v>
      </c>
      <c r="R764" s="72">
        <v>0</v>
      </c>
      <c r="S764" s="72">
        <v>0</v>
      </c>
      <c r="T764" s="72">
        <v>0</v>
      </c>
      <c r="U764" s="72">
        <v>0</v>
      </c>
      <c r="V764" s="72">
        <v>0</v>
      </c>
      <c r="W764" s="70">
        <v>0</v>
      </c>
      <c r="X764" s="69">
        <f t="shared" si="517"/>
        <v>0</v>
      </c>
      <c r="Y764" s="69">
        <f t="shared" si="517"/>
        <v>0</v>
      </c>
      <c r="Z764" s="69">
        <f t="shared" si="517"/>
        <v>0</v>
      </c>
      <c r="AA764" s="69">
        <f t="shared" si="517"/>
        <v>0</v>
      </c>
      <c r="AB764" s="69">
        <f t="shared" si="517"/>
        <v>0</v>
      </c>
      <c r="AC764" s="69">
        <f t="shared" si="517"/>
        <v>0</v>
      </c>
      <c r="AD764" s="69">
        <f t="shared" si="517"/>
        <v>0</v>
      </c>
      <c r="AE764" s="69">
        <f t="shared" si="517"/>
        <v>0</v>
      </c>
      <c r="AF764" s="72">
        <v>0</v>
      </c>
      <c r="AG764" s="72">
        <v>0</v>
      </c>
      <c r="AH764" s="72">
        <v>0</v>
      </c>
      <c r="AI764" s="72">
        <v>0</v>
      </c>
      <c r="AJ764" s="72">
        <v>0</v>
      </c>
      <c r="AK764" s="72">
        <v>0</v>
      </c>
      <c r="AL764" s="72">
        <v>0</v>
      </c>
      <c r="AM764" s="72">
        <v>0</v>
      </c>
      <c r="AN764" s="70">
        <v>0</v>
      </c>
      <c r="AO764" s="72">
        <v>0</v>
      </c>
      <c r="AP764" s="72">
        <v>0</v>
      </c>
      <c r="AQ764" s="72">
        <v>0</v>
      </c>
      <c r="AR764" s="72">
        <v>0</v>
      </c>
      <c r="AS764" s="72">
        <v>0</v>
      </c>
      <c r="AT764" s="72">
        <v>0</v>
      </c>
      <c r="AU764" s="72">
        <v>0</v>
      </c>
      <c r="AV764" s="72">
        <v>0</v>
      </c>
      <c r="AW764" s="70">
        <v>0</v>
      </c>
      <c r="AX764" s="72">
        <v>0</v>
      </c>
      <c r="AY764" s="72">
        <v>0</v>
      </c>
      <c r="AZ764" s="72">
        <v>0</v>
      </c>
      <c r="BA764" s="72">
        <v>0</v>
      </c>
      <c r="BB764" s="72">
        <v>0</v>
      </c>
      <c r="BC764" s="72">
        <v>0</v>
      </c>
      <c r="BD764" s="72">
        <v>0</v>
      </c>
      <c r="BE764" s="72">
        <v>0</v>
      </c>
      <c r="BF764" s="70">
        <v>0</v>
      </c>
      <c r="BG764" s="72">
        <v>0</v>
      </c>
      <c r="BH764" s="72">
        <v>0</v>
      </c>
      <c r="BI764" s="72">
        <v>0</v>
      </c>
      <c r="BJ764" s="72">
        <v>0</v>
      </c>
      <c r="BK764" s="72">
        <v>0</v>
      </c>
      <c r="BL764" s="72">
        <v>0</v>
      </c>
      <c r="BM764" s="72">
        <v>0</v>
      </c>
      <c r="BN764" s="72">
        <v>0</v>
      </c>
      <c r="BO764" s="70">
        <v>0</v>
      </c>
      <c r="BP764" s="72">
        <v>0</v>
      </c>
      <c r="BQ764" s="72">
        <v>0</v>
      </c>
      <c r="BR764" s="72">
        <v>0</v>
      </c>
      <c r="BS764" s="72">
        <v>0</v>
      </c>
      <c r="BT764" s="72">
        <v>0</v>
      </c>
      <c r="BU764" s="72">
        <v>0</v>
      </c>
      <c r="BV764" s="72">
        <v>0</v>
      </c>
      <c r="BW764" s="72">
        <v>0</v>
      </c>
      <c r="BX764" s="70">
        <v>0</v>
      </c>
      <c r="BY764" s="72">
        <v>0</v>
      </c>
      <c r="BZ764" s="72">
        <v>0</v>
      </c>
      <c r="CA764" s="72">
        <v>0</v>
      </c>
      <c r="CB764" s="72">
        <v>0</v>
      </c>
      <c r="CC764" s="72">
        <v>0</v>
      </c>
      <c r="CD764" s="72">
        <v>0</v>
      </c>
      <c r="CE764" s="72">
        <v>0</v>
      </c>
      <c r="CF764" s="72">
        <v>0</v>
      </c>
      <c r="CG764" s="70">
        <v>0</v>
      </c>
      <c r="CH764" s="72">
        <v>0</v>
      </c>
      <c r="CI764" s="72">
        <v>0</v>
      </c>
      <c r="CJ764" s="72">
        <v>0</v>
      </c>
      <c r="CK764" s="72">
        <v>0</v>
      </c>
      <c r="CL764" s="72">
        <v>0</v>
      </c>
      <c r="CM764" s="72">
        <v>0</v>
      </c>
      <c r="CN764" s="72">
        <v>0</v>
      </c>
      <c r="CO764" s="72">
        <v>0</v>
      </c>
      <c r="CP764" s="70">
        <v>0</v>
      </c>
      <c r="CQ764" s="72">
        <v>0</v>
      </c>
      <c r="CR764" s="72">
        <v>0</v>
      </c>
      <c r="CS764" s="72">
        <v>0</v>
      </c>
      <c r="CT764" s="72">
        <v>0</v>
      </c>
      <c r="CU764" s="72">
        <v>0</v>
      </c>
      <c r="CV764" s="72">
        <v>0</v>
      </c>
      <c r="CW764" s="72">
        <v>0</v>
      </c>
      <c r="CX764" s="72">
        <v>0</v>
      </c>
      <c r="CY764" s="70">
        <v>0</v>
      </c>
      <c r="CZ764" s="72">
        <v>0</v>
      </c>
      <c r="DA764" s="72">
        <v>0</v>
      </c>
      <c r="DB764" s="72">
        <v>0</v>
      </c>
      <c r="DC764" s="72">
        <v>0</v>
      </c>
      <c r="DD764" s="72">
        <v>0</v>
      </c>
      <c r="DE764" s="72">
        <v>0</v>
      </c>
      <c r="DF764" s="72">
        <v>0</v>
      </c>
      <c r="DG764" s="72">
        <v>0</v>
      </c>
      <c r="DH764" s="70">
        <v>0</v>
      </c>
    </row>
    <row r="765" spans="1:112" s="83" customFormat="1" ht="11.5" hidden="1" outlineLevel="1" collapsed="1" x14ac:dyDescent="0.35">
      <c r="A765" s="88"/>
      <c r="B765" s="88" t="s">
        <v>878</v>
      </c>
      <c r="C765" s="69"/>
      <c r="D765" s="69">
        <v>0</v>
      </c>
      <c r="E765" s="69">
        <v>0</v>
      </c>
      <c r="F765" s="69">
        <v>0</v>
      </c>
      <c r="G765" s="69">
        <v>0</v>
      </c>
      <c r="H765" s="69">
        <v>0</v>
      </c>
      <c r="I765" s="69">
        <v>0</v>
      </c>
      <c r="J765" s="69">
        <v>0</v>
      </c>
      <c r="K765" s="69">
        <v>0</v>
      </c>
      <c r="L765" s="69">
        <v>0</v>
      </c>
      <c r="M765" s="69">
        <v>0</v>
      </c>
      <c r="N765" s="70">
        <v>0</v>
      </c>
      <c r="O765" s="69">
        <v>0</v>
      </c>
      <c r="P765" s="69">
        <v>0</v>
      </c>
      <c r="Q765" s="69">
        <v>0</v>
      </c>
      <c r="R765" s="69">
        <v>0</v>
      </c>
      <c r="S765" s="69">
        <v>0</v>
      </c>
      <c r="T765" s="69">
        <v>0</v>
      </c>
      <c r="U765" s="69">
        <v>0</v>
      </c>
      <c r="V765" s="69">
        <v>0</v>
      </c>
      <c r="W765" s="70">
        <v>0</v>
      </c>
      <c r="X765" s="69">
        <f t="shared" si="517"/>
        <v>0</v>
      </c>
      <c r="Y765" s="69">
        <f t="shared" si="517"/>
        <v>0</v>
      </c>
      <c r="Z765" s="69">
        <f t="shared" si="517"/>
        <v>0</v>
      </c>
      <c r="AA765" s="69">
        <f t="shared" si="517"/>
        <v>0</v>
      </c>
      <c r="AB765" s="69">
        <f t="shared" si="517"/>
        <v>0</v>
      </c>
      <c r="AC765" s="69">
        <f t="shared" si="517"/>
        <v>0</v>
      </c>
      <c r="AD765" s="69">
        <f t="shared" si="517"/>
        <v>0</v>
      </c>
      <c r="AE765" s="69">
        <f t="shared" si="517"/>
        <v>0</v>
      </c>
      <c r="AF765" s="69">
        <v>0</v>
      </c>
      <c r="AG765" s="69">
        <v>0</v>
      </c>
      <c r="AH765" s="69">
        <v>0</v>
      </c>
      <c r="AI765" s="69">
        <v>0</v>
      </c>
      <c r="AJ765" s="69">
        <v>0</v>
      </c>
      <c r="AK765" s="69">
        <v>0</v>
      </c>
      <c r="AL765" s="69">
        <v>0</v>
      </c>
      <c r="AM765" s="69">
        <v>0</v>
      </c>
      <c r="AN765" s="70">
        <v>0</v>
      </c>
      <c r="AO765" s="69">
        <v>0</v>
      </c>
      <c r="AP765" s="69">
        <v>0</v>
      </c>
      <c r="AQ765" s="69">
        <v>0</v>
      </c>
      <c r="AR765" s="69">
        <v>0</v>
      </c>
      <c r="AS765" s="69">
        <v>0</v>
      </c>
      <c r="AT765" s="69">
        <v>0</v>
      </c>
      <c r="AU765" s="69">
        <v>0</v>
      </c>
      <c r="AV765" s="69">
        <v>0</v>
      </c>
      <c r="AW765" s="70">
        <v>0</v>
      </c>
      <c r="AX765" s="69">
        <v>0</v>
      </c>
      <c r="AY765" s="69">
        <v>0</v>
      </c>
      <c r="AZ765" s="69">
        <v>0</v>
      </c>
      <c r="BA765" s="69">
        <v>0</v>
      </c>
      <c r="BB765" s="69">
        <v>0</v>
      </c>
      <c r="BC765" s="69">
        <v>0</v>
      </c>
      <c r="BD765" s="69">
        <v>0</v>
      </c>
      <c r="BE765" s="69">
        <v>0</v>
      </c>
      <c r="BF765" s="70">
        <v>0</v>
      </c>
      <c r="BG765" s="69">
        <v>0</v>
      </c>
      <c r="BH765" s="69">
        <v>0</v>
      </c>
      <c r="BI765" s="69">
        <v>0</v>
      </c>
      <c r="BJ765" s="69">
        <v>0</v>
      </c>
      <c r="BK765" s="69">
        <v>0</v>
      </c>
      <c r="BL765" s="69">
        <v>0</v>
      </c>
      <c r="BM765" s="69">
        <v>0</v>
      </c>
      <c r="BN765" s="69">
        <v>0</v>
      </c>
      <c r="BO765" s="70">
        <v>0</v>
      </c>
      <c r="BP765" s="69">
        <v>0</v>
      </c>
      <c r="BQ765" s="69">
        <v>0</v>
      </c>
      <c r="BR765" s="69">
        <v>0</v>
      </c>
      <c r="BS765" s="69">
        <v>0</v>
      </c>
      <c r="BT765" s="69">
        <v>0</v>
      </c>
      <c r="BU765" s="69">
        <v>0</v>
      </c>
      <c r="BV765" s="69">
        <v>0</v>
      </c>
      <c r="BW765" s="69">
        <v>0</v>
      </c>
      <c r="BX765" s="70">
        <v>0</v>
      </c>
      <c r="BY765" s="69">
        <v>0</v>
      </c>
      <c r="BZ765" s="69">
        <v>0</v>
      </c>
      <c r="CA765" s="69">
        <v>0</v>
      </c>
      <c r="CB765" s="69">
        <v>148060.13974358968</v>
      </c>
      <c r="CC765" s="69">
        <v>0</v>
      </c>
      <c r="CD765" s="69">
        <v>0</v>
      </c>
      <c r="CE765" s="69">
        <v>0</v>
      </c>
      <c r="CF765" s="69">
        <v>148060.13974358968</v>
      </c>
      <c r="CG765" s="70">
        <v>0</v>
      </c>
      <c r="CH765" s="69">
        <v>0</v>
      </c>
      <c r="CI765" s="69">
        <v>0</v>
      </c>
      <c r="CJ765" s="69">
        <v>0</v>
      </c>
      <c r="CK765" s="69">
        <v>148060.13974358968</v>
      </c>
      <c r="CL765" s="69">
        <v>0</v>
      </c>
      <c r="CM765" s="69">
        <v>0</v>
      </c>
      <c r="CN765" s="69">
        <v>0</v>
      </c>
      <c r="CO765" s="69">
        <v>148060.13974358968</v>
      </c>
      <c r="CP765" s="70">
        <v>0</v>
      </c>
      <c r="CQ765" s="69">
        <v>0</v>
      </c>
      <c r="CR765" s="69">
        <v>0</v>
      </c>
      <c r="CS765" s="69">
        <v>0</v>
      </c>
      <c r="CT765" s="69">
        <v>148060.1397435898</v>
      </c>
      <c r="CU765" s="69">
        <v>0</v>
      </c>
      <c r="CV765" s="69">
        <v>0</v>
      </c>
      <c r="CW765" s="69">
        <v>0</v>
      </c>
      <c r="CX765" s="69">
        <v>148060.1397435898</v>
      </c>
      <c r="CY765" s="70">
        <v>0</v>
      </c>
      <c r="CZ765" s="69">
        <v>0</v>
      </c>
      <c r="DA765" s="69">
        <v>0</v>
      </c>
      <c r="DB765" s="69">
        <v>0</v>
      </c>
      <c r="DC765" s="69">
        <v>148060.1397435898</v>
      </c>
      <c r="DD765" s="69">
        <v>0</v>
      </c>
      <c r="DE765" s="69">
        <v>0</v>
      </c>
      <c r="DF765" s="69">
        <v>0</v>
      </c>
      <c r="DG765" s="69">
        <v>148060.1397435898</v>
      </c>
      <c r="DH765" s="70">
        <v>0</v>
      </c>
    </row>
    <row r="766" spans="1:112" s="83" customFormat="1" ht="11.5" hidden="1" outlineLevel="1" x14ac:dyDescent="0.35">
      <c r="A766" s="88"/>
      <c r="B766" s="88" t="s">
        <v>879</v>
      </c>
      <c r="C766" s="72"/>
      <c r="D766" s="72">
        <v>0</v>
      </c>
      <c r="E766" s="72">
        <v>0</v>
      </c>
      <c r="F766" s="72">
        <v>0</v>
      </c>
      <c r="G766" s="72">
        <v>0</v>
      </c>
      <c r="H766" s="72">
        <v>0</v>
      </c>
      <c r="I766" s="72">
        <v>0</v>
      </c>
      <c r="J766" s="72">
        <v>0</v>
      </c>
      <c r="K766" s="72">
        <v>0</v>
      </c>
      <c r="L766" s="72">
        <v>0</v>
      </c>
      <c r="M766" s="72">
        <v>0</v>
      </c>
      <c r="N766" s="99">
        <v>0</v>
      </c>
      <c r="O766" s="72">
        <v>0</v>
      </c>
      <c r="P766" s="72">
        <v>0</v>
      </c>
      <c r="Q766" s="72">
        <v>0</v>
      </c>
      <c r="R766" s="72">
        <v>0</v>
      </c>
      <c r="S766" s="72">
        <v>0</v>
      </c>
      <c r="T766" s="72">
        <v>0</v>
      </c>
      <c r="U766" s="72">
        <v>0</v>
      </c>
      <c r="V766" s="72">
        <v>0</v>
      </c>
      <c r="W766" s="99">
        <v>0</v>
      </c>
      <c r="X766" s="69">
        <f t="shared" si="517"/>
        <v>0</v>
      </c>
      <c r="Y766" s="69">
        <f t="shared" si="517"/>
        <v>0</v>
      </c>
      <c r="Z766" s="69">
        <f t="shared" si="517"/>
        <v>0</v>
      </c>
      <c r="AA766" s="69">
        <f t="shared" si="517"/>
        <v>0</v>
      </c>
      <c r="AB766" s="69">
        <f t="shared" si="517"/>
        <v>0</v>
      </c>
      <c r="AC766" s="69">
        <f t="shared" si="517"/>
        <v>0</v>
      </c>
      <c r="AD766" s="69">
        <f t="shared" si="517"/>
        <v>0</v>
      </c>
      <c r="AE766" s="69">
        <f t="shared" si="517"/>
        <v>0</v>
      </c>
      <c r="AF766" s="72">
        <v>0</v>
      </c>
      <c r="AG766" s="72">
        <v>0</v>
      </c>
      <c r="AH766" s="72">
        <v>0</v>
      </c>
      <c r="AI766" s="72">
        <v>0</v>
      </c>
      <c r="AJ766" s="72">
        <v>0</v>
      </c>
      <c r="AK766" s="72">
        <v>0</v>
      </c>
      <c r="AL766" s="72">
        <v>0</v>
      </c>
      <c r="AM766" s="72">
        <v>0</v>
      </c>
      <c r="AN766" s="99">
        <v>0</v>
      </c>
      <c r="AO766" s="72">
        <v>0</v>
      </c>
      <c r="AP766" s="72">
        <v>0</v>
      </c>
      <c r="AQ766" s="72">
        <v>0</v>
      </c>
      <c r="AR766" s="72">
        <v>0</v>
      </c>
      <c r="AS766" s="72">
        <v>0</v>
      </c>
      <c r="AT766" s="72">
        <v>0</v>
      </c>
      <c r="AU766" s="72">
        <v>0</v>
      </c>
      <c r="AV766" s="72">
        <v>0</v>
      </c>
      <c r="AW766" s="99">
        <v>0</v>
      </c>
      <c r="AX766" s="72">
        <v>0</v>
      </c>
      <c r="AY766" s="72">
        <v>0</v>
      </c>
      <c r="AZ766" s="72">
        <v>0</v>
      </c>
      <c r="BA766" s="72">
        <v>0</v>
      </c>
      <c r="BB766" s="72">
        <v>0</v>
      </c>
      <c r="BC766" s="72">
        <v>0</v>
      </c>
      <c r="BD766" s="72">
        <v>0</v>
      </c>
      <c r="BE766" s="72">
        <v>0</v>
      </c>
      <c r="BF766" s="99">
        <v>0</v>
      </c>
      <c r="BG766" s="72">
        <v>0</v>
      </c>
      <c r="BH766" s="72">
        <v>0</v>
      </c>
      <c r="BI766" s="72">
        <v>0</v>
      </c>
      <c r="BJ766" s="72">
        <v>0</v>
      </c>
      <c r="BK766" s="72">
        <v>0</v>
      </c>
      <c r="BL766" s="72">
        <v>0</v>
      </c>
      <c r="BM766" s="72">
        <v>0</v>
      </c>
      <c r="BN766" s="72">
        <v>0</v>
      </c>
      <c r="BO766" s="70">
        <v>0</v>
      </c>
      <c r="BP766" s="72">
        <v>0</v>
      </c>
      <c r="BQ766" s="72">
        <v>0</v>
      </c>
      <c r="BR766" s="72">
        <v>0</v>
      </c>
      <c r="BS766" s="72">
        <v>0</v>
      </c>
      <c r="BT766" s="72">
        <v>0</v>
      </c>
      <c r="BU766" s="72">
        <v>0</v>
      </c>
      <c r="BV766" s="72">
        <v>0</v>
      </c>
      <c r="BW766" s="72">
        <v>0</v>
      </c>
      <c r="BX766" s="99">
        <v>0</v>
      </c>
      <c r="BY766" s="72">
        <v>0</v>
      </c>
      <c r="BZ766" s="72">
        <v>0</v>
      </c>
      <c r="CA766" s="72">
        <v>0</v>
      </c>
      <c r="CB766" s="72">
        <v>0</v>
      </c>
      <c r="CC766" s="72">
        <v>0</v>
      </c>
      <c r="CD766" s="72">
        <v>0</v>
      </c>
      <c r="CE766" s="72">
        <v>0</v>
      </c>
      <c r="CF766" s="72">
        <v>0</v>
      </c>
      <c r="CG766" s="99">
        <v>0</v>
      </c>
      <c r="CH766" s="72">
        <v>0</v>
      </c>
      <c r="CI766" s="72">
        <v>0</v>
      </c>
      <c r="CJ766" s="72">
        <v>0</v>
      </c>
      <c r="CK766" s="72">
        <v>0</v>
      </c>
      <c r="CL766" s="72">
        <v>0</v>
      </c>
      <c r="CM766" s="72">
        <v>0</v>
      </c>
      <c r="CN766" s="72">
        <v>0</v>
      </c>
      <c r="CO766" s="72">
        <v>0</v>
      </c>
      <c r="CP766" s="99">
        <v>0</v>
      </c>
      <c r="CQ766" s="72">
        <v>0</v>
      </c>
      <c r="CR766" s="72">
        <v>0</v>
      </c>
      <c r="CS766" s="72">
        <v>0</v>
      </c>
      <c r="CT766" s="72">
        <v>0</v>
      </c>
      <c r="CU766" s="72">
        <v>0</v>
      </c>
      <c r="CV766" s="72">
        <v>0</v>
      </c>
      <c r="CW766" s="72">
        <v>0</v>
      </c>
      <c r="CX766" s="72">
        <v>0</v>
      </c>
      <c r="CY766" s="99">
        <v>0</v>
      </c>
      <c r="CZ766" s="72">
        <v>0</v>
      </c>
      <c r="DA766" s="72">
        <v>0</v>
      </c>
      <c r="DB766" s="72">
        <v>0</v>
      </c>
      <c r="DC766" s="72">
        <v>0</v>
      </c>
      <c r="DD766" s="72">
        <v>0</v>
      </c>
      <c r="DE766" s="72">
        <v>0</v>
      </c>
      <c r="DF766" s="72">
        <v>0</v>
      </c>
      <c r="DG766" s="72">
        <v>0</v>
      </c>
      <c r="DH766" s="99">
        <v>0</v>
      </c>
    </row>
    <row r="767" spans="1:112" s="83" customFormat="1" ht="11.5" hidden="1" outlineLevel="2" x14ac:dyDescent="0.35">
      <c r="A767" s="88"/>
      <c r="B767" s="88" t="s">
        <v>880</v>
      </c>
      <c r="C767" s="72"/>
      <c r="D767" s="72">
        <v>0</v>
      </c>
      <c r="E767" s="72">
        <v>0</v>
      </c>
      <c r="F767" s="72">
        <v>0</v>
      </c>
      <c r="G767" s="72">
        <v>0</v>
      </c>
      <c r="H767" s="72">
        <v>0</v>
      </c>
      <c r="I767" s="72">
        <v>0</v>
      </c>
      <c r="J767" s="72">
        <v>0</v>
      </c>
      <c r="K767" s="72">
        <v>0</v>
      </c>
      <c r="L767" s="72">
        <v>0</v>
      </c>
      <c r="M767" s="72">
        <v>0</v>
      </c>
      <c r="N767" s="70">
        <v>0</v>
      </c>
      <c r="O767" s="72">
        <v>0</v>
      </c>
      <c r="P767" s="72">
        <v>0</v>
      </c>
      <c r="Q767" s="72">
        <v>0</v>
      </c>
      <c r="R767" s="72">
        <v>0</v>
      </c>
      <c r="S767" s="72">
        <v>0</v>
      </c>
      <c r="T767" s="72">
        <v>0</v>
      </c>
      <c r="U767" s="72">
        <v>0</v>
      </c>
      <c r="V767" s="72">
        <v>0</v>
      </c>
      <c r="W767" s="70">
        <v>0</v>
      </c>
      <c r="X767" s="69">
        <f t="shared" si="517"/>
        <v>0</v>
      </c>
      <c r="Y767" s="69">
        <f t="shared" si="517"/>
        <v>0</v>
      </c>
      <c r="Z767" s="69">
        <f t="shared" si="517"/>
        <v>0</v>
      </c>
      <c r="AA767" s="69">
        <f t="shared" si="517"/>
        <v>0</v>
      </c>
      <c r="AB767" s="69">
        <f t="shared" si="517"/>
        <v>0</v>
      </c>
      <c r="AC767" s="69">
        <f t="shared" si="517"/>
        <v>0</v>
      </c>
      <c r="AD767" s="69">
        <f t="shared" si="517"/>
        <v>0</v>
      </c>
      <c r="AE767" s="69">
        <f t="shared" si="517"/>
        <v>0</v>
      </c>
      <c r="AF767" s="72">
        <v>0</v>
      </c>
      <c r="AG767" s="72">
        <v>0</v>
      </c>
      <c r="AH767" s="72">
        <v>0</v>
      </c>
      <c r="AI767" s="72">
        <v>0</v>
      </c>
      <c r="AJ767" s="72">
        <v>0</v>
      </c>
      <c r="AK767" s="72">
        <v>0</v>
      </c>
      <c r="AL767" s="72">
        <v>0</v>
      </c>
      <c r="AM767" s="72">
        <v>0</v>
      </c>
      <c r="AN767" s="70">
        <v>0</v>
      </c>
      <c r="AO767" s="72">
        <v>0</v>
      </c>
      <c r="AP767" s="72">
        <v>0</v>
      </c>
      <c r="AQ767" s="72">
        <v>0</v>
      </c>
      <c r="AR767" s="72">
        <v>0</v>
      </c>
      <c r="AS767" s="72">
        <v>0</v>
      </c>
      <c r="AT767" s="72">
        <v>0</v>
      </c>
      <c r="AU767" s="72">
        <v>0</v>
      </c>
      <c r="AV767" s="72">
        <v>0</v>
      </c>
      <c r="AW767" s="70">
        <v>0</v>
      </c>
      <c r="AX767" s="72">
        <v>0</v>
      </c>
      <c r="AY767" s="72">
        <v>0</v>
      </c>
      <c r="AZ767" s="72">
        <v>0</v>
      </c>
      <c r="BA767" s="72">
        <v>0</v>
      </c>
      <c r="BB767" s="72">
        <v>0</v>
      </c>
      <c r="BC767" s="72">
        <v>0</v>
      </c>
      <c r="BD767" s="72">
        <v>0</v>
      </c>
      <c r="BE767" s="72">
        <v>0</v>
      </c>
      <c r="BF767" s="70">
        <v>0</v>
      </c>
      <c r="BG767" s="72">
        <v>0</v>
      </c>
      <c r="BH767" s="72">
        <v>0</v>
      </c>
      <c r="BI767" s="72">
        <v>0</v>
      </c>
      <c r="BJ767" s="72">
        <v>0</v>
      </c>
      <c r="BK767" s="72">
        <v>0</v>
      </c>
      <c r="BL767" s="72">
        <v>0</v>
      </c>
      <c r="BM767" s="72">
        <v>0</v>
      </c>
      <c r="BN767" s="72">
        <v>0</v>
      </c>
      <c r="BO767" s="70">
        <v>0</v>
      </c>
      <c r="BP767" s="72">
        <v>0</v>
      </c>
      <c r="BQ767" s="72">
        <v>0</v>
      </c>
      <c r="BR767" s="72">
        <v>0</v>
      </c>
      <c r="BS767" s="72">
        <v>0</v>
      </c>
      <c r="BT767" s="72">
        <v>0</v>
      </c>
      <c r="BU767" s="72">
        <v>0</v>
      </c>
      <c r="BV767" s="72">
        <v>0</v>
      </c>
      <c r="BW767" s="72">
        <v>0</v>
      </c>
      <c r="BX767" s="70">
        <v>0</v>
      </c>
      <c r="BY767" s="72">
        <v>0</v>
      </c>
      <c r="BZ767" s="72">
        <v>0</v>
      </c>
      <c r="CA767" s="72">
        <v>0</v>
      </c>
      <c r="CB767" s="72">
        <v>0</v>
      </c>
      <c r="CC767" s="72">
        <v>0</v>
      </c>
      <c r="CD767" s="72">
        <v>0</v>
      </c>
      <c r="CE767" s="72">
        <v>0</v>
      </c>
      <c r="CF767" s="72">
        <v>0</v>
      </c>
      <c r="CG767" s="70">
        <v>0</v>
      </c>
      <c r="CH767" s="72">
        <v>0</v>
      </c>
      <c r="CI767" s="72">
        <v>0</v>
      </c>
      <c r="CJ767" s="72">
        <v>0</v>
      </c>
      <c r="CK767" s="72">
        <v>0</v>
      </c>
      <c r="CL767" s="72">
        <v>0</v>
      </c>
      <c r="CM767" s="72">
        <v>0</v>
      </c>
      <c r="CN767" s="72">
        <v>0</v>
      </c>
      <c r="CO767" s="72">
        <v>0</v>
      </c>
      <c r="CP767" s="70">
        <v>0</v>
      </c>
      <c r="CQ767" s="72">
        <v>0</v>
      </c>
      <c r="CR767" s="72">
        <v>0</v>
      </c>
      <c r="CS767" s="72">
        <v>0</v>
      </c>
      <c r="CT767" s="72">
        <v>0</v>
      </c>
      <c r="CU767" s="72">
        <v>0</v>
      </c>
      <c r="CV767" s="72">
        <v>0</v>
      </c>
      <c r="CW767" s="72">
        <v>0</v>
      </c>
      <c r="CX767" s="72">
        <v>0</v>
      </c>
      <c r="CY767" s="70">
        <v>0</v>
      </c>
      <c r="CZ767" s="72">
        <v>0</v>
      </c>
      <c r="DA767" s="72">
        <v>0</v>
      </c>
      <c r="DB767" s="72">
        <v>0</v>
      </c>
      <c r="DC767" s="72">
        <v>0</v>
      </c>
      <c r="DD767" s="72">
        <v>0</v>
      </c>
      <c r="DE767" s="72">
        <v>0</v>
      </c>
      <c r="DF767" s="72">
        <v>0</v>
      </c>
      <c r="DG767" s="72">
        <v>0</v>
      </c>
      <c r="DH767" s="70">
        <v>0</v>
      </c>
    </row>
    <row r="768" spans="1:112" s="83" customFormat="1" ht="11.5" hidden="1" outlineLevel="2" x14ac:dyDescent="0.35">
      <c r="A768" s="88"/>
      <c r="B768" s="88" t="s">
        <v>881</v>
      </c>
      <c r="C768" s="72"/>
      <c r="D768" s="72">
        <v>0</v>
      </c>
      <c r="E768" s="72">
        <v>0</v>
      </c>
      <c r="F768" s="72">
        <v>0</v>
      </c>
      <c r="G768" s="72">
        <v>0</v>
      </c>
      <c r="H768" s="72">
        <v>0</v>
      </c>
      <c r="I768" s="72">
        <v>0</v>
      </c>
      <c r="J768" s="72">
        <v>0</v>
      </c>
      <c r="K768" s="72">
        <v>0</v>
      </c>
      <c r="L768" s="72">
        <v>0</v>
      </c>
      <c r="M768" s="72">
        <v>0</v>
      </c>
      <c r="N768" s="70">
        <v>0</v>
      </c>
      <c r="O768" s="72">
        <v>0</v>
      </c>
      <c r="P768" s="72">
        <v>0</v>
      </c>
      <c r="Q768" s="72">
        <v>0</v>
      </c>
      <c r="R768" s="72">
        <v>0</v>
      </c>
      <c r="S768" s="72">
        <v>0</v>
      </c>
      <c r="T768" s="72">
        <v>0</v>
      </c>
      <c r="U768" s="72">
        <v>0</v>
      </c>
      <c r="V768" s="72">
        <v>0</v>
      </c>
      <c r="W768" s="70">
        <v>0</v>
      </c>
      <c r="X768" s="69">
        <f t="shared" si="517"/>
        <v>0</v>
      </c>
      <c r="Y768" s="69">
        <f t="shared" si="517"/>
        <v>0</v>
      </c>
      <c r="Z768" s="69">
        <f t="shared" si="517"/>
        <v>0</v>
      </c>
      <c r="AA768" s="69">
        <f t="shared" si="517"/>
        <v>0</v>
      </c>
      <c r="AB768" s="69">
        <f t="shared" si="517"/>
        <v>0</v>
      </c>
      <c r="AC768" s="69">
        <f t="shared" si="517"/>
        <v>0</v>
      </c>
      <c r="AD768" s="69">
        <f t="shared" si="517"/>
        <v>0</v>
      </c>
      <c r="AE768" s="69">
        <f t="shared" si="517"/>
        <v>0</v>
      </c>
      <c r="AF768" s="72">
        <v>0</v>
      </c>
      <c r="AG768" s="72">
        <v>0</v>
      </c>
      <c r="AH768" s="72">
        <v>0</v>
      </c>
      <c r="AI768" s="72">
        <v>0</v>
      </c>
      <c r="AJ768" s="72">
        <v>0</v>
      </c>
      <c r="AK768" s="72">
        <v>0</v>
      </c>
      <c r="AL768" s="72">
        <v>0</v>
      </c>
      <c r="AM768" s="72">
        <v>0</v>
      </c>
      <c r="AN768" s="70">
        <v>0</v>
      </c>
      <c r="AO768" s="72">
        <v>0</v>
      </c>
      <c r="AP768" s="72">
        <v>0</v>
      </c>
      <c r="AQ768" s="72">
        <v>0</v>
      </c>
      <c r="AR768" s="72">
        <v>0</v>
      </c>
      <c r="AS768" s="72">
        <v>0</v>
      </c>
      <c r="AT768" s="72">
        <v>0</v>
      </c>
      <c r="AU768" s="72">
        <v>0</v>
      </c>
      <c r="AV768" s="72">
        <v>0</v>
      </c>
      <c r="AW768" s="70">
        <v>0</v>
      </c>
      <c r="AX768" s="72">
        <v>0</v>
      </c>
      <c r="AY768" s="72">
        <v>0</v>
      </c>
      <c r="AZ768" s="72">
        <v>0</v>
      </c>
      <c r="BA768" s="72">
        <v>0</v>
      </c>
      <c r="BB768" s="72">
        <v>0</v>
      </c>
      <c r="BC768" s="72">
        <v>0</v>
      </c>
      <c r="BD768" s="72">
        <v>0</v>
      </c>
      <c r="BE768" s="72">
        <v>0</v>
      </c>
      <c r="BF768" s="70">
        <v>0</v>
      </c>
      <c r="BG768" s="72">
        <v>0</v>
      </c>
      <c r="BH768" s="72">
        <v>0</v>
      </c>
      <c r="BI768" s="72">
        <v>0</v>
      </c>
      <c r="BJ768" s="72">
        <v>0</v>
      </c>
      <c r="BK768" s="72">
        <v>0</v>
      </c>
      <c r="BL768" s="72">
        <v>0</v>
      </c>
      <c r="BM768" s="72">
        <v>0</v>
      </c>
      <c r="BN768" s="72">
        <v>0</v>
      </c>
      <c r="BO768" s="70">
        <v>0</v>
      </c>
      <c r="BP768" s="72">
        <v>0</v>
      </c>
      <c r="BQ768" s="72">
        <v>0</v>
      </c>
      <c r="BR768" s="72">
        <v>0</v>
      </c>
      <c r="BS768" s="72">
        <v>0</v>
      </c>
      <c r="BT768" s="72">
        <v>0</v>
      </c>
      <c r="BU768" s="72">
        <v>0</v>
      </c>
      <c r="BV768" s="72">
        <v>0</v>
      </c>
      <c r="BW768" s="72">
        <v>0</v>
      </c>
      <c r="BX768" s="70">
        <v>0</v>
      </c>
      <c r="BY768" s="72">
        <v>0</v>
      </c>
      <c r="BZ768" s="72">
        <v>0</v>
      </c>
      <c r="CA768" s="72">
        <v>0</v>
      </c>
      <c r="CB768" s="72">
        <v>0</v>
      </c>
      <c r="CC768" s="72">
        <v>0</v>
      </c>
      <c r="CD768" s="72">
        <v>0</v>
      </c>
      <c r="CE768" s="72">
        <v>0</v>
      </c>
      <c r="CF768" s="72">
        <v>0</v>
      </c>
      <c r="CG768" s="70">
        <v>0</v>
      </c>
      <c r="CH768" s="72">
        <v>0</v>
      </c>
      <c r="CI768" s="72">
        <v>0</v>
      </c>
      <c r="CJ768" s="72">
        <v>0</v>
      </c>
      <c r="CK768" s="72">
        <v>0</v>
      </c>
      <c r="CL768" s="72">
        <v>0</v>
      </c>
      <c r="CM768" s="72">
        <v>0</v>
      </c>
      <c r="CN768" s="72">
        <v>0</v>
      </c>
      <c r="CO768" s="72">
        <v>0</v>
      </c>
      <c r="CP768" s="70">
        <v>0</v>
      </c>
      <c r="CQ768" s="72">
        <v>0</v>
      </c>
      <c r="CR768" s="72">
        <v>0</v>
      </c>
      <c r="CS768" s="72">
        <v>0</v>
      </c>
      <c r="CT768" s="72">
        <v>0</v>
      </c>
      <c r="CU768" s="72">
        <v>0</v>
      </c>
      <c r="CV768" s="72">
        <v>0</v>
      </c>
      <c r="CW768" s="72">
        <v>0</v>
      </c>
      <c r="CX768" s="72">
        <v>0</v>
      </c>
      <c r="CY768" s="70">
        <v>0</v>
      </c>
      <c r="CZ768" s="72">
        <v>0</v>
      </c>
      <c r="DA768" s="72">
        <v>0</v>
      </c>
      <c r="DB768" s="72">
        <v>0</v>
      </c>
      <c r="DC768" s="72">
        <v>0</v>
      </c>
      <c r="DD768" s="72">
        <v>0</v>
      </c>
      <c r="DE768" s="72">
        <v>0</v>
      </c>
      <c r="DF768" s="72">
        <v>0</v>
      </c>
      <c r="DG768" s="72">
        <v>0</v>
      </c>
      <c r="DH768" s="70">
        <v>0</v>
      </c>
    </row>
    <row r="769" spans="1:112" s="83" customFormat="1" ht="11.5" hidden="1" outlineLevel="2" x14ac:dyDescent="0.35">
      <c r="A769" s="88"/>
      <c r="B769" s="88" t="s">
        <v>882</v>
      </c>
      <c r="C769" s="72"/>
      <c r="D769" s="72">
        <v>0</v>
      </c>
      <c r="E769" s="72">
        <v>0</v>
      </c>
      <c r="F769" s="72">
        <v>0</v>
      </c>
      <c r="G769" s="72">
        <v>0</v>
      </c>
      <c r="H769" s="72">
        <v>0</v>
      </c>
      <c r="I769" s="72">
        <v>0</v>
      </c>
      <c r="J769" s="72">
        <v>0</v>
      </c>
      <c r="K769" s="72">
        <v>0</v>
      </c>
      <c r="L769" s="72">
        <v>0</v>
      </c>
      <c r="M769" s="72">
        <v>0</v>
      </c>
      <c r="N769" s="70">
        <v>0</v>
      </c>
      <c r="O769" s="72">
        <v>0</v>
      </c>
      <c r="P769" s="72">
        <v>0</v>
      </c>
      <c r="Q769" s="72">
        <v>0</v>
      </c>
      <c r="R769" s="72">
        <v>0</v>
      </c>
      <c r="S769" s="72">
        <v>0</v>
      </c>
      <c r="T769" s="72">
        <v>0</v>
      </c>
      <c r="U769" s="72">
        <v>0</v>
      </c>
      <c r="V769" s="72">
        <v>0</v>
      </c>
      <c r="W769" s="70">
        <v>0</v>
      </c>
      <c r="X769" s="69">
        <f t="shared" si="517"/>
        <v>0</v>
      </c>
      <c r="Y769" s="69">
        <f t="shared" si="517"/>
        <v>0</v>
      </c>
      <c r="Z769" s="69">
        <f t="shared" si="517"/>
        <v>0</v>
      </c>
      <c r="AA769" s="69">
        <f t="shared" si="517"/>
        <v>0</v>
      </c>
      <c r="AB769" s="69">
        <f t="shared" si="517"/>
        <v>0</v>
      </c>
      <c r="AC769" s="69">
        <f t="shared" si="517"/>
        <v>0</v>
      </c>
      <c r="AD769" s="69">
        <f t="shared" si="517"/>
        <v>0</v>
      </c>
      <c r="AE769" s="69">
        <f t="shared" si="517"/>
        <v>0</v>
      </c>
      <c r="AF769" s="72">
        <v>0</v>
      </c>
      <c r="AG769" s="72">
        <v>0</v>
      </c>
      <c r="AH769" s="72">
        <v>0</v>
      </c>
      <c r="AI769" s="72">
        <v>0</v>
      </c>
      <c r="AJ769" s="72">
        <v>0</v>
      </c>
      <c r="AK769" s="72">
        <v>0</v>
      </c>
      <c r="AL769" s="72">
        <v>0</v>
      </c>
      <c r="AM769" s="72">
        <v>0</v>
      </c>
      <c r="AN769" s="70">
        <v>0</v>
      </c>
      <c r="AO769" s="72">
        <v>0</v>
      </c>
      <c r="AP769" s="72">
        <v>0</v>
      </c>
      <c r="AQ769" s="72">
        <v>0</v>
      </c>
      <c r="AR769" s="72">
        <v>0</v>
      </c>
      <c r="AS769" s="72">
        <v>0</v>
      </c>
      <c r="AT769" s="72">
        <v>0</v>
      </c>
      <c r="AU769" s="72">
        <v>0</v>
      </c>
      <c r="AV769" s="72">
        <v>0</v>
      </c>
      <c r="AW769" s="70">
        <v>0</v>
      </c>
      <c r="AX769" s="72">
        <v>0</v>
      </c>
      <c r="AY769" s="72">
        <v>0</v>
      </c>
      <c r="AZ769" s="72">
        <v>0</v>
      </c>
      <c r="BA769" s="72">
        <v>0</v>
      </c>
      <c r="BB769" s="72">
        <v>0</v>
      </c>
      <c r="BC769" s="72">
        <v>0</v>
      </c>
      <c r="BD769" s="72">
        <v>0</v>
      </c>
      <c r="BE769" s="72">
        <v>0</v>
      </c>
      <c r="BF769" s="70">
        <v>0</v>
      </c>
      <c r="BG769" s="72">
        <v>0</v>
      </c>
      <c r="BH769" s="72">
        <v>0</v>
      </c>
      <c r="BI769" s="72">
        <v>0</v>
      </c>
      <c r="BJ769" s="72">
        <v>0</v>
      </c>
      <c r="BK769" s="72">
        <v>0</v>
      </c>
      <c r="BL769" s="72">
        <v>0</v>
      </c>
      <c r="BM769" s="72">
        <v>0</v>
      </c>
      <c r="BN769" s="72">
        <v>0</v>
      </c>
      <c r="BO769" s="70">
        <v>0</v>
      </c>
      <c r="BP769" s="72">
        <v>0</v>
      </c>
      <c r="BQ769" s="72">
        <v>0</v>
      </c>
      <c r="BR769" s="72">
        <v>0</v>
      </c>
      <c r="BS769" s="72">
        <v>0</v>
      </c>
      <c r="BT769" s="72">
        <v>0</v>
      </c>
      <c r="BU769" s="72">
        <v>0</v>
      </c>
      <c r="BV769" s="72">
        <v>0</v>
      </c>
      <c r="BW769" s="72">
        <v>0</v>
      </c>
      <c r="BX769" s="70">
        <v>0</v>
      </c>
      <c r="BY769" s="72">
        <v>0</v>
      </c>
      <c r="BZ769" s="72">
        <v>0</v>
      </c>
      <c r="CA769" s="72">
        <v>0</v>
      </c>
      <c r="CB769" s="72">
        <v>0</v>
      </c>
      <c r="CC769" s="72">
        <v>0</v>
      </c>
      <c r="CD769" s="72">
        <v>0</v>
      </c>
      <c r="CE769" s="72">
        <v>0</v>
      </c>
      <c r="CF769" s="72">
        <v>0</v>
      </c>
      <c r="CG769" s="70">
        <v>0</v>
      </c>
      <c r="CH769" s="72">
        <v>0</v>
      </c>
      <c r="CI769" s="72">
        <v>0</v>
      </c>
      <c r="CJ769" s="72">
        <v>0</v>
      </c>
      <c r="CK769" s="72">
        <v>0</v>
      </c>
      <c r="CL769" s="72">
        <v>0</v>
      </c>
      <c r="CM769" s="72">
        <v>0</v>
      </c>
      <c r="CN769" s="72">
        <v>0</v>
      </c>
      <c r="CO769" s="72">
        <v>0</v>
      </c>
      <c r="CP769" s="70">
        <v>0</v>
      </c>
      <c r="CQ769" s="72">
        <v>0</v>
      </c>
      <c r="CR769" s="72">
        <v>0</v>
      </c>
      <c r="CS769" s="72">
        <v>0</v>
      </c>
      <c r="CT769" s="72">
        <v>0</v>
      </c>
      <c r="CU769" s="72">
        <v>0</v>
      </c>
      <c r="CV769" s="72">
        <v>0</v>
      </c>
      <c r="CW769" s="72">
        <v>0</v>
      </c>
      <c r="CX769" s="72">
        <v>0</v>
      </c>
      <c r="CY769" s="70">
        <v>0</v>
      </c>
      <c r="CZ769" s="72">
        <v>0</v>
      </c>
      <c r="DA769" s="72">
        <v>0</v>
      </c>
      <c r="DB769" s="72">
        <v>0</v>
      </c>
      <c r="DC769" s="72">
        <v>0</v>
      </c>
      <c r="DD769" s="72">
        <v>0</v>
      </c>
      <c r="DE769" s="72">
        <v>0</v>
      </c>
      <c r="DF769" s="72">
        <v>0</v>
      </c>
      <c r="DG769" s="72">
        <v>0</v>
      </c>
      <c r="DH769" s="70">
        <v>0</v>
      </c>
    </row>
    <row r="770" spans="1:112" s="83" customFormat="1" ht="11.5" hidden="1" outlineLevel="2" x14ac:dyDescent="0.35">
      <c r="A770" s="88"/>
      <c r="B770" s="88" t="s">
        <v>883</v>
      </c>
      <c r="C770" s="72"/>
      <c r="D770" s="72">
        <v>0</v>
      </c>
      <c r="E770" s="72">
        <v>0</v>
      </c>
      <c r="F770" s="72">
        <v>0</v>
      </c>
      <c r="G770" s="72">
        <v>0</v>
      </c>
      <c r="H770" s="72">
        <v>0</v>
      </c>
      <c r="I770" s="72">
        <v>0</v>
      </c>
      <c r="J770" s="72">
        <v>0</v>
      </c>
      <c r="K770" s="72">
        <v>0</v>
      </c>
      <c r="L770" s="72">
        <v>0</v>
      </c>
      <c r="M770" s="72">
        <v>0</v>
      </c>
      <c r="N770" s="70">
        <v>0</v>
      </c>
      <c r="O770" s="72">
        <v>0</v>
      </c>
      <c r="P770" s="72">
        <v>0</v>
      </c>
      <c r="Q770" s="72">
        <v>0</v>
      </c>
      <c r="R770" s="72">
        <v>0</v>
      </c>
      <c r="S770" s="72">
        <v>0</v>
      </c>
      <c r="T770" s="72">
        <v>0</v>
      </c>
      <c r="U770" s="72">
        <v>0</v>
      </c>
      <c r="V770" s="72">
        <v>0</v>
      </c>
      <c r="W770" s="70">
        <v>0</v>
      </c>
      <c r="X770" s="69">
        <f t="shared" si="517"/>
        <v>0</v>
      </c>
      <c r="Y770" s="69">
        <f t="shared" si="517"/>
        <v>0</v>
      </c>
      <c r="Z770" s="69">
        <f t="shared" si="517"/>
        <v>0</v>
      </c>
      <c r="AA770" s="69">
        <f t="shared" si="517"/>
        <v>0</v>
      </c>
      <c r="AB770" s="69">
        <f t="shared" si="517"/>
        <v>0</v>
      </c>
      <c r="AC770" s="69">
        <f t="shared" si="517"/>
        <v>0</v>
      </c>
      <c r="AD770" s="69">
        <f t="shared" si="517"/>
        <v>0</v>
      </c>
      <c r="AE770" s="69">
        <f t="shared" si="517"/>
        <v>0</v>
      </c>
      <c r="AF770" s="72">
        <v>0</v>
      </c>
      <c r="AG770" s="72">
        <v>0</v>
      </c>
      <c r="AH770" s="72">
        <v>0</v>
      </c>
      <c r="AI770" s="72">
        <v>0</v>
      </c>
      <c r="AJ770" s="72">
        <v>0</v>
      </c>
      <c r="AK770" s="72">
        <v>0</v>
      </c>
      <c r="AL770" s="72">
        <v>0</v>
      </c>
      <c r="AM770" s="72">
        <v>0</v>
      </c>
      <c r="AN770" s="70">
        <v>0</v>
      </c>
      <c r="AO770" s="72">
        <v>0</v>
      </c>
      <c r="AP770" s="72">
        <v>0</v>
      </c>
      <c r="AQ770" s="72">
        <v>0</v>
      </c>
      <c r="AR770" s="72">
        <v>0</v>
      </c>
      <c r="AS770" s="72">
        <v>0</v>
      </c>
      <c r="AT770" s="72">
        <v>0</v>
      </c>
      <c r="AU770" s="72">
        <v>0</v>
      </c>
      <c r="AV770" s="72">
        <v>0</v>
      </c>
      <c r="AW770" s="70">
        <v>0</v>
      </c>
      <c r="AX770" s="72">
        <v>0</v>
      </c>
      <c r="AY770" s="72">
        <v>0</v>
      </c>
      <c r="AZ770" s="72">
        <v>0</v>
      </c>
      <c r="BA770" s="72">
        <v>0</v>
      </c>
      <c r="BB770" s="72">
        <v>0</v>
      </c>
      <c r="BC770" s="72">
        <v>0</v>
      </c>
      <c r="BD770" s="72">
        <v>0</v>
      </c>
      <c r="BE770" s="72">
        <v>0</v>
      </c>
      <c r="BF770" s="70">
        <v>0</v>
      </c>
      <c r="BG770" s="72">
        <v>0</v>
      </c>
      <c r="BH770" s="72">
        <v>0</v>
      </c>
      <c r="BI770" s="72">
        <v>0</v>
      </c>
      <c r="BJ770" s="72">
        <v>0</v>
      </c>
      <c r="BK770" s="72">
        <v>0</v>
      </c>
      <c r="BL770" s="72">
        <v>0</v>
      </c>
      <c r="BM770" s="72">
        <v>0</v>
      </c>
      <c r="BN770" s="72">
        <v>0</v>
      </c>
      <c r="BO770" s="70">
        <v>0</v>
      </c>
      <c r="BP770" s="72">
        <v>0</v>
      </c>
      <c r="BQ770" s="72">
        <v>0</v>
      </c>
      <c r="BR770" s="72">
        <v>0</v>
      </c>
      <c r="BS770" s="72">
        <v>0</v>
      </c>
      <c r="BT770" s="72">
        <v>0</v>
      </c>
      <c r="BU770" s="72">
        <v>0</v>
      </c>
      <c r="BV770" s="72">
        <v>0</v>
      </c>
      <c r="BW770" s="72">
        <v>0</v>
      </c>
      <c r="BX770" s="70">
        <v>0</v>
      </c>
      <c r="BY770" s="72">
        <v>0</v>
      </c>
      <c r="BZ770" s="72">
        <v>0</v>
      </c>
      <c r="CA770" s="72">
        <v>0</v>
      </c>
      <c r="CB770" s="72">
        <v>0</v>
      </c>
      <c r="CC770" s="72">
        <v>0</v>
      </c>
      <c r="CD770" s="72">
        <v>0</v>
      </c>
      <c r="CE770" s="72">
        <v>0</v>
      </c>
      <c r="CF770" s="72">
        <v>0</v>
      </c>
      <c r="CG770" s="70">
        <v>0</v>
      </c>
      <c r="CH770" s="72">
        <v>0</v>
      </c>
      <c r="CI770" s="72">
        <v>0</v>
      </c>
      <c r="CJ770" s="72">
        <v>0</v>
      </c>
      <c r="CK770" s="72">
        <v>0</v>
      </c>
      <c r="CL770" s="72">
        <v>0</v>
      </c>
      <c r="CM770" s="72">
        <v>0</v>
      </c>
      <c r="CN770" s="72">
        <v>0</v>
      </c>
      <c r="CO770" s="72">
        <v>0</v>
      </c>
      <c r="CP770" s="70">
        <v>0</v>
      </c>
      <c r="CQ770" s="72">
        <v>0</v>
      </c>
      <c r="CR770" s="72">
        <v>0</v>
      </c>
      <c r="CS770" s="72">
        <v>0</v>
      </c>
      <c r="CT770" s="72">
        <v>0</v>
      </c>
      <c r="CU770" s="72">
        <v>0</v>
      </c>
      <c r="CV770" s="72">
        <v>0</v>
      </c>
      <c r="CW770" s="72">
        <v>0</v>
      </c>
      <c r="CX770" s="72">
        <v>0</v>
      </c>
      <c r="CY770" s="70">
        <v>0</v>
      </c>
      <c r="CZ770" s="72">
        <v>0</v>
      </c>
      <c r="DA770" s="72">
        <v>0</v>
      </c>
      <c r="DB770" s="72">
        <v>0</v>
      </c>
      <c r="DC770" s="72">
        <v>0</v>
      </c>
      <c r="DD770" s="72">
        <v>0</v>
      </c>
      <c r="DE770" s="72">
        <v>0</v>
      </c>
      <c r="DF770" s="72">
        <v>0</v>
      </c>
      <c r="DG770" s="72">
        <v>0</v>
      </c>
      <c r="DH770" s="70">
        <v>0</v>
      </c>
    </row>
    <row r="771" spans="1:112" s="83" customFormat="1" ht="11.5" hidden="1" outlineLevel="2" x14ac:dyDescent="0.35">
      <c r="A771" s="88"/>
      <c r="B771" s="88" t="s">
        <v>884</v>
      </c>
      <c r="C771" s="72"/>
      <c r="D771" s="72">
        <v>0</v>
      </c>
      <c r="E771" s="72">
        <v>0</v>
      </c>
      <c r="F771" s="72">
        <v>0</v>
      </c>
      <c r="G771" s="72">
        <v>0</v>
      </c>
      <c r="H771" s="72">
        <v>0</v>
      </c>
      <c r="I771" s="72">
        <v>0</v>
      </c>
      <c r="J771" s="72">
        <v>0</v>
      </c>
      <c r="K771" s="72">
        <v>0</v>
      </c>
      <c r="L771" s="72">
        <v>0</v>
      </c>
      <c r="M771" s="72">
        <v>0</v>
      </c>
      <c r="N771" s="70">
        <v>0</v>
      </c>
      <c r="O771" s="72">
        <v>0</v>
      </c>
      <c r="P771" s="72">
        <v>0</v>
      </c>
      <c r="Q771" s="72">
        <v>0</v>
      </c>
      <c r="R771" s="72">
        <v>0</v>
      </c>
      <c r="S771" s="72">
        <v>0</v>
      </c>
      <c r="T771" s="72">
        <v>0</v>
      </c>
      <c r="U771" s="72">
        <v>0</v>
      </c>
      <c r="V771" s="72">
        <v>0</v>
      </c>
      <c r="W771" s="70">
        <v>0</v>
      </c>
      <c r="X771" s="69">
        <f t="shared" si="517"/>
        <v>0</v>
      </c>
      <c r="Y771" s="69">
        <f t="shared" si="517"/>
        <v>0</v>
      </c>
      <c r="Z771" s="69">
        <f t="shared" si="517"/>
        <v>0</v>
      </c>
      <c r="AA771" s="69">
        <f t="shared" si="517"/>
        <v>0</v>
      </c>
      <c r="AB771" s="69">
        <f t="shared" si="517"/>
        <v>0</v>
      </c>
      <c r="AC771" s="69">
        <f t="shared" si="517"/>
        <v>0</v>
      </c>
      <c r="AD771" s="69">
        <f t="shared" si="517"/>
        <v>0</v>
      </c>
      <c r="AE771" s="69">
        <f t="shared" si="517"/>
        <v>0</v>
      </c>
      <c r="AF771" s="72">
        <v>0</v>
      </c>
      <c r="AG771" s="72">
        <v>0</v>
      </c>
      <c r="AH771" s="72">
        <v>0</v>
      </c>
      <c r="AI771" s="72">
        <v>0</v>
      </c>
      <c r="AJ771" s="72">
        <v>0</v>
      </c>
      <c r="AK771" s="72">
        <v>0</v>
      </c>
      <c r="AL771" s="72">
        <v>0</v>
      </c>
      <c r="AM771" s="72">
        <v>0</v>
      </c>
      <c r="AN771" s="70">
        <v>0</v>
      </c>
      <c r="AO771" s="72">
        <v>0</v>
      </c>
      <c r="AP771" s="72">
        <v>0</v>
      </c>
      <c r="AQ771" s="72">
        <v>0</v>
      </c>
      <c r="AR771" s="72">
        <v>0</v>
      </c>
      <c r="AS771" s="72">
        <v>0</v>
      </c>
      <c r="AT771" s="72">
        <v>0</v>
      </c>
      <c r="AU771" s="72">
        <v>0</v>
      </c>
      <c r="AV771" s="72">
        <v>0</v>
      </c>
      <c r="AW771" s="70">
        <v>0</v>
      </c>
      <c r="AX771" s="72">
        <v>0</v>
      </c>
      <c r="AY771" s="72">
        <v>0</v>
      </c>
      <c r="AZ771" s="72">
        <v>0</v>
      </c>
      <c r="BA771" s="72">
        <v>0</v>
      </c>
      <c r="BB771" s="72">
        <v>0</v>
      </c>
      <c r="BC771" s="72">
        <v>0</v>
      </c>
      <c r="BD771" s="72">
        <v>0</v>
      </c>
      <c r="BE771" s="72">
        <v>0</v>
      </c>
      <c r="BF771" s="70">
        <v>0</v>
      </c>
      <c r="BG771" s="72">
        <v>0</v>
      </c>
      <c r="BH771" s="72">
        <v>0</v>
      </c>
      <c r="BI771" s="72">
        <v>0</v>
      </c>
      <c r="BJ771" s="72">
        <v>0</v>
      </c>
      <c r="BK771" s="72">
        <v>0</v>
      </c>
      <c r="BL771" s="72">
        <v>0</v>
      </c>
      <c r="BM771" s="72">
        <v>0</v>
      </c>
      <c r="BN771" s="72">
        <v>0</v>
      </c>
      <c r="BO771" s="70">
        <v>0</v>
      </c>
      <c r="BP771" s="72">
        <v>0</v>
      </c>
      <c r="BQ771" s="72">
        <v>0</v>
      </c>
      <c r="BR771" s="72">
        <v>0</v>
      </c>
      <c r="BS771" s="72">
        <v>0</v>
      </c>
      <c r="BT771" s="72">
        <v>0</v>
      </c>
      <c r="BU771" s="72">
        <v>0</v>
      </c>
      <c r="BV771" s="72">
        <v>0</v>
      </c>
      <c r="BW771" s="72">
        <v>0</v>
      </c>
      <c r="BX771" s="70">
        <v>0</v>
      </c>
      <c r="BY771" s="72">
        <v>0</v>
      </c>
      <c r="BZ771" s="72">
        <v>0</v>
      </c>
      <c r="CA771" s="72">
        <v>0</v>
      </c>
      <c r="CB771" s="72">
        <v>0</v>
      </c>
      <c r="CC771" s="72">
        <v>0</v>
      </c>
      <c r="CD771" s="72">
        <v>0</v>
      </c>
      <c r="CE771" s="72">
        <v>0</v>
      </c>
      <c r="CF771" s="72">
        <v>0</v>
      </c>
      <c r="CG771" s="70">
        <v>0</v>
      </c>
      <c r="CH771" s="72">
        <v>0</v>
      </c>
      <c r="CI771" s="72">
        <v>0</v>
      </c>
      <c r="CJ771" s="72">
        <v>0</v>
      </c>
      <c r="CK771" s="72">
        <v>0</v>
      </c>
      <c r="CL771" s="72">
        <v>0</v>
      </c>
      <c r="CM771" s="72">
        <v>0</v>
      </c>
      <c r="CN771" s="72">
        <v>0</v>
      </c>
      <c r="CO771" s="72">
        <v>0</v>
      </c>
      <c r="CP771" s="70">
        <v>0</v>
      </c>
      <c r="CQ771" s="72">
        <v>0</v>
      </c>
      <c r="CR771" s="72">
        <v>0</v>
      </c>
      <c r="CS771" s="72">
        <v>0</v>
      </c>
      <c r="CT771" s="72">
        <v>0</v>
      </c>
      <c r="CU771" s="72">
        <v>0</v>
      </c>
      <c r="CV771" s="72">
        <v>0</v>
      </c>
      <c r="CW771" s="72">
        <v>0</v>
      </c>
      <c r="CX771" s="72">
        <v>0</v>
      </c>
      <c r="CY771" s="70">
        <v>0</v>
      </c>
      <c r="CZ771" s="72">
        <v>0</v>
      </c>
      <c r="DA771" s="72">
        <v>0</v>
      </c>
      <c r="DB771" s="72">
        <v>0</v>
      </c>
      <c r="DC771" s="72">
        <v>0</v>
      </c>
      <c r="DD771" s="72">
        <v>0</v>
      </c>
      <c r="DE771" s="72">
        <v>0</v>
      </c>
      <c r="DF771" s="72">
        <v>0</v>
      </c>
      <c r="DG771" s="72">
        <v>0</v>
      </c>
      <c r="DH771" s="70">
        <v>0</v>
      </c>
    </row>
    <row r="772" spans="1:112" s="83" customFormat="1" ht="11.5" hidden="1" outlineLevel="2" x14ac:dyDescent="0.35">
      <c r="A772" s="88"/>
      <c r="B772" s="88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0"/>
      <c r="O772" s="72"/>
      <c r="P772" s="72"/>
      <c r="Q772" s="72"/>
      <c r="R772" s="72"/>
      <c r="S772" s="72"/>
      <c r="T772" s="72"/>
      <c r="U772" s="72"/>
      <c r="V772" s="72"/>
      <c r="W772" s="70"/>
      <c r="X772" s="72"/>
      <c r="Y772" s="72"/>
      <c r="Z772" s="72"/>
      <c r="AA772" s="72"/>
      <c r="AB772" s="72"/>
      <c r="AC772" s="72"/>
      <c r="AD772" s="72"/>
      <c r="AE772" s="72"/>
      <c r="AF772" s="72"/>
      <c r="AG772" s="72"/>
      <c r="AH772" s="72"/>
      <c r="AI772" s="72"/>
      <c r="AJ772" s="72"/>
      <c r="AK772" s="72"/>
      <c r="AL772" s="72"/>
      <c r="AM772" s="72"/>
      <c r="AN772" s="70"/>
      <c r="AO772" s="72"/>
      <c r="AP772" s="72"/>
      <c r="AQ772" s="72"/>
      <c r="AR772" s="72"/>
      <c r="AS772" s="72"/>
      <c r="AT772" s="72"/>
      <c r="AU772" s="72"/>
      <c r="AV772" s="72"/>
      <c r="AW772" s="70"/>
      <c r="AX772" s="72"/>
      <c r="AY772" s="72"/>
      <c r="AZ772" s="72"/>
      <c r="BA772" s="72"/>
      <c r="BB772" s="72"/>
      <c r="BC772" s="72"/>
      <c r="BD772" s="72"/>
      <c r="BE772" s="72"/>
      <c r="BF772" s="70"/>
      <c r="BG772" s="72"/>
      <c r="BH772" s="72"/>
      <c r="BI772" s="72"/>
      <c r="BJ772" s="72"/>
      <c r="BK772" s="72"/>
      <c r="BL772" s="72"/>
      <c r="BM772" s="72"/>
      <c r="BN772" s="72"/>
      <c r="BO772" s="70"/>
      <c r="BP772" s="72"/>
      <c r="BQ772" s="72"/>
      <c r="BR772" s="72"/>
      <c r="BS772" s="72"/>
      <c r="BT772" s="72"/>
      <c r="BU772" s="72"/>
      <c r="BV772" s="72"/>
      <c r="BW772" s="72"/>
      <c r="BX772" s="70"/>
      <c r="BY772" s="72"/>
      <c r="BZ772" s="72"/>
      <c r="CA772" s="72"/>
      <c r="CB772" s="72"/>
      <c r="CC772" s="72"/>
      <c r="CD772" s="72"/>
      <c r="CE772" s="72"/>
      <c r="CF772" s="72"/>
      <c r="CG772" s="70"/>
      <c r="CH772" s="72"/>
      <c r="CI772" s="72"/>
      <c r="CJ772" s="72"/>
      <c r="CK772" s="72"/>
      <c r="CL772" s="72"/>
      <c r="CM772" s="72"/>
      <c r="CN772" s="72"/>
      <c r="CO772" s="72"/>
      <c r="CP772" s="70"/>
      <c r="CQ772" s="72"/>
      <c r="CR772" s="72"/>
      <c r="CS772" s="72"/>
      <c r="CT772" s="72"/>
      <c r="CU772" s="72"/>
      <c r="CV772" s="72"/>
      <c r="CW772" s="72"/>
      <c r="CX772" s="72"/>
      <c r="CY772" s="70"/>
      <c r="CZ772" s="72"/>
      <c r="DA772" s="72"/>
      <c r="DB772" s="72"/>
      <c r="DC772" s="72"/>
      <c r="DD772" s="72"/>
      <c r="DE772" s="72"/>
      <c r="DF772" s="72"/>
      <c r="DG772" s="72"/>
      <c r="DH772" s="70"/>
    </row>
    <row r="773" spans="1:112" s="83" customFormat="1" ht="11.5" hidden="1" outlineLevel="1" collapsed="1" x14ac:dyDescent="0.35">
      <c r="A773" s="88"/>
      <c r="B773" s="88" t="s">
        <v>885</v>
      </c>
      <c r="C773" s="69"/>
      <c r="D773" s="69">
        <v>0</v>
      </c>
      <c r="E773" s="69">
        <v>412661.87</v>
      </c>
      <c r="F773" s="69">
        <v>3968</v>
      </c>
      <c r="G773" s="69">
        <v>20000</v>
      </c>
      <c r="H773" s="69">
        <v>28000</v>
      </c>
      <c r="I773" s="69">
        <v>360693.87</v>
      </c>
      <c r="J773" s="69">
        <v>0</v>
      </c>
      <c r="K773" s="69">
        <v>0</v>
      </c>
      <c r="L773" s="69">
        <v>0</v>
      </c>
      <c r="M773" s="69">
        <v>0</v>
      </c>
      <c r="N773" s="70">
        <v>0</v>
      </c>
      <c r="O773" s="69">
        <v>0</v>
      </c>
      <c r="P773" s="69">
        <v>0</v>
      </c>
      <c r="Q773" s="69">
        <v>0</v>
      </c>
      <c r="R773" s="69">
        <v>126018.86645299145</v>
      </c>
      <c r="S773" s="69">
        <v>0</v>
      </c>
      <c r="T773" s="69">
        <v>0</v>
      </c>
      <c r="U773" s="69">
        <v>0</v>
      </c>
      <c r="V773" s="69">
        <v>126018.86645299145</v>
      </c>
      <c r="W773" s="70">
        <v>0</v>
      </c>
      <c r="X773" s="69">
        <f t="shared" ref="X773:AE773" si="518">F773-O773</f>
        <v>3968</v>
      </c>
      <c r="Y773" s="69">
        <f t="shared" si="518"/>
        <v>20000</v>
      </c>
      <c r="Z773" s="69">
        <f t="shared" si="518"/>
        <v>28000</v>
      </c>
      <c r="AA773" s="69">
        <f t="shared" si="518"/>
        <v>234675.00354700856</v>
      </c>
      <c r="AB773" s="69">
        <f t="shared" si="518"/>
        <v>0</v>
      </c>
      <c r="AC773" s="69">
        <f t="shared" si="518"/>
        <v>0</v>
      </c>
      <c r="AD773" s="69">
        <f t="shared" si="518"/>
        <v>0</v>
      </c>
      <c r="AE773" s="69">
        <f t="shared" si="518"/>
        <v>-126018.86645299145</v>
      </c>
      <c r="AF773" s="69">
        <v>512.82051282051282</v>
      </c>
      <c r="AG773" s="69">
        <v>20000</v>
      </c>
      <c r="AH773" s="69">
        <v>28000</v>
      </c>
      <c r="AI773" s="69">
        <v>243824.53611111114</v>
      </c>
      <c r="AJ773" s="69">
        <v>0</v>
      </c>
      <c r="AK773" s="69">
        <v>0</v>
      </c>
      <c r="AL773" s="69">
        <v>0</v>
      </c>
      <c r="AM773" s="69">
        <v>292337.35662393167</v>
      </c>
      <c r="AN773" s="70">
        <v>0</v>
      </c>
      <c r="AO773" s="69">
        <v>512.82051282051282</v>
      </c>
      <c r="AP773" s="69">
        <v>20000</v>
      </c>
      <c r="AQ773" s="69">
        <v>28000</v>
      </c>
      <c r="AR773" s="69">
        <v>243816.54999999996</v>
      </c>
      <c r="AS773" s="69">
        <v>0</v>
      </c>
      <c r="AT773" s="69">
        <v>0</v>
      </c>
      <c r="AU773" s="69">
        <v>0</v>
      </c>
      <c r="AV773" s="69">
        <v>292329.37051282049</v>
      </c>
      <c r="AW773" s="70">
        <v>0</v>
      </c>
      <c r="AX773" s="69">
        <v>512.8205128205127</v>
      </c>
      <c r="AY773" s="69">
        <v>20000</v>
      </c>
      <c r="AZ773" s="69">
        <v>28000</v>
      </c>
      <c r="BA773" s="69">
        <v>241173.14722222227</v>
      </c>
      <c r="BB773" s="69">
        <v>0</v>
      </c>
      <c r="BC773" s="69">
        <v>0</v>
      </c>
      <c r="BD773" s="69">
        <v>0</v>
      </c>
      <c r="BE773" s="69">
        <v>289685.9677350428</v>
      </c>
      <c r="BF773" s="70">
        <v>0</v>
      </c>
      <c r="BG773" s="69">
        <v>512.82051282051293</v>
      </c>
      <c r="BH773" s="69">
        <v>0</v>
      </c>
      <c r="BI773" s="69">
        <v>0</v>
      </c>
      <c r="BJ773" s="69">
        <v>224983.21666666662</v>
      </c>
      <c r="BK773" s="69">
        <v>0</v>
      </c>
      <c r="BL773" s="69">
        <v>0</v>
      </c>
      <c r="BM773" s="69">
        <v>0</v>
      </c>
      <c r="BN773" s="69">
        <v>225496.03717948712</v>
      </c>
      <c r="BO773" s="70">
        <v>0</v>
      </c>
      <c r="BP773" s="69">
        <v>512.8205128205127</v>
      </c>
      <c r="BQ773" s="69">
        <v>0</v>
      </c>
      <c r="BR773" s="69">
        <v>0</v>
      </c>
      <c r="BS773" s="69">
        <v>224983.21666666673</v>
      </c>
      <c r="BT773" s="69">
        <v>0</v>
      </c>
      <c r="BU773" s="69">
        <v>0</v>
      </c>
      <c r="BV773" s="69">
        <v>0</v>
      </c>
      <c r="BW773" s="69">
        <v>225496.03717948723</v>
      </c>
      <c r="BX773" s="70">
        <v>28000</v>
      </c>
      <c r="BY773" s="69">
        <v>512.8205128205127</v>
      </c>
      <c r="BZ773" s="69">
        <v>0</v>
      </c>
      <c r="CA773" s="69">
        <v>0</v>
      </c>
      <c r="CB773" s="69">
        <v>373043.35641025624</v>
      </c>
      <c r="CC773" s="69">
        <v>0</v>
      </c>
      <c r="CD773" s="69">
        <v>0</v>
      </c>
      <c r="CE773" s="69">
        <v>0</v>
      </c>
      <c r="CF773" s="69">
        <v>373556.17692307674</v>
      </c>
      <c r="CG773" s="70">
        <v>0</v>
      </c>
      <c r="CH773" s="69">
        <v>512.8205128205127</v>
      </c>
      <c r="CI773" s="69">
        <v>0</v>
      </c>
      <c r="CJ773" s="69">
        <v>0</v>
      </c>
      <c r="CK773" s="69">
        <v>373043.35641025635</v>
      </c>
      <c r="CL773" s="69">
        <v>0</v>
      </c>
      <c r="CM773" s="69">
        <v>0</v>
      </c>
      <c r="CN773" s="69">
        <v>0</v>
      </c>
      <c r="CO773" s="69">
        <v>373556.17692307686</v>
      </c>
      <c r="CP773" s="70">
        <v>0</v>
      </c>
      <c r="CQ773" s="69">
        <v>512.82051282051316</v>
      </c>
      <c r="CR773" s="69">
        <v>0</v>
      </c>
      <c r="CS773" s="69">
        <v>0</v>
      </c>
      <c r="CT773" s="69">
        <v>373043.35641025647</v>
      </c>
      <c r="CU773" s="69">
        <v>0</v>
      </c>
      <c r="CV773" s="69">
        <v>0</v>
      </c>
      <c r="CW773" s="69">
        <v>0</v>
      </c>
      <c r="CX773" s="69">
        <v>373556.17692307697</v>
      </c>
      <c r="CY773" s="70">
        <v>0</v>
      </c>
      <c r="CZ773" s="69">
        <v>512.8205128205127</v>
      </c>
      <c r="DA773" s="69">
        <v>0</v>
      </c>
      <c r="DB773" s="69">
        <v>0</v>
      </c>
      <c r="DC773" s="69">
        <v>373043.35641025647</v>
      </c>
      <c r="DD773" s="69">
        <v>0</v>
      </c>
      <c r="DE773" s="69">
        <v>0</v>
      </c>
      <c r="DF773" s="69">
        <v>0</v>
      </c>
      <c r="DG773" s="69">
        <v>373556.17692307697</v>
      </c>
      <c r="DH773" s="70">
        <v>0</v>
      </c>
    </row>
    <row r="774" spans="1:112" s="83" customFormat="1" ht="11.5" outlineLevel="1" x14ac:dyDescent="0.35">
      <c r="A774" s="88"/>
      <c r="B774" s="88"/>
      <c r="C774" s="113"/>
      <c r="D774" s="113"/>
      <c r="E774" s="113"/>
      <c r="F774" s="113"/>
      <c r="G774" s="113"/>
      <c r="H774" s="113"/>
      <c r="I774" s="113"/>
      <c r="J774" s="113"/>
      <c r="K774" s="113"/>
      <c r="L774" s="113"/>
      <c r="M774" s="113"/>
      <c r="N774" s="114"/>
      <c r="O774" s="113"/>
      <c r="P774" s="113"/>
      <c r="Q774" s="113"/>
      <c r="R774" s="113"/>
      <c r="S774" s="113"/>
      <c r="T774" s="113"/>
      <c r="U774" s="113"/>
      <c r="V774" s="113"/>
      <c r="W774" s="114"/>
      <c r="X774" s="113"/>
      <c r="Y774" s="113"/>
      <c r="Z774" s="113"/>
      <c r="AA774" s="113"/>
      <c r="AB774" s="113"/>
      <c r="AC774" s="113"/>
      <c r="AD774" s="113"/>
      <c r="AE774" s="113"/>
      <c r="AF774" s="113"/>
      <c r="AG774" s="113"/>
      <c r="AH774" s="113"/>
      <c r="AI774" s="113"/>
      <c r="AJ774" s="113"/>
      <c r="AK774" s="113"/>
      <c r="AL774" s="113"/>
      <c r="AM774" s="113"/>
      <c r="AN774" s="114"/>
      <c r="AO774" s="113"/>
      <c r="AP774" s="113"/>
      <c r="AQ774" s="113"/>
      <c r="AR774" s="113"/>
      <c r="AS774" s="113"/>
      <c r="AT774" s="113"/>
      <c r="AU774" s="113"/>
      <c r="AV774" s="113"/>
      <c r="AW774" s="114"/>
      <c r="AX774" s="113"/>
      <c r="AY774" s="113"/>
      <c r="AZ774" s="113"/>
      <c r="BA774" s="113"/>
      <c r="BB774" s="113"/>
      <c r="BC774" s="113"/>
      <c r="BD774" s="113"/>
      <c r="BE774" s="113"/>
      <c r="BF774" s="114"/>
      <c r="BG774" s="113"/>
      <c r="BH774" s="113"/>
      <c r="BI774" s="113"/>
      <c r="BJ774" s="113"/>
      <c r="BK774" s="113"/>
      <c r="BL774" s="113"/>
      <c r="BM774" s="113"/>
      <c r="BN774" s="113"/>
      <c r="BO774" s="114"/>
      <c r="BP774" s="113"/>
      <c r="BQ774" s="113"/>
      <c r="BR774" s="113"/>
      <c r="BS774" s="113"/>
      <c r="BT774" s="113"/>
      <c r="BU774" s="113"/>
      <c r="BV774" s="113"/>
      <c r="BW774" s="113"/>
      <c r="BX774" s="114"/>
      <c r="BY774" s="113"/>
      <c r="BZ774" s="113"/>
      <c r="CA774" s="113"/>
      <c r="CB774" s="113"/>
      <c r="CC774" s="113"/>
      <c r="CD774" s="113"/>
      <c r="CE774" s="113"/>
      <c r="CF774" s="113"/>
      <c r="CG774" s="114"/>
      <c r="CH774" s="113"/>
      <c r="CI774" s="113"/>
      <c r="CJ774" s="113"/>
      <c r="CK774" s="113"/>
      <c r="CL774" s="113"/>
      <c r="CM774" s="113"/>
      <c r="CN774" s="113"/>
      <c r="CO774" s="113"/>
      <c r="CP774" s="114"/>
      <c r="CQ774" s="113"/>
      <c r="CR774" s="113"/>
      <c r="CS774" s="113"/>
      <c r="CT774" s="113"/>
      <c r="CU774" s="113"/>
      <c r="CV774" s="113"/>
      <c r="CW774" s="113"/>
      <c r="CX774" s="113"/>
      <c r="CY774" s="114"/>
      <c r="CZ774" s="113"/>
      <c r="DA774" s="113"/>
      <c r="DB774" s="113"/>
      <c r="DC774" s="113"/>
      <c r="DD774" s="113"/>
      <c r="DE774" s="113"/>
      <c r="DF774" s="113"/>
      <c r="DG774" s="113"/>
      <c r="DH774" s="114"/>
    </row>
    <row r="775" spans="1:112" s="83" customFormat="1" ht="11.5" x14ac:dyDescent="0.35">
      <c r="A775" s="87" t="s">
        <v>886</v>
      </c>
      <c r="B775" s="87" t="s">
        <v>887</v>
      </c>
      <c r="C775" s="93"/>
      <c r="D775" s="93">
        <v>0</v>
      </c>
      <c r="E775" s="93">
        <v>561403.37</v>
      </c>
      <c r="F775" s="93">
        <v>6368</v>
      </c>
      <c r="G775" s="93">
        <v>45026.5</v>
      </c>
      <c r="H775" s="93">
        <v>68156</v>
      </c>
      <c r="I775" s="93">
        <v>397233.87</v>
      </c>
      <c r="J775" s="93">
        <v>44619</v>
      </c>
      <c r="K775" s="93">
        <v>0</v>
      </c>
      <c r="L775" s="93">
        <v>0</v>
      </c>
      <c r="M775" s="93">
        <v>0</v>
      </c>
      <c r="N775" s="94">
        <v>0</v>
      </c>
      <c r="O775" s="93">
        <v>28725.906666666666</v>
      </c>
      <c r="P775" s="93">
        <v>20251.146984126983</v>
      </c>
      <c r="Q775" s="93">
        <v>61539.653999999995</v>
      </c>
      <c r="R775" s="93">
        <v>473941.4068559219</v>
      </c>
      <c r="S775" s="93">
        <v>52377.797523809517</v>
      </c>
      <c r="T775" s="93">
        <v>0</v>
      </c>
      <c r="U775" s="93">
        <v>0</v>
      </c>
      <c r="V775" s="93">
        <v>636835.91203052516</v>
      </c>
      <c r="W775" s="94">
        <v>0</v>
      </c>
      <c r="X775" s="94">
        <f t="shared" ref="X775:AE775" si="519">F775-O775</f>
        <v>-22357.906666666666</v>
      </c>
      <c r="Y775" s="94">
        <f t="shared" si="519"/>
        <v>24775.353015873017</v>
      </c>
      <c r="Z775" s="94">
        <f t="shared" si="519"/>
        <v>6616.346000000005</v>
      </c>
      <c r="AA775" s="94">
        <f t="shared" si="519"/>
        <v>-76707.536855921906</v>
      </c>
      <c r="AB775" s="94">
        <f t="shared" si="519"/>
        <v>-7758.7975238095169</v>
      </c>
      <c r="AC775" s="94">
        <f t="shared" si="519"/>
        <v>0</v>
      </c>
      <c r="AD775" s="94">
        <f t="shared" si="519"/>
        <v>0</v>
      </c>
      <c r="AE775" s="94">
        <f t="shared" si="519"/>
        <v>-636835.91203052516</v>
      </c>
      <c r="AF775" s="93">
        <v>29238.727179487178</v>
      </c>
      <c r="AG775" s="93">
        <v>33059.201150793655</v>
      </c>
      <c r="AH775" s="93">
        <v>86308.565999999992</v>
      </c>
      <c r="AI775" s="93">
        <v>584954.52834737487</v>
      </c>
      <c r="AJ775" s="93">
        <v>22023.72514285714</v>
      </c>
      <c r="AK775" s="93">
        <v>0</v>
      </c>
      <c r="AL775" s="93">
        <v>0</v>
      </c>
      <c r="AM775" s="93">
        <v>755584.74782051286</v>
      </c>
      <c r="AN775" s="94">
        <v>0</v>
      </c>
      <c r="AO775" s="93">
        <v>9460.9010683760662</v>
      </c>
      <c r="AP775" s="93">
        <v>22952.491428571429</v>
      </c>
      <c r="AQ775" s="93">
        <v>47979.123166666672</v>
      </c>
      <c r="AR775" s="93">
        <v>565074.92542673997</v>
      </c>
      <c r="AS775" s="93">
        <v>77871.588000000018</v>
      </c>
      <c r="AT775" s="93">
        <v>0</v>
      </c>
      <c r="AU775" s="93">
        <v>0</v>
      </c>
      <c r="AV775" s="93">
        <v>723339.02909035422</v>
      </c>
      <c r="AW775" s="94">
        <v>0</v>
      </c>
      <c r="AX775" s="93">
        <v>512.8205128205127</v>
      </c>
      <c r="AY775" s="93">
        <v>22110.163095238095</v>
      </c>
      <c r="AZ775" s="93">
        <v>28867.962666666666</v>
      </c>
      <c r="BA775" s="93">
        <v>544584.32152991462</v>
      </c>
      <c r="BB775" s="93">
        <v>-40670.816666666666</v>
      </c>
      <c r="BC775" s="93">
        <v>0</v>
      </c>
      <c r="BD775" s="93">
        <v>0</v>
      </c>
      <c r="BE775" s="93">
        <v>555404.45113797323</v>
      </c>
      <c r="BF775" s="94">
        <v>0</v>
      </c>
      <c r="BG775" s="93">
        <v>512.82051282051293</v>
      </c>
      <c r="BH775" s="93">
        <v>276.91666666666697</v>
      </c>
      <c r="BI775" s="93">
        <v>0</v>
      </c>
      <c r="BJ775" s="93">
        <v>527493.50897435891</v>
      </c>
      <c r="BK775" s="93">
        <v>3750.0509999999995</v>
      </c>
      <c r="BL775" s="93">
        <v>0</v>
      </c>
      <c r="BM775" s="93">
        <v>0</v>
      </c>
      <c r="BN775" s="93">
        <v>532033.29715384613</v>
      </c>
      <c r="BO775" s="90">
        <v>0</v>
      </c>
      <c r="BP775" s="93">
        <v>512.8205128205127</v>
      </c>
      <c r="BQ775" s="93">
        <v>0</v>
      </c>
      <c r="BR775" s="93">
        <v>0</v>
      </c>
      <c r="BS775" s="93">
        <v>527493.50897435914</v>
      </c>
      <c r="BT775" s="93">
        <v>3205.1659999999993</v>
      </c>
      <c r="BU775" s="93">
        <v>0</v>
      </c>
      <c r="BV775" s="93">
        <v>0</v>
      </c>
      <c r="BW775" s="93">
        <v>531211.49548717961</v>
      </c>
      <c r="BX775" s="94">
        <v>28867.962666666666</v>
      </c>
      <c r="BY775" s="93">
        <v>512.8205128205127</v>
      </c>
      <c r="BZ775" s="93">
        <v>0</v>
      </c>
      <c r="CA775" s="93">
        <v>0</v>
      </c>
      <c r="CB775" s="93">
        <v>675553.64871794858</v>
      </c>
      <c r="CC775" s="93">
        <v>3205.1659999999993</v>
      </c>
      <c r="CD775" s="93">
        <v>0</v>
      </c>
      <c r="CE775" s="93">
        <v>0</v>
      </c>
      <c r="CF775" s="93">
        <v>679271.63523076917</v>
      </c>
      <c r="CG775" s="94">
        <v>0</v>
      </c>
      <c r="CH775" s="93">
        <v>512.8205128205127</v>
      </c>
      <c r="CI775" s="93">
        <v>0</v>
      </c>
      <c r="CJ775" s="93">
        <v>0</v>
      </c>
      <c r="CK775" s="93">
        <v>675553.6487179487</v>
      </c>
      <c r="CL775" s="93">
        <v>3205.1659999999993</v>
      </c>
      <c r="CM775" s="93">
        <v>0</v>
      </c>
      <c r="CN775" s="93">
        <v>0</v>
      </c>
      <c r="CO775" s="93">
        <v>679271.63523076917</v>
      </c>
      <c r="CP775" s="94">
        <v>0</v>
      </c>
      <c r="CQ775" s="93">
        <v>512.82051282051316</v>
      </c>
      <c r="CR775" s="93">
        <v>0</v>
      </c>
      <c r="CS775" s="93">
        <v>0</v>
      </c>
      <c r="CT775" s="93">
        <v>675553.64871794882</v>
      </c>
      <c r="CU775" s="93">
        <v>3205.1659999999993</v>
      </c>
      <c r="CV775" s="93">
        <v>0</v>
      </c>
      <c r="CW775" s="93">
        <v>0</v>
      </c>
      <c r="CX775" s="93">
        <v>679271.6352307694</v>
      </c>
      <c r="CY775" s="94">
        <v>0</v>
      </c>
      <c r="CZ775" s="93">
        <v>512.8205128205127</v>
      </c>
      <c r="DA775" s="93">
        <v>0</v>
      </c>
      <c r="DB775" s="93">
        <v>0</v>
      </c>
      <c r="DC775" s="93">
        <v>675553.64871794882</v>
      </c>
      <c r="DD775" s="93">
        <v>3205.1659999999993</v>
      </c>
      <c r="DE775" s="93">
        <v>0</v>
      </c>
      <c r="DF775" s="93">
        <v>0</v>
      </c>
      <c r="DG775" s="93">
        <v>679271.6352307694</v>
      </c>
      <c r="DH775" s="94">
        <v>0</v>
      </c>
    </row>
    <row r="776" spans="1:112" s="83" customFormat="1" ht="11.5" x14ac:dyDescent="0.35">
      <c r="A776" s="87"/>
      <c r="B776" s="87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99"/>
      <c r="O776" s="72"/>
      <c r="P776" s="72"/>
      <c r="Q776" s="72"/>
      <c r="R776" s="72"/>
      <c r="S776" s="72"/>
      <c r="T776" s="72"/>
      <c r="U776" s="72"/>
      <c r="V776" s="72"/>
      <c r="W776" s="99"/>
      <c r="X776" s="72"/>
      <c r="Y776" s="72"/>
      <c r="Z776" s="72"/>
      <c r="AA776" s="72"/>
      <c r="AB776" s="72"/>
      <c r="AC776" s="72"/>
      <c r="AD776" s="72"/>
      <c r="AE776" s="72"/>
      <c r="AF776" s="72"/>
      <c r="AG776" s="72"/>
      <c r="AH776" s="72"/>
      <c r="AI776" s="72"/>
      <c r="AJ776" s="72"/>
      <c r="AK776" s="72"/>
      <c r="AL776" s="72"/>
      <c r="AM776" s="72"/>
      <c r="AN776" s="99"/>
      <c r="AO776" s="72"/>
      <c r="AP776" s="72"/>
      <c r="AQ776" s="72"/>
      <c r="AR776" s="72"/>
      <c r="AS776" s="72"/>
      <c r="AT776" s="72"/>
      <c r="AU776" s="72"/>
      <c r="AV776" s="72"/>
      <c r="AW776" s="99"/>
      <c r="AX776" s="72"/>
      <c r="AY776" s="72"/>
      <c r="AZ776" s="72"/>
      <c r="BA776" s="72"/>
      <c r="BB776" s="72"/>
      <c r="BC776" s="72"/>
      <c r="BD776" s="72"/>
      <c r="BE776" s="72"/>
      <c r="BF776" s="99"/>
      <c r="BG776" s="72"/>
      <c r="BH776" s="72"/>
      <c r="BI776" s="72"/>
      <c r="BJ776" s="72"/>
      <c r="BK776" s="72"/>
      <c r="BL776" s="72"/>
      <c r="BM776" s="72"/>
      <c r="BN776" s="72"/>
      <c r="BO776" s="99"/>
      <c r="BP776" s="72"/>
      <c r="BQ776" s="72"/>
      <c r="BR776" s="72"/>
      <c r="BS776" s="72"/>
      <c r="BT776" s="72"/>
      <c r="BU776" s="72"/>
      <c r="BV776" s="72"/>
      <c r="BW776" s="72"/>
      <c r="BX776" s="99"/>
      <c r="BY776" s="72"/>
      <c r="BZ776" s="72"/>
      <c r="CA776" s="72"/>
      <c r="CB776" s="72"/>
      <c r="CC776" s="72"/>
      <c r="CD776" s="72"/>
      <c r="CE776" s="72"/>
      <c r="CF776" s="72"/>
      <c r="CG776" s="99"/>
      <c r="CH776" s="72"/>
      <c r="CI776" s="72"/>
      <c r="CJ776" s="72"/>
      <c r="CK776" s="72"/>
      <c r="CL776" s="72"/>
      <c r="CM776" s="72"/>
      <c r="CN776" s="72"/>
      <c r="CO776" s="72"/>
      <c r="CP776" s="99"/>
      <c r="CQ776" s="72"/>
      <c r="CR776" s="72"/>
      <c r="CS776" s="72"/>
      <c r="CT776" s="72"/>
      <c r="CU776" s="72"/>
      <c r="CV776" s="72"/>
      <c r="CW776" s="72"/>
      <c r="CX776" s="72"/>
      <c r="CY776" s="99"/>
      <c r="CZ776" s="72"/>
      <c r="DA776" s="72"/>
      <c r="DB776" s="72"/>
      <c r="DC776" s="72"/>
      <c r="DD776" s="72"/>
      <c r="DE776" s="72"/>
      <c r="DF776" s="72"/>
      <c r="DG776" s="72"/>
      <c r="DH776" s="99"/>
    </row>
    <row r="777" spans="1:112" s="83" customFormat="1" ht="11.5" x14ac:dyDescent="0.35">
      <c r="A777" s="87" t="s">
        <v>888</v>
      </c>
      <c r="B777" s="87"/>
      <c r="C777" s="93">
        <f t="shared" ref="C777:BN777" si="520">C756-C754+C775</f>
        <v>0</v>
      </c>
      <c r="D777" s="93">
        <f t="shared" si="520"/>
        <v>0</v>
      </c>
      <c r="E777" s="93">
        <f t="shared" si="520"/>
        <v>20130613.475242864</v>
      </c>
      <c r="F777" s="93">
        <f t="shared" si="520"/>
        <v>1657578.3370506382</v>
      </c>
      <c r="G777" s="93">
        <f t="shared" si="520"/>
        <v>3646756.298715875</v>
      </c>
      <c r="H777" s="93">
        <f t="shared" si="520"/>
        <v>5290449.3022302371</v>
      </c>
      <c r="I777" s="93">
        <f t="shared" si="520"/>
        <v>5924489.4262384502</v>
      </c>
      <c r="J777" s="93">
        <f t="shared" si="520"/>
        <v>3689028.9388616197</v>
      </c>
      <c r="K777" s="93">
        <f>K756-K754+K775</f>
        <v>12602.220000000001</v>
      </c>
      <c r="L777" s="93">
        <f>L756-L754+L775</f>
        <v>0</v>
      </c>
      <c r="M777" s="93">
        <f t="shared" si="520"/>
        <v>18469.079100000032</v>
      </c>
      <c r="N777" s="94">
        <f t="shared" si="520"/>
        <v>0</v>
      </c>
      <c r="O777" s="93">
        <f t="shared" si="520"/>
        <v>1772041.1191965258</v>
      </c>
      <c r="P777" s="93">
        <f t="shared" si="520"/>
        <v>3519188.4651182219</v>
      </c>
      <c r="Q777" s="93">
        <f t="shared" si="520"/>
        <v>5334510.2060901774</v>
      </c>
      <c r="R777" s="93">
        <f t="shared" si="520"/>
        <v>6537438.7535088956</v>
      </c>
      <c r="S777" s="93">
        <f t="shared" si="520"/>
        <v>3622128.8703192184</v>
      </c>
      <c r="T777" s="93">
        <f>T756-T754+T775</f>
        <v>11756.972</v>
      </c>
      <c r="U777" s="93">
        <f>U756-U754+U775</f>
        <v>0</v>
      </c>
      <c r="V777" s="93">
        <f t="shared" si="520"/>
        <v>20572210.040963538</v>
      </c>
      <c r="W777" s="94">
        <f t="shared" si="520"/>
        <v>0</v>
      </c>
      <c r="X777" s="93">
        <f t="shared" si="520"/>
        <v>-114462.78214588757</v>
      </c>
      <c r="Y777" s="93">
        <f t="shared" si="520"/>
        <v>127567.83359765222</v>
      </c>
      <c r="Z777" s="93">
        <f t="shared" si="520"/>
        <v>-44060.90385994011</v>
      </c>
      <c r="AA777" s="93">
        <f t="shared" si="520"/>
        <v>-612949.32727044518</v>
      </c>
      <c r="AB777" s="93">
        <f t="shared" si="520"/>
        <v>66900.06854240055</v>
      </c>
      <c r="AC777" s="93">
        <f>AC756-AC754+AC775</f>
        <v>845.24800000000005</v>
      </c>
      <c r="AD777" s="93">
        <f>AD756-AD754+AD775</f>
        <v>0</v>
      </c>
      <c r="AE777" s="93">
        <f>AE756-AE754+AE775</f>
        <v>-20553740.96186354</v>
      </c>
      <c r="AF777" s="93">
        <f t="shared" si="520"/>
        <v>1797718.1976863169</v>
      </c>
      <c r="AG777" s="93">
        <f t="shared" si="520"/>
        <v>3559696.8971458203</v>
      </c>
      <c r="AH777" s="93">
        <f t="shared" si="520"/>
        <v>5279994.0573969521</v>
      </c>
      <c r="AI777" s="93">
        <f t="shared" si="520"/>
        <v>7862033.9561604485</v>
      </c>
      <c r="AJ777" s="93">
        <f t="shared" si="520"/>
        <v>3716074.0406962782</v>
      </c>
      <c r="AK777" s="93">
        <f>AK756-AK754+AK775</f>
        <v>29498.044189029999</v>
      </c>
      <c r="AL777" s="93">
        <f>AL756-AL754+AL775</f>
        <v>0</v>
      </c>
      <c r="AM777" s="93">
        <f t="shared" si="520"/>
        <v>22305015.193274848</v>
      </c>
      <c r="AN777" s="94">
        <f t="shared" si="520"/>
        <v>0</v>
      </c>
      <c r="AO777" s="93">
        <f t="shared" si="520"/>
        <v>1846910.0427370083</v>
      </c>
      <c r="AP777" s="93">
        <f t="shared" si="520"/>
        <v>3640574.8752933308</v>
      </c>
      <c r="AQ777" s="93">
        <f t="shared" si="520"/>
        <v>5373745.414355373</v>
      </c>
      <c r="AR777" s="93">
        <f t="shared" si="520"/>
        <v>7925295.3378036488</v>
      </c>
      <c r="AS777" s="93">
        <f t="shared" si="520"/>
        <v>3951468.7550143315</v>
      </c>
      <c r="AT777" s="93">
        <f>AT756-AT754+AT775</f>
        <v>30028.077534404525</v>
      </c>
      <c r="AU777" s="93">
        <f>AU756-AU754+AU775</f>
        <v>0</v>
      </c>
      <c r="AV777" s="93">
        <f t="shared" si="520"/>
        <v>22828022.502738103</v>
      </c>
      <c r="AW777" s="94">
        <f t="shared" si="520"/>
        <v>0</v>
      </c>
      <c r="AX777" s="93">
        <f t="shared" si="520"/>
        <v>1907606.0484020319</v>
      </c>
      <c r="AY777" s="93">
        <f t="shared" si="520"/>
        <v>3769813.1110938457</v>
      </c>
      <c r="AZ777" s="93">
        <f t="shared" si="520"/>
        <v>5551774.7946777372</v>
      </c>
      <c r="BA777" s="93">
        <f t="shared" si="520"/>
        <v>8296313.0783986403</v>
      </c>
      <c r="BB777" s="93">
        <f t="shared" si="520"/>
        <v>4042840.9315562868</v>
      </c>
      <c r="BC777" s="93">
        <f>BC756-BC754+BC775</f>
        <v>30280.145999573131</v>
      </c>
      <c r="BD777" s="93">
        <f>BD756-BD754+BD775</f>
        <v>0</v>
      </c>
      <c r="BE777" s="93">
        <f t="shared" si="520"/>
        <v>23658628.110128108</v>
      </c>
      <c r="BF777" s="94">
        <f t="shared" si="520"/>
        <v>0</v>
      </c>
      <c r="BG777" s="93">
        <f t="shared" si="520"/>
        <v>1972924.8611307954</v>
      </c>
      <c r="BH777" s="93">
        <f t="shared" si="520"/>
        <v>3873029.8220168562</v>
      </c>
      <c r="BI777" s="93">
        <f t="shared" si="520"/>
        <v>5709082.1831434872</v>
      </c>
      <c r="BJ777" s="93">
        <f t="shared" si="520"/>
        <v>8415019.043092249</v>
      </c>
      <c r="BK777" s="93">
        <f t="shared" si="520"/>
        <v>4421314.9515841203</v>
      </c>
      <c r="BL777" s="93">
        <f>BL756-BL754+BL775</f>
        <v>2582580.5119531723</v>
      </c>
      <c r="BM777" s="93">
        <f>BM756-BM754+BM775</f>
        <v>0</v>
      </c>
      <c r="BN777" s="93">
        <f t="shared" si="520"/>
        <v>24231822.539853785</v>
      </c>
      <c r="BO777" s="94">
        <f t="shared" ref="BO777:DH777" si="521">BO756-BO754+BO775</f>
        <v>0</v>
      </c>
      <c r="BP777" s="93">
        <f t="shared" si="521"/>
        <v>2026748.310459713</v>
      </c>
      <c r="BQ777" s="93">
        <f t="shared" si="521"/>
        <v>3980734.1028741179</v>
      </c>
      <c r="BR777" s="93">
        <f t="shared" si="521"/>
        <v>5867349.9724044399</v>
      </c>
      <c r="BS777" s="93">
        <f t="shared" si="521"/>
        <v>8557920.9682279676</v>
      </c>
      <c r="BT777" s="93">
        <f t="shared" si="521"/>
        <v>4287418.9780470962</v>
      </c>
      <c r="BU777" s="93">
        <f>BU756-BU754+BU775</f>
        <v>2650854.5333672198</v>
      </c>
      <c r="BV777" s="93">
        <f>BV756-BV754+BV775</f>
        <v>0</v>
      </c>
      <c r="BW777" s="93">
        <f t="shared" si="521"/>
        <v>24810575.419012908</v>
      </c>
      <c r="BX777" s="94">
        <f t="shared" si="521"/>
        <v>28867.962666666666</v>
      </c>
      <c r="BY777" s="93">
        <f t="shared" si="521"/>
        <v>2082186.463268498</v>
      </c>
      <c r="BZ777" s="93">
        <f t="shared" si="521"/>
        <v>4091635.1769697731</v>
      </c>
      <c r="CA777" s="93">
        <f t="shared" si="521"/>
        <v>6030365.7953432221</v>
      </c>
      <c r="CB777" s="93">
        <f t="shared" si="521"/>
        <v>9036056.8209827635</v>
      </c>
      <c r="CC777" s="93">
        <f t="shared" si="521"/>
        <v>4464433.6840347238</v>
      </c>
      <c r="CD777" s="93">
        <f>CD756-CD754+CD775</f>
        <v>2721176.7754236897</v>
      </c>
      <c r="CE777" s="93">
        <f>CE756-CE754+CE775</f>
        <v>0</v>
      </c>
      <c r="CF777" s="93">
        <f t="shared" si="521"/>
        <v>25795081.027598556</v>
      </c>
      <c r="CG777" s="94">
        <f t="shared" si="521"/>
        <v>0</v>
      </c>
      <c r="CH777" s="93">
        <f t="shared" si="521"/>
        <v>2139287.7606615466</v>
      </c>
      <c r="CI777" s="93">
        <f t="shared" si="521"/>
        <v>4205863.2832882963</v>
      </c>
      <c r="CJ777" s="93">
        <f t="shared" si="521"/>
        <v>6198272.0929701682</v>
      </c>
      <c r="CK777" s="93">
        <f t="shared" si="521"/>
        <v>9266106.3876106329</v>
      </c>
      <c r="CL777" s="93">
        <f t="shared" si="521"/>
        <v>4586681.6726512527</v>
      </c>
      <c r="CM777" s="93">
        <f>CM756-CM754+CM775</f>
        <v>2793608.6847418537</v>
      </c>
      <c r="CN777" s="93">
        <f>CN756-CN754+CN775</f>
        <v>0</v>
      </c>
      <c r="CO777" s="93">
        <f t="shared" si="521"/>
        <v>26486614.284181472</v>
      </c>
      <c r="CP777" s="94">
        <f t="shared" si="521"/>
        <v>0</v>
      </c>
      <c r="CQ777" s="93">
        <f t="shared" si="521"/>
        <v>2198102.0969763868</v>
      </c>
      <c r="CR777" s="93">
        <f t="shared" si="521"/>
        <v>4323518.2327963756</v>
      </c>
      <c r="CS777" s="93">
        <f t="shared" si="521"/>
        <v>6371215.5795259215</v>
      </c>
      <c r="CT777" s="93">
        <f t="shared" si="521"/>
        <v>9503057.4412373379</v>
      </c>
      <c r="CU777" s="93">
        <f t="shared" si="521"/>
        <v>4712597.1009262754</v>
      </c>
      <c r="CV777" s="93">
        <f>CV756-CV754+CV775</f>
        <v>2868213.5513395616</v>
      </c>
      <c r="CW777" s="93">
        <f>CW756-CW754+CW775</f>
        <v>0</v>
      </c>
      <c r="CX777" s="93">
        <f t="shared" si="521"/>
        <v>27198893.538461875</v>
      </c>
      <c r="CY777" s="94">
        <f t="shared" si="521"/>
        <v>0</v>
      </c>
      <c r="CZ777" s="93">
        <f t="shared" si="521"/>
        <v>912598.87753301195</v>
      </c>
      <c r="DA777" s="93">
        <f t="shared" si="521"/>
        <v>2216631.8288407838</v>
      </c>
      <c r="DB777" s="93">
        <f t="shared" si="521"/>
        <v>2960949.5288718762</v>
      </c>
      <c r="DC777" s="93">
        <f t="shared" si="521"/>
        <v>4079678.9075585678</v>
      </c>
      <c r="DD777" s="93">
        <f t="shared" si="521"/>
        <v>1927636.5151139223</v>
      </c>
      <c r="DE777" s="93">
        <f>DE756-DE754+DE775</f>
        <v>30574.711999646737</v>
      </c>
      <c r="DF777" s="93">
        <f>DF756-DF754+DF775</f>
        <v>180</v>
      </c>
      <c r="DG777" s="93">
        <f t="shared" si="521"/>
        <v>12187856.77691773</v>
      </c>
      <c r="DH777" s="94">
        <f t="shared" si="521"/>
        <v>0</v>
      </c>
    </row>
  </sheetData>
  <sheetProtection selectLockedCells="1"/>
  <dataConsolidate/>
  <pageMargins left="0.75" right="0.75" top="0.75" bottom="0.75" header="0.5" footer="0.5"/>
  <pageSetup scale="83" fitToHeight="0" orientation="landscape" horizontalDpi="300" verticalDpi="300" r:id="rId1"/>
  <headerFooter alignWithMargins="0">
    <oddFooter>&amp;L&amp;D&amp;R&amp;P of &amp;N</oddFooter>
  </headerFooter>
  <rowBreaks count="6" manualBreakCount="6">
    <brk id="37" max="112" man="1"/>
    <brk id="100" max="112" man="1"/>
    <brk id="305" max="112" man="1"/>
    <brk id="469" max="112" man="1"/>
    <brk id="549" max="112" man="1"/>
    <brk id="741" max="112" man="1"/>
  </rowBreaks>
  <colBreaks count="1" manualBreakCount="1">
    <brk id="38" max="77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>
    <tabColor rgb="FFFFFF00"/>
  </sheetPr>
  <dimension ref="A1:DF1370"/>
  <sheetViews>
    <sheetView tabSelected="1" zoomScale="115" zoomScaleNormal="115" workbookViewId="0">
      <pane xSplit="5" ySplit="9" topLeftCell="F10" activePane="bottomRight" state="frozen"/>
      <selection activeCell="AI17" sqref="AI17"/>
      <selection pane="topRight" activeCell="AI17" sqref="AI17"/>
      <selection pane="bottomLeft" activeCell="AI17" sqref="AI17"/>
      <selection pane="bottomRight" activeCell="F10" sqref="F10"/>
    </sheetView>
  </sheetViews>
  <sheetFormatPr defaultColWidth="18.7265625" defaultRowHeight="12.5" outlineLevelRow="3" outlineLevelCol="1" x14ac:dyDescent="0.25"/>
  <cols>
    <col min="1" max="1" width="11.26953125" style="65" customWidth="1"/>
    <col min="2" max="2" width="41.6328125" style="65" customWidth="1"/>
    <col min="3" max="4" width="9.1796875" style="65" customWidth="1" outlineLevel="1"/>
    <col min="5" max="5" width="17.453125" style="65" customWidth="1" outlineLevel="1"/>
    <col min="6" max="6" width="17.08984375" style="65" customWidth="1"/>
    <col min="7" max="7" width="13.54296875" style="65" bestFit="1" customWidth="1"/>
    <col min="8" max="9" width="13.26953125" style="65" bestFit="1" customWidth="1"/>
    <col min="10" max="10" width="12.81640625" style="65" customWidth="1"/>
    <col min="11" max="11" width="13.90625" style="65" bestFit="1" customWidth="1"/>
    <col min="12" max="12" width="13.1796875" style="65" customWidth="1"/>
    <col min="13" max="13" width="14.08984375" style="65" bestFit="1" customWidth="1"/>
    <col min="14" max="15" width="13.26953125" style="65" bestFit="1" customWidth="1"/>
    <col min="16" max="16" width="13.6328125" style="65" bestFit="1" customWidth="1"/>
    <col min="17" max="17" width="14.26953125" style="65" bestFit="1" customWidth="1"/>
    <col min="18" max="18" width="16.453125" style="116" hidden="1" customWidth="1" outlineLevel="1"/>
    <col min="19" max="19" width="15.81640625" style="65" customWidth="1" collapsed="1"/>
    <col min="20" max="20" width="13.453125" style="65" customWidth="1"/>
    <col min="21" max="21" width="13.453125" style="65" hidden="1" customWidth="1" outlineLevel="1"/>
    <col min="22" max="24" width="12.453125" style="65" hidden="1" customWidth="1" outlineLevel="1"/>
    <col min="25" max="25" width="12.81640625" style="65" bestFit="1" customWidth="1" collapsed="1"/>
    <col min="26" max="26" width="13.26953125" style="65" bestFit="1" customWidth="1"/>
    <col min="27" max="27" width="12.81640625" style="65" bestFit="1" customWidth="1"/>
    <col min="28" max="28" width="12.54296875" style="65" bestFit="1" customWidth="1"/>
    <col min="29" max="29" width="13.54296875" style="65" bestFit="1" customWidth="1"/>
    <col min="30" max="30" width="12.81640625" style="65" bestFit="1" customWidth="1"/>
    <col min="31" max="31" width="13.54296875" style="65" bestFit="1" customWidth="1"/>
    <col min="32" max="32" width="11.26953125" style="65" bestFit="1" customWidth="1"/>
    <col min="33" max="33" width="11.81640625" style="65" bestFit="1" customWidth="1"/>
    <col min="34" max="35" width="12.26953125" style="65" bestFit="1" customWidth="1"/>
    <col min="36" max="36" width="12.7265625" style="65" customWidth="1"/>
    <col min="37" max="37" width="16.7265625" style="65" customWidth="1"/>
    <col min="38" max="38" width="10.1796875" style="65" customWidth="1"/>
    <col min="39" max="39" width="10.1796875" style="65" hidden="1" customWidth="1" outlineLevel="1"/>
    <col min="40" max="40" width="12.453125" style="65" hidden="1" customWidth="1" outlineLevel="1"/>
    <col min="41" max="41" width="12.81640625" style="65" hidden="1" customWidth="1" outlineLevel="1"/>
    <col min="42" max="42" width="10.1796875" style="65" hidden="1" customWidth="1" outlineLevel="1"/>
    <col min="43" max="43" width="12.1796875" style="116" bestFit="1" customWidth="1" collapsed="1"/>
    <col min="44" max="46" width="12.1796875" style="65" bestFit="1" customWidth="1"/>
    <col min="47" max="47" width="11.7265625" style="65" bestFit="1" customWidth="1"/>
    <col min="48" max="49" width="12.1796875" style="65" bestFit="1" customWidth="1"/>
    <col min="50" max="50" width="11.7265625" style="65" bestFit="1" customWidth="1"/>
    <col min="51" max="53" width="12.453125" style="65" bestFit="1" customWidth="1"/>
    <col min="54" max="54" width="11.54296875" style="65" bestFit="1" customWidth="1"/>
    <col min="55" max="55" width="13" style="65" bestFit="1" customWidth="1"/>
    <col min="56" max="56" width="10.1796875" style="65" customWidth="1"/>
    <col min="57" max="57" width="10.1796875" style="65" hidden="1" customWidth="1" outlineLevel="1"/>
    <col min="58" max="58" width="12" style="65" hidden="1" customWidth="1" outlineLevel="1"/>
    <col min="59" max="59" width="12.453125" style="65" hidden="1" customWidth="1" outlineLevel="1"/>
    <col min="60" max="60" width="10.1796875" style="65" hidden="1" customWidth="1" outlineLevel="1"/>
    <col min="61" max="61" width="12.1796875" style="65" bestFit="1" customWidth="1" collapsed="1"/>
    <col min="62" max="62" width="12.1796875" style="65" bestFit="1" customWidth="1"/>
    <col min="63" max="69" width="12.453125" style="65" bestFit="1" customWidth="1"/>
    <col min="70" max="71" width="12.1796875" style="65" bestFit="1" customWidth="1"/>
    <col min="72" max="72" width="12.453125" style="65" bestFit="1" customWidth="1"/>
    <col min="73" max="74" width="10.1796875" style="65" customWidth="1"/>
    <col min="75" max="75" width="10.1796875" style="65" hidden="1" customWidth="1" outlineLevel="1"/>
    <col min="76" max="76" width="12" style="65" hidden="1" customWidth="1" outlineLevel="1"/>
    <col min="77" max="77" width="12.81640625" style="65" hidden="1" customWidth="1" outlineLevel="1"/>
    <col min="78" max="78" width="10.81640625" style="65" hidden="1" customWidth="1" outlineLevel="1"/>
    <col min="79" max="79" width="13.1796875" style="65" bestFit="1" customWidth="1" collapsed="1"/>
    <col min="80" max="80" width="13.26953125" style="65" customWidth="1"/>
    <col min="81" max="81" width="10.54296875" style="65" bestFit="1" customWidth="1"/>
    <col min="82" max="86" width="10.26953125" style="65" bestFit="1" customWidth="1"/>
    <col min="87" max="90" width="10.54296875" style="65" bestFit="1" customWidth="1"/>
    <col min="91" max="91" width="12.81640625" style="65" bestFit="1" customWidth="1"/>
    <col min="92" max="92" width="10.1796875" style="65" customWidth="1"/>
    <col min="93" max="93" width="10.1796875" style="65" hidden="1" customWidth="1" outlineLevel="1"/>
    <col min="94" max="94" width="11.54296875" style="65" hidden="1" customWidth="1" outlineLevel="1"/>
    <col min="95" max="95" width="13.54296875" style="65" hidden="1" customWidth="1" outlineLevel="1"/>
    <col min="96" max="96" width="12.54296875" style="65" hidden="1" customWidth="1" outlineLevel="1"/>
    <col min="97" max="97" width="10.54296875" style="65" bestFit="1" customWidth="1" collapsed="1"/>
    <col min="98" max="99" width="10.54296875" style="65" bestFit="1" customWidth="1"/>
    <col min="100" max="100" width="10.54296875" style="65" customWidth="1"/>
    <col min="101" max="105" width="10.54296875" style="65" bestFit="1" customWidth="1"/>
    <col min="106" max="106" width="10.26953125" style="65" bestFit="1" customWidth="1"/>
    <col min="107" max="107" width="10.54296875" style="65" bestFit="1" customWidth="1"/>
    <col min="108" max="108" width="13.7265625" style="65" customWidth="1"/>
    <col min="109" max="109" width="13" style="65" customWidth="1"/>
    <col min="110" max="110" width="10.1796875" style="65" customWidth="1"/>
    <col min="111" max="16384" width="18.7265625" style="117"/>
  </cols>
  <sheetData>
    <row r="1" spans="1:110" ht="15.5" x14ac:dyDescent="0.35">
      <c r="A1" s="115" t="s">
        <v>939</v>
      </c>
    </row>
    <row r="2" spans="1:110" x14ac:dyDescent="0.25">
      <c r="A2" s="5" t="s">
        <v>42</v>
      </c>
      <c r="B2" s="5"/>
      <c r="C2" s="5"/>
      <c r="D2" s="5"/>
      <c r="E2" s="5"/>
    </row>
    <row r="3" spans="1:110" x14ac:dyDescent="0.25">
      <c r="A3" s="5" t="s">
        <v>940</v>
      </c>
      <c r="B3" s="5"/>
      <c r="C3" s="5"/>
      <c r="D3" s="5"/>
      <c r="E3" s="5"/>
    </row>
    <row r="4" spans="1:110" ht="13" thickBot="1" x14ac:dyDescent="0.3">
      <c r="A4" s="5"/>
      <c r="B4" s="5"/>
      <c r="C4" s="5"/>
      <c r="D4" s="5"/>
      <c r="E4" s="5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9"/>
      <c r="S4" s="118"/>
      <c r="T4" s="118"/>
      <c r="U4" s="120" t="str">
        <f>Y5</f>
        <v>2017/18</v>
      </c>
      <c r="V4" s="118"/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18"/>
      <c r="AI4" s="118"/>
      <c r="AJ4" s="118"/>
      <c r="AK4" s="118"/>
      <c r="AL4" s="118"/>
      <c r="AM4" s="120" t="str">
        <f>AQ5</f>
        <v>2018/19</v>
      </c>
      <c r="AN4" s="118"/>
      <c r="AO4" s="118"/>
      <c r="AP4" s="118"/>
      <c r="AQ4" s="119"/>
      <c r="AR4" s="118"/>
      <c r="AS4" s="118"/>
      <c r="AT4" s="118"/>
      <c r="AU4" s="118"/>
      <c r="AV4" s="118"/>
      <c r="AW4" s="118"/>
      <c r="AX4" s="118"/>
      <c r="AY4" s="118"/>
      <c r="AZ4" s="118"/>
      <c r="BA4" s="118"/>
      <c r="BB4" s="118"/>
      <c r="BC4" s="118"/>
      <c r="BD4" s="118"/>
      <c r="BE4" s="120" t="str">
        <f>BI5</f>
        <v>2019/20</v>
      </c>
      <c r="BF4" s="118"/>
      <c r="BG4" s="118"/>
      <c r="BH4" s="118"/>
      <c r="BI4" s="118"/>
      <c r="BJ4" s="118"/>
      <c r="BK4" s="118"/>
      <c r="BL4" s="118"/>
      <c r="BM4" s="118"/>
      <c r="BN4" s="118"/>
      <c r="BO4" s="118"/>
      <c r="BP4" s="118"/>
      <c r="BQ4" s="118"/>
      <c r="BR4" s="118"/>
      <c r="BS4" s="118"/>
      <c r="BT4" s="118"/>
      <c r="BU4" s="118"/>
      <c r="BV4" s="118"/>
      <c r="BW4" s="120" t="str">
        <f>CA5</f>
        <v>2020/21</v>
      </c>
      <c r="BX4" s="118"/>
      <c r="BY4" s="118"/>
      <c r="BZ4" s="118"/>
      <c r="CA4" s="118"/>
      <c r="CB4" s="118"/>
      <c r="CC4" s="118"/>
      <c r="CD4" s="118"/>
      <c r="CE4" s="118"/>
      <c r="CF4" s="118"/>
      <c r="CG4" s="118"/>
      <c r="CH4" s="118"/>
      <c r="CI4" s="118"/>
      <c r="CJ4" s="118"/>
      <c r="CK4" s="118"/>
      <c r="CL4" s="118"/>
      <c r="CM4" s="118"/>
      <c r="CN4" s="118"/>
      <c r="CO4" s="120" t="str">
        <f>CS5</f>
        <v>2021/22</v>
      </c>
      <c r="CP4" s="118"/>
      <c r="CQ4" s="118"/>
      <c r="CR4" s="118"/>
      <c r="CS4" s="118"/>
      <c r="CT4" s="118"/>
      <c r="CU4" s="118"/>
      <c r="CV4" s="118"/>
      <c r="CW4" s="118"/>
      <c r="CX4" s="118"/>
      <c r="CY4" s="118"/>
      <c r="CZ4" s="118"/>
      <c r="DA4" s="118"/>
      <c r="DB4" s="118"/>
      <c r="DC4" s="118"/>
      <c r="DD4" s="118"/>
      <c r="DE4" s="118"/>
      <c r="DF4" s="118"/>
    </row>
    <row r="5" spans="1:110" ht="13.5" thickTop="1" x14ac:dyDescent="0.3">
      <c r="A5" s="121"/>
      <c r="B5" s="121"/>
      <c r="C5" s="121"/>
      <c r="D5" s="121"/>
      <c r="E5" s="121"/>
      <c r="F5" s="320" t="s">
        <v>942</v>
      </c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122"/>
      <c r="S5" s="122"/>
      <c r="T5" s="122"/>
      <c r="U5" s="122"/>
      <c r="V5" s="122"/>
      <c r="W5" s="122"/>
      <c r="X5" s="122"/>
      <c r="Y5" s="321" t="s">
        <v>876</v>
      </c>
      <c r="Z5" s="321"/>
      <c r="AA5" s="321"/>
      <c r="AB5" s="321"/>
      <c r="AC5" s="321"/>
      <c r="AD5" s="321"/>
      <c r="AE5" s="321"/>
      <c r="AF5" s="321"/>
      <c r="AG5" s="321"/>
      <c r="AH5" s="321"/>
      <c r="AI5" s="321"/>
      <c r="AJ5" s="321"/>
      <c r="AK5" s="122"/>
      <c r="AL5" s="122"/>
      <c r="AM5" s="122"/>
      <c r="AN5" s="122"/>
      <c r="AO5" s="122"/>
      <c r="AP5" s="122"/>
      <c r="AQ5" s="321" t="s">
        <v>877</v>
      </c>
      <c r="AR5" s="321"/>
      <c r="AS5" s="321"/>
      <c r="AT5" s="321"/>
      <c r="AU5" s="321"/>
      <c r="AV5" s="321"/>
      <c r="AW5" s="321"/>
      <c r="AX5" s="321"/>
      <c r="AY5" s="321"/>
      <c r="AZ5" s="321"/>
      <c r="BA5" s="321"/>
      <c r="BB5" s="321"/>
      <c r="BC5" s="122"/>
      <c r="BD5" s="122"/>
      <c r="BE5" s="122"/>
      <c r="BF5" s="122"/>
      <c r="BG5" s="122"/>
      <c r="BH5" s="122"/>
      <c r="BI5" s="321" t="s">
        <v>878</v>
      </c>
      <c r="BJ5" s="321"/>
      <c r="BK5" s="321"/>
      <c r="BL5" s="321"/>
      <c r="BM5" s="321"/>
      <c r="BN5" s="321"/>
      <c r="BO5" s="321"/>
      <c r="BP5" s="321"/>
      <c r="BQ5" s="321"/>
      <c r="BR5" s="321"/>
      <c r="BS5" s="321"/>
      <c r="BT5" s="321"/>
      <c r="BU5" s="122"/>
      <c r="BV5" s="122"/>
      <c r="BW5" s="122"/>
      <c r="BX5" s="122"/>
      <c r="BY5" s="122"/>
      <c r="BZ5" s="122"/>
      <c r="CA5" s="321" t="s">
        <v>879</v>
      </c>
      <c r="CB5" s="321"/>
      <c r="CC5" s="321"/>
      <c r="CD5" s="321"/>
      <c r="CE5" s="321"/>
      <c r="CF5" s="321"/>
      <c r="CG5" s="321"/>
      <c r="CH5" s="321"/>
      <c r="CI5" s="321"/>
      <c r="CJ5" s="321"/>
      <c r="CK5" s="321"/>
      <c r="CL5" s="321"/>
      <c r="CM5" s="122"/>
      <c r="CN5" s="122"/>
      <c r="CO5" s="122"/>
      <c r="CP5" s="122"/>
      <c r="CQ5" s="122"/>
      <c r="CR5" s="122"/>
      <c r="CS5" s="321" t="s">
        <v>880</v>
      </c>
      <c r="CT5" s="321"/>
      <c r="CU5" s="321"/>
      <c r="CV5" s="321"/>
      <c r="CW5" s="321"/>
      <c r="CX5" s="321"/>
      <c r="CY5" s="321"/>
      <c r="CZ5" s="321"/>
      <c r="DA5" s="321"/>
      <c r="DB5" s="321"/>
      <c r="DC5" s="321"/>
      <c r="DD5" s="321"/>
      <c r="DE5" s="122"/>
      <c r="DF5" s="122"/>
    </row>
    <row r="6" spans="1:110" ht="13" x14ac:dyDescent="0.3">
      <c r="A6" s="121"/>
      <c r="B6" s="121"/>
      <c r="C6" s="121"/>
      <c r="D6" s="121"/>
      <c r="E6" s="121"/>
      <c r="F6" s="319" t="s">
        <v>43</v>
      </c>
      <c r="G6" s="319"/>
      <c r="H6" s="319"/>
      <c r="I6" s="319"/>
      <c r="J6" s="319"/>
      <c r="K6" s="319"/>
      <c r="L6" s="319"/>
      <c r="M6" s="319"/>
      <c r="N6" s="319"/>
      <c r="O6" s="319"/>
      <c r="P6" s="319"/>
      <c r="Q6" s="319"/>
      <c r="R6" s="123"/>
      <c r="S6" s="123"/>
      <c r="T6" s="123"/>
      <c r="U6" s="123"/>
      <c r="V6" s="123"/>
      <c r="W6" s="123"/>
      <c r="X6" s="123"/>
      <c r="Y6" s="319" t="s">
        <v>44</v>
      </c>
      <c r="Z6" s="319"/>
      <c r="AA6" s="319"/>
      <c r="AB6" s="319"/>
      <c r="AC6" s="319"/>
      <c r="AD6" s="319"/>
      <c r="AE6" s="319"/>
      <c r="AF6" s="319"/>
      <c r="AG6" s="319"/>
      <c r="AH6" s="319"/>
      <c r="AI6" s="319"/>
      <c r="AJ6" s="319"/>
      <c r="AK6" s="123"/>
      <c r="AL6" s="123"/>
      <c r="AM6" s="123"/>
      <c r="AN6" s="123"/>
      <c r="AO6" s="123"/>
      <c r="AP6" s="123"/>
      <c r="AQ6" s="319" t="s">
        <v>44</v>
      </c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123"/>
      <c r="BD6" s="123"/>
      <c r="BE6" s="123"/>
      <c r="BF6" s="123"/>
      <c r="BG6" s="123"/>
      <c r="BH6" s="123"/>
      <c r="BI6" s="319" t="s">
        <v>44</v>
      </c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123"/>
      <c r="BV6" s="123"/>
      <c r="BW6" s="123"/>
      <c r="BX6" s="123"/>
      <c r="BY6" s="123"/>
      <c r="BZ6" s="123"/>
      <c r="CA6" s="319" t="s">
        <v>44</v>
      </c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123"/>
      <c r="CN6" s="123"/>
      <c r="CO6" s="123"/>
      <c r="CP6" s="123"/>
      <c r="CQ6" s="123"/>
      <c r="CR6" s="123"/>
      <c r="CS6" s="319" t="s">
        <v>44</v>
      </c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123"/>
      <c r="DF6" s="123"/>
    </row>
    <row r="7" spans="1:110" ht="13" x14ac:dyDescent="0.3">
      <c r="A7" s="124"/>
      <c r="B7" s="124"/>
      <c r="C7" s="124"/>
      <c r="D7" s="124"/>
      <c r="E7" s="124"/>
      <c r="F7" s="125" t="s">
        <v>45</v>
      </c>
      <c r="G7" s="125" t="s">
        <v>46</v>
      </c>
      <c r="H7" s="125" t="s">
        <v>47</v>
      </c>
      <c r="I7" s="125" t="s">
        <v>48</v>
      </c>
      <c r="J7" s="125" t="s">
        <v>49</v>
      </c>
      <c r="K7" s="125" t="s">
        <v>50</v>
      </c>
      <c r="L7" s="125" t="s">
        <v>51</v>
      </c>
      <c r="M7" s="125" t="s">
        <v>52</v>
      </c>
      <c r="N7" s="125" t="s">
        <v>53</v>
      </c>
      <c r="O7" s="125" t="s">
        <v>54</v>
      </c>
      <c r="P7" s="125" t="s">
        <v>55</v>
      </c>
      <c r="Q7" s="126" t="s">
        <v>56</v>
      </c>
      <c r="R7" s="122" t="s">
        <v>57</v>
      </c>
      <c r="S7" s="126" t="s">
        <v>58</v>
      </c>
      <c r="T7" s="127" t="s">
        <v>59</v>
      </c>
      <c r="U7" s="126"/>
      <c r="V7" s="126"/>
      <c r="W7" s="126"/>
      <c r="X7" s="126"/>
      <c r="Y7" s="126" t="s">
        <v>45</v>
      </c>
      <c r="Z7" s="125" t="s">
        <v>46</v>
      </c>
      <c r="AA7" s="125" t="s">
        <v>47</v>
      </c>
      <c r="AB7" s="125" t="s">
        <v>48</v>
      </c>
      <c r="AC7" s="125" t="s">
        <v>49</v>
      </c>
      <c r="AD7" s="125" t="s">
        <v>50</v>
      </c>
      <c r="AE7" s="125" t="s">
        <v>51</v>
      </c>
      <c r="AF7" s="125" t="s">
        <v>52</v>
      </c>
      <c r="AG7" s="125" t="s">
        <v>53</v>
      </c>
      <c r="AH7" s="125" t="s">
        <v>54</v>
      </c>
      <c r="AI7" s="125" t="s">
        <v>55</v>
      </c>
      <c r="AJ7" s="128" t="s">
        <v>56</v>
      </c>
      <c r="AK7" s="128" t="s">
        <v>58</v>
      </c>
      <c r="AL7" s="127" t="s">
        <v>59</v>
      </c>
      <c r="AM7" s="126"/>
      <c r="AN7" s="126"/>
      <c r="AO7" s="126"/>
      <c r="AP7" s="128"/>
      <c r="AQ7" s="126" t="s">
        <v>45</v>
      </c>
      <c r="AR7" s="125" t="s">
        <v>46</v>
      </c>
      <c r="AS7" s="125" t="s">
        <v>47</v>
      </c>
      <c r="AT7" s="125" t="s">
        <v>48</v>
      </c>
      <c r="AU7" s="125" t="s">
        <v>49</v>
      </c>
      <c r="AV7" s="125" t="s">
        <v>50</v>
      </c>
      <c r="AW7" s="125" t="s">
        <v>51</v>
      </c>
      <c r="AX7" s="125" t="s">
        <v>52</v>
      </c>
      <c r="AY7" s="125" t="s">
        <v>53</v>
      </c>
      <c r="AZ7" s="125" t="s">
        <v>54</v>
      </c>
      <c r="BA7" s="125" t="s">
        <v>55</v>
      </c>
      <c r="BB7" s="128" t="s">
        <v>56</v>
      </c>
      <c r="BC7" s="128" t="s">
        <v>58</v>
      </c>
      <c r="BD7" s="127" t="s">
        <v>59</v>
      </c>
      <c r="BE7" s="126"/>
      <c r="BF7" s="126"/>
      <c r="BG7" s="126"/>
      <c r="BH7" s="126"/>
      <c r="BI7" s="126" t="s">
        <v>45</v>
      </c>
      <c r="BJ7" s="125" t="s">
        <v>46</v>
      </c>
      <c r="BK7" s="125" t="s">
        <v>47</v>
      </c>
      <c r="BL7" s="125" t="s">
        <v>48</v>
      </c>
      <c r="BM7" s="125" t="s">
        <v>49</v>
      </c>
      <c r="BN7" s="125" t="s">
        <v>50</v>
      </c>
      <c r="BO7" s="125" t="s">
        <v>51</v>
      </c>
      <c r="BP7" s="125" t="s">
        <v>52</v>
      </c>
      <c r="BQ7" s="125" t="s">
        <v>53</v>
      </c>
      <c r="BR7" s="125" t="s">
        <v>54</v>
      </c>
      <c r="BS7" s="125" t="s">
        <v>55</v>
      </c>
      <c r="BT7" s="128" t="s">
        <v>56</v>
      </c>
      <c r="BU7" s="128" t="s">
        <v>58</v>
      </c>
      <c r="BV7" s="127" t="s">
        <v>59</v>
      </c>
      <c r="BW7" s="126"/>
      <c r="BX7" s="126"/>
      <c r="BY7" s="126"/>
      <c r="BZ7" s="126"/>
      <c r="CA7" s="126" t="s">
        <v>45</v>
      </c>
      <c r="CB7" s="125" t="s">
        <v>46</v>
      </c>
      <c r="CC7" s="125" t="s">
        <v>47</v>
      </c>
      <c r="CD7" s="125" t="s">
        <v>48</v>
      </c>
      <c r="CE7" s="125" t="s">
        <v>49</v>
      </c>
      <c r="CF7" s="125" t="s">
        <v>50</v>
      </c>
      <c r="CG7" s="125" t="s">
        <v>51</v>
      </c>
      <c r="CH7" s="125" t="s">
        <v>52</v>
      </c>
      <c r="CI7" s="125" t="s">
        <v>53</v>
      </c>
      <c r="CJ7" s="125" t="s">
        <v>54</v>
      </c>
      <c r="CK7" s="125" t="s">
        <v>55</v>
      </c>
      <c r="CL7" s="128" t="s">
        <v>56</v>
      </c>
      <c r="CM7" s="128" t="s">
        <v>58</v>
      </c>
      <c r="CN7" s="127" t="s">
        <v>59</v>
      </c>
      <c r="CO7" s="126"/>
      <c r="CP7" s="126"/>
      <c r="CQ7" s="126"/>
      <c r="CR7" s="126"/>
      <c r="CS7" s="126" t="s">
        <v>45</v>
      </c>
      <c r="CT7" s="125" t="s">
        <v>46</v>
      </c>
      <c r="CU7" s="125" t="s">
        <v>47</v>
      </c>
      <c r="CV7" s="125" t="s">
        <v>48</v>
      </c>
      <c r="CW7" s="125" t="s">
        <v>49</v>
      </c>
      <c r="CX7" s="125" t="s">
        <v>50</v>
      </c>
      <c r="CY7" s="125" t="s">
        <v>51</v>
      </c>
      <c r="CZ7" s="125" t="s">
        <v>52</v>
      </c>
      <c r="DA7" s="125" t="s">
        <v>53</v>
      </c>
      <c r="DB7" s="125" t="s">
        <v>54</v>
      </c>
      <c r="DC7" s="125" t="s">
        <v>55</v>
      </c>
      <c r="DD7" s="128" t="s">
        <v>56</v>
      </c>
      <c r="DE7" s="128" t="s">
        <v>58</v>
      </c>
      <c r="DF7" s="127" t="s">
        <v>59</v>
      </c>
    </row>
    <row r="8" spans="1:110" ht="13.5" thickBot="1" x14ac:dyDescent="0.35">
      <c r="A8" s="124"/>
      <c r="B8" s="124"/>
      <c r="C8" s="124"/>
      <c r="D8" s="124"/>
      <c r="E8" s="124"/>
      <c r="F8" s="129" t="s">
        <v>114</v>
      </c>
      <c r="G8" s="129" t="s">
        <v>113</v>
      </c>
      <c r="H8" s="129" t="s">
        <v>113</v>
      </c>
      <c r="I8" s="129" t="s">
        <v>113</v>
      </c>
      <c r="J8" s="129" t="s">
        <v>113</v>
      </c>
      <c r="K8" s="129" t="s">
        <v>113</v>
      </c>
      <c r="L8" s="129" t="s">
        <v>113</v>
      </c>
      <c r="M8" s="129" t="s">
        <v>113</v>
      </c>
      <c r="N8" s="129" t="s">
        <v>113</v>
      </c>
      <c r="O8" s="129" t="s">
        <v>113</v>
      </c>
      <c r="P8" s="129" t="s">
        <v>113</v>
      </c>
      <c r="Q8" s="129" t="s">
        <v>113</v>
      </c>
      <c r="R8" s="130"/>
      <c r="S8" s="129"/>
      <c r="T8" s="131"/>
      <c r="U8" s="129"/>
      <c r="V8" s="129"/>
      <c r="W8" s="129"/>
      <c r="X8" s="129"/>
      <c r="Y8" s="129" t="s">
        <v>44</v>
      </c>
      <c r="Z8" s="129" t="s">
        <v>44</v>
      </c>
      <c r="AA8" s="129" t="s">
        <v>44</v>
      </c>
      <c r="AB8" s="129" t="s">
        <v>44</v>
      </c>
      <c r="AC8" s="129" t="s">
        <v>44</v>
      </c>
      <c r="AD8" s="129" t="s">
        <v>44</v>
      </c>
      <c r="AE8" s="129" t="s">
        <v>44</v>
      </c>
      <c r="AF8" s="129" t="s">
        <v>44</v>
      </c>
      <c r="AG8" s="129" t="s">
        <v>44</v>
      </c>
      <c r="AH8" s="129" t="s">
        <v>44</v>
      </c>
      <c r="AI8" s="129" t="s">
        <v>44</v>
      </c>
      <c r="AJ8" s="129" t="s">
        <v>44</v>
      </c>
      <c r="AK8" s="129"/>
      <c r="AL8" s="131"/>
      <c r="AM8" s="129"/>
      <c r="AN8" s="129"/>
      <c r="AO8" s="129"/>
      <c r="AP8" s="129"/>
      <c r="AQ8" s="129" t="s">
        <v>44</v>
      </c>
      <c r="AR8" s="129" t="s">
        <v>44</v>
      </c>
      <c r="AS8" s="129" t="s">
        <v>44</v>
      </c>
      <c r="AT8" s="129" t="s">
        <v>44</v>
      </c>
      <c r="AU8" s="129" t="s">
        <v>44</v>
      </c>
      <c r="AV8" s="129" t="s">
        <v>44</v>
      </c>
      <c r="AW8" s="129" t="s">
        <v>44</v>
      </c>
      <c r="AX8" s="129" t="s">
        <v>44</v>
      </c>
      <c r="AY8" s="129" t="s">
        <v>44</v>
      </c>
      <c r="AZ8" s="129" t="s">
        <v>44</v>
      </c>
      <c r="BA8" s="129" t="s">
        <v>44</v>
      </c>
      <c r="BB8" s="129" t="s">
        <v>44</v>
      </c>
      <c r="BC8" s="129"/>
      <c r="BD8" s="131"/>
      <c r="BE8" s="129"/>
      <c r="BF8" s="129"/>
      <c r="BG8" s="129"/>
      <c r="BH8" s="129"/>
      <c r="BI8" s="129" t="s">
        <v>44</v>
      </c>
      <c r="BJ8" s="129" t="s">
        <v>44</v>
      </c>
      <c r="BK8" s="129" t="s">
        <v>44</v>
      </c>
      <c r="BL8" s="129" t="s">
        <v>44</v>
      </c>
      <c r="BM8" s="129" t="s">
        <v>44</v>
      </c>
      <c r="BN8" s="129" t="s">
        <v>44</v>
      </c>
      <c r="BO8" s="129" t="s">
        <v>44</v>
      </c>
      <c r="BP8" s="129" t="s">
        <v>44</v>
      </c>
      <c r="BQ8" s="129" t="s">
        <v>44</v>
      </c>
      <c r="BR8" s="129" t="s">
        <v>44</v>
      </c>
      <c r="BS8" s="129" t="s">
        <v>44</v>
      </c>
      <c r="BT8" s="129" t="s">
        <v>44</v>
      </c>
      <c r="BU8" s="129"/>
      <c r="BV8" s="131"/>
      <c r="BW8" s="129"/>
      <c r="BX8" s="129"/>
      <c r="BY8" s="129"/>
      <c r="BZ8" s="129"/>
      <c r="CA8" s="129" t="s">
        <v>44</v>
      </c>
      <c r="CB8" s="129" t="s">
        <v>44</v>
      </c>
      <c r="CC8" s="129" t="s">
        <v>44</v>
      </c>
      <c r="CD8" s="129" t="s">
        <v>44</v>
      </c>
      <c r="CE8" s="129" t="s">
        <v>44</v>
      </c>
      <c r="CF8" s="129" t="s">
        <v>44</v>
      </c>
      <c r="CG8" s="129" t="s">
        <v>44</v>
      </c>
      <c r="CH8" s="129" t="s">
        <v>44</v>
      </c>
      <c r="CI8" s="129" t="s">
        <v>44</v>
      </c>
      <c r="CJ8" s="129" t="s">
        <v>44</v>
      </c>
      <c r="CK8" s="129" t="s">
        <v>44</v>
      </c>
      <c r="CL8" s="129" t="s">
        <v>44</v>
      </c>
      <c r="CM8" s="129"/>
      <c r="CN8" s="131"/>
      <c r="CO8" s="129"/>
      <c r="CP8" s="129"/>
      <c r="CQ8" s="129"/>
      <c r="CR8" s="129"/>
      <c r="CS8" s="129" t="s">
        <v>44</v>
      </c>
      <c r="CT8" s="129" t="s">
        <v>44</v>
      </c>
      <c r="CU8" s="129" t="s">
        <v>44</v>
      </c>
      <c r="CV8" s="129" t="s">
        <v>44</v>
      </c>
      <c r="CW8" s="129" t="s">
        <v>44</v>
      </c>
      <c r="CX8" s="129" t="s">
        <v>44</v>
      </c>
      <c r="CY8" s="129" t="s">
        <v>44</v>
      </c>
      <c r="CZ8" s="129" t="s">
        <v>44</v>
      </c>
      <c r="DA8" s="129" t="s">
        <v>44</v>
      </c>
      <c r="DB8" s="129" t="s">
        <v>44</v>
      </c>
      <c r="DC8" s="129" t="s">
        <v>44</v>
      </c>
      <c r="DD8" s="129" t="s">
        <v>44</v>
      </c>
      <c r="DE8" s="129"/>
      <c r="DF8" s="131"/>
    </row>
    <row r="9" spans="1:110" ht="13.5" thickTop="1" x14ac:dyDescent="0.3">
      <c r="A9" s="124"/>
      <c r="B9" s="124"/>
      <c r="C9" s="124"/>
      <c r="D9" s="124"/>
      <c r="E9" s="124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6"/>
      <c r="R9" s="122"/>
      <c r="S9" s="126"/>
      <c r="T9" s="132"/>
      <c r="U9" s="126"/>
      <c r="V9" s="126"/>
      <c r="W9" s="126"/>
      <c r="X9" s="126"/>
      <c r="Y9" s="126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6"/>
      <c r="AK9" s="126"/>
      <c r="AL9" s="132"/>
      <c r="AM9" s="126"/>
      <c r="AN9" s="126"/>
      <c r="AO9" s="126"/>
      <c r="AP9" s="126"/>
      <c r="AQ9" s="126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6"/>
      <c r="BC9" s="126"/>
      <c r="BD9" s="132"/>
      <c r="BE9" s="126"/>
      <c r="BF9" s="126"/>
      <c r="BG9" s="126"/>
      <c r="BH9" s="126"/>
      <c r="BI9" s="126"/>
      <c r="BJ9" s="125"/>
      <c r="BK9" s="125"/>
      <c r="BL9" s="125"/>
      <c r="BM9" s="125"/>
      <c r="BN9" s="125"/>
      <c r="BO9" s="125"/>
      <c r="BP9" s="125"/>
      <c r="BQ9" s="125"/>
      <c r="BR9" s="125"/>
      <c r="BS9" s="125"/>
      <c r="BT9" s="126"/>
      <c r="BU9" s="126"/>
      <c r="BV9" s="132"/>
      <c r="BW9" s="126"/>
      <c r="BX9" s="126"/>
      <c r="BY9" s="126"/>
      <c r="BZ9" s="126"/>
      <c r="CA9" s="126"/>
      <c r="CB9" s="125"/>
      <c r="CC9" s="125"/>
      <c r="CD9" s="125"/>
      <c r="CE9" s="125"/>
      <c r="CF9" s="125"/>
      <c r="CG9" s="125"/>
      <c r="CH9" s="125"/>
      <c r="CI9" s="125"/>
      <c r="CJ9" s="125"/>
      <c r="CK9" s="125"/>
      <c r="CL9" s="126"/>
      <c r="CM9" s="126"/>
      <c r="CN9" s="132"/>
      <c r="CO9" s="126"/>
      <c r="CP9" s="126"/>
      <c r="CQ9" s="126"/>
      <c r="CR9" s="126"/>
      <c r="CS9" s="126"/>
      <c r="CT9" s="125"/>
      <c r="CU9" s="125"/>
      <c r="CV9" s="125"/>
      <c r="CW9" s="125"/>
      <c r="CX9" s="125"/>
      <c r="CY9" s="125"/>
      <c r="CZ9" s="125"/>
      <c r="DA9" s="125"/>
      <c r="DB9" s="125"/>
      <c r="DC9" s="125"/>
      <c r="DD9" s="126"/>
      <c r="DE9" s="126"/>
      <c r="DF9" s="132"/>
    </row>
    <row r="10" spans="1:110" ht="13" x14ac:dyDescent="0.3">
      <c r="A10" s="133" t="s">
        <v>60</v>
      </c>
      <c r="B10" s="124"/>
      <c r="C10" s="124"/>
      <c r="D10" s="124"/>
      <c r="E10" s="124"/>
      <c r="F10" s="134">
        <v>5943718.8399999999</v>
      </c>
      <c r="G10" s="135">
        <f>F793</f>
        <v>4216416.3800000008</v>
      </c>
      <c r="H10" s="135">
        <f t="shared" ref="H10:BB10" si="0">G793</f>
        <v>458680.29507414298</v>
      </c>
      <c r="I10" s="135">
        <f t="shared" si="0"/>
        <v>121967.67245248641</v>
      </c>
      <c r="J10" s="135">
        <f t="shared" si="0"/>
        <v>90021.124850161199</v>
      </c>
      <c r="K10" s="135">
        <f t="shared" si="0"/>
        <v>101534.97098682141</v>
      </c>
      <c r="L10" s="135">
        <f t="shared" si="0"/>
        <v>113048.81712348163</v>
      </c>
      <c r="M10" s="135">
        <f t="shared" si="0"/>
        <v>220787.26503640003</v>
      </c>
      <c r="N10" s="135">
        <f t="shared" si="0"/>
        <v>61038.376881393662</v>
      </c>
      <c r="O10" s="135">
        <f t="shared" si="0"/>
        <v>451944.01348363329</v>
      </c>
      <c r="P10" s="135">
        <f t="shared" si="0"/>
        <v>679072.30699762516</v>
      </c>
      <c r="Q10" s="135">
        <f t="shared" si="0"/>
        <v>2332863.4375165319</v>
      </c>
      <c r="R10" s="136"/>
      <c r="S10" s="135"/>
      <c r="T10" s="137"/>
      <c r="U10" s="135"/>
      <c r="V10" s="135"/>
      <c r="W10" s="135"/>
      <c r="X10" s="135"/>
      <c r="Y10" s="135">
        <f>Q793</f>
        <v>961377.19525670283</v>
      </c>
      <c r="Z10" s="135">
        <f t="shared" si="0"/>
        <v>841102.38580676448</v>
      </c>
      <c r="AA10" s="135">
        <f t="shared" si="0"/>
        <v>613107.74301106879</v>
      </c>
      <c r="AB10" s="135">
        <f t="shared" si="0"/>
        <v>188063.56478918251</v>
      </c>
      <c r="AC10" s="135">
        <f t="shared" si="0"/>
        <v>387338.20921883837</v>
      </c>
      <c r="AD10" s="135">
        <f t="shared" si="0"/>
        <v>231745.63308302473</v>
      </c>
      <c r="AE10" s="135">
        <f t="shared" si="0"/>
        <v>115303.12796526667</v>
      </c>
      <c r="AF10" s="135">
        <f t="shared" si="0"/>
        <v>105628.79249908934</v>
      </c>
      <c r="AG10" s="135">
        <f t="shared" si="0"/>
        <v>109898.63759606733</v>
      </c>
      <c r="AH10" s="136">
        <f t="shared" si="0"/>
        <v>239847.23485731741</v>
      </c>
      <c r="AI10" s="135">
        <f t="shared" si="0"/>
        <v>308432.05395169294</v>
      </c>
      <c r="AJ10" s="135">
        <f t="shared" si="0"/>
        <v>363896.11368272384</v>
      </c>
      <c r="AK10" s="135"/>
      <c r="AL10" s="137"/>
      <c r="AM10" s="135"/>
      <c r="AN10" s="135"/>
      <c r="AO10" s="135"/>
      <c r="AP10" s="135"/>
      <c r="AQ10" s="135">
        <f>AJ793</f>
        <v>373818.87242485775</v>
      </c>
      <c r="AR10" s="135">
        <f t="shared" si="0"/>
        <v>422985.254113584</v>
      </c>
      <c r="AS10" s="135">
        <f t="shared" si="0"/>
        <v>343250.13173615106</v>
      </c>
      <c r="AT10" s="135">
        <f t="shared" si="0"/>
        <v>70495.200585739396</v>
      </c>
      <c r="AU10" s="135">
        <f t="shared" si="0"/>
        <v>172713.75388220552</v>
      </c>
      <c r="AV10" s="135">
        <f t="shared" si="0"/>
        <v>198519.40152563754</v>
      </c>
      <c r="AW10" s="135">
        <f t="shared" si="0"/>
        <v>250560.54831569456</v>
      </c>
      <c r="AX10" s="135">
        <f t="shared" si="0"/>
        <v>298702.50603830599</v>
      </c>
      <c r="AY10" s="135">
        <f t="shared" si="0"/>
        <v>335146.1268849991</v>
      </c>
      <c r="AZ10" s="136">
        <f t="shared" si="0"/>
        <v>333586.84071873728</v>
      </c>
      <c r="BA10" s="135">
        <f t="shared" si="0"/>
        <v>428015.81259959325</v>
      </c>
      <c r="BB10" s="135">
        <f t="shared" si="0"/>
        <v>484752.68017644575</v>
      </c>
      <c r="BC10" s="135"/>
      <c r="BD10" s="137"/>
      <c r="BE10" s="135"/>
      <c r="BF10" s="135"/>
      <c r="BG10" s="135"/>
      <c r="BH10" s="135"/>
      <c r="BI10" s="135">
        <f>BB793</f>
        <v>535310.39064102492</v>
      </c>
      <c r="BJ10" s="135">
        <f t="shared" ref="BJ10:CL10" si="1">BI793</f>
        <v>554820.99445462332</v>
      </c>
      <c r="BK10" s="135">
        <f t="shared" si="1"/>
        <v>554313.91370471229</v>
      </c>
      <c r="BL10" s="135">
        <f t="shared" si="1"/>
        <v>333465.25162273634</v>
      </c>
      <c r="BM10" s="135">
        <f t="shared" si="1"/>
        <v>394865.95988849993</v>
      </c>
      <c r="BN10" s="135">
        <f t="shared" si="1"/>
        <v>391942.4765086805</v>
      </c>
      <c r="BO10" s="135">
        <f t="shared" si="1"/>
        <v>441382.5219041073</v>
      </c>
      <c r="BP10" s="135">
        <f t="shared" si="1"/>
        <v>445891.62147371576</v>
      </c>
      <c r="BQ10" s="135">
        <f t="shared" si="1"/>
        <v>507763.25725147885</v>
      </c>
      <c r="BR10" s="136">
        <f t="shared" si="1"/>
        <v>405375.84351357631</v>
      </c>
      <c r="BS10" s="135">
        <f t="shared" si="1"/>
        <v>397492.01605893101</v>
      </c>
      <c r="BT10" s="135">
        <f t="shared" si="1"/>
        <v>445694.80706566002</v>
      </c>
      <c r="BU10" s="135"/>
      <c r="BV10" s="137"/>
      <c r="BW10" s="135"/>
      <c r="BX10" s="135"/>
      <c r="BY10" s="135"/>
      <c r="BZ10" s="135"/>
      <c r="CA10" s="135">
        <f>BT793</f>
        <v>437837.00514016428</v>
      </c>
      <c r="CB10" s="135">
        <f t="shared" si="1"/>
        <v>420654.71155611944</v>
      </c>
      <c r="CC10" s="135">
        <f t="shared" si="1"/>
        <v>393387.84800353041</v>
      </c>
      <c r="CD10" s="135">
        <f t="shared" si="1"/>
        <v>155839.79618085589</v>
      </c>
      <c r="CE10" s="135">
        <f t="shared" si="1"/>
        <v>196533.01586966551</v>
      </c>
      <c r="CF10" s="135">
        <f t="shared" si="1"/>
        <v>184869.12297734738</v>
      </c>
      <c r="CG10" s="135">
        <f t="shared" si="1"/>
        <v>225609.2928532706</v>
      </c>
      <c r="CH10" s="135">
        <f t="shared" si="1"/>
        <v>220346.24544343093</v>
      </c>
      <c r="CI10" s="135">
        <f t="shared" si="1"/>
        <v>267356.13947548671</v>
      </c>
      <c r="CJ10" s="136">
        <f t="shared" si="1"/>
        <v>240805.51900458871</v>
      </c>
      <c r="CK10" s="135">
        <f t="shared" si="1"/>
        <v>249555.15340131699</v>
      </c>
      <c r="CL10" s="135">
        <f t="shared" si="1"/>
        <v>350536.05852446059</v>
      </c>
      <c r="CM10" s="135"/>
      <c r="CN10" s="137"/>
      <c r="CO10" s="135"/>
      <c r="CP10" s="135"/>
      <c r="CQ10" s="135"/>
      <c r="CR10" s="135"/>
      <c r="CS10" s="135">
        <f>CL793</f>
        <v>461102.78617217473</v>
      </c>
      <c r="CT10" s="135">
        <f t="shared" ref="CT10:DD10" si="2">CS793</f>
        <v>310855.20651052694</v>
      </c>
      <c r="CU10" s="135">
        <f t="shared" si="2"/>
        <v>343611.16970119707</v>
      </c>
      <c r="CV10" s="135">
        <f t="shared" si="2"/>
        <v>175930.98622359009</v>
      </c>
      <c r="CW10" s="135">
        <f t="shared" si="2"/>
        <v>292013.22131940024</v>
      </c>
      <c r="CX10" s="135">
        <f t="shared" si="2"/>
        <v>356103.03964801138</v>
      </c>
      <c r="CY10" s="135">
        <f t="shared" si="2"/>
        <v>473373.79952214926</v>
      </c>
      <c r="CZ10" s="135">
        <f t="shared" si="2"/>
        <v>530588.87779251358</v>
      </c>
      <c r="DA10" s="135">
        <f t="shared" si="2"/>
        <v>658672.93272513337</v>
      </c>
      <c r="DB10" s="136">
        <f t="shared" si="2"/>
        <v>656754.46105097095</v>
      </c>
      <c r="DC10" s="135">
        <f t="shared" si="2"/>
        <v>783962.01277241961</v>
      </c>
      <c r="DD10" s="135">
        <f t="shared" si="2"/>
        <v>1018441.1028894148</v>
      </c>
      <c r="DE10" s="135"/>
      <c r="DF10" s="137"/>
    </row>
    <row r="11" spans="1:110" ht="12.75" hidden="1" customHeight="1" outlineLevel="1" x14ac:dyDescent="0.3">
      <c r="A11" s="124"/>
      <c r="B11" s="124"/>
      <c r="C11" s="124"/>
      <c r="D11" s="124"/>
      <c r="E11" s="124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125"/>
      <c r="Q11" s="126"/>
      <c r="R11" s="125"/>
      <c r="S11" s="125"/>
      <c r="T11" s="132"/>
      <c r="U11" s="126"/>
      <c r="V11" s="126"/>
      <c r="W11" s="126"/>
      <c r="X11" s="126"/>
      <c r="Y11" s="125"/>
      <c r="Z11" s="125"/>
      <c r="AA11" s="125"/>
      <c r="AB11" s="125"/>
      <c r="AC11" s="125"/>
      <c r="AD11" s="125"/>
      <c r="AE11" s="125"/>
      <c r="AF11" s="125"/>
      <c r="AG11" s="126"/>
      <c r="AH11" s="125"/>
      <c r="AI11" s="125"/>
      <c r="AJ11" s="126"/>
      <c r="AK11" s="126"/>
      <c r="AL11" s="132"/>
      <c r="AM11" s="126"/>
      <c r="AN11" s="126"/>
      <c r="AO11" s="126"/>
      <c r="AP11" s="126"/>
      <c r="AQ11" s="125"/>
      <c r="AR11" s="125"/>
      <c r="AS11" s="125"/>
      <c r="AT11" s="125"/>
      <c r="AU11" s="125"/>
      <c r="AV11" s="125"/>
      <c r="AW11" s="125"/>
      <c r="AX11" s="125"/>
      <c r="AY11" s="126"/>
      <c r="AZ11" s="125"/>
      <c r="BA11" s="125"/>
      <c r="BB11" s="126"/>
      <c r="BC11" s="126"/>
      <c r="BD11" s="132"/>
      <c r="BE11" s="126"/>
      <c r="BF11" s="126"/>
      <c r="BG11" s="126"/>
      <c r="BH11" s="126"/>
      <c r="BI11" s="125"/>
      <c r="BJ11" s="125"/>
      <c r="BK11" s="125"/>
      <c r="BL11" s="125"/>
      <c r="BM11" s="125"/>
      <c r="BN11" s="125"/>
      <c r="BO11" s="125"/>
      <c r="BP11" s="125"/>
      <c r="BQ11" s="126"/>
      <c r="BR11" s="125"/>
      <c r="BS11" s="125"/>
      <c r="BT11" s="126"/>
      <c r="BU11" s="126"/>
      <c r="BV11" s="132"/>
      <c r="BW11" s="126"/>
      <c r="BX11" s="126"/>
      <c r="BY11" s="126"/>
      <c r="BZ11" s="126"/>
      <c r="CA11" s="125"/>
      <c r="CB11" s="125"/>
      <c r="CC11" s="125"/>
      <c r="CD11" s="125"/>
      <c r="CE11" s="125"/>
      <c r="CF11" s="125"/>
      <c r="CG11" s="125"/>
      <c r="CH11" s="125"/>
      <c r="CI11" s="126"/>
      <c r="CJ11" s="125"/>
      <c r="CK11" s="125"/>
      <c r="CL11" s="126"/>
      <c r="CM11" s="126"/>
      <c r="CN11" s="132"/>
      <c r="CO11" s="126"/>
      <c r="CP11" s="126"/>
      <c r="CQ11" s="126"/>
      <c r="CR11" s="126"/>
      <c r="CS11" s="125"/>
      <c r="CT11" s="125"/>
      <c r="CU11" s="125"/>
      <c r="CV11" s="125"/>
      <c r="CW11" s="125"/>
      <c r="CX11" s="125"/>
      <c r="CY11" s="125"/>
      <c r="CZ11" s="125"/>
      <c r="DA11" s="126"/>
      <c r="DB11" s="125"/>
      <c r="DC11" s="125"/>
      <c r="DD11" s="126"/>
      <c r="DE11" s="126"/>
      <c r="DF11" s="132"/>
    </row>
    <row r="12" spans="1:110" ht="12.75" hidden="1" customHeight="1" outlineLevel="1" x14ac:dyDescent="0.3">
      <c r="A12" s="124"/>
      <c r="B12" s="124"/>
      <c r="C12" s="124"/>
      <c r="D12" s="124"/>
      <c r="E12" s="124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126"/>
      <c r="R12" s="125"/>
      <c r="S12" s="125"/>
      <c r="T12" s="132"/>
      <c r="U12" s="126"/>
      <c r="V12" s="126"/>
      <c r="W12" s="126"/>
      <c r="X12" s="126"/>
      <c r="Y12" s="125"/>
      <c r="Z12" s="125"/>
      <c r="AA12" s="125"/>
      <c r="AB12" s="125"/>
      <c r="AC12" s="125"/>
      <c r="AD12" s="125"/>
      <c r="AE12" s="125"/>
      <c r="AF12" s="125"/>
      <c r="AG12" s="126"/>
      <c r="AH12" s="125"/>
      <c r="AI12" s="125"/>
      <c r="AJ12" s="126"/>
      <c r="AK12" s="126"/>
      <c r="AL12" s="132"/>
      <c r="AM12" s="126"/>
      <c r="AN12" s="126"/>
      <c r="AO12" s="126"/>
      <c r="AP12" s="126"/>
      <c r="AQ12" s="125"/>
      <c r="AR12" s="125"/>
      <c r="AS12" s="125"/>
      <c r="AT12" s="125"/>
      <c r="AU12" s="125"/>
      <c r="AV12" s="125"/>
      <c r="AW12" s="125"/>
      <c r="AX12" s="125"/>
      <c r="AY12" s="126"/>
      <c r="AZ12" s="125"/>
      <c r="BA12" s="125"/>
      <c r="BB12" s="126"/>
      <c r="BC12" s="126"/>
      <c r="BD12" s="132"/>
      <c r="BE12" s="126"/>
      <c r="BF12" s="126"/>
      <c r="BG12" s="126"/>
      <c r="BH12" s="126"/>
      <c r="BI12" s="125"/>
      <c r="BJ12" s="125"/>
      <c r="BK12" s="125"/>
      <c r="BL12" s="125"/>
      <c r="BM12" s="125"/>
      <c r="BN12" s="125"/>
      <c r="BO12" s="125"/>
      <c r="BP12" s="125"/>
      <c r="BQ12" s="126"/>
      <c r="BR12" s="125"/>
      <c r="BS12" s="125"/>
      <c r="BT12" s="126"/>
      <c r="BU12" s="126"/>
      <c r="BV12" s="132"/>
      <c r="BW12" s="126"/>
      <c r="BX12" s="126"/>
      <c r="BY12" s="126"/>
      <c r="BZ12" s="126"/>
      <c r="CA12" s="125"/>
      <c r="CB12" s="125"/>
      <c r="CC12" s="125"/>
      <c r="CD12" s="125"/>
      <c r="CE12" s="125"/>
      <c r="CF12" s="125"/>
      <c r="CG12" s="125"/>
      <c r="CH12" s="125"/>
      <c r="CI12" s="126"/>
      <c r="CJ12" s="125"/>
      <c r="CK12" s="125"/>
      <c r="CL12" s="126"/>
      <c r="CM12" s="126"/>
      <c r="CN12" s="132"/>
      <c r="CO12" s="126"/>
      <c r="CP12" s="126"/>
      <c r="CQ12" s="126"/>
      <c r="CR12" s="126"/>
      <c r="CS12" s="125"/>
      <c r="CT12" s="125"/>
      <c r="CU12" s="125"/>
      <c r="CV12" s="125"/>
      <c r="CW12" s="125"/>
      <c r="CX12" s="125"/>
      <c r="CY12" s="125"/>
      <c r="CZ12" s="125"/>
      <c r="DA12" s="126"/>
      <c r="DB12" s="125"/>
      <c r="DC12" s="125"/>
      <c r="DD12" s="126"/>
      <c r="DE12" s="126"/>
      <c r="DF12" s="132"/>
    </row>
    <row r="13" spans="1:110" ht="12.75" hidden="1" customHeight="1" outlineLevel="1" x14ac:dyDescent="0.3">
      <c r="A13" s="124"/>
      <c r="B13" s="124"/>
      <c r="C13" s="124"/>
      <c r="D13" s="124"/>
      <c r="E13" s="124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6"/>
      <c r="R13" s="125"/>
      <c r="S13" s="125"/>
      <c r="T13" s="132"/>
      <c r="U13" s="126"/>
      <c r="V13" s="126"/>
      <c r="W13" s="126"/>
      <c r="X13" s="126"/>
      <c r="Y13" s="125"/>
      <c r="Z13" s="125"/>
      <c r="AA13" s="125"/>
      <c r="AB13" s="125"/>
      <c r="AC13" s="125"/>
      <c r="AD13" s="125"/>
      <c r="AE13" s="125"/>
      <c r="AF13" s="125"/>
      <c r="AG13" s="126"/>
      <c r="AH13" s="125"/>
      <c r="AI13" s="125"/>
      <c r="AJ13" s="126"/>
      <c r="AK13" s="126"/>
      <c r="AL13" s="132"/>
      <c r="AM13" s="126"/>
      <c r="AN13" s="126"/>
      <c r="AO13" s="126"/>
      <c r="AP13" s="126"/>
      <c r="AQ13" s="125"/>
      <c r="AR13" s="125"/>
      <c r="AS13" s="125"/>
      <c r="AT13" s="125"/>
      <c r="AU13" s="125"/>
      <c r="AV13" s="125"/>
      <c r="AW13" s="125"/>
      <c r="AX13" s="125"/>
      <c r="AY13" s="126"/>
      <c r="AZ13" s="125"/>
      <c r="BA13" s="125"/>
      <c r="BB13" s="126"/>
      <c r="BC13" s="126"/>
      <c r="BD13" s="132"/>
      <c r="BE13" s="126"/>
      <c r="BF13" s="126"/>
      <c r="BG13" s="126"/>
      <c r="BH13" s="126"/>
      <c r="BI13" s="125"/>
      <c r="BJ13" s="125"/>
      <c r="BK13" s="125"/>
      <c r="BL13" s="125"/>
      <c r="BM13" s="125"/>
      <c r="BN13" s="125"/>
      <c r="BO13" s="125"/>
      <c r="BP13" s="125"/>
      <c r="BQ13" s="126"/>
      <c r="BR13" s="125"/>
      <c r="BS13" s="125"/>
      <c r="BT13" s="126"/>
      <c r="BU13" s="126"/>
      <c r="BV13" s="132"/>
      <c r="BW13" s="126"/>
      <c r="BX13" s="126"/>
      <c r="BY13" s="126"/>
      <c r="BZ13" s="126"/>
      <c r="CA13" s="125"/>
      <c r="CB13" s="125"/>
      <c r="CC13" s="125"/>
      <c r="CD13" s="125"/>
      <c r="CE13" s="125"/>
      <c r="CF13" s="125"/>
      <c r="CG13" s="125"/>
      <c r="CH13" s="125"/>
      <c r="CI13" s="126"/>
      <c r="CJ13" s="125"/>
      <c r="CK13" s="125"/>
      <c r="CL13" s="126"/>
      <c r="CM13" s="126"/>
      <c r="CN13" s="132"/>
      <c r="CO13" s="126"/>
      <c r="CP13" s="126"/>
      <c r="CQ13" s="126"/>
      <c r="CR13" s="126"/>
      <c r="CS13" s="125"/>
      <c r="CT13" s="125"/>
      <c r="CU13" s="125"/>
      <c r="CV13" s="125"/>
      <c r="CW13" s="125"/>
      <c r="CX13" s="125"/>
      <c r="CY13" s="125"/>
      <c r="CZ13" s="125"/>
      <c r="DA13" s="126"/>
      <c r="DB13" s="125"/>
      <c r="DC13" s="125"/>
      <c r="DD13" s="126"/>
      <c r="DE13" s="126"/>
      <c r="DF13" s="132"/>
    </row>
    <row r="14" spans="1:110" ht="12.75" hidden="1" customHeight="1" outlineLevel="1" x14ac:dyDescent="0.3">
      <c r="A14" s="124"/>
      <c r="B14" s="124"/>
      <c r="C14" s="124"/>
      <c r="D14" s="124"/>
      <c r="E14" s="124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6"/>
      <c r="R14" s="125"/>
      <c r="S14" s="125"/>
      <c r="T14" s="132"/>
      <c r="U14" s="126"/>
      <c r="V14" s="126"/>
      <c r="W14" s="126"/>
      <c r="X14" s="126"/>
      <c r="Y14" s="125"/>
      <c r="Z14" s="125"/>
      <c r="AA14" s="125"/>
      <c r="AB14" s="125"/>
      <c r="AC14" s="125"/>
      <c r="AD14" s="125"/>
      <c r="AE14" s="125"/>
      <c r="AF14" s="125"/>
      <c r="AG14" s="126"/>
      <c r="AH14" s="125"/>
      <c r="AI14" s="125"/>
      <c r="AJ14" s="126"/>
      <c r="AK14" s="126"/>
      <c r="AL14" s="132"/>
      <c r="AM14" s="126"/>
      <c r="AN14" s="126"/>
      <c r="AO14" s="126"/>
      <c r="AP14" s="126"/>
      <c r="AQ14" s="125"/>
      <c r="AR14" s="125"/>
      <c r="AS14" s="125"/>
      <c r="AT14" s="125"/>
      <c r="AU14" s="125"/>
      <c r="AV14" s="125"/>
      <c r="AW14" s="125"/>
      <c r="AX14" s="125"/>
      <c r="AY14" s="126"/>
      <c r="AZ14" s="125"/>
      <c r="BA14" s="125"/>
      <c r="BB14" s="126"/>
      <c r="BC14" s="126"/>
      <c r="BD14" s="132"/>
      <c r="BE14" s="126"/>
      <c r="BF14" s="126"/>
      <c r="BG14" s="126"/>
      <c r="BH14" s="126"/>
      <c r="BI14" s="125"/>
      <c r="BJ14" s="125"/>
      <c r="BK14" s="125"/>
      <c r="BL14" s="125"/>
      <c r="BM14" s="125"/>
      <c r="BN14" s="125"/>
      <c r="BO14" s="125"/>
      <c r="BP14" s="125"/>
      <c r="BQ14" s="126"/>
      <c r="BR14" s="125"/>
      <c r="BS14" s="125"/>
      <c r="BT14" s="126"/>
      <c r="BU14" s="126"/>
      <c r="BV14" s="132"/>
      <c r="BW14" s="126"/>
      <c r="BX14" s="126"/>
      <c r="BY14" s="126"/>
      <c r="BZ14" s="126"/>
      <c r="CA14" s="125"/>
      <c r="CB14" s="125"/>
      <c r="CC14" s="125"/>
      <c r="CD14" s="125"/>
      <c r="CE14" s="125"/>
      <c r="CF14" s="125"/>
      <c r="CG14" s="125"/>
      <c r="CH14" s="125"/>
      <c r="CI14" s="126"/>
      <c r="CJ14" s="125"/>
      <c r="CK14" s="125"/>
      <c r="CL14" s="126"/>
      <c r="CM14" s="126"/>
      <c r="CN14" s="132"/>
      <c r="CO14" s="126"/>
      <c r="CP14" s="126"/>
      <c r="CQ14" s="126"/>
      <c r="CR14" s="126"/>
      <c r="CS14" s="125"/>
      <c r="CT14" s="125"/>
      <c r="CU14" s="125"/>
      <c r="CV14" s="125"/>
      <c r="CW14" s="125"/>
      <c r="CX14" s="125"/>
      <c r="CY14" s="125"/>
      <c r="CZ14" s="125"/>
      <c r="DA14" s="126"/>
      <c r="DB14" s="125"/>
      <c r="DC14" s="125"/>
      <c r="DD14" s="126"/>
      <c r="DE14" s="126"/>
      <c r="DF14" s="132"/>
    </row>
    <row r="15" spans="1:110" ht="12.75" hidden="1" customHeight="1" outlineLevel="1" x14ac:dyDescent="0.3">
      <c r="A15" s="124"/>
      <c r="B15" s="124"/>
      <c r="C15" s="124"/>
      <c r="D15" s="124"/>
      <c r="E15" s="124"/>
      <c r="F15" s="125"/>
      <c r="G15" s="125"/>
      <c r="H15" s="125"/>
      <c r="I15" s="125"/>
      <c r="J15" s="125"/>
      <c r="K15" s="125"/>
      <c r="L15" s="125"/>
      <c r="M15" s="125"/>
      <c r="N15" s="125"/>
      <c r="O15" s="125"/>
      <c r="P15" s="125"/>
      <c r="Q15" s="126"/>
      <c r="R15" s="125"/>
      <c r="S15" s="125"/>
      <c r="T15" s="132"/>
      <c r="U15" s="126"/>
      <c r="V15" s="126"/>
      <c r="W15" s="126"/>
      <c r="X15" s="126"/>
      <c r="Y15" s="125"/>
      <c r="Z15" s="125"/>
      <c r="AA15" s="125"/>
      <c r="AB15" s="125"/>
      <c r="AC15" s="125"/>
      <c r="AD15" s="125"/>
      <c r="AE15" s="125"/>
      <c r="AF15" s="125"/>
      <c r="AG15" s="126"/>
      <c r="AH15" s="125"/>
      <c r="AI15" s="125"/>
      <c r="AJ15" s="126"/>
      <c r="AK15" s="126"/>
      <c r="AL15" s="132"/>
      <c r="AM15" s="126"/>
      <c r="AN15" s="126"/>
      <c r="AO15" s="126"/>
      <c r="AP15" s="126"/>
      <c r="AQ15" s="125"/>
      <c r="AR15" s="125"/>
      <c r="AS15" s="125"/>
      <c r="AT15" s="125"/>
      <c r="AU15" s="125"/>
      <c r="AV15" s="125"/>
      <c r="AW15" s="125"/>
      <c r="AX15" s="125"/>
      <c r="AY15" s="126"/>
      <c r="AZ15" s="125"/>
      <c r="BA15" s="125"/>
      <c r="BB15" s="126"/>
      <c r="BC15" s="126"/>
      <c r="BD15" s="132"/>
      <c r="BE15" s="126"/>
      <c r="BF15" s="126"/>
      <c r="BG15" s="126"/>
      <c r="BH15" s="126"/>
      <c r="BI15" s="125"/>
      <c r="BJ15" s="125"/>
      <c r="BK15" s="125"/>
      <c r="BL15" s="125"/>
      <c r="BM15" s="125"/>
      <c r="BN15" s="125"/>
      <c r="BO15" s="125"/>
      <c r="BP15" s="125"/>
      <c r="BQ15" s="126"/>
      <c r="BR15" s="125"/>
      <c r="BS15" s="125"/>
      <c r="BT15" s="126"/>
      <c r="BU15" s="126"/>
      <c r="BV15" s="132"/>
      <c r="BW15" s="126"/>
      <c r="BX15" s="126"/>
      <c r="BY15" s="126"/>
      <c r="BZ15" s="126"/>
      <c r="CA15" s="125"/>
      <c r="CB15" s="125"/>
      <c r="CC15" s="125"/>
      <c r="CD15" s="125"/>
      <c r="CE15" s="125"/>
      <c r="CF15" s="125"/>
      <c r="CG15" s="125"/>
      <c r="CH15" s="125"/>
      <c r="CI15" s="126"/>
      <c r="CJ15" s="125"/>
      <c r="CK15" s="125"/>
      <c r="CL15" s="126"/>
      <c r="CM15" s="126"/>
      <c r="CN15" s="132"/>
      <c r="CO15" s="126"/>
      <c r="CP15" s="126"/>
      <c r="CQ15" s="126"/>
      <c r="CR15" s="126"/>
      <c r="CS15" s="125"/>
      <c r="CT15" s="125"/>
      <c r="CU15" s="125"/>
      <c r="CV15" s="125"/>
      <c r="CW15" s="125"/>
      <c r="CX15" s="125"/>
      <c r="CY15" s="125"/>
      <c r="CZ15" s="125"/>
      <c r="DA15" s="126"/>
      <c r="DB15" s="125"/>
      <c r="DC15" s="125"/>
      <c r="DD15" s="126"/>
      <c r="DE15" s="126"/>
      <c r="DF15" s="132"/>
    </row>
    <row r="16" spans="1:110" ht="12.75" hidden="1" customHeight="1" outlineLevel="1" x14ac:dyDescent="0.3">
      <c r="A16" s="124"/>
      <c r="B16" s="124"/>
      <c r="C16" s="124"/>
      <c r="D16" s="124"/>
      <c r="E16" s="124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6"/>
      <c r="R16" s="125"/>
      <c r="S16" s="125"/>
      <c r="T16" s="132"/>
      <c r="U16" s="126"/>
      <c r="V16" s="126"/>
      <c r="W16" s="126"/>
      <c r="X16" s="126"/>
      <c r="Y16" s="125"/>
      <c r="Z16" s="125"/>
      <c r="AA16" s="125"/>
      <c r="AB16" s="125"/>
      <c r="AC16" s="125"/>
      <c r="AD16" s="125"/>
      <c r="AE16" s="125"/>
      <c r="AF16" s="125"/>
      <c r="AG16" s="126"/>
      <c r="AH16" s="125"/>
      <c r="AI16" s="125"/>
      <c r="AJ16" s="126"/>
      <c r="AK16" s="126"/>
      <c r="AL16" s="132"/>
      <c r="AM16" s="126"/>
      <c r="AN16" s="126"/>
      <c r="AO16" s="126"/>
      <c r="AP16" s="126"/>
      <c r="AQ16" s="125"/>
      <c r="AR16" s="125"/>
      <c r="AS16" s="125"/>
      <c r="AT16" s="125"/>
      <c r="AU16" s="125"/>
      <c r="AV16" s="125"/>
      <c r="AW16" s="125"/>
      <c r="AX16" s="125"/>
      <c r="AY16" s="126"/>
      <c r="AZ16" s="125"/>
      <c r="BA16" s="125"/>
      <c r="BB16" s="126"/>
      <c r="BC16" s="126"/>
      <c r="BD16" s="132"/>
      <c r="BE16" s="126"/>
      <c r="BF16" s="126"/>
      <c r="BG16" s="126"/>
      <c r="BH16" s="126"/>
      <c r="BI16" s="125"/>
      <c r="BJ16" s="125"/>
      <c r="BK16" s="125"/>
      <c r="BL16" s="125"/>
      <c r="BM16" s="125"/>
      <c r="BN16" s="125"/>
      <c r="BO16" s="125"/>
      <c r="BP16" s="125"/>
      <c r="BQ16" s="126"/>
      <c r="BR16" s="125"/>
      <c r="BS16" s="125"/>
      <c r="BT16" s="126"/>
      <c r="BU16" s="126"/>
      <c r="BV16" s="132"/>
      <c r="BW16" s="126"/>
      <c r="BX16" s="126"/>
      <c r="BY16" s="126"/>
      <c r="BZ16" s="126"/>
      <c r="CA16" s="125"/>
      <c r="CB16" s="125"/>
      <c r="CC16" s="125"/>
      <c r="CD16" s="125"/>
      <c r="CE16" s="125"/>
      <c r="CF16" s="125"/>
      <c r="CG16" s="125"/>
      <c r="CH16" s="125"/>
      <c r="CI16" s="126"/>
      <c r="CJ16" s="125"/>
      <c r="CK16" s="125"/>
      <c r="CL16" s="126"/>
      <c r="CM16" s="126"/>
      <c r="CN16" s="132"/>
      <c r="CO16" s="126"/>
      <c r="CP16" s="126"/>
      <c r="CQ16" s="126"/>
      <c r="CR16" s="126"/>
      <c r="CS16" s="125"/>
      <c r="CT16" s="125"/>
      <c r="CU16" s="125"/>
      <c r="CV16" s="125"/>
      <c r="CW16" s="125"/>
      <c r="CX16" s="125"/>
      <c r="CY16" s="125"/>
      <c r="CZ16" s="125"/>
      <c r="DA16" s="126"/>
      <c r="DB16" s="125"/>
      <c r="DC16" s="125"/>
      <c r="DD16" s="126"/>
      <c r="DE16" s="126"/>
      <c r="DF16" s="132"/>
    </row>
    <row r="17" spans="1:110" ht="12.75" hidden="1" customHeight="1" outlineLevel="1" x14ac:dyDescent="0.3">
      <c r="A17" s="124"/>
      <c r="B17" s="124"/>
      <c r="C17" s="124"/>
      <c r="D17" s="124"/>
      <c r="E17" s="124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6"/>
      <c r="R17" s="125"/>
      <c r="S17" s="125"/>
      <c r="T17" s="132"/>
      <c r="U17" s="126"/>
      <c r="V17" s="126"/>
      <c r="W17" s="126"/>
      <c r="X17" s="126"/>
      <c r="Y17" s="125"/>
      <c r="Z17" s="125"/>
      <c r="AA17" s="125"/>
      <c r="AB17" s="125"/>
      <c r="AC17" s="125"/>
      <c r="AD17" s="125"/>
      <c r="AE17" s="125"/>
      <c r="AF17" s="125"/>
      <c r="AG17" s="126"/>
      <c r="AH17" s="125"/>
      <c r="AI17" s="125"/>
      <c r="AJ17" s="126"/>
      <c r="AK17" s="126"/>
      <c r="AL17" s="132"/>
      <c r="AM17" s="126"/>
      <c r="AN17" s="126"/>
      <c r="AO17" s="126"/>
      <c r="AP17" s="126"/>
      <c r="AQ17" s="125"/>
      <c r="AR17" s="125"/>
      <c r="AS17" s="125"/>
      <c r="AT17" s="125"/>
      <c r="AU17" s="125"/>
      <c r="AV17" s="125"/>
      <c r="AW17" s="125"/>
      <c r="AX17" s="125"/>
      <c r="AY17" s="126"/>
      <c r="AZ17" s="125"/>
      <c r="BA17" s="125"/>
      <c r="BB17" s="126"/>
      <c r="BC17" s="126"/>
      <c r="BD17" s="132"/>
      <c r="BE17" s="126"/>
      <c r="BF17" s="126"/>
      <c r="BG17" s="126"/>
      <c r="BH17" s="126"/>
      <c r="BI17" s="125"/>
      <c r="BJ17" s="125"/>
      <c r="BK17" s="125"/>
      <c r="BL17" s="125"/>
      <c r="BM17" s="125"/>
      <c r="BN17" s="125"/>
      <c r="BO17" s="125"/>
      <c r="BP17" s="125"/>
      <c r="BQ17" s="126"/>
      <c r="BR17" s="125"/>
      <c r="BS17" s="125"/>
      <c r="BT17" s="126"/>
      <c r="BU17" s="126"/>
      <c r="BV17" s="132"/>
      <c r="BW17" s="126"/>
      <c r="BX17" s="126"/>
      <c r="BY17" s="126"/>
      <c r="BZ17" s="126"/>
      <c r="CA17" s="125"/>
      <c r="CB17" s="125"/>
      <c r="CC17" s="125"/>
      <c r="CD17" s="125"/>
      <c r="CE17" s="125"/>
      <c r="CF17" s="125"/>
      <c r="CG17" s="125"/>
      <c r="CH17" s="125"/>
      <c r="CI17" s="126"/>
      <c r="CJ17" s="125"/>
      <c r="CK17" s="125"/>
      <c r="CL17" s="126"/>
      <c r="CM17" s="126"/>
      <c r="CN17" s="132"/>
      <c r="CO17" s="126"/>
      <c r="CP17" s="126"/>
      <c r="CQ17" s="126"/>
      <c r="CR17" s="126"/>
      <c r="CS17" s="125"/>
      <c r="CT17" s="125"/>
      <c r="CU17" s="125"/>
      <c r="CV17" s="125"/>
      <c r="CW17" s="125"/>
      <c r="CX17" s="125"/>
      <c r="CY17" s="125"/>
      <c r="CZ17" s="125"/>
      <c r="DA17" s="126"/>
      <c r="DB17" s="125"/>
      <c r="DC17" s="125"/>
      <c r="DD17" s="126"/>
      <c r="DE17" s="126"/>
      <c r="DF17" s="132"/>
    </row>
    <row r="18" spans="1:110" ht="12.75" hidden="1" customHeight="1" outlineLevel="1" x14ac:dyDescent="0.3">
      <c r="A18" s="124"/>
      <c r="B18" s="124"/>
      <c r="C18" s="124"/>
      <c r="D18" s="124"/>
      <c r="E18" s="124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6"/>
      <c r="R18" s="125"/>
      <c r="S18" s="125"/>
      <c r="T18" s="132"/>
      <c r="U18" s="126"/>
      <c r="V18" s="126"/>
      <c r="W18" s="126"/>
      <c r="X18" s="126"/>
      <c r="Y18" s="125"/>
      <c r="Z18" s="125"/>
      <c r="AA18" s="125"/>
      <c r="AB18" s="125"/>
      <c r="AC18" s="125"/>
      <c r="AD18" s="125"/>
      <c r="AE18" s="125"/>
      <c r="AF18" s="125"/>
      <c r="AG18" s="126"/>
      <c r="AH18" s="125"/>
      <c r="AI18" s="125"/>
      <c r="AJ18" s="126"/>
      <c r="AK18" s="126"/>
      <c r="AL18" s="132"/>
      <c r="AM18" s="126"/>
      <c r="AN18" s="126"/>
      <c r="AO18" s="126"/>
      <c r="AP18" s="126"/>
      <c r="AQ18" s="125"/>
      <c r="AR18" s="125"/>
      <c r="AS18" s="125"/>
      <c r="AT18" s="125"/>
      <c r="AU18" s="125"/>
      <c r="AV18" s="125"/>
      <c r="AW18" s="125"/>
      <c r="AX18" s="125"/>
      <c r="AY18" s="126"/>
      <c r="AZ18" s="125"/>
      <c r="BA18" s="125"/>
      <c r="BB18" s="126"/>
      <c r="BC18" s="126"/>
      <c r="BD18" s="132"/>
      <c r="BE18" s="126"/>
      <c r="BF18" s="126"/>
      <c r="BG18" s="126"/>
      <c r="BH18" s="126"/>
      <c r="BI18" s="125"/>
      <c r="BJ18" s="125"/>
      <c r="BK18" s="125"/>
      <c r="BL18" s="125"/>
      <c r="BM18" s="125"/>
      <c r="BN18" s="125"/>
      <c r="BO18" s="125"/>
      <c r="BP18" s="125"/>
      <c r="BQ18" s="126"/>
      <c r="BR18" s="125"/>
      <c r="BS18" s="125"/>
      <c r="BT18" s="126"/>
      <c r="BU18" s="126"/>
      <c r="BV18" s="132"/>
      <c r="BW18" s="126"/>
      <c r="BX18" s="126"/>
      <c r="BY18" s="126"/>
      <c r="BZ18" s="126"/>
      <c r="CA18" s="125"/>
      <c r="CB18" s="125"/>
      <c r="CC18" s="125"/>
      <c r="CD18" s="125"/>
      <c r="CE18" s="125"/>
      <c r="CF18" s="125"/>
      <c r="CG18" s="125"/>
      <c r="CH18" s="125"/>
      <c r="CI18" s="126"/>
      <c r="CJ18" s="125"/>
      <c r="CK18" s="125"/>
      <c r="CL18" s="126"/>
      <c r="CM18" s="126"/>
      <c r="CN18" s="132"/>
      <c r="CO18" s="126"/>
      <c r="CP18" s="126"/>
      <c r="CQ18" s="126"/>
      <c r="CR18" s="126"/>
      <c r="CS18" s="125"/>
      <c r="CT18" s="125"/>
      <c r="CU18" s="125"/>
      <c r="CV18" s="125"/>
      <c r="CW18" s="125"/>
      <c r="CX18" s="125"/>
      <c r="CY18" s="125"/>
      <c r="CZ18" s="125"/>
      <c r="DA18" s="126"/>
      <c r="DB18" s="125"/>
      <c r="DC18" s="125"/>
      <c r="DD18" s="126"/>
      <c r="DE18" s="126"/>
      <c r="DF18" s="132"/>
    </row>
    <row r="19" spans="1:110" ht="12.75" hidden="1" customHeight="1" outlineLevel="1" x14ac:dyDescent="0.3">
      <c r="A19" s="124"/>
      <c r="B19" s="124"/>
      <c r="C19" s="124"/>
      <c r="D19" s="124"/>
      <c r="E19" s="124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6"/>
      <c r="R19" s="125"/>
      <c r="S19" s="125"/>
      <c r="T19" s="132"/>
      <c r="U19" s="126"/>
      <c r="V19" s="126"/>
      <c r="W19" s="126"/>
      <c r="X19" s="126"/>
      <c r="Y19" s="125"/>
      <c r="Z19" s="125"/>
      <c r="AA19" s="125"/>
      <c r="AB19" s="125"/>
      <c r="AC19" s="125"/>
      <c r="AD19" s="125"/>
      <c r="AE19" s="125"/>
      <c r="AF19" s="125"/>
      <c r="AG19" s="126"/>
      <c r="AH19" s="125"/>
      <c r="AI19" s="125"/>
      <c r="AJ19" s="126"/>
      <c r="AK19" s="126"/>
      <c r="AL19" s="132"/>
      <c r="AM19" s="126"/>
      <c r="AN19" s="126"/>
      <c r="AO19" s="126"/>
      <c r="AP19" s="126"/>
      <c r="AQ19" s="125"/>
      <c r="AR19" s="125"/>
      <c r="AS19" s="125"/>
      <c r="AT19" s="125"/>
      <c r="AU19" s="125"/>
      <c r="AV19" s="125"/>
      <c r="AW19" s="125"/>
      <c r="AX19" s="125"/>
      <c r="AY19" s="126"/>
      <c r="AZ19" s="125"/>
      <c r="BA19" s="125"/>
      <c r="BB19" s="126"/>
      <c r="BC19" s="126"/>
      <c r="BD19" s="132"/>
      <c r="BE19" s="126"/>
      <c r="BF19" s="126"/>
      <c r="BG19" s="126"/>
      <c r="BH19" s="126"/>
      <c r="BI19" s="125"/>
      <c r="BJ19" s="125"/>
      <c r="BK19" s="125"/>
      <c r="BL19" s="125"/>
      <c r="BM19" s="125"/>
      <c r="BN19" s="125"/>
      <c r="BO19" s="125"/>
      <c r="BP19" s="125"/>
      <c r="BQ19" s="126"/>
      <c r="BR19" s="125"/>
      <c r="BS19" s="125"/>
      <c r="BT19" s="126"/>
      <c r="BU19" s="126"/>
      <c r="BV19" s="132"/>
      <c r="BW19" s="126"/>
      <c r="BX19" s="126"/>
      <c r="BY19" s="126"/>
      <c r="BZ19" s="126"/>
      <c r="CA19" s="125"/>
      <c r="CB19" s="125"/>
      <c r="CC19" s="125"/>
      <c r="CD19" s="125"/>
      <c r="CE19" s="125"/>
      <c r="CF19" s="125"/>
      <c r="CG19" s="125"/>
      <c r="CH19" s="125"/>
      <c r="CI19" s="126"/>
      <c r="CJ19" s="125"/>
      <c r="CK19" s="125"/>
      <c r="CL19" s="126"/>
      <c r="CM19" s="126"/>
      <c r="CN19" s="132"/>
      <c r="CO19" s="126"/>
      <c r="CP19" s="126"/>
      <c r="CQ19" s="126"/>
      <c r="CR19" s="126"/>
      <c r="CS19" s="125"/>
      <c r="CT19" s="125"/>
      <c r="CU19" s="125"/>
      <c r="CV19" s="125"/>
      <c r="CW19" s="125"/>
      <c r="CX19" s="125"/>
      <c r="CY19" s="125"/>
      <c r="CZ19" s="125"/>
      <c r="DA19" s="126"/>
      <c r="DB19" s="125"/>
      <c r="DC19" s="125"/>
      <c r="DD19" s="126"/>
      <c r="DE19" s="126"/>
      <c r="DF19" s="132"/>
    </row>
    <row r="20" spans="1:110" ht="12.75" hidden="1" customHeight="1" outlineLevel="1" x14ac:dyDescent="0.3">
      <c r="A20" s="124"/>
      <c r="B20" s="124"/>
      <c r="C20" s="124"/>
      <c r="D20" s="124"/>
      <c r="E20" s="124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6"/>
      <c r="R20" s="125"/>
      <c r="S20" s="125"/>
      <c r="T20" s="132"/>
      <c r="U20" s="126"/>
      <c r="V20" s="126"/>
      <c r="W20" s="126"/>
      <c r="X20" s="126"/>
      <c r="Y20" s="125"/>
      <c r="Z20" s="125"/>
      <c r="AA20" s="125"/>
      <c r="AB20" s="125"/>
      <c r="AC20" s="125"/>
      <c r="AD20" s="125"/>
      <c r="AE20" s="125"/>
      <c r="AF20" s="125"/>
      <c r="AG20" s="126"/>
      <c r="AH20" s="125"/>
      <c r="AI20" s="125"/>
      <c r="AJ20" s="126"/>
      <c r="AK20" s="126"/>
      <c r="AL20" s="132"/>
      <c r="AM20" s="126"/>
      <c r="AN20" s="126"/>
      <c r="AO20" s="126"/>
      <c r="AP20" s="126"/>
      <c r="AQ20" s="125"/>
      <c r="AR20" s="125"/>
      <c r="AS20" s="125"/>
      <c r="AT20" s="125"/>
      <c r="AU20" s="125"/>
      <c r="AV20" s="125"/>
      <c r="AW20" s="125"/>
      <c r="AX20" s="125"/>
      <c r="AY20" s="126"/>
      <c r="AZ20" s="125"/>
      <c r="BA20" s="125"/>
      <c r="BB20" s="126"/>
      <c r="BC20" s="126"/>
      <c r="BD20" s="132"/>
      <c r="BE20" s="126"/>
      <c r="BF20" s="126"/>
      <c r="BG20" s="126"/>
      <c r="BH20" s="126"/>
      <c r="BI20" s="125"/>
      <c r="BJ20" s="125"/>
      <c r="BK20" s="125"/>
      <c r="BL20" s="125"/>
      <c r="BM20" s="125"/>
      <c r="BN20" s="125"/>
      <c r="BO20" s="125"/>
      <c r="BP20" s="125"/>
      <c r="BQ20" s="126"/>
      <c r="BR20" s="125"/>
      <c r="BS20" s="125"/>
      <c r="BT20" s="126"/>
      <c r="BU20" s="126"/>
      <c r="BV20" s="132"/>
      <c r="BW20" s="126"/>
      <c r="BX20" s="126"/>
      <c r="BY20" s="126"/>
      <c r="BZ20" s="126"/>
      <c r="CA20" s="125"/>
      <c r="CB20" s="125"/>
      <c r="CC20" s="125"/>
      <c r="CD20" s="125"/>
      <c r="CE20" s="125"/>
      <c r="CF20" s="125"/>
      <c r="CG20" s="125"/>
      <c r="CH20" s="125"/>
      <c r="CI20" s="126"/>
      <c r="CJ20" s="125"/>
      <c r="CK20" s="125"/>
      <c r="CL20" s="126"/>
      <c r="CM20" s="126"/>
      <c r="CN20" s="132"/>
      <c r="CO20" s="126"/>
      <c r="CP20" s="126"/>
      <c r="CQ20" s="126"/>
      <c r="CR20" s="126"/>
      <c r="CS20" s="125"/>
      <c r="CT20" s="125"/>
      <c r="CU20" s="125"/>
      <c r="CV20" s="125"/>
      <c r="CW20" s="125"/>
      <c r="CX20" s="125"/>
      <c r="CY20" s="125"/>
      <c r="CZ20" s="125"/>
      <c r="DA20" s="126"/>
      <c r="DB20" s="125"/>
      <c r="DC20" s="125"/>
      <c r="DD20" s="126"/>
      <c r="DE20" s="126"/>
      <c r="DF20" s="132"/>
    </row>
    <row r="21" spans="1:110" ht="12.75" hidden="1" customHeight="1" outlineLevel="1" x14ac:dyDescent="0.3">
      <c r="A21" s="124"/>
      <c r="B21" s="124"/>
      <c r="C21" s="124"/>
      <c r="D21" s="124"/>
      <c r="E21" s="124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6"/>
      <c r="R21" s="125"/>
      <c r="S21" s="125"/>
      <c r="T21" s="132"/>
      <c r="U21" s="126"/>
      <c r="V21" s="126"/>
      <c r="W21" s="126"/>
      <c r="X21" s="126"/>
      <c r="Y21" s="125"/>
      <c r="Z21" s="125"/>
      <c r="AA21" s="125"/>
      <c r="AB21" s="125"/>
      <c r="AC21" s="125"/>
      <c r="AD21" s="125"/>
      <c r="AE21" s="125"/>
      <c r="AF21" s="125"/>
      <c r="AG21" s="126"/>
      <c r="AH21" s="125"/>
      <c r="AI21" s="125"/>
      <c r="AJ21" s="126"/>
      <c r="AK21" s="126"/>
      <c r="AL21" s="132"/>
      <c r="AM21" s="126"/>
      <c r="AN21" s="126"/>
      <c r="AO21" s="126"/>
      <c r="AP21" s="126"/>
      <c r="AQ21" s="125"/>
      <c r="AR21" s="125"/>
      <c r="AS21" s="125"/>
      <c r="AT21" s="125"/>
      <c r="AU21" s="125"/>
      <c r="AV21" s="125"/>
      <c r="AW21" s="125"/>
      <c r="AX21" s="125"/>
      <c r="AY21" s="126"/>
      <c r="AZ21" s="125"/>
      <c r="BA21" s="125"/>
      <c r="BB21" s="126"/>
      <c r="BC21" s="126"/>
      <c r="BD21" s="132"/>
      <c r="BE21" s="126"/>
      <c r="BF21" s="126"/>
      <c r="BG21" s="126"/>
      <c r="BH21" s="126"/>
      <c r="BI21" s="125"/>
      <c r="BJ21" s="125"/>
      <c r="BK21" s="125"/>
      <c r="BL21" s="125"/>
      <c r="BM21" s="125"/>
      <c r="BN21" s="125"/>
      <c r="BO21" s="125"/>
      <c r="BP21" s="125"/>
      <c r="BQ21" s="126"/>
      <c r="BR21" s="125"/>
      <c r="BS21" s="125"/>
      <c r="BT21" s="126"/>
      <c r="BU21" s="126"/>
      <c r="BV21" s="132"/>
      <c r="BW21" s="126"/>
      <c r="BX21" s="126"/>
      <c r="BY21" s="126"/>
      <c r="BZ21" s="126"/>
      <c r="CA21" s="125"/>
      <c r="CB21" s="125"/>
      <c r="CC21" s="125"/>
      <c r="CD21" s="125"/>
      <c r="CE21" s="125"/>
      <c r="CF21" s="125"/>
      <c r="CG21" s="125"/>
      <c r="CH21" s="125"/>
      <c r="CI21" s="126"/>
      <c r="CJ21" s="125"/>
      <c r="CK21" s="125"/>
      <c r="CL21" s="126"/>
      <c r="CM21" s="126"/>
      <c r="CN21" s="132"/>
      <c r="CO21" s="126"/>
      <c r="CP21" s="126"/>
      <c r="CQ21" s="126"/>
      <c r="CR21" s="126"/>
      <c r="CS21" s="125"/>
      <c r="CT21" s="125"/>
      <c r="CU21" s="125"/>
      <c r="CV21" s="125"/>
      <c r="CW21" s="125"/>
      <c r="CX21" s="125"/>
      <c r="CY21" s="125"/>
      <c r="CZ21" s="125"/>
      <c r="DA21" s="126"/>
      <c r="DB21" s="125"/>
      <c r="DC21" s="125"/>
      <c r="DD21" s="126"/>
      <c r="DE21" s="126"/>
      <c r="DF21" s="132"/>
    </row>
    <row r="22" spans="1:110" ht="12.75" hidden="1" customHeight="1" outlineLevel="1" x14ac:dyDescent="0.3">
      <c r="A22" s="124"/>
      <c r="B22" s="124"/>
      <c r="C22" s="124"/>
      <c r="D22" s="124"/>
      <c r="E22" s="124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6"/>
      <c r="R22" s="125"/>
      <c r="S22" s="125"/>
      <c r="T22" s="132"/>
      <c r="U22" s="126"/>
      <c r="V22" s="126"/>
      <c r="W22" s="126"/>
      <c r="X22" s="126"/>
      <c r="Y22" s="125"/>
      <c r="Z22" s="125"/>
      <c r="AA22" s="125"/>
      <c r="AB22" s="125"/>
      <c r="AC22" s="125"/>
      <c r="AD22" s="125"/>
      <c r="AE22" s="125"/>
      <c r="AF22" s="125"/>
      <c r="AG22" s="126"/>
      <c r="AH22" s="125"/>
      <c r="AI22" s="125"/>
      <c r="AJ22" s="126"/>
      <c r="AK22" s="126"/>
      <c r="AL22" s="132"/>
      <c r="AM22" s="126"/>
      <c r="AN22" s="126"/>
      <c r="AO22" s="126"/>
      <c r="AP22" s="126"/>
      <c r="AQ22" s="125"/>
      <c r="AR22" s="125"/>
      <c r="AS22" s="125"/>
      <c r="AT22" s="125"/>
      <c r="AU22" s="125"/>
      <c r="AV22" s="125"/>
      <c r="AW22" s="125"/>
      <c r="AX22" s="125"/>
      <c r="AY22" s="126"/>
      <c r="AZ22" s="125"/>
      <c r="BA22" s="125"/>
      <c r="BB22" s="126"/>
      <c r="BC22" s="126"/>
      <c r="BD22" s="132"/>
      <c r="BE22" s="126"/>
      <c r="BF22" s="126"/>
      <c r="BG22" s="126"/>
      <c r="BH22" s="126"/>
      <c r="BI22" s="125"/>
      <c r="BJ22" s="125"/>
      <c r="BK22" s="125"/>
      <c r="BL22" s="125"/>
      <c r="BM22" s="125"/>
      <c r="BN22" s="125"/>
      <c r="BO22" s="125"/>
      <c r="BP22" s="125"/>
      <c r="BQ22" s="126"/>
      <c r="BR22" s="125"/>
      <c r="BS22" s="125"/>
      <c r="BT22" s="126"/>
      <c r="BU22" s="126"/>
      <c r="BV22" s="132"/>
      <c r="BW22" s="126"/>
      <c r="BX22" s="126"/>
      <c r="BY22" s="126"/>
      <c r="BZ22" s="126"/>
      <c r="CA22" s="125"/>
      <c r="CB22" s="125"/>
      <c r="CC22" s="125"/>
      <c r="CD22" s="125"/>
      <c r="CE22" s="125"/>
      <c r="CF22" s="125"/>
      <c r="CG22" s="125"/>
      <c r="CH22" s="125"/>
      <c r="CI22" s="126"/>
      <c r="CJ22" s="125"/>
      <c r="CK22" s="125"/>
      <c r="CL22" s="126"/>
      <c r="CM22" s="126"/>
      <c r="CN22" s="132"/>
      <c r="CO22" s="126"/>
      <c r="CP22" s="126"/>
      <c r="CQ22" s="126"/>
      <c r="CR22" s="126"/>
      <c r="CS22" s="125"/>
      <c r="CT22" s="125"/>
      <c r="CU22" s="125"/>
      <c r="CV22" s="125"/>
      <c r="CW22" s="125"/>
      <c r="CX22" s="125"/>
      <c r="CY22" s="125"/>
      <c r="CZ22" s="125"/>
      <c r="DA22" s="126"/>
      <c r="DB22" s="125"/>
      <c r="DC22" s="125"/>
      <c r="DD22" s="126"/>
      <c r="DE22" s="126"/>
      <c r="DF22" s="132"/>
    </row>
    <row r="23" spans="1:110" ht="12.75" hidden="1" customHeight="1" outlineLevel="1" x14ac:dyDescent="0.3">
      <c r="A23" s="124"/>
      <c r="B23" s="124"/>
      <c r="C23" s="124"/>
      <c r="D23" s="124"/>
      <c r="E23" s="124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6"/>
      <c r="R23" s="125"/>
      <c r="S23" s="125"/>
      <c r="T23" s="132"/>
      <c r="U23" s="126"/>
      <c r="V23" s="126"/>
      <c r="W23" s="126"/>
      <c r="X23" s="126"/>
      <c r="Y23" s="125"/>
      <c r="Z23" s="125"/>
      <c r="AA23" s="125"/>
      <c r="AB23" s="125"/>
      <c r="AC23" s="125"/>
      <c r="AD23" s="125"/>
      <c r="AE23" s="125"/>
      <c r="AF23" s="125"/>
      <c r="AG23" s="126"/>
      <c r="AH23" s="125"/>
      <c r="AI23" s="125"/>
      <c r="AJ23" s="126"/>
      <c r="AK23" s="126"/>
      <c r="AL23" s="132"/>
      <c r="AM23" s="126"/>
      <c r="AN23" s="126"/>
      <c r="AO23" s="126"/>
      <c r="AP23" s="126"/>
      <c r="AQ23" s="125"/>
      <c r="AR23" s="125"/>
      <c r="AS23" s="125"/>
      <c r="AT23" s="125"/>
      <c r="AU23" s="125"/>
      <c r="AV23" s="125"/>
      <c r="AW23" s="125"/>
      <c r="AX23" s="125"/>
      <c r="AY23" s="126"/>
      <c r="AZ23" s="125"/>
      <c r="BA23" s="125"/>
      <c r="BB23" s="126"/>
      <c r="BC23" s="126"/>
      <c r="BD23" s="132"/>
      <c r="BE23" s="126"/>
      <c r="BF23" s="126"/>
      <c r="BG23" s="126"/>
      <c r="BH23" s="126"/>
      <c r="BI23" s="125"/>
      <c r="BJ23" s="125"/>
      <c r="BK23" s="125"/>
      <c r="BL23" s="125"/>
      <c r="BM23" s="125"/>
      <c r="BN23" s="125"/>
      <c r="BO23" s="125"/>
      <c r="BP23" s="125"/>
      <c r="BQ23" s="126"/>
      <c r="BR23" s="125"/>
      <c r="BS23" s="125"/>
      <c r="BT23" s="126"/>
      <c r="BU23" s="126"/>
      <c r="BV23" s="132"/>
      <c r="BW23" s="126"/>
      <c r="BX23" s="126"/>
      <c r="BY23" s="126"/>
      <c r="BZ23" s="126"/>
      <c r="CA23" s="125"/>
      <c r="CB23" s="125"/>
      <c r="CC23" s="125"/>
      <c r="CD23" s="125"/>
      <c r="CE23" s="125"/>
      <c r="CF23" s="125"/>
      <c r="CG23" s="125"/>
      <c r="CH23" s="125"/>
      <c r="CI23" s="126"/>
      <c r="CJ23" s="125"/>
      <c r="CK23" s="125"/>
      <c r="CL23" s="126"/>
      <c r="CM23" s="126"/>
      <c r="CN23" s="132"/>
      <c r="CO23" s="126"/>
      <c r="CP23" s="126"/>
      <c r="CQ23" s="126"/>
      <c r="CR23" s="126"/>
      <c r="CS23" s="125"/>
      <c r="CT23" s="125"/>
      <c r="CU23" s="125"/>
      <c r="CV23" s="125"/>
      <c r="CW23" s="125"/>
      <c r="CX23" s="125"/>
      <c r="CY23" s="125"/>
      <c r="CZ23" s="125"/>
      <c r="DA23" s="126"/>
      <c r="DB23" s="125"/>
      <c r="DC23" s="125"/>
      <c r="DD23" s="126"/>
      <c r="DE23" s="126"/>
      <c r="DF23" s="132"/>
    </row>
    <row r="24" spans="1:110" ht="12.75" hidden="1" customHeight="1" outlineLevel="1" x14ac:dyDescent="0.3">
      <c r="A24" s="124"/>
      <c r="B24" s="124"/>
      <c r="C24" s="124"/>
      <c r="D24" s="124"/>
      <c r="E24" s="124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6"/>
      <c r="R24" s="125"/>
      <c r="S24" s="125"/>
      <c r="T24" s="132"/>
      <c r="U24" s="126"/>
      <c r="V24" s="126"/>
      <c r="W24" s="126"/>
      <c r="X24" s="126"/>
      <c r="Y24" s="125"/>
      <c r="Z24" s="125"/>
      <c r="AA24" s="125"/>
      <c r="AB24" s="125"/>
      <c r="AC24" s="125"/>
      <c r="AD24" s="125"/>
      <c r="AE24" s="125"/>
      <c r="AF24" s="125"/>
      <c r="AG24" s="126"/>
      <c r="AH24" s="125"/>
      <c r="AI24" s="125"/>
      <c r="AJ24" s="126"/>
      <c r="AK24" s="126"/>
      <c r="AL24" s="132"/>
      <c r="AM24" s="126"/>
      <c r="AN24" s="126"/>
      <c r="AO24" s="126"/>
      <c r="AP24" s="126"/>
      <c r="AQ24" s="125"/>
      <c r="AR24" s="125"/>
      <c r="AS24" s="125"/>
      <c r="AT24" s="125"/>
      <c r="AU24" s="125"/>
      <c r="AV24" s="125"/>
      <c r="AW24" s="125"/>
      <c r="AX24" s="125"/>
      <c r="AY24" s="126"/>
      <c r="AZ24" s="125"/>
      <c r="BA24" s="125"/>
      <c r="BB24" s="126"/>
      <c r="BC24" s="126"/>
      <c r="BD24" s="132"/>
      <c r="BE24" s="126"/>
      <c r="BF24" s="126"/>
      <c r="BG24" s="126"/>
      <c r="BH24" s="126"/>
      <c r="BI24" s="125"/>
      <c r="BJ24" s="125"/>
      <c r="BK24" s="125"/>
      <c r="BL24" s="125"/>
      <c r="BM24" s="125"/>
      <c r="BN24" s="125"/>
      <c r="BO24" s="125"/>
      <c r="BP24" s="125"/>
      <c r="BQ24" s="126"/>
      <c r="BR24" s="125"/>
      <c r="BS24" s="125"/>
      <c r="BT24" s="126"/>
      <c r="BU24" s="126"/>
      <c r="BV24" s="132"/>
      <c r="BW24" s="126"/>
      <c r="BX24" s="126"/>
      <c r="BY24" s="126"/>
      <c r="BZ24" s="126"/>
      <c r="CA24" s="125"/>
      <c r="CB24" s="125"/>
      <c r="CC24" s="125"/>
      <c r="CD24" s="125"/>
      <c r="CE24" s="125"/>
      <c r="CF24" s="125"/>
      <c r="CG24" s="125"/>
      <c r="CH24" s="125"/>
      <c r="CI24" s="126"/>
      <c r="CJ24" s="125"/>
      <c r="CK24" s="125"/>
      <c r="CL24" s="126"/>
      <c r="CM24" s="126"/>
      <c r="CN24" s="132"/>
      <c r="CO24" s="126"/>
      <c r="CP24" s="126"/>
      <c r="CQ24" s="126"/>
      <c r="CR24" s="126"/>
      <c r="CS24" s="125"/>
      <c r="CT24" s="125"/>
      <c r="CU24" s="125"/>
      <c r="CV24" s="125"/>
      <c r="CW24" s="125"/>
      <c r="CX24" s="125"/>
      <c r="CY24" s="125"/>
      <c r="CZ24" s="125"/>
      <c r="DA24" s="126"/>
      <c r="DB24" s="125"/>
      <c r="DC24" s="125"/>
      <c r="DD24" s="126"/>
      <c r="DE24" s="126"/>
      <c r="DF24" s="132"/>
    </row>
    <row r="25" spans="1:110" ht="12.75" hidden="1" customHeight="1" outlineLevel="1" x14ac:dyDescent="0.3">
      <c r="A25" s="124"/>
      <c r="B25" s="124"/>
      <c r="C25" s="124"/>
      <c r="D25" s="124"/>
      <c r="E25" s="124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6"/>
      <c r="R25" s="125"/>
      <c r="S25" s="125"/>
      <c r="T25" s="132"/>
      <c r="U25" s="126"/>
      <c r="V25" s="126"/>
      <c r="W25" s="126"/>
      <c r="X25" s="126"/>
      <c r="Y25" s="125"/>
      <c r="Z25" s="125"/>
      <c r="AA25" s="125"/>
      <c r="AB25" s="125"/>
      <c r="AC25" s="125"/>
      <c r="AD25" s="125"/>
      <c r="AE25" s="125"/>
      <c r="AF25" s="125"/>
      <c r="AG25" s="126"/>
      <c r="AH25" s="125"/>
      <c r="AI25" s="125"/>
      <c r="AJ25" s="126"/>
      <c r="AK25" s="126"/>
      <c r="AL25" s="132"/>
      <c r="AM25" s="126"/>
      <c r="AN25" s="126"/>
      <c r="AO25" s="126"/>
      <c r="AP25" s="126"/>
      <c r="AQ25" s="125"/>
      <c r="AR25" s="125"/>
      <c r="AS25" s="125"/>
      <c r="AT25" s="125"/>
      <c r="AU25" s="125"/>
      <c r="AV25" s="125"/>
      <c r="AW25" s="125"/>
      <c r="AX25" s="125"/>
      <c r="AY25" s="126"/>
      <c r="AZ25" s="125"/>
      <c r="BA25" s="125"/>
      <c r="BB25" s="126"/>
      <c r="BC25" s="126"/>
      <c r="BD25" s="132"/>
      <c r="BE25" s="126"/>
      <c r="BF25" s="126"/>
      <c r="BG25" s="126"/>
      <c r="BH25" s="126"/>
      <c r="BI25" s="125"/>
      <c r="BJ25" s="125"/>
      <c r="BK25" s="125"/>
      <c r="BL25" s="125"/>
      <c r="BM25" s="125"/>
      <c r="BN25" s="125"/>
      <c r="BO25" s="125"/>
      <c r="BP25" s="125"/>
      <c r="BQ25" s="126"/>
      <c r="BR25" s="125"/>
      <c r="BS25" s="125"/>
      <c r="BT25" s="126"/>
      <c r="BU25" s="126"/>
      <c r="BV25" s="132"/>
      <c r="BW25" s="126"/>
      <c r="BX25" s="126"/>
      <c r="BY25" s="126"/>
      <c r="BZ25" s="126"/>
      <c r="CA25" s="125"/>
      <c r="CB25" s="125"/>
      <c r="CC25" s="125"/>
      <c r="CD25" s="125"/>
      <c r="CE25" s="125"/>
      <c r="CF25" s="125"/>
      <c r="CG25" s="125"/>
      <c r="CH25" s="125"/>
      <c r="CI25" s="126"/>
      <c r="CJ25" s="125"/>
      <c r="CK25" s="125"/>
      <c r="CL25" s="126"/>
      <c r="CM25" s="126"/>
      <c r="CN25" s="132"/>
      <c r="CO25" s="126"/>
      <c r="CP25" s="126"/>
      <c r="CQ25" s="126"/>
      <c r="CR25" s="126"/>
      <c r="CS25" s="125"/>
      <c r="CT25" s="125"/>
      <c r="CU25" s="125"/>
      <c r="CV25" s="125"/>
      <c r="CW25" s="125"/>
      <c r="CX25" s="125"/>
      <c r="CY25" s="125"/>
      <c r="CZ25" s="125"/>
      <c r="DA25" s="126"/>
      <c r="DB25" s="125"/>
      <c r="DC25" s="125"/>
      <c r="DD25" s="126"/>
      <c r="DE25" s="126"/>
      <c r="DF25" s="132"/>
    </row>
    <row r="26" spans="1:110" ht="12.75" hidden="1" customHeight="1" outlineLevel="1" x14ac:dyDescent="0.3">
      <c r="A26" s="124"/>
      <c r="B26" s="124"/>
      <c r="C26" s="124"/>
      <c r="D26" s="124"/>
      <c r="E26" s="124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6"/>
      <c r="R26" s="125"/>
      <c r="S26" s="125"/>
      <c r="T26" s="132"/>
      <c r="U26" s="126"/>
      <c r="V26" s="126"/>
      <c r="W26" s="126"/>
      <c r="X26" s="126"/>
      <c r="Y26" s="125"/>
      <c r="Z26" s="125"/>
      <c r="AA26" s="125"/>
      <c r="AB26" s="125"/>
      <c r="AC26" s="125"/>
      <c r="AD26" s="125"/>
      <c r="AE26" s="125"/>
      <c r="AF26" s="125"/>
      <c r="AG26" s="126"/>
      <c r="AH26" s="125"/>
      <c r="AI26" s="125"/>
      <c r="AJ26" s="126"/>
      <c r="AK26" s="126"/>
      <c r="AL26" s="132"/>
      <c r="AM26" s="126"/>
      <c r="AN26" s="126"/>
      <c r="AO26" s="126"/>
      <c r="AP26" s="126"/>
      <c r="AQ26" s="125"/>
      <c r="AR26" s="125"/>
      <c r="AS26" s="125"/>
      <c r="AT26" s="125"/>
      <c r="AU26" s="125"/>
      <c r="AV26" s="125"/>
      <c r="AW26" s="125"/>
      <c r="AX26" s="125"/>
      <c r="AY26" s="126"/>
      <c r="AZ26" s="125"/>
      <c r="BA26" s="125"/>
      <c r="BB26" s="126"/>
      <c r="BC26" s="126"/>
      <c r="BD26" s="132"/>
      <c r="BE26" s="126"/>
      <c r="BF26" s="126"/>
      <c r="BG26" s="126"/>
      <c r="BH26" s="126"/>
      <c r="BI26" s="125"/>
      <c r="BJ26" s="125"/>
      <c r="BK26" s="125"/>
      <c r="BL26" s="125"/>
      <c r="BM26" s="125"/>
      <c r="BN26" s="125"/>
      <c r="BO26" s="125"/>
      <c r="BP26" s="125"/>
      <c r="BQ26" s="126"/>
      <c r="BR26" s="125"/>
      <c r="BS26" s="125"/>
      <c r="BT26" s="126"/>
      <c r="BU26" s="126"/>
      <c r="BV26" s="132"/>
      <c r="BW26" s="126"/>
      <c r="BX26" s="126"/>
      <c r="BY26" s="126"/>
      <c r="BZ26" s="126"/>
      <c r="CA26" s="125"/>
      <c r="CB26" s="125"/>
      <c r="CC26" s="125"/>
      <c r="CD26" s="125"/>
      <c r="CE26" s="125"/>
      <c r="CF26" s="125"/>
      <c r="CG26" s="125"/>
      <c r="CH26" s="125"/>
      <c r="CI26" s="126"/>
      <c r="CJ26" s="125"/>
      <c r="CK26" s="125"/>
      <c r="CL26" s="126"/>
      <c r="CM26" s="126"/>
      <c r="CN26" s="132"/>
      <c r="CO26" s="126"/>
      <c r="CP26" s="126"/>
      <c r="CQ26" s="126"/>
      <c r="CR26" s="126"/>
      <c r="CS26" s="125"/>
      <c r="CT26" s="125"/>
      <c r="CU26" s="125"/>
      <c r="CV26" s="125"/>
      <c r="CW26" s="125"/>
      <c r="CX26" s="125"/>
      <c r="CY26" s="125"/>
      <c r="CZ26" s="125"/>
      <c r="DA26" s="126"/>
      <c r="DB26" s="125"/>
      <c r="DC26" s="125"/>
      <c r="DD26" s="126"/>
      <c r="DE26" s="126"/>
      <c r="DF26" s="132"/>
    </row>
    <row r="27" spans="1:110" ht="12.75" hidden="1" customHeight="1" outlineLevel="1" x14ac:dyDescent="0.3">
      <c r="A27" s="124"/>
      <c r="B27" s="124"/>
      <c r="C27" s="124"/>
      <c r="D27" s="124"/>
      <c r="E27" s="124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6"/>
      <c r="R27" s="125"/>
      <c r="S27" s="125"/>
      <c r="T27" s="132"/>
      <c r="U27" s="126"/>
      <c r="V27" s="126"/>
      <c r="W27" s="126"/>
      <c r="X27" s="126"/>
      <c r="Y27" s="125"/>
      <c r="Z27" s="125"/>
      <c r="AA27" s="125"/>
      <c r="AB27" s="125"/>
      <c r="AC27" s="125"/>
      <c r="AD27" s="125"/>
      <c r="AE27" s="125"/>
      <c r="AF27" s="125"/>
      <c r="AG27" s="126"/>
      <c r="AH27" s="125"/>
      <c r="AI27" s="125"/>
      <c r="AJ27" s="126"/>
      <c r="AK27" s="126"/>
      <c r="AL27" s="132"/>
      <c r="AM27" s="126"/>
      <c r="AN27" s="126"/>
      <c r="AO27" s="126"/>
      <c r="AP27" s="126"/>
      <c r="AQ27" s="125"/>
      <c r="AR27" s="125"/>
      <c r="AS27" s="125"/>
      <c r="AT27" s="125"/>
      <c r="AU27" s="125"/>
      <c r="AV27" s="125"/>
      <c r="AW27" s="125"/>
      <c r="AX27" s="125"/>
      <c r="AY27" s="126"/>
      <c r="AZ27" s="125"/>
      <c r="BA27" s="125"/>
      <c r="BB27" s="126"/>
      <c r="BC27" s="126"/>
      <c r="BD27" s="132"/>
      <c r="BE27" s="126"/>
      <c r="BF27" s="126"/>
      <c r="BG27" s="126"/>
      <c r="BH27" s="126"/>
      <c r="BI27" s="125"/>
      <c r="BJ27" s="125"/>
      <c r="BK27" s="125"/>
      <c r="BL27" s="125"/>
      <c r="BM27" s="125"/>
      <c r="BN27" s="125"/>
      <c r="BO27" s="125"/>
      <c r="BP27" s="125"/>
      <c r="BQ27" s="126"/>
      <c r="BR27" s="125"/>
      <c r="BS27" s="125"/>
      <c r="BT27" s="126"/>
      <c r="BU27" s="126"/>
      <c r="BV27" s="132"/>
      <c r="BW27" s="126"/>
      <c r="BX27" s="126"/>
      <c r="BY27" s="126"/>
      <c r="BZ27" s="126"/>
      <c r="CA27" s="125"/>
      <c r="CB27" s="125"/>
      <c r="CC27" s="125"/>
      <c r="CD27" s="125"/>
      <c r="CE27" s="125"/>
      <c r="CF27" s="125"/>
      <c r="CG27" s="125"/>
      <c r="CH27" s="125"/>
      <c r="CI27" s="126"/>
      <c r="CJ27" s="125"/>
      <c r="CK27" s="125"/>
      <c r="CL27" s="126"/>
      <c r="CM27" s="126"/>
      <c r="CN27" s="132"/>
      <c r="CO27" s="126"/>
      <c r="CP27" s="126"/>
      <c r="CQ27" s="126"/>
      <c r="CR27" s="126"/>
      <c r="CS27" s="125"/>
      <c r="CT27" s="125"/>
      <c r="CU27" s="125"/>
      <c r="CV27" s="125"/>
      <c r="CW27" s="125"/>
      <c r="CX27" s="125"/>
      <c r="CY27" s="125"/>
      <c r="CZ27" s="125"/>
      <c r="DA27" s="126"/>
      <c r="DB27" s="125"/>
      <c r="DC27" s="125"/>
      <c r="DD27" s="126"/>
      <c r="DE27" s="126"/>
      <c r="DF27" s="132"/>
    </row>
    <row r="28" spans="1:110" ht="12.75" hidden="1" customHeight="1" outlineLevel="1" x14ac:dyDescent="0.3">
      <c r="A28" s="124"/>
      <c r="B28" s="124"/>
      <c r="C28" s="124"/>
      <c r="D28" s="124"/>
      <c r="E28" s="124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6"/>
      <c r="R28" s="125"/>
      <c r="S28" s="125"/>
      <c r="T28" s="132"/>
      <c r="U28" s="126"/>
      <c r="V28" s="126"/>
      <c r="W28" s="126"/>
      <c r="X28" s="126"/>
      <c r="Y28" s="125"/>
      <c r="Z28" s="125"/>
      <c r="AA28" s="125"/>
      <c r="AB28" s="125"/>
      <c r="AC28" s="125"/>
      <c r="AD28" s="125"/>
      <c r="AE28" s="125"/>
      <c r="AF28" s="125"/>
      <c r="AG28" s="126"/>
      <c r="AH28" s="125"/>
      <c r="AI28" s="125"/>
      <c r="AJ28" s="126"/>
      <c r="AK28" s="126"/>
      <c r="AL28" s="132"/>
      <c r="AM28" s="126"/>
      <c r="AN28" s="126"/>
      <c r="AO28" s="126"/>
      <c r="AP28" s="126"/>
      <c r="AQ28" s="125"/>
      <c r="AR28" s="125"/>
      <c r="AS28" s="125"/>
      <c r="AT28" s="125"/>
      <c r="AU28" s="125"/>
      <c r="AV28" s="125"/>
      <c r="AW28" s="125"/>
      <c r="AX28" s="125"/>
      <c r="AY28" s="126"/>
      <c r="AZ28" s="125"/>
      <c r="BA28" s="125"/>
      <c r="BB28" s="126"/>
      <c r="BC28" s="126"/>
      <c r="BD28" s="132"/>
      <c r="BE28" s="126"/>
      <c r="BF28" s="126"/>
      <c r="BG28" s="126"/>
      <c r="BH28" s="126"/>
      <c r="BI28" s="125"/>
      <c r="BJ28" s="125"/>
      <c r="BK28" s="125"/>
      <c r="BL28" s="125"/>
      <c r="BM28" s="125"/>
      <c r="BN28" s="125"/>
      <c r="BO28" s="125"/>
      <c r="BP28" s="125"/>
      <c r="BQ28" s="126"/>
      <c r="BR28" s="125"/>
      <c r="BS28" s="125"/>
      <c r="BT28" s="126"/>
      <c r="BU28" s="126"/>
      <c r="BV28" s="132"/>
      <c r="BW28" s="126"/>
      <c r="BX28" s="126"/>
      <c r="BY28" s="126"/>
      <c r="BZ28" s="126"/>
      <c r="CA28" s="125"/>
      <c r="CB28" s="125"/>
      <c r="CC28" s="125"/>
      <c r="CD28" s="125"/>
      <c r="CE28" s="125"/>
      <c r="CF28" s="125"/>
      <c r="CG28" s="125"/>
      <c r="CH28" s="125"/>
      <c r="CI28" s="126"/>
      <c r="CJ28" s="125"/>
      <c r="CK28" s="125"/>
      <c r="CL28" s="126"/>
      <c r="CM28" s="126"/>
      <c r="CN28" s="132"/>
      <c r="CO28" s="126"/>
      <c r="CP28" s="126"/>
      <c r="CQ28" s="126"/>
      <c r="CR28" s="126"/>
      <c r="CS28" s="125"/>
      <c r="CT28" s="125"/>
      <c r="CU28" s="125"/>
      <c r="CV28" s="125"/>
      <c r="CW28" s="125"/>
      <c r="CX28" s="125"/>
      <c r="CY28" s="125"/>
      <c r="CZ28" s="125"/>
      <c r="DA28" s="126"/>
      <c r="DB28" s="125"/>
      <c r="DC28" s="125"/>
      <c r="DD28" s="126"/>
      <c r="DE28" s="126"/>
      <c r="DF28" s="132"/>
    </row>
    <row r="29" spans="1:110" ht="12.75" hidden="1" customHeight="1" outlineLevel="1" x14ac:dyDescent="0.3">
      <c r="A29" s="124"/>
      <c r="B29" s="124"/>
      <c r="C29" s="124"/>
      <c r="D29" s="124"/>
      <c r="E29" s="124"/>
      <c r="F29" s="125"/>
      <c r="G29" s="125"/>
      <c r="H29" s="125"/>
      <c r="I29" s="125"/>
      <c r="J29" s="125"/>
      <c r="K29" s="125"/>
      <c r="L29" s="125"/>
      <c r="M29" s="125"/>
      <c r="N29" s="125"/>
      <c r="O29" s="125"/>
      <c r="P29" s="125"/>
      <c r="Q29" s="126"/>
      <c r="R29" s="125"/>
      <c r="S29" s="125"/>
      <c r="T29" s="132"/>
      <c r="U29" s="126"/>
      <c r="V29" s="126"/>
      <c r="W29" s="126"/>
      <c r="X29" s="126"/>
      <c r="Y29" s="125"/>
      <c r="Z29" s="125"/>
      <c r="AA29" s="125"/>
      <c r="AB29" s="125"/>
      <c r="AC29" s="125"/>
      <c r="AD29" s="125"/>
      <c r="AE29" s="125"/>
      <c r="AF29" s="125"/>
      <c r="AG29" s="126"/>
      <c r="AH29" s="125"/>
      <c r="AI29" s="125"/>
      <c r="AJ29" s="126"/>
      <c r="AK29" s="126"/>
      <c r="AL29" s="132"/>
      <c r="AM29" s="126"/>
      <c r="AN29" s="126"/>
      <c r="AO29" s="126"/>
      <c r="AP29" s="126"/>
      <c r="AQ29" s="125"/>
      <c r="AR29" s="125"/>
      <c r="AS29" s="125"/>
      <c r="AT29" s="125"/>
      <c r="AU29" s="125"/>
      <c r="AV29" s="125"/>
      <c r="AW29" s="125"/>
      <c r="AX29" s="125"/>
      <c r="AY29" s="126"/>
      <c r="AZ29" s="125"/>
      <c r="BA29" s="125"/>
      <c r="BB29" s="126"/>
      <c r="BC29" s="126"/>
      <c r="BD29" s="132"/>
      <c r="BE29" s="126"/>
      <c r="BF29" s="126"/>
      <c r="BG29" s="126"/>
      <c r="BH29" s="126"/>
      <c r="BI29" s="125"/>
      <c r="BJ29" s="125"/>
      <c r="BK29" s="125"/>
      <c r="BL29" s="125"/>
      <c r="BM29" s="125"/>
      <c r="BN29" s="125"/>
      <c r="BO29" s="125"/>
      <c r="BP29" s="125"/>
      <c r="BQ29" s="126"/>
      <c r="BR29" s="125"/>
      <c r="BS29" s="125"/>
      <c r="BT29" s="126"/>
      <c r="BU29" s="126"/>
      <c r="BV29" s="132"/>
      <c r="BW29" s="126"/>
      <c r="BX29" s="126"/>
      <c r="BY29" s="126"/>
      <c r="BZ29" s="126"/>
      <c r="CA29" s="125"/>
      <c r="CB29" s="125"/>
      <c r="CC29" s="125"/>
      <c r="CD29" s="125"/>
      <c r="CE29" s="125"/>
      <c r="CF29" s="125"/>
      <c r="CG29" s="125"/>
      <c r="CH29" s="125"/>
      <c r="CI29" s="126"/>
      <c r="CJ29" s="125"/>
      <c r="CK29" s="125"/>
      <c r="CL29" s="126"/>
      <c r="CM29" s="126"/>
      <c r="CN29" s="132"/>
      <c r="CO29" s="126"/>
      <c r="CP29" s="126"/>
      <c r="CQ29" s="126"/>
      <c r="CR29" s="126"/>
      <c r="CS29" s="125"/>
      <c r="CT29" s="125"/>
      <c r="CU29" s="125"/>
      <c r="CV29" s="125"/>
      <c r="CW29" s="125"/>
      <c r="CX29" s="125"/>
      <c r="CY29" s="125"/>
      <c r="CZ29" s="125"/>
      <c r="DA29" s="126"/>
      <c r="DB29" s="125"/>
      <c r="DC29" s="125"/>
      <c r="DD29" s="126"/>
      <c r="DE29" s="126"/>
      <c r="DF29" s="132"/>
    </row>
    <row r="30" spans="1:110" ht="12.75" hidden="1" customHeight="1" outlineLevel="1" x14ac:dyDescent="0.3">
      <c r="A30" s="124"/>
      <c r="B30" s="124"/>
      <c r="C30" s="124"/>
      <c r="D30" s="124"/>
      <c r="E30" s="124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6"/>
      <c r="R30" s="125"/>
      <c r="S30" s="125"/>
      <c r="T30" s="132"/>
      <c r="U30" s="126"/>
      <c r="V30" s="126"/>
      <c r="W30" s="126"/>
      <c r="X30" s="126"/>
      <c r="Y30" s="125"/>
      <c r="Z30" s="125"/>
      <c r="AA30" s="125"/>
      <c r="AB30" s="125"/>
      <c r="AC30" s="125"/>
      <c r="AD30" s="125"/>
      <c r="AE30" s="125"/>
      <c r="AF30" s="125"/>
      <c r="AG30" s="126"/>
      <c r="AH30" s="125"/>
      <c r="AI30" s="125"/>
      <c r="AJ30" s="126"/>
      <c r="AK30" s="126"/>
      <c r="AL30" s="132"/>
      <c r="AM30" s="126"/>
      <c r="AN30" s="126"/>
      <c r="AO30" s="126"/>
      <c r="AP30" s="126"/>
      <c r="AQ30" s="125"/>
      <c r="AR30" s="125"/>
      <c r="AS30" s="125"/>
      <c r="AT30" s="125"/>
      <c r="AU30" s="125"/>
      <c r="AV30" s="125"/>
      <c r="AW30" s="125"/>
      <c r="AX30" s="125"/>
      <c r="AY30" s="126"/>
      <c r="AZ30" s="125"/>
      <c r="BA30" s="125"/>
      <c r="BB30" s="126"/>
      <c r="BC30" s="126"/>
      <c r="BD30" s="132"/>
      <c r="BE30" s="126"/>
      <c r="BF30" s="126"/>
      <c r="BG30" s="126"/>
      <c r="BH30" s="126"/>
      <c r="BI30" s="125"/>
      <c r="BJ30" s="125"/>
      <c r="BK30" s="125"/>
      <c r="BL30" s="125"/>
      <c r="BM30" s="125"/>
      <c r="BN30" s="125"/>
      <c r="BO30" s="125"/>
      <c r="BP30" s="125"/>
      <c r="BQ30" s="126"/>
      <c r="BR30" s="125"/>
      <c r="BS30" s="125"/>
      <c r="BT30" s="126"/>
      <c r="BU30" s="126"/>
      <c r="BV30" s="132"/>
      <c r="BW30" s="126"/>
      <c r="BX30" s="126"/>
      <c r="BY30" s="126"/>
      <c r="BZ30" s="126"/>
      <c r="CA30" s="125"/>
      <c r="CB30" s="125"/>
      <c r="CC30" s="125"/>
      <c r="CD30" s="125"/>
      <c r="CE30" s="125"/>
      <c r="CF30" s="125"/>
      <c r="CG30" s="125"/>
      <c r="CH30" s="125"/>
      <c r="CI30" s="126"/>
      <c r="CJ30" s="125"/>
      <c r="CK30" s="125"/>
      <c r="CL30" s="126"/>
      <c r="CM30" s="126"/>
      <c r="CN30" s="132"/>
      <c r="CO30" s="126"/>
      <c r="CP30" s="126"/>
      <c r="CQ30" s="126"/>
      <c r="CR30" s="126"/>
      <c r="CS30" s="125"/>
      <c r="CT30" s="125"/>
      <c r="CU30" s="125"/>
      <c r="CV30" s="125"/>
      <c r="CW30" s="125"/>
      <c r="CX30" s="125"/>
      <c r="CY30" s="125"/>
      <c r="CZ30" s="125"/>
      <c r="DA30" s="126"/>
      <c r="DB30" s="125"/>
      <c r="DC30" s="125"/>
      <c r="DD30" s="126"/>
      <c r="DE30" s="126"/>
      <c r="DF30" s="132"/>
    </row>
    <row r="31" spans="1:110" ht="12.75" hidden="1" customHeight="1" outlineLevel="1" x14ac:dyDescent="0.3">
      <c r="A31" s="124"/>
      <c r="B31" s="124"/>
      <c r="C31" s="124"/>
      <c r="D31" s="124"/>
      <c r="E31" s="124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6"/>
      <c r="R31" s="125"/>
      <c r="S31" s="125"/>
      <c r="T31" s="132"/>
      <c r="U31" s="126"/>
      <c r="V31" s="126"/>
      <c r="W31" s="126"/>
      <c r="X31" s="126"/>
      <c r="Y31" s="125"/>
      <c r="Z31" s="125"/>
      <c r="AA31" s="125"/>
      <c r="AB31" s="125"/>
      <c r="AC31" s="125"/>
      <c r="AD31" s="125"/>
      <c r="AE31" s="125"/>
      <c r="AF31" s="125"/>
      <c r="AG31" s="126"/>
      <c r="AH31" s="125"/>
      <c r="AI31" s="125"/>
      <c r="AJ31" s="126"/>
      <c r="AK31" s="126"/>
      <c r="AL31" s="132"/>
      <c r="AM31" s="126"/>
      <c r="AN31" s="126"/>
      <c r="AO31" s="126"/>
      <c r="AP31" s="126"/>
      <c r="AQ31" s="125"/>
      <c r="AR31" s="125"/>
      <c r="AS31" s="125"/>
      <c r="AT31" s="125"/>
      <c r="AU31" s="125"/>
      <c r="AV31" s="125"/>
      <c r="AW31" s="125"/>
      <c r="AX31" s="125"/>
      <c r="AY31" s="126"/>
      <c r="AZ31" s="125"/>
      <c r="BA31" s="125"/>
      <c r="BB31" s="126"/>
      <c r="BC31" s="126"/>
      <c r="BD31" s="132"/>
      <c r="BE31" s="126"/>
      <c r="BF31" s="126"/>
      <c r="BG31" s="126"/>
      <c r="BH31" s="126"/>
      <c r="BI31" s="125"/>
      <c r="BJ31" s="125"/>
      <c r="BK31" s="125"/>
      <c r="BL31" s="125"/>
      <c r="BM31" s="125"/>
      <c r="BN31" s="125"/>
      <c r="BO31" s="125"/>
      <c r="BP31" s="125"/>
      <c r="BQ31" s="126"/>
      <c r="BR31" s="125"/>
      <c r="BS31" s="125"/>
      <c r="BT31" s="126"/>
      <c r="BU31" s="126"/>
      <c r="BV31" s="132"/>
      <c r="BW31" s="126"/>
      <c r="BX31" s="126"/>
      <c r="BY31" s="126"/>
      <c r="BZ31" s="126"/>
      <c r="CA31" s="125"/>
      <c r="CB31" s="125"/>
      <c r="CC31" s="125"/>
      <c r="CD31" s="125"/>
      <c r="CE31" s="125"/>
      <c r="CF31" s="125"/>
      <c r="CG31" s="125"/>
      <c r="CH31" s="125"/>
      <c r="CI31" s="126"/>
      <c r="CJ31" s="125"/>
      <c r="CK31" s="125"/>
      <c r="CL31" s="126"/>
      <c r="CM31" s="126"/>
      <c r="CN31" s="132"/>
      <c r="CO31" s="126"/>
      <c r="CP31" s="126"/>
      <c r="CQ31" s="126"/>
      <c r="CR31" s="126"/>
      <c r="CS31" s="125"/>
      <c r="CT31" s="125"/>
      <c r="CU31" s="125"/>
      <c r="CV31" s="125"/>
      <c r="CW31" s="125"/>
      <c r="CX31" s="125"/>
      <c r="CY31" s="125"/>
      <c r="CZ31" s="125"/>
      <c r="DA31" s="126"/>
      <c r="DB31" s="125"/>
      <c r="DC31" s="125"/>
      <c r="DD31" s="126"/>
      <c r="DE31" s="126"/>
      <c r="DF31" s="132"/>
    </row>
    <row r="32" spans="1:110" ht="12.75" hidden="1" customHeight="1" outlineLevel="1" x14ac:dyDescent="0.3">
      <c r="A32" s="124"/>
      <c r="B32" s="124"/>
      <c r="C32" s="124"/>
      <c r="D32" s="124"/>
      <c r="E32" s="124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6"/>
      <c r="R32" s="125"/>
      <c r="S32" s="125"/>
      <c r="T32" s="132"/>
      <c r="U32" s="126"/>
      <c r="V32" s="126"/>
      <c r="W32" s="126"/>
      <c r="X32" s="126"/>
      <c r="Y32" s="125"/>
      <c r="Z32" s="125"/>
      <c r="AA32" s="125"/>
      <c r="AB32" s="125"/>
      <c r="AC32" s="125"/>
      <c r="AD32" s="125"/>
      <c r="AE32" s="125"/>
      <c r="AF32" s="125"/>
      <c r="AG32" s="126"/>
      <c r="AH32" s="125"/>
      <c r="AI32" s="125"/>
      <c r="AJ32" s="126"/>
      <c r="AK32" s="126"/>
      <c r="AL32" s="132"/>
      <c r="AM32" s="126"/>
      <c r="AN32" s="126"/>
      <c r="AO32" s="126"/>
      <c r="AP32" s="126"/>
      <c r="AQ32" s="125"/>
      <c r="AR32" s="125"/>
      <c r="AS32" s="125"/>
      <c r="AT32" s="125"/>
      <c r="AU32" s="125"/>
      <c r="AV32" s="125"/>
      <c r="AW32" s="125"/>
      <c r="AX32" s="125"/>
      <c r="AY32" s="126"/>
      <c r="AZ32" s="125"/>
      <c r="BA32" s="125"/>
      <c r="BB32" s="126"/>
      <c r="BC32" s="126"/>
      <c r="BD32" s="132"/>
      <c r="BE32" s="126"/>
      <c r="BF32" s="126"/>
      <c r="BG32" s="126"/>
      <c r="BH32" s="126"/>
      <c r="BI32" s="125"/>
      <c r="BJ32" s="125"/>
      <c r="BK32" s="125"/>
      <c r="BL32" s="125"/>
      <c r="BM32" s="125"/>
      <c r="BN32" s="125"/>
      <c r="BO32" s="125"/>
      <c r="BP32" s="125"/>
      <c r="BQ32" s="126"/>
      <c r="BR32" s="125"/>
      <c r="BS32" s="125"/>
      <c r="BT32" s="126"/>
      <c r="BU32" s="126"/>
      <c r="BV32" s="132"/>
      <c r="BW32" s="126"/>
      <c r="BX32" s="126"/>
      <c r="BY32" s="126"/>
      <c r="BZ32" s="126"/>
      <c r="CA32" s="125"/>
      <c r="CB32" s="125"/>
      <c r="CC32" s="125"/>
      <c r="CD32" s="125"/>
      <c r="CE32" s="125"/>
      <c r="CF32" s="125"/>
      <c r="CG32" s="125"/>
      <c r="CH32" s="125"/>
      <c r="CI32" s="126"/>
      <c r="CJ32" s="125"/>
      <c r="CK32" s="125"/>
      <c r="CL32" s="126"/>
      <c r="CM32" s="126"/>
      <c r="CN32" s="132"/>
      <c r="CO32" s="126"/>
      <c r="CP32" s="126"/>
      <c r="CQ32" s="126"/>
      <c r="CR32" s="126"/>
      <c r="CS32" s="125"/>
      <c r="CT32" s="125"/>
      <c r="CU32" s="125"/>
      <c r="CV32" s="125"/>
      <c r="CW32" s="125"/>
      <c r="CX32" s="125"/>
      <c r="CY32" s="125"/>
      <c r="CZ32" s="125"/>
      <c r="DA32" s="126"/>
      <c r="DB32" s="125"/>
      <c r="DC32" s="125"/>
      <c r="DD32" s="126"/>
      <c r="DE32" s="126"/>
      <c r="DF32" s="132"/>
    </row>
    <row r="33" spans="1:110" ht="12.75" hidden="1" customHeight="1" outlineLevel="1" x14ac:dyDescent="0.3">
      <c r="A33" s="124"/>
      <c r="B33" s="124"/>
      <c r="C33" s="124"/>
      <c r="D33" s="124"/>
      <c r="E33" s="124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6"/>
      <c r="R33" s="125"/>
      <c r="S33" s="125"/>
      <c r="T33" s="132"/>
      <c r="U33" s="126"/>
      <c r="V33" s="126"/>
      <c r="W33" s="126"/>
      <c r="X33" s="126"/>
      <c r="Y33" s="125"/>
      <c r="Z33" s="125"/>
      <c r="AA33" s="125"/>
      <c r="AB33" s="125"/>
      <c r="AC33" s="125"/>
      <c r="AD33" s="125"/>
      <c r="AE33" s="125"/>
      <c r="AF33" s="125"/>
      <c r="AG33" s="126"/>
      <c r="AH33" s="125"/>
      <c r="AI33" s="125"/>
      <c r="AJ33" s="126"/>
      <c r="AK33" s="126"/>
      <c r="AL33" s="132"/>
      <c r="AM33" s="126"/>
      <c r="AN33" s="126"/>
      <c r="AO33" s="126"/>
      <c r="AP33" s="126"/>
      <c r="AQ33" s="125"/>
      <c r="AR33" s="125"/>
      <c r="AS33" s="125"/>
      <c r="AT33" s="125"/>
      <c r="AU33" s="125"/>
      <c r="AV33" s="125"/>
      <c r="AW33" s="125"/>
      <c r="AX33" s="125"/>
      <c r="AY33" s="126"/>
      <c r="AZ33" s="125"/>
      <c r="BA33" s="125"/>
      <c r="BB33" s="126"/>
      <c r="BC33" s="126"/>
      <c r="BD33" s="132"/>
      <c r="BE33" s="126"/>
      <c r="BF33" s="126"/>
      <c r="BG33" s="126"/>
      <c r="BH33" s="126"/>
      <c r="BI33" s="125"/>
      <c r="BJ33" s="125"/>
      <c r="BK33" s="125"/>
      <c r="BL33" s="125"/>
      <c r="BM33" s="125"/>
      <c r="BN33" s="125"/>
      <c r="BO33" s="125"/>
      <c r="BP33" s="125"/>
      <c r="BQ33" s="126"/>
      <c r="BR33" s="125"/>
      <c r="BS33" s="125"/>
      <c r="BT33" s="126"/>
      <c r="BU33" s="126"/>
      <c r="BV33" s="132"/>
      <c r="BW33" s="126"/>
      <c r="BX33" s="126"/>
      <c r="BY33" s="126"/>
      <c r="BZ33" s="126"/>
      <c r="CA33" s="125"/>
      <c r="CB33" s="125"/>
      <c r="CC33" s="125"/>
      <c r="CD33" s="125"/>
      <c r="CE33" s="125"/>
      <c r="CF33" s="125"/>
      <c r="CG33" s="125"/>
      <c r="CH33" s="125"/>
      <c r="CI33" s="126"/>
      <c r="CJ33" s="125"/>
      <c r="CK33" s="125"/>
      <c r="CL33" s="126"/>
      <c r="CM33" s="126"/>
      <c r="CN33" s="132"/>
      <c r="CO33" s="126"/>
      <c r="CP33" s="126"/>
      <c r="CQ33" s="126"/>
      <c r="CR33" s="126"/>
      <c r="CS33" s="125"/>
      <c r="CT33" s="125"/>
      <c r="CU33" s="125"/>
      <c r="CV33" s="125"/>
      <c r="CW33" s="125"/>
      <c r="CX33" s="125"/>
      <c r="CY33" s="125"/>
      <c r="CZ33" s="125"/>
      <c r="DA33" s="126"/>
      <c r="DB33" s="125"/>
      <c r="DC33" s="125"/>
      <c r="DD33" s="126"/>
      <c r="DE33" s="126"/>
      <c r="DF33" s="132"/>
    </row>
    <row r="34" spans="1:110" ht="12.75" hidden="1" customHeight="1" outlineLevel="1" x14ac:dyDescent="0.3">
      <c r="A34" s="124"/>
      <c r="B34" s="124"/>
      <c r="C34" s="124"/>
      <c r="D34" s="124"/>
      <c r="E34" s="124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6"/>
      <c r="R34" s="125"/>
      <c r="S34" s="125"/>
      <c r="T34" s="132"/>
      <c r="U34" s="126"/>
      <c r="V34" s="126"/>
      <c r="W34" s="126"/>
      <c r="X34" s="126"/>
      <c r="Y34" s="125"/>
      <c r="Z34" s="125"/>
      <c r="AA34" s="125"/>
      <c r="AB34" s="125"/>
      <c r="AC34" s="125"/>
      <c r="AD34" s="125"/>
      <c r="AE34" s="125"/>
      <c r="AF34" s="125"/>
      <c r="AG34" s="126"/>
      <c r="AH34" s="125"/>
      <c r="AI34" s="125"/>
      <c r="AJ34" s="126"/>
      <c r="AK34" s="126"/>
      <c r="AL34" s="132"/>
      <c r="AM34" s="126"/>
      <c r="AN34" s="126"/>
      <c r="AO34" s="126"/>
      <c r="AP34" s="126"/>
      <c r="AQ34" s="125"/>
      <c r="AR34" s="125"/>
      <c r="AS34" s="125"/>
      <c r="AT34" s="125"/>
      <c r="AU34" s="125"/>
      <c r="AV34" s="125"/>
      <c r="AW34" s="125"/>
      <c r="AX34" s="125"/>
      <c r="AY34" s="126"/>
      <c r="AZ34" s="125"/>
      <c r="BA34" s="125"/>
      <c r="BB34" s="126"/>
      <c r="BC34" s="126"/>
      <c r="BD34" s="132"/>
      <c r="BE34" s="126"/>
      <c r="BF34" s="126"/>
      <c r="BG34" s="126"/>
      <c r="BH34" s="126"/>
      <c r="BI34" s="125"/>
      <c r="BJ34" s="125"/>
      <c r="BK34" s="125"/>
      <c r="BL34" s="125"/>
      <c r="BM34" s="125"/>
      <c r="BN34" s="125"/>
      <c r="BO34" s="125"/>
      <c r="BP34" s="125"/>
      <c r="BQ34" s="126"/>
      <c r="BR34" s="125"/>
      <c r="BS34" s="125"/>
      <c r="BT34" s="126"/>
      <c r="BU34" s="126"/>
      <c r="BV34" s="132"/>
      <c r="BW34" s="126"/>
      <c r="BX34" s="126"/>
      <c r="BY34" s="126"/>
      <c r="BZ34" s="126"/>
      <c r="CA34" s="125"/>
      <c r="CB34" s="125"/>
      <c r="CC34" s="125"/>
      <c r="CD34" s="125"/>
      <c r="CE34" s="125"/>
      <c r="CF34" s="125"/>
      <c r="CG34" s="125"/>
      <c r="CH34" s="125"/>
      <c r="CI34" s="126"/>
      <c r="CJ34" s="125"/>
      <c r="CK34" s="125"/>
      <c r="CL34" s="126"/>
      <c r="CM34" s="126"/>
      <c r="CN34" s="132"/>
      <c r="CO34" s="126"/>
      <c r="CP34" s="126"/>
      <c r="CQ34" s="126"/>
      <c r="CR34" s="126"/>
      <c r="CS34" s="125"/>
      <c r="CT34" s="125"/>
      <c r="CU34" s="125"/>
      <c r="CV34" s="125"/>
      <c r="CW34" s="125"/>
      <c r="CX34" s="125"/>
      <c r="CY34" s="125"/>
      <c r="CZ34" s="125"/>
      <c r="DA34" s="126"/>
      <c r="DB34" s="125"/>
      <c r="DC34" s="125"/>
      <c r="DD34" s="126"/>
      <c r="DE34" s="126"/>
      <c r="DF34" s="132"/>
    </row>
    <row r="35" spans="1:110" ht="12.75" hidden="1" customHeight="1" outlineLevel="1" x14ac:dyDescent="0.3">
      <c r="A35" s="124"/>
      <c r="B35" s="124"/>
      <c r="C35" s="124"/>
      <c r="D35" s="124"/>
      <c r="E35" s="124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6"/>
      <c r="R35" s="125"/>
      <c r="S35" s="125"/>
      <c r="T35" s="132"/>
      <c r="U35" s="126"/>
      <c r="V35" s="126"/>
      <c r="W35" s="126"/>
      <c r="X35" s="126"/>
      <c r="Y35" s="125"/>
      <c r="Z35" s="125"/>
      <c r="AA35" s="125"/>
      <c r="AB35" s="125"/>
      <c r="AC35" s="125"/>
      <c r="AD35" s="125"/>
      <c r="AE35" s="125"/>
      <c r="AF35" s="125"/>
      <c r="AG35" s="126"/>
      <c r="AH35" s="125"/>
      <c r="AI35" s="125"/>
      <c r="AJ35" s="126"/>
      <c r="AK35" s="126"/>
      <c r="AL35" s="132"/>
      <c r="AM35" s="126"/>
      <c r="AN35" s="126"/>
      <c r="AO35" s="126"/>
      <c r="AP35" s="126"/>
      <c r="AQ35" s="125"/>
      <c r="AR35" s="125"/>
      <c r="AS35" s="125"/>
      <c r="AT35" s="125"/>
      <c r="AU35" s="125"/>
      <c r="AV35" s="125"/>
      <c r="AW35" s="125"/>
      <c r="AX35" s="125"/>
      <c r="AY35" s="126"/>
      <c r="AZ35" s="125"/>
      <c r="BA35" s="125"/>
      <c r="BB35" s="126"/>
      <c r="BC35" s="126"/>
      <c r="BD35" s="132"/>
      <c r="BE35" s="126"/>
      <c r="BF35" s="126"/>
      <c r="BG35" s="126"/>
      <c r="BH35" s="126"/>
      <c r="BI35" s="125"/>
      <c r="BJ35" s="125"/>
      <c r="BK35" s="125"/>
      <c r="BL35" s="125"/>
      <c r="BM35" s="125"/>
      <c r="BN35" s="125"/>
      <c r="BO35" s="125"/>
      <c r="BP35" s="125"/>
      <c r="BQ35" s="126"/>
      <c r="BR35" s="125"/>
      <c r="BS35" s="125"/>
      <c r="BT35" s="126"/>
      <c r="BU35" s="126"/>
      <c r="BV35" s="132"/>
      <c r="BW35" s="126"/>
      <c r="BX35" s="126"/>
      <c r="BY35" s="126"/>
      <c r="BZ35" s="126"/>
      <c r="CA35" s="125"/>
      <c r="CB35" s="125"/>
      <c r="CC35" s="125"/>
      <c r="CD35" s="125"/>
      <c r="CE35" s="125"/>
      <c r="CF35" s="125"/>
      <c r="CG35" s="125"/>
      <c r="CH35" s="125"/>
      <c r="CI35" s="126"/>
      <c r="CJ35" s="125"/>
      <c r="CK35" s="125"/>
      <c r="CL35" s="126"/>
      <c r="CM35" s="126"/>
      <c r="CN35" s="132"/>
      <c r="CO35" s="126"/>
      <c r="CP35" s="126"/>
      <c r="CQ35" s="126"/>
      <c r="CR35" s="126"/>
      <c r="CS35" s="125"/>
      <c r="CT35" s="125"/>
      <c r="CU35" s="125"/>
      <c r="CV35" s="125"/>
      <c r="CW35" s="125"/>
      <c r="CX35" s="125"/>
      <c r="CY35" s="125"/>
      <c r="CZ35" s="125"/>
      <c r="DA35" s="126"/>
      <c r="DB35" s="125"/>
      <c r="DC35" s="125"/>
      <c r="DD35" s="126"/>
      <c r="DE35" s="126"/>
      <c r="DF35" s="132"/>
    </row>
    <row r="36" spans="1:110" ht="12.75" hidden="1" customHeight="1" outlineLevel="1" x14ac:dyDescent="0.3">
      <c r="A36" s="124"/>
      <c r="B36" s="124"/>
      <c r="C36" s="124"/>
      <c r="D36" s="124"/>
      <c r="E36" s="124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6"/>
      <c r="R36" s="125"/>
      <c r="S36" s="125"/>
      <c r="T36" s="132"/>
      <c r="U36" s="126"/>
      <c r="V36" s="126"/>
      <c r="W36" s="126"/>
      <c r="X36" s="126"/>
      <c r="Y36" s="125"/>
      <c r="Z36" s="125"/>
      <c r="AA36" s="125"/>
      <c r="AB36" s="125"/>
      <c r="AC36" s="125"/>
      <c r="AD36" s="125"/>
      <c r="AE36" s="125"/>
      <c r="AF36" s="125"/>
      <c r="AG36" s="126"/>
      <c r="AH36" s="125"/>
      <c r="AI36" s="125"/>
      <c r="AJ36" s="126"/>
      <c r="AK36" s="126"/>
      <c r="AL36" s="132"/>
      <c r="AM36" s="126"/>
      <c r="AN36" s="126"/>
      <c r="AO36" s="126"/>
      <c r="AP36" s="126"/>
      <c r="AQ36" s="125"/>
      <c r="AR36" s="125"/>
      <c r="AS36" s="125"/>
      <c r="AT36" s="125"/>
      <c r="AU36" s="125"/>
      <c r="AV36" s="125"/>
      <c r="AW36" s="125"/>
      <c r="AX36" s="125"/>
      <c r="AY36" s="126"/>
      <c r="AZ36" s="125"/>
      <c r="BA36" s="125"/>
      <c r="BB36" s="126"/>
      <c r="BC36" s="126"/>
      <c r="BD36" s="132"/>
      <c r="BE36" s="126"/>
      <c r="BF36" s="126"/>
      <c r="BG36" s="126"/>
      <c r="BH36" s="126"/>
      <c r="BI36" s="125"/>
      <c r="BJ36" s="125"/>
      <c r="BK36" s="125"/>
      <c r="BL36" s="125"/>
      <c r="BM36" s="125"/>
      <c r="BN36" s="125"/>
      <c r="BO36" s="125"/>
      <c r="BP36" s="125"/>
      <c r="BQ36" s="126"/>
      <c r="BR36" s="125"/>
      <c r="BS36" s="125"/>
      <c r="BT36" s="126"/>
      <c r="BU36" s="126"/>
      <c r="BV36" s="132"/>
      <c r="BW36" s="126"/>
      <c r="BX36" s="126"/>
      <c r="BY36" s="126"/>
      <c r="BZ36" s="126"/>
      <c r="CA36" s="125"/>
      <c r="CB36" s="125"/>
      <c r="CC36" s="125"/>
      <c r="CD36" s="125"/>
      <c r="CE36" s="125"/>
      <c r="CF36" s="125"/>
      <c r="CG36" s="125"/>
      <c r="CH36" s="125"/>
      <c r="CI36" s="126"/>
      <c r="CJ36" s="125"/>
      <c r="CK36" s="125"/>
      <c r="CL36" s="126"/>
      <c r="CM36" s="126"/>
      <c r="CN36" s="132"/>
      <c r="CO36" s="126"/>
      <c r="CP36" s="126"/>
      <c r="CQ36" s="126"/>
      <c r="CR36" s="126"/>
      <c r="CS36" s="125"/>
      <c r="CT36" s="125"/>
      <c r="CU36" s="125"/>
      <c r="CV36" s="125"/>
      <c r="CW36" s="125"/>
      <c r="CX36" s="125"/>
      <c r="CY36" s="125"/>
      <c r="CZ36" s="125"/>
      <c r="DA36" s="126"/>
      <c r="DB36" s="125"/>
      <c r="DC36" s="125"/>
      <c r="DD36" s="126"/>
      <c r="DE36" s="126"/>
      <c r="DF36" s="132"/>
    </row>
    <row r="37" spans="1:110" ht="12.75" hidden="1" customHeight="1" outlineLevel="1" x14ac:dyDescent="0.3">
      <c r="A37" s="124"/>
      <c r="B37" s="124"/>
      <c r="C37" s="124"/>
      <c r="D37" s="124"/>
      <c r="E37" s="124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6"/>
      <c r="R37" s="125"/>
      <c r="S37" s="125"/>
      <c r="T37" s="132"/>
      <c r="U37" s="126"/>
      <c r="V37" s="126"/>
      <c r="W37" s="126"/>
      <c r="X37" s="126"/>
      <c r="Y37" s="125"/>
      <c r="Z37" s="125"/>
      <c r="AA37" s="125"/>
      <c r="AB37" s="125"/>
      <c r="AC37" s="125"/>
      <c r="AD37" s="125"/>
      <c r="AE37" s="125"/>
      <c r="AF37" s="125"/>
      <c r="AG37" s="126"/>
      <c r="AH37" s="125"/>
      <c r="AI37" s="125"/>
      <c r="AJ37" s="126"/>
      <c r="AK37" s="126"/>
      <c r="AL37" s="132"/>
      <c r="AM37" s="126"/>
      <c r="AN37" s="126"/>
      <c r="AO37" s="126"/>
      <c r="AP37" s="126"/>
      <c r="AQ37" s="125"/>
      <c r="AR37" s="125"/>
      <c r="AS37" s="125"/>
      <c r="AT37" s="125"/>
      <c r="AU37" s="125"/>
      <c r="AV37" s="125"/>
      <c r="AW37" s="125"/>
      <c r="AX37" s="125"/>
      <c r="AY37" s="126"/>
      <c r="AZ37" s="125"/>
      <c r="BA37" s="125"/>
      <c r="BB37" s="126"/>
      <c r="BC37" s="126"/>
      <c r="BD37" s="132"/>
      <c r="BE37" s="126"/>
      <c r="BF37" s="126"/>
      <c r="BG37" s="126"/>
      <c r="BH37" s="126"/>
      <c r="BI37" s="125"/>
      <c r="BJ37" s="125"/>
      <c r="BK37" s="125"/>
      <c r="BL37" s="125"/>
      <c r="BM37" s="125"/>
      <c r="BN37" s="125"/>
      <c r="BO37" s="125"/>
      <c r="BP37" s="125"/>
      <c r="BQ37" s="126"/>
      <c r="BR37" s="125"/>
      <c r="BS37" s="125"/>
      <c r="BT37" s="126"/>
      <c r="BU37" s="126"/>
      <c r="BV37" s="132"/>
      <c r="BW37" s="126"/>
      <c r="BX37" s="126"/>
      <c r="BY37" s="126"/>
      <c r="BZ37" s="126"/>
      <c r="CA37" s="125"/>
      <c r="CB37" s="125"/>
      <c r="CC37" s="125"/>
      <c r="CD37" s="125"/>
      <c r="CE37" s="125"/>
      <c r="CF37" s="125"/>
      <c r="CG37" s="125"/>
      <c r="CH37" s="125"/>
      <c r="CI37" s="126"/>
      <c r="CJ37" s="125"/>
      <c r="CK37" s="125"/>
      <c r="CL37" s="126"/>
      <c r="CM37" s="126"/>
      <c r="CN37" s="132"/>
      <c r="CO37" s="126"/>
      <c r="CP37" s="126"/>
      <c r="CQ37" s="126"/>
      <c r="CR37" s="126"/>
      <c r="CS37" s="125"/>
      <c r="CT37" s="125"/>
      <c r="CU37" s="125"/>
      <c r="CV37" s="125"/>
      <c r="CW37" s="125"/>
      <c r="CX37" s="125"/>
      <c r="CY37" s="125"/>
      <c r="CZ37" s="125"/>
      <c r="DA37" s="126"/>
      <c r="DB37" s="125"/>
      <c r="DC37" s="125"/>
      <c r="DD37" s="126"/>
      <c r="DE37" s="126"/>
      <c r="DF37" s="132"/>
    </row>
    <row r="38" spans="1:110" ht="12.75" hidden="1" customHeight="1" outlineLevel="1" x14ac:dyDescent="0.3">
      <c r="A38" s="124"/>
      <c r="B38" s="124"/>
      <c r="C38" s="124"/>
      <c r="D38" s="124"/>
      <c r="E38" s="124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6"/>
      <c r="R38" s="125"/>
      <c r="S38" s="125"/>
      <c r="T38" s="132"/>
      <c r="U38" s="126"/>
      <c r="V38" s="126"/>
      <c r="W38" s="126"/>
      <c r="X38" s="126"/>
      <c r="Y38" s="125"/>
      <c r="Z38" s="125"/>
      <c r="AA38" s="125"/>
      <c r="AB38" s="125"/>
      <c r="AC38" s="125"/>
      <c r="AD38" s="125"/>
      <c r="AE38" s="125"/>
      <c r="AF38" s="125"/>
      <c r="AG38" s="126"/>
      <c r="AH38" s="125"/>
      <c r="AI38" s="125"/>
      <c r="AJ38" s="126"/>
      <c r="AK38" s="126"/>
      <c r="AL38" s="132"/>
      <c r="AM38" s="126"/>
      <c r="AN38" s="126"/>
      <c r="AO38" s="126"/>
      <c r="AP38" s="126"/>
      <c r="AQ38" s="125"/>
      <c r="AR38" s="125"/>
      <c r="AS38" s="125"/>
      <c r="AT38" s="125"/>
      <c r="AU38" s="125"/>
      <c r="AV38" s="125"/>
      <c r="AW38" s="125"/>
      <c r="AX38" s="125"/>
      <c r="AY38" s="126"/>
      <c r="AZ38" s="125"/>
      <c r="BA38" s="125"/>
      <c r="BB38" s="126"/>
      <c r="BC38" s="126"/>
      <c r="BD38" s="132"/>
      <c r="BE38" s="126"/>
      <c r="BF38" s="126"/>
      <c r="BG38" s="126"/>
      <c r="BH38" s="126"/>
      <c r="BI38" s="125"/>
      <c r="BJ38" s="125"/>
      <c r="BK38" s="125"/>
      <c r="BL38" s="125"/>
      <c r="BM38" s="125"/>
      <c r="BN38" s="125"/>
      <c r="BO38" s="125"/>
      <c r="BP38" s="125"/>
      <c r="BQ38" s="126"/>
      <c r="BR38" s="125"/>
      <c r="BS38" s="125"/>
      <c r="BT38" s="126"/>
      <c r="BU38" s="126"/>
      <c r="BV38" s="132"/>
      <c r="BW38" s="126"/>
      <c r="BX38" s="126"/>
      <c r="BY38" s="126"/>
      <c r="BZ38" s="126"/>
      <c r="CA38" s="125"/>
      <c r="CB38" s="125"/>
      <c r="CC38" s="125"/>
      <c r="CD38" s="125"/>
      <c r="CE38" s="125"/>
      <c r="CF38" s="125"/>
      <c r="CG38" s="125"/>
      <c r="CH38" s="125"/>
      <c r="CI38" s="126"/>
      <c r="CJ38" s="125"/>
      <c r="CK38" s="125"/>
      <c r="CL38" s="126"/>
      <c r="CM38" s="126"/>
      <c r="CN38" s="132"/>
      <c r="CO38" s="126"/>
      <c r="CP38" s="126"/>
      <c r="CQ38" s="126"/>
      <c r="CR38" s="126"/>
      <c r="CS38" s="125"/>
      <c r="CT38" s="125"/>
      <c r="CU38" s="125"/>
      <c r="CV38" s="125"/>
      <c r="CW38" s="125"/>
      <c r="CX38" s="125"/>
      <c r="CY38" s="125"/>
      <c r="CZ38" s="125"/>
      <c r="DA38" s="126"/>
      <c r="DB38" s="125"/>
      <c r="DC38" s="125"/>
      <c r="DD38" s="126"/>
      <c r="DE38" s="126"/>
      <c r="DF38" s="132"/>
    </row>
    <row r="39" spans="1:110" ht="12.75" hidden="1" customHeight="1" outlineLevel="1" x14ac:dyDescent="0.3">
      <c r="A39" s="124"/>
      <c r="B39" s="124"/>
      <c r="C39" s="124"/>
      <c r="D39" s="124"/>
      <c r="E39" s="124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6"/>
      <c r="R39" s="125"/>
      <c r="S39" s="125"/>
      <c r="T39" s="132"/>
      <c r="U39" s="126"/>
      <c r="V39" s="126"/>
      <c r="W39" s="126"/>
      <c r="X39" s="126"/>
      <c r="Y39" s="125"/>
      <c r="Z39" s="125"/>
      <c r="AA39" s="125"/>
      <c r="AB39" s="125"/>
      <c r="AC39" s="125"/>
      <c r="AD39" s="125"/>
      <c r="AE39" s="125"/>
      <c r="AF39" s="125"/>
      <c r="AG39" s="126"/>
      <c r="AH39" s="125"/>
      <c r="AI39" s="125"/>
      <c r="AJ39" s="126"/>
      <c r="AK39" s="126"/>
      <c r="AL39" s="132"/>
      <c r="AM39" s="126"/>
      <c r="AN39" s="126"/>
      <c r="AO39" s="126"/>
      <c r="AP39" s="126"/>
      <c r="AQ39" s="125"/>
      <c r="AR39" s="125"/>
      <c r="AS39" s="125"/>
      <c r="AT39" s="125"/>
      <c r="AU39" s="125"/>
      <c r="AV39" s="125"/>
      <c r="AW39" s="125"/>
      <c r="AX39" s="125"/>
      <c r="AY39" s="126"/>
      <c r="AZ39" s="125"/>
      <c r="BA39" s="125"/>
      <c r="BB39" s="126"/>
      <c r="BC39" s="126"/>
      <c r="BD39" s="132"/>
      <c r="BE39" s="126"/>
      <c r="BF39" s="126"/>
      <c r="BG39" s="126"/>
      <c r="BH39" s="126"/>
      <c r="BI39" s="125"/>
      <c r="BJ39" s="125"/>
      <c r="BK39" s="125"/>
      <c r="BL39" s="125"/>
      <c r="BM39" s="125"/>
      <c r="BN39" s="125"/>
      <c r="BO39" s="125"/>
      <c r="BP39" s="125"/>
      <c r="BQ39" s="126"/>
      <c r="BR39" s="125"/>
      <c r="BS39" s="125"/>
      <c r="BT39" s="126"/>
      <c r="BU39" s="126"/>
      <c r="BV39" s="132"/>
      <c r="BW39" s="126"/>
      <c r="BX39" s="126"/>
      <c r="BY39" s="126"/>
      <c r="BZ39" s="126"/>
      <c r="CA39" s="125"/>
      <c r="CB39" s="125"/>
      <c r="CC39" s="125"/>
      <c r="CD39" s="125"/>
      <c r="CE39" s="125"/>
      <c r="CF39" s="125"/>
      <c r="CG39" s="125"/>
      <c r="CH39" s="125"/>
      <c r="CI39" s="126"/>
      <c r="CJ39" s="125"/>
      <c r="CK39" s="125"/>
      <c r="CL39" s="126"/>
      <c r="CM39" s="126"/>
      <c r="CN39" s="132"/>
      <c r="CO39" s="126"/>
      <c r="CP39" s="126"/>
      <c r="CQ39" s="126"/>
      <c r="CR39" s="126"/>
      <c r="CS39" s="125"/>
      <c r="CT39" s="125"/>
      <c r="CU39" s="125"/>
      <c r="CV39" s="125"/>
      <c r="CW39" s="125"/>
      <c r="CX39" s="125"/>
      <c r="CY39" s="125"/>
      <c r="CZ39" s="125"/>
      <c r="DA39" s="126"/>
      <c r="DB39" s="125"/>
      <c r="DC39" s="125"/>
      <c r="DD39" s="126"/>
      <c r="DE39" s="126"/>
      <c r="DF39" s="132"/>
    </row>
    <row r="40" spans="1:110" ht="12.75" hidden="1" customHeight="1" outlineLevel="1" x14ac:dyDescent="0.3">
      <c r="A40" s="124"/>
      <c r="B40" s="124"/>
      <c r="C40" s="124"/>
      <c r="D40" s="124"/>
      <c r="E40" s="124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5"/>
      <c r="Q40" s="126"/>
      <c r="R40" s="125"/>
      <c r="S40" s="125"/>
      <c r="T40" s="132"/>
      <c r="U40" s="126"/>
      <c r="V40" s="126"/>
      <c r="W40" s="126"/>
      <c r="X40" s="126"/>
      <c r="Y40" s="125"/>
      <c r="Z40" s="125"/>
      <c r="AA40" s="125"/>
      <c r="AB40" s="125"/>
      <c r="AC40" s="125"/>
      <c r="AD40" s="125"/>
      <c r="AE40" s="125"/>
      <c r="AF40" s="125"/>
      <c r="AG40" s="126"/>
      <c r="AH40" s="125"/>
      <c r="AI40" s="125"/>
      <c r="AJ40" s="126"/>
      <c r="AK40" s="126"/>
      <c r="AL40" s="132"/>
      <c r="AM40" s="126"/>
      <c r="AN40" s="126"/>
      <c r="AO40" s="126"/>
      <c r="AP40" s="126"/>
      <c r="AQ40" s="125"/>
      <c r="AR40" s="125"/>
      <c r="AS40" s="125"/>
      <c r="AT40" s="125"/>
      <c r="AU40" s="125"/>
      <c r="AV40" s="125"/>
      <c r="AW40" s="125"/>
      <c r="AX40" s="125"/>
      <c r="AY40" s="126"/>
      <c r="AZ40" s="125"/>
      <c r="BA40" s="125"/>
      <c r="BB40" s="126"/>
      <c r="BC40" s="126"/>
      <c r="BD40" s="132"/>
      <c r="BE40" s="126"/>
      <c r="BF40" s="126"/>
      <c r="BG40" s="126"/>
      <c r="BH40" s="126"/>
      <c r="BI40" s="125"/>
      <c r="BJ40" s="125"/>
      <c r="BK40" s="125"/>
      <c r="BL40" s="125"/>
      <c r="BM40" s="125"/>
      <c r="BN40" s="125"/>
      <c r="BO40" s="125"/>
      <c r="BP40" s="125"/>
      <c r="BQ40" s="126"/>
      <c r="BR40" s="125"/>
      <c r="BS40" s="125"/>
      <c r="BT40" s="126"/>
      <c r="BU40" s="126"/>
      <c r="BV40" s="132"/>
      <c r="BW40" s="126"/>
      <c r="BX40" s="126"/>
      <c r="BY40" s="126"/>
      <c r="BZ40" s="126"/>
      <c r="CA40" s="125"/>
      <c r="CB40" s="125"/>
      <c r="CC40" s="125"/>
      <c r="CD40" s="125"/>
      <c r="CE40" s="125"/>
      <c r="CF40" s="125"/>
      <c r="CG40" s="125"/>
      <c r="CH40" s="125"/>
      <c r="CI40" s="126"/>
      <c r="CJ40" s="125"/>
      <c r="CK40" s="125"/>
      <c r="CL40" s="126"/>
      <c r="CM40" s="126"/>
      <c r="CN40" s="132"/>
      <c r="CO40" s="126"/>
      <c r="CP40" s="126"/>
      <c r="CQ40" s="126"/>
      <c r="CR40" s="126"/>
      <c r="CS40" s="125"/>
      <c r="CT40" s="125"/>
      <c r="CU40" s="125"/>
      <c r="CV40" s="125"/>
      <c r="CW40" s="125"/>
      <c r="CX40" s="125"/>
      <c r="CY40" s="125"/>
      <c r="CZ40" s="125"/>
      <c r="DA40" s="126"/>
      <c r="DB40" s="125"/>
      <c r="DC40" s="125"/>
      <c r="DD40" s="126"/>
      <c r="DE40" s="126"/>
      <c r="DF40" s="132"/>
    </row>
    <row r="41" spans="1:110" ht="12.75" hidden="1" customHeight="1" outlineLevel="1" x14ac:dyDescent="0.3">
      <c r="A41" s="124"/>
      <c r="B41" s="124"/>
      <c r="C41" s="124"/>
      <c r="D41" s="124"/>
      <c r="E41" s="124"/>
      <c r="F41" s="125"/>
      <c r="G41" s="125"/>
      <c r="H41" s="125"/>
      <c r="I41" s="125"/>
      <c r="J41" s="125"/>
      <c r="K41" s="125"/>
      <c r="L41" s="125"/>
      <c r="M41" s="125"/>
      <c r="N41" s="125"/>
      <c r="O41" s="125"/>
      <c r="P41" s="125"/>
      <c r="Q41" s="126"/>
      <c r="R41" s="125"/>
      <c r="S41" s="125"/>
      <c r="T41" s="132"/>
      <c r="U41" s="126"/>
      <c r="V41" s="126"/>
      <c r="W41" s="126"/>
      <c r="X41" s="126"/>
      <c r="Y41" s="125"/>
      <c r="Z41" s="125"/>
      <c r="AA41" s="125"/>
      <c r="AB41" s="125"/>
      <c r="AC41" s="125"/>
      <c r="AD41" s="125"/>
      <c r="AE41" s="125"/>
      <c r="AF41" s="125"/>
      <c r="AG41" s="126"/>
      <c r="AH41" s="125"/>
      <c r="AI41" s="125"/>
      <c r="AJ41" s="126"/>
      <c r="AK41" s="126"/>
      <c r="AL41" s="132"/>
      <c r="AM41" s="126"/>
      <c r="AN41" s="126"/>
      <c r="AO41" s="126"/>
      <c r="AP41" s="126"/>
      <c r="AQ41" s="125"/>
      <c r="AR41" s="125"/>
      <c r="AS41" s="125"/>
      <c r="AT41" s="125"/>
      <c r="AU41" s="125"/>
      <c r="AV41" s="125"/>
      <c r="AW41" s="125"/>
      <c r="AX41" s="125"/>
      <c r="AY41" s="126"/>
      <c r="AZ41" s="125"/>
      <c r="BA41" s="125"/>
      <c r="BB41" s="126"/>
      <c r="BC41" s="126"/>
      <c r="BD41" s="132"/>
      <c r="BE41" s="126"/>
      <c r="BF41" s="126"/>
      <c r="BG41" s="126"/>
      <c r="BH41" s="126"/>
      <c r="BI41" s="125"/>
      <c r="BJ41" s="125"/>
      <c r="BK41" s="125"/>
      <c r="BL41" s="125"/>
      <c r="BM41" s="125"/>
      <c r="BN41" s="125"/>
      <c r="BO41" s="125"/>
      <c r="BP41" s="125"/>
      <c r="BQ41" s="126"/>
      <c r="BR41" s="125"/>
      <c r="BS41" s="125"/>
      <c r="BT41" s="126"/>
      <c r="BU41" s="126"/>
      <c r="BV41" s="132"/>
      <c r="BW41" s="126"/>
      <c r="BX41" s="126"/>
      <c r="BY41" s="126"/>
      <c r="BZ41" s="126"/>
      <c r="CA41" s="125"/>
      <c r="CB41" s="125"/>
      <c r="CC41" s="125"/>
      <c r="CD41" s="125"/>
      <c r="CE41" s="125"/>
      <c r="CF41" s="125"/>
      <c r="CG41" s="125"/>
      <c r="CH41" s="125"/>
      <c r="CI41" s="126"/>
      <c r="CJ41" s="125"/>
      <c r="CK41" s="125"/>
      <c r="CL41" s="126"/>
      <c r="CM41" s="126"/>
      <c r="CN41" s="132"/>
      <c r="CO41" s="126"/>
      <c r="CP41" s="126"/>
      <c r="CQ41" s="126"/>
      <c r="CR41" s="126"/>
      <c r="CS41" s="125"/>
      <c r="CT41" s="125"/>
      <c r="CU41" s="125"/>
      <c r="CV41" s="125"/>
      <c r="CW41" s="125"/>
      <c r="CX41" s="125"/>
      <c r="CY41" s="125"/>
      <c r="CZ41" s="125"/>
      <c r="DA41" s="126"/>
      <c r="DB41" s="125"/>
      <c r="DC41" s="125"/>
      <c r="DD41" s="126"/>
      <c r="DE41" s="126"/>
      <c r="DF41" s="132"/>
    </row>
    <row r="42" spans="1:110" ht="13.9" hidden="1" customHeight="1" outlineLevel="1" x14ac:dyDescent="0.3">
      <c r="A42" s="124"/>
      <c r="B42" s="124"/>
      <c r="C42" s="124"/>
      <c r="D42" s="124"/>
      <c r="E42" s="124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6"/>
      <c r="R42" s="125"/>
      <c r="S42" s="125"/>
      <c r="T42" s="132"/>
      <c r="U42" s="126"/>
      <c r="V42" s="126"/>
      <c r="W42" s="126"/>
      <c r="X42" s="126"/>
      <c r="Y42" s="125"/>
      <c r="Z42" s="125"/>
      <c r="AA42" s="125"/>
      <c r="AB42" s="125"/>
      <c r="AC42" s="125"/>
      <c r="AD42" s="125"/>
      <c r="AE42" s="125"/>
      <c r="AF42" s="125"/>
      <c r="AG42" s="126"/>
      <c r="AH42" s="125"/>
      <c r="AI42" s="125"/>
      <c r="AJ42" s="126"/>
      <c r="AK42" s="126"/>
      <c r="AL42" s="132"/>
      <c r="AM42" s="126"/>
      <c r="AN42" s="126"/>
      <c r="AO42" s="126"/>
      <c r="AP42" s="126"/>
      <c r="AQ42" s="125"/>
      <c r="AR42" s="125"/>
      <c r="AS42" s="125"/>
      <c r="AT42" s="125"/>
      <c r="AU42" s="125"/>
      <c r="AV42" s="125"/>
      <c r="AW42" s="125"/>
      <c r="AX42" s="125"/>
      <c r="AY42" s="126"/>
      <c r="AZ42" s="125"/>
      <c r="BA42" s="125"/>
      <c r="BB42" s="126"/>
      <c r="BC42" s="126"/>
      <c r="BD42" s="132"/>
      <c r="BE42" s="126"/>
      <c r="BF42" s="126"/>
      <c r="BG42" s="126"/>
      <c r="BH42" s="126"/>
      <c r="BI42" s="125"/>
      <c r="BJ42" s="125"/>
      <c r="BK42" s="125"/>
      <c r="BL42" s="125"/>
      <c r="BM42" s="125"/>
      <c r="BN42" s="125"/>
      <c r="BO42" s="125"/>
      <c r="BP42" s="125"/>
      <c r="BQ42" s="126"/>
      <c r="BR42" s="125"/>
      <c r="BS42" s="125"/>
      <c r="BT42" s="126"/>
      <c r="BU42" s="126"/>
      <c r="BV42" s="132"/>
      <c r="BW42" s="126"/>
      <c r="BX42" s="126"/>
      <c r="BY42" s="126"/>
      <c r="BZ42" s="126"/>
      <c r="CA42" s="125"/>
      <c r="CB42" s="125"/>
      <c r="CC42" s="125"/>
      <c r="CD42" s="125"/>
      <c r="CE42" s="125"/>
      <c r="CF42" s="125"/>
      <c r="CG42" s="125"/>
      <c r="CH42" s="125"/>
      <c r="CI42" s="126"/>
      <c r="CJ42" s="125"/>
      <c r="CK42" s="125"/>
      <c r="CL42" s="126"/>
      <c r="CM42" s="126"/>
      <c r="CN42" s="132"/>
      <c r="CO42" s="126"/>
      <c r="CP42" s="126"/>
      <c r="CQ42" s="126"/>
      <c r="CR42" s="126"/>
      <c r="CS42" s="125"/>
      <c r="CT42" s="125"/>
      <c r="CU42" s="125"/>
      <c r="CV42" s="125"/>
      <c r="CW42" s="125"/>
      <c r="CX42" s="125"/>
      <c r="CY42" s="125"/>
      <c r="CZ42" s="125"/>
      <c r="DA42" s="126"/>
      <c r="DB42" s="125"/>
      <c r="DC42" s="125"/>
      <c r="DD42" s="126"/>
      <c r="DE42" s="126"/>
      <c r="DF42" s="132"/>
    </row>
    <row r="43" spans="1:110" ht="13.9" hidden="1" customHeight="1" outlineLevel="1" x14ac:dyDescent="0.3">
      <c r="A43" s="124"/>
      <c r="B43" s="124"/>
      <c r="C43" s="124"/>
      <c r="D43" s="124"/>
      <c r="E43" s="124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6"/>
      <c r="R43" s="125"/>
      <c r="S43" s="125"/>
      <c r="T43" s="132"/>
      <c r="U43" s="126"/>
      <c r="V43" s="126"/>
      <c r="W43" s="126"/>
      <c r="X43" s="126"/>
      <c r="Y43" s="125"/>
      <c r="Z43" s="125"/>
      <c r="AA43" s="125"/>
      <c r="AB43" s="125"/>
      <c r="AC43" s="125"/>
      <c r="AD43" s="125"/>
      <c r="AE43" s="125"/>
      <c r="AF43" s="125"/>
      <c r="AG43" s="126"/>
      <c r="AH43" s="125"/>
      <c r="AI43" s="125"/>
      <c r="AJ43" s="126"/>
      <c r="AK43" s="126"/>
      <c r="AL43" s="132"/>
      <c r="AM43" s="126"/>
      <c r="AN43" s="126"/>
      <c r="AO43" s="126"/>
      <c r="AP43" s="126"/>
      <c r="AQ43" s="125"/>
      <c r="AR43" s="125"/>
      <c r="AS43" s="125"/>
      <c r="AT43" s="125"/>
      <c r="AU43" s="125"/>
      <c r="AV43" s="125"/>
      <c r="AW43" s="125"/>
      <c r="AX43" s="125"/>
      <c r="AY43" s="126"/>
      <c r="AZ43" s="125"/>
      <c r="BA43" s="125"/>
      <c r="BB43" s="126"/>
      <c r="BC43" s="126"/>
      <c r="BD43" s="132"/>
      <c r="BE43" s="126"/>
      <c r="BF43" s="126"/>
      <c r="BG43" s="126"/>
      <c r="BH43" s="126"/>
      <c r="BI43" s="125"/>
      <c r="BJ43" s="125"/>
      <c r="BK43" s="125"/>
      <c r="BL43" s="125"/>
      <c r="BM43" s="125"/>
      <c r="BN43" s="125"/>
      <c r="BO43" s="125"/>
      <c r="BP43" s="125"/>
      <c r="BQ43" s="126"/>
      <c r="BR43" s="125"/>
      <c r="BS43" s="125"/>
      <c r="BT43" s="126"/>
      <c r="BU43" s="126"/>
      <c r="BV43" s="132"/>
      <c r="BW43" s="126"/>
      <c r="BX43" s="126"/>
      <c r="BY43" s="126"/>
      <c r="BZ43" s="126"/>
      <c r="CA43" s="125"/>
      <c r="CB43" s="125"/>
      <c r="CC43" s="125"/>
      <c r="CD43" s="125"/>
      <c r="CE43" s="125"/>
      <c r="CF43" s="125"/>
      <c r="CG43" s="125"/>
      <c r="CH43" s="125"/>
      <c r="CI43" s="126"/>
      <c r="CJ43" s="125"/>
      <c r="CK43" s="125"/>
      <c r="CL43" s="126"/>
      <c r="CM43" s="126"/>
      <c r="CN43" s="132"/>
      <c r="CO43" s="126"/>
      <c r="CP43" s="126"/>
      <c r="CQ43" s="126"/>
      <c r="CR43" s="126"/>
      <c r="CS43" s="125"/>
      <c r="CT43" s="125"/>
      <c r="CU43" s="125"/>
      <c r="CV43" s="125"/>
      <c r="CW43" s="125"/>
      <c r="CX43" s="125"/>
      <c r="CY43" s="125"/>
      <c r="CZ43" s="125"/>
      <c r="DA43" s="126"/>
      <c r="DB43" s="125"/>
      <c r="DC43" s="125"/>
      <c r="DD43" s="126"/>
      <c r="DE43" s="126"/>
      <c r="DF43" s="132"/>
    </row>
    <row r="44" spans="1:110" ht="13.9" hidden="1" customHeight="1" outlineLevel="1" x14ac:dyDescent="0.3">
      <c r="A44" s="124"/>
      <c r="B44" s="124"/>
      <c r="C44" s="124"/>
      <c r="D44" s="124"/>
      <c r="E44" s="124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6"/>
      <c r="R44" s="125"/>
      <c r="S44" s="125"/>
      <c r="T44" s="132"/>
      <c r="U44" s="126"/>
      <c r="V44" s="126"/>
      <c r="W44" s="126"/>
      <c r="X44" s="126"/>
      <c r="Y44" s="125"/>
      <c r="Z44" s="125"/>
      <c r="AA44" s="125"/>
      <c r="AB44" s="125"/>
      <c r="AC44" s="125"/>
      <c r="AD44" s="125"/>
      <c r="AE44" s="125"/>
      <c r="AF44" s="125"/>
      <c r="AG44" s="126"/>
      <c r="AH44" s="125"/>
      <c r="AI44" s="125"/>
      <c r="AJ44" s="126"/>
      <c r="AK44" s="126"/>
      <c r="AL44" s="132"/>
      <c r="AM44" s="126"/>
      <c r="AN44" s="126"/>
      <c r="AO44" s="126"/>
      <c r="AP44" s="126"/>
      <c r="AQ44" s="125"/>
      <c r="AR44" s="125"/>
      <c r="AS44" s="125"/>
      <c r="AT44" s="125"/>
      <c r="AU44" s="125"/>
      <c r="AV44" s="125"/>
      <c r="AW44" s="125"/>
      <c r="AX44" s="125"/>
      <c r="AY44" s="126"/>
      <c r="AZ44" s="125"/>
      <c r="BA44" s="125"/>
      <c r="BB44" s="126"/>
      <c r="BC44" s="126"/>
      <c r="BD44" s="132"/>
      <c r="BE44" s="126"/>
      <c r="BF44" s="126"/>
      <c r="BG44" s="126"/>
      <c r="BH44" s="126"/>
      <c r="BI44" s="125"/>
      <c r="BJ44" s="125"/>
      <c r="BK44" s="125"/>
      <c r="BL44" s="125"/>
      <c r="BM44" s="125"/>
      <c r="BN44" s="125"/>
      <c r="BO44" s="125"/>
      <c r="BP44" s="125"/>
      <c r="BQ44" s="126"/>
      <c r="BR44" s="125"/>
      <c r="BS44" s="125"/>
      <c r="BT44" s="126"/>
      <c r="BU44" s="126"/>
      <c r="BV44" s="132"/>
      <c r="BW44" s="126"/>
      <c r="BX44" s="126"/>
      <c r="BY44" s="126"/>
      <c r="BZ44" s="126"/>
      <c r="CA44" s="125"/>
      <c r="CB44" s="125"/>
      <c r="CC44" s="125"/>
      <c r="CD44" s="125"/>
      <c r="CE44" s="125"/>
      <c r="CF44" s="125"/>
      <c r="CG44" s="125"/>
      <c r="CH44" s="125"/>
      <c r="CI44" s="126"/>
      <c r="CJ44" s="125"/>
      <c r="CK44" s="125"/>
      <c r="CL44" s="126"/>
      <c r="CM44" s="126"/>
      <c r="CN44" s="132"/>
      <c r="CO44" s="126"/>
      <c r="CP44" s="126"/>
      <c r="CQ44" s="126"/>
      <c r="CR44" s="126"/>
      <c r="CS44" s="125"/>
      <c r="CT44" s="125"/>
      <c r="CU44" s="125"/>
      <c r="CV44" s="125"/>
      <c r="CW44" s="125"/>
      <c r="CX44" s="125"/>
      <c r="CY44" s="125"/>
      <c r="CZ44" s="125"/>
      <c r="DA44" s="126"/>
      <c r="DB44" s="125"/>
      <c r="DC44" s="125"/>
      <c r="DD44" s="126"/>
      <c r="DE44" s="126"/>
      <c r="DF44" s="132"/>
    </row>
    <row r="45" spans="1:110" ht="13.9" hidden="1" customHeight="1" outlineLevel="1" x14ac:dyDescent="0.3">
      <c r="A45" s="124"/>
      <c r="B45" s="124"/>
      <c r="C45" s="124"/>
      <c r="D45" s="124"/>
      <c r="E45" s="124"/>
      <c r="F45" s="125"/>
      <c r="G45" s="125"/>
      <c r="H45" s="125"/>
      <c r="I45" s="125"/>
      <c r="J45" s="125"/>
      <c r="K45" s="125"/>
      <c r="L45" s="125"/>
      <c r="M45" s="125"/>
      <c r="N45" s="125"/>
      <c r="O45" s="125"/>
      <c r="P45" s="125"/>
      <c r="Q45" s="126"/>
      <c r="R45" s="125"/>
      <c r="S45" s="125"/>
      <c r="T45" s="132"/>
      <c r="U45" s="126"/>
      <c r="V45" s="126"/>
      <c r="W45" s="126"/>
      <c r="X45" s="126"/>
      <c r="Y45" s="125"/>
      <c r="Z45" s="125"/>
      <c r="AA45" s="125"/>
      <c r="AB45" s="125"/>
      <c r="AC45" s="125"/>
      <c r="AD45" s="125"/>
      <c r="AE45" s="125"/>
      <c r="AF45" s="125"/>
      <c r="AG45" s="126"/>
      <c r="AH45" s="125"/>
      <c r="AI45" s="125"/>
      <c r="AJ45" s="126"/>
      <c r="AK45" s="126"/>
      <c r="AL45" s="132"/>
      <c r="AM45" s="126"/>
      <c r="AN45" s="126"/>
      <c r="AO45" s="126"/>
      <c r="AP45" s="126"/>
      <c r="AQ45" s="125"/>
      <c r="AR45" s="125"/>
      <c r="AS45" s="125"/>
      <c r="AT45" s="125"/>
      <c r="AU45" s="125"/>
      <c r="AV45" s="125"/>
      <c r="AW45" s="125"/>
      <c r="AX45" s="125"/>
      <c r="AY45" s="126"/>
      <c r="AZ45" s="125"/>
      <c r="BA45" s="125"/>
      <c r="BB45" s="126"/>
      <c r="BC45" s="126"/>
      <c r="BD45" s="132"/>
      <c r="BE45" s="126"/>
      <c r="BF45" s="126"/>
      <c r="BG45" s="126"/>
      <c r="BH45" s="126"/>
      <c r="BI45" s="125"/>
      <c r="BJ45" s="125"/>
      <c r="BK45" s="125"/>
      <c r="BL45" s="125"/>
      <c r="BM45" s="125"/>
      <c r="BN45" s="125"/>
      <c r="BO45" s="125"/>
      <c r="BP45" s="125"/>
      <c r="BQ45" s="126"/>
      <c r="BR45" s="125"/>
      <c r="BS45" s="125"/>
      <c r="BT45" s="126"/>
      <c r="BU45" s="126"/>
      <c r="BV45" s="132"/>
      <c r="BW45" s="126"/>
      <c r="BX45" s="126"/>
      <c r="BY45" s="126"/>
      <c r="BZ45" s="126"/>
      <c r="CA45" s="125"/>
      <c r="CB45" s="125"/>
      <c r="CC45" s="125"/>
      <c r="CD45" s="125"/>
      <c r="CE45" s="125"/>
      <c r="CF45" s="125"/>
      <c r="CG45" s="125"/>
      <c r="CH45" s="125"/>
      <c r="CI45" s="126"/>
      <c r="CJ45" s="125"/>
      <c r="CK45" s="125"/>
      <c r="CL45" s="126"/>
      <c r="CM45" s="126"/>
      <c r="CN45" s="132"/>
      <c r="CO45" s="126"/>
      <c r="CP45" s="126"/>
      <c r="CQ45" s="126"/>
      <c r="CR45" s="126"/>
      <c r="CS45" s="125"/>
      <c r="CT45" s="125"/>
      <c r="CU45" s="125"/>
      <c r="CV45" s="125"/>
      <c r="CW45" s="125"/>
      <c r="CX45" s="125"/>
      <c r="CY45" s="125"/>
      <c r="CZ45" s="125"/>
      <c r="DA45" s="126"/>
      <c r="DB45" s="125"/>
      <c r="DC45" s="125"/>
      <c r="DD45" s="126"/>
      <c r="DE45" s="126"/>
      <c r="DF45" s="132"/>
    </row>
    <row r="46" spans="1:110" ht="13.9" hidden="1" customHeight="1" outlineLevel="1" x14ac:dyDescent="0.3">
      <c r="A46" s="124"/>
      <c r="B46" s="124"/>
      <c r="C46" s="124"/>
      <c r="D46" s="124"/>
      <c r="E46" s="124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6"/>
      <c r="R46" s="125"/>
      <c r="S46" s="125"/>
      <c r="T46" s="132"/>
      <c r="U46" s="126"/>
      <c r="V46" s="126"/>
      <c r="W46" s="126"/>
      <c r="X46" s="126"/>
      <c r="Y46" s="125"/>
      <c r="Z46" s="125"/>
      <c r="AA46" s="125"/>
      <c r="AB46" s="125"/>
      <c r="AC46" s="125"/>
      <c r="AD46" s="125"/>
      <c r="AE46" s="125"/>
      <c r="AF46" s="125"/>
      <c r="AG46" s="126"/>
      <c r="AH46" s="125"/>
      <c r="AI46" s="125"/>
      <c r="AJ46" s="126"/>
      <c r="AK46" s="126"/>
      <c r="AL46" s="132"/>
      <c r="AM46" s="126"/>
      <c r="AN46" s="126"/>
      <c r="AO46" s="126"/>
      <c r="AP46" s="126"/>
      <c r="AQ46" s="125"/>
      <c r="AR46" s="125"/>
      <c r="AS46" s="125"/>
      <c r="AT46" s="125"/>
      <c r="AU46" s="125"/>
      <c r="AV46" s="125"/>
      <c r="AW46" s="125"/>
      <c r="AX46" s="125"/>
      <c r="AY46" s="126"/>
      <c r="AZ46" s="125"/>
      <c r="BA46" s="125"/>
      <c r="BB46" s="126"/>
      <c r="BC46" s="126"/>
      <c r="BD46" s="132"/>
      <c r="BE46" s="126"/>
      <c r="BF46" s="126"/>
      <c r="BG46" s="126"/>
      <c r="BH46" s="126"/>
      <c r="BI46" s="125"/>
      <c r="BJ46" s="125"/>
      <c r="BK46" s="125"/>
      <c r="BL46" s="125"/>
      <c r="BM46" s="125"/>
      <c r="BN46" s="125"/>
      <c r="BO46" s="125"/>
      <c r="BP46" s="125"/>
      <c r="BQ46" s="126"/>
      <c r="BR46" s="125"/>
      <c r="BS46" s="125"/>
      <c r="BT46" s="126"/>
      <c r="BU46" s="126"/>
      <c r="BV46" s="132"/>
      <c r="BW46" s="126"/>
      <c r="BX46" s="126"/>
      <c r="BY46" s="126"/>
      <c r="BZ46" s="126"/>
      <c r="CA46" s="125"/>
      <c r="CB46" s="125"/>
      <c r="CC46" s="125"/>
      <c r="CD46" s="125"/>
      <c r="CE46" s="125"/>
      <c r="CF46" s="125"/>
      <c r="CG46" s="125"/>
      <c r="CH46" s="125"/>
      <c r="CI46" s="126"/>
      <c r="CJ46" s="125"/>
      <c r="CK46" s="125"/>
      <c r="CL46" s="126"/>
      <c r="CM46" s="126"/>
      <c r="CN46" s="132"/>
      <c r="CO46" s="126"/>
      <c r="CP46" s="126"/>
      <c r="CQ46" s="126"/>
      <c r="CR46" s="126"/>
      <c r="CS46" s="125"/>
      <c r="CT46" s="125"/>
      <c r="CU46" s="125"/>
      <c r="CV46" s="125"/>
      <c r="CW46" s="125"/>
      <c r="CX46" s="125"/>
      <c r="CY46" s="125"/>
      <c r="CZ46" s="125"/>
      <c r="DA46" s="126"/>
      <c r="DB46" s="125"/>
      <c r="DC46" s="125"/>
      <c r="DD46" s="126"/>
      <c r="DE46" s="126"/>
      <c r="DF46" s="132"/>
    </row>
    <row r="47" spans="1:110" ht="12.75" hidden="1" customHeight="1" outlineLevel="1" x14ac:dyDescent="0.3">
      <c r="A47" s="124"/>
      <c r="B47" s="124"/>
      <c r="C47" s="124"/>
      <c r="D47" s="124"/>
      <c r="E47" s="124"/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6"/>
      <c r="R47" s="125"/>
      <c r="S47" s="125"/>
      <c r="T47" s="132"/>
      <c r="U47" s="126"/>
      <c r="V47" s="126"/>
      <c r="W47" s="126"/>
      <c r="X47" s="126"/>
      <c r="Y47" s="125"/>
      <c r="Z47" s="125"/>
      <c r="AA47" s="125"/>
      <c r="AB47" s="125"/>
      <c r="AC47" s="125"/>
      <c r="AD47" s="125"/>
      <c r="AE47" s="125"/>
      <c r="AF47" s="125"/>
      <c r="AG47" s="126"/>
      <c r="AH47" s="125"/>
      <c r="AI47" s="125"/>
      <c r="AJ47" s="126"/>
      <c r="AK47" s="126"/>
      <c r="AL47" s="132"/>
      <c r="AM47" s="126"/>
      <c r="AN47" s="126"/>
      <c r="AO47" s="126"/>
      <c r="AP47" s="126"/>
      <c r="AQ47" s="125"/>
      <c r="AR47" s="125"/>
      <c r="AS47" s="125"/>
      <c r="AT47" s="125"/>
      <c r="AU47" s="125"/>
      <c r="AV47" s="125"/>
      <c r="AW47" s="125"/>
      <c r="AX47" s="125"/>
      <c r="AY47" s="126"/>
      <c r="AZ47" s="125"/>
      <c r="BA47" s="125"/>
      <c r="BB47" s="126"/>
      <c r="BC47" s="126"/>
      <c r="BD47" s="132"/>
      <c r="BE47" s="126"/>
      <c r="BF47" s="126"/>
      <c r="BG47" s="126"/>
      <c r="BH47" s="126"/>
      <c r="BI47" s="125"/>
      <c r="BJ47" s="125"/>
      <c r="BK47" s="125"/>
      <c r="BL47" s="125"/>
      <c r="BM47" s="125"/>
      <c r="BN47" s="125"/>
      <c r="BO47" s="125"/>
      <c r="BP47" s="125"/>
      <c r="BQ47" s="126"/>
      <c r="BR47" s="125"/>
      <c r="BS47" s="125"/>
      <c r="BT47" s="126"/>
      <c r="BU47" s="126"/>
      <c r="BV47" s="132"/>
      <c r="BW47" s="126"/>
      <c r="BX47" s="126"/>
      <c r="BY47" s="126"/>
      <c r="BZ47" s="126"/>
      <c r="CA47" s="125"/>
      <c r="CB47" s="125"/>
      <c r="CC47" s="125"/>
      <c r="CD47" s="125"/>
      <c r="CE47" s="125"/>
      <c r="CF47" s="125"/>
      <c r="CG47" s="125"/>
      <c r="CH47" s="125"/>
      <c r="CI47" s="126"/>
      <c r="CJ47" s="125"/>
      <c r="CK47" s="125"/>
      <c r="CL47" s="126"/>
      <c r="CM47" s="126"/>
      <c r="CN47" s="132"/>
      <c r="CO47" s="126"/>
      <c r="CP47" s="126"/>
      <c r="CQ47" s="126"/>
      <c r="CR47" s="126"/>
      <c r="CS47" s="125"/>
      <c r="CT47" s="125"/>
      <c r="CU47" s="125"/>
      <c r="CV47" s="125"/>
      <c r="CW47" s="125"/>
      <c r="CX47" s="125"/>
      <c r="CY47" s="125"/>
      <c r="CZ47" s="125"/>
      <c r="DA47" s="126"/>
      <c r="DB47" s="125"/>
      <c r="DC47" s="125"/>
      <c r="DD47" s="126"/>
      <c r="DE47" s="126"/>
      <c r="DF47" s="132"/>
    </row>
    <row r="48" spans="1:110" ht="12.75" hidden="1" customHeight="1" outlineLevel="1" x14ac:dyDescent="0.3">
      <c r="A48" s="124"/>
      <c r="B48" s="124"/>
      <c r="C48" s="124"/>
      <c r="D48" s="124"/>
      <c r="E48" s="124"/>
      <c r="F48" s="125"/>
      <c r="G48" s="125"/>
      <c r="H48" s="125"/>
      <c r="I48" s="125"/>
      <c r="J48" s="125"/>
      <c r="K48" s="125"/>
      <c r="L48" s="125"/>
      <c r="M48" s="125"/>
      <c r="N48" s="125"/>
      <c r="O48" s="125"/>
      <c r="P48" s="125"/>
      <c r="Q48" s="126"/>
      <c r="R48" s="125"/>
      <c r="S48" s="125"/>
      <c r="T48" s="132"/>
      <c r="U48" s="126"/>
      <c r="V48" s="126"/>
      <c r="W48" s="126"/>
      <c r="X48" s="126"/>
      <c r="Y48" s="125"/>
      <c r="Z48" s="125"/>
      <c r="AA48" s="125"/>
      <c r="AB48" s="125"/>
      <c r="AC48" s="125"/>
      <c r="AD48" s="125"/>
      <c r="AE48" s="125"/>
      <c r="AF48" s="125"/>
      <c r="AG48" s="126"/>
      <c r="AH48" s="125"/>
      <c r="AI48" s="125"/>
      <c r="AJ48" s="126"/>
      <c r="AK48" s="126"/>
      <c r="AL48" s="132"/>
      <c r="AM48" s="126"/>
      <c r="AN48" s="126"/>
      <c r="AO48" s="126"/>
      <c r="AP48" s="126"/>
      <c r="AQ48" s="125"/>
      <c r="AR48" s="125"/>
      <c r="AS48" s="125"/>
      <c r="AT48" s="125"/>
      <c r="AU48" s="125"/>
      <c r="AV48" s="125"/>
      <c r="AW48" s="125"/>
      <c r="AX48" s="125"/>
      <c r="AY48" s="126"/>
      <c r="AZ48" s="125"/>
      <c r="BA48" s="125"/>
      <c r="BB48" s="126"/>
      <c r="BC48" s="126"/>
      <c r="BD48" s="132"/>
      <c r="BE48" s="126"/>
      <c r="BF48" s="126"/>
      <c r="BG48" s="126"/>
      <c r="BH48" s="126"/>
      <c r="BI48" s="125"/>
      <c r="BJ48" s="125"/>
      <c r="BK48" s="125"/>
      <c r="BL48" s="125"/>
      <c r="BM48" s="125"/>
      <c r="BN48" s="125"/>
      <c r="BO48" s="125"/>
      <c r="BP48" s="125"/>
      <c r="BQ48" s="126"/>
      <c r="BR48" s="125"/>
      <c r="BS48" s="125"/>
      <c r="BT48" s="126"/>
      <c r="BU48" s="126"/>
      <c r="BV48" s="132"/>
      <c r="BW48" s="126"/>
      <c r="BX48" s="126"/>
      <c r="BY48" s="126"/>
      <c r="BZ48" s="126"/>
      <c r="CA48" s="125"/>
      <c r="CB48" s="125"/>
      <c r="CC48" s="125"/>
      <c r="CD48" s="125"/>
      <c r="CE48" s="125"/>
      <c r="CF48" s="125"/>
      <c r="CG48" s="125"/>
      <c r="CH48" s="125"/>
      <c r="CI48" s="126"/>
      <c r="CJ48" s="125"/>
      <c r="CK48" s="125"/>
      <c r="CL48" s="126"/>
      <c r="CM48" s="126"/>
      <c r="CN48" s="132"/>
      <c r="CO48" s="126"/>
      <c r="CP48" s="126"/>
      <c r="CQ48" s="126"/>
      <c r="CR48" s="126"/>
      <c r="CS48" s="125"/>
      <c r="CT48" s="125"/>
      <c r="CU48" s="125"/>
      <c r="CV48" s="125"/>
      <c r="CW48" s="125"/>
      <c r="CX48" s="125"/>
      <c r="CY48" s="125"/>
      <c r="CZ48" s="125"/>
      <c r="DA48" s="126"/>
      <c r="DB48" s="125"/>
      <c r="DC48" s="125"/>
      <c r="DD48" s="126"/>
      <c r="DE48" s="126"/>
      <c r="DF48" s="132"/>
    </row>
    <row r="49" spans="1:110" ht="12.75" hidden="1" customHeight="1" outlineLevel="1" x14ac:dyDescent="0.3">
      <c r="A49" s="124"/>
      <c r="B49" s="124"/>
      <c r="C49" s="124"/>
      <c r="D49" s="124"/>
      <c r="E49" s="124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6"/>
      <c r="R49" s="125"/>
      <c r="S49" s="125"/>
      <c r="T49" s="132"/>
      <c r="U49" s="126"/>
      <c r="V49" s="126"/>
      <c r="W49" s="126"/>
      <c r="X49" s="126"/>
      <c r="Y49" s="125"/>
      <c r="Z49" s="125"/>
      <c r="AA49" s="125"/>
      <c r="AB49" s="125"/>
      <c r="AC49" s="125"/>
      <c r="AD49" s="125"/>
      <c r="AE49" s="125"/>
      <c r="AF49" s="125"/>
      <c r="AG49" s="126"/>
      <c r="AH49" s="125"/>
      <c r="AI49" s="125"/>
      <c r="AJ49" s="126"/>
      <c r="AK49" s="126"/>
      <c r="AL49" s="132"/>
      <c r="AM49" s="126"/>
      <c r="AN49" s="126"/>
      <c r="AO49" s="126"/>
      <c r="AP49" s="126"/>
      <c r="AQ49" s="125"/>
      <c r="AR49" s="125"/>
      <c r="AS49" s="125"/>
      <c r="AT49" s="125"/>
      <c r="AU49" s="125"/>
      <c r="AV49" s="125"/>
      <c r="AW49" s="125"/>
      <c r="AX49" s="125"/>
      <c r="AY49" s="126"/>
      <c r="AZ49" s="125"/>
      <c r="BA49" s="125"/>
      <c r="BB49" s="126"/>
      <c r="BC49" s="126"/>
      <c r="BD49" s="132"/>
      <c r="BE49" s="126"/>
      <c r="BF49" s="126"/>
      <c r="BG49" s="126"/>
      <c r="BH49" s="126"/>
      <c r="BI49" s="125"/>
      <c r="BJ49" s="125"/>
      <c r="BK49" s="125"/>
      <c r="BL49" s="125"/>
      <c r="BM49" s="125"/>
      <c r="BN49" s="125"/>
      <c r="BO49" s="125"/>
      <c r="BP49" s="125"/>
      <c r="BQ49" s="126"/>
      <c r="BR49" s="125"/>
      <c r="BS49" s="125"/>
      <c r="BT49" s="126"/>
      <c r="BU49" s="126"/>
      <c r="BV49" s="132"/>
      <c r="BW49" s="126"/>
      <c r="BX49" s="126"/>
      <c r="BY49" s="126"/>
      <c r="BZ49" s="126"/>
      <c r="CA49" s="125"/>
      <c r="CB49" s="125"/>
      <c r="CC49" s="125"/>
      <c r="CD49" s="125"/>
      <c r="CE49" s="125"/>
      <c r="CF49" s="125"/>
      <c r="CG49" s="125"/>
      <c r="CH49" s="125"/>
      <c r="CI49" s="126"/>
      <c r="CJ49" s="125"/>
      <c r="CK49" s="125"/>
      <c r="CL49" s="126"/>
      <c r="CM49" s="126"/>
      <c r="CN49" s="132"/>
      <c r="CO49" s="126"/>
      <c r="CP49" s="126"/>
      <c r="CQ49" s="126"/>
      <c r="CR49" s="126"/>
      <c r="CS49" s="125"/>
      <c r="CT49" s="125"/>
      <c r="CU49" s="125"/>
      <c r="CV49" s="125"/>
      <c r="CW49" s="125"/>
      <c r="CX49" s="125"/>
      <c r="CY49" s="125"/>
      <c r="CZ49" s="125"/>
      <c r="DA49" s="126"/>
      <c r="DB49" s="125"/>
      <c r="DC49" s="125"/>
      <c r="DD49" s="126"/>
      <c r="DE49" s="126"/>
      <c r="DF49" s="132"/>
    </row>
    <row r="50" spans="1:110" ht="12.75" hidden="1" customHeight="1" outlineLevel="1" x14ac:dyDescent="0.3">
      <c r="A50" s="124"/>
      <c r="B50" s="124"/>
      <c r="C50" s="124"/>
      <c r="D50" s="124"/>
      <c r="E50" s="124"/>
      <c r="F50" s="125"/>
      <c r="G50" s="125"/>
      <c r="H50" s="125"/>
      <c r="I50" s="125"/>
      <c r="J50" s="125"/>
      <c r="K50" s="125"/>
      <c r="L50" s="125"/>
      <c r="M50" s="125"/>
      <c r="N50" s="125"/>
      <c r="O50" s="125"/>
      <c r="P50" s="125"/>
      <c r="Q50" s="126"/>
      <c r="R50" s="125"/>
      <c r="S50" s="125"/>
      <c r="T50" s="132"/>
      <c r="U50" s="126"/>
      <c r="V50" s="126"/>
      <c r="W50" s="126"/>
      <c r="X50" s="126"/>
      <c r="Y50" s="125"/>
      <c r="Z50" s="125"/>
      <c r="AA50" s="125"/>
      <c r="AB50" s="125"/>
      <c r="AC50" s="125"/>
      <c r="AD50" s="125"/>
      <c r="AE50" s="125"/>
      <c r="AF50" s="125"/>
      <c r="AG50" s="126"/>
      <c r="AH50" s="125"/>
      <c r="AI50" s="125"/>
      <c r="AJ50" s="126"/>
      <c r="AK50" s="126"/>
      <c r="AL50" s="132"/>
      <c r="AM50" s="126"/>
      <c r="AN50" s="126"/>
      <c r="AO50" s="126"/>
      <c r="AP50" s="126"/>
      <c r="AQ50" s="125"/>
      <c r="AR50" s="125"/>
      <c r="AS50" s="125"/>
      <c r="AT50" s="125"/>
      <c r="AU50" s="125"/>
      <c r="AV50" s="125"/>
      <c r="AW50" s="125"/>
      <c r="AX50" s="125"/>
      <c r="AY50" s="126"/>
      <c r="AZ50" s="125"/>
      <c r="BA50" s="125"/>
      <c r="BB50" s="126"/>
      <c r="BC50" s="126"/>
      <c r="BD50" s="132"/>
      <c r="BE50" s="126"/>
      <c r="BF50" s="126"/>
      <c r="BG50" s="126"/>
      <c r="BH50" s="126"/>
      <c r="BI50" s="125"/>
      <c r="BJ50" s="125"/>
      <c r="BK50" s="125"/>
      <c r="BL50" s="125"/>
      <c r="BM50" s="125"/>
      <c r="BN50" s="125"/>
      <c r="BO50" s="125"/>
      <c r="BP50" s="125"/>
      <c r="BQ50" s="126"/>
      <c r="BR50" s="125"/>
      <c r="BS50" s="125"/>
      <c r="BT50" s="126"/>
      <c r="BU50" s="126"/>
      <c r="BV50" s="132"/>
      <c r="BW50" s="126"/>
      <c r="BX50" s="126"/>
      <c r="BY50" s="126"/>
      <c r="BZ50" s="126"/>
      <c r="CA50" s="125"/>
      <c r="CB50" s="125"/>
      <c r="CC50" s="125"/>
      <c r="CD50" s="125"/>
      <c r="CE50" s="125"/>
      <c r="CF50" s="125"/>
      <c r="CG50" s="125"/>
      <c r="CH50" s="125"/>
      <c r="CI50" s="126"/>
      <c r="CJ50" s="125"/>
      <c r="CK50" s="125"/>
      <c r="CL50" s="126"/>
      <c r="CM50" s="126"/>
      <c r="CN50" s="132"/>
      <c r="CO50" s="126"/>
      <c r="CP50" s="126"/>
      <c r="CQ50" s="126"/>
      <c r="CR50" s="126"/>
      <c r="CS50" s="125"/>
      <c r="CT50" s="125"/>
      <c r="CU50" s="125"/>
      <c r="CV50" s="125"/>
      <c r="CW50" s="125"/>
      <c r="CX50" s="125"/>
      <c r="CY50" s="125"/>
      <c r="CZ50" s="125"/>
      <c r="DA50" s="126"/>
      <c r="DB50" s="125"/>
      <c r="DC50" s="125"/>
      <c r="DD50" s="126"/>
      <c r="DE50" s="126"/>
      <c r="DF50" s="132"/>
    </row>
    <row r="51" spans="1:110" ht="12.75" hidden="1" customHeight="1" outlineLevel="1" x14ac:dyDescent="0.3">
      <c r="A51" s="124"/>
      <c r="B51" s="124"/>
      <c r="C51" s="124"/>
      <c r="D51" s="124"/>
      <c r="E51" s="124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6"/>
      <c r="R51" s="125"/>
      <c r="S51" s="125"/>
      <c r="T51" s="132"/>
      <c r="U51" s="126"/>
      <c r="V51" s="126"/>
      <c r="W51" s="126"/>
      <c r="X51" s="126"/>
      <c r="Y51" s="125"/>
      <c r="Z51" s="125"/>
      <c r="AA51" s="125"/>
      <c r="AB51" s="125"/>
      <c r="AC51" s="125"/>
      <c r="AD51" s="125"/>
      <c r="AE51" s="125"/>
      <c r="AF51" s="125"/>
      <c r="AG51" s="126"/>
      <c r="AH51" s="125"/>
      <c r="AI51" s="125"/>
      <c r="AJ51" s="126"/>
      <c r="AK51" s="126"/>
      <c r="AL51" s="132"/>
      <c r="AM51" s="126"/>
      <c r="AN51" s="126"/>
      <c r="AO51" s="126"/>
      <c r="AP51" s="126"/>
      <c r="AQ51" s="125"/>
      <c r="AR51" s="125"/>
      <c r="AS51" s="125"/>
      <c r="AT51" s="125"/>
      <c r="AU51" s="125"/>
      <c r="AV51" s="125"/>
      <c r="AW51" s="125"/>
      <c r="AX51" s="125"/>
      <c r="AY51" s="126"/>
      <c r="AZ51" s="125"/>
      <c r="BA51" s="125"/>
      <c r="BB51" s="126"/>
      <c r="BC51" s="126"/>
      <c r="BD51" s="132"/>
      <c r="BE51" s="126"/>
      <c r="BF51" s="126"/>
      <c r="BG51" s="126"/>
      <c r="BH51" s="126"/>
      <c r="BI51" s="125"/>
      <c r="BJ51" s="125"/>
      <c r="BK51" s="125"/>
      <c r="BL51" s="125"/>
      <c r="BM51" s="125"/>
      <c r="BN51" s="125"/>
      <c r="BO51" s="125"/>
      <c r="BP51" s="125"/>
      <c r="BQ51" s="126"/>
      <c r="BR51" s="125"/>
      <c r="BS51" s="125"/>
      <c r="BT51" s="126"/>
      <c r="BU51" s="126"/>
      <c r="BV51" s="132"/>
      <c r="BW51" s="126"/>
      <c r="BX51" s="126"/>
      <c r="BY51" s="126"/>
      <c r="BZ51" s="126"/>
      <c r="CA51" s="125"/>
      <c r="CB51" s="125"/>
      <c r="CC51" s="125"/>
      <c r="CD51" s="125"/>
      <c r="CE51" s="125"/>
      <c r="CF51" s="125"/>
      <c r="CG51" s="125"/>
      <c r="CH51" s="125"/>
      <c r="CI51" s="126"/>
      <c r="CJ51" s="125"/>
      <c r="CK51" s="125"/>
      <c r="CL51" s="126"/>
      <c r="CM51" s="126"/>
      <c r="CN51" s="132"/>
      <c r="CO51" s="126"/>
      <c r="CP51" s="126"/>
      <c r="CQ51" s="126"/>
      <c r="CR51" s="126"/>
      <c r="CS51" s="125"/>
      <c r="CT51" s="125"/>
      <c r="CU51" s="125"/>
      <c r="CV51" s="125"/>
      <c r="CW51" s="125"/>
      <c r="CX51" s="125"/>
      <c r="CY51" s="125"/>
      <c r="CZ51" s="125"/>
      <c r="DA51" s="126"/>
      <c r="DB51" s="125"/>
      <c r="DC51" s="125"/>
      <c r="DD51" s="126"/>
      <c r="DE51" s="126"/>
      <c r="DF51" s="132"/>
    </row>
    <row r="52" spans="1:110" ht="12.75" hidden="1" customHeight="1" outlineLevel="1" x14ac:dyDescent="0.3">
      <c r="A52" s="124"/>
      <c r="B52" s="124"/>
      <c r="C52" s="124"/>
      <c r="D52" s="124"/>
      <c r="E52" s="124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6"/>
      <c r="R52" s="125"/>
      <c r="S52" s="125"/>
      <c r="T52" s="132"/>
      <c r="U52" s="126"/>
      <c r="V52" s="126"/>
      <c r="W52" s="126"/>
      <c r="X52" s="126"/>
      <c r="Y52" s="125"/>
      <c r="Z52" s="125"/>
      <c r="AA52" s="125"/>
      <c r="AB52" s="125"/>
      <c r="AC52" s="125"/>
      <c r="AD52" s="125"/>
      <c r="AE52" s="125"/>
      <c r="AF52" s="125"/>
      <c r="AG52" s="126"/>
      <c r="AH52" s="125"/>
      <c r="AI52" s="125"/>
      <c r="AJ52" s="126"/>
      <c r="AK52" s="126"/>
      <c r="AL52" s="132"/>
      <c r="AM52" s="126"/>
      <c r="AN52" s="126"/>
      <c r="AO52" s="126"/>
      <c r="AP52" s="126"/>
      <c r="AQ52" s="125"/>
      <c r="AR52" s="125"/>
      <c r="AS52" s="125"/>
      <c r="AT52" s="125"/>
      <c r="AU52" s="125"/>
      <c r="AV52" s="125"/>
      <c r="AW52" s="125"/>
      <c r="AX52" s="125"/>
      <c r="AY52" s="126"/>
      <c r="AZ52" s="125"/>
      <c r="BA52" s="125"/>
      <c r="BB52" s="126"/>
      <c r="BC52" s="126"/>
      <c r="BD52" s="132"/>
      <c r="BE52" s="126"/>
      <c r="BF52" s="126"/>
      <c r="BG52" s="126"/>
      <c r="BH52" s="126"/>
      <c r="BI52" s="125"/>
      <c r="BJ52" s="125"/>
      <c r="BK52" s="125"/>
      <c r="BL52" s="125"/>
      <c r="BM52" s="125"/>
      <c r="BN52" s="125"/>
      <c r="BO52" s="125"/>
      <c r="BP52" s="125"/>
      <c r="BQ52" s="126"/>
      <c r="BR52" s="125"/>
      <c r="BS52" s="125"/>
      <c r="BT52" s="126"/>
      <c r="BU52" s="126"/>
      <c r="BV52" s="132"/>
      <c r="BW52" s="126"/>
      <c r="BX52" s="126"/>
      <c r="BY52" s="126"/>
      <c r="BZ52" s="126"/>
      <c r="CA52" s="125"/>
      <c r="CB52" s="125"/>
      <c r="CC52" s="125"/>
      <c r="CD52" s="125"/>
      <c r="CE52" s="125"/>
      <c r="CF52" s="125"/>
      <c r="CG52" s="125"/>
      <c r="CH52" s="125"/>
      <c r="CI52" s="126"/>
      <c r="CJ52" s="125"/>
      <c r="CK52" s="125"/>
      <c r="CL52" s="126"/>
      <c r="CM52" s="126"/>
      <c r="CN52" s="132"/>
      <c r="CO52" s="126"/>
      <c r="CP52" s="126"/>
      <c r="CQ52" s="126"/>
      <c r="CR52" s="126"/>
      <c r="CS52" s="125"/>
      <c r="CT52" s="125"/>
      <c r="CU52" s="125"/>
      <c r="CV52" s="125"/>
      <c r="CW52" s="125"/>
      <c r="CX52" s="125"/>
      <c r="CY52" s="125"/>
      <c r="CZ52" s="125"/>
      <c r="DA52" s="126"/>
      <c r="DB52" s="125"/>
      <c r="DC52" s="125"/>
      <c r="DD52" s="126"/>
      <c r="DE52" s="126"/>
      <c r="DF52" s="132"/>
    </row>
    <row r="53" spans="1:110" ht="12.75" hidden="1" customHeight="1" outlineLevel="1" x14ac:dyDescent="0.3">
      <c r="A53" s="124"/>
      <c r="B53" s="124"/>
      <c r="C53" s="124"/>
      <c r="D53" s="124"/>
      <c r="E53" s="124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6"/>
      <c r="R53" s="125"/>
      <c r="S53" s="125"/>
      <c r="T53" s="132"/>
      <c r="U53" s="126"/>
      <c r="V53" s="126"/>
      <c r="W53" s="126"/>
      <c r="X53" s="126"/>
      <c r="Y53" s="125"/>
      <c r="Z53" s="125"/>
      <c r="AA53" s="125"/>
      <c r="AB53" s="125"/>
      <c r="AC53" s="125"/>
      <c r="AD53" s="125"/>
      <c r="AE53" s="125"/>
      <c r="AF53" s="125"/>
      <c r="AG53" s="126"/>
      <c r="AH53" s="125"/>
      <c r="AI53" s="125"/>
      <c r="AJ53" s="126"/>
      <c r="AK53" s="126"/>
      <c r="AL53" s="132"/>
      <c r="AM53" s="126"/>
      <c r="AN53" s="126"/>
      <c r="AO53" s="126"/>
      <c r="AP53" s="126"/>
      <c r="AQ53" s="125"/>
      <c r="AR53" s="125"/>
      <c r="AS53" s="125"/>
      <c r="AT53" s="125"/>
      <c r="AU53" s="125"/>
      <c r="AV53" s="125"/>
      <c r="AW53" s="125"/>
      <c r="AX53" s="125"/>
      <c r="AY53" s="126"/>
      <c r="AZ53" s="125"/>
      <c r="BA53" s="125"/>
      <c r="BB53" s="126"/>
      <c r="BC53" s="126"/>
      <c r="BD53" s="132"/>
      <c r="BE53" s="126"/>
      <c r="BF53" s="126"/>
      <c r="BG53" s="126"/>
      <c r="BH53" s="126"/>
      <c r="BI53" s="125"/>
      <c r="BJ53" s="125"/>
      <c r="BK53" s="125"/>
      <c r="BL53" s="125"/>
      <c r="BM53" s="125"/>
      <c r="BN53" s="125"/>
      <c r="BO53" s="125"/>
      <c r="BP53" s="125"/>
      <c r="BQ53" s="126"/>
      <c r="BR53" s="125"/>
      <c r="BS53" s="125"/>
      <c r="BT53" s="126"/>
      <c r="BU53" s="126"/>
      <c r="BV53" s="132"/>
      <c r="BW53" s="126"/>
      <c r="BX53" s="126"/>
      <c r="BY53" s="126"/>
      <c r="BZ53" s="126"/>
      <c r="CA53" s="125"/>
      <c r="CB53" s="125"/>
      <c r="CC53" s="125"/>
      <c r="CD53" s="125"/>
      <c r="CE53" s="125"/>
      <c r="CF53" s="125"/>
      <c r="CG53" s="125"/>
      <c r="CH53" s="125"/>
      <c r="CI53" s="126"/>
      <c r="CJ53" s="125"/>
      <c r="CK53" s="125"/>
      <c r="CL53" s="126"/>
      <c r="CM53" s="126"/>
      <c r="CN53" s="132"/>
      <c r="CO53" s="126"/>
      <c r="CP53" s="126"/>
      <c r="CQ53" s="126"/>
      <c r="CR53" s="126"/>
      <c r="CS53" s="125"/>
      <c r="CT53" s="125"/>
      <c r="CU53" s="125"/>
      <c r="CV53" s="125"/>
      <c r="CW53" s="125"/>
      <c r="CX53" s="125"/>
      <c r="CY53" s="125"/>
      <c r="CZ53" s="125"/>
      <c r="DA53" s="126"/>
      <c r="DB53" s="125"/>
      <c r="DC53" s="125"/>
      <c r="DD53" s="126"/>
      <c r="DE53" s="126"/>
      <c r="DF53" s="132"/>
    </row>
    <row r="54" spans="1:110" ht="12.75" hidden="1" customHeight="1" outlineLevel="1" x14ac:dyDescent="0.3">
      <c r="A54" s="124"/>
      <c r="B54" s="124"/>
      <c r="C54" s="124"/>
      <c r="D54" s="124"/>
      <c r="E54" s="124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6"/>
      <c r="R54" s="125"/>
      <c r="S54" s="125"/>
      <c r="T54" s="132"/>
      <c r="U54" s="126"/>
      <c r="V54" s="126"/>
      <c r="W54" s="126"/>
      <c r="X54" s="126"/>
      <c r="Y54" s="125"/>
      <c r="Z54" s="125"/>
      <c r="AA54" s="125"/>
      <c r="AB54" s="125"/>
      <c r="AC54" s="125"/>
      <c r="AD54" s="125"/>
      <c r="AE54" s="125"/>
      <c r="AF54" s="125"/>
      <c r="AG54" s="126"/>
      <c r="AH54" s="125"/>
      <c r="AI54" s="125"/>
      <c r="AJ54" s="126"/>
      <c r="AK54" s="126"/>
      <c r="AL54" s="132"/>
      <c r="AM54" s="126"/>
      <c r="AN54" s="126"/>
      <c r="AO54" s="126"/>
      <c r="AP54" s="126"/>
      <c r="AQ54" s="125"/>
      <c r="AR54" s="125"/>
      <c r="AS54" s="125"/>
      <c r="AT54" s="125"/>
      <c r="AU54" s="125"/>
      <c r="AV54" s="125"/>
      <c r="AW54" s="125"/>
      <c r="AX54" s="125"/>
      <c r="AY54" s="126"/>
      <c r="AZ54" s="125"/>
      <c r="BA54" s="125"/>
      <c r="BB54" s="126"/>
      <c r="BC54" s="126"/>
      <c r="BD54" s="132"/>
      <c r="BE54" s="126"/>
      <c r="BF54" s="126"/>
      <c r="BG54" s="126"/>
      <c r="BH54" s="126"/>
      <c r="BI54" s="125"/>
      <c r="BJ54" s="125"/>
      <c r="BK54" s="125"/>
      <c r="BL54" s="125"/>
      <c r="BM54" s="125"/>
      <c r="BN54" s="125"/>
      <c r="BO54" s="125"/>
      <c r="BP54" s="125"/>
      <c r="BQ54" s="126"/>
      <c r="BR54" s="125"/>
      <c r="BS54" s="125"/>
      <c r="BT54" s="126"/>
      <c r="BU54" s="126"/>
      <c r="BV54" s="132"/>
      <c r="BW54" s="126"/>
      <c r="BX54" s="126"/>
      <c r="BY54" s="126"/>
      <c r="BZ54" s="126"/>
      <c r="CA54" s="125"/>
      <c r="CB54" s="125"/>
      <c r="CC54" s="125"/>
      <c r="CD54" s="125"/>
      <c r="CE54" s="125"/>
      <c r="CF54" s="125"/>
      <c r="CG54" s="125"/>
      <c r="CH54" s="125"/>
      <c r="CI54" s="126"/>
      <c r="CJ54" s="125"/>
      <c r="CK54" s="125"/>
      <c r="CL54" s="126"/>
      <c r="CM54" s="126"/>
      <c r="CN54" s="132"/>
      <c r="CO54" s="126"/>
      <c r="CP54" s="126"/>
      <c r="CQ54" s="126"/>
      <c r="CR54" s="126"/>
      <c r="CS54" s="125"/>
      <c r="CT54" s="125"/>
      <c r="CU54" s="125"/>
      <c r="CV54" s="125"/>
      <c r="CW54" s="125"/>
      <c r="CX54" s="125"/>
      <c r="CY54" s="125"/>
      <c r="CZ54" s="125"/>
      <c r="DA54" s="126"/>
      <c r="DB54" s="125"/>
      <c r="DC54" s="125"/>
      <c r="DD54" s="126"/>
      <c r="DE54" s="126"/>
      <c r="DF54" s="132"/>
    </row>
    <row r="55" spans="1:110" ht="12.75" hidden="1" customHeight="1" outlineLevel="1" x14ac:dyDescent="0.3">
      <c r="A55" s="124"/>
      <c r="B55" s="124"/>
      <c r="C55" s="124"/>
      <c r="D55" s="124"/>
      <c r="E55" s="124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6"/>
      <c r="R55" s="125"/>
      <c r="S55" s="125"/>
      <c r="T55" s="132"/>
      <c r="U55" s="126"/>
      <c r="V55" s="126"/>
      <c r="W55" s="126"/>
      <c r="X55" s="126"/>
      <c r="Y55" s="125"/>
      <c r="Z55" s="125"/>
      <c r="AA55" s="125"/>
      <c r="AB55" s="125"/>
      <c r="AC55" s="125"/>
      <c r="AD55" s="125"/>
      <c r="AE55" s="125"/>
      <c r="AF55" s="125"/>
      <c r="AG55" s="126"/>
      <c r="AH55" s="125"/>
      <c r="AI55" s="125"/>
      <c r="AJ55" s="126"/>
      <c r="AK55" s="126"/>
      <c r="AL55" s="132"/>
      <c r="AM55" s="126"/>
      <c r="AN55" s="126"/>
      <c r="AO55" s="126"/>
      <c r="AP55" s="126"/>
      <c r="AQ55" s="125"/>
      <c r="AR55" s="125"/>
      <c r="AS55" s="125"/>
      <c r="AT55" s="125"/>
      <c r="AU55" s="125"/>
      <c r="AV55" s="125"/>
      <c r="AW55" s="125"/>
      <c r="AX55" s="125"/>
      <c r="AY55" s="126"/>
      <c r="AZ55" s="125"/>
      <c r="BA55" s="125"/>
      <c r="BB55" s="126"/>
      <c r="BC55" s="126"/>
      <c r="BD55" s="132"/>
      <c r="BE55" s="126"/>
      <c r="BF55" s="126"/>
      <c r="BG55" s="126"/>
      <c r="BH55" s="126"/>
      <c r="BI55" s="125"/>
      <c r="BJ55" s="125"/>
      <c r="BK55" s="125"/>
      <c r="BL55" s="125"/>
      <c r="BM55" s="125"/>
      <c r="BN55" s="125"/>
      <c r="BO55" s="125"/>
      <c r="BP55" s="125"/>
      <c r="BQ55" s="126"/>
      <c r="BR55" s="125"/>
      <c r="BS55" s="125"/>
      <c r="BT55" s="126"/>
      <c r="BU55" s="126"/>
      <c r="BV55" s="132"/>
      <c r="BW55" s="126"/>
      <c r="BX55" s="126"/>
      <c r="BY55" s="126"/>
      <c r="BZ55" s="126"/>
      <c r="CA55" s="125"/>
      <c r="CB55" s="125"/>
      <c r="CC55" s="125"/>
      <c r="CD55" s="125"/>
      <c r="CE55" s="125"/>
      <c r="CF55" s="125"/>
      <c r="CG55" s="125"/>
      <c r="CH55" s="125"/>
      <c r="CI55" s="126"/>
      <c r="CJ55" s="125"/>
      <c r="CK55" s="125"/>
      <c r="CL55" s="126"/>
      <c r="CM55" s="126"/>
      <c r="CN55" s="132"/>
      <c r="CO55" s="126"/>
      <c r="CP55" s="126"/>
      <c r="CQ55" s="126"/>
      <c r="CR55" s="126"/>
      <c r="CS55" s="125"/>
      <c r="CT55" s="125"/>
      <c r="CU55" s="125"/>
      <c r="CV55" s="125"/>
      <c r="CW55" s="125"/>
      <c r="CX55" s="125"/>
      <c r="CY55" s="125"/>
      <c r="CZ55" s="125"/>
      <c r="DA55" s="126"/>
      <c r="DB55" s="125"/>
      <c r="DC55" s="125"/>
      <c r="DD55" s="126"/>
      <c r="DE55" s="126"/>
      <c r="DF55" s="132"/>
    </row>
    <row r="56" spans="1:110" ht="12.75" hidden="1" customHeight="1" outlineLevel="1" x14ac:dyDescent="0.3">
      <c r="A56" s="124"/>
      <c r="B56" s="124"/>
      <c r="C56" s="124"/>
      <c r="D56" s="124"/>
      <c r="E56" s="124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6"/>
      <c r="R56" s="125"/>
      <c r="S56" s="125"/>
      <c r="T56" s="132"/>
      <c r="U56" s="126"/>
      <c r="V56" s="126"/>
      <c r="W56" s="126"/>
      <c r="X56" s="126"/>
      <c r="Y56" s="125"/>
      <c r="Z56" s="125"/>
      <c r="AA56" s="125"/>
      <c r="AB56" s="125"/>
      <c r="AC56" s="125"/>
      <c r="AD56" s="125"/>
      <c r="AE56" s="125"/>
      <c r="AF56" s="125"/>
      <c r="AG56" s="126"/>
      <c r="AH56" s="125"/>
      <c r="AI56" s="125"/>
      <c r="AJ56" s="126"/>
      <c r="AK56" s="126"/>
      <c r="AL56" s="132"/>
      <c r="AM56" s="126"/>
      <c r="AN56" s="126"/>
      <c r="AO56" s="126"/>
      <c r="AP56" s="126"/>
      <c r="AQ56" s="125"/>
      <c r="AR56" s="125"/>
      <c r="AS56" s="125"/>
      <c r="AT56" s="125"/>
      <c r="AU56" s="125"/>
      <c r="AV56" s="125"/>
      <c r="AW56" s="125"/>
      <c r="AX56" s="125"/>
      <c r="AY56" s="126"/>
      <c r="AZ56" s="125"/>
      <c r="BA56" s="125"/>
      <c r="BB56" s="126"/>
      <c r="BC56" s="126"/>
      <c r="BD56" s="132"/>
      <c r="BE56" s="126"/>
      <c r="BF56" s="126"/>
      <c r="BG56" s="126"/>
      <c r="BH56" s="126"/>
      <c r="BI56" s="125"/>
      <c r="BJ56" s="125"/>
      <c r="BK56" s="125"/>
      <c r="BL56" s="125"/>
      <c r="BM56" s="125"/>
      <c r="BN56" s="125"/>
      <c r="BO56" s="125"/>
      <c r="BP56" s="125"/>
      <c r="BQ56" s="126"/>
      <c r="BR56" s="125"/>
      <c r="BS56" s="125"/>
      <c r="BT56" s="126"/>
      <c r="BU56" s="126"/>
      <c r="BV56" s="132"/>
      <c r="BW56" s="126"/>
      <c r="BX56" s="126"/>
      <c r="BY56" s="126"/>
      <c r="BZ56" s="126"/>
      <c r="CA56" s="125"/>
      <c r="CB56" s="125"/>
      <c r="CC56" s="125"/>
      <c r="CD56" s="125"/>
      <c r="CE56" s="125"/>
      <c r="CF56" s="125"/>
      <c r="CG56" s="125"/>
      <c r="CH56" s="125"/>
      <c r="CI56" s="126"/>
      <c r="CJ56" s="125"/>
      <c r="CK56" s="125"/>
      <c r="CL56" s="126"/>
      <c r="CM56" s="126"/>
      <c r="CN56" s="132"/>
      <c r="CO56" s="126"/>
      <c r="CP56" s="126"/>
      <c r="CQ56" s="126"/>
      <c r="CR56" s="126"/>
      <c r="CS56" s="125"/>
      <c r="CT56" s="125"/>
      <c r="CU56" s="125"/>
      <c r="CV56" s="125"/>
      <c r="CW56" s="125"/>
      <c r="CX56" s="125"/>
      <c r="CY56" s="125"/>
      <c r="CZ56" s="125"/>
      <c r="DA56" s="126"/>
      <c r="DB56" s="125"/>
      <c r="DC56" s="125"/>
      <c r="DD56" s="126"/>
      <c r="DE56" s="126"/>
      <c r="DF56" s="132"/>
    </row>
    <row r="57" spans="1:110" ht="12.75" hidden="1" customHeight="1" outlineLevel="1" x14ac:dyDescent="0.3">
      <c r="A57" s="124"/>
      <c r="B57" s="124"/>
      <c r="C57" s="124"/>
      <c r="D57" s="124"/>
      <c r="E57" s="124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6"/>
      <c r="R57" s="125"/>
      <c r="S57" s="125"/>
      <c r="T57" s="132"/>
      <c r="U57" s="126"/>
      <c r="V57" s="126"/>
      <c r="W57" s="126"/>
      <c r="X57" s="126"/>
      <c r="Y57" s="125"/>
      <c r="Z57" s="125"/>
      <c r="AA57" s="125"/>
      <c r="AB57" s="125"/>
      <c r="AC57" s="125"/>
      <c r="AD57" s="125"/>
      <c r="AE57" s="125"/>
      <c r="AF57" s="125"/>
      <c r="AG57" s="126"/>
      <c r="AH57" s="125"/>
      <c r="AI57" s="125"/>
      <c r="AJ57" s="126"/>
      <c r="AK57" s="126"/>
      <c r="AL57" s="132"/>
      <c r="AM57" s="126"/>
      <c r="AN57" s="126"/>
      <c r="AO57" s="126"/>
      <c r="AP57" s="126"/>
      <c r="AQ57" s="125"/>
      <c r="AR57" s="125"/>
      <c r="AS57" s="125"/>
      <c r="AT57" s="125"/>
      <c r="AU57" s="125"/>
      <c r="AV57" s="125"/>
      <c r="AW57" s="125"/>
      <c r="AX57" s="125"/>
      <c r="AY57" s="126"/>
      <c r="AZ57" s="125"/>
      <c r="BA57" s="125"/>
      <c r="BB57" s="126"/>
      <c r="BC57" s="126"/>
      <c r="BD57" s="132"/>
      <c r="BE57" s="126"/>
      <c r="BF57" s="126"/>
      <c r="BG57" s="126"/>
      <c r="BH57" s="126"/>
      <c r="BI57" s="125"/>
      <c r="BJ57" s="125"/>
      <c r="BK57" s="125"/>
      <c r="BL57" s="125"/>
      <c r="BM57" s="125"/>
      <c r="BN57" s="125"/>
      <c r="BO57" s="125"/>
      <c r="BP57" s="125"/>
      <c r="BQ57" s="126"/>
      <c r="BR57" s="125"/>
      <c r="BS57" s="125"/>
      <c r="BT57" s="126"/>
      <c r="BU57" s="126"/>
      <c r="BV57" s="132"/>
      <c r="BW57" s="126"/>
      <c r="BX57" s="126"/>
      <c r="BY57" s="126"/>
      <c r="BZ57" s="126"/>
      <c r="CA57" s="125"/>
      <c r="CB57" s="125"/>
      <c r="CC57" s="125"/>
      <c r="CD57" s="125"/>
      <c r="CE57" s="125"/>
      <c r="CF57" s="125"/>
      <c r="CG57" s="125"/>
      <c r="CH57" s="125"/>
      <c r="CI57" s="126"/>
      <c r="CJ57" s="125"/>
      <c r="CK57" s="125"/>
      <c r="CL57" s="126"/>
      <c r="CM57" s="126"/>
      <c r="CN57" s="132"/>
      <c r="CO57" s="126"/>
      <c r="CP57" s="126"/>
      <c r="CQ57" s="126"/>
      <c r="CR57" s="126"/>
      <c r="CS57" s="125"/>
      <c r="CT57" s="125"/>
      <c r="CU57" s="125"/>
      <c r="CV57" s="125"/>
      <c r="CW57" s="125"/>
      <c r="CX57" s="125"/>
      <c r="CY57" s="125"/>
      <c r="CZ57" s="125"/>
      <c r="DA57" s="126"/>
      <c r="DB57" s="125"/>
      <c r="DC57" s="125"/>
      <c r="DD57" s="126"/>
      <c r="DE57" s="126"/>
      <c r="DF57" s="132"/>
    </row>
    <row r="58" spans="1:110" ht="12.75" hidden="1" customHeight="1" outlineLevel="1" x14ac:dyDescent="0.3">
      <c r="A58" s="124"/>
      <c r="B58" s="124"/>
      <c r="C58" s="124"/>
      <c r="D58" s="124"/>
      <c r="E58" s="124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6"/>
      <c r="R58" s="125"/>
      <c r="S58" s="125"/>
      <c r="T58" s="132"/>
      <c r="U58" s="126"/>
      <c r="V58" s="126"/>
      <c r="W58" s="126"/>
      <c r="X58" s="126"/>
      <c r="Y58" s="125"/>
      <c r="Z58" s="125"/>
      <c r="AA58" s="125"/>
      <c r="AB58" s="125"/>
      <c r="AC58" s="125"/>
      <c r="AD58" s="125"/>
      <c r="AE58" s="125"/>
      <c r="AF58" s="125"/>
      <c r="AG58" s="126"/>
      <c r="AH58" s="125"/>
      <c r="AI58" s="125"/>
      <c r="AJ58" s="126"/>
      <c r="AK58" s="126"/>
      <c r="AL58" s="132"/>
      <c r="AM58" s="126"/>
      <c r="AN58" s="126"/>
      <c r="AO58" s="126"/>
      <c r="AP58" s="126"/>
      <c r="AQ58" s="125"/>
      <c r="AR58" s="125"/>
      <c r="AS58" s="125"/>
      <c r="AT58" s="125"/>
      <c r="AU58" s="125"/>
      <c r="AV58" s="125"/>
      <c r="AW58" s="125"/>
      <c r="AX58" s="125"/>
      <c r="AY58" s="126"/>
      <c r="AZ58" s="125"/>
      <c r="BA58" s="125"/>
      <c r="BB58" s="126"/>
      <c r="BC58" s="126"/>
      <c r="BD58" s="132"/>
      <c r="BE58" s="126"/>
      <c r="BF58" s="126"/>
      <c r="BG58" s="126"/>
      <c r="BH58" s="126"/>
      <c r="BI58" s="125"/>
      <c r="BJ58" s="125"/>
      <c r="BK58" s="125"/>
      <c r="BL58" s="125"/>
      <c r="BM58" s="125"/>
      <c r="BN58" s="125"/>
      <c r="BO58" s="125"/>
      <c r="BP58" s="125"/>
      <c r="BQ58" s="126"/>
      <c r="BR58" s="125"/>
      <c r="BS58" s="125"/>
      <c r="BT58" s="126"/>
      <c r="BU58" s="126"/>
      <c r="BV58" s="132"/>
      <c r="BW58" s="126"/>
      <c r="BX58" s="126"/>
      <c r="BY58" s="126"/>
      <c r="BZ58" s="126"/>
      <c r="CA58" s="125"/>
      <c r="CB58" s="125"/>
      <c r="CC58" s="125"/>
      <c r="CD58" s="125"/>
      <c r="CE58" s="125"/>
      <c r="CF58" s="125"/>
      <c r="CG58" s="125"/>
      <c r="CH58" s="125"/>
      <c r="CI58" s="126"/>
      <c r="CJ58" s="125"/>
      <c r="CK58" s="125"/>
      <c r="CL58" s="126"/>
      <c r="CM58" s="126"/>
      <c r="CN58" s="132"/>
      <c r="CO58" s="126"/>
      <c r="CP58" s="126"/>
      <c r="CQ58" s="126"/>
      <c r="CR58" s="126"/>
      <c r="CS58" s="125"/>
      <c r="CT58" s="125"/>
      <c r="CU58" s="125"/>
      <c r="CV58" s="125"/>
      <c r="CW58" s="125"/>
      <c r="CX58" s="125"/>
      <c r="CY58" s="125"/>
      <c r="CZ58" s="125"/>
      <c r="DA58" s="126"/>
      <c r="DB58" s="125"/>
      <c r="DC58" s="125"/>
      <c r="DD58" s="126"/>
      <c r="DE58" s="126"/>
      <c r="DF58" s="132"/>
    </row>
    <row r="59" spans="1:110" ht="12.75" hidden="1" customHeight="1" outlineLevel="1" x14ac:dyDescent="0.3">
      <c r="A59" s="124"/>
      <c r="B59" s="124"/>
      <c r="C59" s="124"/>
      <c r="D59" s="124"/>
      <c r="E59" s="124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6"/>
      <c r="R59" s="125"/>
      <c r="S59" s="125"/>
      <c r="T59" s="132"/>
      <c r="U59" s="126"/>
      <c r="V59" s="126"/>
      <c r="W59" s="126"/>
      <c r="X59" s="126"/>
      <c r="Y59" s="125"/>
      <c r="Z59" s="125"/>
      <c r="AA59" s="125"/>
      <c r="AB59" s="125"/>
      <c r="AC59" s="125"/>
      <c r="AD59" s="125"/>
      <c r="AE59" s="125"/>
      <c r="AF59" s="125"/>
      <c r="AG59" s="126"/>
      <c r="AH59" s="125"/>
      <c r="AI59" s="125"/>
      <c r="AJ59" s="126"/>
      <c r="AK59" s="126"/>
      <c r="AL59" s="132"/>
      <c r="AM59" s="126"/>
      <c r="AN59" s="126"/>
      <c r="AO59" s="126"/>
      <c r="AP59" s="126"/>
      <c r="AQ59" s="125"/>
      <c r="AR59" s="125"/>
      <c r="AS59" s="125"/>
      <c r="AT59" s="125"/>
      <c r="AU59" s="125"/>
      <c r="AV59" s="125"/>
      <c r="AW59" s="125"/>
      <c r="AX59" s="125"/>
      <c r="AY59" s="126"/>
      <c r="AZ59" s="125"/>
      <c r="BA59" s="125"/>
      <c r="BB59" s="126"/>
      <c r="BC59" s="126"/>
      <c r="BD59" s="132"/>
      <c r="BE59" s="126"/>
      <c r="BF59" s="126"/>
      <c r="BG59" s="126"/>
      <c r="BH59" s="126"/>
      <c r="BI59" s="125"/>
      <c r="BJ59" s="125"/>
      <c r="BK59" s="125"/>
      <c r="BL59" s="125"/>
      <c r="BM59" s="125"/>
      <c r="BN59" s="125"/>
      <c r="BO59" s="125"/>
      <c r="BP59" s="125"/>
      <c r="BQ59" s="126"/>
      <c r="BR59" s="125"/>
      <c r="BS59" s="125"/>
      <c r="BT59" s="126"/>
      <c r="BU59" s="126"/>
      <c r="BV59" s="132"/>
      <c r="BW59" s="126"/>
      <c r="BX59" s="126"/>
      <c r="BY59" s="126"/>
      <c r="BZ59" s="126"/>
      <c r="CA59" s="125"/>
      <c r="CB59" s="125"/>
      <c r="CC59" s="125"/>
      <c r="CD59" s="125"/>
      <c r="CE59" s="125"/>
      <c r="CF59" s="125"/>
      <c r="CG59" s="125"/>
      <c r="CH59" s="125"/>
      <c r="CI59" s="126"/>
      <c r="CJ59" s="125"/>
      <c r="CK59" s="125"/>
      <c r="CL59" s="126"/>
      <c r="CM59" s="126"/>
      <c r="CN59" s="132"/>
      <c r="CO59" s="126"/>
      <c r="CP59" s="126"/>
      <c r="CQ59" s="126"/>
      <c r="CR59" s="126"/>
      <c r="CS59" s="125"/>
      <c r="CT59" s="125"/>
      <c r="CU59" s="125"/>
      <c r="CV59" s="125"/>
      <c r="CW59" s="125"/>
      <c r="CX59" s="125"/>
      <c r="CY59" s="125"/>
      <c r="CZ59" s="125"/>
      <c r="DA59" s="126"/>
      <c r="DB59" s="125"/>
      <c r="DC59" s="125"/>
      <c r="DD59" s="126"/>
      <c r="DE59" s="126"/>
      <c r="DF59" s="132"/>
    </row>
    <row r="60" spans="1:110" ht="12.75" hidden="1" customHeight="1" outlineLevel="1" x14ac:dyDescent="0.3">
      <c r="A60" s="124"/>
      <c r="B60" s="124"/>
      <c r="C60" s="124"/>
      <c r="D60" s="124"/>
      <c r="E60" s="124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6"/>
      <c r="R60" s="125"/>
      <c r="S60" s="125"/>
      <c r="T60" s="132"/>
      <c r="U60" s="126"/>
      <c r="V60" s="126"/>
      <c r="W60" s="126"/>
      <c r="X60" s="126"/>
      <c r="Y60" s="125"/>
      <c r="Z60" s="125"/>
      <c r="AA60" s="125"/>
      <c r="AB60" s="125"/>
      <c r="AC60" s="125"/>
      <c r="AD60" s="125"/>
      <c r="AE60" s="125"/>
      <c r="AF60" s="125"/>
      <c r="AG60" s="126"/>
      <c r="AH60" s="125"/>
      <c r="AI60" s="125"/>
      <c r="AJ60" s="126"/>
      <c r="AK60" s="126"/>
      <c r="AL60" s="132"/>
      <c r="AM60" s="126"/>
      <c r="AN60" s="126"/>
      <c r="AO60" s="126"/>
      <c r="AP60" s="126"/>
      <c r="AQ60" s="125"/>
      <c r="AR60" s="125"/>
      <c r="AS60" s="125"/>
      <c r="AT60" s="125"/>
      <c r="AU60" s="125"/>
      <c r="AV60" s="125"/>
      <c r="AW60" s="125"/>
      <c r="AX60" s="125"/>
      <c r="AY60" s="126"/>
      <c r="AZ60" s="125"/>
      <c r="BA60" s="125"/>
      <c r="BB60" s="126"/>
      <c r="BC60" s="126"/>
      <c r="BD60" s="132"/>
      <c r="BE60" s="126"/>
      <c r="BF60" s="126"/>
      <c r="BG60" s="126"/>
      <c r="BH60" s="126"/>
      <c r="BI60" s="125"/>
      <c r="BJ60" s="125"/>
      <c r="BK60" s="125"/>
      <c r="BL60" s="125"/>
      <c r="BM60" s="125"/>
      <c r="BN60" s="125"/>
      <c r="BO60" s="125"/>
      <c r="BP60" s="125"/>
      <c r="BQ60" s="126"/>
      <c r="BR60" s="125"/>
      <c r="BS60" s="125"/>
      <c r="BT60" s="126"/>
      <c r="BU60" s="126"/>
      <c r="BV60" s="132"/>
      <c r="BW60" s="126"/>
      <c r="BX60" s="126"/>
      <c r="BY60" s="126"/>
      <c r="BZ60" s="126"/>
      <c r="CA60" s="125"/>
      <c r="CB60" s="125"/>
      <c r="CC60" s="125"/>
      <c r="CD60" s="125"/>
      <c r="CE60" s="125"/>
      <c r="CF60" s="125"/>
      <c r="CG60" s="125"/>
      <c r="CH60" s="125"/>
      <c r="CI60" s="126"/>
      <c r="CJ60" s="125"/>
      <c r="CK60" s="125"/>
      <c r="CL60" s="126"/>
      <c r="CM60" s="126"/>
      <c r="CN60" s="132"/>
      <c r="CO60" s="126"/>
      <c r="CP60" s="126"/>
      <c r="CQ60" s="126"/>
      <c r="CR60" s="126"/>
      <c r="CS60" s="125"/>
      <c r="CT60" s="125"/>
      <c r="CU60" s="125"/>
      <c r="CV60" s="125"/>
      <c r="CW60" s="125"/>
      <c r="CX60" s="125"/>
      <c r="CY60" s="125"/>
      <c r="CZ60" s="125"/>
      <c r="DA60" s="126"/>
      <c r="DB60" s="125"/>
      <c r="DC60" s="125"/>
      <c r="DD60" s="126"/>
      <c r="DE60" s="126"/>
      <c r="DF60" s="132"/>
    </row>
    <row r="61" spans="1:110" ht="12.75" hidden="1" customHeight="1" outlineLevel="1" x14ac:dyDescent="0.3">
      <c r="A61" s="124"/>
      <c r="B61" s="124"/>
      <c r="C61" s="124"/>
      <c r="D61" s="124"/>
      <c r="E61" s="124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6"/>
      <c r="R61" s="125"/>
      <c r="S61" s="125"/>
      <c r="T61" s="132"/>
      <c r="U61" s="126"/>
      <c r="V61" s="126"/>
      <c r="W61" s="126"/>
      <c r="X61" s="126"/>
      <c r="Y61" s="125"/>
      <c r="Z61" s="125"/>
      <c r="AA61" s="125"/>
      <c r="AB61" s="125"/>
      <c r="AC61" s="125"/>
      <c r="AD61" s="125"/>
      <c r="AE61" s="125"/>
      <c r="AF61" s="125"/>
      <c r="AG61" s="126"/>
      <c r="AH61" s="125"/>
      <c r="AI61" s="125"/>
      <c r="AJ61" s="126"/>
      <c r="AK61" s="126"/>
      <c r="AL61" s="132"/>
      <c r="AM61" s="126"/>
      <c r="AN61" s="126"/>
      <c r="AO61" s="126"/>
      <c r="AP61" s="126"/>
      <c r="AQ61" s="125"/>
      <c r="AR61" s="125"/>
      <c r="AS61" s="125"/>
      <c r="AT61" s="125"/>
      <c r="AU61" s="125"/>
      <c r="AV61" s="125"/>
      <c r="AW61" s="125"/>
      <c r="AX61" s="125"/>
      <c r="AY61" s="126"/>
      <c r="AZ61" s="125"/>
      <c r="BA61" s="125"/>
      <c r="BB61" s="126"/>
      <c r="BC61" s="126"/>
      <c r="BD61" s="132"/>
      <c r="BE61" s="126"/>
      <c r="BF61" s="126"/>
      <c r="BG61" s="126"/>
      <c r="BH61" s="126"/>
      <c r="BI61" s="125"/>
      <c r="BJ61" s="125"/>
      <c r="BK61" s="125"/>
      <c r="BL61" s="125"/>
      <c r="BM61" s="125"/>
      <c r="BN61" s="125"/>
      <c r="BO61" s="125"/>
      <c r="BP61" s="125"/>
      <c r="BQ61" s="126"/>
      <c r="BR61" s="125"/>
      <c r="BS61" s="125"/>
      <c r="BT61" s="126"/>
      <c r="BU61" s="126"/>
      <c r="BV61" s="132"/>
      <c r="BW61" s="126"/>
      <c r="BX61" s="126"/>
      <c r="BY61" s="126"/>
      <c r="BZ61" s="126"/>
      <c r="CA61" s="125"/>
      <c r="CB61" s="125"/>
      <c r="CC61" s="125"/>
      <c r="CD61" s="125"/>
      <c r="CE61" s="125"/>
      <c r="CF61" s="125"/>
      <c r="CG61" s="125"/>
      <c r="CH61" s="125"/>
      <c r="CI61" s="126"/>
      <c r="CJ61" s="125"/>
      <c r="CK61" s="125"/>
      <c r="CL61" s="126"/>
      <c r="CM61" s="126"/>
      <c r="CN61" s="132"/>
      <c r="CO61" s="126"/>
      <c r="CP61" s="126"/>
      <c r="CQ61" s="126"/>
      <c r="CR61" s="126"/>
      <c r="CS61" s="125"/>
      <c r="CT61" s="125"/>
      <c r="CU61" s="125"/>
      <c r="CV61" s="125"/>
      <c r="CW61" s="125"/>
      <c r="CX61" s="125"/>
      <c r="CY61" s="125"/>
      <c r="CZ61" s="125"/>
      <c r="DA61" s="126"/>
      <c r="DB61" s="125"/>
      <c r="DC61" s="125"/>
      <c r="DD61" s="126"/>
      <c r="DE61" s="126"/>
      <c r="DF61" s="132"/>
    </row>
    <row r="62" spans="1:110" ht="12.75" hidden="1" customHeight="1" outlineLevel="1" x14ac:dyDescent="0.3">
      <c r="A62" s="124"/>
      <c r="B62" s="124"/>
      <c r="C62" s="124"/>
      <c r="D62" s="124"/>
      <c r="E62" s="124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6"/>
      <c r="R62" s="125"/>
      <c r="S62" s="125"/>
      <c r="T62" s="132"/>
      <c r="U62" s="126"/>
      <c r="V62" s="126"/>
      <c r="W62" s="126"/>
      <c r="X62" s="126"/>
      <c r="Y62" s="125"/>
      <c r="Z62" s="125"/>
      <c r="AA62" s="125"/>
      <c r="AB62" s="125"/>
      <c r="AC62" s="125"/>
      <c r="AD62" s="125"/>
      <c r="AE62" s="125"/>
      <c r="AF62" s="125"/>
      <c r="AG62" s="126"/>
      <c r="AH62" s="125"/>
      <c r="AI62" s="125"/>
      <c r="AJ62" s="126"/>
      <c r="AK62" s="126"/>
      <c r="AL62" s="132"/>
      <c r="AM62" s="126"/>
      <c r="AN62" s="126"/>
      <c r="AO62" s="126"/>
      <c r="AP62" s="126"/>
      <c r="AQ62" s="125"/>
      <c r="AR62" s="125"/>
      <c r="AS62" s="125"/>
      <c r="AT62" s="125"/>
      <c r="AU62" s="125"/>
      <c r="AV62" s="125"/>
      <c r="AW62" s="125"/>
      <c r="AX62" s="125"/>
      <c r="AY62" s="126"/>
      <c r="AZ62" s="125"/>
      <c r="BA62" s="125"/>
      <c r="BB62" s="126"/>
      <c r="BC62" s="126"/>
      <c r="BD62" s="132"/>
      <c r="BE62" s="126"/>
      <c r="BF62" s="126"/>
      <c r="BG62" s="126"/>
      <c r="BH62" s="126"/>
      <c r="BI62" s="125"/>
      <c r="BJ62" s="125"/>
      <c r="BK62" s="125"/>
      <c r="BL62" s="125"/>
      <c r="BM62" s="125"/>
      <c r="BN62" s="125"/>
      <c r="BO62" s="125"/>
      <c r="BP62" s="125"/>
      <c r="BQ62" s="126"/>
      <c r="BR62" s="125"/>
      <c r="BS62" s="125"/>
      <c r="BT62" s="126"/>
      <c r="BU62" s="126"/>
      <c r="BV62" s="132"/>
      <c r="BW62" s="126"/>
      <c r="BX62" s="126"/>
      <c r="BY62" s="126"/>
      <c r="BZ62" s="126"/>
      <c r="CA62" s="125"/>
      <c r="CB62" s="125"/>
      <c r="CC62" s="125"/>
      <c r="CD62" s="125"/>
      <c r="CE62" s="125"/>
      <c r="CF62" s="125"/>
      <c r="CG62" s="125"/>
      <c r="CH62" s="125"/>
      <c r="CI62" s="126"/>
      <c r="CJ62" s="125"/>
      <c r="CK62" s="125"/>
      <c r="CL62" s="126"/>
      <c r="CM62" s="126"/>
      <c r="CN62" s="132"/>
      <c r="CO62" s="126"/>
      <c r="CP62" s="126"/>
      <c r="CQ62" s="126"/>
      <c r="CR62" s="126"/>
      <c r="CS62" s="125"/>
      <c r="CT62" s="125"/>
      <c r="CU62" s="125"/>
      <c r="CV62" s="125"/>
      <c r="CW62" s="125"/>
      <c r="CX62" s="125"/>
      <c r="CY62" s="125"/>
      <c r="CZ62" s="125"/>
      <c r="DA62" s="126"/>
      <c r="DB62" s="125"/>
      <c r="DC62" s="125"/>
      <c r="DD62" s="126"/>
      <c r="DE62" s="126"/>
      <c r="DF62" s="132"/>
    </row>
    <row r="63" spans="1:110" ht="12.75" hidden="1" customHeight="1" outlineLevel="1" x14ac:dyDescent="0.3">
      <c r="A63" s="124"/>
      <c r="B63" s="124"/>
      <c r="C63" s="124"/>
      <c r="D63" s="124"/>
      <c r="E63" s="124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6"/>
      <c r="R63" s="125"/>
      <c r="S63" s="125"/>
      <c r="T63" s="132"/>
      <c r="U63" s="126"/>
      <c r="V63" s="126"/>
      <c r="W63" s="126"/>
      <c r="X63" s="126"/>
      <c r="Y63" s="125"/>
      <c r="Z63" s="125"/>
      <c r="AA63" s="125"/>
      <c r="AB63" s="125"/>
      <c r="AC63" s="125"/>
      <c r="AD63" s="125"/>
      <c r="AE63" s="125"/>
      <c r="AF63" s="125"/>
      <c r="AG63" s="126"/>
      <c r="AH63" s="125"/>
      <c r="AI63" s="125"/>
      <c r="AJ63" s="126"/>
      <c r="AK63" s="126"/>
      <c r="AL63" s="132"/>
      <c r="AM63" s="126"/>
      <c r="AN63" s="126"/>
      <c r="AO63" s="126"/>
      <c r="AP63" s="126"/>
      <c r="AQ63" s="125"/>
      <c r="AR63" s="125"/>
      <c r="AS63" s="125"/>
      <c r="AT63" s="125"/>
      <c r="AU63" s="125"/>
      <c r="AV63" s="125"/>
      <c r="AW63" s="125"/>
      <c r="AX63" s="125"/>
      <c r="AY63" s="126"/>
      <c r="AZ63" s="125"/>
      <c r="BA63" s="125"/>
      <c r="BB63" s="126"/>
      <c r="BC63" s="126"/>
      <c r="BD63" s="132"/>
      <c r="BE63" s="126"/>
      <c r="BF63" s="126"/>
      <c r="BG63" s="126"/>
      <c r="BH63" s="126"/>
      <c r="BI63" s="125"/>
      <c r="BJ63" s="125"/>
      <c r="BK63" s="125"/>
      <c r="BL63" s="125"/>
      <c r="BM63" s="125"/>
      <c r="BN63" s="125"/>
      <c r="BO63" s="125"/>
      <c r="BP63" s="125"/>
      <c r="BQ63" s="126"/>
      <c r="BR63" s="125"/>
      <c r="BS63" s="125"/>
      <c r="BT63" s="126"/>
      <c r="BU63" s="126"/>
      <c r="BV63" s="132"/>
      <c r="BW63" s="126"/>
      <c r="BX63" s="126"/>
      <c r="BY63" s="126"/>
      <c r="BZ63" s="126"/>
      <c r="CA63" s="125"/>
      <c r="CB63" s="125"/>
      <c r="CC63" s="125"/>
      <c r="CD63" s="125"/>
      <c r="CE63" s="125"/>
      <c r="CF63" s="125"/>
      <c r="CG63" s="125"/>
      <c r="CH63" s="125"/>
      <c r="CI63" s="126"/>
      <c r="CJ63" s="125"/>
      <c r="CK63" s="125"/>
      <c r="CL63" s="126"/>
      <c r="CM63" s="126"/>
      <c r="CN63" s="132"/>
      <c r="CO63" s="126"/>
      <c r="CP63" s="126"/>
      <c r="CQ63" s="126"/>
      <c r="CR63" s="126"/>
      <c r="CS63" s="125"/>
      <c r="CT63" s="125"/>
      <c r="CU63" s="125"/>
      <c r="CV63" s="125"/>
      <c r="CW63" s="125"/>
      <c r="CX63" s="125"/>
      <c r="CY63" s="125"/>
      <c r="CZ63" s="125"/>
      <c r="DA63" s="126"/>
      <c r="DB63" s="125"/>
      <c r="DC63" s="125"/>
      <c r="DD63" s="126"/>
      <c r="DE63" s="126"/>
      <c r="DF63" s="132"/>
    </row>
    <row r="64" spans="1:110" ht="12.75" hidden="1" customHeight="1" outlineLevel="1" x14ac:dyDescent="0.3">
      <c r="A64" s="124"/>
      <c r="B64" s="124"/>
      <c r="C64" s="124"/>
      <c r="D64" s="124"/>
      <c r="E64" s="124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6"/>
      <c r="R64" s="125"/>
      <c r="S64" s="125"/>
      <c r="T64" s="132"/>
      <c r="U64" s="126"/>
      <c r="V64" s="126"/>
      <c r="W64" s="126"/>
      <c r="X64" s="126"/>
      <c r="Y64" s="125"/>
      <c r="Z64" s="125"/>
      <c r="AA64" s="125"/>
      <c r="AB64" s="125"/>
      <c r="AC64" s="125"/>
      <c r="AD64" s="125"/>
      <c r="AE64" s="125"/>
      <c r="AF64" s="125"/>
      <c r="AG64" s="126"/>
      <c r="AH64" s="125"/>
      <c r="AI64" s="125"/>
      <c r="AJ64" s="126"/>
      <c r="AK64" s="126"/>
      <c r="AL64" s="132"/>
      <c r="AM64" s="126"/>
      <c r="AN64" s="126"/>
      <c r="AO64" s="126"/>
      <c r="AP64" s="126"/>
      <c r="AQ64" s="125"/>
      <c r="AR64" s="125"/>
      <c r="AS64" s="125"/>
      <c r="AT64" s="125"/>
      <c r="AU64" s="125"/>
      <c r="AV64" s="125"/>
      <c r="AW64" s="125"/>
      <c r="AX64" s="125"/>
      <c r="AY64" s="126"/>
      <c r="AZ64" s="125"/>
      <c r="BA64" s="125"/>
      <c r="BB64" s="126"/>
      <c r="BC64" s="126"/>
      <c r="BD64" s="132"/>
      <c r="BE64" s="126"/>
      <c r="BF64" s="126"/>
      <c r="BG64" s="126"/>
      <c r="BH64" s="126"/>
      <c r="BI64" s="125"/>
      <c r="BJ64" s="125"/>
      <c r="BK64" s="125"/>
      <c r="BL64" s="125"/>
      <c r="BM64" s="125"/>
      <c r="BN64" s="125"/>
      <c r="BO64" s="125"/>
      <c r="BP64" s="125"/>
      <c r="BQ64" s="126"/>
      <c r="BR64" s="125"/>
      <c r="BS64" s="125"/>
      <c r="BT64" s="126"/>
      <c r="BU64" s="126"/>
      <c r="BV64" s="132"/>
      <c r="BW64" s="126"/>
      <c r="BX64" s="126"/>
      <c r="BY64" s="126"/>
      <c r="BZ64" s="126"/>
      <c r="CA64" s="125"/>
      <c r="CB64" s="125"/>
      <c r="CC64" s="125"/>
      <c r="CD64" s="125"/>
      <c r="CE64" s="125"/>
      <c r="CF64" s="125"/>
      <c r="CG64" s="125"/>
      <c r="CH64" s="125"/>
      <c r="CI64" s="126"/>
      <c r="CJ64" s="125"/>
      <c r="CK64" s="125"/>
      <c r="CL64" s="126"/>
      <c r="CM64" s="126"/>
      <c r="CN64" s="132"/>
      <c r="CO64" s="126"/>
      <c r="CP64" s="126"/>
      <c r="CQ64" s="126"/>
      <c r="CR64" s="126"/>
      <c r="CS64" s="125"/>
      <c r="CT64" s="125"/>
      <c r="CU64" s="125"/>
      <c r="CV64" s="125"/>
      <c r="CW64" s="125"/>
      <c r="CX64" s="125"/>
      <c r="CY64" s="125"/>
      <c r="CZ64" s="125"/>
      <c r="DA64" s="126"/>
      <c r="DB64" s="125"/>
      <c r="DC64" s="125"/>
      <c r="DD64" s="126"/>
      <c r="DE64" s="126"/>
      <c r="DF64" s="132"/>
    </row>
    <row r="65" spans="1:110" ht="12.75" hidden="1" customHeight="1" outlineLevel="1" x14ac:dyDescent="0.3">
      <c r="A65" s="124"/>
      <c r="B65" s="124"/>
      <c r="C65" s="124"/>
      <c r="D65" s="124"/>
      <c r="E65" s="124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6"/>
      <c r="R65" s="125"/>
      <c r="S65" s="125"/>
      <c r="T65" s="132"/>
      <c r="U65" s="126"/>
      <c r="V65" s="126"/>
      <c r="W65" s="126"/>
      <c r="X65" s="126"/>
      <c r="Y65" s="125"/>
      <c r="Z65" s="125"/>
      <c r="AA65" s="125"/>
      <c r="AB65" s="125"/>
      <c r="AC65" s="125"/>
      <c r="AD65" s="125"/>
      <c r="AE65" s="125"/>
      <c r="AF65" s="125"/>
      <c r="AG65" s="126"/>
      <c r="AH65" s="125"/>
      <c r="AI65" s="125"/>
      <c r="AJ65" s="126"/>
      <c r="AK65" s="126"/>
      <c r="AL65" s="132"/>
      <c r="AM65" s="126"/>
      <c r="AN65" s="126"/>
      <c r="AO65" s="126"/>
      <c r="AP65" s="126"/>
      <c r="AQ65" s="125"/>
      <c r="AR65" s="125"/>
      <c r="AS65" s="125"/>
      <c r="AT65" s="125"/>
      <c r="AU65" s="125"/>
      <c r="AV65" s="125"/>
      <c r="AW65" s="125"/>
      <c r="AX65" s="125"/>
      <c r="AY65" s="126"/>
      <c r="AZ65" s="125"/>
      <c r="BA65" s="125"/>
      <c r="BB65" s="126"/>
      <c r="BC65" s="126"/>
      <c r="BD65" s="132"/>
      <c r="BE65" s="126"/>
      <c r="BF65" s="126"/>
      <c r="BG65" s="126"/>
      <c r="BH65" s="126"/>
      <c r="BI65" s="125"/>
      <c r="BJ65" s="125"/>
      <c r="BK65" s="125"/>
      <c r="BL65" s="125"/>
      <c r="BM65" s="125"/>
      <c r="BN65" s="125"/>
      <c r="BO65" s="125"/>
      <c r="BP65" s="125"/>
      <c r="BQ65" s="126"/>
      <c r="BR65" s="125"/>
      <c r="BS65" s="125"/>
      <c r="BT65" s="126"/>
      <c r="BU65" s="126"/>
      <c r="BV65" s="132"/>
      <c r="BW65" s="126"/>
      <c r="BX65" s="126"/>
      <c r="BY65" s="126"/>
      <c r="BZ65" s="126"/>
      <c r="CA65" s="125"/>
      <c r="CB65" s="125"/>
      <c r="CC65" s="125"/>
      <c r="CD65" s="125"/>
      <c r="CE65" s="125"/>
      <c r="CF65" s="125"/>
      <c r="CG65" s="125"/>
      <c r="CH65" s="125"/>
      <c r="CI65" s="126"/>
      <c r="CJ65" s="125"/>
      <c r="CK65" s="125"/>
      <c r="CL65" s="126"/>
      <c r="CM65" s="126"/>
      <c r="CN65" s="132"/>
      <c r="CO65" s="126"/>
      <c r="CP65" s="126"/>
      <c r="CQ65" s="126"/>
      <c r="CR65" s="126"/>
      <c r="CS65" s="125"/>
      <c r="CT65" s="125"/>
      <c r="CU65" s="125"/>
      <c r="CV65" s="125"/>
      <c r="CW65" s="125"/>
      <c r="CX65" s="125"/>
      <c r="CY65" s="125"/>
      <c r="CZ65" s="125"/>
      <c r="DA65" s="126"/>
      <c r="DB65" s="125"/>
      <c r="DC65" s="125"/>
      <c r="DD65" s="126"/>
      <c r="DE65" s="126"/>
      <c r="DF65" s="132"/>
    </row>
    <row r="66" spans="1:110" ht="12.75" hidden="1" customHeight="1" outlineLevel="1" x14ac:dyDescent="0.3">
      <c r="A66" s="124"/>
      <c r="B66" s="124"/>
      <c r="C66" s="124"/>
      <c r="D66" s="124"/>
      <c r="E66" s="124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6"/>
      <c r="R66" s="125"/>
      <c r="S66" s="125"/>
      <c r="T66" s="132"/>
      <c r="U66" s="126"/>
      <c r="V66" s="126"/>
      <c r="W66" s="126"/>
      <c r="X66" s="126"/>
      <c r="Y66" s="125"/>
      <c r="Z66" s="125"/>
      <c r="AA66" s="125"/>
      <c r="AB66" s="125"/>
      <c r="AC66" s="125"/>
      <c r="AD66" s="125"/>
      <c r="AE66" s="125"/>
      <c r="AF66" s="125"/>
      <c r="AG66" s="126"/>
      <c r="AH66" s="125"/>
      <c r="AI66" s="125"/>
      <c r="AJ66" s="126"/>
      <c r="AK66" s="126"/>
      <c r="AL66" s="132"/>
      <c r="AM66" s="126"/>
      <c r="AN66" s="126"/>
      <c r="AO66" s="126"/>
      <c r="AP66" s="126"/>
      <c r="AQ66" s="125"/>
      <c r="AR66" s="125"/>
      <c r="AS66" s="125"/>
      <c r="AT66" s="125"/>
      <c r="AU66" s="125"/>
      <c r="AV66" s="125"/>
      <c r="AW66" s="125"/>
      <c r="AX66" s="125"/>
      <c r="AY66" s="126"/>
      <c r="AZ66" s="125"/>
      <c r="BA66" s="125"/>
      <c r="BB66" s="126"/>
      <c r="BC66" s="126"/>
      <c r="BD66" s="132"/>
      <c r="BE66" s="126"/>
      <c r="BF66" s="126"/>
      <c r="BG66" s="126"/>
      <c r="BH66" s="126"/>
      <c r="BI66" s="125"/>
      <c r="BJ66" s="125"/>
      <c r="BK66" s="125"/>
      <c r="BL66" s="125"/>
      <c r="BM66" s="125"/>
      <c r="BN66" s="125"/>
      <c r="BO66" s="125"/>
      <c r="BP66" s="125"/>
      <c r="BQ66" s="126"/>
      <c r="BR66" s="125"/>
      <c r="BS66" s="125"/>
      <c r="BT66" s="126"/>
      <c r="BU66" s="126"/>
      <c r="BV66" s="132"/>
      <c r="BW66" s="126"/>
      <c r="BX66" s="126"/>
      <c r="BY66" s="126"/>
      <c r="BZ66" s="126"/>
      <c r="CA66" s="125"/>
      <c r="CB66" s="125"/>
      <c r="CC66" s="125"/>
      <c r="CD66" s="125"/>
      <c r="CE66" s="125"/>
      <c r="CF66" s="125"/>
      <c r="CG66" s="125"/>
      <c r="CH66" s="125"/>
      <c r="CI66" s="126"/>
      <c r="CJ66" s="125"/>
      <c r="CK66" s="125"/>
      <c r="CL66" s="126"/>
      <c r="CM66" s="126"/>
      <c r="CN66" s="132"/>
      <c r="CO66" s="126"/>
      <c r="CP66" s="126"/>
      <c r="CQ66" s="126"/>
      <c r="CR66" s="126"/>
      <c r="CS66" s="125"/>
      <c r="CT66" s="125"/>
      <c r="CU66" s="125"/>
      <c r="CV66" s="125"/>
      <c r="CW66" s="125"/>
      <c r="CX66" s="125"/>
      <c r="CY66" s="125"/>
      <c r="CZ66" s="125"/>
      <c r="DA66" s="126"/>
      <c r="DB66" s="125"/>
      <c r="DC66" s="125"/>
      <c r="DD66" s="126"/>
      <c r="DE66" s="126"/>
      <c r="DF66" s="132"/>
    </row>
    <row r="67" spans="1:110" ht="12.75" hidden="1" customHeight="1" outlineLevel="1" x14ac:dyDescent="0.3">
      <c r="A67" s="124"/>
      <c r="B67" s="124"/>
      <c r="C67" s="124"/>
      <c r="D67" s="124"/>
      <c r="E67" s="124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6"/>
      <c r="R67" s="125"/>
      <c r="S67" s="125"/>
      <c r="T67" s="132"/>
      <c r="U67" s="126"/>
      <c r="V67" s="126"/>
      <c r="W67" s="126"/>
      <c r="X67" s="126"/>
      <c r="Y67" s="125"/>
      <c r="Z67" s="125"/>
      <c r="AA67" s="125"/>
      <c r="AB67" s="125"/>
      <c r="AC67" s="125"/>
      <c r="AD67" s="125"/>
      <c r="AE67" s="125"/>
      <c r="AF67" s="125"/>
      <c r="AG67" s="126"/>
      <c r="AH67" s="125"/>
      <c r="AI67" s="125"/>
      <c r="AJ67" s="126"/>
      <c r="AK67" s="126"/>
      <c r="AL67" s="132"/>
      <c r="AM67" s="126"/>
      <c r="AN67" s="126"/>
      <c r="AO67" s="126"/>
      <c r="AP67" s="126"/>
      <c r="AQ67" s="125"/>
      <c r="AR67" s="125"/>
      <c r="AS67" s="125"/>
      <c r="AT67" s="125"/>
      <c r="AU67" s="125"/>
      <c r="AV67" s="125"/>
      <c r="AW67" s="125"/>
      <c r="AX67" s="125"/>
      <c r="AY67" s="126"/>
      <c r="AZ67" s="125"/>
      <c r="BA67" s="125"/>
      <c r="BB67" s="126"/>
      <c r="BC67" s="126"/>
      <c r="BD67" s="132"/>
      <c r="BE67" s="126"/>
      <c r="BF67" s="126"/>
      <c r="BG67" s="126"/>
      <c r="BH67" s="126"/>
      <c r="BI67" s="125"/>
      <c r="BJ67" s="125"/>
      <c r="BK67" s="125"/>
      <c r="BL67" s="125"/>
      <c r="BM67" s="125"/>
      <c r="BN67" s="125"/>
      <c r="BO67" s="125"/>
      <c r="BP67" s="125"/>
      <c r="BQ67" s="126"/>
      <c r="BR67" s="125"/>
      <c r="BS67" s="125"/>
      <c r="BT67" s="126"/>
      <c r="BU67" s="126"/>
      <c r="BV67" s="132"/>
      <c r="BW67" s="126"/>
      <c r="BX67" s="126"/>
      <c r="BY67" s="126"/>
      <c r="BZ67" s="126"/>
      <c r="CA67" s="125"/>
      <c r="CB67" s="125"/>
      <c r="CC67" s="125"/>
      <c r="CD67" s="125"/>
      <c r="CE67" s="125"/>
      <c r="CF67" s="125"/>
      <c r="CG67" s="125"/>
      <c r="CH67" s="125"/>
      <c r="CI67" s="126"/>
      <c r="CJ67" s="125"/>
      <c r="CK67" s="125"/>
      <c r="CL67" s="126"/>
      <c r="CM67" s="126"/>
      <c r="CN67" s="132"/>
      <c r="CO67" s="126"/>
      <c r="CP67" s="126"/>
      <c r="CQ67" s="126"/>
      <c r="CR67" s="126"/>
      <c r="CS67" s="125"/>
      <c r="CT67" s="125"/>
      <c r="CU67" s="125"/>
      <c r="CV67" s="125"/>
      <c r="CW67" s="125"/>
      <c r="CX67" s="125"/>
      <c r="CY67" s="125"/>
      <c r="CZ67" s="125"/>
      <c r="DA67" s="126"/>
      <c r="DB67" s="125"/>
      <c r="DC67" s="125"/>
      <c r="DD67" s="126"/>
      <c r="DE67" s="126"/>
      <c r="DF67" s="132"/>
    </row>
    <row r="68" spans="1:110" ht="12.75" hidden="1" customHeight="1" outlineLevel="1" x14ac:dyDescent="0.3">
      <c r="A68" s="124"/>
      <c r="B68" s="124"/>
      <c r="C68" s="124"/>
      <c r="D68" s="124"/>
      <c r="E68" s="124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6"/>
      <c r="R68" s="125"/>
      <c r="S68" s="125"/>
      <c r="T68" s="132"/>
      <c r="U68" s="126"/>
      <c r="V68" s="126"/>
      <c r="W68" s="126"/>
      <c r="X68" s="126"/>
      <c r="Y68" s="125"/>
      <c r="Z68" s="125"/>
      <c r="AA68" s="125"/>
      <c r="AB68" s="125"/>
      <c r="AC68" s="125"/>
      <c r="AD68" s="125"/>
      <c r="AE68" s="125"/>
      <c r="AF68" s="125"/>
      <c r="AG68" s="126"/>
      <c r="AH68" s="125"/>
      <c r="AI68" s="125"/>
      <c r="AJ68" s="126"/>
      <c r="AK68" s="126"/>
      <c r="AL68" s="132"/>
      <c r="AM68" s="126"/>
      <c r="AN68" s="126"/>
      <c r="AO68" s="126"/>
      <c r="AP68" s="126"/>
      <c r="AQ68" s="125"/>
      <c r="AR68" s="125"/>
      <c r="AS68" s="125"/>
      <c r="AT68" s="125"/>
      <c r="AU68" s="125"/>
      <c r="AV68" s="125"/>
      <c r="AW68" s="125"/>
      <c r="AX68" s="125"/>
      <c r="AY68" s="126"/>
      <c r="AZ68" s="125"/>
      <c r="BA68" s="125"/>
      <c r="BB68" s="126"/>
      <c r="BC68" s="126"/>
      <c r="BD68" s="132"/>
      <c r="BE68" s="126"/>
      <c r="BF68" s="126"/>
      <c r="BG68" s="126"/>
      <c r="BH68" s="126"/>
      <c r="BI68" s="125"/>
      <c r="BJ68" s="125"/>
      <c r="BK68" s="125"/>
      <c r="BL68" s="125"/>
      <c r="BM68" s="125"/>
      <c r="BN68" s="125"/>
      <c r="BO68" s="125"/>
      <c r="BP68" s="125"/>
      <c r="BQ68" s="126"/>
      <c r="BR68" s="125"/>
      <c r="BS68" s="125"/>
      <c r="BT68" s="126"/>
      <c r="BU68" s="126"/>
      <c r="BV68" s="132"/>
      <c r="BW68" s="126"/>
      <c r="BX68" s="126"/>
      <c r="BY68" s="126"/>
      <c r="BZ68" s="126"/>
      <c r="CA68" s="125"/>
      <c r="CB68" s="125"/>
      <c r="CC68" s="125"/>
      <c r="CD68" s="125"/>
      <c r="CE68" s="125"/>
      <c r="CF68" s="125"/>
      <c r="CG68" s="125"/>
      <c r="CH68" s="125"/>
      <c r="CI68" s="126"/>
      <c r="CJ68" s="125"/>
      <c r="CK68" s="125"/>
      <c r="CL68" s="126"/>
      <c r="CM68" s="126"/>
      <c r="CN68" s="132"/>
      <c r="CO68" s="126"/>
      <c r="CP68" s="126"/>
      <c r="CQ68" s="126"/>
      <c r="CR68" s="126"/>
      <c r="CS68" s="125"/>
      <c r="CT68" s="125"/>
      <c r="CU68" s="125"/>
      <c r="CV68" s="125"/>
      <c r="CW68" s="125"/>
      <c r="CX68" s="125"/>
      <c r="CY68" s="125"/>
      <c r="CZ68" s="125"/>
      <c r="DA68" s="126"/>
      <c r="DB68" s="125"/>
      <c r="DC68" s="125"/>
      <c r="DD68" s="126"/>
      <c r="DE68" s="126"/>
      <c r="DF68" s="132"/>
    </row>
    <row r="69" spans="1:110" ht="12.75" hidden="1" customHeight="1" outlineLevel="1" x14ac:dyDescent="0.3">
      <c r="A69" s="124"/>
      <c r="B69" s="124"/>
      <c r="C69" s="124"/>
      <c r="D69" s="124"/>
      <c r="E69" s="124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6"/>
      <c r="R69" s="125"/>
      <c r="S69" s="125"/>
      <c r="T69" s="132"/>
      <c r="U69" s="126"/>
      <c r="V69" s="126"/>
      <c r="W69" s="126"/>
      <c r="X69" s="126"/>
      <c r="Y69" s="125"/>
      <c r="Z69" s="125"/>
      <c r="AA69" s="125"/>
      <c r="AB69" s="125"/>
      <c r="AC69" s="125"/>
      <c r="AD69" s="125"/>
      <c r="AE69" s="125"/>
      <c r="AF69" s="125"/>
      <c r="AG69" s="126"/>
      <c r="AH69" s="125"/>
      <c r="AI69" s="125"/>
      <c r="AJ69" s="126"/>
      <c r="AK69" s="126"/>
      <c r="AL69" s="132"/>
      <c r="AM69" s="126"/>
      <c r="AN69" s="126"/>
      <c r="AO69" s="126"/>
      <c r="AP69" s="126"/>
      <c r="AQ69" s="125"/>
      <c r="AR69" s="125"/>
      <c r="AS69" s="125"/>
      <c r="AT69" s="125"/>
      <c r="AU69" s="125"/>
      <c r="AV69" s="125"/>
      <c r="AW69" s="125"/>
      <c r="AX69" s="125"/>
      <c r="AY69" s="126"/>
      <c r="AZ69" s="125"/>
      <c r="BA69" s="125"/>
      <c r="BB69" s="126"/>
      <c r="BC69" s="126"/>
      <c r="BD69" s="132"/>
      <c r="BE69" s="126"/>
      <c r="BF69" s="126"/>
      <c r="BG69" s="126"/>
      <c r="BH69" s="126"/>
      <c r="BI69" s="125"/>
      <c r="BJ69" s="125"/>
      <c r="BK69" s="125"/>
      <c r="BL69" s="125"/>
      <c r="BM69" s="125"/>
      <c r="BN69" s="125"/>
      <c r="BO69" s="125"/>
      <c r="BP69" s="125"/>
      <c r="BQ69" s="126"/>
      <c r="BR69" s="125"/>
      <c r="BS69" s="125"/>
      <c r="BT69" s="126"/>
      <c r="BU69" s="126"/>
      <c r="BV69" s="132"/>
      <c r="BW69" s="126"/>
      <c r="BX69" s="126"/>
      <c r="BY69" s="126"/>
      <c r="BZ69" s="126"/>
      <c r="CA69" s="125"/>
      <c r="CB69" s="125"/>
      <c r="CC69" s="125"/>
      <c r="CD69" s="125"/>
      <c r="CE69" s="125"/>
      <c r="CF69" s="125"/>
      <c r="CG69" s="125"/>
      <c r="CH69" s="125"/>
      <c r="CI69" s="126"/>
      <c r="CJ69" s="125"/>
      <c r="CK69" s="125"/>
      <c r="CL69" s="126"/>
      <c r="CM69" s="126"/>
      <c r="CN69" s="132"/>
      <c r="CO69" s="126"/>
      <c r="CP69" s="126"/>
      <c r="CQ69" s="126"/>
      <c r="CR69" s="126"/>
      <c r="CS69" s="125"/>
      <c r="CT69" s="125"/>
      <c r="CU69" s="125"/>
      <c r="CV69" s="125"/>
      <c r="CW69" s="125"/>
      <c r="CX69" s="125"/>
      <c r="CY69" s="125"/>
      <c r="CZ69" s="125"/>
      <c r="DA69" s="126"/>
      <c r="DB69" s="125"/>
      <c r="DC69" s="125"/>
      <c r="DD69" s="126"/>
      <c r="DE69" s="126"/>
      <c r="DF69" s="132"/>
    </row>
    <row r="70" spans="1:110" ht="12.75" hidden="1" customHeight="1" outlineLevel="1" x14ac:dyDescent="0.3">
      <c r="A70" s="124"/>
      <c r="B70" s="124"/>
      <c r="C70" s="124"/>
      <c r="D70" s="124"/>
      <c r="E70" s="124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6"/>
      <c r="R70" s="125"/>
      <c r="S70" s="125"/>
      <c r="T70" s="132"/>
      <c r="U70" s="126"/>
      <c r="V70" s="126"/>
      <c r="W70" s="126"/>
      <c r="X70" s="126"/>
      <c r="Y70" s="125"/>
      <c r="Z70" s="125"/>
      <c r="AA70" s="125"/>
      <c r="AB70" s="125"/>
      <c r="AC70" s="125"/>
      <c r="AD70" s="125"/>
      <c r="AE70" s="125"/>
      <c r="AF70" s="125"/>
      <c r="AG70" s="126"/>
      <c r="AH70" s="125"/>
      <c r="AI70" s="125"/>
      <c r="AJ70" s="126"/>
      <c r="AK70" s="126"/>
      <c r="AL70" s="132"/>
      <c r="AM70" s="126"/>
      <c r="AN70" s="126"/>
      <c r="AO70" s="126"/>
      <c r="AP70" s="126"/>
      <c r="AQ70" s="125"/>
      <c r="AR70" s="125"/>
      <c r="AS70" s="125"/>
      <c r="AT70" s="125"/>
      <c r="AU70" s="125"/>
      <c r="AV70" s="125"/>
      <c r="AW70" s="125"/>
      <c r="AX70" s="125"/>
      <c r="AY70" s="126"/>
      <c r="AZ70" s="125"/>
      <c r="BA70" s="125"/>
      <c r="BB70" s="126"/>
      <c r="BC70" s="126"/>
      <c r="BD70" s="132"/>
      <c r="BE70" s="126"/>
      <c r="BF70" s="126"/>
      <c r="BG70" s="126"/>
      <c r="BH70" s="126"/>
      <c r="BI70" s="125"/>
      <c r="BJ70" s="125"/>
      <c r="BK70" s="125"/>
      <c r="BL70" s="125"/>
      <c r="BM70" s="125"/>
      <c r="BN70" s="125"/>
      <c r="BO70" s="125"/>
      <c r="BP70" s="125"/>
      <c r="BQ70" s="126"/>
      <c r="BR70" s="125"/>
      <c r="BS70" s="125"/>
      <c r="BT70" s="126"/>
      <c r="BU70" s="126"/>
      <c r="BV70" s="132"/>
      <c r="BW70" s="126"/>
      <c r="BX70" s="126"/>
      <c r="BY70" s="126"/>
      <c r="BZ70" s="126"/>
      <c r="CA70" s="125"/>
      <c r="CB70" s="125"/>
      <c r="CC70" s="125"/>
      <c r="CD70" s="125"/>
      <c r="CE70" s="125"/>
      <c r="CF70" s="125"/>
      <c r="CG70" s="125"/>
      <c r="CH70" s="125"/>
      <c r="CI70" s="126"/>
      <c r="CJ70" s="125"/>
      <c r="CK70" s="125"/>
      <c r="CL70" s="126"/>
      <c r="CM70" s="126"/>
      <c r="CN70" s="132"/>
      <c r="CO70" s="126"/>
      <c r="CP70" s="126"/>
      <c r="CQ70" s="126"/>
      <c r="CR70" s="126"/>
      <c r="CS70" s="125"/>
      <c r="CT70" s="125"/>
      <c r="CU70" s="125"/>
      <c r="CV70" s="125"/>
      <c r="CW70" s="125"/>
      <c r="CX70" s="125"/>
      <c r="CY70" s="125"/>
      <c r="CZ70" s="125"/>
      <c r="DA70" s="126"/>
      <c r="DB70" s="125"/>
      <c r="DC70" s="125"/>
      <c r="DD70" s="126"/>
      <c r="DE70" s="126"/>
      <c r="DF70" s="132"/>
    </row>
    <row r="71" spans="1:110" ht="12.75" hidden="1" customHeight="1" outlineLevel="1" x14ac:dyDescent="0.3">
      <c r="A71" s="124"/>
      <c r="B71" s="124"/>
      <c r="C71" s="124"/>
      <c r="D71" s="124"/>
      <c r="E71" s="124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6"/>
      <c r="R71" s="125"/>
      <c r="S71" s="125"/>
      <c r="T71" s="132"/>
      <c r="U71" s="126"/>
      <c r="V71" s="126"/>
      <c r="W71" s="126"/>
      <c r="X71" s="126"/>
      <c r="Y71" s="125"/>
      <c r="Z71" s="125"/>
      <c r="AA71" s="125"/>
      <c r="AB71" s="125"/>
      <c r="AC71" s="125"/>
      <c r="AD71" s="125"/>
      <c r="AE71" s="125"/>
      <c r="AF71" s="125"/>
      <c r="AG71" s="126"/>
      <c r="AH71" s="125"/>
      <c r="AI71" s="125"/>
      <c r="AJ71" s="126"/>
      <c r="AK71" s="126"/>
      <c r="AL71" s="132"/>
      <c r="AM71" s="126"/>
      <c r="AN71" s="126"/>
      <c r="AO71" s="126"/>
      <c r="AP71" s="126"/>
      <c r="AQ71" s="125"/>
      <c r="AR71" s="125"/>
      <c r="AS71" s="125"/>
      <c r="AT71" s="125"/>
      <c r="AU71" s="125"/>
      <c r="AV71" s="125"/>
      <c r="AW71" s="125"/>
      <c r="AX71" s="125"/>
      <c r="AY71" s="126"/>
      <c r="AZ71" s="125"/>
      <c r="BA71" s="125"/>
      <c r="BB71" s="126"/>
      <c r="BC71" s="126"/>
      <c r="BD71" s="132"/>
      <c r="BE71" s="126"/>
      <c r="BF71" s="126"/>
      <c r="BG71" s="126"/>
      <c r="BH71" s="126"/>
      <c r="BI71" s="125"/>
      <c r="BJ71" s="125"/>
      <c r="BK71" s="125"/>
      <c r="BL71" s="125"/>
      <c r="BM71" s="125"/>
      <c r="BN71" s="125"/>
      <c r="BO71" s="125"/>
      <c r="BP71" s="125"/>
      <c r="BQ71" s="126"/>
      <c r="BR71" s="125"/>
      <c r="BS71" s="125"/>
      <c r="BT71" s="126"/>
      <c r="BU71" s="126"/>
      <c r="BV71" s="132"/>
      <c r="BW71" s="126"/>
      <c r="BX71" s="126"/>
      <c r="BY71" s="126"/>
      <c r="BZ71" s="126"/>
      <c r="CA71" s="125"/>
      <c r="CB71" s="125"/>
      <c r="CC71" s="125"/>
      <c r="CD71" s="125"/>
      <c r="CE71" s="125"/>
      <c r="CF71" s="125"/>
      <c r="CG71" s="125"/>
      <c r="CH71" s="125"/>
      <c r="CI71" s="126"/>
      <c r="CJ71" s="125"/>
      <c r="CK71" s="125"/>
      <c r="CL71" s="126"/>
      <c r="CM71" s="126"/>
      <c r="CN71" s="132"/>
      <c r="CO71" s="126"/>
      <c r="CP71" s="126"/>
      <c r="CQ71" s="126"/>
      <c r="CR71" s="126"/>
      <c r="CS71" s="125"/>
      <c r="CT71" s="125"/>
      <c r="CU71" s="125"/>
      <c r="CV71" s="125"/>
      <c r="CW71" s="125"/>
      <c r="CX71" s="125"/>
      <c r="CY71" s="125"/>
      <c r="CZ71" s="125"/>
      <c r="DA71" s="126"/>
      <c r="DB71" s="125"/>
      <c r="DC71" s="125"/>
      <c r="DD71" s="126"/>
      <c r="DE71" s="126"/>
      <c r="DF71" s="132"/>
    </row>
    <row r="72" spans="1:110" ht="12.75" hidden="1" customHeight="1" outlineLevel="1" x14ac:dyDescent="0.3">
      <c r="A72" s="124"/>
      <c r="B72" s="124"/>
      <c r="C72" s="124"/>
      <c r="D72" s="124"/>
      <c r="E72" s="124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6"/>
      <c r="R72" s="125"/>
      <c r="S72" s="125"/>
      <c r="T72" s="132"/>
      <c r="U72" s="126"/>
      <c r="V72" s="126"/>
      <c r="W72" s="126"/>
      <c r="X72" s="126"/>
      <c r="Y72" s="125"/>
      <c r="Z72" s="125"/>
      <c r="AA72" s="125"/>
      <c r="AB72" s="125"/>
      <c r="AC72" s="125"/>
      <c r="AD72" s="125"/>
      <c r="AE72" s="125"/>
      <c r="AF72" s="125"/>
      <c r="AG72" s="126"/>
      <c r="AH72" s="125"/>
      <c r="AI72" s="125"/>
      <c r="AJ72" s="126"/>
      <c r="AK72" s="126"/>
      <c r="AL72" s="132"/>
      <c r="AM72" s="126"/>
      <c r="AN72" s="126"/>
      <c r="AO72" s="126"/>
      <c r="AP72" s="126"/>
      <c r="AQ72" s="125"/>
      <c r="AR72" s="125"/>
      <c r="AS72" s="125"/>
      <c r="AT72" s="125"/>
      <c r="AU72" s="125"/>
      <c r="AV72" s="125"/>
      <c r="AW72" s="125"/>
      <c r="AX72" s="125"/>
      <c r="AY72" s="126"/>
      <c r="AZ72" s="125"/>
      <c r="BA72" s="125"/>
      <c r="BB72" s="126"/>
      <c r="BC72" s="126"/>
      <c r="BD72" s="132"/>
      <c r="BE72" s="126"/>
      <c r="BF72" s="126"/>
      <c r="BG72" s="126"/>
      <c r="BH72" s="126"/>
      <c r="BI72" s="125"/>
      <c r="BJ72" s="125"/>
      <c r="BK72" s="125"/>
      <c r="BL72" s="125"/>
      <c r="BM72" s="125"/>
      <c r="BN72" s="125"/>
      <c r="BO72" s="125"/>
      <c r="BP72" s="125"/>
      <c r="BQ72" s="126"/>
      <c r="BR72" s="125"/>
      <c r="BS72" s="125"/>
      <c r="BT72" s="126"/>
      <c r="BU72" s="126"/>
      <c r="BV72" s="132"/>
      <c r="BW72" s="126"/>
      <c r="BX72" s="126"/>
      <c r="BY72" s="126"/>
      <c r="BZ72" s="126"/>
      <c r="CA72" s="125"/>
      <c r="CB72" s="125"/>
      <c r="CC72" s="125"/>
      <c r="CD72" s="125"/>
      <c r="CE72" s="125"/>
      <c r="CF72" s="125"/>
      <c r="CG72" s="125"/>
      <c r="CH72" s="125"/>
      <c r="CI72" s="126"/>
      <c r="CJ72" s="125"/>
      <c r="CK72" s="125"/>
      <c r="CL72" s="126"/>
      <c r="CM72" s="126"/>
      <c r="CN72" s="132"/>
      <c r="CO72" s="126"/>
      <c r="CP72" s="126"/>
      <c r="CQ72" s="126"/>
      <c r="CR72" s="126"/>
      <c r="CS72" s="125"/>
      <c r="CT72" s="125"/>
      <c r="CU72" s="125"/>
      <c r="CV72" s="125"/>
      <c r="CW72" s="125"/>
      <c r="CX72" s="125"/>
      <c r="CY72" s="125"/>
      <c r="CZ72" s="125"/>
      <c r="DA72" s="126"/>
      <c r="DB72" s="125"/>
      <c r="DC72" s="125"/>
      <c r="DD72" s="126"/>
      <c r="DE72" s="126"/>
      <c r="DF72" s="132"/>
    </row>
    <row r="73" spans="1:110" ht="12.75" hidden="1" customHeight="1" outlineLevel="1" x14ac:dyDescent="0.3">
      <c r="A73" s="124"/>
      <c r="B73" s="124"/>
      <c r="C73" s="124"/>
      <c r="D73" s="124"/>
      <c r="E73" s="124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6"/>
      <c r="R73" s="125"/>
      <c r="S73" s="125"/>
      <c r="T73" s="132"/>
      <c r="U73" s="126"/>
      <c r="V73" s="126"/>
      <c r="W73" s="126"/>
      <c r="X73" s="126"/>
      <c r="Y73" s="125"/>
      <c r="Z73" s="125"/>
      <c r="AA73" s="125"/>
      <c r="AB73" s="125"/>
      <c r="AC73" s="125"/>
      <c r="AD73" s="125"/>
      <c r="AE73" s="125"/>
      <c r="AF73" s="125"/>
      <c r="AG73" s="126"/>
      <c r="AH73" s="125"/>
      <c r="AI73" s="125"/>
      <c r="AJ73" s="126"/>
      <c r="AK73" s="126"/>
      <c r="AL73" s="132"/>
      <c r="AM73" s="126"/>
      <c r="AN73" s="126"/>
      <c r="AO73" s="126"/>
      <c r="AP73" s="126"/>
      <c r="AQ73" s="125"/>
      <c r="AR73" s="125"/>
      <c r="AS73" s="125"/>
      <c r="AT73" s="125"/>
      <c r="AU73" s="125"/>
      <c r="AV73" s="125"/>
      <c r="AW73" s="125"/>
      <c r="AX73" s="125"/>
      <c r="AY73" s="126"/>
      <c r="AZ73" s="125"/>
      <c r="BA73" s="125"/>
      <c r="BB73" s="126"/>
      <c r="BC73" s="126"/>
      <c r="BD73" s="132"/>
      <c r="BE73" s="126"/>
      <c r="BF73" s="126"/>
      <c r="BG73" s="126"/>
      <c r="BH73" s="126"/>
      <c r="BI73" s="125"/>
      <c r="BJ73" s="125"/>
      <c r="BK73" s="125"/>
      <c r="BL73" s="125"/>
      <c r="BM73" s="125"/>
      <c r="BN73" s="125"/>
      <c r="BO73" s="125"/>
      <c r="BP73" s="125"/>
      <c r="BQ73" s="126"/>
      <c r="BR73" s="125"/>
      <c r="BS73" s="125"/>
      <c r="BT73" s="126"/>
      <c r="BU73" s="126"/>
      <c r="BV73" s="132"/>
      <c r="BW73" s="126"/>
      <c r="BX73" s="126"/>
      <c r="BY73" s="126"/>
      <c r="BZ73" s="126"/>
      <c r="CA73" s="125"/>
      <c r="CB73" s="125"/>
      <c r="CC73" s="125"/>
      <c r="CD73" s="125"/>
      <c r="CE73" s="125"/>
      <c r="CF73" s="125"/>
      <c r="CG73" s="125"/>
      <c r="CH73" s="125"/>
      <c r="CI73" s="126"/>
      <c r="CJ73" s="125"/>
      <c r="CK73" s="125"/>
      <c r="CL73" s="126"/>
      <c r="CM73" s="126"/>
      <c r="CN73" s="132"/>
      <c r="CO73" s="126"/>
      <c r="CP73" s="126"/>
      <c r="CQ73" s="126"/>
      <c r="CR73" s="126"/>
      <c r="CS73" s="125"/>
      <c r="CT73" s="125"/>
      <c r="CU73" s="125"/>
      <c r="CV73" s="125"/>
      <c r="CW73" s="125"/>
      <c r="CX73" s="125"/>
      <c r="CY73" s="125"/>
      <c r="CZ73" s="125"/>
      <c r="DA73" s="126"/>
      <c r="DB73" s="125"/>
      <c r="DC73" s="125"/>
      <c r="DD73" s="126"/>
      <c r="DE73" s="126"/>
      <c r="DF73" s="132"/>
    </row>
    <row r="74" spans="1:110" ht="12.75" hidden="1" customHeight="1" outlineLevel="1" x14ac:dyDescent="0.3">
      <c r="A74" s="124"/>
      <c r="B74" s="124"/>
      <c r="C74" s="124"/>
      <c r="D74" s="124"/>
      <c r="E74" s="124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6"/>
      <c r="R74" s="125"/>
      <c r="S74" s="125"/>
      <c r="T74" s="132"/>
      <c r="U74" s="126"/>
      <c r="V74" s="126"/>
      <c r="W74" s="126"/>
      <c r="X74" s="126"/>
      <c r="Y74" s="125"/>
      <c r="Z74" s="125"/>
      <c r="AA74" s="125"/>
      <c r="AB74" s="125"/>
      <c r="AC74" s="125"/>
      <c r="AD74" s="125"/>
      <c r="AE74" s="125"/>
      <c r="AF74" s="125"/>
      <c r="AG74" s="126"/>
      <c r="AH74" s="125"/>
      <c r="AI74" s="125"/>
      <c r="AJ74" s="126"/>
      <c r="AK74" s="126"/>
      <c r="AL74" s="132"/>
      <c r="AM74" s="126"/>
      <c r="AN74" s="126"/>
      <c r="AO74" s="126"/>
      <c r="AP74" s="126"/>
      <c r="AQ74" s="125"/>
      <c r="AR74" s="125"/>
      <c r="AS74" s="125"/>
      <c r="AT74" s="125"/>
      <c r="AU74" s="125"/>
      <c r="AV74" s="125"/>
      <c r="AW74" s="125"/>
      <c r="AX74" s="125"/>
      <c r="AY74" s="126"/>
      <c r="AZ74" s="125"/>
      <c r="BA74" s="125"/>
      <c r="BB74" s="126"/>
      <c r="BC74" s="126"/>
      <c r="BD74" s="132"/>
      <c r="BE74" s="126"/>
      <c r="BF74" s="126"/>
      <c r="BG74" s="126"/>
      <c r="BH74" s="126"/>
      <c r="BI74" s="125"/>
      <c r="BJ74" s="125"/>
      <c r="BK74" s="125"/>
      <c r="BL74" s="125"/>
      <c r="BM74" s="125"/>
      <c r="BN74" s="125"/>
      <c r="BO74" s="125"/>
      <c r="BP74" s="125"/>
      <c r="BQ74" s="126"/>
      <c r="BR74" s="125"/>
      <c r="BS74" s="125"/>
      <c r="BT74" s="126"/>
      <c r="BU74" s="126"/>
      <c r="BV74" s="132"/>
      <c r="BW74" s="126"/>
      <c r="BX74" s="126"/>
      <c r="BY74" s="126"/>
      <c r="BZ74" s="126"/>
      <c r="CA74" s="125"/>
      <c r="CB74" s="125"/>
      <c r="CC74" s="125"/>
      <c r="CD74" s="125"/>
      <c r="CE74" s="125"/>
      <c r="CF74" s="125"/>
      <c r="CG74" s="125"/>
      <c r="CH74" s="125"/>
      <c r="CI74" s="126"/>
      <c r="CJ74" s="125"/>
      <c r="CK74" s="125"/>
      <c r="CL74" s="126"/>
      <c r="CM74" s="126"/>
      <c r="CN74" s="132"/>
      <c r="CO74" s="126"/>
      <c r="CP74" s="126"/>
      <c r="CQ74" s="126"/>
      <c r="CR74" s="126"/>
      <c r="CS74" s="125"/>
      <c r="CT74" s="125"/>
      <c r="CU74" s="125"/>
      <c r="CV74" s="125"/>
      <c r="CW74" s="125"/>
      <c r="CX74" s="125"/>
      <c r="CY74" s="125"/>
      <c r="CZ74" s="125"/>
      <c r="DA74" s="126"/>
      <c r="DB74" s="125"/>
      <c r="DC74" s="125"/>
      <c r="DD74" s="126"/>
      <c r="DE74" s="126"/>
      <c r="DF74" s="132"/>
    </row>
    <row r="75" spans="1:110" ht="12.75" hidden="1" customHeight="1" outlineLevel="1" x14ac:dyDescent="0.3">
      <c r="A75" s="124"/>
      <c r="B75" s="124"/>
      <c r="C75" s="124"/>
      <c r="D75" s="124"/>
      <c r="E75" s="124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6"/>
      <c r="R75" s="125"/>
      <c r="S75" s="125"/>
      <c r="T75" s="132"/>
      <c r="U75" s="126"/>
      <c r="V75" s="126"/>
      <c r="W75" s="126"/>
      <c r="X75" s="126"/>
      <c r="Y75" s="125"/>
      <c r="Z75" s="125"/>
      <c r="AA75" s="125"/>
      <c r="AB75" s="125"/>
      <c r="AC75" s="125"/>
      <c r="AD75" s="125"/>
      <c r="AE75" s="125"/>
      <c r="AF75" s="125"/>
      <c r="AG75" s="126"/>
      <c r="AH75" s="125"/>
      <c r="AI75" s="125"/>
      <c r="AJ75" s="126"/>
      <c r="AK75" s="126"/>
      <c r="AL75" s="132"/>
      <c r="AM75" s="126"/>
      <c r="AN75" s="126"/>
      <c r="AO75" s="126"/>
      <c r="AP75" s="126"/>
      <c r="AQ75" s="125"/>
      <c r="AR75" s="125"/>
      <c r="AS75" s="125"/>
      <c r="AT75" s="125"/>
      <c r="AU75" s="125"/>
      <c r="AV75" s="125"/>
      <c r="AW75" s="125"/>
      <c r="AX75" s="125"/>
      <c r="AY75" s="126"/>
      <c r="AZ75" s="125"/>
      <c r="BA75" s="125"/>
      <c r="BB75" s="126"/>
      <c r="BC75" s="126"/>
      <c r="BD75" s="132"/>
      <c r="BE75" s="126"/>
      <c r="BF75" s="126"/>
      <c r="BG75" s="126"/>
      <c r="BH75" s="126"/>
      <c r="BI75" s="125"/>
      <c r="BJ75" s="125"/>
      <c r="BK75" s="125"/>
      <c r="BL75" s="125"/>
      <c r="BM75" s="125"/>
      <c r="BN75" s="125"/>
      <c r="BO75" s="125"/>
      <c r="BP75" s="125"/>
      <c r="BQ75" s="126"/>
      <c r="BR75" s="125"/>
      <c r="BS75" s="125"/>
      <c r="BT75" s="126"/>
      <c r="BU75" s="126"/>
      <c r="BV75" s="132"/>
      <c r="BW75" s="126"/>
      <c r="BX75" s="126"/>
      <c r="BY75" s="126"/>
      <c r="BZ75" s="126"/>
      <c r="CA75" s="125"/>
      <c r="CB75" s="125"/>
      <c r="CC75" s="125"/>
      <c r="CD75" s="125"/>
      <c r="CE75" s="125"/>
      <c r="CF75" s="125"/>
      <c r="CG75" s="125"/>
      <c r="CH75" s="125"/>
      <c r="CI75" s="126"/>
      <c r="CJ75" s="125"/>
      <c r="CK75" s="125"/>
      <c r="CL75" s="126"/>
      <c r="CM75" s="126"/>
      <c r="CN75" s="132"/>
      <c r="CO75" s="126"/>
      <c r="CP75" s="126"/>
      <c r="CQ75" s="126"/>
      <c r="CR75" s="126"/>
      <c r="CS75" s="125"/>
      <c r="CT75" s="125"/>
      <c r="CU75" s="125"/>
      <c r="CV75" s="125"/>
      <c r="CW75" s="125"/>
      <c r="CX75" s="125"/>
      <c r="CY75" s="125"/>
      <c r="CZ75" s="125"/>
      <c r="DA75" s="126"/>
      <c r="DB75" s="125"/>
      <c r="DC75" s="125"/>
      <c r="DD75" s="126"/>
      <c r="DE75" s="126"/>
      <c r="DF75" s="132"/>
    </row>
    <row r="76" spans="1:110" ht="12.75" hidden="1" customHeight="1" outlineLevel="1" x14ac:dyDescent="0.3">
      <c r="A76" s="124"/>
      <c r="B76" s="124"/>
      <c r="C76" s="124"/>
      <c r="D76" s="124"/>
      <c r="E76" s="124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6"/>
      <c r="R76" s="125"/>
      <c r="S76" s="125"/>
      <c r="T76" s="132"/>
      <c r="U76" s="126"/>
      <c r="V76" s="126"/>
      <c r="W76" s="126"/>
      <c r="X76" s="126"/>
      <c r="Y76" s="125"/>
      <c r="Z76" s="125"/>
      <c r="AA76" s="125"/>
      <c r="AB76" s="125"/>
      <c r="AC76" s="125"/>
      <c r="AD76" s="125"/>
      <c r="AE76" s="125"/>
      <c r="AF76" s="125"/>
      <c r="AG76" s="126"/>
      <c r="AH76" s="125"/>
      <c r="AI76" s="125"/>
      <c r="AJ76" s="126"/>
      <c r="AK76" s="126"/>
      <c r="AL76" s="132"/>
      <c r="AM76" s="126"/>
      <c r="AN76" s="126"/>
      <c r="AO76" s="126"/>
      <c r="AP76" s="126"/>
      <c r="AQ76" s="125"/>
      <c r="AR76" s="125"/>
      <c r="AS76" s="125"/>
      <c r="AT76" s="125"/>
      <c r="AU76" s="125"/>
      <c r="AV76" s="125"/>
      <c r="AW76" s="125"/>
      <c r="AX76" s="125"/>
      <c r="AY76" s="126"/>
      <c r="AZ76" s="125"/>
      <c r="BA76" s="125"/>
      <c r="BB76" s="126"/>
      <c r="BC76" s="126"/>
      <c r="BD76" s="132"/>
      <c r="BE76" s="126"/>
      <c r="BF76" s="126"/>
      <c r="BG76" s="126"/>
      <c r="BH76" s="126"/>
      <c r="BI76" s="125"/>
      <c r="BJ76" s="125"/>
      <c r="BK76" s="125"/>
      <c r="BL76" s="125"/>
      <c r="BM76" s="125"/>
      <c r="BN76" s="125"/>
      <c r="BO76" s="125"/>
      <c r="BP76" s="125"/>
      <c r="BQ76" s="126"/>
      <c r="BR76" s="125"/>
      <c r="BS76" s="125"/>
      <c r="BT76" s="126"/>
      <c r="BU76" s="126"/>
      <c r="BV76" s="132"/>
      <c r="BW76" s="126"/>
      <c r="BX76" s="126"/>
      <c r="BY76" s="126"/>
      <c r="BZ76" s="126"/>
      <c r="CA76" s="125"/>
      <c r="CB76" s="125"/>
      <c r="CC76" s="125"/>
      <c r="CD76" s="125"/>
      <c r="CE76" s="125"/>
      <c r="CF76" s="125"/>
      <c r="CG76" s="125"/>
      <c r="CH76" s="125"/>
      <c r="CI76" s="126"/>
      <c r="CJ76" s="125"/>
      <c r="CK76" s="125"/>
      <c r="CL76" s="126"/>
      <c r="CM76" s="126"/>
      <c r="CN76" s="132"/>
      <c r="CO76" s="126"/>
      <c r="CP76" s="126"/>
      <c r="CQ76" s="126"/>
      <c r="CR76" s="126"/>
      <c r="CS76" s="125"/>
      <c r="CT76" s="125"/>
      <c r="CU76" s="125"/>
      <c r="CV76" s="125"/>
      <c r="CW76" s="125"/>
      <c r="CX76" s="125"/>
      <c r="CY76" s="125"/>
      <c r="CZ76" s="125"/>
      <c r="DA76" s="126"/>
      <c r="DB76" s="125"/>
      <c r="DC76" s="125"/>
      <c r="DD76" s="126"/>
      <c r="DE76" s="126"/>
      <c r="DF76" s="132"/>
    </row>
    <row r="77" spans="1:110" ht="12.75" hidden="1" customHeight="1" outlineLevel="1" x14ac:dyDescent="0.3">
      <c r="A77" s="124"/>
      <c r="B77" s="124"/>
      <c r="C77" s="124"/>
      <c r="D77" s="124"/>
      <c r="E77" s="124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126"/>
      <c r="R77" s="125"/>
      <c r="S77" s="125"/>
      <c r="T77" s="132"/>
      <c r="U77" s="126"/>
      <c r="V77" s="126"/>
      <c r="W77" s="126"/>
      <c r="X77" s="126"/>
      <c r="Y77" s="125"/>
      <c r="Z77" s="125"/>
      <c r="AA77" s="125"/>
      <c r="AB77" s="125"/>
      <c r="AC77" s="125"/>
      <c r="AD77" s="125"/>
      <c r="AE77" s="125"/>
      <c r="AF77" s="125"/>
      <c r="AG77" s="126"/>
      <c r="AH77" s="125"/>
      <c r="AI77" s="125"/>
      <c r="AJ77" s="126"/>
      <c r="AK77" s="126"/>
      <c r="AL77" s="132"/>
      <c r="AM77" s="126"/>
      <c r="AN77" s="126"/>
      <c r="AO77" s="126"/>
      <c r="AP77" s="126"/>
      <c r="AQ77" s="125"/>
      <c r="AR77" s="125"/>
      <c r="AS77" s="125"/>
      <c r="AT77" s="125"/>
      <c r="AU77" s="125"/>
      <c r="AV77" s="125"/>
      <c r="AW77" s="125"/>
      <c r="AX77" s="125"/>
      <c r="AY77" s="126"/>
      <c r="AZ77" s="125"/>
      <c r="BA77" s="125"/>
      <c r="BB77" s="126"/>
      <c r="BC77" s="126"/>
      <c r="BD77" s="132"/>
      <c r="BE77" s="126"/>
      <c r="BF77" s="126"/>
      <c r="BG77" s="126"/>
      <c r="BH77" s="126"/>
      <c r="BI77" s="125"/>
      <c r="BJ77" s="125"/>
      <c r="BK77" s="125"/>
      <c r="BL77" s="125"/>
      <c r="BM77" s="125"/>
      <c r="BN77" s="125"/>
      <c r="BO77" s="125"/>
      <c r="BP77" s="125"/>
      <c r="BQ77" s="126"/>
      <c r="BR77" s="125"/>
      <c r="BS77" s="125"/>
      <c r="BT77" s="126"/>
      <c r="BU77" s="126"/>
      <c r="BV77" s="132"/>
      <c r="BW77" s="126"/>
      <c r="BX77" s="126"/>
      <c r="BY77" s="126"/>
      <c r="BZ77" s="126"/>
      <c r="CA77" s="125"/>
      <c r="CB77" s="125"/>
      <c r="CC77" s="125"/>
      <c r="CD77" s="125"/>
      <c r="CE77" s="125"/>
      <c r="CF77" s="125"/>
      <c r="CG77" s="125"/>
      <c r="CH77" s="125"/>
      <c r="CI77" s="126"/>
      <c r="CJ77" s="125"/>
      <c r="CK77" s="125"/>
      <c r="CL77" s="126"/>
      <c r="CM77" s="126"/>
      <c r="CN77" s="132"/>
      <c r="CO77" s="126"/>
      <c r="CP77" s="126"/>
      <c r="CQ77" s="126"/>
      <c r="CR77" s="126"/>
      <c r="CS77" s="125"/>
      <c r="CT77" s="125"/>
      <c r="CU77" s="125"/>
      <c r="CV77" s="125"/>
      <c r="CW77" s="125"/>
      <c r="CX77" s="125"/>
      <c r="CY77" s="125"/>
      <c r="CZ77" s="125"/>
      <c r="DA77" s="126"/>
      <c r="DB77" s="125"/>
      <c r="DC77" s="125"/>
      <c r="DD77" s="126"/>
      <c r="DE77" s="126"/>
      <c r="DF77" s="132"/>
    </row>
    <row r="78" spans="1:110" ht="12.75" hidden="1" customHeight="1" outlineLevel="1" x14ac:dyDescent="0.3">
      <c r="A78" s="124"/>
      <c r="B78" s="124"/>
      <c r="C78" s="124"/>
      <c r="D78" s="124"/>
      <c r="E78" s="124"/>
      <c r="F78" s="125"/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6"/>
      <c r="R78" s="125"/>
      <c r="S78" s="125"/>
      <c r="T78" s="132"/>
      <c r="U78" s="126"/>
      <c r="V78" s="126"/>
      <c r="W78" s="126"/>
      <c r="X78" s="126"/>
      <c r="Y78" s="125"/>
      <c r="Z78" s="125"/>
      <c r="AA78" s="125"/>
      <c r="AB78" s="125"/>
      <c r="AC78" s="125"/>
      <c r="AD78" s="125"/>
      <c r="AE78" s="125"/>
      <c r="AF78" s="125"/>
      <c r="AG78" s="126"/>
      <c r="AH78" s="125"/>
      <c r="AI78" s="125"/>
      <c r="AJ78" s="126"/>
      <c r="AK78" s="126"/>
      <c r="AL78" s="132"/>
      <c r="AM78" s="126"/>
      <c r="AN78" s="126"/>
      <c r="AO78" s="126"/>
      <c r="AP78" s="126"/>
      <c r="AQ78" s="125"/>
      <c r="AR78" s="125"/>
      <c r="AS78" s="125"/>
      <c r="AT78" s="125"/>
      <c r="AU78" s="125"/>
      <c r="AV78" s="125"/>
      <c r="AW78" s="125"/>
      <c r="AX78" s="125"/>
      <c r="AY78" s="126"/>
      <c r="AZ78" s="125"/>
      <c r="BA78" s="125"/>
      <c r="BB78" s="126"/>
      <c r="BC78" s="126"/>
      <c r="BD78" s="132"/>
      <c r="BE78" s="126"/>
      <c r="BF78" s="126"/>
      <c r="BG78" s="126"/>
      <c r="BH78" s="126"/>
      <c r="BI78" s="125"/>
      <c r="BJ78" s="125"/>
      <c r="BK78" s="125"/>
      <c r="BL78" s="125"/>
      <c r="BM78" s="125"/>
      <c r="BN78" s="125"/>
      <c r="BO78" s="125"/>
      <c r="BP78" s="125"/>
      <c r="BQ78" s="126"/>
      <c r="BR78" s="125"/>
      <c r="BS78" s="125"/>
      <c r="BT78" s="126"/>
      <c r="BU78" s="126"/>
      <c r="BV78" s="132"/>
      <c r="BW78" s="126"/>
      <c r="BX78" s="126"/>
      <c r="BY78" s="126"/>
      <c r="BZ78" s="126"/>
      <c r="CA78" s="125"/>
      <c r="CB78" s="125"/>
      <c r="CC78" s="125"/>
      <c r="CD78" s="125"/>
      <c r="CE78" s="125"/>
      <c r="CF78" s="125"/>
      <c r="CG78" s="125"/>
      <c r="CH78" s="125"/>
      <c r="CI78" s="126"/>
      <c r="CJ78" s="125"/>
      <c r="CK78" s="125"/>
      <c r="CL78" s="126"/>
      <c r="CM78" s="126"/>
      <c r="CN78" s="132"/>
      <c r="CO78" s="126"/>
      <c r="CP78" s="126"/>
      <c r="CQ78" s="126"/>
      <c r="CR78" s="126"/>
      <c r="CS78" s="125"/>
      <c r="CT78" s="125"/>
      <c r="CU78" s="125"/>
      <c r="CV78" s="125"/>
      <c r="CW78" s="125"/>
      <c r="CX78" s="125"/>
      <c r="CY78" s="125"/>
      <c r="CZ78" s="125"/>
      <c r="DA78" s="126"/>
      <c r="DB78" s="125"/>
      <c r="DC78" s="125"/>
      <c r="DD78" s="126"/>
      <c r="DE78" s="126"/>
      <c r="DF78" s="132"/>
    </row>
    <row r="79" spans="1:110" ht="12.75" hidden="1" customHeight="1" outlineLevel="1" x14ac:dyDescent="0.3">
      <c r="A79" s="124"/>
      <c r="B79" s="124"/>
      <c r="C79" s="124"/>
      <c r="D79" s="124"/>
      <c r="E79" s="124"/>
      <c r="F79" s="125"/>
      <c r="G79" s="125"/>
      <c r="H79" s="125"/>
      <c r="I79" s="125"/>
      <c r="J79" s="125"/>
      <c r="K79" s="125"/>
      <c r="L79" s="125"/>
      <c r="M79" s="125"/>
      <c r="N79" s="125"/>
      <c r="O79" s="125"/>
      <c r="P79" s="125"/>
      <c r="Q79" s="126"/>
      <c r="R79" s="125"/>
      <c r="S79" s="125"/>
      <c r="T79" s="132"/>
      <c r="U79" s="126"/>
      <c r="V79" s="126"/>
      <c r="W79" s="126"/>
      <c r="X79" s="126"/>
      <c r="Y79" s="125"/>
      <c r="Z79" s="125"/>
      <c r="AA79" s="125"/>
      <c r="AB79" s="125"/>
      <c r="AC79" s="125"/>
      <c r="AD79" s="125"/>
      <c r="AE79" s="125"/>
      <c r="AF79" s="125"/>
      <c r="AG79" s="126"/>
      <c r="AH79" s="125"/>
      <c r="AI79" s="125"/>
      <c r="AJ79" s="126"/>
      <c r="AK79" s="126"/>
      <c r="AL79" s="132"/>
      <c r="AM79" s="126"/>
      <c r="AN79" s="126"/>
      <c r="AO79" s="126"/>
      <c r="AP79" s="126"/>
      <c r="AQ79" s="125"/>
      <c r="AR79" s="125"/>
      <c r="AS79" s="125"/>
      <c r="AT79" s="125"/>
      <c r="AU79" s="125"/>
      <c r="AV79" s="125"/>
      <c r="AW79" s="125"/>
      <c r="AX79" s="125"/>
      <c r="AY79" s="126"/>
      <c r="AZ79" s="125"/>
      <c r="BA79" s="125"/>
      <c r="BB79" s="126"/>
      <c r="BC79" s="126"/>
      <c r="BD79" s="132"/>
      <c r="BE79" s="126"/>
      <c r="BF79" s="126"/>
      <c r="BG79" s="126"/>
      <c r="BH79" s="126"/>
      <c r="BI79" s="125"/>
      <c r="BJ79" s="125"/>
      <c r="BK79" s="125"/>
      <c r="BL79" s="125"/>
      <c r="BM79" s="125"/>
      <c r="BN79" s="125"/>
      <c r="BO79" s="125"/>
      <c r="BP79" s="125"/>
      <c r="BQ79" s="126"/>
      <c r="BR79" s="125"/>
      <c r="BS79" s="125"/>
      <c r="BT79" s="126"/>
      <c r="BU79" s="126"/>
      <c r="BV79" s="132"/>
      <c r="BW79" s="126"/>
      <c r="BX79" s="126"/>
      <c r="BY79" s="126"/>
      <c r="BZ79" s="126"/>
      <c r="CA79" s="125"/>
      <c r="CB79" s="125"/>
      <c r="CC79" s="125"/>
      <c r="CD79" s="125"/>
      <c r="CE79" s="125"/>
      <c r="CF79" s="125"/>
      <c r="CG79" s="125"/>
      <c r="CH79" s="125"/>
      <c r="CI79" s="126"/>
      <c r="CJ79" s="125"/>
      <c r="CK79" s="125"/>
      <c r="CL79" s="126"/>
      <c r="CM79" s="126"/>
      <c r="CN79" s="132"/>
      <c r="CO79" s="126"/>
      <c r="CP79" s="126"/>
      <c r="CQ79" s="126"/>
      <c r="CR79" s="126"/>
      <c r="CS79" s="125"/>
      <c r="CT79" s="125"/>
      <c r="CU79" s="125"/>
      <c r="CV79" s="125"/>
      <c r="CW79" s="125"/>
      <c r="CX79" s="125"/>
      <c r="CY79" s="125"/>
      <c r="CZ79" s="125"/>
      <c r="DA79" s="126"/>
      <c r="DB79" s="125"/>
      <c r="DC79" s="125"/>
      <c r="DD79" s="126"/>
      <c r="DE79" s="126"/>
      <c r="DF79" s="132"/>
    </row>
    <row r="80" spans="1:110" ht="12.75" hidden="1" customHeight="1" outlineLevel="1" x14ac:dyDescent="0.3">
      <c r="A80" s="124"/>
      <c r="B80" s="124"/>
      <c r="C80" s="124"/>
      <c r="D80" s="124"/>
      <c r="E80" s="124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6"/>
      <c r="R80" s="125"/>
      <c r="S80" s="125"/>
      <c r="T80" s="132"/>
      <c r="U80" s="126"/>
      <c r="V80" s="126"/>
      <c r="W80" s="126"/>
      <c r="X80" s="126"/>
      <c r="Y80" s="125"/>
      <c r="Z80" s="125"/>
      <c r="AA80" s="125"/>
      <c r="AB80" s="125"/>
      <c r="AC80" s="125"/>
      <c r="AD80" s="125"/>
      <c r="AE80" s="125"/>
      <c r="AF80" s="125"/>
      <c r="AG80" s="126"/>
      <c r="AH80" s="125"/>
      <c r="AI80" s="125"/>
      <c r="AJ80" s="126"/>
      <c r="AK80" s="126"/>
      <c r="AL80" s="132"/>
      <c r="AM80" s="126"/>
      <c r="AN80" s="126"/>
      <c r="AO80" s="126"/>
      <c r="AP80" s="126"/>
      <c r="AQ80" s="125"/>
      <c r="AR80" s="125"/>
      <c r="AS80" s="125"/>
      <c r="AT80" s="125"/>
      <c r="AU80" s="125"/>
      <c r="AV80" s="125"/>
      <c r="AW80" s="125"/>
      <c r="AX80" s="125"/>
      <c r="AY80" s="126"/>
      <c r="AZ80" s="125"/>
      <c r="BA80" s="125"/>
      <c r="BB80" s="126"/>
      <c r="BC80" s="126"/>
      <c r="BD80" s="132"/>
      <c r="BE80" s="126"/>
      <c r="BF80" s="126"/>
      <c r="BG80" s="126"/>
      <c r="BH80" s="126"/>
      <c r="BI80" s="125"/>
      <c r="BJ80" s="125"/>
      <c r="BK80" s="125"/>
      <c r="BL80" s="125"/>
      <c r="BM80" s="125"/>
      <c r="BN80" s="125"/>
      <c r="BO80" s="125"/>
      <c r="BP80" s="125"/>
      <c r="BQ80" s="126"/>
      <c r="BR80" s="125"/>
      <c r="BS80" s="125"/>
      <c r="BT80" s="126"/>
      <c r="BU80" s="126"/>
      <c r="BV80" s="132"/>
      <c r="BW80" s="126"/>
      <c r="BX80" s="126"/>
      <c r="BY80" s="126"/>
      <c r="BZ80" s="126"/>
      <c r="CA80" s="125"/>
      <c r="CB80" s="125"/>
      <c r="CC80" s="125"/>
      <c r="CD80" s="125"/>
      <c r="CE80" s="125"/>
      <c r="CF80" s="125"/>
      <c r="CG80" s="125"/>
      <c r="CH80" s="125"/>
      <c r="CI80" s="126"/>
      <c r="CJ80" s="125"/>
      <c r="CK80" s="125"/>
      <c r="CL80" s="126"/>
      <c r="CM80" s="126"/>
      <c r="CN80" s="132"/>
      <c r="CO80" s="126"/>
      <c r="CP80" s="126"/>
      <c r="CQ80" s="126"/>
      <c r="CR80" s="126"/>
      <c r="CS80" s="125"/>
      <c r="CT80" s="125"/>
      <c r="CU80" s="125"/>
      <c r="CV80" s="125"/>
      <c r="CW80" s="125"/>
      <c r="CX80" s="125"/>
      <c r="CY80" s="125"/>
      <c r="CZ80" s="125"/>
      <c r="DA80" s="126"/>
      <c r="DB80" s="125"/>
      <c r="DC80" s="125"/>
      <c r="DD80" s="126"/>
      <c r="DE80" s="126"/>
      <c r="DF80" s="132"/>
    </row>
    <row r="81" spans="1:110" ht="12.75" hidden="1" customHeight="1" outlineLevel="1" x14ac:dyDescent="0.3">
      <c r="A81" s="124"/>
      <c r="B81" s="124"/>
      <c r="C81" s="124"/>
      <c r="D81" s="124"/>
      <c r="E81" s="124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6"/>
      <c r="R81" s="125"/>
      <c r="S81" s="125"/>
      <c r="T81" s="132"/>
      <c r="U81" s="126"/>
      <c r="V81" s="126"/>
      <c r="W81" s="126"/>
      <c r="X81" s="126"/>
      <c r="Y81" s="125"/>
      <c r="Z81" s="125"/>
      <c r="AA81" s="125"/>
      <c r="AB81" s="125"/>
      <c r="AC81" s="125"/>
      <c r="AD81" s="125"/>
      <c r="AE81" s="125"/>
      <c r="AF81" s="125"/>
      <c r="AG81" s="126"/>
      <c r="AH81" s="125"/>
      <c r="AI81" s="125"/>
      <c r="AJ81" s="126"/>
      <c r="AK81" s="126"/>
      <c r="AL81" s="132"/>
      <c r="AM81" s="126"/>
      <c r="AN81" s="126"/>
      <c r="AO81" s="126"/>
      <c r="AP81" s="126"/>
      <c r="AQ81" s="125"/>
      <c r="AR81" s="125"/>
      <c r="AS81" s="125"/>
      <c r="AT81" s="125"/>
      <c r="AU81" s="125"/>
      <c r="AV81" s="125"/>
      <c r="AW81" s="125"/>
      <c r="AX81" s="125"/>
      <c r="AY81" s="126"/>
      <c r="AZ81" s="125"/>
      <c r="BA81" s="125"/>
      <c r="BB81" s="126"/>
      <c r="BC81" s="126"/>
      <c r="BD81" s="132"/>
      <c r="BE81" s="126"/>
      <c r="BF81" s="126"/>
      <c r="BG81" s="126"/>
      <c r="BH81" s="126"/>
      <c r="BI81" s="125"/>
      <c r="BJ81" s="125"/>
      <c r="BK81" s="125"/>
      <c r="BL81" s="125"/>
      <c r="BM81" s="125"/>
      <c r="BN81" s="125"/>
      <c r="BO81" s="125"/>
      <c r="BP81" s="125"/>
      <c r="BQ81" s="126"/>
      <c r="BR81" s="125"/>
      <c r="BS81" s="125"/>
      <c r="BT81" s="126"/>
      <c r="BU81" s="126"/>
      <c r="BV81" s="132"/>
      <c r="BW81" s="126"/>
      <c r="BX81" s="126"/>
      <c r="BY81" s="126"/>
      <c r="BZ81" s="126"/>
      <c r="CA81" s="125"/>
      <c r="CB81" s="125"/>
      <c r="CC81" s="125"/>
      <c r="CD81" s="125"/>
      <c r="CE81" s="125"/>
      <c r="CF81" s="125"/>
      <c r="CG81" s="125"/>
      <c r="CH81" s="125"/>
      <c r="CI81" s="126"/>
      <c r="CJ81" s="125"/>
      <c r="CK81" s="125"/>
      <c r="CL81" s="126"/>
      <c r="CM81" s="126"/>
      <c r="CN81" s="132"/>
      <c r="CO81" s="126"/>
      <c r="CP81" s="126"/>
      <c r="CQ81" s="126"/>
      <c r="CR81" s="126"/>
      <c r="CS81" s="125"/>
      <c r="CT81" s="125"/>
      <c r="CU81" s="125"/>
      <c r="CV81" s="125"/>
      <c r="CW81" s="125"/>
      <c r="CX81" s="125"/>
      <c r="CY81" s="125"/>
      <c r="CZ81" s="125"/>
      <c r="DA81" s="126"/>
      <c r="DB81" s="125"/>
      <c r="DC81" s="125"/>
      <c r="DD81" s="126"/>
      <c r="DE81" s="126"/>
      <c r="DF81" s="132"/>
    </row>
    <row r="82" spans="1:110" ht="12.75" hidden="1" customHeight="1" outlineLevel="1" x14ac:dyDescent="0.3">
      <c r="A82" s="124"/>
      <c r="B82" s="124"/>
      <c r="C82" s="124"/>
      <c r="D82" s="124"/>
      <c r="E82" s="124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6"/>
      <c r="R82" s="125"/>
      <c r="S82" s="125"/>
      <c r="T82" s="132"/>
      <c r="U82" s="126"/>
      <c r="V82" s="126"/>
      <c r="W82" s="126"/>
      <c r="X82" s="126"/>
      <c r="Y82" s="125"/>
      <c r="Z82" s="125"/>
      <c r="AA82" s="125"/>
      <c r="AB82" s="125"/>
      <c r="AC82" s="125"/>
      <c r="AD82" s="125"/>
      <c r="AE82" s="125"/>
      <c r="AF82" s="125"/>
      <c r="AG82" s="126"/>
      <c r="AH82" s="125"/>
      <c r="AI82" s="125"/>
      <c r="AJ82" s="126"/>
      <c r="AK82" s="126"/>
      <c r="AL82" s="132"/>
      <c r="AM82" s="126"/>
      <c r="AN82" s="126"/>
      <c r="AO82" s="126"/>
      <c r="AP82" s="126"/>
      <c r="AQ82" s="125"/>
      <c r="AR82" s="125"/>
      <c r="AS82" s="125"/>
      <c r="AT82" s="125"/>
      <c r="AU82" s="125"/>
      <c r="AV82" s="125"/>
      <c r="AW82" s="125"/>
      <c r="AX82" s="125"/>
      <c r="AY82" s="126"/>
      <c r="AZ82" s="125"/>
      <c r="BA82" s="125"/>
      <c r="BB82" s="126"/>
      <c r="BC82" s="126"/>
      <c r="BD82" s="132"/>
      <c r="BE82" s="126"/>
      <c r="BF82" s="126"/>
      <c r="BG82" s="126"/>
      <c r="BH82" s="126"/>
      <c r="BI82" s="125"/>
      <c r="BJ82" s="125"/>
      <c r="BK82" s="125"/>
      <c r="BL82" s="125"/>
      <c r="BM82" s="125"/>
      <c r="BN82" s="125"/>
      <c r="BO82" s="125"/>
      <c r="BP82" s="125"/>
      <c r="BQ82" s="126"/>
      <c r="BR82" s="125"/>
      <c r="BS82" s="125"/>
      <c r="BT82" s="126"/>
      <c r="BU82" s="126"/>
      <c r="BV82" s="132"/>
      <c r="BW82" s="126"/>
      <c r="BX82" s="126"/>
      <c r="BY82" s="126"/>
      <c r="BZ82" s="126"/>
      <c r="CA82" s="125"/>
      <c r="CB82" s="125"/>
      <c r="CC82" s="125"/>
      <c r="CD82" s="125"/>
      <c r="CE82" s="125"/>
      <c r="CF82" s="125"/>
      <c r="CG82" s="125"/>
      <c r="CH82" s="125"/>
      <c r="CI82" s="126"/>
      <c r="CJ82" s="125"/>
      <c r="CK82" s="125"/>
      <c r="CL82" s="126"/>
      <c r="CM82" s="126"/>
      <c r="CN82" s="132"/>
      <c r="CO82" s="126"/>
      <c r="CP82" s="126"/>
      <c r="CQ82" s="126"/>
      <c r="CR82" s="126"/>
      <c r="CS82" s="125"/>
      <c r="CT82" s="125"/>
      <c r="CU82" s="125"/>
      <c r="CV82" s="125"/>
      <c r="CW82" s="125"/>
      <c r="CX82" s="125"/>
      <c r="CY82" s="125"/>
      <c r="CZ82" s="125"/>
      <c r="DA82" s="126"/>
      <c r="DB82" s="125"/>
      <c r="DC82" s="125"/>
      <c r="DD82" s="126"/>
      <c r="DE82" s="126"/>
      <c r="DF82" s="132"/>
    </row>
    <row r="83" spans="1:110" ht="12.75" hidden="1" customHeight="1" outlineLevel="1" x14ac:dyDescent="0.3">
      <c r="A83" s="124"/>
      <c r="B83" s="124"/>
      <c r="C83" s="124"/>
      <c r="D83" s="124"/>
      <c r="E83" s="124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6"/>
      <c r="R83" s="125"/>
      <c r="S83" s="125"/>
      <c r="T83" s="132"/>
      <c r="U83" s="126"/>
      <c r="V83" s="126"/>
      <c r="W83" s="126"/>
      <c r="X83" s="126"/>
      <c r="Y83" s="125"/>
      <c r="Z83" s="125"/>
      <c r="AA83" s="125"/>
      <c r="AB83" s="125"/>
      <c r="AC83" s="125"/>
      <c r="AD83" s="125"/>
      <c r="AE83" s="125"/>
      <c r="AF83" s="125"/>
      <c r="AG83" s="126"/>
      <c r="AH83" s="125"/>
      <c r="AI83" s="125"/>
      <c r="AJ83" s="126"/>
      <c r="AK83" s="126"/>
      <c r="AL83" s="132"/>
      <c r="AM83" s="126"/>
      <c r="AN83" s="126"/>
      <c r="AO83" s="126"/>
      <c r="AP83" s="126"/>
      <c r="AQ83" s="125"/>
      <c r="AR83" s="125"/>
      <c r="AS83" s="125"/>
      <c r="AT83" s="125"/>
      <c r="AU83" s="125"/>
      <c r="AV83" s="125"/>
      <c r="AW83" s="125"/>
      <c r="AX83" s="125"/>
      <c r="AY83" s="126"/>
      <c r="AZ83" s="125"/>
      <c r="BA83" s="125"/>
      <c r="BB83" s="126"/>
      <c r="BC83" s="126"/>
      <c r="BD83" s="132"/>
      <c r="BE83" s="126"/>
      <c r="BF83" s="126"/>
      <c r="BG83" s="126"/>
      <c r="BH83" s="126"/>
      <c r="BI83" s="125"/>
      <c r="BJ83" s="125"/>
      <c r="BK83" s="125"/>
      <c r="BL83" s="125"/>
      <c r="BM83" s="125"/>
      <c r="BN83" s="125"/>
      <c r="BO83" s="125"/>
      <c r="BP83" s="125"/>
      <c r="BQ83" s="126"/>
      <c r="BR83" s="125"/>
      <c r="BS83" s="125"/>
      <c r="BT83" s="126"/>
      <c r="BU83" s="126"/>
      <c r="BV83" s="132"/>
      <c r="BW83" s="126"/>
      <c r="BX83" s="126"/>
      <c r="BY83" s="126"/>
      <c r="BZ83" s="126"/>
      <c r="CA83" s="125"/>
      <c r="CB83" s="125"/>
      <c r="CC83" s="125"/>
      <c r="CD83" s="125"/>
      <c r="CE83" s="125"/>
      <c r="CF83" s="125"/>
      <c r="CG83" s="125"/>
      <c r="CH83" s="125"/>
      <c r="CI83" s="126"/>
      <c r="CJ83" s="125"/>
      <c r="CK83" s="125"/>
      <c r="CL83" s="126"/>
      <c r="CM83" s="126"/>
      <c r="CN83" s="132"/>
      <c r="CO83" s="126"/>
      <c r="CP83" s="126"/>
      <c r="CQ83" s="126"/>
      <c r="CR83" s="126"/>
      <c r="CS83" s="125"/>
      <c r="CT83" s="125"/>
      <c r="CU83" s="125"/>
      <c r="CV83" s="125"/>
      <c r="CW83" s="125"/>
      <c r="CX83" s="125"/>
      <c r="CY83" s="125"/>
      <c r="CZ83" s="125"/>
      <c r="DA83" s="126"/>
      <c r="DB83" s="125"/>
      <c r="DC83" s="125"/>
      <c r="DD83" s="126"/>
      <c r="DE83" s="126"/>
      <c r="DF83" s="132"/>
    </row>
    <row r="84" spans="1:110" ht="12.75" hidden="1" customHeight="1" outlineLevel="1" x14ac:dyDescent="0.3">
      <c r="A84" s="124"/>
      <c r="B84" s="124"/>
      <c r="C84" s="124"/>
      <c r="D84" s="124"/>
      <c r="E84" s="124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6"/>
      <c r="R84" s="125"/>
      <c r="S84" s="125"/>
      <c r="T84" s="132"/>
      <c r="U84" s="126"/>
      <c r="V84" s="126"/>
      <c r="W84" s="126"/>
      <c r="X84" s="126"/>
      <c r="Y84" s="125"/>
      <c r="Z84" s="125"/>
      <c r="AA84" s="125"/>
      <c r="AB84" s="125"/>
      <c r="AC84" s="125"/>
      <c r="AD84" s="125"/>
      <c r="AE84" s="125"/>
      <c r="AF84" s="125"/>
      <c r="AG84" s="126"/>
      <c r="AH84" s="125"/>
      <c r="AI84" s="125"/>
      <c r="AJ84" s="126"/>
      <c r="AK84" s="126"/>
      <c r="AL84" s="132"/>
      <c r="AM84" s="126"/>
      <c r="AN84" s="126"/>
      <c r="AO84" s="126"/>
      <c r="AP84" s="126"/>
      <c r="AQ84" s="125"/>
      <c r="AR84" s="125"/>
      <c r="AS84" s="125"/>
      <c r="AT84" s="125"/>
      <c r="AU84" s="125"/>
      <c r="AV84" s="125"/>
      <c r="AW84" s="125"/>
      <c r="AX84" s="125"/>
      <c r="AY84" s="126"/>
      <c r="AZ84" s="125"/>
      <c r="BA84" s="125"/>
      <c r="BB84" s="126"/>
      <c r="BC84" s="126"/>
      <c r="BD84" s="132"/>
      <c r="BE84" s="126"/>
      <c r="BF84" s="126"/>
      <c r="BG84" s="126"/>
      <c r="BH84" s="126"/>
      <c r="BI84" s="125"/>
      <c r="BJ84" s="125"/>
      <c r="BK84" s="125"/>
      <c r="BL84" s="125"/>
      <c r="BM84" s="125"/>
      <c r="BN84" s="125"/>
      <c r="BO84" s="125"/>
      <c r="BP84" s="125"/>
      <c r="BQ84" s="126"/>
      <c r="BR84" s="125"/>
      <c r="BS84" s="125"/>
      <c r="BT84" s="126"/>
      <c r="BU84" s="126"/>
      <c r="BV84" s="132"/>
      <c r="BW84" s="126"/>
      <c r="BX84" s="126"/>
      <c r="BY84" s="126"/>
      <c r="BZ84" s="126"/>
      <c r="CA84" s="125"/>
      <c r="CB84" s="125"/>
      <c r="CC84" s="125"/>
      <c r="CD84" s="125"/>
      <c r="CE84" s="125"/>
      <c r="CF84" s="125"/>
      <c r="CG84" s="125"/>
      <c r="CH84" s="125"/>
      <c r="CI84" s="126"/>
      <c r="CJ84" s="125"/>
      <c r="CK84" s="125"/>
      <c r="CL84" s="126"/>
      <c r="CM84" s="126"/>
      <c r="CN84" s="132"/>
      <c r="CO84" s="126"/>
      <c r="CP84" s="126"/>
      <c r="CQ84" s="126"/>
      <c r="CR84" s="126"/>
      <c r="CS84" s="125"/>
      <c r="CT84" s="125"/>
      <c r="CU84" s="125"/>
      <c r="CV84" s="125"/>
      <c r="CW84" s="125"/>
      <c r="CX84" s="125"/>
      <c r="CY84" s="125"/>
      <c r="CZ84" s="125"/>
      <c r="DA84" s="126"/>
      <c r="DB84" s="125"/>
      <c r="DC84" s="125"/>
      <c r="DD84" s="126"/>
      <c r="DE84" s="126"/>
      <c r="DF84" s="132"/>
    </row>
    <row r="85" spans="1:110" ht="12.75" hidden="1" customHeight="1" outlineLevel="1" x14ac:dyDescent="0.3">
      <c r="A85" s="124"/>
      <c r="B85" s="124"/>
      <c r="C85" s="124"/>
      <c r="D85" s="124"/>
      <c r="E85" s="124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6"/>
      <c r="R85" s="125"/>
      <c r="S85" s="125"/>
      <c r="T85" s="132"/>
      <c r="U85" s="126"/>
      <c r="V85" s="126"/>
      <c r="W85" s="126"/>
      <c r="X85" s="126"/>
      <c r="Y85" s="125"/>
      <c r="Z85" s="125"/>
      <c r="AA85" s="125"/>
      <c r="AB85" s="125"/>
      <c r="AC85" s="125"/>
      <c r="AD85" s="125"/>
      <c r="AE85" s="125"/>
      <c r="AF85" s="125"/>
      <c r="AG85" s="126"/>
      <c r="AH85" s="125"/>
      <c r="AI85" s="125"/>
      <c r="AJ85" s="126"/>
      <c r="AK85" s="126"/>
      <c r="AL85" s="132"/>
      <c r="AM85" s="126"/>
      <c r="AN85" s="126"/>
      <c r="AO85" s="126"/>
      <c r="AP85" s="126"/>
      <c r="AQ85" s="125"/>
      <c r="AR85" s="125"/>
      <c r="AS85" s="125"/>
      <c r="AT85" s="125"/>
      <c r="AU85" s="125"/>
      <c r="AV85" s="125"/>
      <c r="AW85" s="125"/>
      <c r="AX85" s="125"/>
      <c r="AY85" s="126"/>
      <c r="AZ85" s="125"/>
      <c r="BA85" s="125"/>
      <c r="BB85" s="126"/>
      <c r="BC85" s="126"/>
      <c r="BD85" s="132"/>
      <c r="BE85" s="126"/>
      <c r="BF85" s="126"/>
      <c r="BG85" s="126"/>
      <c r="BH85" s="126"/>
      <c r="BI85" s="125"/>
      <c r="BJ85" s="125"/>
      <c r="BK85" s="125"/>
      <c r="BL85" s="125"/>
      <c r="BM85" s="125"/>
      <c r="BN85" s="125"/>
      <c r="BO85" s="125"/>
      <c r="BP85" s="125"/>
      <c r="BQ85" s="126"/>
      <c r="BR85" s="125"/>
      <c r="BS85" s="125"/>
      <c r="BT85" s="126"/>
      <c r="BU85" s="126"/>
      <c r="BV85" s="132"/>
      <c r="BW85" s="126"/>
      <c r="BX85" s="126"/>
      <c r="BY85" s="126"/>
      <c r="BZ85" s="126"/>
      <c r="CA85" s="125"/>
      <c r="CB85" s="125"/>
      <c r="CC85" s="125"/>
      <c r="CD85" s="125"/>
      <c r="CE85" s="125"/>
      <c r="CF85" s="125"/>
      <c r="CG85" s="125"/>
      <c r="CH85" s="125"/>
      <c r="CI85" s="126"/>
      <c r="CJ85" s="125"/>
      <c r="CK85" s="125"/>
      <c r="CL85" s="126"/>
      <c r="CM85" s="126"/>
      <c r="CN85" s="132"/>
      <c r="CO85" s="126"/>
      <c r="CP85" s="126"/>
      <c r="CQ85" s="126"/>
      <c r="CR85" s="126"/>
      <c r="CS85" s="125"/>
      <c r="CT85" s="125"/>
      <c r="CU85" s="125"/>
      <c r="CV85" s="125"/>
      <c r="CW85" s="125"/>
      <c r="CX85" s="125"/>
      <c r="CY85" s="125"/>
      <c r="CZ85" s="125"/>
      <c r="DA85" s="126"/>
      <c r="DB85" s="125"/>
      <c r="DC85" s="125"/>
      <c r="DD85" s="126"/>
      <c r="DE85" s="126"/>
      <c r="DF85" s="132"/>
    </row>
    <row r="86" spans="1:110" ht="12.75" hidden="1" customHeight="1" outlineLevel="1" x14ac:dyDescent="0.3">
      <c r="A86" s="124"/>
      <c r="B86" s="124"/>
      <c r="C86" s="124"/>
      <c r="D86" s="124"/>
      <c r="E86" s="124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6"/>
      <c r="R86" s="125"/>
      <c r="S86" s="125"/>
      <c r="T86" s="132"/>
      <c r="U86" s="126"/>
      <c r="V86" s="126"/>
      <c r="W86" s="126"/>
      <c r="X86" s="126"/>
      <c r="Y86" s="125"/>
      <c r="Z86" s="125"/>
      <c r="AA86" s="125"/>
      <c r="AB86" s="125"/>
      <c r="AC86" s="125"/>
      <c r="AD86" s="125"/>
      <c r="AE86" s="125"/>
      <c r="AF86" s="125"/>
      <c r="AG86" s="126"/>
      <c r="AH86" s="125"/>
      <c r="AI86" s="125"/>
      <c r="AJ86" s="126"/>
      <c r="AK86" s="126"/>
      <c r="AL86" s="132"/>
      <c r="AM86" s="126"/>
      <c r="AN86" s="126"/>
      <c r="AO86" s="126"/>
      <c r="AP86" s="126"/>
      <c r="AQ86" s="125"/>
      <c r="AR86" s="125"/>
      <c r="AS86" s="125"/>
      <c r="AT86" s="125"/>
      <c r="AU86" s="125"/>
      <c r="AV86" s="125"/>
      <c r="AW86" s="125"/>
      <c r="AX86" s="125"/>
      <c r="AY86" s="126"/>
      <c r="AZ86" s="125"/>
      <c r="BA86" s="125"/>
      <c r="BB86" s="126"/>
      <c r="BC86" s="126"/>
      <c r="BD86" s="132"/>
      <c r="BE86" s="126"/>
      <c r="BF86" s="126"/>
      <c r="BG86" s="126"/>
      <c r="BH86" s="126"/>
      <c r="BI86" s="125"/>
      <c r="BJ86" s="125"/>
      <c r="BK86" s="125"/>
      <c r="BL86" s="125"/>
      <c r="BM86" s="125"/>
      <c r="BN86" s="125"/>
      <c r="BO86" s="125"/>
      <c r="BP86" s="125"/>
      <c r="BQ86" s="126"/>
      <c r="BR86" s="125"/>
      <c r="BS86" s="125"/>
      <c r="BT86" s="126"/>
      <c r="BU86" s="126"/>
      <c r="BV86" s="132"/>
      <c r="BW86" s="126"/>
      <c r="BX86" s="126"/>
      <c r="BY86" s="126"/>
      <c r="BZ86" s="126"/>
      <c r="CA86" s="125"/>
      <c r="CB86" s="125"/>
      <c r="CC86" s="125"/>
      <c r="CD86" s="125"/>
      <c r="CE86" s="125"/>
      <c r="CF86" s="125"/>
      <c r="CG86" s="125"/>
      <c r="CH86" s="125"/>
      <c r="CI86" s="126"/>
      <c r="CJ86" s="125"/>
      <c r="CK86" s="125"/>
      <c r="CL86" s="126"/>
      <c r="CM86" s="126"/>
      <c r="CN86" s="132"/>
      <c r="CO86" s="126"/>
      <c r="CP86" s="126"/>
      <c r="CQ86" s="126"/>
      <c r="CR86" s="126"/>
      <c r="CS86" s="125"/>
      <c r="CT86" s="125"/>
      <c r="CU86" s="125"/>
      <c r="CV86" s="125"/>
      <c r="CW86" s="125"/>
      <c r="CX86" s="125"/>
      <c r="CY86" s="125"/>
      <c r="CZ86" s="125"/>
      <c r="DA86" s="126"/>
      <c r="DB86" s="125"/>
      <c r="DC86" s="125"/>
      <c r="DD86" s="126"/>
      <c r="DE86" s="126"/>
      <c r="DF86" s="132"/>
    </row>
    <row r="87" spans="1:110" ht="12.75" hidden="1" customHeight="1" outlineLevel="1" x14ac:dyDescent="0.3">
      <c r="A87" s="124"/>
      <c r="B87" s="124"/>
      <c r="C87" s="124"/>
      <c r="D87" s="124"/>
      <c r="E87" s="124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6"/>
      <c r="R87" s="125"/>
      <c r="S87" s="125"/>
      <c r="T87" s="132"/>
      <c r="U87" s="126"/>
      <c r="V87" s="126"/>
      <c r="W87" s="126"/>
      <c r="X87" s="126"/>
      <c r="Y87" s="125"/>
      <c r="Z87" s="125"/>
      <c r="AA87" s="125"/>
      <c r="AB87" s="125"/>
      <c r="AC87" s="125"/>
      <c r="AD87" s="125"/>
      <c r="AE87" s="125"/>
      <c r="AF87" s="125"/>
      <c r="AG87" s="126"/>
      <c r="AH87" s="125"/>
      <c r="AI87" s="125"/>
      <c r="AJ87" s="126"/>
      <c r="AK87" s="126"/>
      <c r="AL87" s="132"/>
      <c r="AM87" s="126"/>
      <c r="AN87" s="126"/>
      <c r="AO87" s="126"/>
      <c r="AP87" s="126"/>
      <c r="AQ87" s="125"/>
      <c r="AR87" s="125"/>
      <c r="AS87" s="125"/>
      <c r="AT87" s="125"/>
      <c r="AU87" s="125"/>
      <c r="AV87" s="125"/>
      <c r="AW87" s="125"/>
      <c r="AX87" s="125"/>
      <c r="AY87" s="126"/>
      <c r="AZ87" s="125"/>
      <c r="BA87" s="125"/>
      <c r="BB87" s="126"/>
      <c r="BC87" s="126"/>
      <c r="BD87" s="132"/>
      <c r="BE87" s="126"/>
      <c r="BF87" s="126"/>
      <c r="BG87" s="126"/>
      <c r="BH87" s="126"/>
      <c r="BI87" s="125"/>
      <c r="BJ87" s="125"/>
      <c r="BK87" s="125"/>
      <c r="BL87" s="125"/>
      <c r="BM87" s="125"/>
      <c r="BN87" s="125"/>
      <c r="BO87" s="125"/>
      <c r="BP87" s="125"/>
      <c r="BQ87" s="126"/>
      <c r="BR87" s="125"/>
      <c r="BS87" s="125"/>
      <c r="BT87" s="126"/>
      <c r="BU87" s="126"/>
      <c r="BV87" s="132"/>
      <c r="BW87" s="126"/>
      <c r="BX87" s="126"/>
      <c r="BY87" s="126"/>
      <c r="BZ87" s="126"/>
      <c r="CA87" s="125"/>
      <c r="CB87" s="125"/>
      <c r="CC87" s="125"/>
      <c r="CD87" s="125"/>
      <c r="CE87" s="125"/>
      <c r="CF87" s="125"/>
      <c r="CG87" s="125"/>
      <c r="CH87" s="125"/>
      <c r="CI87" s="126"/>
      <c r="CJ87" s="125"/>
      <c r="CK87" s="125"/>
      <c r="CL87" s="126"/>
      <c r="CM87" s="126"/>
      <c r="CN87" s="132"/>
      <c r="CO87" s="126"/>
      <c r="CP87" s="126"/>
      <c r="CQ87" s="126"/>
      <c r="CR87" s="126"/>
      <c r="CS87" s="125"/>
      <c r="CT87" s="125"/>
      <c r="CU87" s="125"/>
      <c r="CV87" s="125"/>
      <c r="CW87" s="125"/>
      <c r="CX87" s="125"/>
      <c r="CY87" s="125"/>
      <c r="CZ87" s="125"/>
      <c r="DA87" s="126"/>
      <c r="DB87" s="125"/>
      <c r="DC87" s="125"/>
      <c r="DD87" s="126"/>
      <c r="DE87" s="126"/>
      <c r="DF87" s="132"/>
    </row>
    <row r="88" spans="1:110" ht="12.75" hidden="1" customHeight="1" outlineLevel="1" x14ac:dyDescent="0.3">
      <c r="A88" s="124"/>
      <c r="B88" s="124"/>
      <c r="C88" s="124"/>
      <c r="D88" s="124"/>
      <c r="E88" s="124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6"/>
      <c r="R88" s="125"/>
      <c r="S88" s="125"/>
      <c r="T88" s="132"/>
      <c r="U88" s="126"/>
      <c r="V88" s="126"/>
      <c r="W88" s="126"/>
      <c r="X88" s="126"/>
      <c r="Y88" s="125"/>
      <c r="Z88" s="125"/>
      <c r="AA88" s="125"/>
      <c r="AB88" s="125"/>
      <c r="AC88" s="125"/>
      <c r="AD88" s="125"/>
      <c r="AE88" s="125"/>
      <c r="AF88" s="125"/>
      <c r="AG88" s="126"/>
      <c r="AH88" s="125"/>
      <c r="AI88" s="125"/>
      <c r="AJ88" s="126"/>
      <c r="AK88" s="126"/>
      <c r="AL88" s="132"/>
      <c r="AM88" s="126"/>
      <c r="AN88" s="126"/>
      <c r="AO88" s="126"/>
      <c r="AP88" s="126"/>
      <c r="AQ88" s="125"/>
      <c r="AR88" s="125"/>
      <c r="AS88" s="125"/>
      <c r="AT88" s="125"/>
      <c r="AU88" s="125"/>
      <c r="AV88" s="125"/>
      <c r="AW88" s="125"/>
      <c r="AX88" s="125"/>
      <c r="AY88" s="126"/>
      <c r="AZ88" s="125"/>
      <c r="BA88" s="125"/>
      <c r="BB88" s="126"/>
      <c r="BC88" s="126"/>
      <c r="BD88" s="132"/>
      <c r="BE88" s="126"/>
      <c r="BF88" s="126"/>
      <c r="BG88" s="126"/>
      <c r="BH88" s="126"/>
      <c r="BI88" s="125"/>
      <c r="BJ88" s="125"/>
      <c r="BK88" s="125"/>
      <c r="BL88" s="125"/>
      <c r="BM88" s="125"/>
      <c r="BN88" s="125"/>
      <c r="BO88" s="125"/>
      <c r="BP88" s="125"/>
      <c r="BQ88" s="126"/>
      <c r="BR88" s="125"/>
      <c r="BS88" s="125"/>
      <c r="BT88" s="126"/>
      <c r="BU88" s="126"/>
      <c r="BV88" s="132"/>
      <c r="BW88" s="126"/>
      <c r="BX88" s="126"/>
      <c r="BY88" s="126"/>
      <c r="BZ88" s="126"/>
      <c r="CA88" s="125"/>
      <c r="CB88" s="125"/>
      <c r="CC88" s="125"/>
      <c r="CD88" s="125"/>
      <c r="CE88" s="125"/>
      <c r="CF88" s="125"/>
      <c r="CG88" s="125"/>
      <c r="CH88" s="125"/>
      <c r="CI88" s="126"/>
      <c r="CJ88" s="125"/>
      <c r="CK88" s="125"/>
      <c r="CL88" s="126"/>
      <c r="CM88" s="126"/>
      <c r="CN88" s="132"/>
      <c r="CO88" s="126"/>
      <c r="CP88" s="126"/>
      <c r="CQ88" s="126"/>
      <c r="CR88" s="126"/>
      <c r="CS88" s="125"/>
      <c r="CT88" s="125"/>
      <c r="CU88" s="125"/>
      <c r="CV88" s="125"/>
      <c r="CW88" s="125"/>
      <c r="CX88" s="125"/>
      <c r="CY88" s="125"/>
      <c r="CZ88" s="125"/>
      <c r="DA88" s="126"/>
      <c r="DB88" s="125"/>
      <c r="DC88" s="125"/>
      <c r="DD88" s="126"/>
      <c r="DE88" s="126"/>
      <c r="DF88" s="132"/>
    </row>
    <row r="89" spans="1:110" ht="12.75" hidden="1" customHeight="1" outlineLevel="1" x14ac:dyDescent="0.3">
      <c r="A89" s="124"/>
      <c r="B89" s="124"/>
      <c r="C89" s="124"/>
      <c r="D89" s="124"/>
      <c r="E89" s="124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6"/>
      <c r="R89" s="125"/>
      <c r="S89" s="125"/>
      <c r="T89" s="132"/>
      <c r="U89" s="126"/>
      <c r="V89" s="126"/>
      <c r="W89" s="126"/>
      <c r="X89" s="126"/>
      <c r="Y89" s="125"/>
      <c r="Z89" s="125"/>
      <c r="AA89" s="125"/>
      <c r="AB89" s="125"/>
      <c r="AC89" s="125"/>
      <c r="AD89" s="125"/>
      <c r="AE89" s="125"/>
      <c r="AF89" s="125"/>
      <c r="AG89" s="126"/>
      <c r="AH89" s="125"/>
      <c r="AI89" s="125"/>
      <c r="AJ89" s="126"/>
      <c r="AK89" s="126"/>
      <c r="AL89" s="132"/>
      <c r="AM89" s="126"/>
      <c r="AN89" s="126"/>
      <c r="AO89" s="126"/>
      <c r="AP89" s="126"/>
      <c r="AQ89" s="125"/>
      <c r="AR89" s="125"/>
      <c r="AS89" s="125"/>
      <c r="AT89" s="125"/>
      <c r="AU89" s="125"/>
      <c r="AV89" s="125"/>
      <c r="AW89" s="125"/>
      <c r="AX89" s="125"/>
      <c r="AY89" s="126"/>
      <c r="AZ89" s="125"/>
      <c r="BA89" s="125"/>
      <c r="BB89" s="126"/>
      <c r="BC89" s="126"/>
      <c r="BD89" s="132"/>
      <c r="BE89" s="126"/>
      <c r="BF89" s="126"/>
      <c r="BG89" s="126"/>
      <c r="BH89" s="126"/>
      <c r="BI89" s="125"/>
      <c r="BJ89" s="125"/>
      <c r="BK89" s="125"/>
      <c r="BL89" s="125"/>
      <c r="BM89" s="125"/>
      <c r="BN89" s="125"/>
      <c r="BO89" s="125"/>
      <c r="BP89" s="125"/>
      <c r="BQ89" s="126"/>
      <c r="BR89" s="125"/>
      <c r="BS89" s="125"/>
      <c r="BT89" s="126"/>
      <c r="BU89" s="126"/>
      <c r="BV89" s="132"/>
      <c r="BW89" s="126"/>
      <c r="BX89" s="126"/>
      <c r="BY89" s="126"/>
      <c r="BZ89" s="126"/>
      <c r="CA89" s="125"/>
      <c r="CB89" s="125"/>
      <c r="CC89" s="125"/>
      <c r="CD89" s="125"/>
      <c r="CE89" s="125"/>
      <c r="CF89" s="125"/>
      <c r="CG89" s="125"/>
      <c r="CH89" s="125"/>
      <c r="CI89" s="126"/>
      <c r="CJ89" s="125"/>
      <c r="CK89" s="125"/>
      <c r="CL89" s="126"/>
      <c r="CM89" s="126"/>
      <c r="CN89" s="132"/>
      <c r="CO89" s="126"/>
      <c r="CP89" s="126"/>
      <c r="CQ89" s="126"/>
      <c r="CR89" s="126"/>
      <c r="CS89" s="125"/>
      <c r="CT89" s="125"/>
      <c r="CU89" s="125"/>
      <c r="CV89" s="125"/>
      <c r="CW89" s="125"/>
      <c r="CX89" s="125"/>
      <c r="CY89" s="125"/>
      <c r="CZ89" s="125"/>
      <c r="DA89" s="126"/>
      <c r="DB89" s="125"/>
      <c r="DC89" s="125"/>
      <c r="DD89" s="126"/>
      <c r="DE89" s="126"/>
      <c r="DF89" s="132"/>
    </row>
    <row r="90" spans="1:110" ht="12.75" hidden="1" customHeight="1" outlineLevel="1" x14ac:dyDescent="0.3">
      <c r="A90" s="124"/>
      <c r="B90" s="124"/>
      <c r="C90" s="124"/>
      <c r="D90" s="124"/>
      <c r="E90" s="124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6"/>
      <c r="R90" s="125"/>
      <c r="S90" s="125"/>
      <c r="T90" s="132"/>
      <c r="U90" s="126"/>
      <c r="V90" s="126"/>
      <c r="W90" s="126"/>
      <c r="X90" s="126"/>
      <c r="Y90" s="125"/>
      <c r="Z90" s="125"/>
      <c r="AA90" s="125"/>
      <c r="AB90" s="125"/>
      <c r="AC90" s="125"/>
      <c r="AD90" s="125"/>
      <c r="AE90" s="125"/>
      <c r="AF90" s="125"/>
      <c r="AG90" s="126"/>
      <c r="AH90" s="125"/>
      <c r="AI90" s="125"/>
      <c r="AJ90" s="126"/>
      <c r="AK90" s="126"/>
      <c r="AL90" s="132"/>
      <c r="AM90" s="126"/>
      <c r="AN90" s="126"/>
      <c r="AO90" s="126"/>
      <c r="AP90" s="126"/>
      <c r="AQ90" s="125"/>
      <c r="AR90" s="125"/>
      <c r="AS90" s="125"/>
      <c r="AT90" s="125"/>
      <c r="AU90" s="125"/>
      <c r="AV90" s="125"/>
      <c r="AW90" s="125"/>
      <c r="AX90" s="125"/>
      <c r="AY90" s="126"/>
      <c r="AZ90" s="125"/>
      <c r="BA90" s="125"/>
      <c r="BB90" s="126"/>
      <c r="BC90" s="126"/>
      <c r="BD90" s="132"/>
      <c r="BE90" s="126"/>
      <c r="BF90" s="126"/>
      <c r="BG90" s="126"/>
      <c r="BH90" s="126"/>
      <c r="BI90" s="125"/>
      <c r="BJ90" s="125"/>
      <c r="BK90" s="125"/>
      <c r="BL90" s="125"/>
      <c r="BM90" s="125"/>
      <c r="BN90" s="125"/>
      <c r="BO90" s="125"/>
      <c r="BP90" s="125"/>
      <c r="BQ90" s="126"/>
      <c r="BR90" s="125"/>
      <c r="BS90" s="125"/>
      <c r="BT90" s="126"/>
      <c r="BU90" s="126"/>
      <c r="BV90" s="132"/>
      <c r="BW90" s="126"/>
      <c r="BX90" s="126"/>
      <c r="BY90" s="126"/>
      <c r="BZ90" s="126"/>
      <c r="CA90" s="125"/>
      <c r="CB90" s="125"/>
      <c r="CC90" s="125"/>
      <c r="CD90" s="125"/>
      <c r="CE90" s="125"/>
      <c r="CF90" s="125"/>
      <c r="CG90" s="125"/>
      <c r="CH90" s="125"/>
      <c r="CI90" s="126"/>
      <c r="CJ90" s="125"/>
      <c r="CK90" s="125"/>
      <c r="CL90" s="126"/>
      <c r="CM90" s="126"/>
      <c r="CN90" s="132"/>
      <c r="CO90" s="126"/>
      <c r="CP90" s="126"/>
      <c r="CQ90" s="126"/>
      <c r="CR90" s="126"/>
      <c r="CS90" s="125"/>
      <c r="CT90" s="125"/>
      <c r="CU90" s="125"/>
      <c r="CV90" s="125"/>
      <c r="CW90" s="125"/>
      <c r="CX90" s="125"/>
      <c r="CY90" s="125"/>
      <c r="CZ90" s="125"/>
      <c r="DA90" s="126"/>
      <c r="DB90" s="125"/>
      <c r="DC90" s="125"/>
      <c r="DD90" s="126"/>
      <c r="DE90" s="126"/>
      <c r="DF90" s="132"/>
    </row>
    <row r="91" spans="1:110" ht="12.75" hidden="1" customHeight="1" outlineLevel="1" x14ac:dyDescent="0.3">
      <c r="A91" s="124"/>
      <c r="B91" s="124"/>
      <c r="C91" s="124"/>
      <c r="D91" s="124"/>
      <c r="E91" s="124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6"/>
      <c r="R91" s="125"/>
      <c r="S91" s="125"/>
      <c r="T91" s="132"/>
      <c r="U91" s="126"/>
      <c r="V91" s="126"/>
      <c r="W91" s="126"/>
      <c r="X91" s="126"/>
      <c r="Y91" s="125"/>
      <c r="Z91" s="125"/>
      <c r="AA91" s="125"/>
      <c r="AB91" s="125"/>
      <c r="AC91" s="125"/>
      <c r="AD91" s="125"/>
      <c r="AE91" s="125"/>
      <c r="AF91" s="125"/>
      <c r="AG91" s="126"/>
      <c r="AH91" s="125"/>
      <c r="AI91" s="125"/>
      <c r="AJ91" s="126"/>
      <c r="AK91" s="126"/>
      <c r="AL91" s="132"/>
      <c r="AM91" s="126"/>
      <c r="AN91" s="126"/>
      <c r="AO91" s="126"/>
      <c r="AP91" s="126"/>
      <c r="AQ91" s="125"/>
      <c r="AR91" s="125"/>
      <c r="AS91" s="125"/>
      <c r="AT91" s="125"/>
      <c r="AU91" s="125"/>
      <c r="AV91" s="125"/>
      <c r="AW91" s="125"/>
      <c r="AX91" s="125"/>
      <c r="AY91" s="126"/>
      <c r="AZ91" s="125"/>
      <c r="BA91" s="125"/>
      <c r="BB91" s="126"/>
      <c r="BC91" s="126"/>
      <c r="BD91" s="132"/>
      <c r="BE91" s="126"/>
      <c r="BF91" s="126"/>
      <c r="BG91" s="126"/>
      <c r="BH91" s="126"/>
      <c r="BI91" s="125"/>
      <c r="BJ91" s="125"/>
      <c r="BK91" s="125"/>
      <c r="BL91" s="125"/>
      <c r="BM91" s="125"/>
      <c r="BN91" s="125"/>
      <c r="BO91" s="125"/>
      <c r="BP91" s="125"/>
      <c r="BQ91" s="126"/>
      <c r="BR91" s="125"/>
      <c r="BS91" s="125"/>
      <c r="BT91" s="126"/>
      <c r="BU91" s="126"/>
      <c r="BV91" s="132"/>
      <c r="BW91" s="126"/>
      <c r="BX91" s="126"/>
      <c r="BY91" s="126"/>
      <c r="BZ91" s="126"/>
      <c r="CA91" s="125"/>
      <c r="CB91" s="125"/>
      <c r="CC91" s="125"/>
      <c r="CD91" s="125"/>
      <c r="CE91" s="125"/>
      <c r="CF91" s="125"/>
      <c r="CG91" s="125"/>
      <c r="CH91" s="125"/>
      <c r="CI91" s="126"/>
      <c r="CJ91" s="125"/>
      <c r="CK91" s="125"/>
      <c r="CL91" s="126"/>
      <c r="CM91" s="126"/>
      <c r="CN91" s="132"/>
      <c r="CO91" s="126"/>
      <c r="CP91" s="126"/>
      <c r="CQ91" s="126"/>
      <c r="CR91" s="126"/>
      <c r="CS91" s="125"/>
      <c r="CT91" s="125"/>
      <c r="CU91" s="125"/>
      <c r="CV91" s="125"/>
      <c r="CW91" s="125"/>
      <c r="CX91" s="125"/>
      <c r="CY91" s="125"/>
      <c r="CZ91" s="125"/>
      <c r="DA91" s="126"/>
      <c r="DB91" s="125"/>
      <c r="DC91" s="125"/>
      <c r="DD91" s="126"/>
      <c r="DE91" s="126"/>
      <c r="DF91" s="132"/>
    </row>
    <row r="92" spans="1:110" ht="12.75" hidden="1" customHeight="1" outlineLevel="1" x14ac:dyDescent="0.3">
      <c r="A92" s="124"/>
      <c r="B92" s="124"/>
      <c r="C92" s="124"/>
      <c r="D92" s="124"/>
      <c r="E92" s="124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6"/>
      <c r="R92" s="125"/>
      <c r="S92" s="125"/>
      <c r="T92" s="132"/>
      <c r="U92" s="126"/>
      <c r="V92" s="126"/>
      <c r="W92" s="126"/>
      <c r="X92" s="126"/>
      <c r="Y92" s="125"/>
      <c r="Z92" s="125"/>
      <c r="AA92" s="125"/>
      <c r="AB92" s="125"/>
      <c r="AC92" s="125"/>
      <c r="AD92" s="125"/>
      <c r="AE92" s="125"/>
      <c r="AF92" s="125"/>
      <c r="AG92" s="126"/>
      <c r="AH92" s="125"/>
      <c r="AI92" s="125"/>
      <c r="AJ92" s="126"/>
      <c r="AK92" s="126"/>
      <c r="AL92" s="132"/>
      <c r="AM92" s="126"/>
      <c r="AN92" s="126"/>
      <c r="AO92" s="126"/>
      <c r="AP92" s="126"/>
      <c r="AQ92" s="125"/>
      <c r="AR92" s="125"/>
      <c r="AS92" s="125"/>
      <c r="AT92" s="125"/>
      <c r="AU92" s="125"/>
      <c r="AV92" s="125"/>
      <c r="AW92" s="125"/>
      <c r="AX92" s="125"/>
      <c r="AY92" s="126"/>
      <c r="AZ92" s="125"/>
      <c r="BA92" s="125"/>
      <c r="BB92" s="126"/>
      <c r="BC92" s="126"/>
      <c r="BD92" s="132"/>
      <c r="BE92" s="126"/>
      <c r="BF92" s="126"/>
      <c r="BG92" s="126"/>
      <c r="BH92" s="126"/>
      <c r="BI92" s="125"/>
      <c r="BJ92" s="125"/>
      <c r="BK92" s="125"/>
      <c r="BL92" s="125"/>
      <c r="BM92" s="125"/>
      <c r="BN92" s="125"/>
      <c r="BO92" s="125"/>
      <c r="BP92" s="125"/>
      <c r="BQ92" s="126"/>
      <c r="BR92" s="125"/>
      <c r="BS92" s="125"/>
      <c r="BT92" s="126"/>
      <c r="BU92" s="126"/>
      <c r="BV92" s="132"/>
      <c r="BW92" s="126"/>
      <c r="BX92" s="126"/>
      <c r="BY92" s="126"/>
      <c r="BZ92" s="126"/>
      <c r="CA92" s="125"/>
      <c r="CB92" s="125"/>
      <c r="CC92" s="125"/>
      <c r="CD92" s="125"/>
      <c r="CE92" s="125"/>
      <c r="CF92" s="125"/>
      <c r="CG92" s="125"/>
      <c r="CH92" s="125"/>
      <c r="CI92" s="126"/>
      <c r="CJ92" s="125"/>
      <c r="CK92" s="125"/>
      <c r="CL92" s="126"/>
      <c r="CM92" s="126"/>
      <c r="CN92" s="132"/>
      <c r="CO92" s="126"/>
      <c r="CP92" s="126"/>
      <c r="CQ92" s="126"/>
      <c r="CR92" s="126"/>
      <c r="CS92" s="125"/>
      <c r="CT92" s="125"/>
      <c r="CU92" s="125"/>
      <c r="CV92" s="125"/>
      <c r="CW92" s="125"/>
      <c r="CX92" s="125"/>
      <c r="CY92" s="125"/>
      <c r="CZ92" s="125"/>
      <c r="DA92" s="126"/>
      <c r="DB92" s="125"/>
      <c r="DC92" s="125"/>
      <c r="DD92" s="126"/>
      <c r="DE92" s="126"/>
      <c r="DF92" s="132"/>
    </row>
    <row r="93" spans="1:110" ht="12.75" hidden="1" customHeight="1" outlineLevel="1" x14ac:dyDescent="0.3">
      <c r="A93" s="124"/>
      <c r="B93" s="124"/>
      <c r="C93" s="124"/>
      <c r="D93" s="124"/>
      <c r="E93" s="124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6"/>
      <c r="R93" s="125"/>
      <c r="S93" s="125"/>
      <c r="T93" s="132"/>
      <c r="U93" s="126"/>
      <c r="V93" s="126"/>
      <c r="W93" s="126"/>
      <c r="X93" s="126"/>
      <c r="Y93" s="125"/>
      <c r="Z93" s="125"/>
      <c r="AA93" s="125"/>
      <c r="AB93" s="125"/>
      <c r="AC93" s="125"/>
      <c r="AD93" s="125"/>
      <c r="AE93" s="125"/>
      <c r="AF93" s="125"/>
      <c r="AG93" s="126"/>
      <c r="AH93" s="125"/>
      <c r="AI93" s="125"/>
      <c r="AJ93" s="126"/>
      <c r="AK93" s="126"/>
      <c r="AL93" s="132"/>
      <c r="AM93" s="126"/>
      <c r="AN93" s="126"/>
      <c r="AO93" s="126"/>
      <c r="AP93" s="126"/>
      <c r="AQ93" s="125"/>
      <c r="AR93" s="125"/>
      <c r="AS93" s="125"/>
      <c r="AT93" s="125"/>
      <c r="AU93" s="125"/>
      <c r="AV93" s="125"/>
      <c r="AW93" s="125"/>
      <c r="AX93" s="125"/>
      <c r="AY93" s="126"/>
      <c r="AZ93" s="125"/>
      <c r="BA93" s="125"/>
      <c r="BB93" s="126"/>
      <c r="BC93" s="126"/>
      <c r="BD93" s="132"/>
      <c r="BE93" s="126"/>
      <c r="BF93" s="126"/>
      <c r="BG93" s="126"/>
      <c r="BH93" s="126"/>
      <c r="BI93" s="125"/>
      <c r="BJ93" s="125"/>
      <c r="BK93" s="125"/>
      <c r="BL93" s="125"/>
      <c r="BM93" s="125"/>
      <c r="BN93" s="125"/>
      <c r="BO93" s="125"/>
      <c r="BP93" s="125"/>
      <c r="BQ93" s="126"/>
      <c r="BR93" s="125"/>
      <c r="BS93" s="125"/>
      <c r="BT93" s="126"/>
      <c r="BU93" s="126"/>
      <c r="BV93" s="132"/>
      <c r="BW93" s="126"/>
      <c r="BX93" s="126"/>
      <c r="BY93" s="126"/>
      <c r="BZ93" s="126"/>
      <c r="CA93" s="125"/>
      <c r="CB93" s="125"/>
      <c r="CC93" s="125"/>
      <c r="CD93" s="125"/>
      <c r="CE93" s="125"/>
      <c r="CF93" s="125"/>
      <c r="CG93" s="125"/>
      <c r="CH93" s="125"/>
      <c r="CI93" s="126"/>
      <c r="CJ93" s="125"/>
      <c r="CK93" s="125"/>
      <c r="CL93" s="126"/>
      <c r="CM93" s="126"/>
      <c r="CN93" s="132"/>
      <c r="CO93" s="126"/>
      <c r="CP93" s="126"/>
      <c r="CQ93" s="126"/>
      <c r="CR93" s="126"/>
      <c r="CS93" s="125"/>
      <c r="CT93" s="125"/>
      <c r="CU93" s="125"/>
      <c r="CV93" s="125"/>
      <c r="CW93" s="125"/>
      <c r="CX93" s="125"/>
      <c r="CY93" s="125"/>
      <c r="CZ93" s="125"/>
      <c r="DA93" s="126"/>
      <c r="DB93" s="125"/>
      <c r="DC93" s="125"/>
      <c r="DD93" s="126"/>
      <c r="DE93" s="126"/>
      <c r="DF93" s="132"/>
    </row>
    <row r="94" spans="1:110" ht="12.75" hidden="1" customHeight="1" outlineLevel="1" x14ac:dyDescent="0.3">
      <c r="A94" s="124"/>
      <c r="B94" s="124"/>
      <c r="C94" s="124"/>
      <c r="D94" s="124"/>
      <c r="E94" s="124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6"/>
      <c r="R94" s="125"/>
      <c r="S94" s="125"/>
      <c r="T94" s="132"/>
      <c r="U94" s="126"/>
      <c r="V94" s="126"/>
      <c r="W94" s="126"/>
      <c r="X94" s="126"/>
      <c r="Y94" s="125"/>
      <c r="Z94" s="125"/>
      <c r="AA94" s="125"/>
      <c r="AB94" s="125"/>
      <c r="AC94" s="125"/>
      <c r="AD94" s="125"/>
      <c r="AE94" s="125"/>
      <c r="AF94" s="125"/>
      <c r="AG94" s="126"/>
      <c r="AH94" s="125"/>
      <c r="AI94" s="125"/>
      <c r="AJ94" s="126"/>
      <c r="AK94" s="126"/>
      <c r="AL94" s="132"/>
      <c r="AM94" s="126"/>
      <c r="AN94" s="126"/>
      <c r="AO94" s="126"/>
      <c r="AP94" s="126"/>
      <c r="AQ94" s="125"/>
      <c r="AR94" s="125"/>
      <c r="AS94" s="125"/>
      <c r="AT94" s="125"/>
      <c r="AU94" s="125"/>
      <c r="AV94" s="125"/>
      <c r="AW94" s="125"/>
      <c r="AX94" s="125"/>
      <c r="AY94" s="126"/>
      <c r="AZ94" s="125"/>
      <c r="BA94" s="125"/>
      <c r="BB94" s="126"/>
      <c r="BC94" s="126"/>
      <c r="BD94" s="132"/>
      <c r="BE94" s="126"/>
      <c r="BF94" s="126"/>
      <c r="BG94" s="126"/>
      <c r="BH94" s="126"/>
      <c r="BI94" s="125"/>
      <c r="BJ94" s="125"/>
      <c r="BK94" s="125"/>
      <c r="BL94" s="125"/>
      <c r="BM94" s="125"/>
      <c r="BN94" s="125"/>
      <c r="BO94" s="125"/>
      <c r="BP94" s="125"/>
      <c r="BQ94" s="126"/>
      <c r="BR94" s="125"/>
      <c r="BS94" s="125"/>
      <c r="BT94" s="126"/>
      <c r="BU94" s="126"/>
      <c r="BV94" s="132"/>
      <c r="BW94" s="126"/>
      <c r="BX94" s="126"/>
      <c r="BY94" s="126"/>
      <c r="BZ94" s="126"/>
      <c r="CA94" s="125"/>
      <c r="CB94" s="125"/>
      <c r="CC94" s="125"/>
      <c r="CD94" s="125"/>
      <c r="CE94" s="125"/>
      <c r="CF94" s="125"/>
      <c r="CG94" s="125"/>
      <c r="CH94" s="125"/>
      <c r="CI94" s="126"/>
      <c r="CJ94" s="125"/>
      <c r="CK94" s="125"/>
      <c r="CL94" s="126"/>
      <c r="CM94" s="126"/>
      <c r="CN94" s="132"/>
      <c r="CO94" s="126"/>
      <c r="CP94" s="126"/>
      <c r="CQ94" s="126"/>
      <c r="CR94" s="126"/>
      <c r="CS94" s="125"/>
      <c r="CT94" s="125"/>
      <c r="CU94" s="125"/>
      <c r="CV94" s="125"/>
      <c r="CW94" s="125"/>
      <c r="CX94" s="125"/>
      <c r="CY94" s="125"/>
      <c r="CZ94" s="125"/>
      <c r="DA94" s="126"/>
      <c r="DB94" s="125"/>
      <c r="DC94" s="125"/>
      <c r="DD94" s="126"/>
      <c r="DE94" s="126"/>
      <c r="DF94" s="132"/>
    </row>
    <row r="95" spans="1:110" ht="12.75" hidden="1" customHeight="1" outlineLevel="1" x14ac:dyDescent="0.3">
      <c r="A95" s="124"/>
      <c r="B95" s="124"/>
      <c r="C95" s="124"/>
      <c r="D95" s="124"/>
      <c r="E95" s="124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6"/>
      <c r="R95" s="125"/>
      <c r="S95" s="125"/>
      <c r="T95" s="132"/>
      <c r="U95" s="126"/>
      <c r="V95" s="126"/>
      <c r="W95" s="126"/>
      <c r="X95" s="126"/>
      <c r="Y95" s="125"/>
      <c r="Z95" s="125"/>
      <c r="AA95" s="125"/>
      <c r="AB95" s="125"/>
      <c r="AC95" s="125"/>
      <c r="AD95" s="125"/>
      <c r="AE95" s="125"/>
      <c r="AF95" s="125"/>
      <c r="AG95" s="126"/>
      <c r="AH95" s="125"/>
      <c r="AI95" s="125"/>
      <c r="AJ95" s="126"/>
      <c r="AK95" s="126"/>
      <c r="AL95" s="132"/>
      <c r="AM95" s="126"/>
      <c r="AN95" s="126"/>
      <c r="AO95" s="126"/>
      <c r="AP95" s="126"/>
      <c r="AQ95" s="125"/>
      <c r="AR95" s="125"/>
      <c r="AS95" s="125"/>
      <c r="AT95" s="125"/>
      <c r="AU95" s="125"/>
      <c r="AV95" s="125"/>
      <c r="AW95" s="125"/>
      <c r="AX95" s="125"/>
      <c r="AY95" s="126"/>
      <c r="AZ95" s="125"/>
      <c r="BA95" s="125"/>
      <c r="BB95" s="126"/>
      <c r="BC95" s="126"/>
      <c r="BD95" s="132"/>
      <c r="BE95" s="126"/>
      <c r="BF95" s="126"/>
      <c r="BG95" s="126"/>
      <c r="BH95" s="126"/>
      <c r="BI95" s="125"/>
      <c r="BJ95" s="125"/>
      <c r="BK95" s="125"/>
      <c r="BL95" s="125"/>
      <c r="BM95" s="125"/>
      <c r="BN95" s="125"/>
      <c r="BO95" s="125"/>
      <c r="BP95" s="125"/>
      <c r="BQ95" s="126"/>
      <c r="BR95" s="125"/>
      <c r="BS95" s="125"/>
      <c r="BT95" s="126"/>
      <c r="BU95" s="126"/>
      <c r="BV95" s="132"/>
      <c r="BW95" s="126"/>
      <c r="BX95" s="126"/>
      <c r="BY95" s="126"/>
      <c r="BZ95" s="126"/>
      <c r="CA95" s="125"/>
      <c r="CB95" s="125"/>
      <c r="CC95" s="125"/>
      <c r="CD95" s="125"/>
      <c r="CE95" s="125"/>
      <c r="CF95" s="125"/>
      <c r="CG95" s="125"/>
      <c r="CH95" s="125"/>
      <c r="CI95" s="126"/>
      <c r="CJ95" s="125"/>
      <c r="CK95" s="125"/>
      <c r="CL95" s="126"/>
      <c r="CM95" s="126"/>
      <c r="CN95" s="132"/>
      <c r="CO95" s="126"/>
      <c r="CP95" s="126"/>
      <c r="CQ95" s="126"/>
      <c r="CR95" s="126"/>
      <c r="CS95" s="125"/>
      <c r="CT95" s="125"/>
      <c r="CU95" s="125"/>
      <c r="CV95" s="125"/>
      <c r="CW95" s="125"/>
      <c r="CX95" s="125"/>
      <c r="CY95" s="125"/>
      <c r="CZ95" s="125"/>
      <c r="DA95" s="126"/>
      <c r="DB95" s="125"/>
      <c r="DC95" s="125"/>
      <c r="DD95" s="126"/>
      <c r="DE95" s="126"/>
      <c r="DF95" s="132"/>
    </row>
    <row r="96" spans="1:110" ht="12.75" hidden="1" customHeight="1" outlineLevel="1" x14ac:dyDescent="0.3">
      <c r="A96" s="124"/>
      <c r="B96" s="124"/>
      <c r="C96" s="124"/>
      <c r="D96" s="124"/>
      <c r="E96" s="124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6"/>
      <c r="R96" s="125"/>
      <c r="S96" s="125"/>
      <c r="T96" s="132"/>
      <c r="U96" s="126"/>
      <c r="V96" s="126"/>
      <c r="W96" s="126"/>
      <c r="X96" s="126"/>
      <c r="Y96" s="125"/>
      <c r="Z96" s="125"/>
      <c r="AA96" s="125"/>
      <c r="AB96" s="125"/>
      <c r="AC96" s="125"/>
      <c r="AD96" s="125"/>
      <c r="AE96" s="125"/>
      <c r="AF96" s="125"/>
      <c r="AG96" s="126"/>
      <c r="AH96" s="125"/>
      <c r="AI96" s="125"/>
      <c r="AJ96" s="126"/>
      <c r="AK96" s="126"/>
      <c r="AL96" s="132"/>
      <c r="AM96" s="126"/>
      <c r="AN96" s="126"/>
      <c r="AO96" s="126"/>
      <c r="AP96" s="126"/>
      <c r="AQ96" s="125"/>
      <c r="AR96" s="125"/>
      <c r="AS96" s="125"/>
      <c r="AT96" s="125"/>
      <c r="AU96" s="125"/>
      <c r="AV96" s="125"/>
      <c r="AW96" s="125"/>
      <c r="AX96" s="125"/>
      <c r="AY96" s="126"/>
      <c r="AZ96" s="125"/>
      <c r="BA96" s="125"/>
      <c r="BB96" s="126"/>
      <c r="BC96" s="126"/>
      <c r="BD96" s="132"/>
      <c r="BE96" s="126"/>
      <c r="BF96" s="126"/>
      <c r="BG96" s="126"/>
      <c r="BH96" s="126"/>
      <c r="BI96" s="125"/>
      <c r="BJ96" s="125"/>
      <c r="BK96" s="125"/>
      <c r="BL96" s="125"/>
      <c r="BM96" s="125"/>
      <c r="BN96" s="125"/>
      <c r="BO96" s="125"/>
      <c r="BP96" s="125"/>
      <c r="BQ96" s="126"/>
      <c r="BR96" s="125"/>
      <c r="BS96" s="125"/>
      <c r="BT96" s="126"/>
      <c r="BU96" s="126"/>
      <c r="BV96" s="132"/>
      <c r="BW96" s="126"/>
      <c r="BX96" s="126"/>
      <c r="BY96" s="126"/>
      <c r="BZ96" s="126"/>
      <c r="CA96" s="125"/>
      <c r="CB96" s="125"/>
      <c r="CC96" s="125"/>
      <c r="CD96" s="125"/>
      <c r="CE96" s="125"/>
      <c r="CF96" s="125"/>
      <c r="CG96" s="125"/>
      <c r="CH96" s="125"/>
      <c r="CI96" s="126"/>
      <c r="CJ96" s="125"/>
      <c r="CK96" s="125"/>
      <c r="CL96" s="126"/>
      <c r="CM96" s="126"/>
      <c r="CN96" s="132"/>
      <c r="CO96" s="126"/>
      <c r="CP96" s="126"/>
      <c r="CQ96" s="126"/>
      <c r="CR96" s="126"/>
      <c r="CS96" s="125"/>
      <c r="CT96" s="125"/>
      <c r="CU96" s="125"/>
      <c r="CV96" s="125"/>
      <c r="CW96" s="125"/>
      <c r="CX96" s="125"/>
      <c r="CY96" s="125"/>
      <c r="CZ96" s="125"/>
      <c r="DA96" s="126"/>
      <c r="DB96" s="125"/>
      <c r="DC96" s="125"/>
      <c r="DD96" s="126"/>
      <c r="DE96" s="126"/>
      <c r="DF96" s="132"/>
    </row>
    <row r="97" spans="1:110" ht="12.75" hidden="1" customHeight="1" outlineLevel="1" x14ac:dyDescent="0.3">
      <c r="A97" s="124"/>
      <c r="B97" s="124"/>
      <c r="C97" s="124"/>
      <c r="D97" s="124"/>
      <c r="E97" s="124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6"/>
      <c r="R97" s="125"/>
      <c r="S97" s="125"/>
      <c r="T97" s="132"/>
      <c r="U97" s="126"/>
      <c r="V97" s="126"/>
      <c r="W97" s="126"/>
      <c r="X97" s="126"/>
      <c r="Y97" s="125"/>
      <c r="Z97" s="125"/>
      <c r="AA97" s="125"/>
      <c r="AB97" s="125"/>
      <c r="AC97" s="125"/>
      <c r="AD97" s="125"/>
      <c r="AE97" s="125"/>
      <c r="AF97" s="125"/>
      <c r="AG97" s="126"/>
      <c r="AH97" s="125"/>
      <c r="AI97" s="125"/>
      <c r="AJ97" s="126"/>
      <c r="AK97" s="126"/>
      <c r="AL97" s="132"/>
      <c r="AM97" s="126"/>
      <c r="AN97" s="126"/>
      <c r="AO97" s="126"/>
      <c r="AP97" s="126"/>
      <c r="AQ97" s="125"/>
      <c r="AR97" s="125"/>
      <c r="AS97" s="125"/>
      <c r="AT97" s="125"/>
      <c r="AU97" s="125"/>
      <c r="AV97" s="125"/>
      <c r="AW97" s="125"/>
      <c r="AX97" s="125"/>
      <c r="AY97" s="126"/>
      <c r="AZ97" s="125"/>
      <c r="BA97" s="125"/>
      <c r="BB97" s="126"/>
      <c r="BC97" s="126"/>
      <c r="BD97" s="132"/>
      <c r="BE97" s="126"/>
      <c r="BF97" s="126"/>
      <c r="BG97" s="126"/>
      <c r="BH97" s="126"/>
      <c r="BI97" s="125"/>
      <c r="BJ97" s="125"/>
      <c r="BK97" s="125"/>
      <c r="BL97" s="125"/>
      <c r="BM97" s="125"/>
      <c r="BN97" s="125"/>
      <c r="BO97" s="125"/>
      <c r="BP97" s="125"/>
      <c r="BQ97" s="126"/>
      <c r="BR97" s="125"/>
      <c r="BS97" s="125"/>
      <c r="BT97" s="126"/>
      <c r="BU97" s="126"/>
      <c r="BV97" s="132"/>
      <c r="BW97" s="126"/>
      <c r="BX97" s="126"/>
      <c r="BY97" s="126"/>
      <c r="BZ97" s="126"/>
      <c r="CA97" s="125"/>
      <c r="CB97" s="125"/>
      <c r="CC97" s="125"/>
      <c r="CD97" s="125"/>
      <c r="CE97" s="125"/>
      <c r="CF97" s="125"/>
      <c r="CG97" s="125"/>
      <c r="CH97" s="125"/>
      <c r="CI97" s="126"/>
      <c r="CJ97" s="125"/>
      <c r="CK97" s="125"/>
      <c r="CL97" s="126"/>
      <c r="CM97" s="126"/>
      <c r="CN97" s="132"/>
      <c r="CO97" s="126"/>
      <c r="CP97" s="126"/>
      <c r="CQ97" s="126"/>
      <c r="CR97" s="126"/>
      <c r="CS97" s="125"/>
      <c r="CT97" s="125"/>
      <c r="CU97" s="125"/>
      <c r="CV97" s="125"/>
      <c r="CW97" s="125"/>
      <c r="CX97" s="125"/>
      <c r="CY97" s="125"/>
      <c r="CZ97" s="125"/>
      <c r="DA97" s="126"/>
      <c r="DB97" s="125"/>
      <c r="DC97" s="125"/>
      <c r="DD97" s="126"/>
      <c r="DE97" s="126"/>
      <c r="DF97" s="132"/>
    </row>
    <row r="98" spans="1:110" ht="12.75" hidden="1" customHeight="1" outlineLevel="1" x14ac:dyDescent="0.3">
      <c r="A98" s="124"/>
      <c r="B98" s="124"/>
      <c r="C98" s="124"/>
      <c r="D98" s="124"/>
      <c r="E98" s="124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6"/>
      <c r="R98" s="125"/>
      <c r="S98" s="125"/>
      <c r="T98" s="132"/>
      <c r="U98" s="126"/>
      <c r="V98" s="126"/>
      <c r="W98" s="126"/>
      <c r="X98" s="126"/>
      <c r="Y98" s="125"/>
      <c r="Z98" s="125"/>
      <c r="AA98" s="125"/>
      <c r="AB98" s="125"/>
      <c r="AC98" s="125"/>
      <c r="AD98" s="125"/>
      <c r="AE98" s="125"/>
      <c r="AF98" s="125"/>
      <c r="AG98" s="126"/>
      <c r="AH98" s="125"/>
      <c r="AI98" s="125"/>
      <c r="AJ98" s="126"/>
      <c r="AK98" s="126"/>
      <c r="AL98" s="132"/>
      <c r="AM98" s="126"/>
      <c r="AN98" s="126"/>
      <c r="AO98" s="126"/>
      <c r="AP98" s="126"/>
      <c r="AQ98" s="125"/>
      <c r="AR98" s="125"/>
      <c r="AS98" s="125"/>
      <c r="AT98" s="125"/>
      <c r="AU98" s="125"/>
      <c r="AV98" s="125"/>
      <c r="AW98" s="125"/>
      <c r="AX98" s="125"/>
      <c r="AY98" s="126"/>
      <c r="AZ98" s="125"/>
      <c r="BA98" s="125"/>
      <c r="BB98" s="126"/>
      <c r="BC98" s="126"/>
      <c r="BD98" s="132"/>
      <c r="BE98" s="126"/>
      <c r="BF98" s="126"/>
      <c r="BG98" s="126"/>
      <c r="BH98" s="126"/>
      <c r="BI98" s="125"/>
      <c r="BJ98" s="125"/>
      <c r="BK98" s="125"/>
      <c r="BL98" s="125"/>
      <c r="BM98" s="125"/>
      <c r="BN98" s="125"/>
      <c r="BO98" s="125"/>
      <c r="BP98" s="125"/>
      <c r="BQ98" s="126"/>
      <c r="BR98" s="125"/>
      <c r="BS98" s="125"/>
      <c r="BT98" s="126"/>
      <c r="BU98" s="126"/>
      <c r="BV98" s="132"/>
      <c r="BW98" s="126"/>
      <c r="BX98" s="126"/>
      <c r="BY98" s="126"/>
      <c r="BZ98" s="126"/>
      <c r="CA98" s="125"/>
      <c r="CB98" s="125"/>
      <c r="CC98" s="125"/>
      <c r="CD98" s="125"/>
      <c r="CE98" s="125"/>
      <c r="CF98" s="125"/>
      <c r="CG98" s="125"/>
      <c r="CH98" s="125"/>
      <c r="CI98" s="126"/>
      <c r="CJ98" s="125"/>
      <c r="CK98" s="125"/>
      <c r="CL98" s="126"/>
      <c r="CM98" s="126"/>
      <c r="CN98" s="132"/>
      <c r="CO98" s="126"/>
      <c r="CP98" s="126"/>
      <c r="CQ98" s="126"/>
      <c r="CR98" s="126"/>
      <c r="CS98" s="125"/>
      <c r="CT98" s="125"/>
      <c r="CU98" s="125"/>
      <c r="CV98" s="125"/>
      <c r="CW98" s="125"/>
      <c r="CX98" s="125"/>
      <c r="CY98" s="125"/>
      <c r="CZ98" s="125"/>
      <c r="DA98" s="126"/>
      <c r="DB98" s="125"/>
      <c r="DC98" s="125"/>
      <c r="DD98" s="126"/>
      <c r="DE98" s="126"/>
      <c r="DF98" s="132"/>
    </row>
    <row r="99" spans="1:110" ht="12.75" hidden="1" customHeight="1" outlineLevel="1" x14ac:dyDescent="0.3">
      <c r="A99" s="124"/>
      <c r="B99" s="124"/>
      <c r="C99" s="124"/>
      <c r="D99" s="124"/>
      <c r="E99" s="124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6"/>
      <c r="R99" s="125"/>
      <c r="S99" s="125"/>
      <c r="T99" s="132"/>
      <c r="U99" s="126"/>
      <c r="V99" s="126"/>
      <c r="W99" s="126"/>
      <c r="X99" s="126"/>
      <c r="Y99" s="125"/>
      <c r="Z99" s="125"/>
      <c r="AA99" s="125"/>
      <c r="AB99" s="125"/>
      <c r="AC99" s="125"/>
      <c r="AD99" s="125"/>
      <c r="AE99" s="125"/>
      <c r="AF99" s="125"/>
      <c r="AG99" s="126"/>
      <c r="AH99" s="125"/>
      <c r="AI99" s="125"/>
      <c r="AJ99" s="126"/>
      <c r="AK99" s="126"/>
      <c r="AL99" s="132"/>
      <c r="AM99" s="126"/>
      <c r="AN99" s="126"/>
      <c r="AO99" s="126"/>
      <c r="AP99" s="126"/>
      <c r="AQ99" s="125"/>
      <c r="AR99" s="125"/>
      <c r="AS99" s="125"/>
      <c r="AT99" s="125"/>
      <c r="AU99" s="125"/>
      <c r="AV99" s="125"/>
      <c r="AW99" s="125"/>
      <c r="AX99" s="125"/>
      <c r="AY99" s="126"/>
      <c r="AZ99" s="125"/>
      <c r="BA99" s="125"/>
      <c r="BB99" s="126"/>
      <c r="BC99" s="126"/>
      <c r="BD99" s="132"/>
      <c r="BE99" s="126"/>
      <c r="BF99" s="126"/>
      <c r="BG99" s="126"/>
      <c r="BH99" s="126"/>
      <c r="BI99" s="125"/>
      <c r="BJ99" s="125"/>
      <c r="BK99" s="125"/>
      <c r="BL99" s="125"/>
      <c r="BM99" s="125"/>
      <c r="BN99" s="125"/>
      <c r="BO99" s="125"/>
      <c r="BP99" s="125"/>
      <c r="BQ99" s="126"/>
      <c r="BR99" s="125"/>
      <c r="BS99" s="125"/>
      <c r="BT99" s="126"/>
      <c r="BU99" s="126"/>
      <c r="BV99" s="132"/>
      <c r="BW99" s="126"/>
      <c r="BX99" s="126"/>
      <c r="BY99" s="126"/>
      <c r="BZ99" s="126"/>
      <c r="CA99" s="125"/>
      <c r="CB99" s="125"/>
      <c r="CC99" s="125"/>
      <c r="CD99" s="125"/>
      <c r="CE99" s="125"/>
      <c r="CF99" s="125"/>
      <c r="CG99" s="125"/>
      <c r="CH99" s="125"/>
      <c r="CI99" s="126"/>
      <c r="CJ99" s="125"/>
      <c r="CK99" s="125"/>
      <c r="CL99" s="126"/>
      <c r="CM99" s="126"/>
      <c r="CN99" s="132"/>
      <c r="CO99" s="126"/>
      <c r="CP99" s="126"/>
      <c r="CQ99" s="126"/>
      <c r="CR99" s="126"/>
      <c r="CS99" s="125"/>
      <c r="CT99" s="125"/>
      <c r="CU99" s="125"/>
      <c r="CV99" s="125"/>
      <c r="CW99" s="125"/>
      <c r="CX99" s="125"/>
      <c r="CY99" s="125"/>
      <c r="CZ99" s="125"/>
      <c r="DA99" s="126"/>
      <c r="DB99" s="125"/>
      <c r="DC99" s="125"/>
      <c r="DD99" s="126"/>
      <c r="DE99" s="126"/>
      <c r="DF99" s="132"/>
    </row>
    <row r="100" spans="1:110" ht="12.75" hidden="1" customHeight="1" outlineLevel="1" x14ac:dyDescent="0.3">
      <c r="A100" s="124"/>
      <c r="B100" s="124"/>
      <c r="C100" s="124"/>
      <c r="D100" s="124"/>
      <c r="E100" s="124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6"/>
      <c r="R100" s="125"/>
      <c r="S100" s="125"/>
      <c r="T100" s="132"/>
      <c r="U100" s="126"/>
      <c r="V100" s="126"/>
      <c r="W100" s="126"/>
      <c r="X100" s="126"/>
      <c r="Y100" s="125"/>
      <c r="Z100" s="125"/>
      <c r="AA100" s="125"/>
      <c r="AB100" s="125"/>
      <c r="AC100" s="125"/>
      <c r="AD100" s="125"/>
      <c r="AE100" s="125"/>
      <c r="AF100" s="125"/>
      <c r="AG100" s="126"/>
      <c r="AH100" s="125"/>
      <c r="AI100" s="125"/>
      <c r="AJ100" s="126"/>
      <c r="AK100" s="126"/>
      <c r="AL100" s="132"/>
      <c r="AM100" s="126"/>
      <c r="AN100" s="126"/>
      <c r="AO100" s="126"/>
      <c r="AP100" s="126"/>
      <c r="AQ100" s="125"/>
      <c r="AR100" s="125"/>
      <c r="AS100" s="125"/>
      <c r="AT100" s="125"/>
      <c r="AU100" s="125"/>
      <c r="AV100" s="125"/>
      <c r="AW100" s="125"/>
      <c r="AX100" s="125"/>
      <c r="AY100" s="126"/>
      <c r="AZ100" s="125"/>
      <c r="BA100" s="125"/>
      <c r="BB100" s="126"/>
      <c r="BC100" s="126"/>
      <c r="BD100" s="132"/>
      <c r="BE100" s="126"/>
      <c r="BF100" s="126"/>
      <c r="BG100" s="126"/>
      <c r="BH100" s="126"/>
      <c r="BI100" s="125"/>
      <c r="BJ100" s="125"/>
      <c r="BK100" s="125"/>
      <c r="BL100" s="125"/>
      <c r="BM100" s="125"/>
      <c r="BN100" s="125"/>
      <c r="BO100" s="125"/>
      <c r="BP100" s="125"/>
      <c r="BQ100" s="126"/>
      <c r="BR100" s="125"/>
      <c r="BS100" s="125"/>
      <c r="BT100" s="126"/>
      <c r="BU100" s="126"/>
      <c r="BV100" s="132"/>
      <c r="BW100" s="126"/>
      <c r="BX100" s="126"/>
      <c r="BY100" s="126"/>
      <c r="BZ100" s="126"/>
      <c r="CA100" s="125"/>
      <c r="CB100" s="125"/>
      <c r="CC100" s="125"/>
      <c r="CD100" s="125"/>
      <c r="CE100" s="125"/>
      <c r="CF100" s="125"/>
      <c r="CG100" s="125"/>
      <c r="CH100" s="125"/>
      <c r="CI100" s="126"/>
      <c r="CJ100" s="125"/>
      <c r="CK100" s="125"/>
      <c r="CL100" s="126"/>
      <c r="CM100" s="126"/>
      <c r="CN100" s="132"/>
      <c r="CO100" s="126"/>
      <c r="CP100" s="126"/>
      <c r="CQ100" s="126"/>
      <c r="CR100" s="126"/>
      <c r="CS100" s="125"/>
      <c r="CT100" s="125"/>
      <c r="CU100" s="125"/>
      <c r="CV100" s="125"/>
      <c r="CW100" s="125"/>
      <c r="CX100" s="125"/>
      <c r="CY100" s="125"/>
      <c r="CZ100" s="125"/>
      <c r="DA100" s="126"/>
      <c r="DB100" s="125"/>
      <c r="DC100" s="125"/>
      <c r="DD100" s="126"/>
      <c r="DE100" s="126"/>
      <c r="DF100" s="132"/>
    </row>
    <row r="101" spans="1:110" ht="12.75" hidden="1" customHeight="1" outlineLevel="1" x14ac:dyDescent="0.3">
      <c r="A101" s="124"/>
      <c r="B101" s="124"/>
      <c r="C101" s="124"/>
      <c r="D101" s="124"/>
      <c r="E101" s="124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6"/>
      <c r="R101" s="125"/>
      <c r="S101" s="125"/>
      <c r="T101" s="132"/>
      <c r="U101" s="126"/>
      <c r="V101" s="126"/>
      <c r="W101" s="126"/>
      <c r="X101" s="126"/>
      <c r="Y101" s="125"/>
      <c r="Z101" s="125"/>
      <c r="AA101" s="125"/>
      <c r="AB101" s="125"/>
      <c r="AC101" s="125"/>
      <c r="AD101" s="125"/>
      <c r="AE101" s="125"/>
      <c r="AF101" s="125"/>
      <c r="AG101" s="126"/>
      <c r="AH101" s="125"/>
      <c r="AI101" s="125"/>
      <c r="AJ101" s="126"/>
      <c r="AK101" s="126"/>
      <c r="AL101" s="132"/>
      <c r="AM101" s="126"/>
      <c r="AN101" s="126"/>
      <c r="AO101" s="126"/>
      <c r="AP101" s="126"/>
      <c r="AQ101" s="125"/>
      <c r="AR101" s="125"/>
      <c r="AS101" s="125"/>
      <c r="AT101" s="125"/>
      <c r="AU101" s="125"/>
      <c r="AV101" s="125"/>
      <c r="AW101" s="125"/>
      <c r="AX101" s="125"/>
      <c r="AY101" s="126"/>
      <c r="AZ101" s="125"/>
      <c r="BA101" s="125"/>
      <c r="BB101" s="126"/>
      <c r="BC101" s="126"/>
      <c r="BD101" s="132"/>
      <c r="BE101" s="126"/>
      <c r="BF101" s="126"/>
      <c r="BG101" s="126"/>
      <c r="BH101" s="126"/>
      <c r="BI101" s="125"/>
      <c r="BJ101" s="125"/>
      <c r="BK101" s="125"/>
      <c r="BL101" s="125"/>
      <c r="BM101" s="125"/>
      <c r="BN101" s="125"/>
      <c r="BO101" s="125"/>
      <c r="BP101" s="125"/>
      <c r="BQ101" s="126"/>
      <c r="BR101" s="125"/>
      <c r="BS101" s="125"/>
      <c r="BT101" s="126"/>
      <c r="BU101" s="126"/>
      <c r="BV101" s="132"/>
      <c r="BW101" s="126"/>
      <c r="BX101" s="126"/>
      <c r="BY101" s="126"/>
      <c r="BZ101" s="126"/>
      <c r="CA101" s="125"/>
      <c r="CB101" s="125"/>
      <c r="CC101" s="125"/>
      <c r="CD101" s="125"/>
      <c r="CE101" s="125"/>
      <c r="CF101" s="125"/>
      <c r="CG101" s="125"/>
      <c r="CH101" s="125"/>
      <c r="CI101" s="126"/>
      <c r="CJ101" s="125"/>
      <c r="CK101" s="125"/>
      <c r="CL101" s="126"/>
      <c r="CM101" s="126"/>
      <c r="CN101" s="132"/>
      <c r="CO101" s="126"/>
      <c r="CP101" s="126"/>
      <c r="CQ101" s="126"/>
      <c r="CR101" s="126"/>
      <c r="CS101" s="125"/>
      <c r="CT101" s="125"/>
      <c r="CU101" s="125"/>
      <c r="CV101" s="125"/>
      <c r="CW101" s="125"/>
      <c r="CX101" s="125"/>
      <c r="CY101" s="125"/>
      <c r="CZ101" s="125"/>
      <c r="DA101" s="126"/>
      <c r="DB101" s="125"/>
      <c r="DC101" s="125"/>
      <c r="DD101" s="126"/>
      <c r="DE101" s="126"/>
      <c r="DF101" s="132"/>
    </row>
    <row r="102" spans="1:110" ht="13" collapsed="1" x14ac:dyDescent="0.3">
      <c r="A102" s="124"/>
      <c r="B102" s="124"/>
      <c r="C102" s="124"/>
      <c r="D102" s="124"/>
      <c r="E102" s="124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6"/>
      <c r="R102" s="125"/>
      <c r="S102" s="125"/>
      <c r="T102" s="132"/>
      <c r="U102" s="126"/>
      <c r="V102" s="126"/>
      <c r="W102" s="126"/>
      <c r="X102" s="126"/>
      <c r="Y102" s="125"/>
      <c r="Z102" s="125"/>
      <c r="AA102" s="125"/>
      <c r="AB102" s="125"/>
      <c r="AC102" s="125"/>
      <c r="AD102" s="125"/>
      <c r="AE102" s="125"/>
      <c r="AF102" s="125"/>
      <c r="AG102" s="126"/>
      <c r="AH102" s="125"/>
      <c r="AI102" s="125"/>
      <c r="AJ102" s="126"/>
      <c r="AK102" s="126"/>
      <c r="AL102" s="132"/>
      <c r="AM102" s="126"/>
      <c r="AN102" s="126"/>
      <c r="AO102" s="126"/>
      <c r="AP102" s="126"/>
      <c r="AQ102" s="125"/>
      <c r="AR102" s="125"/>
      <c r="AS102" s="125"/>
      <c r="AT102" s="125"/>
      <c r="AU102" s="125"/>
      <c r="AV102" s="125"/>
      <c r="AW102" s="125"/>
      <c r="AX102" s="125"/>
      <c r="AY102" s="126"/>
      <c r="AZ102" s="125"/>
      <c r="BA102" s="125"/>
      <c r="BB102" s="126"/>
      <c r="BC102" s="126"/>
      <c r="BD102" s="132"/>
      <c r="BE102" s="126"/>
      <c r="BF102" s="126"/>
      <c r="BG102" s="126"/>
      <c r="BH102" s="126"/>
      <c r="BI102" s="125"/>
      <c r="BJ102" s="125"/>
      <c r="BK102" s="125"/>
      <c r="BL102" s="125"/>
      <c r="BM102" s="125"/>
      <c r="BN102" s="125"/>
      <c r="BO102" s="125"/>
      <c r="BP102" s="125"/>
      <c r="BQ102" s="126"/>
      <c r="BR102" s="125"/>
      <c r="BS102" s="125"/>
      <c r="BT102" s="126"/>
      <c r="BU102" s="126"/>
      <c r="BV102" s="132"/>
      <c r="BW102" s="126"/>
      <c r="BX102" s="126"/>
      <c r="BY102" s="126"/>
      <c r="BZ102" s="126"/>
      <c r="CA102" s="125"/>
      <c r="CB102" s="125"/>
      <c r="CC102" s="125"/>
      <c r="CD102" s="125"/>
      <c r="CE102" s="125"/>
      <c r="CF102" s="125"/>
      <c r="CG102" s="125"/>
      <c r="CH102" s="125"/>
      <c r="CI102" s="126"/>
      <c r="CJ102" s="125"/>
      <c r="CK102" s="125"/>
      <c r="CL102" s="126"/>
      <c r="CM102" s="126"/>
      <c r="CN102" s="132"/>
      <c r="CO102" s="126"/>
      <c r="CP102" s="126"/>
      <c r="CQ102" s="126"/>
      <c r="CR102" s="126"/>
      <c r="CS102" s="125"/>
      <c r="CT102" s="125"/>
      <c r="CU102" s="125"/>
      <c r="CV102" s="125"/>
      <c r="CW102" s="125"/>
      <c r="CX102" s="125"/>
      <c r="CY102" s="125"/>
      <c r="CZ102" s="125"/>
      <c r="DA102" s="126"/>
      <c r="DB102" s="125"/>
      <c r="DC102" s="125"/>
      <c r="DD102" s="126"/>
      <c r="DE102" s="126"/>
      <c r="DF102" s="132"/>
    </row>
    <row r="103" spans="1:110" ht="13" x14ac:dyDescent="0.3">
      <c r="A103" s="138" t="s">
        <v>10</v>
      </c>
      <c r="B103" s="5"/>
      <c r="C103" s="5"/>
      <c r="D103" s="5"/>
      <c r="E103" s="5"/>
      <c r="Q103" s="139"/>
      <c r="R103" s="65"/>
      <c r="T103" s="140"/>
      <c r="U103" s="139"/>
      <c r="V103" s="139"/>
      <c r="W103" s="139"/>
      <c r="X103" s="139"/>
      <c r="AG103" s="139"/>
      <c r="AJ103" s="139"/>
      <c r="AK103" s="139"/>
      <c r="AL103" s="140"/>
      <c r="AM103" s="139"/>
      <c r="AN103" s="139"/>
      <c r="AO103" s="139"/>
      <c r="AP103" s="139"/>
      <c r="AQ103" s="65"/>
      <c r="AY103" s="139"/>
      <c r="BB103" s="139"/>
      <c r="BC103" s="139"/>
      <c r="BD103" s="140"/>
      <c r="BE103" s="139"/>
      <c r="BF103" s="139"/>
      <c r="BG103" s="139"/>
      <c r="BH103" s="139"/>
      <c r="BQ103" s="139"/>
      <c r="BT103" s="139"/>
      <c r="BU103" s="139"/>
      <c r="BV103" s="140"/>
      <c r="BW103" s="139"/>
      <c r="BX103" s="139"/>
      <c r="BY103" s="139"/>
      <c r="BZ103" s="139"/>
      <c r="CI103" s="139"/>
      <c r="CL103" s="139"/>
      <c r="CM103" s="139"/>
      <c r="CN103" s="140"/>
      <c r="CO103" s="139"/>
      <c r="CP103" s="139"/>
      <c r="CQ103" s="139"/>
      <c r="CR103" s="139"/>
      <c r="DA103" s="139"/>
      <c r="DD103" s="139"/>
      <c r="DE103" s="139"/>
      <c r="DF103" s="140"/>
    </row>
    <row r="104" spans="1:110" ht="12.75" hidden="1" customHeight="1" outlineLevel="1" x14ac:dyDescent="0.3">
      <c r="A104" s="138"/>
      <c r="B104" s="5"/>
      <c r="C104" s="5"/>
      <c r="D104" s="5"/>
      <c r="E104" s="5"/>
      <c r="Q104" s="139"/>
      <c r="R104" s="65"/>
      <c r="T104" s="140"/>
      <c r="U104" s="139"/>
      <c r="V104" s="139"/>
      <c r="W104" s="139"/>
      <c r="X104" s="139"/>
      <c r="AG104" s="139"/>
      <c r="AJ104" s="139"/>
      <c r="AK104" s="139"/>
      <c r="AL104" s="140"/>
      <c r="AM104" s="139"/>
      <c r="AN104" s="139"/>
      <c r="AO104" s="139"/>
      <c r="AP104" s="139"/>
      <c r="AQ104" s="65"/>
      <c r="AY104" s="139"/>
      <c r="BB104" s="139"/>
      <c r="BC104" s="139"/>
      <c r="BD104" s="140"/>
      <c r="BE104" s="139"/>
      <c r="BF104" s="139"/>
      <c r="BG104" s="139"/>
      <c r="BH104" s="139"/>
      <c r="BQ104" s="139"/>
      <c r="BT104" s="139"/>
      <c r="BU104" s="139"/>
      <c r="BV104" s="140"/>
      <c r="BW104" s="139"/>
      <c r="BX104" s="139"/>
      <c r="BY104" s="139"/>
      <c r="BZ104" s="139"/>
      <c r="CI104" s="139"/>
      <c r="CL104" s="139"/>
      <c r="CM104" s="139"/>
      <c r="CN104" s="140"/>
      <c r="CO104" s="139"/>
      <c r="CP104" s="139"/>
      <c r="CQ104" s="139"/>
      <c r="CR104" s="139"/>
      <c r="DA104" s="139"/>
      <c r="DD104" s="139"/>
      <c r="DE104" s="139"/>
      <c r="DF104" s="140"/>
    </row>
    <row r="105" spans="1:110" ht="12.75" hidden="1" customHeight="1" outlineLevel="1" x14ac:dyDescent="0.3">
      <c r="A105" s="138"/>
      <c r="B105" s="5"/>
      <c r="C105" s="5"/>
      <c r="D105" s="5"/>
      <c r="E105" s="5"/>
      <c r="Q105" s="139"/>
      <c r="R105" s="65"/>
      <c r="T105" s="140"/>
      <c r="U105" s="139"/>
      <c r="V105" s="139"/>
      <c r="W105" s="139"/>
      <c r="X105" s="139"/>
      <c r="AG105" s="139"/>
      <c r="AJ105" s="139"/>
      <c r="AK105" s="139"/>
      <c r="AL105" s="140"/>
      <c r="AM105" s="139"/>
      <c r="AN105" s="139"/>
      <c r="AO105" s="139"/>
      <c r="AP105" s="139"/>
      <c r="AQ105" s="65"/>
      <c r="AY105" s="139"/>
      <c r="BB105" s="139"/>
      <c r="BC105" s="139"/>
      <c r="BD105" s="140"/>
      <c r="BE105" s="139"/>
      <c r="BF105" s="139"/>
      <c r="BG105" s="139"/>
      <c r="BH105" s="139"/>
      <c r="BQ105" s="139"/>
      <c r="BT105" s="139"/>
      <c r="BU105" s="139"/>
      <c r="BV105" s="140"/>
      <c r="BW105" s="139"/>
      <c r="BX105" s="139"/>
      <c r="BY105" s="139"/>
      <c r="BZ105" s="139"/>
      <c r="CI105" s="139"/>
      <c r="CL105" s="139"/>
      <c r="CM105" s="139"/>
      <c r="CN105" s="140"/>
      <c r="CO105" s="139"/>
      <c r="CP105" s="139"/>
      <c r="CQ105" s="139"/>
      <c r="CR105" s="139"/>
      <c r="DA105" s="139"/>
      <c r="DD105" s="139"/>
      <c r="DE105" s="139"/>
      <c r="DF105" s="140"/>
    </row>
    <row r="106" spans="1:110" ht="12.75" hidden="1" customHeight="1" outlineLevel="1" x14ac:dyDescent="0.3">
      <c r="A106" s="138"/>
      <c r="B106" s="5"/>
      <c r="C106" s="5"/>
      <c r="D106" s="5"/>
      <c r="E106" s="5"/>
      <c r="Q106" s="139"/>
      <c r="R106" s="65"/>
      <c r="T106" s="140"/>
      <c r="U106" s="139"/>
      <c r="V106" s="139"/>
      <c r="W106" s="139"/>
      <c r="X106" s="139"/>
      <c r="AG106" s="139"/>
      <c r="AJ106" s="139"/>
      <c r="AK106" s="139"/>
      <c r="AL106" s="140"/>
      <c r="AM106" s="139"/>
      <c r="AN106" s="139"/>
      <c r="AO106" s="139"/>
      <c r="AP106" s="139"/>
      <c r="AQ106" s="65"/>
      <c r="AY106" s="139"/>
      <c r="BB106" s="139"/>
      <c r="BC106" s="139"/>
      <c r="BD106" s="140"/>
      <c r="BE106" s="139"/>
      <c r="BF106" s="139"/>
      <c r="BG106" s="139"/>
      <c r="BH106" s="139"/>
      <c r="BQ106" s="139"/>
      <c r="BT106" s="139"/>
      <c r="BU106" s="139"/>
      <c r="BV106" s="140"/>
      <c r="BW106" s="139"/>
      <c r="BX106" s="139"/>
      <c r="BY106" s="139"/>
      <c r="BZ106" s="139"/>
      <c r="CI106" s="139"/>
      <c r="CL106" s="139"/>
      <c r="CM106" s="139"/>
      <c r="CN106" s="140"/>
      <c r="CO106" s="139"/>
      <c r="CP106" s="139"/>
      <c r="CQ106" s="139"/>
      <c r="CR106" s="139"/>
      <c r="DA106" s="139"/>
      <c r="DD106" s="139"/>
      <c r="DE106" s="139"/>
      <c r="DF106" s="140"/>
    </row>
    <row r="107" spans="1:110" ht="12.75" hidden="1" customHeight="1" outlineLevel="1" x14ac:dyDescent="0.3">
      <c r="A107" s="138"/>
      <c r="B107" s="5"/>
      <c r="C107" s="5"/>
      <c r="D107" s="5"/>
      <c r="E107" s="5"/>
      <c r="Q107" s="139"/>
      <c r="R107" s="65"/>
      <c r="T107" s="140"/>
      <c r="U107" s="139"/>
      <c r="V107" s="139"/>
      <c r="W107" s="139"/>
      <c r="X107" s="139"/>
      <c r="AG107" s="139"/>
      <c r="AJ107" s="139"/>
      <c r="AK107" s="139"/>
      <c r="AL107" s="140"/>
      <c r="AM107" s="139"/>
      <c r="AN107" s="139"/>
      <c r="AO107" s="139"/>
      <c r="AP107" s="139"/>
      <c r="AQ107" s="65"/>
      <c r="AY107" s="139"/>
      <c r="BB107" s="139"/>
      <c r="BC107" s="139"/>
      <c r="BD107" s="140"/>
      <c r="BE107" s="139"/>
      <c r="BF107" s="139"/>
      <c r="BG107" s="139"/>
      <c r="BH107" s="139"/>
      <c r="BQ107" s="139"/>
      <c r="BT107" s="139"/>
      <c r="BU107" s="139"/>
      <c r="BV107" s="140"/>
      <c r="BW107" s="139"/>
      <c r="BX107" s="139"/>
      <c r="BY107" s="139"/>
      <c r="BZ107" s="139"/>
      <c r="CI107" s="139"/>
      <c r="CL107" s="139"/>
      <c r="CM107" s="139"/>
      <c r="CN107" s="140"/>
      <c r="CO107" s="139"/>
      <c r="CP107" s="139"/>
      <c r="CQ107" s="139"/>
      <c r="CR107" s="139"/>
      <c r="DA107" s="139"/>
      <c r="DD107" s="139"/>
      <c r="DE107" s="139"/>
      <c r="DF107" s="140"/>
    </row>
    <row r="108" spans="1:110" ht="12.75" hidden="1" customHeight="1" outlineLevel="1" x14ac:dyDescent="0.3">
      <c r="A108" s="138"/>
      <c r="B108" s="5"/>
      <c r="C108" s="5"/>
      <c r="D108" s="5"/>
      <c r="E108" s="5"/>
      <c r="Q108" s="139"/>
      <c r="R108" s="65"/>
      <c r="T108" s="140"/>
      <c r="U108" s="139"/>
      <c r="V108" s="139"/>
      <c r="W108" s="139"/>
      <c r="X108" s="139"/>
      <c r="AG108" s="139"/>
      <c r="AJ108" s="139"/>
      <c r="AK108" s="139"/>
      <c r="AL108" s="140"/>
      <c r="AM108" s="139"/>
      <c r="AN108" s="139"/>
      <c r="AO108" s="139"/>
      <c r="AP108" s="139"/>
      <c r="AQ108" s="65"/>
      <c r="AY108" s="139"/>
      <c r="BB108" s="139"/>
      <c r="BC108" s="139"/>
      <c r="BD108" s="140"/>
      <c r="BE108" s="139"/>
      <c r="BF108" s="139"/>
      <c r="BG108" s="139"/>
      <c r="BH108" s="139"/>
      <c r="BQ108" s="139"/>
      <c r="BT108" s="139"/>
      <c r="BU108" s="139"/>
      <c r="BV108" s="140"/>
      <c r="BW108" s="139"/>
      <c r="BX108" s="139"/>
      <c r="BY108" s="139"/>
      <c r="BZ108" s="139"/>
      <c r="CI108" s="139"/>
      <c r="CL108" s="139"/>
      <c r="CM108" s="139"/>
      <c r="CN108" s="140"/>
      <c r="CO108" s="139"/>
      <c r="CP108" s="139"/>
      <c r="CQ108" s="139"/>
      <c r="CR108" s="139"/>
      <c r="DA108" s="139"/>
      <c r="DD108" s="139"/>
      <c r="DE108" s="139"/>
      <c r="DF108" s="140"/>
    </row>
    <row r="109" spans="1:110" ht="12.75" hidden="1" customHeight="1" outlineLevel="1" x14ac:dyDescent="0.3">
      <c r="A109" s="138"/>
      <c r="B109" s="5"/>
      <c r="C109" s="5"/>
      <c r="D109" s="5"/>
      <c r="E109" s="5"/>
      <c r="Q109" s="139"/>
      <c r="R109" s="65"/>
      <c r="T109" s="140"/>
      <c r="U109" s="139"/>
      <c r="V109" s="139"/>
      <c r="W109" s="139"/>
      <c r="X109" s="139"/>
      <c r="AG109" s="139"/>
      <c r="AJ109" s="139"/>
      <c r="AK109" s="139"/>
      <c r="AL109" s="140"/>
      <c r="AM109" s="139"/>
      <c r="AN109" s="139"/>
      <c r="AO109" s="139"/>
      <c r="AP109" s="139"/>
      <c r="AQ109" s="65"/>
      <c r="AY109" s="139"/>
      <c r="BB109" s="139"/>
      <c r="BC109" s="139"/>
      <c r="BD109" s="140"/>
      <c r="BE109" s="139"/>
      <c r="BF109" s="139"/>
      <c r="BG109" s="139"/>
      <c r="BH109" s="139"/>
      <c r="BQ109" s="139"/>
      <c r="BT109" s="139"/>
      <c r="BU109" s="139"/>
      <c r="BV109" s="140"/>
      <c r="BW109" s="139"/>
      <c r="BX109" s="139"/>
      <c r="BY109" s="139"/>
      <c r="BZ109" s="139"/>
      <c r="CI109" s="139"/>
      <c r="CL109" s="139"/>
      <c r="CM109" s="139"/>
      <c r="CN109" s="140"/>
      <c r="CO109" s="139"/>
      <c r="CP109" s="139"/>
      <c r="CQ109" s="139"/>
      <c r="CR109" s="139"/>
      <c r="DA109" s="139"/>
      <c r="DD109" s="139"/>
      <c r="DE109" s="139"/>
      <c r="DF109" s="140"/>
    </row>
    <row r="110" spans="1:110" ht="12.75" hidden="1" customHeight="1" outlineLevel="1" x14ac:dyDescent="0.3">
      <c r="A110" s="138"/>
      <c r="B110" s="5"/>
      <c r="C110" s="5"/>
      <c r="D110" s="5"/>
      <c r="E110" s="5"/>
      <c r="Q110" s="139"/>
      <c r="R110" s="65"/>
      <c r="T110" s="140"/>
      <c r="U110" s="139"/>
      <c r="V110" s="139"/>
      <c r="W110" s="139"/>
      <c r="X110" s="139"/>
      <c r="AG110" s="139"/>
      <c r="AJ110" s="139"/>
      <c r="AK110" s="139"/>
      <c r="AL110" s="140"/>
      <c r="AM110" s="139"/>
      <c r="AN110" s="139"/>
      <c r="AO110" s="139"/>
      <c r="AP110" s="139"/>
      <c r="AQ110" s="65"/>
      <c r="AY110" s="139"/>
      <c r="BB110" s="139"/>
      <c r="BC110" s="139"/>
      <c r="BD110" s="140"/>
      <c r="BE110" s="139"/>
      <c r="BF110" s="139"/>
      <c r="BG110" s="139"/>
      <c r="BH110" s="139"/>
      <c r="BQ110" s="139"/>
      <c r="BT110" s="139"/>
      <c r="BU110" s="139"/>
      <c r="BV110" s="140"/>
      <c r="BW110" s="139"/>
      <c r="BX110" s="139"/>
      <c r="BY110" s="139"/>
      <c r="BZ110" s="139"/>
      <c r="CI110" s="139"/>
      <c r="CL110" s="139"/>
      <c r="CM110" s="139"/>
      <c r="CN110" s="140"/>
      <c r="CO110" s="139"/>
      <c r="CP110" s="139"/>
      <c r="CQ110" s="139"/>
      <c r="CR110" s="139"/>
      <c r="DA110" s="139"/>
      <c r="DD110" s="139"/>
      <c r="DE110" s="139"/>
      <c r="DF110" s="140"/>
    </row>
    <row r="111" spans="1:110" hidden="1" outlineLevel="1" x14ac:dyDescent="0.25">
      <c r="A111" s="141">
        <v>8011</v>
      </c>
      <c r="B111" s="141" t="s">
        <v>426</v>
      </c>
      <c r="C111" s="141"/>
      <c r="D111" s="141"/>
      <c r="E111" s="141"/>
      <c r="F111" s="142">
        <v>46852.25</v>
      </c>
      <c r="G111" s="142">
        <v>0</v>
      </c>
      <c r="H111" s="142">
        <v>46852.25</v>
      </c>
      <c r="I111" s="142">
        <v>726052.30371592904</v>
      </c>
      <c r="J111" s="142">
        <v>84334.05</v>
      </c>
      <c r="K111" s="142">
        <v>84334.05</v>
      </c>
      <c r="L111" s="142">
        <v>396521.30856450606</v>
      </c>
      <c r="M111" s="142">
        <v>84334.05</v>
      </c>
      <c r="N111" s="142">
        <v>528775.64537391288</v>
      </c>
      <c r="O111" s="142">
        <v>528775.64537391288</v>
      </c>
      <c r="P111" s="142">
        <v>528775.64537391288</v>
      </c>
      <c r="Q111" s="142">
        <v>528775.64537391288</v>
      </c>
      <c r="R111" s="142" t="s">
        <v>61</v>
      </c>
      <c r="S111" s="142">
        <v>4113158.4891499998</v>
      </c>
      <c r="T111" s="143">
        <v>528775.64537391253</v>
      </c>
      <c r="U111" s="144"/>
      <c r="V111" s="144"/>
      <c r="W111" s="144"/>
      <c r="X111" s="144"/>
      <c r="Y111" s="142">
        <v>0</v>
      </c>
      <c r="Z111" s="142">
        <v>221563.09837858507</v>
      </c>
      <c r="AA111" s="142">
        <v>221563.09837858507</v>
      </c>
      <c r="AB111" s="142">
        <v>398813.57708145306</v>
      </c>
      <c r="AC111" s="142">
        <v>398813.57708145306</v>
      </c>
      <c r="AD111" s="142">
        <v>398813.57708145306</v>
      </c>
      <c r="AE111" s="142">
        <v>398813.57708145306</v>
      </c>
      <c r="AF111" s="142">
        <v>398813.57708145306</v>
      </c>
      <c r="AG111" s="144">
        <v>620035.28393711278</v>
      </c>
      <c r="AH111" s="142">
        <v>620035.28393711278</v>
      </c>
      <c r="AI111" s="142">
        <v>620035.28393711278</v>
      </c>
      <c r="AJ111" s="144">
        <v>620035.28393711278</v>
      </c>
      <c r="AK111" s="144">
        <v>5537370.5018499997</v>
      </c>
      <c r="AL111" s="143">
        <v>620035.28393711336</v>
      </c>
      <c r="AM111" s="144"/>
      <c r="AN111" s="144"/>
      <c r="AO111" s="144"/>
      <c r="AP111" s="144"/>
      <c r="AQ111" s="142">
        <v>0</v>
      </c>
      <c r="AR111" s="142">
        <v>283217.30999588169</v>
      </c>
      <c r="AS111" s="142">
        <v>283217.30999588169</v>
      </c>
      <c r="AT111" s="142">
        <v>509791.15799258696</v>
      </c>
      <c r="AU111" s="142">
        <v>509791.15799258696</v>
      </c>
      <c r="AV111" s="142">
        <v>509791.15799258696</v>
      </c>
      <c r="AW111" s="142">
        <v>509791.15799258696</v>
      </c>
      <c r="AX111" s="142">
        <v>509791.15799258696</v>
      </c>
      <c r="AY111" s="144">
        <v>533538.10876906035</v>
      </c>
      <c r="AZ111" s="142">
        <v>533538.10876906035</v>
      </c>
      <c r="BA111" s="142">
        <v>533538.10876906035</v>
      </c>
      <c r="BB111" s="144">
        <v>533538.10876906035</v>
      </c>
      <c r="BC111" s="144">
        <v>5783080.9538000003</v>
      </c>
      <c r="BD111" s="143">
        <v>533538.10876906104</v>
      </c>
      <c r="BE111" s="144"/>
      <c r="BF111" s="144"/>
      <c r="BG111" s="144"/>
      <c r="BH111" s="144"/>
      <c r="BI111" s="142">
        <v>0</v>
      </c>
      <c r="BJ111" s="142">
        <v>298641.31569000002</v>
      </c>
      <c r="BK111" s="142">
        <v>298641.31569000002</v>
      </c>
      <c r="BL111" s="142">
        <v>537554.368242</v>
      </c>
      <c r="BM111" s="142">
        <v>537554.368242</v>
      </c>
      <c r="BN111" s="142">
        <v>537554.368242</v>
      </c>
      <c r="BO111" s="142">
        <v>537554.368242</v>
      </c>
      <c r="BP111" s="142">
        <v>537554.368242</v>
      </c>
      <c r="BQ111" s="144">
        <v>562080.4666319997</v>
      </c>
      <c r="BR111" s="142">
        <v>562080.4666319997</v>
      </c>
      <c r="BS111" s="142">
        <v>562080.4666319997</v>
      </c>
      <c r="BT111" s="144">
        <v>562080.4666319997</v>
      </c>
      <c r="BU111" s="144">
        <v>6095456.8057499994</v>
      </c>
      <c r="BV111" s="143">
        <v>562080.4666320011</v>
      </c>
      <c r="BW111" s="144"/>
      <c r="BX111" s="144"/>
      <c r="BY111" s="144"/>
      <c r="BZ111" s="144"/>
      <c r="CA111" s="142">
        <v>0</v>
      </c>
      <c r="CB111" s="142">
        <v>304772.8402875</v>
      </c>
      <c r="CC111" s="142">
        <v>304772.8402875</v>
      </c>
      <c r="CD111" s="142">
        <v>548591.11251749995</v>
      </c>
      <c r="CE111" s="142">
        <v>548591.11251749995</v>
      </c>
      <c r="CF111" s="142">
        <v>548591.11251749995</v>
      </c>
      <c r="CG111" s="142">
        <v>548591.11251749995</v>
      </c>
      <c r="CH111" s="142">
        <v>548591.11251749995</v>
      </c>
      <c r="CI111" s="144">
        <v>570231.78756750003</v>
      </c>
      <c r="CJ111" s="142">
        <v>570231.78756750003</v>
      </c>
      <c r="CK111" s="142">
        <v>570231.78756750003</v>
      </c>
      <c r="CL111" s="144">
        <v>570231.78756750003</v>
      </c>
      <c r="CM111" s="144">
        <v>6203660.1809999999</v>
      </c>
      <c r="CN111" s="143">
        <v>570231.78756750003</v>
      </c>
      <c r="CO111" s="144"/>
      <c r="CP111" s="144"/>
      <c r="CQ111" s="144"/>
      <c r="CR111" s="144"/>
      <c r="CS111" s="142">
        <v>0</v>
      </c>
      <c r="CT111" s="142">
        <v>310183.00904999999</v>
      </c>
      <c r="CU111" s="142">
        <v>310183.00904999999</v>
      </c>
      <c r="CV111" s="142">
        <v>558329.41628999996</v>
      </c>
      <c r="CW111" s="142">
        <v>558329.41628999996</v>
      </c>
      <c r="CX111" s="142">
        <v>558329.41628999996</v>
      </c>
      <c r="CY111" s="142">
        <v>558329.41628999996</v>
      </c>
      <c r="CZ111" s="142">
        <v>558329.41628999996</v>
      </c>
      <c r="DA111" s="144">
        <v>558329.41628999985</v>
      </c>
      <c r="DB111" s="142">
        <v>558329.41628999985</v>
      </c>
      <c r="DC111" s="142">
        <v>558329.41628999985</v>
      </c>
      <c r="DD111" s="144">
        <v>558329.41628999985</v>
      </c>
      <c r="DE111" s="144">
        <v>6203660.1809999999</v>
      </c>
      <c r="DF111" s="143">
        <v>558329.41628999915</v>
      </c>
    </row>
    <row r="112" spans="1:110" hidden="1" outlineLevel="1" x14ac:dyDescent="0.25">
      <c r="A112" s="141">
        <v>8012</v>
      </c>
      <c r="B112" s="141" t="s">
        <v>428</v>
      </c>
      <c r="C112" s="141"/>
      <c r="D112" s="141"/>
      <c r="E112" s="141"/>
      <c r="F112" s="142">
        <v>0</v>
      </c>
      <c r="G112" s="142">
        <v>0</v>
      </c>
      <c r="H112" s="142">
        <v>0</v>
      </c>
      <c r="I112" s="142">
        <v>7166.5</v>
      </c>
      <c r="J112" s="142">
        <v>0</v>
      </c>
      <c r="K112" s="142">
        <v>0</v>
      </c>
      <c r="L112" s="142">
        <v>7166.5</v>
      </c>
      <c r="M112" s="142">
        <v>0</v>
      </c>
      <c r="N112" s="142">
        <v>0</v>
      </c>
      <c r="O112" s="142">
        <v>79609.75</v>
      </c>
      <c r="P112" s="142">
        <v>0</v>
      </c>
      <c r="Q112" s="142">
        <v>0</v>
      </c>
      <c r="R112" s="142" t="s">
        <v>61</v>
      </c>
      <c r="S112" s="142">
        <v>125257</v>
      </c>
      <c r="T112" s="143">
        <v>31314.25</v>
      </c>
      <c r="U112" s="144"/>
      <c r="V112" s="144"/>
      <c r="W112" s="144"/>
      <c r="X112" s="144"/>
      <c r="Y112" s="142">
        <v>0</v>
      </c>
      <c r="Z112" s="142">
        <v>0</v>
      </c>
      <c r="AA112" s="142">
        <v>0</v>
      </c>
      <c r="AB112" s="142">
        <v>31314.25</v>
      </c>
      <c r="AC112" s="142">
        <v>0</v>
      </c>
      <c r="AD112" s="142">
        <v>0</v>
      </c>
      <c r="AE112" s="142">
        <v>31314.25</v>
      </c>
      <c r="AF112" s="142">
        <v>0</v>
      </c>
      <c r="AG112" s="144">
        <v>0</v>
      </c>
      <c r="AH112" s="142">
        <v>54763.75</v>
      </c>
      <c r="AI112" s="142">
        <v>0</v>
      </c>
      <c r="AJ112" s="144">
        <v>0</v>
      </c>
      <c r="AK112" s="144">
        <v>156523</v>
      </c>
      <c r="AL112" s="143">
        <v>39130.75</v>
      </c>
      <c r="AM112" s="144"/>
      <c r="AN112" s="144"/>
      <c r="AO112" s="144"/>
      <c r="AP112" s="144"/>
      <c r="AQ112" s="142">
        <v>0</v>
      </c>
      <c r="AR112" s="142">
        <v>0</v>
      </c>
      <c r="AS112" s="142">
        <v>0</v>
      </c>
      <c r="AT112" s="142">
        <v>39130.75</v>
      </c>
      <c r="AU112" s="142">
        <v>0</v>
      </c>
      <c r="AV112" s="142">
        <v>0</v>
      </c>
      <c r="AW112" s="142">
        <v>39130.75</v>
      </c>
      <c r="AX112" s="142">
        <v>0</v>
      </c>
      <c r="AY112" s="144">
        <v>0</v>
      </c>
      <c r="AZ112" s="142">
        <v>41591.5</v>
      </c>
      <c r="BA112" s="142">
        <v>0</v>
      </c>
      <c r="BB112" s="144">
        <v>0</v>
      </c>
      <c r="BC112" s="144">
        <v>159804</v>
      </c>
      <c r="BD112" s="143">
        <v>39951</v>
      </c>
      <c r="BE112" s="144"/>
      <c r="BF112" s="144"/>
      <c r="BG112" s="144"/>
      <c r="BH112" s="144"/>
      <c r="BI112" s="142">
        <v>0</v>
      </c>
      <c r="BJ112" s="142">
        <v>0</v>
      </c>
      <c r="BK112" s="142">
        <v>0</v>
      </c>
      <c r="BL112" s="142">
        <v>0</v>
      </c>
      <c r="BM112" s="142">
        <v>0</v>
      </c>
      <c r="BN112" s="142">
        <v>0</v>
      </c>
      <c r="BO112" s="142">
        <v>0</v>
      </c>
      <c r="BP112" s="142">
        <v>0</v>
      </c>
      <c r="BQ112" s="144">
        <v>0</v>
      </c>
      <c r="BR112" s="142">
        <v>0</v>
      </c>
      <c r="BS112" s="142">
        <v>0</v>
      </c>
      <c r="BT112" s="144">
        <v>0</v>
      </c>
      <c r="BU112" s="144">
        <v>0</v>
      </c>
      <c r="BV112" s="143">
        <v>0</v>
      </c>
      <c r="BW112" s="144"/>
      <c r="BX112" s="144"/>
      <c r="BY112" s="144"/>
      <c r="BZ112" s="144"/>
      <c r="CA112" s="142">
        <v>0</v>
      </c>
      <c r="CB112" s="142">
        <v>0</v>
      </c>
      <c r="CC112" s="142">
        <v>0</v>
      </c>
      <c r="CD112" s="142">
        <v>0</v>
      </c>
      <c r="CE112" s="142">
        <v>0</v>
      </c>
      <c r="CF112" s="142">
        <v>0</v>
      </c>
      <c r="CG112" s="142">
        <v>0</v>
      </c>
      <c r="CH112" s="142">
        <v>0</v>
      </c>
      <c r="CI112" s="144">
        <v>0</v>
      </c>
      <c r="CJ112" s="142">
        <v>0</v>
      </c>
      <c r="CK112" s="142">
        <v>0</v>
      </c>
      <c r="CL112" s="144">
        <v>0</v>
      </c>
      <c r="CM112" s="144">
        <v>0</v>
      </c>
      <c r="CN112" s="143">
        <v>0</v>
      </c>
      <c r="CO112" s="144"/>
      <c r="CP112" s="144"/>
      <c r="CQ112" s="144"/>
      <c r="CR112" s="144"/>
      <c r="CS112" s="142">
        <v>0</v>
      </c>
      <c r="CT112" s="142">
        <v>0</v>
      </c>
      <c r="CU112" s="142">
        <v>0</v>
      </c>
      <c r="CV112" s="142">
        <v>0</v>
      </c>
      <c r="CW112" s="142">
        <v>0</v>
      </c>
      <c r="CX112" s="142">
        <v>0</v>
      </c>
      <c r="CY112" s="142">
        <v>0</v>
      </c>
      <c r="CZ112" s="142">
        <v>0</v>
      </c>
      <c r="DA112" s="144">
        <v>0</v>
      </c>
      <c r="DB112" s="142">
        <v>0</v>
      </c>
      <c r="DC112" s="142">
        <v>0</v>
      </c>
      <c r="DD112" s="144">
        <v>0</v>
      </c>
      <c r="DE112" s="144">
        <v>0</v>
      </c>
      <c r="DF112" s="143">
        <v>0</v>
      </c>
    </row>
    <row r="113" spans="1:110" hidden="1" outlineLevel="1" x14ac:dyDescent="0.25">
      <c r="A113" s="141">
        <v>8019</v>
      </c>
      <c r="B113" s="141" t="s">
        <v>430</v>
      </c>
      <c r="C113" s="141"/>
      <c r="D113" s="141"/>
      <c r="E113" s="141"/>
      <c r="F113" s="142">
        <v>0</v>
      </c>
      <c r="G113" s="142">
        <v>0</v>
      </c>
      <c r="H113" s="142">
        <v>0</v>
      </c>
      <c r="I113" s="142">
        <v>0</v>
      </c>
      <c r="J113" s="142">
        <v>0</v>
      </c>
      <c r="K113" s="142">
        <v>0</v>
      </c>
      <c r="L113" s="142">
        <v>0</v>
      </c>
      <c r="M113" s="142">
        <v>0</v>
      </c>
      <c r="N113" s="142">
        <v>0</v>
      </c>
      <c r="O113" s="142">
        <v>0</v>
      </c>
      <c r="P113" s="142">
        <v>0</v>
      </c>
      <c r="Q113" s="142">
        <v>0</v>
      </c>
      <c r="R113" s="142" t="s">
        <v>61</v>
      </c>
      <c r="S113" s="142">
        <v>0</v>
      </c>
      <c r="T113" s="143">
        <v>0</v>
      </c>
      <c r="U113" s="144"/>
      <c r="V113" s="144"/>
      <c r="W113" s="144"/>
      <c r="X113" s="144"/>
      <c r="Y113" s="142">
        <v>0</v>
      </c>
      <c r="Z113" s="142">
        <v>0</v>
      </c>
      <c r="AA113" s="142">
        <v>0</v>
      </c>
      <c r="AB113" s="142">
        <v>0</v>
      </c>
      <c r="AC113" s="142">
        <v>0</v>
      </c>
      <c r="AD113" s="142">
        <v>0</v>
      </c>
      <c r="AE113" s="142">
        <v>0</v>
      </c>
      <c r="AF113" s="142">
        <v>0</v>
      </c>
      <c r="AG113" s="144">
        <v>0</v>
      </c>
      <c r="AH113" s="142">
        <v>0</v>
      </c>
      <c r="AI113" s="142">
        <v>0</v>
      </c>
      <c r="AJ113" s="144">
        <v>0</v>
      </c>
      <c r="AK113" s="144">
        <v>0</v>
      </c>
      <c r="AL113" s="143">
        <v>0</v>
      </c>
      <c r="AM113" s="144"/>
      <c r="AN113" s="144"/>
      <c r="AO113" s="144"/>
      <c r="AP113" s="144"/>
      <c r="AQ113" s="142">
        <v>0</v>
      </c>
      <c r="AR113" s="142">
        <v>0</v>
      </c>
      <c r="AS113" s="142">
        <v>0</v>
      </c>
      <c r="AT113" s="142">
        <v>0</v>
      </c>
      <c r="AU113" s="142">
        <v>0</v>
      </c>
      <c r="AV113" s="142">
        <v>0</v>
      </c>
      <c r="AW113" s="142">
        <v>0</v>
      </c>
      <c r="AX113" s="142">
        <v>0</v>
      </c>
      <c r="AY113" s="144">
        <v>0</v>
      </c>
      <c r="AZ113" s="142">
        <v>0</v>
      </c>
      <c r="BA113" s="142">
        <v>0</v>
      </c>
      <c r="BB113" s="144">
        <v>0</v>
      </c>
      <c r="BC113" s="144">
        <v>0</v>
      </c>
      <c r="BD113" s="143">
        <v>0</v>
      </c>
      <c r="BE113" s="144"/>
      <c r="BF113" s="144"/>
      <c r="BG113" s="144"/>
      <c r="BH113" s="144"/>
      <c r="BI113" s="142">
        <v>0</v>
      </c>
      <c r="BJ113" s="142">
        <v>0</v>
      </c>
      <c r="BK113" s="142">
        <v>0</v>
      </c>
      <c r="BL113" s="142">
        <v>0</v>
      </c>
      <c r="BM113" s="142">
        <v>0</v>
      </c>
      <c r="BN113" s="142">
        <v>0</v>
      </c>
      <c r="BO113" s="142">
        <v>0</v>
      </c>
      <c r="BP113" s="142">
        <v>0</v>
      </c>
      <c r="BQ113" s="144">
        <v>0</v>
      </c>
      <c r="BR113" s="142">
        <v>0</v>
      </c>
      <c r="BS113" s="142">
        <v>0</v>
      </c>
      <c r="BT113" s="144">
        <v>0</v>
      </c>
      <c r="BU113" s="144">
        <v>0</v>
      </c>
      <c r="BV113" s="143">
        <v>0</v>
      </c>
      <c r="BW113" s="144"/>
      <c r="BX113" s="144"/>
      <c r="BY113" s="144"/>
      <c r="BZ113" s="144"/>
      <c r="CA113" s="142">
        <v>0</v>
      </c>
      <c r="CB113" s="142">
        <v>0</v>
      </c>
      <c r="CC113" s="142">
        <v>0</v>
      </c>
      <c r="CD113" s="142">
        <v>0</v>
      </c>
      <c r="CE113" s="142">
        <v>0</v>
      </c>
      <c r="CF113" s="142">
        <v>0</v>
      </c>
      <c r="CG113" s="142">
        <v>0</v>
      </c>
      <c r="CH113" s="142">
        <v>0</v>
      </c>
      <c r="CI113" s="144">
        <v>0</v>
      </c>
      <c r="CJ113" s="142">
        <v>0</v>
      </c>
      <c r="CK113" s="142">
        <v>0</v>
      </c>
      <c r="CL113" s="144">
        <v>0</v>
      </c>
      <c r="CM113" s="144">
        <v>0</v>
      </c>
      <c r="CN113" s="143">
        <v>0</v>
      </c>
      <c r="CO113" s="144"/>
      <c r="CP113" s="144"/>
      <c r="CQ113" s="144"/>
      <c r="CR113" s="144"/>
      <c r="CS113" s="142">
        <v>0</v>
      </c>
      <c r="CT113" s="142">
        <v>0</v>
      </c>
      <c r="CU113" s="142">
        <v>0</v>
      </c>
      <c r="CV113" s="142">
        <v>0</v>
      </c>
      <c r="CW113" s="142">
        <v>0</v>
      </c>
      <c r="CX113" s="142">
        <v>0</v>
      </c>
      <c r="CY113" s="142">
        <v>0</v>
      </c>
      <c r="CZ113" s="142">
        <v>0</v>
      </c>
      <c r="DA113" s="144">
        <v>0</v>
      </c>
      <c r="DB113" s="142">
        <v>0</v>
      </c>
      <c r="DC113" s="142">
        <v>0</v>
      </c>
      <c r="DD113" s="144">
        <v>0</v>
      </c>
      <c r="DE113" s="144">
        <v>0</v>
      </c>
      <c r="DF113" s="143">
        <v>0</v>
      </c>
    </row>
    <row r="114" spans="1:110" hidden="1" outlineLevel="1" x14ac:dyDescent="0.25">
      <c r="A114" s="141">
        <v>8096</v>
      </c>
      <c r="B114" s="141" t="s">
        <v>431</v>
      </c>
      <c r="C114" s="141"/>
      <c r="D114" s="141"/>
      <c r="E114" s="141"/>
      <c r="F114" s="142">
        <v>0</v>
      </c>
      <c r="G114" s="142">
        <v>48833.279999999999</v>
      </c>
      <c r="H114" s="142">
        <v>21703.68</v>
      </c>
      <c r="I114" s="142">
        <v>190504.47580000001</v>
      </c>
      <c r="J114" s="142">
        <v>21703.68</v>
      </c>
      <c r="K114" s="142">
        <v>21703.68</v>
      </c>
      <c r="L114" s="142">
        <v>130218.47729999997</v>
      </c>
      <c r="M114" s="142">
        <v>-54457.09103333333</v>
      </c>
      <c r="N114" s="142">
        <v>429842.70990833332</v>
      </c>
      <c r="O114" s="142">
        <v>125128.53962499999</v>
      </c>
      <c r="P114" s="142">
        <v>125128.53962499999</v>
      </c>
      <c r="Q114" s="142">
        <v>125128.53962499999</v>
      </c>
      <c r="R114" s="142" t="s">
        <v>61</v>
      </c>
      <c r="S114" s="142">
        <v>1185438.51085</v>
      </c>
      <c r="T114" s="143">
        <v>0</v>
      </c>
      <c r="U114" s="144"/>
      <c r="V114" s="144"/>
      <c r="W114" s="144"/>
      <c r="X114" s="144"/>
      <c r="Y114" s="142">
        <v>71126.310650999993</v>
      </c>
      <c r="Z114" s="142">
        <v>142252.62130199999</v>
      </c>
      <c r="AA114" s="142">
        <v>94835.080868000005</v>
      </c>
      <c r="AB114" s="142">
        <v>94835.080868000005</v>
      </c>
      <c r="AC114" s="142">
        <v>94835.080868000005</v>
      </c>
      <c r="AD114" s="142">
        <v>94835.080868000005</v>
      </c>
      <c r="AE114" s="142">
        <v>94835.080868000005</v>
      </c>
      <c r="AF114" s="142">
        <v>165961.39151899997</v>
      </c>
      <c r="AG114" s="144">
        <v>230932.18940949996</v>
      </c>
      <c r="AH114" s="142">
        <v>132297.86030949996</v>
      </c>
      <c r="AI114" s="142">
        <v>132297.86030949996</v>
      </c>
      <c r="AJ114" s="144">
        <v>132297.86030949996</v>
      </c>
      <c r="AK114" s="144">
        <v>1481341.4981499999</v>
      </c>
      <c r="AL114" s="143">
        <v>0</v>
      </c>
      <c r="AM114" s="144"/>
      <c r="AN114" s="144"/>
      <c r="AO114" s="144"/>
      <c r="AP114" s="144"/>
      <c r="AQ114" s="142">
        <v>88880.489888999989</v>
      </c>
      <c r="AR114" s="142">
        <v>177760.97977799998</v>
      </c>
      <c r="AS114" s="142">
        <v>118507.31985199999</v>
      </c>
      <c r="AT114" s="142">
        <v>118507.31985199999</v>
      </c>
      <c r="AU114" s="142">
        <v>118507.31985199999</v>
      </c>
      <c r="AV114" s="142">
        <v>118507.31985199999</v>
      </c>
      <c r="AW114" s="142">
        <v>118507.31985199999</v>
      </c>
      <c r="AX114" s="142">
        <v>207387.80974099998</v>
      </c>
      <c r="AY114" s="144">
        <v>119219.67889550005</v>
      </c>
      <c r="AZ114" s="142">
        <v>108869.16287883333</v>
      </c>
      <c r="BA114" s="142">
        <v>108869.16287883333</v>
      </c>
      <c r="BB114" s="144">
        <v>108869.16287883333</v>
      </c>
      <c r="BC114" s="144">
        <v>1512393.0462</v>
      </c>
      <c r="BD114" s="143">
        <v>0</v>
      </c>
      <c r="BE114" s="144"/>
      <c r="BF114" s="144"/>
      <c r="BG114" s="144"/>
      <c r="BH114" s="144"/>
      <c r="BI114" s="142">
        <v>90743.582771999994</v>
      </c>
      <c r="BJ114" s="142">
        <v>181487.16554399999</v>
      </c>
      <c r="BK114" s="142">
        <v>120991.443696</v>
      </c>
      <c r="BL114" s="142">
        <v>120991.443696</v>
      </c>
      <c r="BM114" s="142">
        <v>120991.443696</v>
      </c>
      <c r="BN114" s="142">
        <v>120991.443696</v>
      </c>
      <c r="BO114" s="142">
        <v>120991.443696</v>
      </c>
      <c r="BP114" s="142">
        <v>211735.02646799994</v>
      </c>
      <c r="BQ114" s="144">
        <v>121393.28725899992</v>
      </c>
      <c r="BR114" s="142">
        <v>111042.77124233329</v>
      </c>
      <c r="BS114" s="142">
        <v>111042.77124233329</v>
      </c>
      <c r="BT114" s="144">
        <v>111042.77124233329</v>
      </c>
      <c r="BU114" s="144">
        <v>1543444.5942499998</v>
      </c>
      <c r="BV114" s="143">
        <v>0</v>
      </c>
      <c r="BW114" s="144"/>
      <c r="BX114" s="144"/>
      <c r="BY114" s="144"/>
      <c r="BZ114" s="144"/>
      <c r="CA114" s="142">
        <v>92606.675654999985</v>
      </c>
      <c r="CB114" s="142">
        <v>185213.35130999997</v>
      </c>
      <c r="CC114" s="142">
        <v>123475.56753999999</v>
      </c>
      <c r="CD114" s="142">
        <v>123475.56753999999</v>
      </c>
      <c r="CE114" s="142">
        <v>123475.56753999999</v>
      </c>
      <c r="CF114" s="142">
        <v>123475.56753999999</v>
      </c>
      <c r="CG114" s="142">
        <v>123475.56753999999</v>
      </c>
      <c r="CH114" s="142">
        <v>216082.24319500002</v>
      </c>
      <c r="CI114" s="144">
        <v>121740.33397250003</v>
      </c>
      <c r="CJ114" s="142">
        <v>112607.52572250001</v>
      </c>
      <c r="CK114" s="142">
        <v>112607.52572250001</v>
      </c>
      <c r="CL114" s="144">
        <v>112607.52572250001</v>
      </c>
      <c r="CM114" s="144">
        <v>1570843.0189999999</v>
      </c>
      <c r="CN114" s="143">
        <v>0</v>
      </c>
      <c r="CO114" s="144"/>
      <c r="CP114" s="144"/>
      <c r="CQ114" s="144"/>
      <c r="CR114" s="144"/>
      <c r="CS114" s="142">
        <v>94250.581139999995</v>
      </c>
      <c r="CT114" s="142">
        <v>188501.16227999999</v>
      </c>
      <c r="CU114" s="142">
        <v>125667.44151999999</v>
      </c>
      <c r="CV114" s="142">
        <v>125667.44151999999</v>
      </c>
      <c r="CW114" s="142">
        <v>125667.44151999999</v>
      </c>
      <c r="CX114" s="142">
        <v>125667.44151999999</v>
      </c>
      <c r="CY114" s="142">
        <v>125667.44151999999</v>
      </c>
      <c r="CZ114" s="142">
        <v>219918.02265999996</v>
      </c>
      <c r="DA114" s="144">
        <v>109959.01133000001</v>
      </c>
      <c r="DB114" s="142">
        <v>109959.01132999998</v>
      </c>
      <c r="DC114" s="142">
        <v>109959.01132999998</v>
      </c>
      <c r="DD114" s="144">
        <v>109959.01132999998</v>
      </c>
      <c r="DE114" s="144">
        <v>1570843.0189999999</v>
      </c>
      <c r="DF114" s="143">
        <v>0</v>
      </c>
    </row>
    <row r="115" spans="1:110" hidden="1" outlineLevel="1" x14ac:dyDescent="0.25">
      <c r="A115" s="141"/>
      <c r="B115" s="141"/>
      <c r="C115" s="141"/>
      <c r="D115" s="141"/>
      <c r="E115" s="141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3"/>
      <c r="U115" s="144"/>
      <c r="V115" s="144"/>
      <c r="W115" s="144"/>
      <c r="X115" s="144"/>
      <c r="Y115" s="142"/>
      <c r="Z115" s="142"/>
      <c r="AA115" s="142"/>
      <c r="AB115" s="142"/>
      <c r="AC115" s="142"/>
      <c r="AD115" s="142"/>
      <c r="AE115" s="142"/>
      <c r="AF115" s="142"/>
      <c r="AG115" s="144"/>
      <c r="AH115" s="142"/>
      <c r="AI115" s="142"/>
      <c r="AJ115" s="144"/>
      <c r="AK115" s="144"/>
      <c r="AL115" s="143"/>
      <c r="AM115" s="144"/>
      <c r="AN115" s="144"/>
      <c r="AO115" s="144"/>
      <c r="AP115" s="144"/>
      <c r="AQ115" s="142"/>
      <c r="AR115" s="142"/>
      <c r="AS115" s="142"/>
      <c r="AT115" s="142"/>
      <c r="AU115" s="142"/>
      <c r="AV115" s="142"/>
      <c r="AW115" s="142"/>
      <c r="AX115" s="142"/>
      <c r="AY115" s="144"/>
      <c r="AZ115" s="142"/>
      <c r="BA115" s="142"/>
      <c r="BB115" s="144"/>
      <c r="BC115" s="144"/>
      <c r="BD115" s="143"/>
      <c r="BE115" s="144"/>
      <c r="BF115" s="144"/>
      <c r="BG115" s="144"/>
      <c r="BH115" s="144"/>
      <c r="BI115" s="142"/>
      <c r="BJ115" s="142"/>
      <c r="BK115" s="142"/>
      <c r="BL115" s="142"/>
      <c r="BM115" s="142"/>
      <c r="BN115" s="142"/>
      <c r="BO115" s="142"/>
      <c r="BP115" s="142"/>
      <c r="BQ115" s="144"/>
      <c r="BR115" s="142"/>
      <c r="BS115" s="142"/>
      <c r="BT115" s="144"/>
      <c r="BU115" s="144"/>
      <c r="BV115" s="143"/>
      <c r="BW115" s="144"/>
      <c r="BX115" s="144"/>
      <c r="BY115" s="144"/>
      <c r="BZ115" s="144"/>
      <c r="CA115" s="142"/>
      <c r="CB115" s="142"/>
      <c r="CC115" s="142"/>
      <c r="CD115" s="142"/>
      <c r="CE115" s="142"/>
      <c r="CF115" s="142"/>
      <c r="CG115" s="142"/>
      <c r="CH115" s="142"/>
      <c r="CI115" s="144"/>
      <c r="CJ115" s="142"/>
      <c r="CK115" s="142"/>
      <c r="CL115" s="144"/>
      <c r="CM115" s="144"/>
      <c r="CN115" s="143"/>
      <c r="CO115" s="144"/>
      <c r="CP115" s="144"/>
      <c r="CQ115" s="144"/>
      <c r="CR115" s="144"/>
      <c r="CS115" s="142"/>
      <c r="CT115" s="142"/>
      <c r="CU115" s="142"/>
      <c r="CV115" s="142"/>
      <c r="CW115" s="142"/>
      <c r="CX115" s="142"/>
      <c r="CY115" s="142"/>
      <c r="CZ115" s="142"/>
      <c r="DA115" s="144"/>
      <c r="DB115" s="142"/>
      <c r="DC115" s="142"/>
      <c r="DD115" s="144"/>
      <c r="DE115" s="144"/>
      <c r="DF115" s="143"/>
    </row>
    <row r="116" spans="1:110" hidden="1" outlineLevel="1" x14ac:dyDescent="0.25">
      <c r="A116" s="141"/>
      <c r="B116" s="141"/>
      <c r="C116" s="141"/>
      <c r="D116" s="141"/>
      <c r="E116" s="141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4"/>
      <c r="R116" s="142"/>
      <c r="S116" s="142"/>
      <c r="T116" s="143"/>
      <c r="U116" s="144"/>
      <c r="V116" s="144"/>
      <c r="W116" s="144"/>
      <c r="X116" s="144"/>
      <c r="Y116" s="142"/>
      <c r="Z116" s="142"/>
      <c r="AA116" s="142"/>
      <c r="AB116" s="142"/>
      <c r="AC116" s="142"/>
      <c r="AD116" s="142"/>
      <c r="AE116" s="142"/>
      <c r="AF116" s="142"/>
      <c r="AG116" s="144"/>
      <c r="AH116" s="142"/>
      <c r="AI116" s="142"/>
      <c r="AJ116" s="144"/>
      <c r="AK116" s="144"/>
      <c r="AL116" s="143"/>
      <c r="AM116" s="144"/>
      <c r="AN116" s="144"/>
      <c r="AO116" s="144"/>
      <c r="AP116" s="144"/>
      <c r="AQ116" s="142"/>
      <c r="AR116" s="142"/>
      <c r="AS116" s="142"/>
      <c r="AT116" s="142"/>
      <c r="AU116" s="142"/>
      <c r="AV116" s="142"/>
      <c r="AW116" s="142"/>
      <c r="AX116" s="142"/>
      <c r="AY116" s="144"/>
      <c r="AZ116" s="142"/>
      <c r="BA116" s="142"/>
      <c r="BB116" s="144"/>
      <c r="BC116" s="144"/>
      <c r="BD116" s="143"/>
      <c r="BE116" s="144"/>
      <c r="BF116" s="144"/>
      <c r="BG116" s="144"/>
      <c r="BH116" s="144"/>
      <c r="BI116" s="142"/>
      <c r="BJ116" s="142"/>
      <c r="BK116" s="142"/>
      <c r="BL116" s="142"/>
      <c r="BM116" s="142"/>
      <c r="BN116" s="142"/>
      <c r="BO116" s="142"/>
      <c r="BP116" s="142"/>
      <c r="BQ116" s="144"/>
      <c r="BR116" s="142"/>
      <c r="BS116" s="142"/>
      <c r="BT116" s="144"/>
      <c r="BU116" s="144"/>
      <c r="BV116" s="143"/>
      <c r="BW116" s="144"/>
      <c r="BX116" s="144"/>
      <c r="BY116" s="144"/>
      <c r="BZ116" s="144"/>
      <c r="CA116" s="142"/>
      <c r="CB116" s="142"/>
      <c r="CC116" s="142"/>
      <c r="CD116" s="142"/>
      <c r="CE116" s="142"/>
      <c r="CF116" s="142"/>
      <c r="CG116" s="142"/>
      <c r="CH116" s="142"/>
      <c r="CI116" s="144"/>
      <c r="CJ116" s="142"/>
      <c r="CK116" s="142"/>
      <c r="CL116" s="144"/>
      <c r="CM116" s="144"/>
      <c r="CN116" s="143"/>
      <c r="CO116" s="144"/>
      <c r="CP116" s="144"/>
      <c r="CQ116" s="144"/>
      <c r="CR116" s="144"/>
      <c r="CS116" s="142"/>
      <c r="CT116" s="142"/>
      <c r="CU116" s="142"/>
      <c r="CV116" s="142"/>
      <c r="CW116" s="142"/>
      <c r="CX116" s="142"/>
      <c r="CY116" s="142"/>
      <c r="CZ116" s="142"/>
      <c r="DA116" s="144"/>
      <c r="DB116" s="142"/>
      <c r="DC116" s="142"/>
      <c r="DD116" s="144"/>
      <c r="DE116" s="144"/>
      <c r="DF116" s="143"/>
    </row>
    <row r="117" spans="1:110" collapsed="1" x14ac:dyDescent="0.25">
      <c r="A117" s="141"/>
      <c r="B117" s="141" t="s">
        <v>62</v>
      </c>
      <c r="C117" s="141"/>
      <c r="D117" s="141"/>
      <c r="E117" s="141"/>
      <c r="F117" s="142">
        <f t="shared" ref="F117:AK117" si="3">SUM(F111:F116)</f>
        <v>46852.25</v>
      </c>
      <c r="G117" s="142">
        <f t="shared" si="3"/>
        <v>48833.279999999999</v>
      </c>
      <c r="H117" s="142">
        <f t="shared" si="3"/>
        <v>68555.929999999993</v>
      </c>
      <c r="I117" s="142">
        <f t="shared" si="3"/>
        <v>923723.27951592905</v>
      </c>
      <c r="J117" s="142">
        <f t="shared" si="3"/>
        <v>106037.73000000001</v>
      </c>
      <c r="K117" s="142">
        <f t="shared" si="3"/>
        <v>106037.73000000001</v>
      </c>
      <c r="L117" s="142">
        <f t="shared" si="3"/>
        <v>533906.28586450603</v>
      </c>
      <c r="M117" s="142">
        <f t="shared" si="3"/>
        <v>29876.958966666672</v>
      </c>
      <c r="N117" s="142">
        <f t="shared" si="3"/>
        <v>958618.35528224614</v>
      </c>
      <c r="O117" s="142">
        <f t="shared" si="3"/>
        <v>733513.93499891285</v>
      </c>
      <c r="P117" s="142">
        <f t="shared" si="3"/>
        <v>653904.18499891285</v>
      </c>
      <c r="Q117" s="144">
        <f t="shared" si="3"/>
        <v>653904.18499891285</v>
      </c>
      <c r="R117" s="142">
        <f t="shared" si="3"/>
        <v>0</v>
      </c>
      <c r="S117" s="142">
        <f t="shared" si="3"/>
        <v>5423854</v>
      </c>
      <c r="T117" s="143">
        <f t="shared" si="3"/>
        <v>560089.89537391253</v>
      </c>
      <c r="U117" s="144">
        <f t="shared" si="3"/>
        <v>0</v>
      </c>
      <c r="V117" s="144">
        <f t="shared" si="3"/>
        <v>0</v>
      </c>
      <c r="W117" s="144">
        <f t="shared" si="3"/>
        <v>0</v>
      </c>
      <c r="X117" s="144">
        <f t="shared" si="3"/>
        <v>0</v>
      </c>
      <c r="Y117" s="142">
        <f t="shared" si="3"/>
        <v>71126.310650999993</v>
      </c>
      <c r="Z117" s="142">
        <f t="shared" si="3"/>
        <v>363815.71968058508</v>
      </c>
      <c r="AA117" s="142">
        <f t="shared" si="3"/>
        <v>316398.17924658506</v>
      </c>
      <c r="AB117" s="142">
        <f t="shared" si="3"/>
        <v>524962.9079494531</v>
      </c>
      <c r="AC117" s="142">
        <f t="shared" si="3"/>
        <v>493648.65794945305</v>
      </c>
      <c r="AD117" s="142">
        <f t="shared" si="3"/>
        <v>493648.65794945305</v>
      </c>
      <c r="AE117" s="142">
        <f t="shared" si="3"/>
        <v>524962.9079494531</v>
      </c>
      <c r="AF117" s="142">
        <f t="shared" si="3"/>
        <v>564774.96860045299</v>
      </c>
      <c r="AG117" s="144">
        <f t="shared" si="3"/>
        <v>850967.47334661277</v>
      </c>
      <c r="AH117" s="142">
        <f t="shared" si="3"/>
        <v>807096.89424661268</v>
      </c>
      <c r="AI117" s="142">
        <f t="shared" si="3"/>
        <v>752333.14424661268</v>
      </c>
      <c r="AJ117" s="144">
        <f t="shared" si="3"/>
        <v>752333.14424661268</v>
      </c>
      <c r="AK117" s="144">
        <f t="shared" si="3"/>
        <v>7175235</v>
      </c>
      <c r="AL117" s="143">
        <f t="shared" ref="AL117:CW117" si="4">SUM(AL111:AL116)</f>
        <v>659166.03393711336</v>
      </c>
      <c r="AM117" s="144">
        <f t="shared" si="4"/>
        <v>0</v>
      </c>
      <c r="AN117" s="144">
        <f t="shared" si="4"/>
        <v>0</v>
      </c>
      <c r="AO117" s="144">
        <f t="shared" si="4"/>
        <v>0</v>
      </c>
      <c r="AP117" s="144">
        <f t="shared" si="4"/>
        <v>0</v>
      </c>
      <c r="AQ117" s="142">
        <f t="shared" si="4"/>
        <v>88880.489888999989</v>
      </c>
      <c r="AR117" s="142">
        <f t="shared" si="4"/>
        <v>460978.28977388167</v>
      </c>
      <c r="AS117" s="142">
        <f t="shared" si="4"/>
        <v>401724.62984788168</v>
      </c>
      <c r="AT117" s="142">
        <f t="shared" si="4"/>
        <v>667429.22784458695</v>
      </c>
      <c r="AU117" s="142">
        <f t="shared" si="4"/>
        <v>628298.47784458695</v>
      </c>
      <c r="AV117" s="142">
        <f t="shared" si="4"/>
        <v>628298.47784458695</v>
      </c>
      <c r="AW117" s="142">
        <f t="shared" si="4"/>
        <v>667429.22784458695</v>
      </c>
      <c r="AX117" s="142">
        <f t="shared" si="4"/>
        <v>717178.96773358691</v>
      </c>
      <c r="AY117" s="144">
        <f t="shared" si="4"/>
        <v>652757.78766456037</v>
      </c>
      <c r="AZ117" s="142">
        <f t="shared" si="4"/>
        <v>683998.77164789371</v>
      </c>
      <c r="BA117" s="142">
        <f t="shared" si="4"/>
        <v>642407.27164789371</v>
      </c>
      <c r="BB117" s="144">
        <f t="shared" si="4"/>
        <v>642407.27164789371</v>
      </c>
      <c r="BC117" s="144">
        <f t="shared" si="4"/>
        <v>7455278</v>
      </c>
      <c r="BD117" s="143">
        <f t="shared" si="4"/>
        <v>573489.10876906104</v>
      </c>
      <c r="BE117" s="144">
        <f t="shared" si="4"/>
        <v>0</v>
      </c>
      <c r="BF117" s="144">
        <f t="shared" si="4"/>
        <v>0</v>
      </c>
      <c r="BG117" s="144">
        <f t="shared" si="4"/>
        <v>0</v>
      </c>
      <c r="BH117" s="144">
        <f t="shared" si="4"/>
        <v>0</v>
      </c>
      <c r="BI117" s="142">
        <f t="shared" si="4"/>
        <v>90743.582771999994</v>
      </c>
      <c r="BJ117" s="142">
        <f t="shared" si="4"/>
        <v>480128.48123400001</v>
      </c>
      <c r="BK117" s="142">
        <f t="shared" si="4"/>
        <v>419632.75938599999</v>
      </c>
      <c r="BL117" s="142">
        <f t="shared" si="4"/>
        <v>658545.81193800003</v>
      </c>
      <c r="BM117" s="142">
        <f t="shared" si="4"/>
        <v>658545.81193800003</v>
      </c>
      <c r="BN117" s="142">
        <f t="shared" si="4"/>
        <v>658545.81193800003</v>
      </c>
      <c r="BO117" s="142">
        <f t="shared" si="4"/>
        <v>658545.81193800003</v>
      </c>
      <c r="BP117" s="142">
        <f t="shared" si="4"/>
        <v>749289.39470999991</v>
      </c>
      <c r="BQ117" s="144">
        <f t="shared" si="4"/>
        <v>683473.75389099959</v>
      </c>
      <c r="BR117" s="142">
        <f t="shared" si="4"/>
        <v>673123.23787433305</v>
      </c>
      <c r="BS117" s="142">
        <f t="shared" si="4"/>
        <v>673123.23787433305</v>
      </c>
      <c r="BT117" s="144">
        <f t="shared" si="4"/>
        <v>673123.23787433305</v>
      </c>
      <c r="BU117" s="144">
        <f t="shared" si="4"/>
        <v>7638901.3999999994</v>
      </c>
      <c r="BV117" s="143">
        <f t="shared" si="4"/>
        <v>562080.4666320011</v>
      </c>
      <c r="BW117" s="144">
        <f t="shared" si="4"/>
        <v>0</v>
      </c>
      <c r="BX117" s="144">
        <f t="shared" si="4"/>
        <v>0</v>
      </c>
      <c r="BY117" s="144">
        <f t="shared" si="4"/>
        <v>0</v>
      </c>
      <c r="BZ117" s="144">
        <f t="shared" si="4"/>
        <v>0</v>
      </c>
      <c r="CA117" s="142">
        <f t="shared" si="4"/>
        <v>92606.675654999985</v>
      </c>
      <c r="CB117" s="142">
        <f t="shared" si="4"/>
        <v>489986.1915975</v>
      </c>
      <c r="CC117" s="142">
        <f t="shared" si="4"/>
        <v>428248.40782750002</v>
      </c>
      <c r="CD117" s="142">
        <f t="shared" si="4"/>
        <v>672066.68005749991</v>
      </c>
      <c r="CE117" s="142">
        <f t="shared" si="4"/>
        <v>672066.68005749991</v>
      </c>
      <c r="CF117" s="142">
        <f t="shared" si="4"/>
        <v>672066.68005749991</v>
      </c>
      <c r="CG117" s="142">
        <f t="shared" si="4"/>
        <v>672066.68005749991</v>
      </c>
      <c r="CH117" s="142">
        <f t="shared" si="4"/>
        <v>764673.35571249994</v>
      </c>
      <c r="CI117" s="144">
        <f t="shared" si="4"/>
        <v>691972.12154000008</v>
      </c>
      <c r="CJ117" s="142">
        <f t="shared" si="4"/>
        <v>682839.31329000008</v>
      </c>
      <c r="CK117" s="142">
        <f t="shared" si="4"/>
        <v>682839.31329000008</v>
      </c>
      <c r="CL117" s="144">
        <f t="shared" si="4"/>
        <v>682839.31329000008</v>
      </c>
      <c r="CM117" s="144">
        <f t="shared" si="4"/>
        <v>7774503.1999999993</v>
      </c>
      <c r="CN117" s="143">
        <f t="shared" si="4"/>
        <v>570231.78756750003</v>
      </c>
      <c r="CO117" s="144">
        <f t="shared" si="4"/>
        <v>0</v>
      </c>
      <c r="CP117" s="144">
        <f t="shared" si="4"/>
        <v>0</v>
      </c>
      <c r="CQ117" s="144">
        <f t="shared" si="4"/>
        <v>0</v>
      </c>
      <c r="CR117" s="144">
        <f t="shared" si="4"/>
        <v>0</v>
      </c>
      <c r="CS117" s="142">
        <f t="shared" si="4"/>
        <v>94250.581139999995</v>
      </c>
      <c r="CT117" s="142">
        <f t="shared" si="4"/>
        <v>498684.17132999998</v>
      </c>
      <c r="CU117" s="142">
        <f t="shared" si="4"/>
        <v>435850.45056999999</v>
      </c>
      <c r="CV117" s="142">
        <f t="shared" si="4"/>
        <v>683996.85780999996</v>
      </c>
      <c r="CW117" s="142">
        <f t="shared" si="4"/>
        <v>683996.85780999996</v>
      </c>
      <c r="CX117" s="142">
        <f t="shared" ref="CX117:DF117" si="5">SUM(CX111:CX116)</f>
        <v>683996.85780999996</v>
      </c>
      <c r="CY117" s="142">
        <f t="shared" si="5"/>
        <v>683996.85780999996</v>
      </c>
      <c r="CZ117" s="142">
        <f t="shared" si="5"/>
        <v>778247.43894999987</v>
      </c>
      <c r="DA117" s="144">
        <f t="shared" si="5"/>
        <v>668288.42761999986</v>
      </c>
      <c r="DB117" s="142">
        <f t="shared" si="5"/>
        <v>668288.42761999986</v>
      </c>
      <c r="DC117" s="142">
        <f t="shared" si="5"/>
        <v>668288.42761999986</v>
      </c>
      <c r="DD117" s="144">
        <f t="shared" si="5"/>
        <v>668288.42761999986</v>
      </c>
      <c r="DE117" s="144">
        <f t="shared" si="5"/>
        <v>7774503.1999999993</v>
      </c>
      <c r="DF117" s="143">
        <f t="shared" si="5"/>
        <v>558329.41628999915</v>
      </c>
    </row>
    <row r="118" spans="1:110" ht="12.75" hidden="1" customHeight="1" outlineLevel="1" x14ac:dyDescent="0.25">
      <c r="A118" s="141"/>
      <c r="B118" s="141"/>
      <c r="C118" s="141"/>
      <c r="D118" s="141"/>
      <c r="E118" s="141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4"/>
      <c r="R118" s="142"/>
      <c r="S118" s="142"/>
      <c r="T118" s="143"/>
      <c r="U118" s="144"/>
      <c r="V118" s="144"/>
      <c r="W118" s="144"/>
      <c r="X118" s="144"/>
      <c r="Y118" s="142"/>
      <c r="Z118" s="142"/>
      <c r="AA118" s="142"/>
      <c r="AB118" s="142"/>
      <c r="AC118" s="142"/>
      <c r="AD118" s="142"/>
      <c r="AE118" s="142"/>
      <c r="AF118" s="142"/>
      <c r="AG118" s="144"/>
      <c r="AH118" s="142"/>
      <c r="AI118" s="142"/>
      <c r="AJ118" s="144"/>
      <c r="AK118" s="144"/>
      <c r="AL118" s="143"/>
      <c r="AM118" s="144"/>
      <c r="AN118" s="144"/>
      <c r="AO118" s="144"/>
      <c r="AP118" s="144"/>
      <c r="AQ118" s="142"/>
      <c r="AR118" s="142"/>
      <c r="AS118" s="142"/>
      <c r="AT118" s="142"/>
      <c r="AU118" s="142"/>
      <c r="AV118" s="142"/>
      <c r="AW118" s="142"/>
      <c r="AX118" s="142"/>
      <c r="AY118" s="144"/>
      <c r="AZ118" s="142"/>
      <c r="BA118" s="142"/>
      <c r="BB118" s="144"/>
      <c r="BC118" s="144"/>
      <c r="BD118" s="143"/>
      <c r="BE118" s="144"/>
      <c r="BF118" s="144"/>
      <c r="BG118" s="144"/>
      <c r="BH118" s="144"/>
      <c r="BI118" s="142"/>
      <c r="BJ118" s="142"/>
      <c r="BK118" s="142"/>
      <c r="BL118" s="142"/>
      <c r="BM118" s="142"/>
      <c r="BN118" s="142"/>
      <c r="BO118" s="142"/>
      <c r="BP118" s="142"/>
      <c r="BQ118" s="144"/>
      <c r="BR118" s="142"/>
      <c r="BS118" s="142"/>
      <c r="BT118" s="144"/>
      <c r="BU118" s="144"/>
      <c r="BV118" s="143"/>
      <c r="BW118" s="144"/>
      <c r="BX118" s="144"/>
      <c r="BY118" s="144"/>
      <c r="BZ118" s="144"/>
      <c r="CA118" s="142"/>
      <c r="CB118" s="142"/>
      <c r="CC118" s="142"/>
      <c r="CD118" s="142"/>
      <c r="CE118" s="142"/>
      <c r="CF118" s="142"/>
      <c r="CG118" s="142"/>
      <c r="CH118" s="142"/>
      <c r="CI118" s="144"/>
      <c r="CJ118" s="142"/>
      <c r="CK118" s="142"/>
      <c r="CL118" s="144"/>
      <c r="CM118" s="144"/>
      <c r="CN118" s="143"/>
      <c r="CO118" s="144"/>
      <c r="CP118" s="144"/>
      <c r="CQ118" s="144"/>
      <c r="CR118" s="144"/>
      <c r="CS118" s="142"/>
      <c r="CT118" s="142"/>
      <c r="CU118" s="142"/>
      <c r="CV118" s="142"/>
      <c r="CW118" s="142"/>
      <c r="CX118" s="142"/>
      <c r="CY118" s="142"/>
      <c r="CZ118" s="142"/>
      <c r="DA118" s="144"/>
      <c r="DB118" s="142"/>
      <c r="DC118" s="142"/>
      <c r="DD118" s="144"/>
      <c r="DE118" s="144"/>
      <c r="DF118" s="143"/>
    </row>
    <row r="119" spans="1:110" ht="12.75" hidden="1" customHeight="1" outlineLevel="1" x14ac:dyDescent="0.3">
      <c r="A119" s="145" t="s">
        <v>63</v>
      </c>
      <c r="B119" s="145" t="s">
        <v>434</v>
      </c>
      <c r="C119" s="145"/>
      <c r="D119" s="145"/>
      <c r="E119" s="145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4"/>
      <c r="R119" s="142"/>
      <c r="S119" s="142"/>
      <c r="T119" s="143"/>
      <c r="U119" s="144"/>
      <c r="V119" s="144"/>
      <c r="W119" s="144"/>
      <c r="X119" s="144"/>
      <c r="Y119" s="142"/>
      <c r="Z119" s="142"/>
      <c r="AA119" s="142"/>
      <c r="AB119" s="142"/>
      <c r="AC119" s="142"/>
      <c r="AD119" s="142"/>
      <c r="AE119" s="142"/>
      <c r="AF119" s="142"/>
      <c r="AG119" s="144"/>
      <c r="AH119" s="142"/>
      <c r="AI119" s="142"/>
      <c r="AJ119" s="144"/>
      <c r="AK119" s="144"/>
      <c r="AL119" s="143"/>
      <c r="AM119" s="144"/>
      <c r="AN119" s="144"/>
      <c r="AO119" s="144"/>
      <c r="AP119" s="144"/>
      <c r="AQ119" s="142"/>
      <c r="AR119" s="142"/>
      <c r="AS119" s="142"/>
      <c r="AT119" s="142"/>
      <c r="AU119" s="142"/>
      <c r="AV119" s="142"/>
      <c r="AW119" s="142"/>
      <c r="AX119" s="142"/>
      <c r="AY119" s="144"/>
      <c r="AZ119" s="142"/>
      <c r="BA119" s="142"/>
      <c r="BB119" s="144"/>
      <c r="BC119" s="144"/>
      <c r="BD119" s="143"/>
      <c r="BE119" s="144"/>
      <c r="BF119" s="144"/>
      <c r="BG119" s="144"/>
      <c r="BH119" s="144"/>
      <c r="BI119" s="142"/>
      <c r="BJ119" s="142"/>
      <c r="BK119" s="142"/>
      <c r="BL119" s="142"/>
      <c r="BM119" s="142"/>
      <c r="BN119" s="142"/>
      <c r="BO119" s="142"/>
      <c r="BP119" s="142"/>
      <c r="BQ119" s="144"/>
      <c r="BR119" s="142"/>
      <c r="BS119" s="142"/>
      <c r="BT119" s="144"/>
      <c r="BU119" s="144"/>
      <c r="BV119" s="143"/>
      <c r="BW119" s="144"/>
      <c r="BX119" s="144"/>
      <c r="BY119" s="144"/>
      <c r="BZ119" s="144"/>
      <c r="CA119" s="142"/>
      <c r="CB119" s="142"/>
      <c r="CC119" s="142"/>
      <c r="CD119" s="142"/>
      <c r="CE119" s="142"/>
      <c r="CF119" s="142"/>
      <c r="CG119" s="142"/>
      <c r="CH119" s="142"/>
      <c r="CI119" s="144"/>
      <c r="CJ119" s="142"/>
      <c r="CK119" s="142"/>
      <c r="CL119" s="144"/>
      <c r="CM119" s="144"/>
      <c r="CN119" s="143"/>
      <c r="CO119" s="144"/>
      <c r="CP119" s="144"/>
      <c r="CQ119" s="144"/>
      <c r="CR119" s="144"/>
      <c r="CS119" s="142"/>
      <c r="CT119" s="142"/>
      <c r="CU119" s="142"/>
      <c r="CV119" s="142"/>
      <c r="CW119" s="142"/>
      <c r="CX119" s="142"/>
      <c r="CY119" s="142"/>
      <c r="CZ119" s="142"/>
      <c r="DA119" s="144"/>
      <c r="DB119" s="142"/>
      <c r="DC119" s="142"/>
      <c r="DD119" s="144"/>
      <c r="DE119" s="144"/>
      <c r="DF119" s="143"/>
    </row>
    <row r="120" spans="1:110" ht="12.75" hidden="1" customHeight="1" outlineLevel="1" x14ac:dyDescent="0.25">
      <c r="A120" s="141">
        <v>8181</v>
      </c>
      <c r="B120" s="141" t="s">
        <v>435</v>
      </c>
      <c r="C120" s="141"/>
      <c r="D120" s="141"/>
      <c r="E120" s="141"/>
      <c r="F120" s="142">
        <v>0</v>
      </c>
      <c r="G120" s="142">
        <v>0</v>
      </c>
      <c r="H120" s="142">
        <v>0</v>
      </c>
      <c r="I120" s="142">
        <v>0</v>
      </c>
      <c r="J120" s="142">
        <v>0</v>
      </c>
      <c r="K120" s="142">
        <v>0</v>
      </c>
      <c r="L120" s="142">
        <v>0</v>
      </c>
      <c r="M120" s="142">
        <v>0</v>
      </c>
      <c r="N120" s="142">
        <v>0</v>
      </c>
      <c r="O120" s="142">
        <v>0</v>
      </c>
      <c r="P120" s="142">
        <v>10620</v>
      </c>
      <c r="Q120" s="142">
        <v>0</v>
      </c>
      <c r="R120" s="142" t="s">
        <v>61</v>
      </c>
      <c r="S120" s="142">
        <v>18000</v>
      </c>
      <c r="T120" s="143">
        <v>7380</v>
      </c>
      <c r="U120" s="144"/>
      <c r="V120" s="144"/>
      <c r="W120" s="144"/>
      <c r="X120" s="144"/>
      <c r="Y120" s="142">
        <v>0</v>
      </c>
      <c r="Z120" s="142">
        <v>0</v>
      </c>
      <c r="AA120" s="142">
        <v>0</v>
      </c>
      <c r="AB120" s="142">
        <v>0</v>
      </c>
      <c r="AC120" s="142">
        <v>0</v>
      </c>
      <c r="AD120" s="142">
        <v>0</v>
      </c>
      <c r="AE120" s="142">
        <v>0</v>
      </c>
      <c r="AF120" s="142">
        <v>0</v>
      </c>
      <c r="AG120" s="144">
        <v>0</v>
      </c>
      <c r="AH120" s="142">
        <v>0</v>
      </c>
      <c r="AI120" s="142">
        <v>47863.75</v>
      </c>
      <c r="AJ120" s="144">
        <v>0</v>
      </c>
      <c r="AK120" s="144">
        <v>81125</v>
      </c>
      <c r="AL120" s="143">
        <v>33261.25</v>
      </c>
      <c r="AM120" s="144"/>
      <c r="AN120" s="144"/>
      <c r="AO120" s="144"/>
      <c r="AP120" s="144"/>
      <c r="AQ120" s="142">
        <v>0</v>
      </c>
      <c r="AR120" s="142">
        <v>0</v>
      </c>
      <c r="AS120" s="142">
        <v>0</v>
      </c>
      <c r="AT120" s="142">
        <v>0</v>
      </c>
      <c r="AU120" s="142">
        <v>0</v>
      </c>
      <c r="AV120" s="142">
        <v>0</v>
      </c>
      <c r="AW120" s="142">
        <v>0</v>
      </c>
      <c r="AX120" s="142">
        <v>0</v>
      </c>
      <c r="AY120" s="144">
        <v>0</v>
      </c>
      <c r="AZ120" s="142">
        <v>0</v>
      </c>
      <c r="BA120" s="142">
        <v>59811.25</v>
      </c>
      <c r="BB120" s="144">
        <v>0</v>
      </c>
      <c r="BC120" s="144">
        <v>101375</v>
      </c>
      <c r="BD120" s="143">
        <v>41563.75</v>
      </c>
      <c r="BE120" s="144"/>
      <c r="BF120" s="144"/>
      <c r="BG120" s="144"/>
      <c r="BH120" s="144"/>
      <c r="BI120" s="142">
        <v>0</v>
      </c>
      <c r="BJ120" s="142">
        <v>0</v>
      </c>
      <c r="BK120" s="142">
        <v>0</v>
      </c>
      <c r="BL120" s="142">
        <v>0</v>
      </c>
      <c r="BM120" s="142">
        <v>0</v>
      </c>
      <c r="BN120" s="142">
        <v>0</v>
      </c>
      <c r="BO120" s="142">
        <v>0</v>
      </c>
      <c r="BP120" s="142">
        <v>0</v>
      </c>
      <c r="BQ120" s="144">
        <v>0</v>
      </c>
      <c r="BR120" s="142">
        <v>0</v>
      </c>
      <c r="BS120" s="142">
        <v>61065</v>
      </c>
      <c r="BT120" s="144">
        <v>0</v>
      </c>
      <c r="BU120" s="144">
        <v>103500</v>
      </c>
      <c r="BV120" s="143">
        <v>42435</v>
      </c>
      <c r="BW120" s="144"/>
      <c r="BX120" s="144"/>
      <c r="BY120" s="144"/>
      <c r="BZ120" s="144"/>
      <c r="CA120" s="142">
        <v>0</v>
      </c>
      <c r="CB120" s="142">
        <v>0</v>
      </c>
      <c r="CC120" s="142">
        <v>0</v>
      </c>
      <c r="CD120" s="142">
        <v>0</v>
      </c>
      <c r="CE120" s="142">
        <v>0</v>
      </c>
      <c r="CF120" s="142">
        <v>0</v>
      </c>
      <c r="CG120" s="142">
        <v>0</v>
      </c>
      <c r="CH120" s="142">
        <v>0</v>
      </c>
      <c r="CI120" s="144">
        <v>0</v>
      </c>
      <c r="CJ120" s="142">
        <v>0</v>
      </c>
      <c r="CK120" s="142">
        <v>62318.75</v>
      </c>
      <c r="CL120" s="144">
        <v>0</v>
      </c>
      <c r="CM120" s="144">
        <v>105625</v>
      </c>
      <c r="CN120" s="143">
        <v>43306.25</v>
      </c>
      <c r="CO120" s="144"/>
      <c r="CP120" s="144"/>
      <c r="CQ120" s="144"/>
      <c r="CR120" s="144"/>
      <c r="CS120" s="142">
        <v>0</v>
      </c>
      <c r="CT120" s="142">
        <v>0</v>
      </c>
      <c r="CU120" s="142">
        <v>0</v>
      </c>
      <c r="CV120" s="142">
        <v>0</v>
      </c>
      <c r="CW120" s="142">
        <v>0</v>
      </c>
      <c r="CX120" s="142">
        <v>0</v>
      </c>
      <c r="CY120" s="142">
        <v>0</v>
      </c>
      <c r="CZ120" s="142">
        <v>0</v>
      </c>
      <c r="DA120" s="144">
        <v>0</v>
      </c>
      <c r="DB120" s="142">
        <v>0</v>
      </c>
      <c r="DC120" s="142">
        <v>100396.7983372997</v>
      </c>
      <c r="DD120" s="144">
        <v>0</v>
      </c>
      <c r="DE120" s="144">
        <v>170164.06497847408</v>
      </c>
      <c r="DF120" s="143">
        <v>69767.266641174385</v>
      </c>
    </row>
    <row r="121" spans="1:110" ht="12.75" hidden="1" customHeight="1" outlineLevel="1" x14ac:dyDescent="0.25">
      <c r="A121" s="141">
        <v>8182</v>
      </c>
      <c r="B121" s="141" t="s">
        <v>438</v>
      </c>
      <c r="C121" s="141"/>
      <c r="D121" s="141"/>
      <c r="E121" s="141"/>
      <c r="F121" s="142">
        <v>0</v>
      </c>
      <c r="G121" s="142">
        <v>0</v>
      </c>
      <c r="H121" s="142">
        <v>0</v>
      </c>
      <c r="I121" s="142">
        <v>0</v>
      </c>
      <c r="J121" s="142">
        <v>0</v>
      </c>
      <c r="K121" s="142">
        <v>0</v>
      </c>
      <c r="L121" s="142">
        <v>0</v>
      </c>
      <c r="M121" s="142">
        <v>0</v>
      </c>
      <c r="N121" s="142">
        <v>0</v>
      </c>
      <c r="O121" s="142">
        <v>0</v>
      </c>
      <c r="P121" s="142">
        <v>0</v>
      </c>
      <c r="Q121" s="142">
        <v>0</v>
      </c>
      <c r="R121" s="142" t="s">
        <v>61</v>
      </c>
      <c r="S121" s="142">
        <v>0</v>
      </c>
      <c r="T121" s="143">
        <v>0</v>
      </c>
      <c r="U121" s="144"/>
      <c r="V121" s="144"/>
      <c r="W121" s="144"/>
      <c r="X121" s="144"/>
      <c r="Y121" s="142">
        <v>0</v>
      </c>
      <c r="Z121" s="142">
        <v>0</v>
      </c>
      <c r="AA121" s="142">
        <v>0</v>
      </c>
      <c r="AB121" s="142">
        <v>0</v>
      </c>
      <c r="AC121" s="142">
        <v>0</v>
      </c>
      <c r="AD121" s="142">
        <v>0</v>
      </c>
      <c r="AE121" s="142">
        <v>0</v>
      </c>
      <c r="AF121" s="142">
        <v>0</v>
      </c>
      <c r="AG121" s="144">
        <v>0</v>
      </c>
      <c r="AH121" s="142">
        <v>0</v>
      </c>
      <c r="AI121" s="142">
        <v>0</v>
      </c>
      <c r="AJ121" s="144">
        <v>0</v>
      </c>
      <c r="AK121" s="144">
        <v>0</v>
      </c>
      <c r="AL121" s="143">
        <v>0</v>
      </c>
      <c r="AM121" s="144"/>
      <c r="AN121" s="144"/>
      <c r="AO121" s="144"/>
      <c r="AP121" s="144"/>
      <c r="AQ121" s="142">
        <v>0</v>
      </c>
      <c r="AR121" s="142">
        <v>0</v>
      </c>
      <c r="AS121" s="142">
        <v>0</v>
      </c>
      <c r="AT121" s="142">
        <v>0</v>
      </c>
      <c r="AU121" s="142">
        <v>0</v>
      </c>
      <c r="AV121" s="142">
        <v>0</v>
      </c>
      <c r="AW121" s="142">
        <v>0</v>
      </c>
      <c r="AX121" s="142">
        <v>0</v>
      </c>
      <c r="AY121" s="144">
        <v>0</v>
      </c>
      <c r="AZ121" s="142">
        <v>0</v>
      </c>
      <c r="BA121" s="142">
        <v>0</v>
      </c>
      <c r="BB121" s="144">
        <v>0</v>
      </c>
      <c r="BC121" s="144">
        <v>0</v>
      </c>
      <c r="BD121" s="143">
        <v>0</v>
      </c>
      <c r="BE121" s="144"/>
      <c r="BF121" s="144"/>
      <c r="BG121" s="144"/>
      <c r="BH121" s="144"/>
      <c r="BI121" s="142">
        <v>0</v>
      </c>
      <c r="BJ121" s="142">
        <v>0</v>
      </c>
      <c r="BK121" s="142">
        <v>0</v>
      </c>
      <c r="BL121" s="142">
        <v>0</v>
      </c>
      <c r="BM121" s="142">
        <v>0</v>
      </c>
      <c r="BN121" s="142">
        <v>0</v>
      </c>
      <c r="BO121" s="142">
        <v>0</v>
      </c>
      <c r="BP121" s="142">
        <v>0</v>
      </c>
      <c r="BQ121" s="144">
        <v>0</v>
      </c>
      <c r="BR121" s="142">
        <v>0</v>
      </c>
      <c r="BS121" s="142">
        <v>0</v>
      </c>
      <c r="BT121" s="144">
        <v>0</v>
      </c>
      <c r="BU121" s="144">
        <v>0</v>
      </c>
      <c r="BV121" s="143">
        <v>0</v>
      </c>
      <c r="BW121" s="144"/>
      <c r="BX121" s="144"/>
      <c r="BY121" s="144"/>
      <c r="BZ121" s="144"/>
      <c r="CA121" s="142">
        <v>0</v>
      </c>
      <c r="CB121" s="142">
        <v>0</v>
      </c>
      <c r="CC121" s="142">
        <v>0</v>
      </c>
      <c r="CD121" s="142">
        <v>0</v>
      </c>
      <c r="CE121" s="142">
        <v>0</v>
      </c>
      <c r="CF121" s="142">
        <v>0</v>
      </c>
      <c r="CG121" s="142">
        <v>0</v>
      </c>
      <c r="CH121" s="142">
        <v>0</v>
      </c>
      <c r="CI121" s="144">
        <v>0</v>
      </c>
      <c r="CJ121" s="142">
        <v>0</v>
      </c>
      <c r="CK121" s="142">
        <v>0</v>
      </c>
      <c r="CL121" s="144">
        <v>0</v>
      </c>
      <c r="CM121" s="144">
        <v>0</v>
      </c>
      <c r="CN121" s="143">
        <v>0</v>
      </c>
      <c r="CO121" s="144"/>
      <c r="CP121" s="144"/>
      <c r="CQ121" s="144"/>
      <c r="CR121" s="144"/>
      <c r="CS121" s="142">
        <v>0</v>
      </c>
      <c r="CT121" s="142">
        <v>0</v>
      </c>
      <c r="CU121" s="142">
        <v>0</v>
      </c>
      <c r="CV121" s="142">
        <v>0</v>
      </c>
      <c r="CW121" s="142">
        <v>0</v>
      </c>
      <c r="CX121" s="142">
        <v>0</v>
      </c>
      <c r="CY121" s="142">
        <v>0</v>
      </c>
      <c r="CZ121" s="142">
        <v>0</v>
      </c>
      <c r="DA121" s="144">
        <v>0</v>
      </c>
      <c r="DB121" s="142">
        <v>0</v>
      </c>
      <c r="DC121" s="142">
        <v>0</v>
      </c>
      <c r="DD121" s="144">
        <v>0</v>
      </c>
      <c r="DE121" s="144">
        <v>0</v>
      </c>
      <c r="DF121" s="143">
        <v>0</v>
      </c>
    </row>
    <row r="122" spans="1:110" ht="12.75" hidden="1" customHeight="1" outlineLevel="1" x14ac:dyDescent="0.25">
      <c r="A122" s="141">
        <v>8220</v>
      </c>
      <c r="B122" s="141" t="s">
        <v>382</v>
      </c>
      <c r="C122" s="141"/>
      <c r="D122" s="141"/>
      <c r="E122" s="141"/>
      <c r="F122" s="142">
        <v>0</v>
      </c>
      <c r="G122" s="142">
        <v>0</v>
      </c>
      <c r="H122" s="142">
        <v>18114.610968615387</v>
      </c>
      <c r="I122" s="142">
        <v>18114.610968615387</v>
      </c>
      <c r="J122" s="142">
        <v>18114.610968615387</v>
      </c>
      <c r="K122" s="142">
        <v>18114.610968615387</v>
      </c>
      <c r="L122" s="142">
        <v>18114.610968615387</v>
      </c>
      <c r="M122" s="142">
        <v>18114.610968615387</v>
      </c>
      <c r="N122" s="142">
        <v>18114.610968615387</v>
      </c>
      <c r="O122" s="142">
        <v>18114.610968615387</v>
      </c>
      <c r="P122" s="142">
        <v>18114.610968615387</v>
      </c>
      <c r="Q122" s="142">
        <v>18114.610968615387</v>
      </c>
      <c r="R122" s="142" t="s">
        <v>61</v>
      </c>
      <c r="S122" s="142">
        <v>181146.10968615385</v>
      </c>
      <c r="T122" s="143">
        <v>0</v>
      </c>
      <c r="U122" s="144"/>
      <c r="V122" s="144"/>
      <c r="W122" s="144"/>
      <c r="X122" s="144"/>
      <c r="Y122" s="142">
        <v>0</v>
      </c>
      <c r="Z122" s="142">
        <v>0</v>
      </c>
      <c r="AA122" s="142">
        <v>22643.263710769235</v>
      </c>
      <c r="AB122" s="142">
        <v>22643.263710769235</v>
      </c>
      <c r="AC122" s="142">
        <v>22643.263710769235</v>
      </c>
      <c r="AD122" s="142">
        <v>22643.263710769235</v>
      </c>
      <c r="AE122" s="142">
        <v>22643.263710769235</v>
      </c>
      <c r="AF122" s="142">
        <v>22643.263710769235</v>
      </c>
      <c r="AG122" s="144">
        <v>22643.263710769235</v>
      </c>
      <c r="AH122" s="142">
        <v>22643.263710769235</v>
      </c>
      <c r="AI122" s="142">
        <v>22643.263710769235</v>
      </c>
      <c r="AJ122" s="144">
        <v>22643.263710769235</v>
      </c>
      <c r="AK122" s="144">
        <v>226432.63710769234</v>
      </c>
      <c r="AL122" s="143">
        <v>0</v>
      </c>
      <c r="AM122" s="144"/>
      <c r="AN122" s="144"/>
      <c r="AO122" s="144"/>
      <c r="AP122" s="144"/>
      <c r="AQ122" s="142">
        <v>0</v>
      </c>
      <c r="AR122" s="142">
        <v>0</v>
      </c>
      <c r="AS122" s="142">
        <v>23113.218240615388</v>
      </c>
      <c r="AT122" s="142">
        <v>23113.218240615388</v>
      </c>
      <c r="AU122" s="142">
        <v>23113.218240615388</v>
      </c>
      <c r="AV122" s="142">
        <v>23113.218240615388</v>
      </c>
      <c r="AW122" s="142">
        <v>23113.218240615388</v>
      </c>
      <c r="AX122" s="142">
        <v>23113.218240615388</v>
      </c>
      <c r="AY122" s="144">
        <v>23113.218240615388</v>
      </c>
      <c r="AZ122" s="142">
        <v>23113.218240615388</v>
      </c>
      <c r="BA122" s="142">
        <v>23113.218240615388</v>
      </c>
      <c r="BB122" s="144">
        <v>23113.218240615388</v>
      </c>
      <c r="BC122" s="144">
        <v>231132.18240615388</v>
      </c>
      <c r="BD122" s="143">
        <v>0</v>
      </c>
      <c r="BE122" s="144"/>
      <c r="BF122" s="144"/>
      <c r="BG122" s="144"/>
      <c r="BH122" s="144"/>
      <c r="BI122" s="142">
        <v>0</v>
      </c>
      <c r="BJ122" s="142">
        <v>0</v>
      </c>
      <c r="BK122" s="142">
        <v>23583.172770461544</v>
      </c>
      <c r="BL122" s="142">
        <v>23583.172770461544</v>
      </c>
      <c r="BM122" s="142">
        <v>23583.172770461544</v>
      </c>
      <c r="BN122" s="142">
        <v>23583.172770461544</v>
      </c>
      <c r="BO122" s="142">
        <v>23583.172770461544</v>
      </c>
      <c r="BP122" s="142">
        <v>23583.172770461544</v>
      </c>
      <c r="BQ122" s="144">
        <v>23583.172770461544</v>
      </c>
      <c r="BR122" s="142">
        <v>23583.172770461544</v>
      </c>
      <c r="BS122" s="142">
        <v>23583.172770461544</v>
      </c>
      <c r="BT122" s="144">
        <v>23583.172770461544</v>
      </c>
      <c r="BU122" s="144">
        <v>235831.72770461542</v>
      </c>
      <c r="BV122" s="143">
        <v>0</v>
      </c>
      <c r="BW122" s="144"/>
      <c r="BX122" s="144"/>
      <c r="BY122" s="144"/>
      <c r="BZ122" s="144"/>
      <c r="CA122" s="142">
        <v>0</v>
      </c>
      <c r="CB122" s="142">
        <v>0</v>
      </c>
      <c r="CC122" s="142">
        <v>24010.404161230774</v>
      </c>
      <c r="CD122" s="142">
        <v>24010.404161230774</v>
      </c>
      <c r="CE122" s="142">
        <v>24010.404161230774</v>
      </c>
      <c r="CF122" s="142">
        <v>24010.404161230774</v>
      </c>
      <c r="CG122" s="142">
        <v>24010.404161230774</v>
      </c>
      <c r="CH122" s="142">
        <v>24010.404161230774</v>
      </c>
      <c r="CI122" s="144">
        <v>24010.404161230774</v>
      </c>
      <c r="CJ122" s="142">
        <v>24010.404161230774</v>
      </c>
      <c r="CK122" s="142">
        <v>24010.404161230774</v>
      </c>
      <c r="CL122" s="144">
        <v>24010.404161230774</v>
      </c>
      <c r="CM122" s="144">
        <v>240104.04161230772</v>
      </c>
      <c r="CN122" s="143">
        <v>0</v>
      </c>
      <c r="CO122" s="144"/>
      <c r="CP122" s="144"/>
      <c r="CQ122" s="144"/>
      <c r="CR122" s="144"/>
      <c r="CS122" s="142">
        <v>0</v>
      </c>
      <c r="CT122" s="142">
        <v>0</v>
      </c>
      <c r="CU122" s="142">
        <v>41880.240000000005</v>
      </c>
      <c r="CV122" s="142">
        <v>41880.240000000005</v>
      </c>
      <c r="CW122" s="142">
        <v>41880.240000000005</v>
      </c>
      <c r="CX122" s="142">
        <v>41880.240000000005</v>
      </c>
      <c r="CY122" s="142">
        <v>41880.240000000005</v>
      </c>
      <c r="CZ122" s="142">
        <v>41880.240000000005</v>
      </c>
      <c r="DA122" s="144">
        <v>41880.240000000005</v>
      </c>
      <c r="DB122" s="142">
        <v>41880.240000000005</v>
      </c>
      <c r="DC122" s="142">
        <v>41880.240000000005</v>
      </c>
      <c r="DD122" s="144">
        <v>41880.240000000005</v>
      </c>
      <c r="DE122" s="144">
        <v>418802.4</v>
      </c>
      <c r="DF122" s="143">
        <v>0</v>
      </c>
    </row>
    <row r="123" spans="1:110" ht="12.75" hidden="1" customHeight="1" outlineLevel="1" x14ac:dyDescent="0.25">
      <c r="A123" s="141" t="s">
        <v>64</v>
      </c>
      <c r="B123" s="141" t="s">
        <v>440</v>
      </c>
      <c r="C123" s="141"/>
      <c r="D123" s="141"/>
      <c r="E123" s="141"/>
      <c r="F123" s="142">
        <v>0</v>
      </c>
      <c r="G123" s="142">
        <v>0</v>
      </c>
      <c r="H123" s="142">
        <v>0</v>
      </c>
      <c r="I123" s="142">
        <v>0</v>
      </c>
      <c r="J123" s="142">
        <v>0</v>
      </c>
      <c r="K123" s="142">
        <v>0</v>
      </c>
      <c r="L123" s="142">
        <v>0</v>
      </c>
      <c r="M123" s="142">
        <v>0</v>
      </c>
      <c r="N123" s="142">
        <v>0</v>
      </c>
      <c r="O123" s="142">
        <v>0</v>
      </c>
      <c r="P123" s="142">
        <v>0</v>
      </c>
      <c r="Q123" s="142">
        <v>0</v>
      </c>
      <c r="R123" s="142" t="s">
        <v>61</v>
      </c>
      <c r="S123" s="142">
        <v>0</v>
      </c>
      <c r="T123" s="143">
        <v>0</v>
      </c>
      <c r="U123" s="144"/>
      <c r="V123" s="144"/>
      <c r="W123" s="144"/>
      <c r="X123" s="144"/>
      <c r="Y123" s="142">
        <v>0</v>
      </c>
      <c r="Z123" s="142">
        <v>0</v>
      </c>
      <c r="AA123" s="142">
        <v>0</v>
      </c>
      <c r="AB123" s="142">
        <v>0</v>
      </c>
      <c r="AC123" s="142">
        <v>0</v>
      </c>
      <c r="AD123" s="142">
        <v>0</v>
      </c>
      <c r="AE123" s="142">
        <v>0</v>
      </c>
      <c r="AF123" s="142">
        <v>0</v>
      </c>
      <c r="AG123" s="144">
        <v>0</v>
      </c>
      <c r="AH123" s="142">
        <v>0</v>
      </c>
      <c r="AI123" s="142">
        <v>0</v>
      </c>
      <c r="AJ123" s="144">
        <v>0</v>
      </c>
      <c r="AK123" s="144">
        <v>0</v>
      </c>
      <c r="AL123" s="143">
        <v>0</v>
      </c>
      <c r="AM123" s="144"/>
      <c r="AN123" s="144"/>
      <c r="AO123" s="144"/>
      <c r="AP123" s="144"/>
      <c r="AQ123" s="142">
        <v>0</v>
      </c>
      <c r="AR123" s="142">
        <v>0</v>
      </c>
      <c r="AS123" s="142">
        <v>0</v>
      </c>
      <c r="AT123" s="142">
        <v>0</v>
      </c>
      <c r="AU123" s="142">
        <v>0</v>
      </c>
      <c r="AV123" s="142">
        <v>0</v>
      </c>
      <c r="AW123" s="142">
        <v>0</v>
      </c>
      <c r="AX123" s="142">
        <v>0</v>
      </c>
      <c r="AY123" s="144">
        <v>0</v>
      </c>
      <c r="AZ123" s="142">
        <v>0</v>
      </c>
      <c r="BA123" s="142">
        <v>0</v>
      </c>
      <c r="BB123" s="144">
        <v>0</v>
      </c>
      <c r="BC123" s="144">
        <v>0</v>
      </c>
      <c r="BD123" s="143">
        <v>0</v>
      </c>
      <c r="BE123" s="144"/>
      <c r="BF123" s="144"/>
      <c r="BG123" s="144"/>
      <c r="BH123" s="144"/>
      <c r="BI123" s="142">
        <v>0</v>
      </c>
      <c r="BJ123" s="142">
        <v>0</v>
      </c>
      <c r="BK123" s="142">
        <v>0</v>
      </c>
      <c r="BL123" s="142">
        <v>0</v>
      </c>
      <c r="BM123" s="142">
        <v>0</v>
      </c>
      <c r="BN123" s="142">
        <v>0</v>
      </c>
      <c r="BO123" s="142">
        <v>0</v>
      </c>
      <c r="BP123" s="142">
        <v>0</v>
      </c>
      <c r="BQ123" s="144">
        <v>0</v>
      </c>
      <c r="BR123" s="142">
        <v>0</v>
      </c>
      <c r="BS123" s="142">
        <v>0</v>
      </c>
      <c r="BT123" s="144">
        <v>0</v>
      </c>
      <c r="BU123" s="144">
        <v>0</v>
      </c>
      <c r="BV123" s="143">
        <v>0</v>
      </c>
      <c r="BW123" s="144"/>
      <c r="BX123" s="144"/>
      <c r="BY123" s="144"/>
      <c r="BZ123" s="144"/>
      <c r="CA123" s="142">
        <v>0</v>
      </c>
      <c r="CB123" s="142">
        <v>0</v>
      </c>
      <c r="CC123" s="142">
        <v>0</v>
      </c>
      <c r="CD123" s="142">
        <v>0</v>
      </c>
      <c r="CE123" s="142">
        <v>0</v>
      </c>
      <c r="CF123" s="142">
        <v>0</v>
      </c>
      <c r="CG123" s="142">
        <v>0</v>
      </c>
      <c r="CH123" s="142">
        <v>0</v>
      </c>
      <c r="CI123" s="144">
        <v>0</v>
      </c>
      <c r="CJ123" s="142">
        <v>0</v>
      </c>
      <c r="CK123" s="142">
        <v>0</v>
      </c>
      <c r="CL123" s="144">
        <v>0</v>
      </c>
      <c r="CM123" s="144">
        <v>0</v>
      </c>
      <c r="CN123" s="143">
        <v>0</v>
      </c>
      <c r="CO123" s="144"/>
      <c r="CP123" s="144"/>
      <c r="CQ123" s="144"/>
      <c r="CR123" s="144"/>
      <c r="CS123" s="142">
        <v>0</v>
      </c>
      <c r="CT123" s="142">
        <v>0</v>
      </c>
      <c r="CU123" s="142">
        <v>0</v>
      </c>
      <c r="CV123" s="142">
        <v>0</v>
      </c>
      <c r="CW123" s="142">
        <v>0</v>
      </c>
      <c r="CX123" s="142">
        <v>0</v>
      </c>
      <c r="CY123" s="142">
        <v>0</v>
      </c>
      <c r="CZ123" s="142">
        <v>0</v>
      </c>
      <c r="DA123" s="144">
        <v>0</v>
      </c>
      <c r="DB123" s="142">
        <v>0</v>
      </c>
      <c r="DC123" s="142">
        <v>0</v>
      </c>
      <c r="DD123" s="144">
        <v>0</v>
      </c>
      <c r="DE123" s="144">
        <v>0</v>
      </c>
      <c r="DF123" s="143">
        <v>0</v>
      </c>
    </row>
    <row r="124" spans="1:110" ht="12.75" hidden="1" customHeight="1" outlineLevel="1" x14ac:dyDescent="0.25">
      <c r="A124" s="141">
        <v>8291</v>
      </c>
      <c r="B124" s="141" t="s">
        <v>441</v>
      </c>
      <c r="C124" s="141"/>
      <c r="D124" s="141"/>
      <c r="E124" s="141"/>
      <c r="F124" s="142">
        <v>0</v>
      </c>
      <c r="G124" s="142">
        <v>0</v>
      </c>
      <c r="H124" s="142">
        <v>0</v>
      </c>
      <c r="I124" s="142">
        <v>0</v>
      </c>
      <c r="J124" s="142">
        <v>0</v>
      </c>
      <c r="K124" s="142">
        <v>0</v>
      </c>
      <c r="L124" s="142">
        <v>33622.25</v>
      </c>
      <c r="M124" s="142">
        <v>0</v>
      </c>
      <c r="N124" s="142">
        <v>0</v>
      </c>
      <c r="O124" s="142">
        <v>33622.25</v>
      </c>
      <c r="P124" s="142">
        <v>0</v>
      </c>
      <c r="Q124" s="142">
        <v>0</v>
      </c>
      <c r="R124" s="142" t="s">
        <v>61</v>
      </c>
      <c r="S124" s="142">
        <v>134489</v>
      </c>
      <c r="T124" s="143">
        <v>67244.5</v>
      </c>
      <c r="U124" s="144"/>
      <c r="V124" s="144"/>
      <c r="W124" s="144"/>
      <c r="X124" s="144"/>
      <c r="Y124" s="142">
        <v>0</v>
      </c>
      <c r="Z124" s="142">
        <v>0</v>
      </c>
      <c r="AA124" s="142">
        <v>0</v>
      </c>
      <c r="AB124" s="142">
        <v>0</v>
      </c>
      <c r="AC124" s="142">
        <v>0</v>
      </c>
      <c r="AD124" s="142">
        <v>0</v>
      </c>
      <c r="AE124" s="142">
        <v>42027.8125</v>
      </c>
      <c r="AF124" s="142">
        <v>0</v>
      </c>
      <c r="AG124" s="144">
        <v>0</v>
      </c>
      <c r="AH124" s="142">
        <v>42027.8125</v>
      </c>
      <c r="AI124" s="142">
        <v>0</v>
      </c>
      <c r="AJ124" s="144">
        <v>0</v>
      </c>
      <c r="AK124" s="144">
        <v>168111.25</v>
      </c>
      <c r="AL124" s="143">
        <v>84055.625</v>
      </c>
      <c r="AM124" s="144"/>
      <c r="AN124" s="144"/>
      <c r="AO124" s="144"/>
      <c r="AP124" s="144"/>
      <c r="AQ124" s="142">
        <v>0</v>
      </c>
      <c r="AR124" s="142">
        <v>0</v>
      </c>
      <c r="AS124" s="142">
        <v>0</v>
      </c>
      <c r="AT124" s="142">
        <v>0</v>
      </c>
      <c r="AU124" s="142">
        <v>0</v>
      </c>
      <c r="AV124" s="142">
        <v>0</v>
      </c>
      <c r="AW124" s="142">
        <v>42900.087853773584</v>
      </c>
      <c r="AX124" s="142">
        <v>0</v>
      </c>
      <c r="AY124" s="144">
        <v>0</v>
      </c>
      <c r="AZ124" s="142">
        <v>42900.087853773584</v>
      </c>
      <c r="BA124" s="142">
        <v>0</v>
      </c>
      <c r="BB124" s="144">
        <v>0</v>
      </c>
      <c r="BC124" s="144">
        <v>171600.35141509434</v>
      </c>
      <c r="BD124" s="143">
        <v>85800.175707547169</v>
      </c>
      <c r="BE124" s="144"/>
      <c r="BF124" s="144"/>
      <c r="BG124" s="144"/>
      <c r="BH124" s="144"/>
      <c r="BI124" s="142">
        <v>0</v>
      </c>
      <c r="BJ124" s="142">
        <v>0</v>
      </c>
      <c r="BK124" s="142">
        <v>0</v>
      </c>
      <c r="BL124" s="142">
        <v>0</v>
      </c>
      <c r="BM124" s="142">
        <v>0</v>
      </c>
      <c r="BN124" s="142">
        <v>0</v>
      </c>
      <c r="BO124" s="142">
        <v>43772.363207547176</v>
      </c>
      <c r="BP124" s="142">
        <v>0</v>
      </c>
      <c r="BQ124" s="144">
        <v>0</v>
      </c>
      <c r="BR124" s="142">
        <v>43772.363207547176</v>
      </c>
      <c r="BS124" s="142">
        <v>0</v>
      </c>
      <c r="BT124" s="144">
        <v>0</v>
      </c>
      <c r="BU124" s="144">
        <v>175089.4528301887</v>
      </c>
      <c r="BV124" s="143">
        <v>87544.726415094352</v>
      </c>
      <c r="BW124" s="144"/>
      <c r="BX124" s="144"/>
      <c r="BY124" s="144"/>
      <c r="BZ124" s="144"/>
      <c r="CA124" s="142">
        <v>0</v>
      </c>
      <c r="CB124" s="142">
        <v>0</v>
      </c>
      <c r="CC124" s="142">
        <v>0</v>
      </c>
      <c r="CD124" s="142">
        <v>0</v>
      </c>
      <c r="CE124" s="142">
        <v>0</v>
      </c>
      <c r="CF124" s="142">
        <v>0</v>
      </c>
      <c r="CG124" s="142">
        <v>44565.340801886792</v>
      </c>
      <c r="CH124" s="142">
        <v>0</v>
      </c>
      <c r="CI124" s="144">
        <v>0</v>
      </c>
      <c r="CJ124" s="142">
        <v>44565.340801886792</v>
      </c>
      <c r="CK124" s="142">
        <v>0</v>
      </c>
      <c r="CL124" s="144">
        <v>0</v>
      </c>
      <c r="CM124" s="144">
        <v>178261.36320754717</v>
      </c>
      <c r="CN124" s="143">
        <v>89130.681603773584</v>
      </c>
      <c r="CO124" s="144"/>
      <c r="CP124" s="144"/>
      <c r="CQ124" s="144"/>
      <c r="CR124" s="144"/>
      <c r="CS124" s="142">
        <v>0</v>
      </c>
      <c r="CT124" s="142">
        <v>0</v>
      </c>
      <c r="CU124" s="142">
        <v>0</v>
      </c>
      <c r="CV124" s="142">
        <v>0</v>
      </c>
      <c r="CW124" s="142">
        <v>0</v>
      </c>
      <c r="CX124" s="142">
        <v>0</v>
      </c>
      <c r="CY124" s="142">
        <v>31893.5</v>
      </c>
      <c r="CZ124" s="142">
        <v>0</v>
      </c>
      <c r="DA124" s="144">
        <v>0</v>
      </c>
      <c r="DB124" s="142">
        <v>31893.5</v>
      </c>
      <c r="DC124" s="142">
        <v>0</v>
      </c>
      <c r="DD124" s="144">
        <v>0</v>
      </c>
      <c r="DE124" s="144">
        <v>127574</v>
      </c>
      <c r="DF124" s="143">
        <v>63787</v>
      </c>
    </row>
    <row r="125" spans="1:110" ht="12.75" hidden="1" customHeight="1" outlineLevel="1" x14ac:dyDescent="0.25">
      <c r="A125" s="141">
        <v>8292</v>
      </c>
      <c r="B125" s="141" t="s">
        <v>443</v>
      </c>
      <c r="C125" s="141"/>
      <c r="D125" s="141"/>
      <c r="E125" s="141"/>
      <c r="F125" s="142">
        <v>0</v>
      </c>
      <c r="G125" s="142">
        <v>0</v>
      </c>
      <c r="H125" s="142">
        <v>0</v>
      </c>
      <c r="I125" s="142">
        <v>0</v>
      </c>
      <c r="J125" s="142">
        <v>0</v>
      </c>
      <c r="K125" s="142">
        <v>0</v>
      </c>
      <c r="L125" s="142">
        <v>590.57249999999999</v>
      </c>
      <c r="M125" s="142">
        <v>0</v>
      </c>
      <c r="N125" s="142">
        <v>0</v>
      </c>
      <c r="O125" s="142">
        <v>590.57249999999999</v>
      </c>
      <c r="P125" s="142">
        <v>0</v>
      </c>
      <c r="Q125" s="142">
        <v>0</v>
      </c>
      <c r="R125" s="142" t="s">
        <v>61</v>
      </c>
      <c r="S125" s="142">
        <v>2362.29</v>
      </c>
      <c r="T125" s="143">
        <v>1181.145</v>
      </c>
      <c r="U125" s="144"/>
      <c r="V125" s="144"/>
      <c r="W125" s="144"/>
      <c r="X125" s="144"/>
      <c r="Y125" s="142">
        <v>0</v>
      </c>
      <c r="Z125" s="142">
        <v>0</v>
      </c>
      <c r="AA125" s="142">
        <v>0</v>
      </c>
      <c r="AB125" s="142">
        <v>0</v>
      </c>
      <c r="AC125" s="142">
        <v>0</v>
      </c>
      <c r="AD125" s="142">
        <v>0</v>
      </c>
      <c r="AE125" s="142">
        <v>1802</v>
      </c>
      <c r="AF125" s="142">
        <v>0</v>
      </c>
      <c r="AG125" s="144">
        <v>0</v>
      </c>
      <c r="AH125" s="142">
        <v>1802</v>
      </c>
      <c r="AI125" s="142">
        <v>0</v>
      </c>
      <c r="AJ125" s="144">
        <v>0</v>
      </c>
      <c r="AK125" s="144">
        <v>7208</v>
      </c>
      <c r="AL125" s="143">
        <v>3604</v>
      </c>
      <c r="AM125" s="144"/>
      <c r="AN125" s="144"/>
      <c r="AO125" s="144"/>
      <c r="AP125" s="144"/>
      <c r="AQ125" s="142">
        <v>0</v>
      </c>
      <c r="AR125" s="142">
        <v>0</v>
      </c>
      <c r="AS125" s="142">
        <v>0</v>
      </c>
      <c r="AT125" s="142">
        <v>0</v>
      </c>
      <c r="AU125" s="142">
        <v>0</v>
      </c>
      <c r="AV125" s="142">
        <v>0</v>
      </c>
      <c r="AW125" s="142">
        <v>2252.5</v>
      </c>
      <c r="AX125" s="142">
        <v>0</v>
      </c>
      <c r="AY125" s="144">
        <v>0</v>
      </c>
      <c r="AZ125" s="142">
        <v>2252.5</v>
      </c>
      <c r="BA125" s="142">
        <v>0</v>
      </c>
      <c r="BB125" s="144">
        <v>0</v>
      </c>
      <c r="BC125" s="144">
        <v>9010</v>
      </c>
      <c r="BD125" s="143">
        <v>4505</v>
      </c>
      <c r="BE125" s="144"/>
      <c r="BF125" s="144"/>
      <c r="BG125" s="144"/>
      <c r="BH125" s="144"/>
      <c r="BI125" s="142">
        <v>0</v>
      </c>
      <c r="BJ125" s="142">
        <v>0</v>
      </c>
      <c r="BK125" s="142">
        <v>0</v>
      </c>
      <c r="BL125" s="142">
        <v>0</v>
      </c>
      <c r="BM125" s="142">
        <v>0</v>
      </c>
      <c r="BN125" s="142">
        <v>0</v>
      </c>
      <c r="BO125" s="142">
        <v>2299.25</v>
      </c>
      <c r="BP125" s="142">
        <v>0</v>
      </c>
      <c r="BQ125" s="144">
        <v>0</v>
      </c>
      <c r="BR125" s="142">
        <v>2299.25</v>
      </c>
      <c r="BS125" s="142">
        <v>0</v>
      </c>
      <c r="BT125" s="144">
        <v>0</v>
      </c>
      <c r="BU125" s="144">
        <v>9197</v>
      </c>
      <c r="BV125" s="143">
        <v>4598.5</v>
      </c>
      <c r="BW125" s="144"/>
      <c r="BX125" s="144"/>
      <c r="BY125" s="144"/>
      <c r="BZ125" s="144"/>
      <c r="CA125" s="142">
        <v>0</v>
      </c>
      <c r="CB125" s="142">
        <v>0</v>
      </c>
      <c r="CC125" s="142">
        <v>0</v>
      </c>
      <c r="CD125" s="142">
        <v>0</v>
      </c>
      <c r="CE125" s="142">
        <v>0</v>
      </c>
      <c r="CF125" s="142">
        <v>0</v>
      </c>
      <c r="CG125" s="142">
        <v>2346</v>
      </c>
      <c r="CH125" s="142">
        <v>0</v>
      </c>
      <c r="CI125" s="144">
        <v>0</v>
      </c>
      <c r="CJ125" s="142">
        <v>2346</v>
      </c>
      <c r="CK125" s="142">
        <v>0</v>
      </c>
      <c r="CL125" s="144">
        <v>0</v>
      </c>
      <c r="CM125" s="144">
        <v>9384</v>
      </c>
      <c r="CN125" s="143">
        <v>4692</v>
      </c>
      <c r="CO125" s="144"/>
      <c r="CP125" s="144"/>
      <c r="CQ125" s="144"/>
      <c r="CR125" s="144"/>
      <c r="CS125" s="142">
        <v>0</v>
      </c>
      <c r="CT125" s="142">
        <v>0</v>
      </c>
      <c r="CU125" s="142">
        <v>0</v>
      </c>
      <c r="CV125" s="142">
        <v>0</v>
      </c>
      <c r="CW125" s="142">
        <v>0</v>
      </c>
      <c r="CX125" s="142">
        <v>0</v>
      </c>
      <c r="CY125" s="142">
        <v>2388.5</v>
      </c>
      <c r="CZ125" s="142">
        <v>0</v>
      </c>
      <c r="DA125" s="144">
        <v>0</v>
      </c>
      <c r="DB125" s="142">
        <v>2388.5</v>
      </c>
      <c r="DC125" s="142">
        <v>0</v>
      </c>
      <c r="DD125" s="144">
        <v>0</v>
      </c>
      <c r="DE125" s="144">
        <v>9554</v>
      </c>
      <c r="DF125" s="143">
        <v>4777</v>
      </c>
    </row>
    <row r="126" spans="1:110" ht="12.75" hidden="1" customHeight="1" outlineLevel="1" x14ac:dyDescent="0.25">
      <c r="A126" s="141">
        <v>8293</v>
      </c>
      <c r="B126" s="141" t="s">
        <v>445</v>
      </c>
      <c r="C126" s="141"/>
      <c r="D126" s="141"/>
      <c r="E126" s="141"/>
      <c r="F126" s="142">
        <v>0</v>
      </c>
      <c r="G126" s="142">
        <v>0</v>
      </c>
      <c r="H126" s="142">
        <v>0</v>
      </c>
      <c r="I126" s="142">
        <v>0</v>
      </c>
      <c r="J126" s="142">
        <v>0</v>
      </c>
      <c r="K126" s="142">
        <v>0</v>
      </c>
      <c r="L126" s="142">
        <v>60.5</v>
      </c>
      <c r="M126" s="142">
        <v>0</v>
      </c>
      <c r="N126" s="142">
        <v>0</v>
      </c>
      <c r="O126" s="142">
        <v>60.5</v>
      </c>
      <c r="P126" s="142">
        <v>0</v>
      </c>
      <c r="Q126" s="142">
        <v>0</v>
      </c>
      <c r="R126" s="142" t="s">
        <v>61</v>
      </c>
      <c r="S126" s="142">
        <v>242</v>
      </c>
      <c r="T126" s="143">
        <v>121</v>
      </c>
      <c r="U126" s="144"/>
      <c r="V126" s="144"/>
      <c r="W126" s="144"/>
      <c r="X126" s="144"/>
      <c r="Y126" s="142">
        <v>0</v>
      </c>
      <c r="Z126" s="142">
        <v>0</v>
      </c>
      <c r="AA126" s="142">
        <v>0</v>
      </c>
      <c r="AB126" s="142">
        <v>0</v>
      </c>
      <c r="AC126" s="142">
        <v>0</v>
      </c>
      <c r="AD126" s="142">
        <v>0</v>
      </c>
      <c r="AE126" s="142">
        <v>384.75</v>
      </c>
      <c r="AF126" s="142">
        <v>0</v>
      </c>
      <c r="AG126" s="144">
        <v>0</v>
      </c>
      <c r="AH126" s="142">
        <v>384.75</v>
      </c>
      <c r="AI126" s="142">
        <v>0</v>
      </c>
      <c r="AJ126" s="144">
        <v>0</v>
      </c>
      <c r="AK126" s="144">
        <v>1539</v>
      </c>
      <c r="AL126" s="143">
        <v>769.5</v>
      </c>
      <c r="AM126" s="144"/>
      <c r="AN126" s="144"/>
      <c r="AO126" s="144"/>
      <c r="AP126" s="144"/>
      <c r="AQ126" s="142">
        <v>0</v>
      </c>
      <c r="AR126" s="142">
        <v>0</v>
      </c>
      <c r="AS126" s="142">
        <v>0</v>
      </c>
      <c r="AT126" s="142">
        <v>0</v>
      </c>
      <c r="AU126" s="142">
        <v>0</v>
      </c>
      <c r="AV126" s="142">
        <v>0</v>
      </c>
      <c r="AW126" s="142">
        <v>479.75</v>
      </c>
      <c r="AX126" s="142">
        <v>0</v>
      </c>
      <c r="AY126" s="144">
        <v>0</v>
      </c>
      <c r="AZ126" s="142">
        <v>479.75</v>
      </c>
      <c r="BA126" s="142">
        <v>0</v>
      </c>
      <c r="BB126" s="144">
        <v>0</v>
      </c>
      <c r="BC126" s="144">
        <v>1919</v>
      </c>
      <c r="BD126" s="143">
        <v>959.5</v>
      </c>
      <c r="BE126" s="144"/>
      <c r="BF126" s="144"/>
      <c r="BG126" s="144"/>
      <c r="BH126" s="144"/>
      <c r="BI126" s="142">
        <v>0</v>
      </c>
      <c r="BJ126" s="142">
        <v>0</v>
      </c>
      <c r="BK126" s="142">
        <v>0</v>
      </c>
      <c r="BL126" s="142">
        <v>0</v>
      </c>
      <c r="BM126" s="142">
        <v>0</v>
      </c>
      <c r="BN126" s="142">
        <v>0</v>
      </c>
      <c r="BO126" s="142">
        <v>515</v>
      </c>
      <c r="BP126" s="142">
        <v>0</v>
      </c>
      <c r="BQ126" s="144">
        <v>0</v>
      </c>
      <c r="BR126" s="142">
        <v>515</v>
      </c>
      <c r="BS126" s="142">
        <v>0</v>
      </c>
      <c r="BT126" s="144">
        <v>0</v>
      </c>
      <c r="BU126" s="144">
        <v>2060</v>
      </c>
      <c r="BV126" s="143">
        <v>1030</v>
      </c>
      <c r="BW126" s="144"/>
      <c r="BX126" s="144"/>
      <c r="BY126" s="144"/>
      <c r="BZ126" s="144"/>
      <c r="CA126" s="142">
        <v>0</v>
      </c>
      <c r="CB126" s="142">
        <v>0</v>
      </c>
      <c r="CC126" s="142">
        <v>0</v>
      </c>
      <c r="CD126" s="142">
        <v>0</v>
      </c>
      <c r="CE126" s="142">
        <v>0</v>
      </c>
      <c r="CF126" s="142">
        <v>0</v>
      </c>
      <c r="CG126" s="142">
        <v>525</v>
      </c>
      <c r="CH126" s="142">
        <v>0</v>
      </c>
      <c r="CI126" s="144">
        <v>0</v>
      </c>
      <c r="CJ126" s="142">
        <v>525</v>
      </c>
      <c r="CK126" s="142">
        <v>0</v>
      </c>
      <c r="CL126" s="144">
        <v>0</v>
      </c>
      <c r="CM126" s="144">
        <v>2100</v>
      </c>
      <c r="CN126" s="143">
        <v>1050</v>
      </c>
      <c r="CO126" s="144"/>
      <c r="CP126" s="144"/>
      <c r="CQ126" s="144"/>
      <c r="CR126" s="144"/>
      <c r="CS126" s="142">
        <v>0</v>
      </c>
      <c r="CT126" s="142">
        <v>0</v>
      </c>
      <c r="CU126" s="142">
        <v>0</v>
      </c>
      <c r="CV126" s="142">
        <v>0</v>
      </c>
      <c r="CW126" s="142">
        <v>0</v>
      </c>
      <c r="CX126" s="142">
        <v>0</v>
      </c>
      <c r="CY126" s="142">
        <v>535</v>
      </c>
      <c r="CZ126" s="142">
        <v>0</v>
      </c>
      <c r="DA126" s="144">
        <v>0</v>
      </c>
      <c r="DB126" s="142">
        <v>535</v>
      </c>
      <c r="DC126" s="142">
        <v>0</v>
      </c>
      <c r="DD126" s="144">
        <v>0</v>
      </c>
      <c r="DE126" s="144">
        <v>2140</v>
      </c>
      <c r="DF126" s="143">
        <v>1070</v>
      </c>
    </row>
    <row r="127" spans="1:110" ht="12.75" hidden="1" customHeight="1" outlineLevel="1" x14ac:dyDescent="0.25">
      <c r="A127" s="141">
        <v>8294</v>
      </c>
      <c r="B127" s="141" t="s">
        <v>447</v>
      </c>
      <c r="C127" s="141"/>
      <c r="D127" s="141"/>
      <c r="E127" s="141"/>
      <c r="F127" s="142">
        <v>0</v>
      </c>
      <c r="G127" s="142">
        <v>0</v>
      </c>
      <c r="H127" s="142">
        <v>0</v>
      </c>
      <c r="I127" s="142">
        <v>0</v>
      </c>
      <c r="J127" s="142">
        <v>0</v>
      </c>
      <c r="K127" s="142">
        <v>0</v>
      </c>
      <c r="L127" s="142">
        <v>0</v>
      </c>
      <c r="M127" s="142">
        <v>0</v>
      </c>
      <c r="N127" s="142">
        <v>0</v>
      </c>
      <c r="O127" s="142">
        <v>0</v>
      </c>
      <c r="P127" s="142">
        <v>0</v>
      </c>
      <c r="Q127" s="142">
        <v>0</v>
      </c>
      <c r="R127" s="142" t="s">
        <v>61</v>
      </c>
      <c r="S127" s="142">
        <v>0</v>
      </c>
      <c r="T127" s="143">
        <v>0</v>
      </c>
      <c r="U127" s="144"/>
      <c r="V127" s="144"/>
      <c r="W127" s="144"/>
      <c r="X127" s="144"/>
      <c r="Y127" s="142">
        <v>0</v>
      </c>
      <c r="Z127" s="142">
        <v>0</v>
      </c>
      <c r="AA127" s="142">
        <v>0</v>
      </c>
      <c r="AB127" s="142">
        <v>0</v>
      </c>
      <c r="AC127" s="142">
        <v>0</v>
      </c>
      <c r="AD127" s="142">
        <v>0</v>
      </c>
      <c r="AE127" s="142">
        <v>0</v>
      </c>
      <c r="AF127" s="142">
        <v>0</v>
      </c>
      <c r="AG127" s="144">
        <v>0</v>
      </c>
      <c r="AH127" s="142">
        <v>0</v>
      </c>
      <c r="AI127" s="142">
        <v>0</v>
      </c>
      <c r="AJ127" s="144">
        <v>0</v>
      </c>
      <c r="AK127" s="144">
        <v>0</v>
      </c>
      <c r="AL127" s="143">
        <v>0</v>
      </c>
      <c r="AM127" s="144"/>
      <c r="AN127" s="144"/>
      <c r="AO127" s="144"/>
      <c r="AP127" s="144"/>
      <c r="AQ127" s="142">
        <v>0</v>
      </c>
      <c r="AR127" s="142">
        <v>0</v>
      </c>
      <c r="AS127" s="142">
        <v>0</v>
      </c>
      <c r="AT127" s="142">
        <v>0</v>
      </c>
      <c r="AU127" s="142">
        <v>0</v>
      </c>
      <c r="AV127" s="142">
        <v>0</v>
      </c>
      <c r="AW127" s="142">
        <v>0</v>
      </c>
      <c r="AX127" s="142">
        <v>0</v>
      </c>
      <c r="AY127" s="144">
        <v>0</v>
      </c>
      <c r="AZ127" s="142">
        <v>0</v>
      </c>
      <c r="BA127" s="142">
        <v>0</v>
      </c>
      <c r="BB127" s="144">
        <v>0</v>
      </c>
      <c r="BC127" s="144">
        <v>0</v>
      </c>
      <c r="BD127" s="143">
        <v>0</v>
      </c>
      <c r="BE127" s="144"/>
      <c r="BF127" s="144"/>
      <c r="BG127" s="144"/>
      <c r="BH127" s="144"/>
      <c r="BI127" s="142">
        <v>0</v>
      </c>
      <c r="BJ127" s="142">
        <v>0</v>
      </c>
      <c r="BK127" s="142">
        <v>0</v>
      </c>
      <c r="BL127" s="142">
        <v>0</v>
      </c>
      <c r="BM127" s="142">
        <v>0</v>
      </c>
      <c r="BN127" s="142">
        <v>0</v>
      </c>
      <c r="BO127" s="142">
        <v>0</v>
      </c>
      <c r="BP127" s="142">
        <v>0</v>
      </c>
      <c r="BQ127" s="144">
        <v>0</v>
      </c>
      <c r="BR127" s="142">
        <v>0</v>
      </c>
      <c r="BS127" s="142">
        <v>0</v>
      </c>
      <c r="BT127" s="144">
        <v>0</v>
      </c>
      <c r="BU127" s="144">
        <v>0</v>
      </c>
      <c r="BV127" s="143">
        <v>0</v>
      </c>
      <c r="BW127" s="144"/>
      <c r="BX127" s="144"/>
      <c r="BY127" s="144"/>
      <c r="BZ127" s="144"/>
      <c r="CA127" s="142">
        <v>0</v>
      </c>
      <c r="CB127" s="142">
        <v>0</v>
      </c>
      <c r="CC127" s="142">
        <v>0</v>
      </c>
      <c r="CD127" s="142">
        <v>0</v>
      </c>
      <c r="CE127" s="142">
        <v>0</v>
      </c>
      <c r="CF127" s="142">
        <v>0</v>
      </c>
      <c r="CG127" s="142">
        <v>0</v>
      </c>
      <c r="CH127" s="142">
        <v>0</v>
      </c>
      <c r="CI127" s="144">
        <v>0</v>
      </c>
      <c r="CJ127" s="142">
        <v>0</v>
      </c>
      <c r="CK127" s="142">
        <v>0</v>
      </c>
      <c r="CL127" s="144">
        <v>0</v>
      </c>
      <c r="CM127" s="144">
        <v>0</v>
      </c>
      <c r="CN127" s="143">
        <v>0</v>
      </c>
      <c r="CO127" s="144"/>
      <c r="CP127" s="144"/>
      <c r="CQ127" s="144"/>
      <c r="CR127" s="144"/>
      <c r="CS127" s="142">
        <v>0</v>
      </c>
      <c r="CT127" s="142">
        <v>0</v>
      </c>
      <c r="CU127" s="142">
        <v>0</v>
      </c>
      <c r="CV127" s="142">
        <v>0</v>
      </c>
      <c r="CW127" s="142">
        <v>0</v>
      </c>
      <c r="CX127" s="142">
        <v>0</v>
      </c>
      <c r="CY127" s="142">
        <v>0</v>
      </c>
      <c r="CZ127" s="142">
        <v>0</v>
      </c>
      <c r="DA127" s="144">
        <v>0</v>
      </c>
      <c r="DB127" s="142">
        <v>0</v>
      </c>
      <c r="DC127" s="142">
        <v>0</v>
      </c>
      <c r="DD127" s="144">
        <v>0</v>
      </c>
      <c r="DE127" s="144">
        <v>0</v>
      </c>
      <c r="DF127" s="143">
        <v>0</v>
      </c>
    </row>
    <row r="128" spans="1:110" ht="12.75" hidden="1" customHeight="1" outlineLevel="1" x14ac:dyDescent="0.25">
      <c r="A128" s="141">
        <v>8295</v>
      </c>
      <c r="B128" s="141" t="s">
        <v>448</v>
      </c>
      <c r="C128" s="141"/>
      <c r="D128" s="141"/>
      <c r="E128" s="141"/>
      <c r="F128" s="142">
        <v>0</v>
      </c>
      <c r="G128" s="142">
        <v>0</v>
      </c>
      <c r="H128" s="142">
        <v>0</v>
      </c>
      <c r="I128" s="142">
        <v>0</v>
      </c>
      <c r="J128" s="142">
        <v>0</v>
      </c>
      <c r="K128" s="142">
        <v>0</v>
      </c>
      <c r="L128" s="142">
        <v>0</v>
      </c>
      <c r="M128" s="142">
        <v>0</v>
      </c>
      <c r="N128" s="142">
        <v>0</v>
      </c>
      <c r="O128" s="142">
        <v>0</v>
      </c>
      <c r="P128" s="142">
        <v>0</v>
      </c>
      <c r="Q128" s="142">
        <v>0</v>
      </c>
      <c r="R128" s="142" t="s">
        <v>61</v>
      </c>
      <c r="S128" s="142">
        <v>0</v>
      </c>
      <c r="T128" s="143">
        <v>0</v>
      </c>
      <c r="U128" s="144"/>
      <c r="V128" s="144"/>
      <c r="W128" s="144"/>
      <c r="X128" s="144"/>
      <c r="Y128" s="142">
        <v>0</v>
      </c>
      <c r="Z128" s="142">
        <v>0</v>
      </c>
      <c r="AA128" s="142">
        <v>0</v>
      </c>
      <c r="AB128" s="142">
        <v>0</v>
      </c>
      <c r="AC128" s="142">
        <v>0</v>
      </c>
      <c r="AD128" s="142">
        <v>0</v>
      </c>
      <c r="AE128" s="142">
        <v>0</v>
      </c>
      <c r="AF128" s="142">
        <v>0</v>
      </c>
      <c r="AG128" s="144">
        <v>0</v>
      </c>
      <c r="AH128" s="142">
        <v>0</v>
      </c>
      <c r="AI128" s="142">
        <v>0</v>
      </c>
      <c r="AJ128" s="144">
        <v>0</v>
      </c>
      <c r="AK128" s="144">
        <v>0</v>
      </c>
      <c r="AL128" s="143">
        <v>0</v>
      </c>
      <c r="AM128" s="144"/>
      <c r="AN128" s="144"/>
      <c r="AO128" s="144"/>
      <c r="AP128" s="144"/>
      <c r="AQ128" s="142">
        <v>0</v>
      </c>
      <c r="AR128" s="142">
        <v>0</v>
      </c>
      <c r="AS128" s="142">
        <v>0</v>
      </c>
      <c r="AT128" s="142">
        <v>0</v>
      </c>
      <c r="AU128" s="142">
        <v>0</v>
      </c>
      <c r="AV128" s="142">
        <v>0</v>
      </c>
      <c r="AW128" s="142">
        <v>0</v>
      </c>
      <c r="AX128" s="142">
        <v>0</v>
      </c>
      <c r="AY128" s="144">
        <v>0</v>
      </c>
      <c r="AZ128" s="142">
        <v>0</v>
      </c>
      <c r="BA128" s="142">
        <v>0</v>
      </c>
      <c r="BB128" s="144">
        <v>0</v>
      </c>
      <c r="BC128" s="144">
        <v>0</v>
      </c>
      <c r="BD128" s="143">
        <v>0</v>
      </c>
      <c r="BE128" s="144"/>
      <c r="BF128" s="144"/>
      <c r="BG128" s="144"/>
      <c r="BH128" s="144"/>
      <c r="BI128" s="142">
        <v>0</v>
      </c>
      <c r="BJ128" s="142">
        <v>0</v>
      </c>
      <c r="BK128" s="142">
        <v>0</v>
      </c>
      <c r="BL128" s="142">
        <v>0</v>
      </c>
      <c r="BM128" s="142">
        <v>0</v>
      </c>
      <c r="BN128" s="142">
        <v>0</v>
      </c>
      <c r="BO128" s="142">
        <v>0</v>
      </c>
      <c r="BP128" s="142">
        <v>0</v>
      </c>
      <c r="BQ128" s="144">
        <v>0</v>
      </c>
      <c r="BR128" s="142">
        <v>0</v>
      </c>
      <c r="BS128" s="142">
        <v>0</v>
      </c>
      <c r="BT128" s="144">
        <v>0</v>
      </c>
      <c r="BU128" s="144">
        <v>0</v>
      </c>
      <c r="BV128" s="143">
        <v>0</v>
      </c>
      <c r="BW128" s="144"/>
      <c r="BX128" s="144"/>
      <c r="BY128" s="144"/>
      <c r="BZ128" s="144"/>
      <c r="CA128" s="142">
        <v>0</v>
      </c>
      <c r="CB128" s="142">
        <v>0</v>
      </c>
      <c r="CC128" s="142">
        <v>0</v>
      </c>
      <c r="CD128" s="142">
        <v>0</v>
      </c>
      <c r="CE128" s="142">
        <v>0</v>
      </c>
      <c r="CF128" s="142">
        <v>0</v>
      </c>
      <c r="CG128" s="142">
        <v>0</v>
      </c>
      <c r="CH128" s="142">
        <v>0</v>
      </c>
      <c r="CI128" s="144">
        <v>0</v>
      </c>
      <c r="CJ128" s="142">
        <v>0</v>
      </c>
      <c r="CK128" s="142">
        <v>0</v>
      </c>
      <c r="CL128" s="144">
        <v>0</v>
      </c>
      <c r="CM128" s="144">
        <v>0</v>
      </c>
      <c r="CN128" s="143">
        <v>0</v>
      </c>
      <c r="CO128" s="144"/>
      <c r="CP128" s="144"/>
      <c r="CQ128" s="144"/>
      <c r="CR128" s="144"/>
      <c r="CS128" s="142">
        <v>0</v>
      </c>
      <c r="CT128" s="142">
        <v>0</v>
      </c>
      <c r="CU128" s="142">
        <v>0</v>
      </c>
      <c r="CV128" s="142">
        <v>0</v>
      </c>
      <c r="CW128" s="142">
        <v>0</v>
      </c>
      <c r="CX128" s="142">
        <v>0</v>
      </c>
      <c r="CY128" s="142">
        <v>0</v>
      </c>
      <c r="CZ128" s="142">
        <v>0</v>
      </c>
      <c r="DA128" s="144">
        <v>0</v>
      </c>
      <c r="DB128" s="142">
        <v>0</v>
      </c>
      <c r="DC128" s="142">
        <v>0</v>
      </c>
      <c r="DD128" s="144">
        <v>0</v>
      </c>
      <c r="DE128" s="144">
        <v>0</v>
      </c>
      <c r="DF128" s="143">
        <v>0</v>
      </c>
    </row>
    <row r="129" spans="1:110" ht="12.75" hidden="1" customHeight="1" outlineLevel="1" x14ac:dyDescent="0.25">
      <c r="A129" s="141" t="s">
        <v>65</v>
      </c>
      <c r="B129" s="141" t="s">
        <v>384</v>
      </c>
      <c r="C129" s="141"/>
      <c r="D129" s="141"/>
      <c r="E129" s="141"/>
      <c r="F129" s="142">
        <v>0</v>
      </c>
      <c r="G129" s="142">
        <v>0</v>
      </c>
      <c r="H129" s="142">
        <v>5440</v>
      </c>
      <c r="I129" s="142">
        <v>5440</v>
      </c>
      <c r="J129" s="142">
        <v>5440</v>
      </c>
      <c r="K129" s="142">
        <v>5440</v>
      </c>
      <c r="L129" s="142">
        <v>5440</v>
      </c>
      <c r="M129" s="142">
        <v>5440</v>
      </c>
      <c r="N129" s="142">
        <v>5440</v>
      </c>
      <c r="O129" s="142">
        <v>5440</v>
      </c>
      <c r="P129" s="142">
        <v>5440</v>
      </c>
      <c r="Q129" s="142">
        <v>5440</v>
      </c>
      <c r="R129" s="142" t="s">
        <v>61</v>
      </c>
      <c r="S129" s="142">
        <v>54400</v>
      </c>
      <c r="T129" s="143">
        <v>0</v>
      </c>
      <c r="U129" s="144"/>
      <c r="V129" s="144"/>
      <c r="W129" s="144"/>
      <c r="X129" s="144"/>
      <c r="Y129" s="142">
        <v>0</v>
      </c>
      <c r="Z129" s="142">
        <v>0</v>
      </c>
      <c r="AA129" s="142">
        <v>5603.2000000000007</v>
      </c>
      <c r="AB129" s="142">
        <v>5603.2000000000007</v>
      </c>
      <c r="AC129" s="142">
        <v>5603.2000000000007</v>
      </c>
      <c r="AD129" s="142">
        <v>5603.2000000000007</v>
      </c>
      <c r="AE129" s="142">
        <v>5603.2000000000007</v>
      </c>
      <c r="AF129" s="142">
        <v>5603.2000000000007</v>
      </c>
      <c r="AG129" s="144">
        <v>5603.2000000000007</v>
      </c>
      <c r="AH129" s="142">
        <v>5603.2000000000007</v>
      </c>
      <c r="AI129" s="142">
        <v>5603.2000000000007</v>
      </c>
      <c r="AJ129" s="144">
        <v>5603.2000000000007</v>
      </c>
      <c r="AK129" s="144">
        <v>56032</v>
      </c>
      <c r="AL129" s="143">
        <v>0</v>
      </c>
      <c r="AM129" s="144"/>
      <c r="AN129" s="144"/>
      <c r="AO129" s="144"/>
      <c r="AP129" s="144"/>
      <c r="AQ129" s="142">
        <v>0</v>
      </c>
      <c r="AR129" s="142">
        <v>0</v>
      </c>
      <c r="AS129" s="142">
        <v>5771.2960000000003</v>
      </c>
      <c r="AT129" s="142">
        <v>5771.2960000000003</v>
      </c>
      <c r="AU129" s="142">
        <v>5771.2960000000003</v>
      </c>
      <c r="AV129" s="142">
        <v>5771.2960000000003</v>
      </c>
      <c r="AW129" s="142">
        <v>5771.2960000000003</v>
      </c>
      <c r="AX129" s="142">
        <v>5771.2960000000003</v>
      </c>
      <c r="AY129" s="144">
        <v>5771.2960000000003</v>
      </c>
      <c r="AZ129" s="142">
        <v>5771.2960000000003</v>
      </c>
      <c r="BA129" s="142">
        <v>5771.2960000000003</v>
      </c>
      <c r="BB129" s="144">
        <v>5771.2960000000003</v>
      </c>
      <c r="BC129" s="144">
        <v>57712.959999999999</v>
      </c>
      <c r="BD129" s="143">
        <v>0</v>
      </c>
      <c r="BE129" s="144"/>
      <c r="BF129" s="144"/>
      <c r="BG129" s="144"/>
      <c r="BH129" s="144"/>
      <c r="BI129" s="142">
        <v>0</v>
      </c>
      <c r="BJ129" s="142">
        <v>0</v>
      </c>
      <c r="BK129" s="142">
        <v>5944.4348800000007</v>
      </c>
      <c r="BL129" s="142">
        <v>5944.4348800000007</v>
      </c>
      <c r="BM129" s="142">
        <v>5944.4348800000007</v>
      </c>
      <c r="BN129" s="142">
        <v>5944.4348800000007</v>
      </c>
      <c r="BO129" s="142">
        <v>5944.4348800000007</v>
      </c>
      <c r="BP129" s="142">
        <v>5944.4348800000007</v>
      </c>
      <c r="BQ129" s="144">
        <v>5944.4348800000007</v>
      </c>
      <c r="BR129" s="142">
        <v>5944.4348800000007</v>
      </c>
      <c r="BS129" s="142">
        <v>5944.4348800000007</v>
      </c>
      <c r="BT129" s="144">
        <v>5944.4348800000007</v>
      </c>
      <c r="BU129" s="144">
        <v>59444.3488</v>
      </c>
      <c r="BV129" s="143">
        <v>0</v>
      </c>
      <c r="BW129" s="144"/>
      <c r="BX129" s="144"/>
      <c r="BY129" s="144"/>
      <c r="BZ129" s="144"/>
      <c r="CA129" s="142">
        <v>0</v>
      </c>
      <c r="CB129" s="142">
        <v>0</v>
      </c>
      <c r="CC129" s="142">
        <v>6122.7679263999999</v>
      </c>
      <c r="CD129" s="142">
        <v>6122.7679263999999</v>
      </c>
      <c r="CE129" s="142">
        <v>6122.7679263999999</v>
      </c>
      <c r="CF129" s="142">
        <v>6122.7679263999999</v>
      </c>
      <c r="CG129" s="142">
        <v>6122.7679263999999</v>
      </c>
      <c r="CH129" s="142">
        <v>6122.7679263999999</v>
      </c>
      <c r="CI129" s="144">
        <v>6122.7679263999999</v>
      </c>
      <c r="CJ129" s="142">
        <v>6122.7679263999999</v>
      </c>
      <c r="CK129" s="142">
        <v>6122.7679263999999</v>
      </c>
      <c r="CL129" s="144">
        <v>6122.7679263999999</v>
      </c>
      <c r="CM129" s="144">
        <v>61227.679263999999</v>
      </c>
      <c r="CN129" s="143">
        <v>0</v>
      </c>
      <c r="CO129" s="144"/>
      <c r="CP129" s="144"/>
      <c r="CQ129" s="144"/>
      <c r="CR129" s="144"/>
      <c r="CS129" s="142">
        <v>0</v>
      </c>
      <c r="CT129" s="142">
        <v>0</v>
      </c>
      <c r="CU129" s="142">
        <v>6306.4509641920004</v>
      </c>
      <c r="CV129" s="142">
        <v>6306.4509641920004</v>
      </c>
      <c r="CW129" s="142">
        <v>6306.4509641920004</v>
      </c>
      <c r="CX129" s="142">
        <v>6306.4509641920004</v>
      </c>
      <c r="CY129" s="142">
        <v>6306.4509641920004</v>
      </c>
      <c r="CZ129" s="142">
        <v>6306.4509641920004</v>
      </c>
      <c r="DA129" s="144">
        <v>6306.4509641920004</v>
      </c>
      <c r="DB129" s="142">
        <v>6306.4509641920004</v>
      </c>
      <c r="DC129" s="142">
        <v>6306.4509641920004</v>
      </c>
      <c r="DD129" s="144">
        <v>6306.4509641920004</v>
      </c>
      <c r="DE129" s="144">
        <v>63064.509641919998</v>
      </c>
      <c r="DF129" s="143">
        <v>0</v>
      </c>
    </row>
    <row r="130" spans="1:110" ht="12.75" hidden="1" customHeight="1" outlineLevel="1" x14ac:dyDescent="0.25">
      <c r="A130" s="141" t="s">
        <v>66</v>
      </c>
      <c r="B130" s="141" t="s">
        <v>449</v>
      </c>
      <c r="C130" s="141"/>
      <c r="D130" s="141"/>
      <c r="E130" s="141"/>
      <c r="F130" s="142">
        <v>0</v>
      </c>
      <c r="G130" s="142">
        <v>0</v>
      </c>
      <c r="H130" s="142">
        <v>0</v>
      </c>
      <c r="I130" s="142">
        <v>0</v>
      </c>
      <c r="J130" s="142">
        <v>0</v>
      </c>
      <c r="K130" s="142">
        <v>0</v>
      </c>
      <c r="L130" s="142">
        <v>0</v>
      </c>
      <c r="M130" s="142">
        <v>0</v>
      </c>
      <c r="N130" s="142">
        <v>0</v>
      </c>
      <c r="O130" s="142">
        <v>0</v>
      </c>
      <c r="P130" s="142">
        <v>0</v>
      </c>
      <c r="Q130" s="142">
        <v>0</v>
      </c>
      <c r="R130" s="142" t="s">
        <v>61</v>
      </c>
      <c r="S130" s="142">
        <v>0</v>
      </c>
      <c r="T130" s="143">
        <v>0</v>
      </c>
      <c r="U130" s="144"/>
      <c r="V130" s="144"/>
      <c r="W130" s="144"/>
      <c r="X130" s="144"/>
      <c r="Y130" s="142">
        <v>0</v>
      </c>
      <c r="Z130" s="142">
        <v>0</v>
      </c>
      <c r="AA130" s="142">
        <v>0</v>
      </c>
      <c r="AB130" s="142">
        <v>0</v>
      </c>
      <c r="AC130" s="142">
        <v>0</v>
      </c>
      <c r="AD130" s="142">
        <v>0</v>
      </c>
      <c r="AE130" s="142">
        <v>0</v>
      </c>
      <c r="AF130" s="142">
        <v>0</v>
      </c>
      <c r="AG130" s="144">
        <v>0</v>
      </c>
      <c r="AH130" s="142">
        <v>0</v>
      </c>
      <c r="AI130" s="142">
        <v>0</v>
      </c>
      <c r="AJ130" s="144">
        <v>0</v>
      </c>
      <c r="AK130" s="144">
        <v>0</v>
      </c>
      <c r="AL130" s="143">
        <v>0</v>
      </c>
      <c r="AM130" s="144"/>
      <c r="AN130" s="144"/>
      <c r="AO130" s="144"/>
      <c r="AP130" s="144"/>
      <c r="AQ130" s="142">
        <v>0</v>
      </c>
      <c r="AR130" s="142">
        <v>0</v>
      </c>
      <c r="AS130" s="142">
        <v>0</v>
      </c>
      <c r="AT130" s="142">
        <v>0</v>
      </c>
      <c r="AU130" s="142">
        <v>0</v>
      </c>
      <c r="AV130" s="142">
        <v>0</v>
      </c>
      <c r="AW130" s="142">
        <v>0</v>
      </c>
      <c r="AX130" s="142">
        <v>0</v>
      </c>
      <c r="AY130" s="144">
        <v>0</v>
      </c>
      <c r="AZ130" s="142">
        <v>0</v>
      </c>
      <c r="BA130" s="142">
        <v>0</v>
      </c>
      <c r="BB130" s="144">
        <v>0</v>
      </c>
      <c r="BC130" s="144">
        <v>0</v>
      </c>
      <c r="BD130" s="143">
        <v>0</v>
      </c>
      <c r="BE130" s="144"/>
      <c r="BF130" s="144"/>
      <c r="BG130" s="144"/>
      <c r="BH130" s="144"/>
      <c r="BI130" s="142">
        <v>0</v>
      </c>
      <c r="BJ130" s="142">
        <v>0</v>
      </c>
      <c r="BK130" s="142">
        <v>0</v>
      </c>
      <c r="BL130" s="142">
        <v>0</v>
      </c>
      <c r="BM130" s="142">
        <v>0</v>
      </c>
      <c r="BN130" s="142">
        <v>0</v>
      </c>
      <c r="BO130" s="142">
        <v>0</v>
      </c>
      <c r="BP130" s="142">
        <v>0</v>
      </c>
      <c r="BQ130" s="144">
        <v>0</v>
      </c>
      <c r="BR130" s="142">
        <v>0</v>
      </c>
      <c r="BS130" s="142">
        <v>0</v>
      </c>
      <c r="BT130" s="144">
        <v>0</v>
      </c>
      <c r="BU130" s="144">
        <v>0</v>
      </c>
      <c r="BV130" s="143">
        <v>0</v>
      </c>
      <c r="BW130" s="144"/>
      <c r="BX130" s="144"/>
      <c r="BY130" s="144"/>
      <c r="BZ130" s="144"/>
      <c r="CA130" s="142">
        <v>0</v>
      </c>
      <c r="CB130" s="142">
        <v>0</v>
      </c>
      <c r="CC130" s="142">
        <v>0</v>
      </c>
      <c r="CD130" s="142">
        <v>0</v>
      </c>
      <c r="CE130" s="142">
        <v>0</v>
      </c>
      <c r="CF130" s="142">
        <v>0</v>
      </c>
      <c r="CG130" s="142">
        <v>0</v>
      </c>
      <c r="CH130" s="142">
        <v>0</v>
      </c>
      <c r="CI130" s="144">
        <v>0</v>
      </c>
      <c r="CJ130" s="142">
        <v>0</v>
      </c>
      <c r="CK130" s="142">
        <v>0</v>
      </c>
      <c r="CL130" s="144">
        <v>0</v>
      </c>
      <c r="CM130" s="144">
        <v>0</v>
      </c>
      <c r="CN130" s="143">
        <v>0</v>
      </c>
      <c r="CO130" s="144"/>
      <c r="CP130" s="144"/>
      <c r="CQ130" s="144"/>
      <c r="CR130" s="144"/>
      <c r="CS130" s="142">
        <v>0</v>
      </c>
      <c r="CT130" s="142">
        <v>0</v>
      </c>
      <c r="CU130" s="142">
        <v>0</v>
      </c>
      <c r="CV130" s="142">
        <v>0</v>
      </c>
      <c r="CW130" s="142">
        <v>0</v>
      </c>
      <c r="CX130" s="142">
        <v>0</v>
      </c>
      <c r="CY130" s="142">
        <v>0</v>
      </c>
      <c r="CZ130" s="142">
        <v>0</v>
      </c>
      <c r="DA130" s="144">
        <v>0</v>
      </c>
      <c r="DB130" s="142">
        <v>0</v>
      </c>
      <c r="DC130" s="142">
        <v>0</v>
      </c>
      <c r="DD130" s="144">
        <v>0</v>
      </c>
      <c r="DE130" s="144">
        <v>0</v>
      </c>
      <c r="DF130" s="143">
        <v>0</v>
      </c>
    </row>
    <row r="131" spans="1:110" ht="12.75" hidden="1" customHeight="1" outlineLevel="1" x14ac:dyDescent="0.25">
      <c r="A131" s="141" t="s">
        <v>67</v>
      </c>
      <c r="B131" s="141" t="s">
        <v>381</v>
      </c>
      <c r="C131" s="141"/>
      <c r="D131" s="141"/>
      <c r="E131" s="141"/>
      <c r="F131" s="142">
        <v>0</v>
      </c>
      <c r="G131" s="142">
        <v>0</v>
      </c>
      <c r="H131" s="142">
        <v>0</v>
      </c>
      <c r="I131" s="142">
        <v>0</v>
      </c>
      <c r="J131" s="142">
        <v>0</v>
      </c>
      <c r="K131" s="142">
        <v>0</v>
      </c>
      <c r="L131" s="142">
        <v>0</v>
      </c>
      <c r="M131" s="142">
        <v>0</v>
      </c>
      <c r="N131" s="142">
        <v>0</v>
      </c>
      <c r="O131" s="142">
        <v>0</v>
      </c>
      <c r="P131" s="142">
        <v>0</v>
      </c>
      <c r="Q131" s="142">
        <v>0</v>
      </c>
      <c r="R131" s="142" t="s">
        <v>61</v>
      </c>
      <c r="S131" s="142">
        <v>261354.76</v>
      </c>
      <c r="T131" s="143">
        <v>261354.76</v>
      </c>
      <c r="U131" s="144"/>
      <c r="V131" s="144"/>
      <c r="W131" s="144"/>
      <c r="X131" s="144"/>
      <c r="Y131" s="142"/>
      <c r="Z131" s="142">
        <v>0</v>
      </c>
      <c r="AA131" s="142">
        <v>0</v>
      </c>
      <c r="AB131" s="142">
        <v>0</v>
      </c>
      <c r="AC131" s="142">
        <v>0</v>
      </c>
      <c r="AD131" s="142">
        <v>0</v>
      </c>
      <c r="AE131" s="142">
        <v>0</v>
      </c>
      <c r="AF131" s="142">
        <v>0</v>
      </c>
      <c r="AG131" s="144">
        <v>0</v>
      </c>
      <c r="AH131" s="142">
        <v>0</v>
      </c>
      <c r="AI131" s="142">
        <v>0</v>
      </c>
      <c r="AJ131" s="144">
        <v>0</v>
      </c>
      <c r="AK131" s="144">
        <v>0</v>
      </c>
      <c r="AL131" s="143">
        <v>0</v>
      </c>
      <c r="AM131" s="144"/>
      <c r="AN131" s="144"/>
      <c r="AO131" s="144"/>
      <c r="AP131" s="144"/>
      <c r="AQ131" s="142">
        <v>0</v>
      </c>
      <c r="AR131" s="142">
        <v>0</v>
      </c>
      <c r="AS131" s="142">
        <v>0</v>
      </c>
      <c r="AT131" s="142">
        <v>0</v>
      </c>
      <c r="AU131" s="142">
        <v>0</v>
      </c>
      <c r="AV131" s="142">
        <v>0</v>
      </c>
      <c r="AW131" s="142">
        <v>0</v>
      </c>
      <c r="AX131" s="142">
        <v>0</v>
      </c>
      <c r="AY131" s="144">
        <v>0</v>
      </c>
      <c r="AZ131" s="142">
        <v>0</v>
      </c>
      <c r="BA131" s="142">
        <v>0</v>
      </c>
      <c r="BB131" s="144">
        <v>0</v>
      </c>
      <c r="BC131" s="144">
        <v>0</v>
      </c>
      <c r="BD131" s="143">
        <v>0</v>
      </c>
      <c r="BE131" s="144"/>
      <c r="BF131" s="144"/>
      <c r="BG131" s="144"/>
      <c r="BH131" s="144"/>
      <c r="BI131" s="142">
        <v>0</v>
      </c>
      <c r="BJ131" s="142">
        <v>0</v>
      </c>
      <c r="BK131" s="142">
        <v>0</v>
      </c>
      <c r="BL131" s="142">
        <v>0</v>
      </c>
      <c r="BM131" s="142">
        <v>0</v>
      </c>
      <c r="BN131" s="142">
        <v>0</v>
      </c>
      <c r="BO131" s="142">
        <v>0</v>
      </c>
      <c r="BP131" s="142">
        <v>0</v>
      </c>
      <c r="BQ131" s="144">
        <v>0</v>
      </c>
      <c r="BR131" s="142">
        <v>0</v>
      </c>
      <c r="BS131" s="142">
        <v>0</v>
      </c>
      <c r="BT131" s="144">
        <v>0</v>
      </c>
      <c r="BU131" s="144">
        <v>0</v>
      </c>
      <c r="BV131" s="143">
        <v>0</v>
      </c>
      <c r="BW131" s="144"/>
      <c r="BX131" s="144"/>
      <c r="BY131" s="144"/>
      <c r="BZ131" s="144"/>
      <c r="CA131" s="142">
        <v>0</v>
      </c>
      <c r="CB131" s="142">
        <v>0</v>
      </c>
      <c r="CC131" s="142">
        <v>0</v>
      </c>
      <c r="CD131" s="142">
        <v>0</v>
      </c>
      <c r="CE131" s="142">
        <v>0</v>
      </c>
      <c r="CF131" s="142">
        <v>0</v>
      </c>
      <c r="CG131" s="142">
        <v>0</v>
      </c>
      <c r="CH131" s="142">
        <v>0</v>
      </c>
      <c r="CI131" s="144">
        <v>0</v>
      </c>
      <c r="CJ131" s="142">
        <v>0</v>
      </c>
      <c r="CK131" s="142">
        <v>0</v>
      </c>
      <c r="CL131" s="144">
        <v>0</v>
      </c>
      <c r="CM131" s="144">
        <v>0</v>
      </c>
      <c r="CN131" s="143">
        <v>0</v>
      </c>
      <c r="CO131" s="144"/>
      <c r="CP131" s="144"/>
      <c r="CQ131" s="144"/>
      <c r="CR131" s="144"/>
      <c r="CS131" s="142">
        <v>0</v>
      </c>
      <c r="CT131" s="142">
        <v>0</v>
      </c>
      <c r="CU131" s="142">
        <v>0</v>
      </c>
      <c r="CV131" s="142">
        <v>0</v>
      </c>
      <c r="CW131" s="142">
        <v>0</v>
      </c>
      <c r="CX131" s="142">
        <v>0</v>
      </c>
      <c r="CY131" s="142">
        <v>0</v>
      </c>
      <c r="CZ131" s="142">
        <v>0</v>
      </c>
      <c r="DA131" s="144">
        <v>0</v>
      </c>
      <c r="DB131" s="142">
        <v>0</v>
      </c>
      <c r="DC131" s="142">
        <v>0</v>
      </c>
      <c r="DD131" s="144">
        <v>0</v>
      </c>
      <c r="DE131" s="144">
        <v>0</v>
      </c>
      <c r="DF131" s="143">
        <v>0</v>
      </c>
    </row>
    <row r="132" spans="1:110" ht="12.75" hidden="1" customHeight="1" outlineLevel="1" x14ac:dyDescent="0.25">
      <c r="A132" s="141" t="s">
        <v>68</v>
      </c>
      <c r="B132" s="141" t="s">
        <v>450</v>
      </c>
      <c r="C132" s="141"/>
      <c r="D132" s="141"/>
      <c r="E132" s="141"/>
      <c r="F132" s="142">
        <v>0</v>
      </c>
      <c r="G132" s="142">
        <v>0</v>
      </c>
      <c r="H132" s="142">
        <v>0</v>
      </c>
      <c r="I132" s="142">
        <v>0</v>
      </c>
      <c r="J132" s="142">
        <v>0</v>
      </c>
      <c r="K132" s="142">
        <v>0</v>
      </c>
      <c r="L132" s="142">
        <v>0</v>
      </c>
      <c r="M132" s="142">
        <v>0</v>
      </c>
      <c r="N132" s="142">
        <v>0</v>
      </c>
      <c r="O132" s="142">
        <v>0</v>
      </c>
      <c r="P132" s="142">
        <v>0</v>
      </c>
      <c r="Q132" s="142">
        <v>0</v>
      </c>
      <c r="R132" s="142" t="s">
        <v>61</v>
      </c>
      <c r="S132" s="142">
        <v>0</v>
      </c>
      <c r="T132" s="143">
        <v>0</v>
      </c>
      <c r="U132" s="144"/>
      <c r="V132" s="144"/>
      <c r="W132" s="144"/>
      <c r="X132" s="144"/>
      <c r="Y132" s="142">
        <v>0</v>
      </c>
      <c r="Z132" s="142">
        <v>0</v>
      </c>
      <c r="AA132" s="142">
        <v>0</v>
      </c>
      <c r="AB132" s="142">
        <v>0</v>
      </c>
      <c r="AC132" s="142">
        <v>0</v>
      </c>
      <c r="AD132" s="142">
        <v>0</v>
      </c>
      <c r="AE132" s="142">
        <v>0</v>
      </c>
      <c r="AF132" s="142">
        <v>0</v>
      </c>
      <c r="AG132" s="144">
        <v>0</v>
      </c>
      <c r="AH132" s="142">
        <v>0</v>
      </c>
      <c r="AI132" s="142">
        <v>0</v>
      </c>
      <c r="AJ132" s="144">
        <v>0</v>
      </c>
      <c r="AK132" s="144">
        <v>0</v>
      </c>
      <c r="AL132" s="143">
        <v>0</v>
      </c>
      <c r="AM132" s="144"/>
      <c r="AN132" s="144"/>
      <c r="AO132" s="144"/>
      <c r="AP132" s="144"/>
      <c r="AQ132" s="142">
        <v>0</v>
      </c>
      <c r="AR132" s="142">
        <v>0</v>
      </c>
      <c r="AS132" s="142">
        <v>0</v>
      </c>
      <c r="AT132" s="142">
        <v>0</v>
      </c>
      <c r="AU132" s="142">
        <v>0</v>
      </c>
      <c r="AV132" s="142">
        <v>0</v>
      </c>
      <c r="AW132" s="142">
        <v>0</v>
      </c>
      <c r="AX132" s="142">
        <v>0</v>
      </c>
      <c r="AY132" s="144">
        <v>0</v>
      </c>
      <c r="AZ132" s="142">
        <v>0</v>
      </c>
      <c r="BA132" s="142">
        <v>0</v>
      </c>
      <c r="BB132" s="144">
        <v>0</v>
      </c>
      <c r="BC132" s="144">
        <v>0</v>
      </c>
      <c r="BD132" s="143">
        <v>0</v>
      </c>
      <c r="BE132" s="144"/>
      <c r="BF132" s="144"/>
      <c r="BG132" s="144"/>
      <c r="BH132" s="144"/>
      <c r="BI132" s="142">
        <v>0</v>
      </c>
      <c r="BJ132" s="142">
        <v>0</v>
      </c>
      <c r="BK132" s="142">
        <v>0</v>
      </c>
      <c r="BL132" s="142">
        <v>0</v>
      </c>
      <c r="BM132" s="142">
        <v>0</v>
      </c>
      <c r="BN132" s="142">
        <v>0</v>
      </c>
      <c r="BO132" s="142">
        <v>0</v>
      </c>
      <c r="BP132" s="142">
        <v>0</v>
      </c>
      <c r="BQ132" s="144">
        <v>0</v>
      </c>
      <c r="BR132" s="142">
        <v>0</v>
      </c>
      <c r="BS132" s="142">
        <v>0</v>
      </c>
      <c r="BT132" s="144">
        <v>0</v>
      </c>
      <c r="BU132" s="144">
        <v>0</v>
      </c>
      <c r="BV132" s="143">
        <v>0</v>
      </c>
      <c r="BW132" s="144"/>
      <c r="BX132" s="144"/>
      <c r="BY132" s="144"/>
      <c r="BZ132" s="144"/>
      <c r="CA132" s="142">
        <v>0</v>
      </c>
      <c r="CB132" s="142">
        <v>0</v>
      </c>
      <c r="CC132" s="142">
        <v>0</v>
      </c>
      <c r="CD132" s="142">
        <v>0</v>
      </c>
      <c r="CE132" s="142">
        <v>0</v>
      </c>
      <c r="CF132" s="142">
        <v>0</v>
      </c>
      <c r="CG132" s="142">
        <v>0</v>
      </c>
      <c r="CH132" s="142">
        <v>0</v>
      </c>
      <c r="CI132" s="144">
        <v>0</v>
      </c>
      <c r="CJ132" s="142">
        <v>0</v>
      </c>
      <c r="CK132" s="142">
        <v>0</v>
      </c>
      <c r="CL132" s="144">
        <v>0</v>
      </c>
      <c r="CM132" s="144">
        <v>0</v>
      </c>
      <c r="CN132" s="143">
        <v>0</v>
      </c>
      <c r="CO132" s="144"/>
      <c r="CP132" s="144"/>
      <c r="CQ132" s="144"/>
      <c r="CR132" s="144"/>
      <c r="CS132" s="142">
        <v>0</v>
      </c>
      <c r="CT132" s="142">
        <v>0</v>
      </c>
      <c r="CU132" s="142">
        <v>0</v>
      </c>
      <c r="CV132" s="142">
        <v>0</v>
      </c>
      <c r="CW132" s="142">
        <v>0</v>
      </c>
      <c r="CX132" s="142">
        <v>0</v>
      </c>
      <c r="CY132" s="142">
        <v>0</v>
      </c>
      <c r="CZ132" s="142">
        <v>0</v>
      </c>
      <c r="DA132" s="144">
        <v>0</v>
      </c>
      <c r="DB132" s="142">
        <v>0</v>
      </c>
      <c r="DC132" s="142">
        <v>0</v>
      </c>
      <c r="DD132" s="144">
        <v>0</v>
      </c>
      <c r="DE132" s="144">
        <v>0</v>
      </c>
      <c r="DF132" s="143">
        <v>0</v>
      </c>
    </row>
    <row r="133" spans="1:110" ht="12.75" hidden="1" customHeight="1" outlineLevel="1" x14ac:dyDescent="0.25">
      <c r="A133" s="141" t="s">
        <v>451</v>
      </c>
      <c r="B133" s="141" t="s">
        <v>452</v>
      </c>
      <c r="C133" s="141"/>
      <c r="D133" s="141"/>
      <c r="E133" s="141"/>
      <c r="F133" s="142">
        <v>0</v>
      </c>
      <c r="G133" s="142">
        <v>0</v>
      </c>
      <c r="H133" s="142">
        <v>0</v>
      </c>
      <c r="I133" s="142">
        <v>0</v>
      </c>
      <c r="J133" s="142">
        <v>0</v>
      </c>
      <c r="K133" s="142">
        <v>0</v>
      </c>
      <c r="L133" s="142">
        <v>0</v>
      </c>
      <c r="M133" s="142">
        <v>0</v>
      </c>
      <c r="N133" s="142">
        <v>0</v>
      </c>
      <c r="O133" s="142">
        <v>0</v>
      </c>
      <c r="P133" s="142">
        <v>0</v>
      </c>
      <c r="Q133" s="142">
        <v>0</v>
      </c>
      <c r="R133" s="142" t="s">
        <v>61</v>
      </c>
      <c r="S133" s="142">
        <v>0</v>
      </c>
      <c r="T133" s="143">
        <v>0</v>
      </c>
      <c r="U133" s="144"/>
      <c r="V133" s="144"/>
      <c r="W133" s="144"/>
      <c r="X133" s="144"/>
      <c r="Y133" s="142">
        <v>0</v>
      </c>
      <c r="Z133" s="142">
        <v>0</v>
      </c>
      <c r="AA133" s="142">
        <v>0</v>
      </c>
      <c r="AB133" s="142">
        <v>0</v>
      </c>
      <c r="AC133" s="142">
        <v>0</v>
      </c>
      <c r="AD133" s="142">
        <v>0</v>
      </c>
      <c r="AE133" s="142">
        <v>0</v>
      </c>
      <c r="AF133" s="142">
        <v>0</v>
      </c>
      <c r="AG133" s="144">
        <v>0</v>
      </c>
      <c r="AH133" s="142">
        <v>0</v>
      </c>
      <c r="AI133" s="142">
        <v>0</v>
      </c>
      <c r="AJ133" s="144">
        <v>0</v>
      </c>
      <c r="AK133" s="144">
        <v>0</v>
      </c>
      <c r="AL133" s="143">
        <v>0</v>
      </c>
      <c r="AM133" s="144"/>
      <c r="AN133" s="144"/>
      <c r="AO133" s="144"/>
      <c r="AP133" s="144"/>
      <c r="AQ133" s="142">
        <v>0</v>
      </c>
      <c r="AR133" s="142">
        <v>0</v>
      </c>
      <c r="AS133" s="142">
        <v>0</v>
      </c>
      <c r="AT133" s="142">
        <v>0</v>
      </c>
      <c r="AU133" s="142">
        <v>0</v>
      </c>
      <c r="AV133" s="142">
        <v>0</v>
      </c>
      <c r="AW133" s="142">
        <v>0</v>
      </c>
      <c r="AX133" s="142">
        <v>0</v>
      </c>
      <c r="AY133" s="144">
        <v>0</v>
      </c>
      <c r="AZ133" s="142">
        <v>0</v>
      </c>
      <c r="BA133" s="142">
        <v>0</v>
      </c>
      <c r="BB133" s="144">
        <v>0</v>
      </c>
      <c r="BC133" s="144">
        <v>0</v>
      </c>
      <c r="BD133" s="143">
        <v>0</v>
      </c>
      <c r="BE133" s="144"/>
      <c r="BF133" s="144"/>
      <c r="BG133" s="144"/>
      <c r="BH133" s="144"/>
      <c r="BI133" s="142">
        <v>0</v>
      </c>
      <c r="BJ133" s="142">
        <v>0</v>
      </c>
      <c r="BK133" s="142">
        <v>0</v>
      </c>
      <c r="BL133" s="142">
        <v>0</v>
      </c>
      <c r="BM133" s="142">
        <v>0</v>
      </c>
      <c r="BN133" s="142">
        <v>0</v>
      </c>
      <c r="BO133" s="142">
        <v>0</v>
      </c>
      <c r="BP133" s="142">
        <v>0</v>
      </c>
      <c r="BQ133" s="144">
        <v>0</v>
      </c>
      <c r="BR133" s="142">
        <v>0</v>
      </c>
      <c r="BS133" s="142">
        <v>0</v>
      </c>
      <c r="BT133" s="144">
        <v>0</v>
      </c>
      <c r="BU133" s="144">
        <v>0</v>
      </c>
      <c r="BV133" s="143">
        <v>0</v>
      </c>
      <c r="BW133" s="144"/>
      <c r="BX133" s="144"/>
      <c r="BY133" s="144"/>
      <c r="BZ133" s="144"/>
      <c r="CA133" s="142">
        <v>0</v>
      </c>
      <c r="CB133" s="142">
        <v>0</v>
      </c>
      <c r="CC133" s="142">
        <v>0</v>
      </c>
      <c r="CD133" s="142">
        <v>0</v>
      </c>
      <c r="CE133" s="142">
        <v>0</v>
      </c>
      <c r="CF133" s="142">
        <v>0</v>
      </c>
      <c r="CG133" s="142">
        <v>0</v>
      </c>
      <c r="CH133" s="142">
        <v>0</v>
      </c>
      <c r="CI133" s="144">
        <v>0</v>
      </c>
      <c r="CJ133" s="142">
        <v>0</v>
      </c>
      <c r="CK133" s="142">
        <v>0</v>
      </c>
      <c r="CL133" s="144">
        <v>0</v>
      </c>
      <c r="CM133" s="144">
        <v>0</v>
      </c>
      <c r="CN133" s="143">
        <v>0</v>
      </c>
      <c r="CO133" s="144"/>
      <c r="CP133" s="144"/>
      <c r="CQ133" s="144"/>
      <c r="CR133" s="144"/>
      <c r="CS133" s="142">
        <v>0</v>
      </c>
      <c r="CT133" s="142">
        <v>0</v>
      </c>
      <c r="CU133" s="142">
        <v>0</v>
      </c>
      <c r="CV133" s="142">
        <v>0</v>
      </c>
      <c r="CW133" s="142">
        <v>0</v>
      </c>
      <c r="CX133" s="142">
        <v>0</v>
      </c>
      <c r="CY133" s="142">
        <v>0</v>
      </c>
      <c r="CZ133" s="142">
        <v>0</v>
      </c>
      <c r="DA133" s="144">
        <v>0</v>
      </c>
      <c r="DB133" s="142">
        <v>0</v>
      </c>
      <c r="DC133" s="142">
        <v>0</v>
      </c>
      <c r="DD133" s="144">
        <v>0</v>
      </c>
      <c r="DE133" s="144">
        <v>0</v>
      </c>
      <c r="DF133" s="143">
        <v>0</v>
      </c>
    </row>
    <row r="134" spans="1:110" ht="12.75" hidden="1" customHeight="1" outlineLevel="1" x14ac:dyDescent="0.25">
      <c r="A134" s="141" t="s">
        <v>451</v>
      </c>
      <c r="B134" s="141" t="s">
        <v>452</v>
      </c>
      <c r="C134" s="141"/>
      <c r="D134" s="141"/>
      <c r="E134" s="141"/>
      <c r="F134" s="142">
        <v>0</v>
      </c>
      <c r="G134" s="142">
        <v>0</v>
      </c>
      <c r="H134" s="142">
        <v>0</v>
      </c>
      <c r="I134" s="142">
        <v>0</v>
      </c>
      <c r="J134" s="142">
        <v>0</v>
      </c>
      <c r="K134" s="142">
        <v>0</v>
      </c>
      <c r="L134" s="142">
        <v>0</v>
      </c>
      <c r="M134" s="142">
        <v>0</v>
      </c>
      <c r="N134" s="142">
        <v>0</v>
      </c>
      <c r="O134" s="142">
        <v>0</v>
      </c>
      <c r="P134" s="142">
        <v>0</v>
      </c>
      <c r="Q134" s="142">
        <v>0</v>
      </c>
      <c r="R134" s="142" t="s">
        <v>61</v>
      </c>
      <c r="S134" s="142">
        <v>0</v>
      </c>
      <c r="T134" s="143">
        <v>0</v>
      </c>
      <c r="U134" s="144"/>
      <c r="V134" s="144"/>
      <c r="W134" s="144"/>
      <c r="X134" s="144"/>
      <c r="Y134" s="142">
        <v>0</v>
      </c>
      <c r="Z134" s="142">
        <v>0</v>
      </c>
      <c r="AA134" s="142">
        <v>0</v>
      </c>
      <c r="AB134" s="142">
        <v>0</v>
      </c>
      <c r="AC134" s="142">
        <v>0</v>
      </c>
      <c r="AD134" s="142">
        <v>0</v>
      </c>
      <c r="AE134" s="142">
        <v>0</v>
      </c>
      <c r="AF134" s="142">
        <v>0</v>
      </c>
      <c r="AG134" s="144">
        <v>0</v>
      </c>
      <c r="AH134" s="142">
        <v>0</v>
      </c>
      <c r="AI134" s="142">
        <v>0</v>
      </c>
      <c r="AJ134" s="144">
        <v>0</v>
      </c>
      <c r="AK134" s="144">
        <v>0</v>
      </c>
      <c r="AL134" s="143">
        <v>0</v>
      </c>
      <c r="AM134" s="144"/>
      <c r="AN134" s="144"/>
      <c r="AO134" s="144"/>
      <c r="AP134" s="144"/>
      <c r="AQ134" s="142">
        <v>0</v>
      </c>
      <c r="AR134" s="142">
        <v>0</v>
      </c>
      <c r="AS134" s="142">
        <v>0</v>
      </c>
      <c r="AT134" s="142">
        <v>0</v>
      </c>
      <c r="AU134" s="142">
        <v>0</v>
      </c>
      <c r="AV134" s="142">
        <v>0</v>
      </c>
      <c r="AW134" s="142">
        <v>0</v>
      </c>
      <c r="AX134" s="142">
        <v>0</v>
      </c>
      <c r="AY134" s="144">
        <v>0</v>
      </c>
      <c r="AZ134" s="142">
        <v>0</v>
      </c>
      <c r="BA134" s="142">
        <v>0</v>
      </c>
      <c r="BB134" s="144">
        <v>0</v>
      </c>
      <c r="BC134" s="144">
        <v>0</v>
      </c>
      <c r="BD134" s="143">
        <v>0</v>
      </c>
      <c r="BE134" s="144"/>
      <c r="BF134" s="144"/>
      <c r="BG134" s="144"/>
      <c r="BH134" s="144"/>
      <c r="BI134" s="142">
        <v>0</v>
      </c>
      <c r="BJ134" s="142">
        <v>0</v>
      </c>
      <c r="BK134" s="142">
        <v>0</v>
      </c>
      <c r="BL134" s="142">
        <v>0</v>
      </c>
      <c r="BM134" s="142">
        <v>0</v>
      </c>
      <c r="BN134" s="142">
        <v>0</v>
      </c>
      <c r="BO134" s="142">
        <v>0</v>
      </c>
      <c r="BP134" s="142">
        <v>0</v>
      </c>
      <c r="BQ134" s="144">
        <v>0</v>
      </c>
      <c r="BR134" s="142">
        <v>0</v>
      </c>
      <c r="BS134" s="142">
        <v>0</v>
      </c>
      <c r="BT134" s="144">
        <v>0</v>
      </c>
      <c r="BU134" s="144">
        <v>0</v>
      </c>
      <c r="BV134" s="143">
        <v>0</v>
      </c>
      <c r="BW134" s="144"/>
      <c r="BX134" s="144"/>
      <c r="BY134" s="144"/>
      <c r="BZ134" s="144"/>
      <c r="CA134" s="142">
        <v>0</v>
      </c>
      <c r="CB134" s="142">
        <v>0</v>
      </c>
      <c r="CC134" s="142">
        <v>0</v>
      </c>
      <c r="CD134" s="142">
        <v>0</v>
      </c>
      <c r="CE134" s="142">
        <v>0</v>
      </c>
      <c r="CF134" s="142">
        <v>0</v>
      </c>
      <c r="CG134" s="142">
        <v>0</v>
      </c>
      <c r="CH134" s="142">
        <v>0</v>
      </c>
      <c r="CI134" s="144">
        <v>0</v>
      </c>
      <c r="CJ134" s="142">
        <v>0</v>
      </c>
      <c r="CK134" s="142">
        <v>0</v>
      </c>
      <c r="CL134" s="144">
        <v>0</v>
      </c>
      <c r="CM134" s="144">
        <v>0</v>
      </c>
      <c r="CN134" s="143">
        <v>0</v>
      </c>
      <c r="CO134" s="144"/>
      <c r="CP134" s="144"/>
      <c r="CQ134" s="144"/>
      <c r="CR134" s="144"/>
      <c r="CS134" s="142">
        <v>0</v>
      </c>
      <c r="CT134" s="142">
        <v>0</v>
      </c>
      <c r="CU134" s="142">
        <v>0</v>
      </c>
      <c r="CV134" s="142">
        <v>0</v>
      </c>
      <c r="CW134" s="142">
        <v>0</v>
      </c>
      <c r="CX134" s="142">
        <v>0</v>
      </c>
      <c r="CY134" s="142">
        <v>0</v>
      </c>
      <c r="CZ134" s="142">
        <v>0</v>
      </c>
      <c r="DA134" s="144">
        <v>0</v>
      </c>
      <c r="DB134" s="142">
        <v>0</v>
      </c>
      <c r="DC134" s="142">
        <v>0</v>
      </c>
      <c r="DD134" s="144">
        <v>0</v>
      </c>
      <c r="DE134" s="144">
        <v>0</v>
      </c>
      <c r="DF134" s="143">
        <v>0</v>
      </c>
    </row>
    <row r="135" spans="1:110" ht="12.75" hidden="1" customHeight="1" outlineLevel="1" x14ac:dyDescent="0.25">
      <c r="A135" s="141" t="s">
        <v>451</v>
      </c>
      <c r="B135" s="141" t="s">
        <v>452</v>
      </c>
      <c r="C135" s="141"/>
      <c r="D135" s="141"/>
      <c r="E135" s="141"/>
      <c r="F135" s="142">
        <v>0</v>
      </c>
      <c r="G135" s="142">
        <v>0</v>
      </c>
      <c r="H135" s="142">
        <v>0</v>
      </c>
      <c r="I135" s="142">
        <v>0</v>
      </c>
      <c r="J135" s="142">
        <v>0</v>
      </c>
      <c r="K135" s="142">
        <v>0</v>
      </c>
      <c r="L135" s="142">
        <v>0</v>
      </c>
      <c r="M135" s="142">
        <v>0</v>
      </c>
      <c r="N135" s="142">
        <v>0</v>
      </c>
      <c r="O135" s="142">
        <v>0</v>
      </c>
      <c r="P135" s="142">
        <v>0</v>
      </c>
      <c r="Q135" s="142">
        <v>0</v>
      </c>
      <c r="R135" s="142" t="s">
        <v>61</v>
      </c>
      <c r="S135" s="142">
        <v>0</v>
      </c>
      <c r="T135" s="143">
        <v>0</v>
      </c>
      <c r="U135" s="144"/>
      <c r="V135" s="144"/>
      <c r="W135" s="144"/>
      <c r="X135" s="144"/>
      <c r="Y135" s="142">
        <v>0</v>
      </c>
      <c r="Z135" s="142">
        <v>0</v>
      </c>
      <c r="AA135" s="142">
        <v>0</v>
      </c>
      <c r="AB135" s="142">
        <v>0</v>
      </c>
      <c r="AC135" s="142">
        <v>0</v>
      </c>
      <c r="AD135" s="142">
        <v>0</v>
      </c>
      <c r="AE135" s="142">
        <v>0</v>
      </c>
      <c r="AF135" s="142">
        <v>0</v>
      </c>
      <c r="AG135" s="144">
        <v>0</v>
      </c>
      <c r="AH135" s="142">
        <v>0</v>
      </c>
      <c r="AI135" s="142">
        <v>0</v>
      </c>
      <c r="AJ135" s="144">
        <v>0</v>
      </c>
      <c r="AK135" s="144">
        <v>0</v>
      </c>
      <c r="AL135" s="143">
        <v>0</v>
      </c>
      <c r="AM135" s="144"/>
      <c r="AN135" s="144"/>
      <c r="AO135" s="144"/>
      <c r="AP135" s="144"/>
      <c r="AQ135" s="142">
        <v>0</v>
      </c>
      <c r="AR135" s="142">
        <v>0</v>
      </c>
      <c r="AS135" s="142">
        <v>0</v>
      </c>
      <c r="AT135" s="142">
        <v>0</v>
      </c>
      <c r="AU135" s="142">
        <v>0</v>
      </c>
      <c r="AV135" s="142">
        <v>0</v>
      </c>
      <c r="AW135" s="142">
        <v>0</v>
      </c>
      <c r="AX135" s="142">
        <v>0</v>
      </c>
      <c r="AY135" s="144">
        <v>0</v>
      </c>
      <c r="AZ135" s="142">
        <v>0</v>
      </c>
      <c r="BA135" s="142">
        <v>0</v>
      </c>
      <c r="BB135" s="144">
        <v>0</v>
      </c>
      <c r="BC135" s="144">
        <v>0</v>
      </c>
      <c r="BD135" s="143">
        <v>0</v>
      </c>
      <c r="BE135" s="144"/>
      <c r="BF135" s="144"/>
      <c r="BG135" s="144"/>
      <c r="BH135" s="144"/>
      <c r="BI135" s="142">
        <v>0</v>
      </c>
      <c r="BJ135" s="142">
        <v>0</v>
      </c>
      <c r="BK135" s="142">
        <v>0</v>
      </c>
      <c r="BL135" s="142">
        <v>0</v>
      </c>
      <c r="BM135" s="142">
        <v>0</v>
      </c>
      <c r="BN135" s="142">
        <v>0</v>
      </c>
      <c r="BO135" s="142">
        <v>0</v>
      </c>
      <c r="BP135" s="142">
        <v>0</v>
      </c>
      <c r="BQ135" s="144">
        <v>0</v>
      </c>
      <c r="BR135" s="142">
        <v>0</v>
      </c>
      <c r="BS135" s="142">
        <v>0</v>
      </c>
      <c r="BT135" s="144">
        <v>0</v>
      </c>
      <c r="BU135" s="144">
        <v>0</v>
      </c>
      <c r="BV135" s="143">
        <v>0</v>
      </c>
      <c r="BW135" s="144"/>
      <c r="BX135" s="144"/>
      <c r="BY135" s="144"/>
      <c r="BZ135" s="144"/>
      <c r="CA135" s="142">
        <v>0</v>
      </c>
      <c r="CB135" s="142">
        <v>0</v>
      </c>
      <c r="CC135" s="142">
        <v>0</v>
      </c>
      <c r="CD135" s="142">
        <v>0</v>
      </c>
      <c r="CE135" s="142">
        <v>0</v>
      </c>
      <c r="CF135" s="142">
        <v>0</v>
      </c>
      <c r="CG135" s="142">
        <v>0</v>
      </c>
      <c r="CH135" s="142">
        <v>0</v>
      </c>
      <c r="CI135" s="144">
        <v>0</v>
      </c>
      <c r="CJ135" s="142">
        <v>0</v>
      </c>
      <c r="CK135" s="142">
        <v>0</v>
      </c>
      <c r="CL135" s="144">
        <v>0</v>
      </c>
      <c r="CM135" s="144">
        <v>0</v>
      </c>
      <c r="CN135" s="143">
        <v>0</v>
      </c>
      <c r="CO135" s="144"/>
      <c r="CP135" s="144"/>
      <c r="CQ135" s="144"/>
      <c r="CR135" s="144"/>
      <c r="CS135" s="142">
        <v>0</v>
      </c>
      <c r="CT135" s="142">
        <v>0</v>
      </c>
      <c r="CU135" s="142">
        <v>0</v>
      </c>
      <c r="CV135" s="142">
        <v>0</v>
      </c>
      <c r="CW135" s="142">
        <v>0</v>
      </c>
      <c r="CX135" s="142">
        <v>0</v>
      </c>
      <c r="CY135" s="142">
        <v>0</v>
      </c>
      <c r="CZ135" s="142">
        <v>0</v>
      </c>
      <c r="DA135" s="144">
        <v>0</v>
      </c>
      <c r="DB135" s="142">
        <v>0</v>
      </c>
      <c r="DC135" s="142">
        <v>0</v>
      </c>
      <c r="DD135" s="144">
        <v>0</v>
      </c>
      <c r="DE135" s="144">
        <v>0</v>
      </c>
      <c r="DF135" s="143">
        <v>0</v>
      </c>
    </row>
    <row r="136" spans="1:110" ht="12.75" hidden="1" customHeight="1" outlineLevel="1" x14ac:dyDescent="0.25">
      <c r="A136" s="141" t="s">
        <v>451</v>
      </c>
      <c r="B136" s="141" t="s">
        <v>452</v>
      </c>
      <c r="C136" s="141"/>
      <c r="D136" s="141"/>
      <c r="E136" s="141"/>
      <c r="F136" s="142">
        <v>0</v>
      </c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 t="s">
        <v>61</v>
      </c>
      <c r="S136" s="142">
        <v>0</v>
      </c>
      <c r="T136" s="143">
        <v>0</v>
      </c>
      <c r="U136" s="144"/>
      <c r="V136" s="144"/>
      <c r="W136" s="144"/>
      <c r="X136" s="144"/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4">
        <v>0</v>
      </c>
      <c r="AH136" s="142">
        <v>0</v>
      </c>
      <c r="AI136" s="142">
        <v>0</v>
      </c>
      <c r="AJ136" s="144">
        <v>0</v>
      </c>
      <c r="AK136" s="144">
        <v>0</v>
      </c>
      <c r="AL136" s="143">
        <v>0</v>
      </c>
      <c r="AM136" s="144"/>
      <c r="AN136" s="144"/>
      <c r="AO136" s="144"/>
      <c r="AP136" s="144"/>
      <c r="AQ136" s="142">
        <v>0</v>
      </c>
      <c r="AR136" s="142">
        <v>0</v>
      </c>
      <c r="AS136" s="142">
        <v>0</v>
      </c>
      <c r="AT136" s="142">
        <v>0</v>
      </c>
      <c r="AU136" s="142">
        <v>0</v>
      </c>
      <c r="AV136" s="142">
        <v>0</v>
      </c>
      <c r="AW136" s="142">
        <v>0</v>
      </c>
      <c r="AX136" s="142">
        <v>0</v>
      </c>
      <c r="AY136" s="144">
        <v>0</v>
      </c>
      <c r="AZ136" s="142">
        <v>0</v>
      </c>
      <c r="BA136" s="142">
        <v>0</v>
      </c>
      <c r="BB136" s="144">
        <v>0</v>
      </c>
      <c r="BC136" s="144">
        <v>0</v>
      </c>
      <c r="BD136" s="143">
        <v>0</v>
      </c>
      <c r="BE136" s="144"/>
      <c r="BF136" s="144"/>
      <c r="BG136" s="144"/>
      <c r="BH136" s="144"/>
      <c r="BI136" s="142">
        <v>0</v>
      </c>
      <c r="BJ136" s="142">
        <v>0</v>
      </c>
      <c r="BK136" s="142">
        <v>0</v>
      </c>
      <c r="BL136" s="142">
        <v>0</v>
      </c>
      <c r="BM136" s="142">
        <v>0</v>
      </c>
      <c r="BN136" s="142">
        <v>0</v>
      </c>
      <c r="BO136" s="142">
        <v>0</v>
      </c>
      <c r="BP136" s="142">
        <v>0</v>
      </c>
      <c r="BQ136" s="144">
        <v>0</v>
      </c>
      <c r="BR136" s="142">
        <v>0</v>
      </c>
      <c r="BS136" s="142">
        <v>0</v>
      </c>
      <c r="BT136" s="144">
        <v>0</v>
      </c>
      <c r="BU136" s="144">
        <v>0</v>
      </c>
      <c r="BV136" s="143">
        <v>0</v>
      </c>
      <c r="BW136" s="144"/>
      <c r="BX136" s="144"/>
      <c r="BY136" s="144"/>
      <c r="BZ136" s="144"/>
      <c r="CA136" s="142">
        <v>0</v>
      </c>
      <c r="CB136" s="142">
        <v>0</v>
      </c>
      <c r="CC136" s="142">
        <v>0</v>
      </c>
      <c r="CD136" s="142">
        <v>0</v>
      </c>
      <c r="CE136" s="142">
        <v>0</v>
      </c>
      <c r="CF136" s="142">
        <v>0</v>
      </c>
      <c r="CG136" s="142">
        <v>0</v>
      </c>
      <c r="CH136" s="142">
        <v>0</v>
      </c>
      <c r="CI136" s="144">
        <v>0</v>
      </c>
      <c r="CJ136" s="142">
        <v>0</v>
      </c>
      <c r="CK136" s="142">
        <v>0</v>
      </c>
      <c r="CL136" s="144">
        <v>0</v>
      </c>
      <c r="CM136" s="144">
        <v>0</v>
      </c>
      <c r="CN136" s="143">
        <v>0</v>
      </c>
      <c r="CO136" s="144"/>
      <c r="CP136" s="144"/>
      <c r="CQ136" s="144"/>
      <c r="CR136" s="144"/>
      <c r="CS136" s="142">
        <v>0</v>
      </c>
      <c r="CT136" s="142">
        <v>0</v>
      </c>
      <c r="CU136" s="142">
        <v>0</v>
      </c>
      <c r="CV136" s="142">
        <v>0</v>
      </c>
      <c r="CW136" s="142">
        <v>0</v>
      </c>
      <c r="CX136" s="142">
        <v>0</v>
      </c>
      <c r="CY136" s="142">
        <v>0</v>
      </c>
      <c r="CZ136" s="142">
        <v>0</v>
      </c>
      <c r="DA136" s="144">
        <v>0</v>
      </c>
      <c r="DB136" s="142">
        <v>0</v>
      </c>
      <c r="DC136" s="142">
        <v>0</v>
      </c>
      <c r="DD136" s="144">
        <v>0</v>
      </c>
      <c r="DE136" s="144">
        <v>0</v>
      </c>
      <c r="DF136" s="143">
        <v>0</v>
      </c>
    </row>
    <row r="137" spans="1:110" ht="12.75" hidden="1" customHeight="1" outlineLevel="1" x14ac:dyDescent="0.25">
      <c r="A137" s="141" t="s">
        <v>451</v>
      </c>
      <c r="B137" s="141" t="s">
        <v>452</v>
      </c>
      <c r="C137" s="141"/>
      <c r="D137" s="141"/>
      <c r="E137" s="141"/>
      <c r="F137" s="142">
        <v>0</v>
      </c>
      <c r="G137" s="142">
        <v>0</v>
      </c>
      <c r="H137" s="142">
        <v>0</v>
      </c>
      <c r="I137" s="142">
        <v>0</v>
      </c>
      <c r="J137" s="142">
        <v>0</v>
      </c>
      <c r="K137" s="142">
        <v>0</v>
      </c>
      <c r="L137" s="142">
        <v>0</v>
      </c>
      <c r="M137" s="142">
        <v>0</v>
      </c>
      <c r="N137" s="142">
        <v>0</v>
      </c>
      <c r="O137" s="142">
        <v>0</v>
      </c>
      <c r="P137" s="142">
        <v>0</v>
      </c>
      <c r="Q137" s="142">
        <v>0</v>
      </c>
      <c r="R137" s="142" t="s">
        <v>61</v>
      </c>
      <c r="S137" s="142">
        <v>0</v>
      </c>
      <c r="T137" s="143">
        <v>0</v>
      </c>
      <c r="U137" s="144"/>
      <c r="V137" s="144"/>
      <c r="W137" s="144"/>
      <c r="X137" s="144"/>
      <c r="Y137" s="142">
        <v>0</v>
      </c>
      <c r="Z137" s="142">
        <v>0</v>
      </c>
      <c r="AA137" s="142">
        <v>0</v>
      </c>
      <c r="AB137" s="142">
        <v>0</v>
      </c>
      <c r="AC137" s="142">
        <v>0</v>
      </c>
      <c r="AD137" s="142">
        <v>0</v>
      </c>
      <c r="AE137" s="142">
        <v>0</v>
      </c>
      <c r="AF137" s="142">
        <v>0</v>
      </c>
      <c r="AG137" s="144">
        <v>0</v>
      </c>
      <c r="AH137" s="142">
        <v>0</v>
      </c>
      <c r="AI137" s="142">
        <v>0</v>
      </c>
      <c r="AJ137" s="144">
        <v>0</v>
      </c>
      <c r="AK137" s="144">
        <v>0</v>
      </c>
      <c r="AL137" s="143">
        <v>0</v>
      </c>
      <c r="AM137" s="144"/>
      <c r="AN137" s="144"/>
      <c r="AO137" s="144"/>
      <c r="AP137" s="144"/>
      <c r="AQ137" s="142">
        <v>0</v>
      </c>
      <c r="AR137" s="142">
        <v>0</v>
      </c>
      <c r="AS137" s="142">
        <v>0</v>
      </c>
      <c r="AT137" s="142">
        <v>0</v>
      </c>
      <c r="AU137" s="142">
        <v>0</v>
      </c>
      <c r="AV137" s="142">
        <v>0</v>
      </c>
      <c r="AW137" s="142">
        <v>0</v>
      </c>
      <c r="AX137" s="142">
        <v>0</v>
      </c>
      <c r="AY137" s="144">
        <v>0</v>
      </c>
      <c r="AZ137" s="142">
        <v>0</v>
      </c>
      <c r="BA137" s="142">
        <v>0</v>
      </c>
      <c r="BB137" s="144">
        <v>0</v>
      </c>
      <c r="BC137" s="144">
        <v>0</v>
      </c>
      <c r="BD137" s="143">
        <v>0</v>
      </c>
      <c r="BE137" s="144"/>
      <c r="BF137" s="144"/>
      <c r="BG137" s="144"/>
      <c r="BH137" s="144"/>
      <c r="BI137" s="142">
        <v>0</v>
      </c>
      <c r="BJ137" s="142">
        <v>0</v>
      </c>
      <c r="BK137" s="142">
        <v>0</v>
      </c>
      <c r="BL137" s="142">
        <v>0</v>
      </c>
      <c r="BM137" s="142">
        <v>0</v>
      </c>
      <c r="BN137" s="142">
        <v>0</v>
      </c>
      <c r="BO137" s="142">
        <v>0</v>
      </c>
      <c r="BP137" s="142">
        <v>0</v>
      </c>
      <c r="BQ137" s="144">
        <v>0</v>
      </c>
      <c r="BR137" s="142">
        <v>0</v>
      </c>
      <c r="BS137" s="142">
        <v>0</v>
      </c>
      <c r="BT137" s="144">
        <v>0</v>
      </c>
      <c r="BU137" s="144">
        <v>0</v>
      </c>
      <c r="BV137" s="143">
        <v>0</v>
      </c>
      <c r="BW137" s="144"/>
      <c r="BX137" s="144"/>
      <c r="BY137" s="144"/>
      <c r="BZ137" s="144"/>
      <c r="CA137" s="142">
        <v>0</v>
      </c>
      <c r="CB137" s="142">
        <v>0</v>
      </c>
      <c r="CC137" s="142">
        <v>0</v>
      </c>
      <c r="CD137" s="142">
        <v>0</v>
      </c>
      <c r="CE137" s="142">
        <v>0</v>
      </c>
      <c r="CF137" s="142">
        <v>0</v>
      </c>
      <c r="CG137" s="142">
        <v>0</v>
      </c>
      <c r="CH137" s="142">
        <v>0</v>
      </c>
      <c r="CI137" s="144">
        <v>0</v>
      </c>
      <c r="CJ137" s="142">
        <v>0</v>
      </c>
      <c r="CK137" s="142">
        <v>0</v>
      </c>
      <c r="CL137" s="144">
        <v>0</v>
      </c>
      <c r="CM137" s="144">
        <v>0</v>
      </c>
      <c r="CN137" s="143">
        <v>0</v>
      </c>
      <c r="CO137" s="144"/>
      <c r="CP137" s="144"/>
      <c r="CQ137" s="144"/>
      <c r="CR137" s="144"/>
      <c r="CS137" s="142">
        <v>0</v>
      </c>
      <c r="CT137" s="142">
        <v>0</v>
      </c>
      <c r="CU137" s="142">
        <v>0</v>
      </c>
      <c r="CV137" s="142">
        <v>0</v>
      </c>
      <c r="CW137" s="142">
        <v>0</v>
      </c>
      <c r="CX137" s="142">
        <v>0</v>
      </c>
      <c r="CY137" s="142">
        <v>0</v>
      </c>
      <c r="CZ137" s="142">
        <v>0</v>
      </c>
      <c r="DA137" s="144">
        <v>0</v>
      </c>
      <c r="DB137" s="142">
        <v>0</v>
      </c>
      <c r="DC137" s="142">
        <v>0</v>
      </c>
      <c r="DD137" s="144">
        <v>0</v>
      </c>
      <c r="DE137" s="144">
        <v>0</v>
      </c>
      <c r="DF137" s="143">
        <v>0</v>
      </c>
    </row>
    <row r="138" spans="1:110" ht="12.75" hidden="1" customHeight="1" outlineLevel="1" x14ac:dyDescent="0.25">
      <c r="A138" s="141" t="s">
        <v>451</v>
      </c>
      <c r="B138" s="141" t="s">
        <v>452</v>
      </c>
      <c r="C138" s="141"/>
      <c r="D138" s="141"/>
      <c r="E138" s="141"/>
      <c r="F138" s="142">
        <v>0</v>
      </c>
      <c r="G138" s="142">
        <v>0</v>
      </c>
      <c r="H138" s="142">
        <v>0</v>
      </c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 t="s">
        <v>61</v>
      </c>
      <c r="S138" s="142">
        <v>0</v>
      </c>
      <c r="T138" s="143">
        <v>0</v>
      </c>
      <c r="U138" s="144"/>
      <c r="V138" s="144"/>
      <c r="W138" s="144"/>
      <c r="X138" s="144"/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4">
        <v>0</v>
      </c>
      <c r="AH138" s="142">
        <v>0</v>
      </c>
      <c r="AI138" s="142">
        <v>0</v>
      </c>
      <c r="AJ138" s="144">
        <v>0</v>
      </c>
      <c r="AK138" s="144">
        <v>0</v>
      </c>
      <c r="AL138" s="143">
        <v>0</v>
      </c>
      <c r="AM138" s="144"/>
      <c r="AN138" s="144"/>
      <c r="AO138" s="144"/>
      <c r="AP138" s="144"/>
      <c r="AQ138" s="142">
        <v>0</v>
      </c>
      <c r="AR138" s="142">
        <v>0</v>
      </c>
      <c r="AS138" s="142">
        <v>0</v>
      </c>
      <c r="AT138" s="142">
        <v>0</v>
      </c>
      <c r="AU138" s="142">
        <v>0</v>
      </c>
      <c r="AV138" s="142">
        <v>0</v>
      </c>
      <c r="AW138" s="142">
        <v>0</v>
      </c>
      <c r="AX138" s="142">
        <v>0</v>
      </c>
      <c r="AY138" s="144">
        <v>0</v>
      </c>
      <c r="AZ138" s="142">
        <v>0</v>
      </c>
      <c r="BA138" s="142">
        <v>0</v>
      </c>
      <c r="BB138" s="144">
        <v>0</v>
      </c>
      <c r="BC138" s="144">
        <v>0</v>
      </c>
      <c r="BD138" s="143">
        <v>0</v>
      </c>
      <c r="BE138" s="144"/>
      <c r="BF138" s="144"/>
      <c r="BG138" s="144"/>
      <c r="BH138" s="144"/>
      <c r="BI138" s="142">
        <v>0</v>
      </c>
      <c r="BJ138" s="142">
        <v>0</v>
      </c>
      <c r="BK138" s="142">
        <v>0</v>
      </c>
      <c r="BL138" s="142">
        <v>0</v>
      </c>
      <c r="BM138" s="142">
        <v>0</v>
      </c>
      <c r="BN138" s="142">
        <v>0</v>
      </c>
      <c r="BO138" s="142">
        <v>0</v>
      </c>
      <c r="BP138" s="142">
        <v>0</v>
      </c>
      <c r="BQ138" s="144">
        <v>0</v>
      </c>
      <c r="BR138" s="142">
        <v>0</v>
      </c>
      <c r="BS138" s="142">
        <v>0</v>
      </c>
      <c r="BT138" s="144">
        <v>0</v>
      </c>
      <c r="BU138" s="144">
        <v>0</v>
      </c>
      <c r="BV138" s="143">
        <v>0</v>
      </c>
      <c r="BW138" s="144"/>
      <c r="BX138" s="144"/>
      <c r="BY138" s="144"/>
      <c r="BZ138" s="144"/>
      <c r="CA138" s="142">
        <v>0</v>
      </c>
      <c r="CB138" s="142">
        <v>0</v>
      </c>
      <c r="CC138" s="142">
        <v>0</v>
      </c>
      <c r="CD138" s="142">
        <v>0</v>
      </c>
      <c r="CE138" s="142">
        <v>0</v>
      </c>
      <c r="CF138" s="142">
        <v>0</v>
      </c>
      <c r="CG138" s="142">
        <v>0</v>
      </c>
      <c r="CH138" s="142">
        <v>0</v>
      </c>
      <c r="CI138" s="144">
        <v>0</v>
      </c>
      <c r="CJ138" s="142">
        <v>0</v>
      </c>
      <c r="CK138" s="142">
        <v>0</v>
      </c>
      <c r="CL138" s="144">
        <v>0</v>
      </c>
      <c r="CM138" s="144">
        <v>0</v>
      </c>
      <c r="CN138" s="143">
        <v>0</v>
      </c>
      <c r="CO138" s="144"/>
      <c r="CP138" s="144"/>
      <c r="CQ138" s="144"/>
      <c r="CR138" s="144"/>
      <c r="CS138" s="142">
        <v>0</v>
      </c>
      <c r="CT138" s="142">
        <v>0</v>
      </c>
      <c r="CU138" s="142">
        <v>0</v>
      </c>
      <c r="CV138" s="142">
        <v>0</v>
      </c>
      <c r="CW138" s="142">
        <v>0</v>
      </c>
      <c r="CX138" s="142">
        <v>0</v>
      </c>
      <c r="CY138" s="142">
        <v>0</v>
      </c>
      <c r="CZ138" s="142">
        <v>0</v>
      </c>
      <c r="DA138" s="144">
        <v>0</v>
      </c>
      <c r="DB138" s="142">
        <v>0</v>
      </c>
      <c r="DC138" s="142">
        <v>0</v>
      </c>
      <c r="DD138" s="144">
        <v>0</v>
      </c>
      <c r="DE138" s="144">
        <v>0</v>
      </c>
      <c r="DF138" s="143">
        <v>0</v>
      </c>
    </row>
    <row r="139" spans="1:110" ht="12.75" hidden="1" customHeight="1" outlineLevel="1" x14ac:dyDescent="0.25">
      <c r="A139" s="141" t="s">
        <v>451</v>
      </c>
      <c r="B139" s="141" t="s">
        <v>452</v>
      </c>
      <c r="C139" s="141"/>
      <c r="D139" s="141"/>
      <c r="E139" s="141"/>
      <c r="F139" s="142">
        <v>0</v>
      </c>
      <c r="G139" s="142">
        <v>0</v>
      </c>
      <c r="H139" s="142">
        <v>0</v>
      </c>
      <c r="I139" s="142">
        <v>0</v>
      </c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 t="s">
        <v>61</v>
      </c>
      <c r="S139" s="142">
        <v>0</v>
      </c>
      <c r="T139" s="143">
        <v>0</v>
      </c>
      <c r="U139" s="144"/>
      <c r="V139" s="144"/>
      <c r="W139" s="144"/>
      <c r="X139" s="144"/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4">
        <v>0</v>
      </c>
      <c r="AH139" s="142">
        <v>0</v>
      </c>
      <c r="AI139" s="142">
        <v>0</v>
      </c>
      <c r="AJ139" s="144">
        <v>0</v>
      </c>
      <c r="AK139" s="144">
        <v>0</v>
      </c>
      <c r="AL139" s="143">
        <v>0</v>
      </c>
      <c r="AM139" s="144"/>
      <c r="AN139" s="144"/>
      <c r="AO139" s="144"/>
      <c r="AP139" s="144"/>
      <c r="AQ139" s="142">
        <v>0</v>
      </c>
      <c r="AR139" s="142">
        <v>0</v>
      </c>
      <c r="AS139" s="142">
        <v>0</v>
      </c>
      <c r="AT139" s="142">
        <v>0</v>
      </c>
      <c r="AU139" s="142">
        <v>0</v>
      </c>
      <c r="AV139" s="142">
        <v>0</v>
      </c>
      <c r="AW139" s="142">
        <v>0</v>
      </c>
      <c r="AX139" s="142">
        <v>0</v>
      </c>
      <c r="AY139" s="144">
        <v>0</v>
      </c>
      <c r="AZ139" s="142">
        <v>0</v>
      </c>
      <c r="BA139" s="142">
        <v>0</v>
      </c>
      <c r="BB139" s="144">
        <v>0</v>
      </c>
      <c r="BC139" s="144">
        <v>0</v>
      </c>
      <c r="BD139" s="143">
        <v>0</v>
      </c>
      <c r="BE139" s="144"/>
      <c r="BF139" s="144"/>
      <c r="BG139" s="144"/>
      <c r="BH139" s="144"/>
      <c r="BI139" s="142">
        <v>0</v>
      </c>
      <c r="BJ139" s="142">
        <v>0</v>
      </c>
      <c r="BK139" s="142">
        <v>0</v>
      </c>
      <c r="BL139" s="142">
        <v>0</v>
      </c>
      <c r="BM139" s="142">
        <v>0</v>
      </c>
      <c r="BN139" s="142">
        <v>0</v>
      </c>
      <c r="BO139" s="142">
        <v>0</v>
      </c>
      <c r="BP139" s="142">
        <v>0</v>
      </c>
      <c r="BQ139" s="144">
        <v>0</v>
      </c>
      <c r="BR139" s="142">
        <v>0</v>
      </c>
      <c r="BS139" s="142">
        <v>0</v>
      </c>
      <c r="BT139" s="144">
        <v>0</v>
      </c>
      <c r="BU139" s="144">
        <v>0</v>
      </c>
      <c r="BV139" s="143">
        <v>0</v>
      </c>
      <c r="BW139" s="144"/>
      <c r="BX139" s="144"/>
      <c r="BY139" s="144"/>
      <c r="BZ139" s="144"/>
      <c r="CA139" s="142">
        <v>0</v>
      </c>
      <c r="CB139" s="142">
        <v>0</v>
      </c>
      <c r="CC139" s="142">
        <v>0</v>
      </c>
      <c r="CD139" s="142">
        <v>0</v>
      </c>
      <c r="CE139" s="142">
        <v>0</v>
      </c>
      <c r="CF139" s="142">
        <v>0</v>
      </c>
      <c r="CG139" s="142">
        <v>0</v>
      </c>
      <c r="CH139" s="142">
        <v>0</v>
      </c>
      <c r="CI139" s="144">
        <v>0</v>
      </c>
      <c r="CJ139" s="142">
        <v>0</v>
      </c>
      <c r="CK139" s="142">
        <v>0</v>
      </c>
      <c r="CL139" s="144">
        <v>0</v>
      </c>
      <c r="CM139" s="144">
        <v>0</v>
      </c>
      <c r="CN139" s="143">
        <v>0</v>
      </c>
      <c r="CO139" s="144"/>
      <c r="CP139" s="144"/>
      <c r="CQ139" s="144"/>
      <c r="CR139" s="144"/>
      <c r="CS139" s="142">
        <v>0</v>
      </c>
      <c r="CT139" s="142">
        <v>0</v>
      </c>
      <c r="CU139" s="142">
        <v>0</v>
      </c>
      <c r="CV139" s="142">
        <v>0</v>
      </c>
      <c r="CW139" s="142">
        <v>0</v>
      </c>
      <c r="CX139" s="142">
        <v>0</v>
      </c>
      <c r="CY139" s="142">
        <v>0</v>
      </c>
      <c r="CZ139" s="142">
        <v>0</v>
      </c>
      <c r="DA139" s="144">
        <v>0</v>
      </c>
      <c r="DB139" s="142">
        <v>0</v>
      </c>
      <c r="DC139" s="142">
        <v>0</v>
      </c>
      <c r="DD139" s="144">
        <v>0</v>
      </c>
      <c r="DE139" s="144">
        <v>0</v>
      </c>
      <c r="DF139" s="143">
        <v>0</v>
      </c>
    </row>
    <row r="140" spans="1:110" ht="12.75" hidden="1" customHeight="1" outlineLevel="1" x14ac:dyDescent="0.25">
      <c r="A140" s="141" t="s">
        <v>451</v>
      </c>
      <c r="B140" s="141" t="s">
        <v>452</v>
      </c>
      <c r="C140" s="141"/>
      <c r="D140" s="141"/>
      <c r="E140" s="141"/>
      <c r="F140" s="142">
        <v>0</v>
      </c>
      <c r="G140" s="142">
        <v>0</v>
      </c>
      <c r="H140" s="142">
        <v>0</v>
      </c>
      <c r="I140" s="142">
        <v>0</v>
      </c>
      <c r="J140" s="142">
        <v>0</v>
      </c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 t="s">
        <v>61</v>
      </c>
      <c r="S140" s="142">
        <v>0</v>
      </c>
      <c r="T140" s="143">
        <v>0</v>
      </c>
      <c r="U140" s="144"/>
      <c r="V140" s="144"/>
      <c r="W140" s="144"/>
      <c r="X140" s="144"/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4">
        <v>0</v>
      </c>
      <c r="AH140" s="142">
        <v>0</v>
      </c>
      <c r="AI140" s="142">
        <v>0</v>
      </c>
      <c r="AJ140" s="144">
        <v>0</v>
      </c>
      <c r="AK140" s="144">
        <v>0</v>
      </c>
      <c r="AL140" s="143">
        <v>0</v>
      </c>
      <c r="AM140" s="144"/>
      <c r="AN140" s="144"/>
      <c r="AO140" s="144"/>
      <c r="AP140" s="144"/>
      <c r="AQ140" s="142">
        <v>0</v>
      </c>
      <c r="AR140" s="142">
        <v>0</v>
      </c>
      <c r="AS140" s="142">
        <v>0</v>
      </c>
      <c r="AT140" s="142">
        <v>0</v>
      </c>
      <c r="AU140" s="142">
        <v>0</v>
      </c>
      <c r="AV140" s="142">
        <v>0</v>
      </c>
      <c r="AW140" s="142">
        <v>0</v>
      </c>
      <c r="AX140" s="142">
        <v>0</v>
      </c>
      <c r="AY140" s="144">
        <v>0</v>
      </c>
      <c r="AZ140" s="142">
        <v>0</v>
      </c>
      <c r="BA140" s="142">
        <v>0</v>
      </c>
      <c r="BB140" s="144">
        <v>0</v>
      </c>
      <c r="BC140" s="144">
        <v>0</v>
      </c>
      <c r="BD140" s="143">
        <v>0</v>
      </c>
      <c r="BE140" s="144"/>
      <c r="BF140" s="144"/>
      <c r="BG140" s="144"/>
      <c r="BH140" s="144"/>
      <c r="BI140" s="142">
        <v>0</v>
      </c>
      <c r="BJ140" s="142">
        <v>0</v>
      </c>
      <c r="BK140" s="142">
        <v>0</v>
      </c>
      <c r="BL140" s="142">
        <v>0</v>
      </c>
      <c r="BM140" s="142">
        <v>0</v>
      </c>
      <c r="BN140" s="142">
        <v>0</v>
      </c>
      <c r="BO140" s="142">
        <v>0</v>
      </c>
      <c r="BP140" s="142">
        <v>0</v>
      </c>
      <c r="BQ140" s="144">
        <v>0</v>
      </c>
      <c r="BR140" s="142">
        <v>0</v>
      </c>
      <c r="BS140" s="142">
        <v>0</v>
      </c>
      <c r="BT140" s="144">
        <v>0</v>
      </c>
      <c r="BU140" s="144">
        <v>0</v>
      </c>
      <c r="BV140" s="143">
        <v>0</v>
      </c>
      <c r="BW140" s="144"/>
      <c r="BX140" s="144"/>
      <c r="BY140" s="144"/>
      <c r="BZ140" s="144"/>
      <c r="CA140" s="142">
        <v>0</v>
      </c>
      <c r="CB140" s="142">
        <v>0</v>
      </c>
      <c r="CC140" s="142">
        <v>0</v>
      </c>
      <c r="CD140" s="142">
        <v>0</v>
      </c>
      <c r="CE140" s="142">
        <v>0</v>
      </c>
      <c r="CF140" s="142">
        <v>0</v>
      </c>
      <c r="CG140" s="142">
        <v>0</v>
      </c>
      <c r="CH140" s="142">
        <v>0</v>
      </c>
      <c r="CI140" s="144">
        <v>0</v>
      </c>
      <c r="CJ140" s="142">
        <v>0</v>
      </c>
      <c r="CK140" s="142">
        <v>0</v>
      </c>
      <c r="CL140" s="144">
        <v>0</v>
      </c>
      <c r="CM140" s="144">
        <v>0</v>
      </c>
      <c r="CN140" s="143">
        <v>0</v>
      </c>
      <c r="CO140" s="144"/>
      <c r="CP140" s="144"/>
      <c r="CQ140" s="144"/>
      <c r="CR140" s="144"/>
      <c r="CS140" s="142">
        <v>0</v>
      </c>
      <c r="CT140" s="142">
        <v>0</v>
      </c>
      <c r="CU140" s="142">
        <v>0</v>
      </c>
      <c r="CV140" s="142">
        <v>0</v>
      </c>
      <c r="CW140" s="142">
        <v>0</v>
      </c>
      <c r="CX140" s="142">
        <v>0</v>
      </c>
      <c r="CY140" s="142">
        <v>0</v>
      </c>
      <c r="CZ140" s="142">
        <v>0</v>
      </c>
      <c r="DA140" s="144">
        <v>0</v>
      </c>
      <c r="DB140" s="142">
        <v>0</v>
      </c>
      <c r="DC140" s="142">
        <v>0</v>
      </c>
      <c r="DD140" s="144">
        <v>0</v>
      </c>
      <c r="DE140" s="144">
        <v>0</v>
      </c>
      <c r="DF140" s="143">
        <v>0</v>
      </c>
    </row>
    <row r="141" spans="1:110" ht="12.75" hidden="1" customHeight="1" outlineLevel="1" x14ac:dyDescent="0.25">
      <c r="A141" s="141" t="s">
        <v>451</v>
      </c>
      <c r="B141" s="141" t="s">
        <v>452</v>
      </c>
      <c r="C141" s="141"/>
      <c r="D141" s="141"/>
      <c r="E141" s="141"/>
      <c r="F141" s="142">
        <v>0</v>
      </c>
      <c r="G141" s="142">
        <v>0</v>
      </c>
      <c r="H141" s="142">
        <v>0</v>
      </c>
      <c r="I141" s="142">
        <v>0</v>
      </c>
      <c r="J141" s="142">
        <v>0</v>
      </c>
      <c r="K141" s="142">
        <v>0</v>
      </c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 t="s">
        <v>61</v>
      </c>
      <c r="S141" s="142">
        <v>0</v>
      </c>
      <c r="T141" s="143">
        <v>0</v>
      </c>
      <c r="U141" s="144"/>
      <c r="V141" s="144"/>
      <c r="W141" s="144"/>
      <c r="X141" s="144"/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4">
        <v>0</v>
      </c>
      <c r="AH141" s="142">
        <v>0</v>
      </c>
      <c r="AI141" s="142">
        <v>0</v>
      </c>
      <c r="AJ141" s="144">
        <v>0</v>
      </c>
      <c r="AK141" s="144">
        <v>0</v>
      </c>
      <c r="AL141" s="143">
        <v>0</v>
      </c>
      <c r="AM141" s="144"/>
      <c r="AN141" s="144"/>
      <c r="AO141" s="144"/>
      <c r="AP141" s="144"/>
      <c r="AQ141" s="142">
        <v>0</v>
      </c>
      <c r="AR141" s="142">
        <v>0</v>
      </c>
      <c r="AS141" s="142">
        <v>0</v>
      </c>
      <c r="AT141" s="142">
        <v>0</v>
      </c>
      <c r="AU141" s="142">
        <v>0</v>
      </c>
      <c r="AV141" s="142">
        <v>0</v>
      </c>
      <c r="AW141" s="142">
        <v>0</v>
      </c>
      <c r="AX141" s="142">
        <v>0</v>
      </c>
      <c r="AY141" s="144">
        <v>0</v>
      </c>
      <c r="AZ141" s="142">
        <v>0</v>
      </c>
      <c r="BA141" s="142">
        <v>0</v>
      </c>
      <c r="BB141" s="144">
        <v>0</v>
      </c>
      <c r="BC141" s="144">
        <v>0</v>
      </c>
      <c r="BD141" s="143">
        <v>0</v>
      </c>
      <c r="BE141" s="144"/>
      <c r="BF141" s="144"/>
      <c r="BG141" s="144"/>
      <c r="BH141" s="144"/>
      <c r="BI141" s="142">
        <v>0</v>
      </c>
      <c r="BJ141" s="142">
        <v>0</v>
      </c>
      <c r="BK141" s="142">
        <v>0</v>
      </c>
      <c r="BL141" s="142">
        <v>0</v>
      </c>
      <c r="BM141" s="142">
        <v>0</v>
      </c>
      <c r="BN141" s="142">
        <v>0</v>
      </c>
      <c r="BO141" s="142">
        <v>0</v>
      </c>
      <c r="BP141" s="142">
        <v>0</v>
      </c>
      <c r="BQ141" s="144">
        <v>0</v>
      </c>
      <c r="BR141" s="142">
        <v>0</v>
      </c>
      <c r="BS141" s="142">
        <v>0</v>
      </c>
      <c r="BT141" s="144">
        <v>0</v>
      </c>
      <c r="BU141" s="144">
        <v>0</v>
      </c>
      <c r="BV141" s="143">
        <v>0</v>
      </c>
      <c r="BW141" s="144"/>
      <c r="BX141" s="144"/>
      <c r="BY141" s="144"/>
      <c r="BZ141" s="144"/>
      <c r="CA141" s="142">
        <v>0</v>
      </c>
      <c r="CB141" s="142">
        <v>0</v>
      </c>
      <c r="CC141" s="142">
        <v>0</v>
      </c>
      <c r="CD141" s="142">
        <v>0</v>
      </c>
      <c r="CE141" s="142">
        <v>0</v>
      </c>
      <c r="CF141" s="142">
        <v>0</v>
      </c>
      <c r="CG141" s="142">
        <v>0</v>
      </c>
      <c r="CH141" s="142">
        <v>0</v>
      </c>
      <c r="CI141" s="144">
        <v>0</v>
      </c>
      <c r="CJ141" s="142">
        <v>0</v>
      </c>
      <c r="CK141" s="142">
        <v>0</v>
      </c>
      <c r="CL141" s="144">
        <v>0</v>
      </c>
      <c r="CM141" s="144">
        <v>0</v>
      </c>
      <c r="CN141" s="143">
        <v>0</v>
      </c>
      <c r="CO141" s="144"/>
      <c r="CP141" s="144"/>
      <c r="CQ141" s="144"/>
      <c r="CR141" s="144"/>
      <c r="CS141" s="142">
        <v>0</v>
      </c>
      <c r="CT141" s="142">
        <v>0</v>
      </c>
      <c r="CU141" s="142">
        <v>0</v>
      </c>
      <c r="CV141" s="142">
        <v>0</v>
      </c>
      <c r="CW141" s="142">
        <v>0</v>
      </c>
      <c r="CX141" s="142">
        <v>0</v>
      </c>
      <c r="CY141" s="142">
        <v>0</v>
      </c>
      <c r="CZ141" s="142">
        <v>0</v>
      </c>
      <c r="DA141" s="144">
        <v>0</v>
      </c>
      <c r="DB141" s="142">
        <v>0</v>
      </c>
      <c r="DC141" s="142">
        <v>0</v>
      </c>
      <c r="DD141" s="144">
        <v>0</v>
      </c>
      <c r="DE141" s="144">
        <v>0</v>
      </c>
      <c r="DF141" s="143">
        <v>0</v>
      </c>
    </row>
    <row r="142" spans="1:110" ht="12.75" hidden="1" customHeight="1" outlineLevel="1" x14ac:dyDescent="0.25">
      <c r="A142" s="141" t="s">
        <v>451</v>
      </c>
      <c r="B142" s="141" t="s">
        <v>452</v>
      </c>
      <c r="C142" s="141"/>
      <c r="D142" s="141"/>
      <c r="E142" s="141"/>
      <c r="F142" s="142">
        <v>0</v>
      </c>
      <c r="G142" s="142">
        <v>0</v>
      </c>
      <c r="H142" s="142">
        <v>0</v>
      </c>
      <c r="I142" s="142">
        <v>0</v>
      </c>
      <c r="J142" s="142">
        <v>0</v>
      </c>
      <c r="K142" s="142">
        <v>0</v>
      </c>
      <c r="L142" s="142">
        <v>0</v>
      </c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 t="s">
        <v>61</v>
      </c>
      <c r="S142" s="142">
        <v>0</v>
      </c>
      <c r="T142" s="143">
        <v>0</v>
      </c>
      <c r="U142" s="144"/>
      <c r="V142" s="144"/>
      <c r="W142" s="144"/>
      <c r="X142" s="144"/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4">
        <v>0</v>
      </c>
      <c r="AH142" s="142">
        <v>0</v>
      </c>
      <c r="AI142" s="142">
        <v>0</v>
      </c>
      <c r="AJ142" s="144">
        <v>0</v>
      </c>
      <c r="AK142" s="144">
        <v>0</v>
      </c>
      <c r="AL142" s="143">
        <v>0</v>
      </c>
      <c r="AM142" s="144"/>
      <c r="AN142" s="144"/>
      <c r="AO142" s="144"/>
      <c r="AP142" s="144"/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>
        <v>0</v>
      </c>
      <c r="AW142" s="142">
        <v>0</v>
      </c>
      <c r="AX142" s="142">
        <v>0</v>
      </c>
      <c r="AY142" s="144">
        <v>0</v>
      </c>
      <c r="AZ142" s="142">
        <v>0</v>
      </c>
      <c r="BA142" s="142">
        <v>0</v>
      </c>
      <c r="BB142" s="144">
        <v>0</v>
      </c>
      <c r="BC142" s="144">
        <v>0</v>
      </c>
      <c r="BD142" s="143">
        <v>0</v>
      </c>
      <c r="BE142" s="144"/>
      <c r="BF142" s="144"/>
      <c r="BG142" s="144"/>
      <c r="BH142" s="144"/>
      <c r="BI142" s="142">
        <v>0</v>
      </c>
      <c r="BJ142" s="142">
        <v>0</v>
      </c>
      <c r="BK142" s="142">
        <v>0</v>
      </c>
      <c r="BL142" s="142">
        <v>0</v>
      </c>
      <c r="BM142" s="142">
        <v>0</v>
      </c>
      <c r="BN142" s="142">
        <v>0</v>
      </c>
      <c r="BO142" s="142">
        <v>0</v>
      </c>
      <c r="BP142" s="142">
        <v>0</v>
      </c>
      <c r="BQ142" s="144">
        <v>0</v>
      </c>
      <c r="BR142" s="142">
        <v>0</v>
      </c>
      <c r="BS142" s="142">
        <v>0</v>
      </c>
      <c r="BT142" s="144">
        <v>0</v>
      </c>
      <c r="BU142" s="144">
        <v>0</v>
      </c>
      <c r="BV142" s="143">
        <v>0</v>
      </c>
      <c r="BW142" s="144"/>
      <c r="BX142" s="144"/>
      <c r="BY142" s="144"/>
      <c r="BZ142" s="144"/>
      <c r="CA142" s="142">
        <v>0</v>
      </c>
      <c r="CB142" s="142">
        <v>0</v>
      </c>
      <c r="CC142" s="142">
        <v>0</v>
      </c>
      <c r="CD142" s="142">
        <v>0</v>
      </c>
      <c r="CE142" s="142">
        <v>0</v>
      </c>
      <c r="CF142" s="142">
        <v>0</v>
      </c>
      <c r="CG142" s="142">
        <v>0</v>
      </c>
      <c r="CH142" s="142">
        <v>0</v>
      </c>
      <c r="CI142" s="144">
        <v>0</v>
      </c>
      <c r="CJ142" s="142">
        <v>0</v>
      </c>
      <c r="CK142" s="142">
        <v>0</v>
      </c>
      <c r="CL142" s="144">
        <v>0</v>
      </c>
      <c r="CM142" s="144">
        <v>0</v>
      </c>
      <c r="CN142" s="143">
        <v>0</v>
      </c>
      <c r="CO142" s="144"/>
      <c r="CP142" s="144"/>
      <c r="CQ142" s="144"/>
      <c r="CR142" s="144"/>
      <c r="CS142" s="142">
        <v>0</v>
      </c>
      <c r="CT142" s="142">
        <v>0</v>
      </c>
      <c r="CU142" s="142">
        <v>0</v>
      </c>
      <c r="CV142" s="142">
        <v>0</v>
      </c>
      <c r="CW142" s="142">
        <v>0</v>
      </c>
      <c r="CX142" s="142">
        <v>0</v>
      </c>
      <c r="CY142" s="142">
        <v>0</v>
      </c>
      <c r="CZ142" s="142">
        <v>0</v>
      </c>
      <c r="DA142" s="144">
        <v>0</v>
      </c>
      <c r="DB142" s="142">
        <v>0</v>
      </c>
      <c r="DC142" s="142">
        <v>0</v>
      </c>
      <c r="DD142" s="144">
        <v>0</v>
      </c>
      <c r="DE142" s="144">
        <v>0</v>
      </c>
      <c r="DF142" s="143">
        <v>0</v>
      </c>
    </row>
    <row r="143" spans="1:110" ht="12.75" hidden="1" customHeight="1" outlineLevel="1" x14ac:dyDescent="0.25">
      <c r="A143" s="141" t="s">
        <v>451</v>
      </c>
      <c r="B143" s="141" t="s">
        <v>452</v>
      </c>
      <c r="C143" s="141"/>
      <c r="D143" s="141"/>
      <c r="E143" s="141"/>
      <c r="F143" s="142">
        <v>0</v>
      </c>
      <c r="G143" s="142">
        <v>0</v>
      </c>
      <c r="H143" s="142">
        <v>0</v>
      </c>
      <c r="I143" s="142">
        <v>0</v>
      </c>
      <c r="J143" s="142">
        <v>0</v>
      </c>
      <c r="K143" s="142">
        <v>0</v>
      </c>
      <c r="L143" s="142">
        <v>0</v>
      </c>
      <c r="M143" s="142">
        <v>0</v>
      </c>
      <c r="N143" s="142">
        <v>0</v>
      </c>
      <c r="O143" s="142">
        <v>0</v>
      </c>
      <c r="P143" s="142">
        <v>0</v>
      </c>
      <c r="Q143" s="142">
        <v>0</v>
      </c>
      <c r="R143" s="142" t="s">
        <v>61</v>
      </c>
      <c r="S143" s="142">
        <v>0</v>
      </c>
      <c r="T143" s="143">
        <v>0</v>
      </c>
      <c r="U143" s="144"/>
      <c r="V143" s="144"/>
      <c r="W143" s="144"/>
      <c r="X143" s="144"/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4">
        <v>0</v>
      </c>
      <c r="AH143" s="142">
        <v>0</v>
      </c>
      <c r="AI143" s="142">
        <v>0</v>
      </c>
      <c r="AJ143" s="144">
        <v>0</v>
      </c>
      <c r="AK143" s="144">
        <v>0</v>
      </c>
      <c r="AL143" s="143">
        <v>0</v>
      </c>
      <c r="AM143" s="144"/>
      <c r="AN143" s="144"/>
      <c r="AO143" s="144"/>
      <c r="AP143" s="144"/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>
        <v>0</v>
      </c>
      <c r="AX143" s="142">
        <v>0</v>
      </c>
      <c r="AY143" s="144">
        <v>0</v>
      </c>
      <c r="AZ143" s="142">
        <v>0</v>
      </c>
      <c r="BA143" s="142">
        <v>0</v>
      </c>
      <c r="BB143" s="144">
        <v>0</v>
      </c>
      <c r="BC143" s="144">
        <v>0</v>
      </c>
      <c r="BD143" s="143">
        <v>0</v>
      </c>
      <c r="BE143" s="144"/>
      <c r="BF143" s="144"/>
      <c r="BG143" s="144"/>
      <c r="BH143" s="144"/>
      <c r="BI143" s="142">
        <v>0</v>
      </c>
      <c r="BJ143" s="142">
        <v>0</v>
      </c>
      <c r="BK143" s="142">
        <v>0</v>
      </c>
      <c r="BL143" s="142">
        <v>0</v>
      </c>
      <c r="BM143" s="142">
        <v>0</v>
      </c>
      <c r="BN143" s="142">
        <v>0</v>
      </c>
      <c r="BO143" s="142">
        <v>0</v>
      </c>
      <c r="BP143" s="142">
        <v>0</v>
      </c>
      <c r="BQ143" s="144">
        <v>0</v>
      </c>
      <c r="BR143" s="142">
        <v>0</v>
      </c>
      <c r="BS143" s="142">
        <v>0</v>
      </c>
      <c r="BT143" s="144">
        <v>0</v>
      </c>
      <c r="BU143" s="144">
        <v>0</v>
      </c>
      <c r="BV143" s="143">
        <v>0</v>
      </c>
      <c r="BW143" s="144"/>
      <c r="BX143" s="144"/>
      <c r="BY143" s="144"/>
      <c r="BZ143" s="144"/>
      <c r="CA143" s="142">
        <v>0</v>
      </c>
      <c r="CB143" s="142">
        <v>0</v>
      </c>
      <c r="CC143" s="142">
        <v>0</v>
      </c>
      <c r="CD143" s="142">
        <v>0</v>
      </c>
      <c r="CE143" s="142">
        <v>0</v>
      </c>
      <c r="CF143" s="142">
        <v>0</v>
      </c>
      <c r="CG143" s="142">
        <v>0</v>
      </c>
      <c r="CH143" s="142">
        <v>0</v>
      </c>
      <c r="CI143" s="144">
        <v>0</v>
      </c>
      <c r="CJ143" s="142">
        <v>0</v>
      </c>
      <c r="CK143" s="142">
        <v>0</v>
      </c>
      <c r="CL143" s="144">
        <v>0</v>
      </c>
      <c r="CM143" s="144">
        <v>0</v>
      </c>
      <c r="CN143" s="143">
        <v>0</v>
      </c>
      <c r="CO143" s="144"/>
      <c r="CP143" s="144"/>
      <c r="CQ143" s="144"/>
      <c r="CR143" s="144"/>
      <c r="CS143" s="142">
        <v>0</v>
      </c>
      <c r="CT143" s="142">
        <v>0</v>
      </c>
      <c r="CU143" s="142">
        <v>0</v>
      </c>
      <c r="CV143" s="142">
        <v>0</v>
      </c>
      <c r="CW143" s="142">
        <v>0</v>
      </c>
      <c r="CX143" s="142">
        <v>0</v>
      </c>
      <c r="CY143" s="142">
        <v>0</v>
      </c>
      <c r="CZ143" s="142">
        <v>0</v>
      </c>
      <c r="DA143" s="144">
        <v>0</v>
      </c>
      <c r="DB143" s="142">
        <v>0</v>
      </c>
      <c r="DC143" s="142">
        <v>0</v>
      </c>
      <c r="DD143" s="144">
        <v>0</v>
      </c>
      <c r="DE143" s="144">
        <v>0</v>
      </c>
      <c r="DF143" s="143">
        <v>0</v>
      </c>
    </row>
    <row r="144" spans="1:110" ht="12.75" hidden="1" customHeight="1" outlineLevel="1" x14ac:dyDescent="0.25">
      <c r="A144" s="141" t="s">
        <v>451</v>
      </c>
      <c r="B144" s="141" t="s">
        <v>452</v>
      </c>
      <c r="C144" s="141"/>
      <c r="D144" s="141"/>
      <c r="E144" s="141"/>
      <c r="F144" s="142">
        <v>0</v>
      </c>
      <c r="G144" s="142">
        <v>0</v>
      </c>
      <c r="H144" s="142">
        <v>0</v>
      </c>
      <c r="I144" s="142">
        <v>0</v>
      </c>
      <c r="J144" s="142">
        <v>0</v>
      </c>
      <c r="K144" s="142">
        <v>0</v>
      </c>
      <c r="L144" s="142">
        <v>0</v>
      </c>
      <c r="M144" s="142">
        <v>0</v>
      </c>
      <c r="N144" s="142">
        <v>0</v>
      </c>
      <c r="O144" s="142">
        <v>0</v>
      </c>
      <c r="P144" s="142">
        <v>0</v>
      </c>
      <c r="Q144" s="142">
        <v>0</v>
      </c>
      <c r="R144" s="142" t="s">
        <v>61</v>
      </c>
      <c r="S144" s="142">
        <v>0</v>
      </c>
      <c r="T144" s="143">
        <v>0</v>
      </c>
      <c r="U144" s="144"/>
      <c r="V144" s="144"/>
      <c r="W144" s="144"/>
      <c r="X144" s="144"/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4">
        <v>0</v>
      </c>
      <c r="AH144" s="142">
        <v>0</v>
      </c>
      <c r="AI144" s="142">
        <v>0</v>
      </c>
      <c r="AJ144" s="144">
        <v>0</v>
      </c>
      <c r="AK144" s="144">
        <v>0</v>
      </c>
      <c r="AL144" s="143">
        <v>0</v>
      </c>
      <c r="AM144" s="144"/>
      <c r="AN144" s="144"/>
      <c r="AO144" s="144"/>
      <c r="AP144" s="144"/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>
        <v>0</v>
      </c>
      <c r="AX144" s="142">
        <v>0</v>
      </c>
      <c r="AY144" s="144">
        <v>0</v>
      </c>
      <c r="AZ144" s="142">
        <v>0</v>
      </c>
      <c r="BA144" s="142">
        <v>0</v>
      </c>
      <c r="BB144" s="144">
        <v>0</v>
      </c>
      <c r="BC144" s="144">
        <v>0</v>
      </c>
      <c r="BD144" s="143">
        <v>0</v>
      </c>
      <c r="BE144" s="144"/>
      <c r="BF144" s="144"/>
      <c r="BG144" s="144"/>
      <c r="BH144" s="144"/>
      <c r="BI144" s="142">
        <v>0</v>
      </c>
      <c r="BJ144" s="142">
        <v>0</v>
      </c>
      <c r="BK144" s="142">
        <v>0</v>
      </c>
      <c r="BL144" s="142">
        <v>0</v>
      </c>
      <c r="BM144" s="142">
        <v>0</v>
      </c>
      <c r="BN144" s="142">
        <v>0</v>
      </c>
      <c r="BO144" s="142">
        <v>0</v>
      </c>
      <c r="BP144" s="142">
        <v>0</v>
      </c>
      <c r="BQ144" s="144">
        <v>0</v>
      </c>
      <c r="BR144" s="142">
        <v>0</v>
      </c>
      <c r="BS144" s="142">
        <v>0</v>
      </c>
      <c r="BT144" s="144">
        <v>0</v>
      </c>
      <c r="BU144" s="144">
        <v>0</v>
      </c>
      <c r="BV144" s="143">
        <v>0</v>
      </c>
      <c r="BW144" s="144"/>
      <c r="BX144" s="144"/>
      <c r="BY144" s="144"/>
      <c r="BZ144" s="144"/>
      <c r="CA144" s="142">
        <v>0</v>
      </c>
      <c r="CB144" s="142">
        <v>0</v>
      </c>
      <c r="CC144" s="142">
        <v>0</v>
      </c>
      <c r="CD144" s="142">
        <v>0</v>
      </c>
      <c r="CE144" s="142">
        <v>0</v>
      </c>
      <c r="CF144" s="142">
        <v>0</v>
      </c>
      <c r="CG144" s="142">
        <v>0</v>
      </c>
      <c r="CH144" s="142">
        <v>0</v>
      </c>
      <c r="CI144" s="144">
        <v>0</v>
      </c>
      <c r="CJ144" s="142">
        <v>0</v>
      </c>
      <c r="CK144" s="142">
        <v>0</v>
      </c>
      <c r="CL144" s="144">
        <v>0</v>
      </c>
      <c r="CM144" s="144">
        <v>0</v>
      </c>
      <c r="CN144" s="143">
        <v>0</v>
      </c>
      <c r="CO144" s="144"/>
      <c r="CP144" s="144"/>
      <c r="CQ144" s="144"/>
      <c r="CR144" s="144"/>
      <c r="CS144" s="142">
        <v>0</v>
      </c>
      <c r="CT144" s="142">
        <v>0</v>
      </c>
      <c r="CU144" s="142">
        <v>0</v>
      </c>
      <c r="CV144" s="142">
        <v>0</v>
      </c>
      <c r="CW144" s="142">
        <v>0</v>
      </c>
      <c r="CX144" s="142">
        <v>0</v>
      </c>
      <c r="CY144" s="142">
        <v>0</v>
      </c>
      <c r="CZ144" s="142">
        <v>0</v>
      </c>
      <c r="DA144" s="144">
        <v>0</v>
      </c>
      <c r="DB144" s="142">
        <v>0</v>
      </c>
      <c r="DC144" s="142">
        <v>0</v>
      </c>
      <c r="DD144" s="144">
        <v>0</v>
      </c>
      <c r="DE144" s="144">
        <v>0</v>
      </c>
      <c r="DF144" s="143">
        <v>0</v>
      </c>
    </row>
    <row r="145" spans="1:110" ht="12.75" hidden="1" customHeight="1" outlineLevel="1" x14ac:dyDescent="0.25">
      <c r="A145" s="141" t="s">
        <v>451</v>
      </c>
      <c r="B145" s="141" t="s">
        <v>452</v>
      </c>
      <c r="C145" s="141"/>
      <c r="D145" s="141"/>
      <c r="E145" s="141"/>
      <c r="F145" s="142">
        <v>0</v>
      </c>
      <c r="G145" s="142">
        <v>0</v>
      </c>
      <c r="H145" s="142">
        <v>0</v>
      </c>
      <c r="I145" s="142">
        <v>0</v>
      </c>
      <c r="J145" s="142">
        <v>0</v>
      </c>
      <c r="K145" s="142">
        <v>0</v>
      </c>
      <c r="L145" s="142">
        <v>0</v>
      </c>
      <c r="M145" s="142">
        <v>0</v>
      </c>
      <c r="N145" s="142">
        <v>0</v>
      </c>
      <c r="O145" s="142">
        <v>0</v>
      </c>
      <c r="P145" s="142">
        <v>0</v>
      </c>
      <c r="Q145" s="142">
        <v>0</v>
      </c>
      <c r="R145" s="142" t="s">
        <v>61</v>
      </c>
      <c r="S145" s="142">
        <v>0</v>
      </c>
      <c r="T145" s="143">
        <v>0</v>
      </c>
      <c r="U145" s="144"/>
      <c r="V145" s="144"/>
      <c r="W145" s="144"/>
      <c r="X145" s="144"/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4">
        <v>0</v>
      </c>
      <c r="AH145" s="142">
        <v>0</v>
      </c>
      <c r="AI145" s="142">
        <v>0</v>
      </c>
      <c r="AJ145" s="144">
        <v>0</v>
      </c>
      <c r="AK145" s="144">
        <v>0</v>
      </c>
      <c r="AL145" s="143">
        <v>0</v>
      </c>
      <c r="AM145" s="144"/>
      <c r="AN145" s="144"/>
      <c r="AO145" s="144"/>
      <c r="AP145" s="144"/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>
        <v>0</v>
      </c>
      <c r="AX145" s="142">
        <v>0</v>
      </c>
      <c r="AY145" s="144">
        <v>0</v>
      </c>
      <c r="AZ145" s="142">
        <v>0</v>
      </c>
      <c r="BA145" s="142">
        <v>0</v>
      </c>
      <c r="BB145" s="144">
        <v>0</v>
      </c>
      <c r="BC145" s="144">
        <v>0</v>
      </c>
      <c r="BD145" s="143">
        <v>0</v>
      </c>
      <c r="BE145" s="144"/>
      <c r="BF145" s="144"/>
      <c r="BG145" s="144"/>
      <c r="BH145" s="144"/>
      <c r="BI145" s="142">
        <v>0</v>
      </c>
      <c r="BJ145" s="142">
        <v>0</v>
      </c>
      <c r="BK145" s="142">
        <v>0</v>
      </c>
      <c r="BL145" s="142">
        <v>0</v>
      </c>
      <c r="BM145" s="142">
        <v>0</v>
      </c>
      <c r="BN145" s="142">
        <v>0</v>
      </c>
      <c r="BO145" s="142">
        <v>0</v>
      </c>
      <c r="BP145" s="142">
        <v>0</v>
      </c>
      <c r="BQ145" s="144">
        <v>0</v>
      </c>
      <c r="BR145" s="142">
        <v>0</v>
      </c>
      <c r="BS145" s="142">
        <v>0</v>
      </c>
      <c r="BT145" s="144">
        <v>0</v>
      </c>
      <c r="BU145" s="144">
        <v>0</v>
      </c>
      <c r="BV145" s="143">
        <v>0</v>
      </c>
      <c r="BW145" s="144"/>
      <c r="BX145" s="144"/>
      <c r="BY145" s="144"/>
      <c r="BZ145" s="144"/>
      <c r="CA145" s="142">
        <v>0</v>
      </c>
      <c r="CB145" s="142">
        <v>0</v>
      </c>
      <c r="CC145" s="142">
        <v>0</v>
      </c>
      <c r="CD145" s="142">
        <v>0</v>
      </c>
      <c r="CE145" s="142">
        <v>0</v>
      </c>
      <c r="CF145" s="142">
        <v>0</v>
      </c>
      <c r="CG145" s="142">
        <v>0</v>
      </c>
      <c r="CH145" s="142">
        <v>0</v>
      </c>
      <c r="CI145" s="144">
        <v>0</v>
      </c>
      <c r="CJ145" s="142">
        <v>0</v>
      </c>
      <c r="CK145" s="142">
        <v>0</v>
      </c>
      <c r="CL145" s="144">
        <v>0</v>
      </c>
      <c r="CM145" s="144">
        <v>0</v>
      </c>
      <c r="CN145" s="143">
        <v>0</v>
      </c>
      <c r="CO145" s="144"/>
      <c r="CP145" s="144"/>
      <c r="CQ145" s="144"/>
      <c r="CR145" s="144"/>
      <c r="CS145" s="142">
        <v>0</v>
      </c>
      <c r="CT145" s="142">
        <v>0</v>
      </c>
      <c r="CU145" s="142">
        <v>0</v>
      </c>
      <c r="CV145" s="142">
        <v>0</v>
      </c>
      <c r="CW145" s="142">
        <v>0</v>
      </c>
      <c r="CX145" s="142">
        <v>0</v>
      </c>
      <c r="CY145" s="142">
        <v>0</v>
      </c>
      <c r="CZ145" s="142">
        <v>0</v>
      </c>
      <c r="DA145" s="144">
        <v>0</v>
      </c>
      <c r="DB145" s="142">
        <v>0</v>
      </c>
      <c r="DC145" s="142">
        <v>0</v>
      </c>
      <c r="DD145" s="144">
        <v>0</v>
      </c>
      <c r="DE145" s="144">
        <v>0</v>
      </c>
      <c r="DF145" s="143">
        <v>0</v>
      </c>
    </row>
    <row r="146" spans="1:110" ht="12.75" hidden="1" customHeight="1" outlineLevel="1" x14ac:dyDescent="0.25">
      <c r="A146" s="141" t="s">
        <v>451</v>
      </c>
      <c r="B146" s="141" t="s">
        <v>452</v>
      </c>
      <c r="C146" s="141"/>
      <c r="D146" s="141"/>
      <c r="E146" s="141"/>
      <c r="F146" s="142">
        <v>0</v>
      </c>
      <c r="G146" s="142">
        <v>0</v>
      </c>
      <c r="H146" s="142">
        <v>0</v>
      </c>
      <c r="I146" s="142">
        <v>0</v>
      </c>
      <c r="J146" s="142">
        <v>0</v>
      </c>
      <c r="K146" s="142">
        <v>0</v>
      </c>
      <c r="L146" s="142">
        <v>0</v>
      </c>
      <c r="M146" s="142">
        <v>0</v>
      </c>
      <c r="N146" s="142">
        <v>0</v>
      </c>
      <c r="O146" s="142">
        <v>0</v>
      </c>
      <c r="P146" s="142">
        <v>0</v>
      </c>
      <c r="Q146" s="142">
        <v>0</v>
      </c>
      <c r="R146" s="142" t="s">
        <v>61</v>
      </c>
      <c r="S146" s="142">
        <v>0</v>
      </c>
      <c r="T146" s="143">
        <v>0</v>
      </c>
      <c r="U146" s="144"/>
      <c r="V146" s="144"/>
      <c r="W146" s="144"/>
      <c r="X146" s="144"/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4">
        <v>0</v>
      </c>
      <c r="AH146" s="142">
        <v>0</v>
      </c>
      <c r="AI146" s="142">
        <v>0</v>
      </c>
      <c r="AJ146" s="144">
        <v>0</v>
      </c>
      <c r="AK146" s="144">
        <v>0</v>
      </c>
      <c r="AL146" s="143">
        <v>0</v>
      </c>
      <c r="AM146" s="144"/>
      <c r="AN146" s="144"/>
      <c r="AO146" s="144"/>
      <c r="AP146" s="144"/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>
        <v>0</v>
      </c>
      <c r="AX146" s="142">
        <v>0</v>
      </c>
      <c r="AY146" s="144">
        <v>0</v>
      </c>
      <c r="AZ146" s="142">
        <v>0</v>
      </c>
      <c r="BA146" s="142">
        <v>0</v>
      </c>
      <c r="BB146" s="144">
        <v>0</v>
      </c>
      <c r="BC146" s="144">
        <v>0</v>
      </c>
      <c r="BD146" s="143">
        <v>0</v>
      </c>
      <c r="BE146" s="144"/>
      <c r="BF146" s="144"/>
      <c r="BG146" s="144"/>
      <c r="BH146" s="144"/>
      <c r="BI146" s="142">
        <v>0</v>
      </c>
      <c r="BJ146" s="142">
        <v>0</v>
      </c>
      <c r="BK146" s="142">
        <v>0</v>
      </c>
      <c r="BL146" s="142">
        <v>0</v>
      </c>
      <c r="BM146" s="142">
        <v>0</v>
      </c>
      <c r="BN146" s="142">
        <v>0</v>
      </c>
      <c r="BO146" s="142">
        <v>0</v>
      </c>
      <c r="BP146" s="142">
        <v>0</v>
      </c>
      <c r="BQ146" s="144">
        <v>0</v>
      </c>
      <c r="BR146" s="142">
        <v>0</v>
      </c>
      <c r="BS146" s="142">
        <v>0</v>
      </c>
      <c r="BT146" s="144">
        <v>0</v>
      </c>
      <c r="BU146" s="144">
        <v>0</v>
      </c>
      <c r="BV146" s="143">
        <v>0</v>
      </c>
      <c r="BW146" s="144"/>
      <c r="BX146" s="144"/>
      <c r="BY146" s="144"/>
      <c r="BZ146" s="144"/>
      <c r="CA146" s="142">
        <v>0</v>
      </c>
      <c r="CB146" s="142">
        <v>0</v>
      </c>
      <c r="CC146" s="142">
        <v>0</v>
      </c>
      <c r="CD146" s="142">
        <v>0</v>
      </c>
      <c r="CE146" s="142">
        <v>0</v>
      </c>
      <c r="CF146" s="142">
        <v>0</v>
      </c>
      <c r="CG146" s="142">
        <v>0</v>
      </c>
      <c r="CH146" s="142">
        <v>0</v>
      </c>
      <c r="CI146" s="144">
        <v>0</v>
      </c>
      <c r="CJ146" s="142">
        <v>0</v>
      </c>
      <c r="CK146" s="142">
        <v>0</v>
      </c>
      <c r="CL146" s="144">
        <v>0</v>
      </c>
      <c r="CM146" s="144">
        <v>0</v>
      </c>
      <c r="CN146" s="143">
        <v>0</v>
      </c>
      <c r="CO146" s="144"/>
      <c r="CP146" s="144"/>
      <c r="CQ146" s="144"/>
      <c r="CR146" s="144"/>
      <c r="CS146" s="142">
        <v>0</v>
      </c>
      <c r="CT146" s="142">
        <v>0</v>
      </c>
      <c r="CU146" s="142">
        <v>0</v>
      </c>
      <c r="CV146" s="142">
        <v>0</v>
      </c>
      <c r="CW146" s="142">
        <v>0</v>
      </c>
      <c r="CX146" s="142">
        <v>0</v>
      </c>
      <c r="CY146" s="142">
        <v>0</v>
      </c>
      <c r="CZ146" s="142">
        <v>0</v>
      </c>
      <c r="DA146" s="144">
        <v>0</v>
      </c>
      <c r="DB146" s="142">
        <v>0</v>
      </c>
      <c r="DC146" s="142">
        <v>0</v>
      </c>
      <c r="DD146" s="144">
        <v>0</v>
      </c>
      <c r="DE146" s="144">
        <v>0</v>
      </c>
      <c r="DF146" s="143">
        <v>0</v>
      </c>
    </row>
    <row r="147" spans="1:110" ht="12.75" hidden="1" customHeight="1" outlineLevel="1" x14ac:dyDescent="0.25">
      <c r="A147" s="141" t="s">
        <v>451</v>
      </c>
      <c r="B147" s="141" t="s">
        <v>452</v>
      </c>
      <c r="C147" s="141"/>
      <c r="D147" s="141"/>
      <c r="E147" s="141"/>
      <c r="F147" s="142">
        <v>0</v>
      </c>
      <c r="G147" s="142">
        <v>0</v>
      </c>
      <c r="H147" s="142">
        <v>0</v>
      </c>
      <c r="I147" s="142">
        <v>0</v>
      </c>
      <c r="J147" s="142">
        <v>0</v>
      </c>
      <c r="K147" s="142">
        <v>0</v>
      </c>
      <c r="L147" s="142">
        <v>0</v>
      </c>
      <c r="M147" s="142">
        <v>0</v>
      </c>
      <c r="N147" s="142">
        <v>0</v>
      </c>
      <c r="O147" s="142">
        <v>0</v>
      </c>
      <c r="P147" s="142">
        <v>0</v>
      </c>
      <c r="Q147" s="142">
        <v>0</v>
      </c>
      <c r="R147" s="142" t="s">
        <v>61</v>
      </c>
      <c r="S147" s="142">
        <v>0</v>
      </c>
      <c r="T147" s="143">
        <v>0</v>
      </c>
      <c r="U147" s="144"/>
      <c r="V147" s="144"/>
      <c r="W147" s="144"/>
      <c r="X147" s="144"/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4">
        <v>0</v>
      </c>
      <c r="AH147" s="142">
        <v>0</v>
      </c>
      <c r="AI147" s="142">
        <v>0</v>
      </c>
      <c r="AJ147" s="144">
        <v>0</v>
      </c>
      <c r="AK147" s="144">
        <v>0</v>
      </c>
      <c r="AL147" s="143">
        <v>0</v>
      </c>
      <c r="AM147" s="144"/>
      <c r="AN147" s="144"/>
      <c r="AO147" s="144"/>
      <c r="AP147" s="144"/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>
        <v>0</v>
      </c>
      <c r="AX147" s="142">
        <v>0</v>
      </c>
      <c r="AY147" s="144">
        <v>0</v>
      </c>
      <c r="AZ147" s="142">
        <v>0</v>
      </c>
      <c r="BA147" s="142">
        <v>0</v>
      </c>
      <c r="BB147" s="144">
        <v>0</v>
      </c>
      <c r="BC147" s="144">
        <v>0</v>
      </c>
      <c r="BD147" s="143">
        <v>0</v>
      </c>
      <c r="BE147" s="144"/>
      <c r="BF147" s="144"/>
      <c r="BG147" s="144"/>
      <c r="BH147" s="144"/>
      <c r="BI147" s="142">
        <v>0</v>
      </c>
      <c r="BJ147" s="142">
        <v>0</v>
      </c>
      <c r="BK147" s="142">
        <v>0</v>
      </c>
      <c r="BL147" s="142">
        <v>0</v>
      </c>
      <c r="BM147" s="142">
        <v>0</v>
      </c>
      <c r="BN147" s="142">
        <v>0</v>
      </c>
      <c r="BO147" s="142">
        <v>0</v>
      </c>
      <c r="BP147" s="142">
        <v>0</v>
      </c>
      <c r="BQ147" s="144">
        <v>0</v>
      </c>
      <c r="BR147" s="142">
        <v>0</v>
      </c>
      <c r="BS147" s="142">
        <v>0</v>
      </c>
      <c r="BT147" s="144">
        <v>0</v>
      </c>
      <c r="BU147" s="144">
        <v>0</v>
      </c>
      <c r="BV147" s="143">
        <v>0</v>
      </c>
      <c r="BW147" s="144"/>
      <c r="BX147" s="144"/>
      <c r="BY147" s="144"/>
      <c r="BZ147" s="144"/>
      <c r="CA147" s="142">
        <v>0</v>
      </c>
      <c r="CB147" s="142">
        <v>0</v>
      </c>
      <c r="CC147" s="142">
        <v>0</v>
      </c>
      <c r="CD147" s="142">
        <v>0</v>
      </c>
      <c r="CE147" s="142">
        <v>0</v>
      </c>
      <c r="CF147" s="142">
        <v>0</v>
      </c>
      <c r="CG147" s="142">
        <v>0</v>
      </c>
      <c r="CH147" s="142">
        <v>0</v>
      </c>
      <c r="CI147" s="144">
        <v>0</v>
      </c>
      <c r="CJ147" s="142">
        <v>0</v>
      </c>
      <c r="CK147" s="142">
        <v>0</v>
      </c>
      <c r="CL147" s="144">
        <v>0</v>
      </c>
      <c r="CM147" s="144">
        <v>0</v>
      </c>
      <c r="CN147" s="143">
        <v>0</v>
      </c>
      <c r="CO147" s="144"/>
      <c r="CP147" s="144"/>
      <c r="CQ147" s="144"/>
      <c r="CR147" s="144"/>
      <c r="CS147" s="142">
        <v>0</v>
      </c>
      <c r="CT147" s="142">
        <v>0</v>
      </c>
      <c r="CU147" s="142">
        <v>0</v>
      </c>
      <c r="CV147" s="142">
        <v>0</v>
      </c>
      <c r="CW147" s="142">
        <v>0</v>
      </c>
      <c r="CX147" s="142">
        <v>0</v>
      </c>
      <c r="CY147" s="142">
        <v>0</v>
      </c>
      <c r="CZ147" s="142">
        <v>0</v>
      </c>
      <c r="DA147" s="144">
        <v>0</v>
      </c>
      <c r="DB147" s="142">
        <v>0</v>
      </c>
      <c r="DC147" s="142">
        <v>0</v>
      </c>
      <c r="DD147" s="144">
        <v>0</v>
      </c>
      <c r="DE147" s="144">
        <v>0</v>
      </c>
      <c r="DF147" s="143">
        <v>0</v>
      </c>
    </row>
    <row r="148" spans="1:110" ht="12.75" hidden="1" customHeight="1" outlineLevel="1" x14ac:dyDescent="0.25">
      <c r="A148" s="141" t="s">
        <v>451</v>
      </c>
      <c r="B148" s="141" t="s">
        <v>452</v>
      </c>
      <c r="C148" s="141"/>
      <c r="D148" s="141"/>
      <c r="E148" s="141"/>
      <c r="F148" s="142">
        <v>0</v>
      </c>
      <c r="G148" s="142">
        <v>0</v>
      </c>
      <c r="H148" s="142">
        <v>0</v>
      </c>
      <c r="I148" s="142">
        <v>0</v>
      </c>
      <c r="J148" s="142">
        <v>0</v>
      </c>
      <c r="K148" s="142">
        <v>0</v>
      </c>
      <c r="L148" s="142">
        <v>0</v>
      </c>
      <c r="M148" s="142">
        <v>0</v>
      </c>
      <c r="N148" s="142">
        <v>0</v>
      </c>
      <c r="O148" s="142">
        <v>0</v>
      </c>
      <c r="P148" s="142">
        <v>0</v>
      </c>
      <c r="Q148" s="142">
        <v>0</v>
      </c>
      <c r="R148" s="142" t="s">
        <v>61</v>
      </c>
      <c r="S148" s="142">
        <v>0</v>
      </c>
      <c r="T148" s="143">
        <v>0</v>
      </c>
      <c r="U148" s="144"/>
      <c r="V148" s="144"/>
      <c r="W148" s="144"/>
      <c r="X148" s="144"/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4">
        <v>0</v>
      </c>
      <c r="AH148" s="142">
        <v>0</v>
      </c>
      <c r="AI148" s="142">
        <v>0</v>
      </c>
      <c r="AJ148" s="144">
        <v>0</v>
      </c>
      <c r="AK148" s="144">
        <v>0</v>
      </c>
      <c r="AL148" s="143">
        <v>0</v>
      </c>
      <c r="AM148" s="144"/>
      <c r="AN148" s="144"/>
      <c r="AO148" s="144"/>
      <c r="AP148" s="144"/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>
        <v>0</v>
      </c>
      <c r="AX148" s="142">
        <v>0</v>
      </c>
      <c r="AY148" s="144">
        <v>0</v>
      </c>
      <c r="AZ148" s="142">
        <v>0</v>
      </c>
      <c r="BA148" s="142">
        <v>0</v>
      </c>
      <c r="BB148" s="144">
        <v>0</v>
      </c>
      <c r="BC148" s="144">
        <v>0</v>
      </c>
      <c r="BD148" s="143">
        <v>0</v>
      </c>
      <c r="BE148" s="144"/>
      <c r="BF148" s="144"/>
      <c r="BG148" s="144"/>
      <c r="BH148" s="144"/>
      <c r="BI148" s="142">
        <v>0</v>
      </c>
      <c r="BJ148" s="142">
        <v>0</v>
      </c>
      <c r="BK148" s="142">
        <v>0</v>
      </c>
      <c r="BL148" s="142">
        <v>0</v>
      </c>
      <c r="BM148" s="142">
        <v>0</v>
      </c>
      <c r="BN148" s="142">
        <v>0</v>
      </c>
      <c r="BO148" s="142">
        <v>0</v>
      </c>
      <c r="BP148" s="142">
        <v>0</v>
      </c>
      <c r="BQ148" s="144">
        <v>0</v>
      </c>
      <c r="BR148" s="142">
        <v>0</v>
      </c>
      <c r="BS148" s="142">
        <v>0</v>
      </c>
      <c r="BT148" s="144">
        <v>0</v>
      </c>
      <c r="BU148" s="144">
        <v>0</v>
      </c>
      <c r="BV148" s="143">
        <v>0</v>
      </c>
      <c r="BW148" s="144"/>
      <c r="BX148" s="144"/>
      <c r="BY148" s="144"/>
      <c r="BZ148" s="144"/>
      <c r="CA148" s="142">
        <v>0</v>
      </c>
      <c r="CB148" s="142">
        <v>0</v>
      </c>
      <c r="CC148" s="142">
        <v>0</v>
      </c>
      <c r="CD148" s="142">
        <v>0</v>
      </c>
      <c r="CE148" s="142">
        <v>0</v>
      </c>
      <c r="CF148" s="142">
        <v>0</v>
      </c>
      <c r="CG148" s="142">
        <v>0</v>
      </c>
      <c r="CH148" s="142">
        <v>0</v>
      </c>
      <c r="CI148" s="144">
        <v>0</v>
      </c>
      <c r="CJ148" s="142">
        <v>0</v>
      </c>
      <c r="CK148" s="142">
        <v>0</v>
      </c>
      <c r="CL148" s="144">
        <v>0</v>
      </c>
      <c r="CM148" s="144">
        <v>0</v>
      </c>
      <c r="CN148" s="143">
        <v>0</v>
      </c>
      <c r="CO148" s="144"/>
      <c r="CP148" s="144"/>
      <c r="CQ148" s="144"/>
      <c r="CR148" s="144"/>
      <c r="CS148" s="142">
        <v>0</v>
      </c>
      <c r="CT148" s="142">
        <v>0</v>
      </c>
      <c r="CU148" s="142">
        <v>0</v>
      </c>
      <c r="CV148" s="142">
        <v>0</v>
      </c>
      <c r="CW148" s="142">
        <v>0</v>
      </c>
      <c r="CX148" s="142">
        <v>0</v>
      </c>
      <c r="CY148" s="142">
        <v>0</v>
      </c>
      <c r="CZ148" s="142">
        <v>0</v>
      </c>
      <c r="DA148" s="144">
        <v>0</v>
      </c>
      <c r="DB148" s="142">
        <v>0</v>
      </c>
      <c r="DC148" s="142">
        <v>0</v>
      </c>
      <c r="DD148" s="144">
        <v>0</v>
      </c>
      <c r="DE148" s="144">
        <v>0</v>
      </c>
      <c r="DF148" s="143">
        <v>0</v>
      </c>
    </row>
    <row r="149" spans="1:110" ht="12.75" hidden="1" customHeight="1" outlineLevel="1" x14ac:dyDescent="0.25">
      <c r="A149" s="141" t="s">
        <v>451</v>
      </c>
      <c r="B149" s="141" t="s">
        <v>452</v>
      </c>
      <c r="C149" s="141"/>
      <c r="D149" s="141"/>
      <c r="E149" s="141"/>
      <c r="F149" s="142">
        <v>0</v>
      </c>
      <c r="G149" s="142">
        <v>0</v>
      </c>
      <c r="H149" s="142">
        <v>0</v>
      </c>
      <c r="I149" s="142">
        <v>0</v>
      </c>
      <c r="J149" s="142">
        <v>0</v>
      </c>
      <c r="K149" s="142">
        <v>0</v>
      </c>
      <c r="L149" s="142">
        <v>0</v>
      </c>
      <c r="M149" s="142">
        <v>0</v>
      </c>
      <c r="N149" s="142">
        <v>0</v>
      </c>
      <c r="O149" s="142">
        <v>0</v>
      </c>
      <c r="P149" s="142">
        <v>0</v>
      </c>
      <c r="Q149" s="142">
        <v>0</v>
      </c>
      <c r="R149" s="142" t="s">
        <v>61</v>
      </c>
      <c r="S149" s="142">
        <v>0</v>
      </c>
      <c r="T149" s="143">
        <v>0</v>
      </c>
      <c r="U149" s="144"/>
      <c r="V149" s="144"/>
      <c r="W149" s="144"/>
      <c r="X149" s="144"/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4">
        <v>0</v>
      </c>
      <c r="AH149" s="142">
        <v>0</v>
      </c>
      <c r="AI149" s="142">
        <v>0</v>
      </c>
      <c r="AJ149" s="144">
        <v>0</v>
      </c>
      <c r="AK149" s="144">
        <v>0</v>
      </c>
      <c r="AL149" s="143">
        <v>0</v>
      </c>
      <c r="AM149" s="144"/>
      <c r="AN149" s="144"/>
      <c r="AO149" s="144"/>
      <c r="AP149" s="144"/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>
        <v>0</v>
      </c>
      <c r="AX149" s="142">
        <v>0</v>
      </c>
      <c r="AY149" s="144">
        <v>0</v>
      </c>
      <c r="AZ149" s="142">
        <v>0</v>
      </c>
      <c r="BA149" s="142">
        <v>0</v>
      </c>
      <c r="BB149" s="144">
        <v>0</v>
      </c>
      <c r="BC149" s="144">
        <v>0</v>
      </c>
      <c r="BD149" s="143">
        <v>0</v>
      </c>
      <c r="BE149" s="144"/>
      <c r="BF149" s="144"/>
      <c r="BG149" s="144"/>
      <c r="BH149" s="144"/>
      <c r="BI149" s="142">
        <v>0</v>
      </c>
      <c r="BJ149" s="142">
        <v>0</v>
      </c>
      <c r="BK149" s="142">
        <v>0</v>
      </c>
      <c r="BL149" s="142">
        <v>0</v>
      </c>
      <c r="BM149" s="142">
        <v>0</v>
      </c>
      <c r="BN149" s="142">
        <v>0</v>
      </c>
      <c r="BO149" s="142">
        <v>0</v>
      </c>
      <c r="BP149" s="142">
        <v>0</v>
      </c>
      <c r="BQ149" s="144">
        <v>0</v>
      </c>
      <c r="BR149" s="142">
        <v>0</v>
      </c>
      <c r="BS149" s="142">
        <v>0</v>
      </c>
      <c r="BT149" s="144">
        <v>0</v>
      </c>
      <c r="BU149" s="144">
        <v>0</v>
      </c>
      <c r="BV149" s="143">
        <v>0</v>
      </c>
      <c r="BW149" s="144"/>
      <c r="BX149" s="144"/>
      <c r="BY149" s="144"/>
      <c r="BZ149" s="144"/>
      <c r="CA149" s="142">
        <v>0</v>
      </c>
      <c r="CB149" s="142">
        <v>0</v>
      </c>
      <c r="CC149" s="142">
        <v>0</v>
      </c>
      <c r="CD149" s="142">
        <v>0</v>
      </c>
      <c r="CE149" s="142">
        <v>0</v>
      </c>
      <c r="CF149" s="142">
        <v>0</v>
      </c>
      <c r="CG149" s="142">
        <v>0</v>
      </c>
      <c r="CH149" s="142">
        <v>0</v>
      </c>
      <c r="CI149" s="144">
        <v>0</v>
      </c>
      <c r="CJ149" s="142">
        <v>0</v>
      </c>
      <c r="CK149" s="142">
        <v>0</v>
      </c>
      <c r="CL149" s="144">
        <v>0</v>
      </c>
      <c r="CM149" s="144">
        <v>0</v>
      </c>
      <c r="CN149" s="143">
        <v>0</v>
      </c>
      <c r="CO149" s="144"/>
      <c r="CP149" s="144"/>
      <c r="CQ149" s="144"/>
      <c r="CR149" s="144"/>
      <c r="CS149" s="142">
        <v>0</v>
      </c>
      <c r="CT149" s="142">
        <v>0</v>
      </c>
      <c r="CU149" s="142">
        <v>0</v>
      </c>
      <c r="CV149" s="142">
        <v>0</v>
      </c>
      <c r="CW149" s="142">
        <v>0</v>
      </c>
      <c r="CX149" s="142">
        <v>0</v>
      </c>
      <c r="CY149" s="142">
        <v>0</v>
      </c>
      <c r="CZ149" s="142">
        <v>0</v>
      </c>
      <c r="DA149" s="144">
        <v>0</v>
      </c>
      <c r="DB149" s="142">
        <v>0</v>
      </c>
      <c r="DC149" s="142">
        <v>0</v>
      </c>
      <c r="DD149" s="144">
        <v>0</v>
      </c>
      <c r="DE149" s="144">
        <v>0</v>
      </c>
      <c r="DF149" s="143">
        <v>0</v>
      </c>
    </row>
    <row r="150" spans="1:110" ht="12.75" hidden="1" customHeight="1" outlineLevel="1" x14ac:dyDescent="0.25">
      <c r="A150" s="141" t="s">
        <v>451</v>
      </c>
      <c r="B150" s="141" t="s">
        <v>452</v>
      </c>
      <c r="C150" s="141"/>
      <c r="D150" s="141"/>
      <c r="E150" s="141"/>
      <c r="F150" s="142">
        <v>0</v>
      </c>
      <c r="G150" s="142">
        <v>0</v>
      </c>
      <c r="H150" s="142">
        <v>0</v>
      </c>
      <c r="I150" s="142">
        <v>0</v>
      </c>
      <c r="J150" s="142">
        <v>0</v>
      </c>
      <c r="K150" s="142">
        <v>0</v>
      </c>
      <c r="L150" s="142">
        <v>0</v>
      </c>
      <c r="M150" s="142">
        <v>0</v>
      </c>
      <c r="N150" s="142">
        <v>0</v>
      </c>
      <c r="O150" s="142">
        <v>0</v>
      </c>
      <c r="P150" s="142">
        <v>0</v>
      </c>
      <c r="Q150" s="142">
        <v>0</v>
      </c>
      <c r="R150" s="142" t="s">
        <v>61</v>
      </c>
      <c r="S150" s="142">
        <v>0</v>
      </c>
      <c r="T150" s="143">
        <v>0</v>
      </c>
      <c r="U150" s="144"/>
      <c r="V150" s="144"/>
      <c r="W150" s="144"/>
      <c r="X150" s="144"/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4">
        <v>0</v>
      </c>
      <c r="AH150" s="142">
        <v>0</v>
      </c>
      <c r="AI150" s="142">
        <v>0</v>
      </c>
      <c r="AJ150" s="144">
        <v>0</v>
      </c>
      <c r="AK150" s="144">
        <v>0</v>
      </c>
      <c r="AL150" s="143">
        <v>0</v>
      </c>
      <c r="AM150" s="144"/>
      <c r="AN150" s="144"/>
      <c r="AO150" s="144"/>
      <c r="AP150" s="144"/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>
        <v>0</v>
      </c>
      <c r="AX150" s="142">
        <v>0</v>
      </c>
      <c r="AY150" s="144">
        <v>0</v>
      </c>
      <c r="AZ150" s="142">
        <v>0</v>
      </c>
      <c r="BA150" s="142">
        <v>0</v>
      </c>
      <c r="BB150" s="144">
        <v>0</v>
      </c>
      <c r="BC150" s="144">
        <v>0</v>
      </c>
      <c r="BD150" s="143">
        <v>0</v>
      </c>
      <c r="BE150" s="144"/>
      <c r="BF150" s="144"/>
      <c r="BG150" s="144"/>
      <c r="BH150" s="144"/>
      <c r="BI150" s="142">
        <v>0</v>
      </c>
      <c r="BJ150" s="142">
        <v>0</v>
      </c>
      <c r="BK150" s="142">
        <v>0</v>
      </c>
      <c r="BL150" s="142">
        <v>0</v>
      </c>
      <c r="BM150" s="142">
        <v>0</v>
      </c>
      <c r="BN150" s="142">
        <v>0</v>
      </c>
      <c r="BO150" s="142">
        <v>0</v>
      </c>
      <c r="BP150" s="142">
        <v>0</v>
      </c>
      <c r="BQ150" s="144">
        <v>0</v>
      </c>
      <c r="BR150" s="142">
        <v>0</v>
      </c>
      <c r="BS150" s="142">
        <v>0</v>
      </c>
      <c r="BT150" s="144">
        <v>0</v>
      </c>
      <c r="BU150" s="144">
        <v>0</v>
      </c>
      <c r="BV150" s="143">
        <v>0</v>
      </c>
      <c r="BW150" s="144"/>
      <c r="BX150" s="144"/>
      <c r="BY150" s="144"/>
      <c r="BZ150" s="144"/>
      <c r="CA150" s="142">
        <v>0</v>
      </c>
      <c r="CB150" s="142">
        <v>0</v>
      </c>
      <c r="CC150" s="142">
        <v>0</v>
      </c>
      <c r="CD150" s="142">
        <v>0</v>
      </c>
      <c r="CE150" s="142">
        <v>0</v>
      </c>
      <c r="CF150" s="142">
        <v>0</v>
      </c>
      <c r="CG150" s="142">
        <v>0</v>
      </c>
      <c r="CH150" s="142">
        <v>0</v>
      </c>
      <c r="CI150" s="144">
        <v>0</v>
      </c>
      <c r="CJ150" s="142">
        <v>0</v>
      </c>
      <c r="CK150" s="142">
        <v>0</v>
      </c>
      <c r="CL150" s="144">
        <v>0</v>
      </c>
      <c r="CM150" s="144">
        <v>0</v>
      </c>
      <c r="CN150" s="143">
        <v>0</v>
      </c>
      <c r="CO150" s="144"/>
      <c r="CP150" s="144"/>
      <c r="CQ150" s="144"/>
      <c r="CR150" s="144"/>
      <c r="CS150" s="142">
        <v>0</v>
      </c>
      <c r="CT150" s="142">
        <v>0</v>
      </c>
      <c r="CU150" s="142">
        <v>0</v>
      </c>
      <c r="CV150" s="142">
        <v>0</v>
      </c>
      <c r="CW150" s="142">
        <v>0</v>
      </c>
      <c r="CX150" s="142">
        <v>0</v>
      </c>
      <c r="CY150" s="142">
        <v>0</v>
      </c>
      <c r="CZ150" s="142">
        <v>0</v>
      </c>
      <c r="DA150" s="144">
        <v>0</v>
      </c>
      <c r="DB150" s="142">
        <v>0</v>
      </c>
      <c r="DC150" s="142">
        <v>0</v>
      </c>
      <c r="DD150" s="144">
        <v>0</v>
      </c>
      <c r="DE150" s="144">
        <v>0</v>
      </c>
      <c r="DF150" s="143">
        <v>0</v>
      </c>
    </row>
    <row r="151" spans="1:110" ht="12.75" hidden="1" customHeight="1" outlineLevel="1" x14ac:dyDescent="0.25">
      <c r="A151" s="141" t="s">
        <v>451</v>
      </c>
      <c r="B151" s="141" t="s">
        <v>452</v>
      </c>
      <c r="C151" s="141"/>
      <c r="D151" s="141"/>
      <c r="E151" s="141"/>
      <c r="F151" s="142">
        <v>0</v>
      </c>
      <c r="G151" s="142">
        <v>0</v>
      </c>
      <c r="H151" s="142">
        <v>0</v>
      </c>
      <c r="I151" s="142">
        <v>0</v>
      </c>
      <c r="J151" s="142">
        <v>0</v>
      </c>
      <c r="K151" s="142">
        <v>0</v>
      </c>
      <c r="L151" s="142">
        <v>0</v>
      </c>
      <c r="M151" s="142">
        <v>0</v>
      </c>
      <c r="N151" s="142">
        <v>0</v>
      </c>
      <c r="O151" s="142">
        <v>0</v>
      </c>
      <c r="P151" s="142">
        <v>0</v>
      </c>
      <c r="Q151" s="142">
        <v>0</v>
      </c>
      <c r="R151" s="142" t="s">
        <v>61</v>
      </c>
      <c r="S151" s="142">
        <v>0</v>
      </c>
      <c r="T151" s="143">
        <v>0</v>
      </c>
      <c r="U151" s="144"/>
      <c r="V151" s="144"/>
      <c r="W151" s="144"/>
      <c r="X151" s="144"/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4">
        <v>0</v>
      </c>
      <c r="AH151" s="142">
        <v>0</v>
      </c>
      <c r="AI151" s="142">
        <v>0</v>
      </c>
      <c r="AJ151" s="144">
        <v>0</v>
      </c>
      <c r="AK151" s="144">
        <v>0</v>
      </c>
      <c r="AL151" s="143">
        <v>0</v>
      </c>
      <c r="AM151" s="144"/>
      <c r="AN151" s="144"/>
      <c r="AO151" s="144"/>
      <c r="AP151" s="144"/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>
        <v>0</v>
      </c>
      <c r="AX151" s="142">
        <v>0</v>
      </c>
      <c r="AY151" s="144">
        <v>0</v>
      </c>
      <c r="AZ151" s="142">
        <v>0</v>
      </c>
      <c r="BA151" s="142">
        <v>0</v>
      </c>
      <c r="BB151" s="144">
        <v>0</v>
      </c>
      <c r="BC151" s="144">
        <v>0</v>
      </c>
      <c r="BD151" s="143">
        <v>0</v>
      </c>
      <c r="BE151" s="144"/>
      <c r="BF151" s="144"/>
      <c r="BG151" s="144"/>
      <c r="BH151" s="144"/>
      <c r="BI151" s="142">
        <v>0</v>
      </c>
      <c r="BJ151" s="142">
        <v>0</v>
      </c>
      <c r="BK151" s="142">
        <v>0</v>
      </c>
      <c r="BL151" s="142">
        <v>0</v>
      </c>
      <c r="BM151" s="142">
        <v>0</v>
      </c>
      <c r="BN151" s="142">
        <v>0</v>
      </c>
      <c r="BO151" s="142">
        <v>0</v>
      </c>
      <c r="BP151" s="142">
        <v>0</v>
      </c>
      <c r="BQ151" s="144">
        <v>0</v>
      </c>
      <c r="BR151" s="142">
        <v>0</v>
      </c>
      <c r="BS151" s="142">
        <v>0</v>
      </c>
      <c r="BT151" s="144">
        <v>0</v>
      </c>
      <c r="BU151" s="144">
        <v>0</v>
      </c>
      <c r="BV151" s="143">
        <v>0</v>
      </c>
      <c r="BW151" s="144"/>
      <c r="BX151" s="144"/>
      <c r="BY151" s="144"/>
      <c r="BZ151" s="144"/>
      <c r="CA151" s="142">
        <v>0</v>
      </c>
      <c r="CB151" s="142">
        <v>0</v>
      </c>
      <c r="CC151" s="142">
        <v>0</v>
      </c>
      <c r="CD151" s="142">
        <v>0</v>
      </c>
      <c r="CE151" s="142">
        <v>0</v>
      </c>
      <c r="CF151" s="142">
        <v>0</v>
      </c>
      <c r="CG151" s="142">
        <v>0</v>
      </c>
      <c r="CH151" s="142">
        <v>0</v>
      </c>
      <c r="CI151" s="144">
        <v>0</v>
      </c>
      <c r="CJ151" s="142">
        <v>0</v>
      </c>
      <c r="CK151" s="142">
        <v>0</v>
      </c>
      <c r="CL151" s="144">
        <v>0</v>
      </c>
      <c r="CM151" s="144">
        <v>0</v>
      </c>
      <c r="CN151" s="143">
        <v>0</v>
      </c>
      <c r="CO151" s="144"/>
      <c r="CP151" s="144"/>
      <c r="CQ151" s="144"/>
      <c r="CR151" s="144"/>
      <c r="CS151" s="142">
        <v>0</v>
      </c>
      <c r="CT151" s="142">
        <v>0</v>
      </c>
      <c r="CU151" s="142">
        <v>0</v>
      </c>
      <c r="CV151" s="142">
        <v>0</v>
      </c>
      <c r="CW151" s="142">
        <v>0</v>
      </c>
      <c r="CX151" s="142">
        <v>0</v>
      </c>
      <c r="CY151" s="142">
        <v>0</v>
      </c>
      <c r="CZ151" s="142">
        <v>0</v>
      </c>
      <c r="DA151" s="144">
        <v>0</v>
      </c>
      <c r="DB151" s="142">
        <v>0</v>
      </c>
      <c r="DC151" s="142">
        <v>0</v>
      </c>
      <c r="DD151" s="144">
        <v>0</v>
      </c>
      <c r="DE151" s="144">
        <v>0</v>
      </c>
      <c r="DF151" s="143">
        <v>0</v>
      </c>
    </row>
    <row r="152" spans="1:110" ht="12.75" hidden="1" customHeight="1" outlineLevel="1" x14ac:dyDescent="0.25">
      <c r="A152" s="141" t="s">
        <v>451</v>
      </c>
      <c r="B152" s="141" t="s">
        <v>452</v>
      </c>
      <c r="C152" s="141"/>
      <c r="D152" s="141"/>
      <c r="E152" s="141"/>
      <c r="F152" s="142">
        <v>0</v>
      </c>
      <c r="G152" s="142">
        <v>0</v>
      </c>
      <c r="H152" s="142">
        <v>0</v>
      </c>
      <c r="I152" s="142">
        <v>0</v>
      </c>
      <c r="J152" s="142">
        <v>0</v>
      </c>
      <c r="K152" s="142">
        <v>0</v>
      </c>
      <c r="L152" s="142">
        <v>0</v>
      </c>
      <c r="M152" s="142">
        <v>0</v>
      </c>
      <c r="N152" s="142">
        <v>0</v>
      </c>
      <c r="O152" s="142">
        <v>0</v>
      </c>
      <c r="P152" s="142">
        <v>0</v>
      </c>
      <c r="Q152" s="142">
        <v>0</v>
      </c>
      <c r="R152" s="142" t="s">
        <v>61</v>
      </c>
      <c r="S152" s="142">
        <v>0</v>
      </c>
      <c r="T152" s="143">
        <v>0</v>
      </c>
      <c r="U152" s="144"/>
      <c r="V152" s="144"/>
      <c r="W152" s="144"/>
      <c r="X152" s="144"/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4">
        <v>0</v>
      </c>
      <c r="AH152" s="142">
        <v>0</v>
      </c>
      <c r="AI152" s="142">
        <v>0</v>
      </c>
      <c r="AJ152" s="144">
        <v>0</v>
      </c>
      <c r="AK152" s="144">
        <v>0</v>
      </c>
      <c r="AL152" s="143">
        <v>0</v>
      </c>
      <c r="AM152" s="144"/>
      <c r="AN152" s="144"/>
      <c r="AO152" s="144"/>
      <c r="AP152" s="144"/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>
        <v>0</v>
      </c>
      <c r="AX152" s="142">
        <v>0</v>
      </c>
      <c r="AY152" s="144">
        <v>0</v>
      </c>
      <c r="AZ152" s="142">
        <v>0</v>
      </c>
      <c r="BA152" s="142">
        <v>0</v>
      </c>
      <c r="BB152" s="144">
        <v>0</v>
      </c>
      <c r="BC152" s="144">
        <v>0</v>
      </c>
      <c r="BD152" s="143">
        <v>0</v>
      </c>
      <c r="BE152" s="144"/>
      <c r="BF152" s="144"/>
      <c r="BG152" s="144"/>
      <c r="BH152" s="144"/>
      <c r="BI152" s="142">
        <v>0</v>
      </c>
      <c r="BJ152" s="142">
        <v>0</v>
      </c>
      <c r="BK152" s="142">
        <v>0</v>
      </c>
      <c r="BL152" s="142">
        <v>0</v>
      </c>
      <c r="BM152" s="142">
        <v>0</v>
      </c>
      <c r="BN152" s="142">
        <v>0</v>
      </c>
      <c r="BO152" s="142">
        <v>0</v>
      </c>
      <c r="BP152" s="142">
        <v>0</v>
      </c>
      <c r="BQ152" s="144">
        <v>0</v>
      </c>
      <c r="BR152" s="142">
        <v>0</v>
      </c>
      <c r="BS152" s="142">
        <v>0</v>
      </c>
      <c r="BT152" s="144">
        <v>0</v>
      </c>
      <c r="BU152" s="144">
        <v>0</v>
      </c>
      <c r="BV152" s="143">
        <v>0</v>
      </c>
      <c r="BW152" s="144"/>
      <c r="BX152" s="144"/>
      <c r="BY152" s="144"/>
      <c r="BZ152" s="144"/>
      <c r="CA152" s="142">
        <v>0</v>
      </c>
      <c r="CB152" s="142">
        <v>0</v>
      </c>
      <c r="CC152" s="142">
        <v>0</v>
      </c>
      <c r="CD152" s="142">
        <v>0</v>
      </c>
      <c r="CE152" s="142">
        <v>0</v>
      </c>
      <c r="CF152" s="142">
        <v>0</v>
      </c>
      <c r="CG152" s="142">
        <v>0</v>
      </c>
      <c r="CH152" s="142">
        <v>0</v>
      </c>
      <c r="CI152" s="144">
        <v>0</v>
      </c>
      <c r="CJ152" s="142">
        <v>0</v>
      </c>
      <c r="CK152" s="142">
        <v>0</v>
      </c>
      <c r="CL152" s="144">
        <v>0</v>
      </c>
      <c r="CM152" s="144">
        <v>0</v>
      </c>
      <c r="CN152" s="143">
        <v>0</v>
      </c>
      <c r="CO152" s="144"/>
      <c r="CP152" s="144"/>
      <c r="CQ152" s="144"/>
      <c r="CR152" s="144"/>
      <c r="CS152" s="142">
        <v>0</v>
      </c>
      <c r="CT152" s="142">
        <v>0</v>
      </c>
      <c r="CU152" s="142">
        <v>0</v>
      </c>
      <c r="CV152" s="142">
        <v>0</v>
      </c>
      <c r="CW152" s="142">
        <v>0</v>
      </c>
      <c r="CX152" s="142">
        <v>0</v>
      </c>
      <c r="CY152" s="142">
        <v>0</v>
      </c>
      <c r="CZ152" s="142">
        <v>0</v>
      </c>
      <c r="DA152" s="144">
        <v>0</v>
      </c>
      <c r="DB152" s="142">
        <v>0</v>
      </c>
      <c r="DC152" s="142">
        <v>0</v>
      </c>
      <c r="DD152" s="144">
        <v>0</v>
      </c>
      <c r="DE152" s="144">
        <v>0</v>
      </c>
      <c r="DF152" s="143">
        <v>0</v>
      </c>
    </row>
    <row r="153" spans="1:110" ht="12.75" hidden="1" customHeight="1" outlineLevel="1" x14ac:dyDescent="0.25">
      <c r="A153" s="141" t="s">
        <v>451</v>
      </c>
      <c r="B153" s="141" t="s">
        <v>452</v>
      </c>
      <c r="C153" s="141"/>
      <c r="D153" s="141"/>
      <c r="E153" s="141"/>
      <c r="F153" s="142">
        <v>0</v>
      </c>
      <c r="G153" s="142">
        <v>0</v>
      </c>
      <c r="H153" s="142">
        <v>0</v>
      </c>
      <c r="I153" s="142">
        <v>0</v>
      </c>
      <c r="J153" s="142">
        <v>0</v>
      </c>
      <c r="K153" s="142">
        <v>0</v>
      </c>
      <c r="L153" s="142">
        <v>0</v>
      </c>
      <c r="M153" s="142">
        <v>0</v>
      </c>
      <c r="N153" s="142">
        <v>0</v>
      </c>
      <c r="O153" s="142">
        <v>0</v>
      </c>
      <c r="P153" s="142">
        <v>0</v>
      </c>
      <c r="Q153" s="142">
        <v>0</v>
      </c>
      <c r="R153" s="142" t="s">
        <v>61</v>
      </c>
      <c r="S153" s="142">
        <v>0</v>
      </c>
      <c r="T153" s="143">
        <v>0</v>
      </c>
      <c r="U153" s="144"/>
      <c r="V153" s="144"/>
      <c r="W153" s="144"/>
      <c r="X153" s="144"/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4">
        <v>0</v>
      </c>
      <c r="AH153" s="142">
        <v>0</v>
      </c>
      <c r="AI153" s="142">
        <v>0</v>
      </c>
      <c r="AJ153" s="144">
        <v>0</v>
      </c>
      <c r="AK153" s="144">
        <v>0</v>
      </c>
      <c r="AL153" s="143">
        <v>0</v>
      </c>
      <c r="AM153" s="144"/>
      <c r="AN153" s="144"/>
      <c r="AO153" s="144"/>
      <c r="AP153" s="144"/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>
        <v>0</v>
      </c>
      <c r="AX153" s="142">
        <v>0</v>
      </c>
      <c r="AY153" s="144">
        <v>0</v>
      </c>
      <c r="AZ153" s="142">
        <v>0</v>
      </c>
      <c r="BA153" s="142">
        <v>0</v>
      </c>
      <c r="BB153" s="144">
        <v>0</v>
      </c>
      <c r="BC153" s="144">
        <v>0</v>
      </c>
      <c r="BD153" s="143">
        <v>0</v>
      </c>
      <c r="BE153" s="144"/>
      <c r="BF153" s="144"/>
      <c r="BG153" s="144"/>
      <c r="BH153" s="144"/>
      <c r="BI153" s="142">
        <v>0</v>
      </c>
      <c r="BJ153" s="142">
        <v>0</v>
      </c>
      <c r="BK153" s="142">
        <v>0</v>
      </c>
      <c r="BL153" s="142">
        <v>0</v>
      </c>
      <c r="BM153" s="142">
        <v>0</v>
      </c>
      <c r="BN153" s="142">
        <v>0</v>
      </c>
      <c r="BO153" s="142">
        <v>0</v>
      </c>
      <c r="BP153" s="142">
        <v>0</v>
      </c>
      <c r="BQ153" s="144">
        <v>0</v>
      </c>
      <c r="BR153" s="142">
        <v>0</v>
      </c>
      <c r="BS153" s="142">
        <v>0</v>
      </c>
      <c r="BT153" s="144">
        <v>0</v>
      </c>
      <c r="BU153" s="144">
        <v>0</v>
      </c>
      <c r="BV153" s="143">
        <v>0</v>
      </c>
      <c r="BW153" s="144"/>
      <c r="BX153" s="144"/>
      <c r="BY153" s="144"/>
      <c r="BZ153" s="144"/>
      <c r="CA153" s="142">
        <v>0</v>
      </c>
      <c r="CB153" s="142">
        <v>0</v>
      </c>
      <c r="CC153" s="142">
        <v>0</v>
      </c>
      <c r="CD153" s="142">
        <v>0</v>
      </c>
      <c r="CE153" s="142">
        <v>0</v>
      </c>
      <c r="CF153" s="142">
        <v>0</v>
      </c>
      <c r="CG153" s="142">
        <v>0</v>
      </c>
      <c r="CH153" s="142">
        <v>0</v>
      </c>
      <c r="CI153" s="144">
        <v>0</v>
      </c>
      <c r="CJ153" s="142">
        <v>0</v>
      </c>
      <c r="CK153" s="142">
        <v>0</v>
      </c>
      <c r="CL153" s="144">
        <v>0</v>
      </c>
      <c r="CM153" s="144">
        <v>0</v>
      </c>
      <c r="CN153" s="143">
        <v>0</v>
      </c>
      <c r="CO153" s="144"/>
      <c r="CP153" s="144"/>
      <c r="CQ153" s="144"/>
      <c r="CR153" s="144"/>
      <c r="CS153" s="142">
        <v>0</v>
      </c>
      <c r="CT153" s="142">
        <v>0</v>
      </c>
      <c r="CU153" s="142">
        <v>0</v>
      </c>
      <c r="CV153" s="142">
        <v>0</v>
      </c>
      <c r="CW153" s="142">
        <v>0</v>
      </c>
      <c r="CX153" s="142">
        <v>0</v>
      </c>
      <c r="CY153" s="142">
        <v>0</v>
      </c>
      <c r="CZ153" s="142">
        <v>0</v>
      </c>
      <c r="DA153" s="144">
        <v>0</v>
      </c>
      <c r="DB153" s="142">
        <v>0</v>
      </c>
      <c r="DC153" s="142">
        <v>0</v>
      </c>
      <c r="DD153" s="144">
        <v>0</v>
      </c>
      <c r="DE153" s="144">
        <v>0</v>
      </c>
      <c r="DF153" s="143">
        <v>0</v>
      </c>
    </row>
    <row r="154" spans="1:110" ht="12.75" hidden="1" customHeight="1" outlineLevel="1" x14ac:dyDescent="0.25">
      <c r="A154" s="141"/>
      <c r="B154" s="141"/>
      <c r="C154" s="141"/>
      <c r="D154" s="141"/>
      <c r="E154" s="141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4"/>
      <c r="R154" s="142"/>
      <c r="S154" s="142"/>
      <c r="T154" s="143"/>
      <c r="U154" s="144"/>
      <c r="V154" s="144"/>
      <c r="W154" s="144"/>
      <c r="X154" s="144"/>
      <c r="Y154" s="142"/>
      <c r="Z154" s="142"/>
      <c r="AA154" s="142"/>
      <c r="AB154" s="142"/>
      <c r="AC154" s="142"/>
      <c r="AD154" s="142"/>
      <c r="AE154" s="142"/>
      <c r="AF154" s="142"/>
      <c r="AG154" s="144"/>
      <c r="AH154" s="142"/>
      <c r="AI154" s="142"/>
      <c r="AJ154" s="144"/>
      <c r="AK154" s="144"/>
      <c r="AL154" s="143"/>
      <c r="AM154" s="144"/>
      <c r="AN154" s="144"/>
      <c r="AO154" s="144"/>
      <c r="AP154" s="144"/>
      <c r="AQ154" s="142"/>
      <c r="AR154" s="142"/>
      <c r="AS154" s="142"/>
      <c r="AT154" s="142"/>
      <c r="AU154" s="142"/>
      <c r="AV154" s="142"/>
      <c r="AW154" s="142"/>
      <c r="AX154" s="142"/>
      <c r="AY154" s="144"/>
      <c r="AZ154" s="142"/>
      <c r="BA154" s="142"/>
      <c r="BB154" s="144"/>
      <c r="BC154" s="144"/>
      <c r="BD154" s="143"/>
      <c r="BE154" s="144"/>
      <c r="BF154" s="144"/>
      <c r="BG154" s="144"/>
      <c r="BH154" s="144"/>
      <c r="BI154" s="142"/>
      <c r="BJ154" s="142"/>
      <c r="BK154" s="142"/>
      <c r="BL154" s="142"/>
      <c r="BM154" s="142"/>
      <c r="BN154" s="142"/>
      <c r="BO154" s="142"/>
      <c r="BP154" s="142"/>
      <c r="BQ154" s="144"/>
      <c r="BR154" s="142"/>
      <c r="BS154" s="142"/>
      <c r="BT154" s="144"/>
      <c r="BU154" s="144"/>
      <c r="BV154" s="143"/>
      <c r="BW154" s="144"/>
      <c r="BX154" s="144"/>
      <c r="BY154" s="144"/>
      <c r="BZ154" s="144"/>
      <c r="CA154" s="142"/>
      <c r="CB154" s="142"/>
      <c r="CC154" s="142"/>
      <c r="CD154" s="142"/>
      <c r="CE154" s="142"/>
      <c r="CF154" s="142"/>
      <c r="CG154" s="142"/>
      <c r="CH154" s="142"/>
      <c r="CI154" s="144"/>
      <c r="CJ154" s="142"/>
      <c r="CK154" s="142"/>
      <c r="CL154" s="144"/>
      <c r="CM154" s="144"/>
      <c r="CN154" s="143"/>
      <c r="CO154" s="144"/>
      <c r="CP154" s="144"/>
      <c r="CQ154" s="144"/>
      <c r="CR154" s="144"/>
      <c r="CS154" s="142"/>
      <c r="CT154" s="142"/>
      <c r="CU154" s="142"/>
      <c r="CV154" s="142"/>
      <c r="CW154" s="142"/>
      <c r="CX154" s="142"/>
      <c r="CY154" s="142"/>
      <c r="CZ154" s="142"/>
      <c r="DA154" s="144"/>
      <c r="DB154" s="142"/>
      <c r="DC154" s="142"/>
      <c r="DD154" s="144"/>
      <c r="DE154" s="144"/>
      <c r="DF154" s="143"/>
    </row>
    <row r="155" spans="1:110" collapsed="1" x14ac:dyDescent="0.25">
      <c r="A155" s="141"/>
      <c r="B155" s="141" t="s">
        <v>69</v>
      </c>
      <c r="C155" s="141"/>
      <c r="D155" s="141"/>
      <c r="E155" s="141"/>
      <c r="F155" s="142">
        <f t="shared" ref="F155:Q155" si="6">SUM(F120:F154)</f>
        <v>0</v>
      </c>
      <c r="G155" s="142">
        <f t="shared" si="6"/>
        <v>0</v>
      </c>
      <c r="H155" s="142">
        <f t="shared" si="6"/>
        <v>23554.610968615387</v>
      </c>
      <c r="I155" s="142">
        <f t="shared" si="6"/>
        <v>23554.610968615387</v>
      </c>
      <c r="J155" s="142">
        <f t="shared" si="6"/>
        <v>23554.610968615387</v>
      </c>
      <c r="K155" s="142">
        <f t="shared" si="6"/>
        <v>23554.610968615387</v>
      </c>
      <c r="L155" s="142">
        <f t="shared" si="6"/>
        <v>57827.933468615389</v>
      </c>
      <c r="M155" s="142">
        <f t="shared" si="6"/>
        <v>23554.610968615387</v>
      </c>
      <c r="N155" s="142">
        <f t="shared" si="6"/>
        <v>23554.610968615387</v>
      </c>
      <c r="O155" s="142">
        <f t="shared" si="6"/>
        <v>57827.933468615389</v>
      </c>
      <c r="P155" s="142">
        <f t="shared" si="6"/>
        <v>34174.610968615387</v>
      </c>
      <c r="Q155" s="144">
        <f t="shared" si="6"/>
        <v>23554.610968615387</v>
      </c>
      <c r="R155" s="142"/>
      <c r="S155" s="142">
        <f t="shared" ref="S155:CD155" si="7">SUM(S120:S154)</f>
        <v>651994.15968615375</v>
      </c>
      <c r="T155" s="143">
        <f t="shared" si="7"/>
        <v>337281.40500000003</v>
      </c>
      <c r="U155" s="144"/>
      <c r="V155" s="144"/>
      <c r="W155" s="144"/>
      <c r="X155" s="144"/>
      <c r="Y155" s="142">
        <f t="shared" si="7"/>
        <v>0</v>
      </c>
      <c r="Z155" s="142">
        <f t="shared" si="7"/>
        <v>0</v>
      </c>
      <c r="AA155" s="142">
        <f t="shared" si="7"/>
        <v>28246.463710769236</v>
      </c>
      <c r="AB155" s="142">
        <f t="shared" si="7"/>
        <v>28246.463710769236</v>
      </c>
      <c r="AC155" s="142">
        <f t="shared" si="7"/>
        <v>28246.463710769236</v>
      </c>
      <c r="AD155" s="142">
        <f t="shared" si="7"/>
        <v>28246.463710769236</v>
      </c>
      <c r="AE155" s="142">
        <f t="shared" si="7"/>
        <v>72461.02621076924</v>
      </c>
      <c r="AF155" s="142">
        <f t="shared" si="7"/>
        <v>28246.463710769236</v>
      </c>
      <c r="AG155" s="144">
        <f t="shared" si="7"/>
        <v>28246.463710769236</v>
      </c>
      <c r="AH155" s="142">
        <f t="shared" si="7"/>
        <v>72461.02621076924</v>
      </c>
      <c r="AI155" s="142">
        <f t="shared" si="7"/>
        <v>76110.21371076924</v>
      </c>
      <c r="AJ155" s="144">
        <f t="shared" si="7"/>
        <v>28246.463710769236</v>
      </c>
      <c r="AK155" s="144">
        <f t="shared" si="7"/>
        <v>540447.88710769231</v>
      </c>
      <c r="AL155" s="143">
        <f t="shared" si="7"/>
        <v>121690.375</v>
      </c>
      <c r="AM155" s="144"/>
      <c r="AN155" s="144"/>
      <c r="AO155" s="144"/>
      <c r="AP155" s="144"/>
      <c r="AQ155" s="142">
        <f t="shared" si="7"/>
        <v>0</v>
      </c>
      <c r="AR155" s="142">
        <f t="shared" si="7"/>
        <v>0</v>
      </c>
      <c r="AS155" s="142">
        <f t="shared" si="7"/>
        <v>28884.51424061539</v>
      </c>
      <c r="AT155" s="142">
        <f t="shared" si="7"/>
        <v>28884.51424061539</v>
      </c>
      <c r="AU155" s="142">
        <f t="shared" si="7"/>
        <v>28884.51424061539</v>
      </c>
      <c r="AV155" s="142">
        <f t="shared" si="7"/>
        <v>28884.51424061539</v>
      </c>
      <c r="AW155" s="142">
        <f t="shared" si="7"/>
        <v>74516.852094388974</v>
      </c>
      <c r="AX155" s="142">
        <f t="shared" si="7"/>
        <v>28884.51424061539</v>
      </c>
      <c r="AY155" s="144">
        <f t="shared" si="7"/>
        <v>28884.51424061539</v>
      </c>
      <c r="AZ155" s="142">
        <f t="shared" si="7"/>
        <v>74516.852094388974</v>
      </c>
      <c r="BA155" s="142">
        <f t="shared" si="7"/>
        <v>88695.76424061539</v>
      </c>
      <c r="BB155" s="144">
        <f t="shared" si="7"/>
        <v>28884.51424061539</v>
      </c>
      <c r="BC155" s="144">
        <f t="shared" si="7"/>
        <v>572749.49382124818</v>
      </c>
      <c r="BD155" s="143">
        <f t="shared" si="7"/>
        <v>132828.42570754717</v>
      </c>
      <c r="BE155" s="144"/>
      <c r="BF155" s="144"/>
      <c r="BG155" s="144"/>
      <c r="BH155" s="144"/>
      <c r="BI155" s="142">
        <f t="shared" si="7"/>
        <v>0</v>
      </c>
      <c r="BJ155" s="142">
        <f t="shared" si="7"/>
        <v>0</v>
      </c>
      <c r="BK155" s="142">
        <f t="shared" si="7"/>
        <v>29527.607650461545</v>
      </c>
      <c r="BL155" s="142">
        <f t="shared" si="7"/>
        <v>29527.607650461545</v>
      </c>
      <c r="BM155" s="142">
        <f t="shared" si="7"/>
        <v>29527.607650461545</v>
      </c>
      <c r="BN155" s="142">
        <f t="shared" si="7"/>
        <v>29527.607650461545</v>
      </c>
      <c r="BO155" s="142">
        <f t="shared" si="7"/>
        <v>76114.220858008717</v>
      </c>
      <c r="BP155" s="142">
        <f t="shared" si="7"/>
        <v>29527.607650461545</v>
      </c>
      <c r="BQ155" s="144">
        <f t="shared" si="7"/>
        <v>29527.607650461545</v>
      </c>
      <c r="BR155" s="142">
        <f t="shared" si="7"/>
        <v>76114.220858008717</v>
      </c>
      <c r="BS155" s="142">
        <f t="shared" si="7"/>
        <v>90592.607650461548</v>
      </c>
      <c r="BT155" s="144">
        <f t="shared" si="7"/>
        <v>29527.607650461545</v>
      </c>
      <c r="BU155" s="144">
        <f t="shared" si="7"/>
        <v>585122.52933480416</v>
      </c>
      <c r="BV155" s="143">
        <f t="shared" si="7"/>
        <v>135608.22641509434</v>
      </c>
      <c r="BW155" s="144"/>
      <c r="BX155" s="144"/>
      <c r="BY155" s="144"/>
      <c r="BZ155" s="144"/>
      <c r="CA155" s="142">
        <f t="shared" si="7"/>
        <v>0</v>
      </c>
      <c r="CB155" s="142">
        <f t="shared" si="7"/>
        <v>0</v>
      </c>
      <c r="CC155" s="142">
        <f t="shared" si="7"/>
        <v>30133.172087630774</v>
      </c>
      <c r="CD155" s="142">
        <f t="shared" si="7"/>
        <v>30133.172087630774</v>
      </c>
      <c r="CE155" s="142">
        <f t="shared" ref="CE155:DF155" si="8">SUM(CE120:CE154)</f>
        <v>30133.172087630774</v>
      </c>
      <c r="CF155" s="142">
        <f t="shared" si="8"/>
        <v>30133.172087630774</v>
      </c>
      <c r="CG155" s="142">
        <f t="shared" si="8"/>
        <v>77569.512889517573</v>
      </c>
      <c r="CH155" s="142">
        <f t="shared" si="8"/>
        <v>30133.172087630774</v>
      </c>
      <c r="CI155" s="144">
        <f t="shared" si="8"/>
        <v>30133.172087630774</v>
      </c>
      <c r="CJ155" s="142">
        <f t="shared" si="8"/>
        <v>77569.512889517573</v>
      </c>
      <c r="CK155" s="142">
        <f t="shared" si="8"/>
        <v>92451.922087630781</v>
      </c>
      <c r="CL155" s="144">
        <f t="shared" si="8"/>
        <v>30133.172087630774</v>
      </c>
      <c r="CM155" s="144">
        <f t="shared" si="8"/>
        <v>596702.08408385492</v>
      </c>
      <c r="CN155" s="143">
        <f t="shared" si="8"/>
        <v>138178.93160377358</v>
      </c>
      <c r="CO155" s="144"/>
      <c r="CP155" s="144"/>
      <c r="CQ155" s="144"/>
      <c r="CR155" s="144"/>
      <c r="CS155" s="142">
        <f t="shared" si="8"/>
        <v>0</v>
      </c>
      <c r="CT155" s="142">
        <f>SUM(CT120:CT154)</f>
        <v>0</v>
      </c>
      <c r="CU155" s="142">
        <f>SUM(CU120:CU154)</f>
        <v>48186.690964192007</v>
      </c>
      <c r="CV155" s="142">
        <f t="shared" si="8"/>
        <v>48186.690964192007</v>
      </c>
      <c r="CW155" s="142">
        <f>SUM(CW120:CW154)</f>
        <v>48186.690964192007</v>
      </c>
      <c r="CX155" s="142">
        <f t="shared" si="8"/>
        <v>48186.690964192007</v>
      </c>
      <c r="CY155" s="142">
        <f t="shared" si="8"/>
        <v>83003.690964192007</v>
      </c>
      <c r="CZ155" s="142">
        <f t="shared" si="8"/>
        <v>48186.690964192007</v>
      </c>
      <c r="DA155" s="144">
        <f t="shared" si="8"/>
        <v>48186.690964192007</v>
      </c>
      <c r="DB155" s="142">
        <f t="shared" si="8"/>
        <v>83003.690964192007</v>
      </c>
      <c r="DC155" s="142">
        <f t="shared" si="8"/>
        <v>148583.4893014917</v>
      </c>
      <c r="DD155" s="144">
        <f t="shared" si="8"/>
        <v>48186.690964192007</v>
      </c>
      <c r="DE155" s="144">
        <f t="shared" si="8"/>
        <v>791298.97462039406</v>
      </c>
      <c r="DF155" s="143">
        <f t="shared" si="8"/>
        <v>139401.26664117438</v>
      </c>
    </row>
    <row r="156" spans="1:110" ht="12.75" hidden="1" customHeight="1" outlineLevel="1" x14ac:dyDescent="0.25">
      <c r="A156" s="141"/>
      <c r="B156" s="141"/>
      <c r="C156" s="141"/>
      <c r="D156" s="141"/>
      <c r="E156" s="141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4"/>
      <c r="R156" s="142"/>
      <c r="S156" s="142"/>
      <c r="T156" s="143"/>
      <c r="U156" s="144"/>
      <c r="V156" s="144"/>
      <c r="W156" s="144"/>
      <c r="X156" s="144"/>
      <c r="Y156" s="142"/>
      <c r="Z156" s="142"/>
      <c r="AA156" s="142"/>
      <c r="AB156" s="142"/>
      <c r="AC156" s="142"/>
      <c r="AD156" s="142"/>
      <c r="AE156" s="142"/>
      <c r="AF156" s="142"/>
      <c r="AG156" s="144"/>
      <c r="AH156" s="142"/>
      <c r="AI156" s="142"/>
      <c r="AJ156" s="144"/>
      <c r="AK156" s="144"/>
      <c r="AL156" s="143"/>
      <c r="AM156" s="144"/>
      <c r="AN156" s="144"/>
      <c r="AO156" s="144"/>
      <c r="AP156" s="144"/>
      <c r="AQ156" s="142"/>
      <c r="AR156" s="142"/>
      <c r="AS156" s="142"/>
      <c r="AT156" s="142"/>
      <c r="AU156" s="142"/>
      <c r="AV156" s="142"/>
      <c r="AW156" s="142"/>
      <c r="AX156" s="142"/>
      <c r="AY156" s="144"/>
      <c r="AZ156" s="142"/>
      <c r="BA156" s="142"/>
      <c r="BB156" s="144"/>
      <c r="BC156" s="144"/>
      <c r="BD156" s="143"/>
      <c r="BE156" s="144"/>
      <c r="BF156" s="144"/>
      <c r="BG156" s="144"/>
      <c r="BH156" s="144"/>
      <c r="BI156" s="142"/>
      <c r="BJ156" s="142"/>
      <c r="BK156" s="142"/>
      <c r="BL156" s="142"/>
      <c r="BM156" s="142"/>
      <c r="BN156" s="142"/>
      <c r="BO156" s="142"/>
      <c r="BP156" s="142"/>
      <c r="BQ156" s="144"/>
      <c r="BR156" s="142"/>
      <c r="BS156" s="142"/>
      <c r="BT156" s="144"/>
      <c r="BU156" s="144"/>
      <c r="BV156" s="143"/>
      <c r="BW156" s="144"/>
      <c r="BX156" s="144"/>
      <c r="BY156" s="144"/>
      <c r="BZ156" s="144"/>
      <c r="CA156" s="142"/>
      <c r="CB156" s="142"/>
      <c r="CC156" s="142"/>
      <c r="CD156" s="142"/>
      <c r="CE156" s="142"/>
      <c r="CF156" s="142"/>
      <c r="CG156" s="142"/>
      <c r="CH156" s="142"/>
      <c r="CI156" s="144"/>
      <c r="CJ156" s="142"/>
      <c r="CK156" s="142"/>
      <c r="CL156" s="144"/>
      <c r="CM156" s="144"/>
      <c r="CN156" s="143"/>
      <c r="CO156" s="144"/>
      <c r="CP156" s="144"/>
      <c r="CQ156" s="144"/>
      <c r="CR156" s="144"/>
      <c r="CS156" s="142"/>
      <c r="CT156" s="142"/>
      <c r="CU156" s="142"/>
      <c r="CV156" s="142"/>
      <c r="CW156" s="142"/>
      <c r="CX156" s="142"/>
      <c r="CY156" s="142"/>
      <c r="CZ156" s="142"/>
      <c r="DA156" s="144"/>
      <c r="DB156" s="142"/>
      <c r="DC156" s="142"/>
      <c r="DD156" s="144"/>
      <c r="DE156" s="144"/>
      <c r="DF156" s="143"/>
    </row>
    <row r="157" spans="1:110" ht="12.75" hidden="1" customHeight="1" outlineLevel="1" x14ac:dyDescent="0.3">
      <c r="A157" s="145" t="s">
        <v>70</v>
      </c>
      <c r="B157" s="145" t="s">
        <v>455</v>
      </c>
      <c r="C157" s="145"/>
      <c r="D157" s="145"/>
      <c r="E157" s="145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4"/>
      <c r="R157" s="142"/>
      <c r="S157" s="142"/>
      <c r="T157" s="143"/>
      <c r="U157" s="144"/>
      <c r="V157" s="144"/>
      <c r="W157" s="144"/>
      <c r="X157" s="144"/>
      <c r="Y157" s="142"/>
      <c r="Z157" s="142"/>
      <c r="AA157" s="142"/>
      <c r="AB157" s="142"/>
      <c r="AC157" s="142"/>
      <c r="AD157" s="142"/>
      <c r="AE157" s="142"/>
      <c r="AF157" s="142"/>
      <c r="AG157" s="144"/>
      <c r="AH157" s="142"/>
      <c r="AI157" s="142"/>
      <c r="AJ157" s="144"/>
      <c r="AK157" s="144"/>
      <c r="AL157" s="143"/>
      <c r="AM157" s="144"/>
      <c r="AN157" s="144"/>
      <c r="AO157" s="144"/>
      <c r="AP157" s="144"/>
      <c r="AQ157" s="142"/>
      <c r="AR157" s="142"/>
      <c r="AS157" s="142"/>
      <c r="AT157" s="142"/>
      <c r="AU157" s="142"/>
      <c r="AV157" s="142"/>
      <c r="AW157" s="142"/>
      <c r="AX157" s="142"/>
      <c r="AY157" s="144"/>
      <c r="AZ157" s="142"/>
      <c r="BA157" s="142"/>
      <c r="BB157" s="144"/>
      <c r="BC157" s="144"/>
      <c r="BD157" s="143"/>
      <c r="BE157" s="144"/>
      <c r="BF157" s="144"/>
      <c r="BG157" s="144"/>
      <c r="BH157" s="144"/>
      <c r="BI157" s="142"/>
      <c r="BJ157" s="142"/>
      <c r="BK157" s="142"/>
      <c r="BL157" s="142"/>
      <c r="BM157" s="142"/>
      <c r="BN157" s="142"/>
      <c r="BO157" s="142"/>
      <c r="BP157" s="142"/>
      <c r="BQ157" s="144"/>
      <c r="BR157" s="142"/>
      <c r="BS157" s="142"/>
      <c r="BT157" s="144"/>
      <c r="BU157" s="144"/>
      <c r="BV157" s="143"/>
      <c r="BW157" s="144"/>
      <c r="BX157" s="144"/>
      <c r="BY157" s="144"/>
      <c r="BZ157" s="144"/>
      <c r="CA157" s="142"/>
      <c r="CB157" s="142"/>
      <c r="CC157" s="142"/>
      <c r="CD157" s="142"/>
      <c r="CE157" s="142"/>
      <c r="CF157" s="142"/>
      <c r="CG157" s="142"/>
      <c r="CH157" s="142"/>
      <c r="CI157" s="144"/>
      <c r="CJ157" s="142"/>
      <c r="CK157" s="142"/>
      <c r="CL157" s="144"/>
      <c r="CM157" s="144"/>
      <c r="CN157" s="143"/>
      <c r="CO157" s="144"/>
      <c r="CP157" s="144"/>
      <c r="CQ157" s="144"/>
      <c r="CR157" s="144"/>
      <c r="CS157" s="142"/>
      <c r="CT157" s="142"/>
      <c r="CU157" s="142"/>
      <c r="CV157" s="142"/>
      <c r="CW157" s="142"/>
      <c r="CX157" s="142"/>
      <c r="CY157" s="142"/>
      <c r="CZ157" s="142"/>
      <c r="DA157" s="144"/>
      <c r="DB157" s="142"/>
      <c r="DC157" s="142"/>
      <c r="DD157" s="144"/>
      <c r="DE157" s="144"/>
      <c r="DF157" s="143"/>
    </row>
    <row r="158" spans="1:110" ht="12.75" hidden="1" customHeight="1" outlineLevel="1" x14ac:dyDescent="0.25">
      <c r="A158" s="141">
        <v>8311</v>
      </c>
      <c r="B158" s="141" t="s">
        <v>456</v>
      </c>
      <c r="C158" s="141"/>
      <c r="D158" s="141"/>
      <c r="E158" s="141"/>
      <c r="F158" s="142">
        <v>0</v>
      </c>
      <c r="G158" s="142">
        <v>0</v>
      </c>
      <c r="H158" s="142">
        <v>0</v>
      </c>
      <c r="I158" s="142">
        <v>0</v>
      </c>
      <c r="J158" s="142">
        <v>0</v>
      </c>
      <c r="K158" s="142">
        <v>0</v>
      </c>
      <c r="L158" s="142">
        <v>0</v>
      </c>
      <c r="M158" s="142">
        <v>0</v>
      </c>
      <c r="N158" s="142">
        <v>0</v>
      </c>
      <c r="O158" s="142">
        <v>0</v>
      </c>
      <c r="P158" s="142">
        <v>0</v>
      </c>
      <c r="Q158" s="142">
        <v>0</v>
      </c>
      <c r="R158" s="142" t="s">
        <v>61</v>
      </c>
      <c r="S158" s="142">
        <v>0</v>
      </c>
      <c r="T158" s="143">
        <v>0</v>
      </c>
      <c r="U158" s="144"/>
      <c r="V158" s="144"/>
      <c r="W158" s="144"/>
      <c r="X158" s="144"/>
      <c r="Y158" s="142">
        <v>0</v>
      </c>
      <c r="Z158" s="142">
        <v>0</v>
      </c>
      <c r="AA158" s="142">
        <v>0</v>
      </c>
      <c r="AB158" s="142">
        <v>0</v>
      </c>
      <c r="AC158" s="142">
        <v>0</v>
      </c>
      <c r="AD158" s="142">
        <v>0</v>
      </c>
      <c r="AE158" s="142">
        <v>0</v>
      </c>
      <c r="AF158" s="142">
        <v>0</v>
      </c>
      <c r="AG158" s="144">
        <v>0</v>
      </c>
      <c r="AH158" s="142">
        <v>0</v>
      </c>
      <c r="AI158" s="142">
        <v>0</v>
      </c>
      <c r="AJ158" s="144">
        <v>0</v>
      </c>
      <c r="AK158" s="144">
        <v>0</v>
      </c>
      <c r="AL158" s="143">
        <v>0</v>
      </c>
      <c r="AM158" s="144"/>
      <c r="AN158" s="144"/>
      <c r="AO158" s="144"/>
      <c r="AP158" s="144"/>
      <c r="AQ158" s="142">
        <v>0</v>
      </c>
      <c r="AR158" s="142">
        <v>0</v>
      </c>
      <c r="AS158" s="142">
        <v>0</v>
      </c>
      <c r="AT158" s="142">
        <v>0</v>
      </c>
      <c r="AU158" s="142">
        <v>0</v>
      </c>
      <c r="AV158" s="142">
        <v>0</v>
      </c>
      <c r="AW158" s="142">
        <v>0</v>
      </c>
      <c r="AX158" s="142">
        <v>0</v>
      </c>
      <c r="AY158" s="144">
        <v>0</v>
      </c>
      <c r="AZ158" s="142">
        <v>0</v>
      </c>
      <c r="BA158" s="142">
        <v>0</v>
      </c>
      <c r="BB158" s="144">
        <v>0</v>
      </c>
      <c r="BC158" s="144">
        <v>0</v>
      </c>
      <c r="BD158" s="143">
        <v>0</v>
      </c>
      <c r="BE158" s="144"/>
      <c r="BF158" s="144"/>
      <c r="BG158" s="144"/>
      <c r="BH158" s="144"/>
      <c r="BI158" s="142">
        <v>0</v>
      </c>
      <c r="BJ158" s="142">
        <v>0</v>
      </c>
      <c r="BK158" s="142">
        <v>0</v>
      </c>
      <c r="BL158" s="142">
        <v>0</v>
      </c>
      <c r="BM158" s="142">
        <v>0</v>
      </c>
      <c r="BN158" s="142">
        <v>0</v>
      </c>
      <c r="BO158" s="142">
        <v>0</v>
      </c>
      <c r="BP158" s="142">
        <v>0</v>
      </c>
      <c r="BQ158" s="144">
        <v>0</v>
      </c>
      <c r="BR158" s="142">
        <v>0</v>
      </c>
      <c r="BS158" s="142">
        <v>0</v>
      </c>
      <c r="BT158" s="144">
        <v>0</v>
      </c>
      <c r="BU158" s="144">
        <v>0</v>
      </c>
      <c r="BV158" s="143">
        <v>0</v>
      </c>
      <c r="BW158" s="144"/>
      <c r="BX158" s="144"/>
      <c r="BY158" s="144"/>
      <c r="BZ158" s="144"/>
      <c r="CA158" s="142">
        <v>0</v>
      </c>
      <c r="CB158" s="142">
        <v>0</v>
      </c>
      <c r="CC158" s="142">
        <v>0</v>
      </c>
      <c r="CD158" s="142">
        <v>0</v>
      </c>
      <c r="CE158" s="142">
        <v>0</v>
      </c>
      <c r="CF158" s="142">
        <v>0</v>
      </c>
      <c r="CG158" s="142">
        <v>0</v>
      </c>
      <c r="CH158" s="142">
        <v>0</v>
      </c>
      <c r="CI158" s="144">
        <v>0</v>
      </c>
      <c r="CJ158" s="142">
        <v>0</v>
      </c>
      <c r="CK158" s="142">
        <v>0</v>
      </c>
      <c r="CL158" s="144">
        <v>0</v>
      </c>
      <c r="CM158" s="144">
        <v>0</v>
      </c>
      <c r="CN158" s="143">
        <v>0</v>
      </c>
      <c r="CO158" s="144"/>
      <c r="CP158" s="144"/>
      <c r="CQ158" s="144"/>
      <c r="CR158" s="144"/>
      <c r="CS158" s="142">
        <v>0</v>
      </c>
      <c r="CT158" s="142">
        <v>0</v>
      </c>
      <c r="CU158" s="142">
        <v>0</v>
      </c>
      <c r="CV158" s="142">
        <v>0</v>
      </c>
      <c r="CW158" s="142">
        <v>0</v>
      </c>
      <c r="CX158" s="142">
        <v>0</v>
      </c>
      <c r="CY158" s="142">
        <v>0</v>
      </c>
      <c r="CZ158" s="142">
        <v>0</v>
      </c>
      <c r="DA158" s="144">
        <v>0</v>
      </c>
      <c r="DB158" s="142">
        <v>0</v>
      </c>
      <c r="DC158" s="142">
        <v>0</v>
      </c>
      <c r="DD158" s="144">
        <v>0</v>
      </c>
      <c r="DE158" s="144">
        <v>0</v>
      </c>
      <c r="DF158" s="143">
        <v>0</v>
      </c>
    </row>
    <row r="159" spans="1:110" ht="12.75" hidden="1" customHeight="1" outlineLevel="1" x14ac:dyDescent="0.25">
      <c r="A159" s="141">
        <v>8319</v>
      </c>
      <c r="B159" s="141" t="s">
        <v>457</v>
      </c>
      <c r="C159" s="141"/>
      <c r="D159" s="141"/>
      <c r="E159" s="141"/>
      <c r="F159" s="142">
        <v>0</v>
      </c>
      <c r="G159" s="142">
        <v>0</v>
      </c>
      <c r="H159" s="142">
        <v>0</v>
      </c>
      <c r="I159" s="142">
        <v>0</v>
      </c>
      <c r="J159" s="142">
        <v>0</v>
      </c>
      <c r="K159" s="142">
        <v>0</v>
      </c>
      <c r="L159" s="142">
        <v>0</v>
      </c>
      <c r="M159" s="142">
        <v>0</v>
      </c>
      <c r="N159" s="142">
        <v>0</v>
      </c>
      <c r="O159" s="142">
        <v>0</v>
      </c>
      <c r="P159" s="142">
        <v>0</v>
      </c>
      <c r="Q159" s="142">
        <v>0</v>
      </c>
      <c r="R159" s="142" t="s">
        <v>61</v>
      </c>
      <c r="S159" s="142">
        <v>0</v>
      </c>
      <c r="T159" s="143">
        <v>0</v>
      </c>
      <c r="U159" s="144"/>
      <c r="V159" s="144"/>
      <c r="W159" s="144"/>
      <c r="X159" s="144"/>
      <c r="Y159" s="142">
        <v>0</v>
      </c>
      <c r="Z159" s="142">
        <v>0</v>
      </c>
      <c r="AA159" s="142">
        <v>0</v>
      </c>
      <c r="AB159" s="142">
        <v>0</v>
      </c>
      <c r="AC159" s="142">
        <v>0</v>
      </c>
      <c r="AD159" s="142">
        <v>0</v>
      </c>
      <c r="AE159" s="142">
        <v>0</v>
      </c>
      <c r="AF159" s="142">
        <v>0</v>
      </c>
      <c r="AG159" s="144">
        <v>0</v>
      </c>
      <c r="AH159" s="142">
        <v>0</v>
      </c>
      <c r="AI159" s="142">
        <v>0</v>
      </c>
      <c r="AJ159" s="144">
        <v>0</v>
      </c>
      <c r="AK159" s="144">
        <v>0</v>
      </c>
      <c r="AL159" s="143">
        <v>0</v>
      </c>
      <c r="AM159" s="144"/>
      <c r="AN159" s="144"/>
      <c r="AO159" s="144"/>
      <c r="AP159" s="144"/>
      <c r="AQ159" s="142">
        <v>0</v>
      </c>
      <c r="AR159" s="142">
        <v>0</v>
      </c>
      <c r="AS159" s="142">
        <v>0</v>
      </c>
      <c r="AT159" s="142">
        <v>0</v>
      </c>
      <c r="AU159" s="142">
        <v>0</v>
      </c>
      <c r="AV159" s="142">
        <v>0</v>
      </c>
      <c r="AW159" s="142">
        <v>0</v>
      </c>
      <c r="AX159" s="142">
        <v>0</v>
      </c>
      <c r="AY159" s="144">
        <v>0</v>
      </c>
      <c r="AZ159" s="142">
        <v>0</v>
      </c>
      <c r="BA159" s="142">
        <v>0</v>
      </c>
      <c r="BB159" s="144">
        <v>0</v>
      </c>
      <c r="BC159" s="144">
        <v>0</v>
      </c>
      <c r="BD159" s="143">
        <v>0</v>
      </c>
      <c r="BE159" s="144"/>
      <c r="BF159" s="144"/>
      <c r="BG159" s="144"/>
      <c r="BH159" s="144"/>
      <c r="BI159" s="142">
        <v>0</v>
      </c>
      <c r="BJ159" s="142">
        <v>0</v>
      </c>
      <c r="BK159" s="142">
        <v>0</v>
      </c>
      <c r="BL159" s="142">
        <v>0</v>
      </c>
      <c r="BM159" s="142">
        <v>0</v>
      </c>
      <c r="BN159" s="142">
        <v>0</v>
      </c>
      <c r="BO159" s="142">
        <v>0</v>
      </c>
      <c r="BP159" s="142">
        <v>0</v>
      </c>
      <c r="BQ159" s="144">
        <v>0</v>
      </c>
      <c r="BR159" s="142">
        <v>0</v>
      </c>
      <c r="BS159" s="142">
        <v>0</v>
      </c>
      <c r="BT159" s="144">
        <v>0</v>
      </c>
      <c r="BU159" s="144">
        <v>0</v>
      </c>
      <c r="BV159" s="143">
        <v>0</v>
      </c>
      <c r="BW159" s="144"/>
      <c r="BX159" s="144"/>
      <c r="BY159" s="144"/>
      <c r="BZ159" s="144"/>
      <c r="CA159" s="142">
        <v>0</v>
      </c>
      <c r="CB159" s="142">
        <v>0</v>
      </c>
      <c r="CC159" s="142">
        <v>0</v>
      </c>
      <c r="CD159" s="142">
        <v>0</v>
      </c>
      <c r="CE159" s="142">
        <v>0</v>
      </c>
      <c r="CF159" s="142">
        <v>0</v>
      </c>
      <c r="CG159" s="142">
        <v>0</v>
      </c>
      <c r="CH159" s="142">
        <v>0</v>
      </c>
      <c r="CI159" s="144">
        <v>0</v>
      </c>
      <c r="CJ159" s="142">
        <v>0</v>
      </c>
      <c r="CK159" s="142">
        <v>0</v>
      </c>
      <c r="CL159" s="144">
        <v>0</v>
      </c>
      <c r="CM159" s="144">
        <v>0</v>
      </c>
      <c r="CN159" s="143">
        <v>0</v>
      </c>
      <c r="CO159" s="144"/>
      <c r="CP159" s="144"/>
      <c r="CQ159" s="144"/>
      <c r="CR159" s="144"/>
      <c r="CS159" s="142">
        <v>0</v>
      </c>
      <c r="CT159" s="142">
        <v>0</v>
      </c>
      <c r="CU159" s="142">
        <v>0</v>
      </c>
      <c r="CV159" s="142">
        <v>0</v>
      </c>
      <c r="CW159" s="142">
        <v>0</v>
      </c>
      <c r="CX159" s="142">
        <v>0</v>
      </c>
      <c r="CY159" s="142">
        <v>0</v>
      </c>
      <c r="CZ159" s="142">
        <v>0</v>
      </c>
      <c r="DA159" s="144">
        <v>0</v>
      </c>
      <c r="DB159" s="142">
        <v>0</v>
      </c>
      <c r="DC159" s="142">
        <v>0</v>
      </c>
      <c r="DD159" s="144">
        <v>0</v>
      </c>
      <c r="DE159" s="144">
        <v>0</v>
      </c>
      <c r="DF159" s="143">
        <v>0</v>
      </c>
    </row>
    <row r="160" spans="1:110" ht="12.75" hidden="1" customHeight="1" outlineLevel="1" x14ac:dyDescent="0.25">
      <c r="A160" s="141">
        <v>8380</v>
      </c>
      <c r="B160" s="141" t="s">
        <v>458</v>
      </c>
      <c r="C160" s="141"/>
      <c r="D160" s="141"/>
      <c r="E160" s="141"/>
      <c r="F160" s="142">
        <v>0</v>
      </c>
      <c r="G160" s="142">
        <v>0</v>
      </c>
      <c r="H160" s="142">
        <v>0</v>
      </c>
      <c r="I160" s="142">
        <v>0</v>
      </c>
      <c r="J160" s="142">
        <v>0</v>
      </c>
      <c r="K160" s="142">
        <v>0</v>
      </c>
      <c r="L160" s="142">
        <v>0</v>
      </c>
      <c r="M160" s="142">
        <v>0</v>
      </c>
      <c r="N160" s="142">
        <v>0</v>
      </c>
      <c r="O160" s="142">
        <v>0</v>
      </c>
      <c r="P160" s="142">
        <v>0</v>
      </c>
      <c r="Q160" s="142">
        <v>0</v>
      </c>
      <c r="R160" s="142" t="s">
        <v>61</v>
      </c>
      <c r="S160" s="142">
        <v>0</v>
      </c>
      <c r="T160" s="143">
        <v>0</v>
      </c>
      <c r="U160" s="144"/>
      <c r="V160" s="144"/>
      <c r="W160" s="144"/>
      <c r="X160" s="144"/>
      <c r="Y160" s="142">
        <v>0</v>
      </c>
      <c r="Z160" s="142">
        <v>0</v>
      </c>
      <c r="AA160" s="142">
        <v>0</v>
      </c>
      <c r="AB160" s="142">
        <v>0</v>
      </c>
      <c r="AC160" s="142">
        <v>0</v>
      </c>
      <c r="AD160" s="142">
        <v>0</v>
      </c>
      <c r="AE160" s="142">
        <v>0</v>
      </c>
      <c r="AF160" s="142">
        <v>0</v>
      </c>
      <c r="AG160" s="144">
        <v>0</v>
      </c>
      <c r="AH160" s="142">
        <v>0</v>
      </c>
      <c r="AI160" s="142">
        <v>0</v>
      </c>
      <c r="AJ160" s="144">
        <v>0</v>
      </c>
      <c r="AK160" s="144">
        <v>0</v>
      </c>
      <c r="AL160" s="143">
        <v>0</v>
      </c>
      <c r="AM160" s="144"/>
      <c r="AN160" s="144"/>
      <c r="AO160" s="144"/>
      <c r="AP160" s="144"/>
      <c r="AQ160" s="142">
        <v>0</v>
      </c>
      <c r="AR160" s="142">
        <v>0</v>
      </c>
      <c r="AS160" s="142">
        <v>0</v>
      </c>
      <c r="AT160" s="142">
        <v>0</v>
      </c>
      <c r="AU160" s="142">
        <v>0</v>
      </c>
      <c r="AV160" s="142">
        <v>0</v>
      </c>
      <c r="AW160" s="142">
        <v>0</v>
      </c>
      <c r="AX160" s="142">
        <v>0</v>
      </c>
      <c r="AY160" s="144">
        <v>0</v>
      </c>
      <c r="AZ160" s="142">
        <v>0</v>
      </c>
      <c r="BA160" s="142">
        <v>0</v>
      </c>
      <c r="BB160" s="144">
        <v>0</v>
      </c>
      <c r="BC160" s="144">
        <v>0</v>
      </c>
      <c r="BD160" s="143">
        <v>0</v>
      </c>
      <c r="BE160" s="144"/>
      <c r="BF160" s="144"/>
      <c r="BG160" s="144"/>
      <c r="BH160" s="144"/>
      <c r="BI160" s="142">
        <v>0</v>
      </c>
      <c r="BJ160" s="142">
        <v>0</v>
      </c>
      <c r="BK160" s="142">
        <v>0</v>
      </c>
      <c r="BL160" s="142">
        <v>0</v>
      </c>
      <c r="BM160" s="142">
        <v>0</v>
      </c>
      <c r="BN160" s="142">
        <v>0</v>
      </c>
      <c r="BO160" s="142">
        <v>0</v>
      </c>
      <c r="BP160" s="142">
        <v>0</v>
      </c>
      <c r="BQ160" s="144">
        <v>0</v>
      </c>
      <c r="BR160" s="142">
        <v>0</v>
      </c>
      <c r="BS160" s="142">
        <v>0</v>
      </c>
      <c r="BT160" s="144">
        <v>0</v>
      </c>
      <c r="BU160" s="144">
        <v>0</v>
      </c>
      <c r="BV160" s="143">
        <v>0</v>
      </c>
      <c r="BW160" s="144"/>
      <c r="BX160" s="144"/>
      <c r="BY160" s="144"/>
      <c r="BZ160" s="144"/>
      <c r="CA160" s="142">
        <v>0</v>
      </c>
      <c r="CB160" s="142">
        <v>0</v>
      </c>
      <c r="CC160" s="142">
        <v>0</v>
      </c>
      <c r="CD160" s="142">
        <v>0</v>
      </c>
      <c r="CE160" s="142">
        <v>0</v>
      </c>
      <c r="CF160" s="142">
        <v>0</v>
      </c>
      <c r="CG160" s="142">
        <v>0</v>
      </c>
      <c r="CH160" s="142">
        <v>0</v>
      </c>
      <c r="CI160" s="144">
        <v>0</v>
      </c>
      <c r="CJ160" s="142">
        <v>0</v>
      </c>
      <c r="CK160" s="142">
        <v>0</v>
      </c>
      <c r="CL160" s="144">
        <v>0</v>
      </c>
      <c r="CM160" s="144">
        <v>0</v>
      </c>
      <c r="CN160" s="143">
        <v>0</v>
      </c>
      <c r="CO160" s="144"/>
      <c r="CP160" s="144"/>
      <c r="CQ160" s="144"/>
      <c r="CR160" s="144"/>
      <c r="CS160" s="142">
        <v>0</v>
      </c>
      <c r="CT160" s="142">
        <v>0</v>
      </c>
      <c r="CU160" s="142">
        <v>0</v>
      </c>
      <c r="CV160" s="142">
        <v>0</v>
      </c>
      <c r="CW160" s="142">
        <v>0</v>
      </c>
      <c r="CX160" s="142">
        <v>0</v>
      </c>
      <c r="CY160" s="142">
        <v>0</v>
      </c>
      <c r="CZ160" s="142">
        <v>0</v>
      </c>
      <c r="DA160" s="144">
        <v>0</v>
      </c>
      <c r="DB160" s="142">
        <v>0</v>
      </c>
      <c r="DC160" s="142">
        <v>0</v>
      </c>
      <c r="DD160" s="144">
        <v>0</v>
      </c>
      <c r="DE160" s="144">
        <v>0</v>
      </c>
      <c r="DF160" s="143">
        <v>0</v>
      </c>
    </row>
    <row r="161" spans="1:110" ht="12.75" hidden="1" customHeight="1" outlineLevel="1" x14ac:dyDescent="0.25">
      <c r="A161" s="141">
        <v>8381</v>
      </c>
      <c r="B161" s="141" t="s">
        <v>459</v>
      </c>
      <c r="C161" s="141"/>
      <c r="D161" s="141"/>
      <c r="E161" s="141"/>
      <c r="F161" s="142">
        <v>3438</v>
      </c>
      <c r="G161" s="142">
        <v>3438.0649999999996</v>
      </c>
      <c r="H161" s="142">
        <v>6188.4584999999988</v>
      </c>
      <c r="I161" s="142">
        <v>6188.4584999999988</v>
      </c>
      <c r="J161" s="142">
        <v>6188.4584999999988</v>
      </c>
      <c r="K161" s="142">
        <v>6188.4584999999988</v>
      </c>
      <c r="L161" s="142">
        <v>6188.4584999999988</v>
      </c>
      <c r="M161" s="142">
        <v>2784.8063249999996</v>
      </c>
      <c r="N161" s="142">
        <v>22163.463450000003</v>
      </c>
      <c r="O161" s="142">
        <v>24948.269775000001</v>
      </c>
      <c r="P161" s="142">
        <v>24948.269775000001</v>
      </c>
      <c r="Q161" s="142">
        <v>24948.269775000001</v>
      </c>
      <c r="R161" s="142" t="s">
        <v>61</v>
      </c>
      <c r="S161" s="142">
        <v>315021.35499999998</v>
      </c>
      <c r="T161" s="143">
        <v>177409.9184</v>
      </c>
      <c r="U161" s="144"/>
      <c r="V161" s="144"/>
      <c r="W161" s="144"/>
      <c r="X161" s="144"/>
      <c r="Y161" s="142">
        <v>15751.06775</v>
      </c>
      <c r="Z161" s="142">
        <v>15751.06775</v>
      </c>
      <c r="AA161" s="142">
        <v>28351.921949999996</v>
      </c>
      <c r="AB161" s="142">
        <v>28351.921949999996</v>
      </c>
      <c r="AC161" s="142">
        <v>28351.921949999996</v>
      </c>
      <c r="AD161" s="142">
        <v>28351.921949999996</v>
      </c>
      <c r="AE161" s="142">
        <v>28351.921949999996</v>
      </c>
      <c r="AF161" s="142">
        <v>12758.364877500002</v>
      </c>
      <c r="AG161" s="144">
        <v>3741.0238135908094</v>
      </c>
      <c r="AH161" s="142">
        <v>16499.388691090811</v>
      </c>
      <c r="AI161" s="142">
        <v>16499.388691090811</v>
      </c>
      <c r="AJ161" s="144">
        <v>16499.388691090811</v>
      </c>
      <c r="AK161" s="144">
        <v>356588.28626212006</v>
      </c>
      <c r="AL161" s="143">
        <v>117328.9862477569</v>
      </c>
      <c r="AM161" s="144"/>
      <c r="AN161" s="144"/>
      <c r="AO161" s="144"/>
      <c r="AP161" s="144"/>
      <c r="AQ161" s="142">
        <v>17829.414313106005</v>
      </c>
      <c r="AR161" s="142">
        <v>17829.414313106005</v>
      </c>
      <c r="AS161" s="142">
        <v>32092.945763590804</v>
      </c>
      <c r="AT161" s="142">
        <v>32092.945763590804</v>
      </c>
      <c r="AU161" s="142">
        <v>32092.945763590804</v>
      </c>
      <c r="AV161" s="142">
        <v>32092.945763590804</v>
      </c>
      <c r="AW161" s="142">
        <v>32092.945763590804</v>
      </c>
      <c r="AX161" s="142">
        <v>-17651.120169974944</v>
      </c>
      <c r="AY161" s="144">
        <v>41074.332182461527</v>
      </c>
      <c r="AZ161" s="142">
        <v>23423.212012486583</v>
      </c>
      <c r="BA161" s="142">
        <v>23423.212012486583</v>
      </c>
      <c r="BB161" s="144">
        <v>23423.212012486583</v>
      </c>
      <c r="BC161" s="144">
        <v>456381.46869401698</v>
      </c>
      <c r="BD161" s="143">
        <v>166565.06319990457</v>
      </c>
      <c r="BE161" s="144"/>
      <c r="BF161" s="144"/>
      <c r="BG161" s="144"/>
      <c r="BH161" s="144"/>
      <c r="BI161" s="142">
        <v>22819.073434700851</v>
      </c>
      <c r="BJ161" s="142">
        <v>22819.073434700851</v>
      </c>
      <c r="BK161" s="142">
        <v>41074.332182461527</v>
      </c>
      <c r="BL161" s="142">
        <v>41074.332182461527</v>
      </c>
      <c r="BM161" s="142">
        <v>41074.332182461527</v>
      </c>
      <c r="BN161" s="142">
        <v>41074.332182461527</v>
      </c>
      <c r="BO161" s="142">
        <v>41074.332182461527</v>
      </c>
      <c r="BP161" s="142">
        <v>18483.449482107691</v>
      </c>
      <c r="BQ161" s="144">
        <v>1980.6640607383888</v>
      </c>
      <c r="BR161" s="142">
        <v>20464.11354284608</v>
      </c>
      <c r="BS161" s="142">
        <v>20464.11354284608</v>
      </c>
      <c r="BT161" s="144">
        <v>20464.11354284608</v>
      </c>
      <c r="BU161" s="144">
        <v>478388.84714666574</v>
      </c>
      <c r="BV161" s="143">
        <v>145522.58519357216</v>
      </c>
      <c r="BW161" s="144"/>
      <c r="BX161" s="144"/>
      <c r="BY161" s="144"/>
      <c r="BZ161" s="144"/>
      <c r="CA161" s="142">
        <v>23919.44235733329</v>
      </c>
      <c r="CB161" s="142">
        <v>23919.44235733329</v>
      </c>
      <c r="CC161" s="142">
        <v>43054.996243199916</v>
      </c>
      <c r="CD161" s="142">
        <v>43054.996243199916</v>
      </c>
      <c r="CE161" s="142">
        <v>43054.996243199916</v>
      </c>
      <c r="CF161" s="142">
        <v>43054.996243199916</v>
      </c>
      <c r="CG161" s="142">
        <v>43054.996243199916</v>
      </c>
      <c r="CH161" s="142">
        <v>19374.748309439961</v>
      </c>
      <c r="CI161" s="144">
        <v>883.97939146666249</v>
      </c>
      <c r="CJ161" s="142">
        <v>20258.727700906624</v>
      </c>
      <c r="CK161" s="142">
        <v>20258.727700906624</v>
      </c>
      <c r="CL161" s="144">
        <v>20258.727700906624</v>
      </c>
      <c r="CM161" s="144">
        <v>488210.84038518422</v>
      </c>
      <c r="CN161" s="143">
        <v>144062.06365089153</v>
      </c>
      <c r="CO161" s="144"/>
      <c r="CP161" s="144"/>
      <c r="CQ161" s="144"/>
      <c r="CR161" s="144"/>
      <c r="CS161" s="142">
        <v>24410.542019259214</v>
      </c>
      <c r="CT161" s="142">
        <v>24410.542019259214</v>
      </c>
      <c r="CU161" s="142">
        <v>43938.975634666574</v>
      </c>
      <c r="CV161" s="142">
        <v>43938.975634666574</v>
      </c>
      <c r="CW161" s="142">
        <v>43938.975634666574</v>
      </c>
      <c r="CX161" s="142">
        <v>43938.975634666574</v>
      </c>
      <c r="CY161" s="142">
        <v>43938.975634666574</v>
      </c>
      <c r="CZ161" s="142">
        <v>19772.539035599966</v>
      </c>
      <c r="DA161" s="144">
        <v>779.98181599999953</v>
      </c>
      <c r="DB161" s="142">
        <v>20552.520851599966</v>
      </c>
      <c r="DC161" s="142">
        <v>20552.520851599966</v>
      </c>
      <c r="DD161" s="144">
        <v>20552.520851599966</v>
      </c>
      <c r="DE161" s="144">
        <v>496877.30500740645</v>
      </c>
      <c r="DF161" s="143">
        <v>146151.25938915525</v>
      </c>
    </row>
    <row r="162" spans="1:110" ht="12.75" hidden="1" customHeight="1" outlineLevel="1" x14ac:dyDescent="0.25">
      <c r="A162" s="141">
        <v>8382</v>
      </c>
      <c r="B162" s="141" t="s">
        <v>462</v>
      </c>
      <c r="C162" s="141"/>
      <c r="D162" s="141"/>
      <c r="E162" s="141"/>
      <c r="F162" s="142">
        <v>0</v>
      </c>
      <c r="G162" s="142">
        <v>0</v>
      </c>
      <c r="H162" s="142">
        <v>0</v>
      </c>
      <c r="I162" s="142">
        <v>0</v>
      </c>
      <c r="J162" s="142">
        <v>0</v>
      </c>
      <c r="K162" s="142">
        <v>0</v>
      </c>
      <c r="L162" s="142">
        <v>0</v>
      </c>
      <c r="M162" s="142">
        <v>0</v>
      </c>
      <c r="N162" s="142">
        <v>0</v>
      </c>
      <c r="O162" s="142">
        <v>0</v>
      </c>
      <c r="P162" s="142">
        <v>0</v>
      </c>
      <c r="Q162" s="142">
        <v>0</v>
      </c>
      <c r="R162" s="142" t="s">
        <v>61</v>
      </c>
      <c r="S162" s="142">
        <v>0</v>
      </c>
      <c r="T162" s="143">
        <v>0</v>
      </c>
      <c r="U162" s="144"/>
      <c r="V162" s="144"/>
      <c r="W162" s="144"/>
      <c r="X162" s="144"/>
      <c r="Y162" s="142">
        <v>0</v>
      </c>
      <c r="Z162" s="142">
        <v>0</v>
      </c>
      <c r="AA162" s="142">
        <v>0</v>
      </c>
      <c r="AB162" s="142">
        <v>0</v>
      </c>
      <c r="AC162" s="142">
        <v>0</v>
      </c>
      <c r="AD162" s="142">
        <v>0</v>
      </c>
      <c r="AE162" s="142">
        <v>0</v>
      </c>
      <c r="AF162" s="142">
        <v>0</v>
      </c>
      <c r="AG162" s="144">
        <v>0</v>
      </c>
      <c r="AH162" s="142">
        <v>0</v>
      </c>
      <c r="AI162" s="142">
        <v>0</v>
      </c>
      <c r="AJ162" s="144">
        <v>0</v>
      </c>
      <c r="AK162" s="144">
        <v>0</v>
      </c>
      <c r="AL162" s="143">
        <v>0</v>
      </c>
      <c r="AM162" s="144"/>
      <c r="AN162" s="144"/>
      <c r="AO162" s="144"/>
      <c r="AP162" s="144"/>
      <c r="AQ162" s="142">
        <v>0</v>
      </c>
      <c r="AR162" s="142">
        <v>0</v>
      </c>
      <c r="AS162" s="142">
        <v>0</v>
      </c>
      <c r="AT162" s="142">
        <v>0</v>
      </c>
      <c r="AU162" s="142">
        <v>0</v>
      </c>
      <c r="AV162" s="142">
        <v>0</v>
      </c>
      <c r="AW162" s="142">
        <v>0</v>
      </c>
      <c r="AX162" s="142">
        <v>0</v>
      </c>
      <c r="AY162" s="144">
        <v>0</v>
      </c>
      <c r="AZ162" s="142">
        <v>0</v>
      </c>
      <c r="BA162" s="142">
        <v>0</v>
      </c>
      <c r="BB162" s="144">
        <v>0</v>
      </c>
      <c r="BC162" s="144">
        <v>0</v>
      </c>
      <c r="BD162" s="143">
        <v>0</v>
      </c>
      <c r="BE162" s="144"/>
      <c r="BF162" s="144"/>
      <c r="BG162" s="144"/>
      <c r="BH162" s="144"/>
      <c r="BI162" s="142">
        <v>0</v>
      </c>
      <c r="BJ162" s="142">
        <v>0</v>
      </c>
      <c r="BK162" s="142">
        <v>0</v>
      </c>
      <c r="BL162" s="142">
        <v>0</v>
      </c>
      <c r="BM162" s="142">
        <v>0</v>
      </c>
      <c r="BN162" s="142">
        <v>0</v>
      </c>
      <c r="BO162" s="142">
        <v>0</v>
      </c>
      <c r="BP162" s="142">
        <v>0</v>
      </c>
      <c r="BQ162" s="144">
        <v>0</v>
      </c>
      <c r="BR162" s="142">
        <v>0</v>
      </c>
      <c r="BS162" s="142">
        <v>0</v>
      </c>
      <c r="BT162" s="144">
        <v>0</v>
      </c>
      <c r="BU162" s="144">
        <v>0</v>
      </c>
      <c r="BV162" s="143">
        <v>0</v>
      </c>
      <c r="BW162" s="144"/>
      <c r="BX162" s="144"/>
      <c r="BY162" s="144"/>
      <c r="BZ162" s="144"/>
      <c r="CA162" s="142">
        <v>0</v>
      </c>
      <c r="CB162" s="142">
        <v>0</v>
      </c>
      <c r="CC162" s="142">
        <v>0</v>
      </c>
      <c r="CD162" s="142">
        <v>0</v>
      </c>
      <c r="CE162" s="142">
        <v>0</v>
      </c>
      <c r="CF162" s="142">
        <v>0</v>
      </c>
      <c r="CG162" s="142">
        <v>0</v>
      </c>
      <c r="CH162" s="142">
        <v>0</v>
      </c>
      <c r="CI162" s="144">
        <v>0</v>
      </c>
      <c r="CJ162" s="142">
        <v>0</v>
      </c>
      <c r="CK162" s="142">
        <v>0</v>
      </c>
      <c r="CL162" s="144">
        <v>0</v>
      </c>
      <c r="CM162" s="144">
        <v>0</v>
      </c>
      <c r="CN162" s="143">
        <v>0</v>
      </c>
      <c r="CO162" s="144"/>
      <c r="CP162" s="144"/>
      <c r="CQ162" s="144"/>
      <c r="CR162" s="144"/>
      <c r="CS162" s="142">
        <v>0</v>
      </c>
      <c r="CT162" s="142">
        <v>0</v>
      </c>
      <c r="CU162" s="142">
        <v>0</v>
      </c>
      <c r="CV162" s="142">
        <v>0</v>
      </c>
      <c r="CW162" s="142">
        <v>0</v>
      </c>
      <c r="CX162" s="142">
        <v>0</v>
      </c>
      <c r="CY162" s="142">
        <v>0</v>
      </c>
      <c r="CZ162" s="142">
        <v>0</v>
      </c>
      <c r="DA162" s="144">
        <v>0</v>
      </c>
      <c r="DB162" s="142">
        <v>0</v>
      </c>
      <c r="DC162" s="142">
        <v>0</v>
      </c>
      <c r="DD162" s="144">
        <v>0</v>
      </c>
      <c r="DE162" s="144">
        <v>0</v>
      </c>
      <c r="DF162" s="143">
        <v>0</v>
      </c>
    </row>
    <row r="163" spans="1:110" ht="12.75" hidden="1" customHeight="1" outlineLevel="1" x14ac:dyDescent="0.25">
      <c r="A163" s="141">
        <v>8520</v>
      </c>
      <c r="B163" s="141" t="s">
        <v>383</v>
      </c>
      <c r="C163" s="141"/>
      <c r="D163" s="141"/>
      <c r="E163" s="141"/>
      <c r="F163" s="142">
        <v>0</v>
      </c>
      <c r="G163" s="142">
        <v>0</v>
      </c>
      <c r="H163" s="142">
        <v>1126.7441230769232</v>
      </c>
      <c r="I163" s="142">
        <v>1126.7441230769232</v>
      </c>
      <c r="J163" s="142">
        <v>1126.7441230769232</v>
      </c>
      <c r="K163" s="142">
        <v>1126.7441230769232</v>
      </c>
      <c r="L163" s="142">
        <v>1126.7441230769232</v>
      </c>
      <c r="M163" s="142">
        <v>1126.7441230769232</v>
      </c>
      <c r="N163" s="142">
        <v>1126.7441230769232</v>
      </c>
      <c r="O163" s="142">
        <v>1126.7441230769232</v>
      </c>
      <c r="P163" s="142">
        <v>1126.7441230769232</v>
      </c>
      <c r="Q163" s="142">
        <v>1126.7441230769232</v>
      </c>
      <c r="R163" s="142" t="s">
        <v>61</v>
      </c>
      <c r="S163" s="142">
        <v>11267.441230769231</v>
      </c>
      <c r="T163" s="143">
        <v>0</v>
      </c>
      <c r="U163" s="144"/>
      <c r="V163" s="144"/>
      <c r="W163" s="144"/>
      <c r="X163" s="144"/>
      <c r="Y163" s="142">
        <v>0</v>
      </c>
      <c r="Z163" s="142">
        <v>0</v>
      </c>
      <c r="AA163" s="142">
        <v>1930.1328000000003</v>
      </c>
      <c r="AB163" s="142">
        <v>1930.1328000000003</v>
      </c>
      <c r="AC163" s="142">
        <v>1930.1328000000003</v>
      </c>
      <c r="AD163" s="142">
        <v>1930.1328000000003</v>
      </c>
      <c r="AE163" s="142">
        <v>1930.1328000000003</v>
      </c>
      <c r="AF163" s="142">
        <v>1930.1328000000003</v>
      </c>
      <c r="AG163" s="144">
        <v>1930.1328000000003</v>
      </c>
      <c r="AH163" s="142">
        <v>1930.1328000000003</v>
      </c>
      <c r="AI163" s="142">
        <v>1930.1328000000003</v>
      </c>
      <c r="AJ163" s="144">
        <v>1930.1328000000003</v>
      </c>
      <c r="AK163" s="144">
        <v>19301.328000000001</v>
      </c>
      <c r="AL163" s="143">
        <v>0</v>
      </c>
      <c r="AM163" s="144"/>
      <c r="AN163" s="144"/>
      <c r="AO163" s="144"/>
      <c r="AP163" s="144"/>
      <c r="AQ163" s="142">
        <v>0</v>
      </c>
      <c r="AR163" s="142">
        <v>0</v>
      </c>
      <c r="AS163" s="142">
        <v>1970.1921600000003</v>
      </c>
      <c r="AT163" s="142">
        <v>1970.1921600000003</v>
      </c>
      <c r="AU163" s="142">
        <v>1970.1921600000003</v>
      </c>
      <c r="AV163" s="142">
        <v>1970.1921600000003</v>
      </c>
      <c r="AW163" s="142">
        <v>1970.1921600000003</v>
      </c>
      <c r="AX163" s="142">
        <v>1970.1921600000003</v>
      </c>
      <c r="AY163" s="144">
        <v>1970.1921600000003</v>
      </c>
      <c r="AZ163" s="142">
        <v>1970.1921600000003</v>
      </c>
      <c r="BA163" s="142">
        <v>1970.1921600000003</v>
      </c>
      <c r="BB163" s="144">
        <v>1970.1921600000003</v>
      </c>
      <c r="BC163" s="144">
        <v>19701.921600000001</v>
      </c>
      <c r="BD163" s="143">
        <v>0</v>
      </c>
      <c r="BE163" s="144"/>
      <c r="BF163" s="144"/>
      <c r="BG163" s="144"/>
      <c r="BH163" s="144"/>
      <c r="BI163" s="142">
        <v>0</v>
      </c>
      <c r="BJ163" s="142">
        <v>0</v>
      </c>
      <c r="BK163" s="142">
        <v>2010.2515200000003</v>
      </c>
      <c r="BL163" s="142">
        <v>2010.2515200000003</v>
      </c>
      <c r="BM163" s="142">
        <v>2010.2515200000003</v>
      </c>
      <c r="BN163" s="142">
        <v>2010.2515200000003</v>
      </c>
      <c r="BO163" s="142">
        <v>2010.2515200000003</v>
      </c>
      <c r="BP163" s="142">
        <v>2010.2515200000003</v>
      </c>
      <c r="BQ163" s="144">
        <v>2010.2515200000003</v>
      </c>
      <c r="BR163" s="142">
        <v>2010.2515200000003</v>
      </c>
      <c r="BS163" s="142">
        <v>2010.2515200000003</v>
      </c>
      <c r="BT163" s="144">
        <v>2010.2515200000003</v>
      </c>
      <c r="BU163" s="144">
        <v>20102.515200000002</v>
      </c>
      <c r="BV163" s="143">
        <v>0</v>
      </c>
      <c r="BW163" s="144"/>
      <c r="BX163" s="144"/>
      <c r="BY163" s="144"/>
      <c r="BZ163" s="144"/>
      <c r="CA163" s="142">
        <v>0</v>
      </c>
      <c r="CB163" s="142">
        <v>0</v>
      </c>
      <c r="CC163" s="142">
        <v>2046.6691200000002</v>
      </c>
      <c r="CD163" s="142">
        <v>2046.6691200000002</v>
      </c>
      <c r="CE163" s="142">
        <v>2046.6691200000002</v>
      </c>
      <c r="CF163" s="142">
        <v>2046.6691200000002</v>
      </c>
      <c r="CG163" s="142">
        <v>2046.6691200000002</v>
      </c>
      <c r="CH163" s="142">
        <v>2046.6691200000002</v>
      </c>
      <c r="CI163" s="144">
        <v>2046.6691200000002</v>
      </c>
      <c r="CJ163" s="142">
        <v>2046.6691200000002</v>
      </c>
      <c r="CK163" s="142">
        <v>2046.6691200000002</v>
      </c>
      <c r="CL163" s="144">
        <v>2046.6691200000002</v>
      </c>
      <c r="CM163" s="144">
        <v>20466.691200000001</v>
      </c>
      <c r="CN163" s="143">
        <v>0</v>
      </c>
      <c r="CO163" s="144"/>
      <c r="CP163" s="144"/>
      <c r="CQ163" s="144"/>
      <c r="CR163" s="144"/>
      <c r="CS163" s="142">
        <v>0</v>
      </c>
      <c r="CT163" s="142">
        <v>0</v>
      </c>
      <c r="CU163" s="142">
        <v>2046.6691200000002</v>
      </c>
      <c r="CV163" s="142">
        <v>2046.6691200000002</v>
      </c>
      <c r="CW163" s="142">
        <v>2046.6691200000002</v>
      </c>
      <c r="CX163" s="142">
        <v>2046.6691200000002</v>
      </c>
      <c r="CY163" s="142">
        <v>2046.6691200000002</v>
      </c>
      <c r="CZ163" s="142">
        <v>2046.6691200000002</v>
      </c>
      <c r="DA163" s="144">
        <v>2046.6691200000002</v>
      </c>
      <c r="DB163" s="142">
        <v>2046.6691200000002</v>
      </c>
      <c r="DC163" s="142">
        <v>2046.6691200000002</v>
      </c>
      <c r="DD163" s="144">
        <v>2046.6691200000002</v>
      </c>
      <c r="DE163" s="144">
        <v>20466.691200000001</v>
      </c>
      <c r="DF163" s="143">
        <v>0</v>
      </c>
    </row>
    <row r="164" spans="1:110" ht="12.75" hidden="1" customHeight="1" outlineLevel="1" x14ac:dyDescent="0.25">
      <c r="A164" s="141">
        <v>8545</v>
      </c>
      <c r="B164" s="141" t="s">
        <v>463</v>
      </c>
      <c r="C164" s="141"/>
      <c r="D164" s="141"/>
      <c r="E164" s="141"/>
      <c r="F164" s="142">
        <v>0</v>
      </c>
      <c r="G164" s="142">
        <v>0</v>
      </c>
      <c r="H164" s="142">
        <v>0</v>
      </c>
      <c r="I164" s="142">
        <v>0</v>
      </c>
      <c r="J164" s="142">
        <v>0</v>
      </c>
      <c r="K164" s="142">
        <v>0</v>
      </c>
      <c r="L164" s="142">
        <v>0</v>
      </c>
      <c r="M164" s="142">
        <v>0</v>
      </c>
      <c r="N164" s="142">
        <v>0</v>
      </c>
      <c r="O164" s="142">
        <v>0</v>
      </c>
      <c r="P164" s="142">
        <v>0</v>
      </c>
      <c r="Q164" s="142">
        <v>0</v>
      </c>
      <c r="R164" s="142" t="s">
        <v>61</v>
      </c>
      <c r="S164" s="142">
        <v>0</v>
      </c>
      <c r="T164" s="143">
        <v>0</v>
      </c>
      <c r="U164" s="144"/>
      <c r="V164" s="144"/>
      <c r="W164" s="144"/>
      <c r="X164" s="144"/>
      <c r="Y164" s="142">
        <v>0</v>
      </c>
      <c r="Z164" s="142">
        <v>0</v>
      </c>
      <c r="AA164" s="142">
        <v>0</v>
      </c>
      <c r="AB164" s="142">
        <v>0</v>
      </c>
      <c r="AC164" s="142">
        <v>0</v>
      </c>
      <c r="AD164" s="142">
        <v>0</v>
      </c>
      <c r="AE164" s="142">
        <v>0</v>
      </c>
      <c r="AF164" s="142">
        <v>0</v>
      </c>
      <c r="AG164" s="144">
        <v>0</v>
      </c>
      <c r="AH164" s="142">
        <v>0</v>
      </c>
      <c r="AI164" s="142">
        <v>0</v>
      </c>
      <c r="AJ164" s="144">
        <v>0</v>
      </c>
      <c r="AK164" s="144">
        <v>0</v>
      </c>
      <c r="AL164" s="143">
        <v>0</v>
      </c>
      <c r="AM164" s="144"/>
      <c r="AN164" s="144"/>
      <c r="AO164" s="144"/>
      <c r="AP164" s="144"/>
      <c r="AQ164" s="142">
        <v>0</v>
      </c>
      <c r="AR164" s="142">
        <v>0</v>
      </c>
      <c r="AS164" s="142">
        <v>0</v>
      </c>
      <c r="AT164" s="142">
        <v>0</v>
      </c>
      <c r="AU164" s="142">
        <v>0</v>
      </c>
      <c r="AV164" s="142">
        <v>0</v>
      </c>
      <c r="AW164" s="142">
        <v>0</v>
      </c>
      <c r="AX164" s="142">
        <v>0</v>
      </c>
      <c r="AY164" s="144">
        <v>0</v>
      </c>
      <c r="AZ164" s="142">
        <v>0</v>
      </c>
      <c r="BA164" s="142">
        <v>0</v>
      </c>
      <c r="BB164" s="144">
        <v>0</v>
      </c>
      <c r="BC164" s="144">
        <v>0</v>
      </c>
      <c r="BD164" s="143">
        <v>0</v>
      </c>
      <c r="BE164" s="144"/>
      <c r="BF164" s="144"/>
      <c r="BG164" s="144"/>
      <c r="BH164" s="144"/>
      <c r="BI164" s="142">
        <v>0</v>
      </c>
      <c r="BJ164" s="142">
        <v>0</v>
      </c>
      <c r="BK164" s="142">
        <v>0</v>
      </c>
      <c r="BL164" s="142">
        <v>0</v>
      </c>
      <c r="BM164" s="142">
        <v>0</v>
      </c>
      <c r="BN164" s="142">
        <v>0</v>
      </c>
      <c r="BO164" s="142">
        <v>0</v>
      </c>
      <c r="BP164" s="142">
        <v>0</v>
      </c>
      <c r="BQ164" s="144">
        <v>0</v>
      </c>
      <c r="BR164" s="142">
        <v>0</v>
      </c>
      <c r="BS164" s="142">
        <v>0</v>
      </c>
      <c r="BT164" s="144">
        <v>0</v>
      </c>
      <c r="BU164" s="144">
        <v>0</v>
      </c>
      <c r="BV164" s="143">
        <v>0</v>
      </c>
      <c r="BW164" s="144"/>
      <c r="BX164" s="144"/>
      <c r="BY164" s="144"/>
      <c r="BZ164" s="144"/>
      <c r="CA164" s="142">
        <v>0</v>
      </c>
      <c r="CB164" s="142">
        <v>0</v>
      </c>
      <c r="CC164" s="142">
        <v>0</v>
      </c>
      <c r="CD164" s="142">
        <v>0</v>
      </c>
      <c r="CE164" s="142">
        <v>0</v>
      </c>
      <c r="CF164" s="142">
        <v>0</v>
      </c>
      <c r="CG164" s="142">
        <v>0</v>
      </c>
      <c r="CH164" s="142">
        <v>0</v>
      </c>
      <c r="CI164" s="144">
        <v>0</v>
      </c>
      <c r="CJ164" s="142">
        <v>0</v>
      </c>
      <c r="CK164" s="142">
        <v>0</v>
      </c>
      <c r="CL164" s="144">
        <v>0</v>
      </c>
      <c r="CM164" s="144">
        <v>0</v>
      </c>
      <c r="CN164" s="143">
        <v>0</v>
      </c>
      <c r="CO164" s="144"/>
      <c r="CP164" s="144"/>
      <c r="CQ164" s="144"/>
      <c r="CR164" s="144"/>
      <c r="CS164" s="142">
        <v>0</v>
      </c>
      <c r="CT164" s="142">
        <v>0</v>
      </c>
      <c r="CU164" s="142">
        <v>0</v>
      </c>
      <c r="CV164" s="142">
        <v>0</v>
      </c>
      <c r="CW164" s="142">
        <v>0</v>
      </c>
      <c r="CX164" s="142">
        <v>0</v>
      </c>
      <c r="CY164" s="142">
        <v>0</v>
      </c>
      <c r="CZ164" s="142">
        <v>0</v>
      </c>
      <c r="DA164" s="144">
        <v>0</v>
      </c>
      <c r="DB164" s="142">
        <v>0</v>
      </c>
      <c r="DC164" s="142">
        <v>0</v>
      </c>
      <c r="DD164" s="144">
        <v>0</v>
      </c>
      <c r="DE164" s="144">
        <v>0</v>
      </c>
      <c r="DF164" s="143">
        <v>0</v>
      </c>
    </row>
    <row r="165" spans="1:110" ht="12.75" hidden="1" customHeight="1" outlineLevel="1" x14ac:dyDescent="0.25">
      <c r="A165" s="141">
        <v>8550</v>
      </c>
      <c r="B165" s="141" t="s">
        <v>465</v>
      </c>
      <c r="C165" s="141"/>
      <c r="D165" s="141"/>
      <c r="E165" s="141"/>
      <c r="F165" s="142">
        <v>0</v>
      </c>
      <c r="G165" s="142">
        <v>0</v>
      </c>
      <c r="H165" s="142">
        <v>4270.9759800000002</v>
      </c>
      <c r="I165" s="142">
        <v>4270.9759800000002</v>
      </c>
      <c r="J165" s="142">
        <v>4270.9759800000002</v>
      </c>
      <c r="K165" s="142">
        <v>4270.9759800000002</v>
      </c>
      <c r="L165" s="142">
        <v>4270.9759800000002</v>
      </c>
      <c r="M165" s="142">
        <v>4270.9759800000002</v>
      </c>
      <c r="N165" s="142">
        <v>4270.9759800000002</v>
      </c>
      <c r="O165" s="142">
        <v>4270.9759800000002</v>
      </c>
      <c r="P165" s="142">
        <v>4270.9759800000002</v>
      </c>
      <c r="Q165" s="142">
        <v>4270.9759800000002</v>
      </c>
      <c r="R165" s="142" t="s">
        <v>61</v>
      </c>
      <c r="S165" s="142">
        <v>42709.7598</v>
      </c>
      <c r="T165" s="143">
        <v>0</v>
      </c>
      <c r="U165" s="144"/>
      <c r="V165" s="144"/>
      <c r="W165" s="144"/>
      <c r="X165" s="144"/>
      <c r="Y165" s="142">
        <v>0</v>
      </c>
      <c r="Z165" s="142">
        <v>0</v>
      </c>
      <c r="AA165" s="142">
        <v>1617.7452619790001</v>
      </c>
      <c r="AB165" s="142">
        <v>1617.7452619790001</v>
      </c>
      <c r="AC165" s="142">
        <v>1617.7452619790001</v>
      </c>
      <c r="AD165" s="142">
        <v>1617.7452619790001</v>
      </c>
      <c r="AE165" s="142">
        <v>1617.7452619790001</v>
      </c>
      <c r="AF165" s="142">
        <v>1617.7452619790001</v>
      </c>
      <c r="AG165" s="144">
        <v>1617.7452619790001</v>
      </c>
      <c r="AH165" s="142">
        <v>1617.7452619790001</v>
      </c>
      <c r="AI165" s="142">
        <v>1617.7452619790001</v>
      </c>
      <c r="AJ165" s="144">
        <v>1617.7452619790001</v>
      </c>
      <c r="AK165" s="144">
        <v>16177.452619790001</v>
      </c>
      <c r="AL165" s="143">
        <v>0</v>
      </c>
      <c r="AM165" s="144"/>
      <c r="AN165" s="144"/>
      <c r="AO165" s="144"/>
      <c r="AP165" s="144"/>
      <c r="AQ165" s="142">
        <v>0</v>
      </c>
      <c r="AR165" s="142">
        <v>0</v>
      </c>
      <c r="AS165" s="142">
        <v>1662.8900793818652</v>
      </c>
      <c r="AT165" s="142">
        <v>1662.8900793818652</v>
      </c>
      <c r="AU165" s="142">
        <v>1662.8900793818652</v>
      </c>
      <c r="AV165" s="142">
        <v>1662.8900793818652</v>
      </c>
      <c r="AW165" s="142">
        <v>1662.8900793818652</v>
      </c>
      <c r="AX165" s="142">
        <v>1662.8900793818652</v>
      </c>
      <c r="AY165" s="144">
        <v>1662.8900793818652</v>
      </c>
      <c r="AZ165" s="142">
        <v>1662.8900793818652</v>
      </c>
      <c r="BA165" s="142">
        <v>1662.8900793818652</v>
      </c>
      <c r="BB165" s="144">
        <v>1662.8900793818652</v>
      </c>
      <c r="BC165" s="144">
        <v>16628.900793818651</v>
      </c>
      <c r="BD165" s="143">
        <v>0</v>
      </c>
      <c r="BE165" s="144"/>
      <c r="BF165" s="144"/>
      <c r="BG165" s="144"/>
      <c r="BH165" s="144"/>
      <c r="BI165" s="142">
        <v>0</v>
      </c>
      <c r="BJ165" s="142">
        <v>0</v>
      </c>
      <c r="BK165" s="142">
        <v>1712.0546697681157</v>
      </c>
      <c r="BL165" s="142">
        <v>1712.0546697681157</v>
      </c>
      <c r="BM165" s="142">
        <v>1712.0546697681157</v>
      </c>
      <c r="BN165" s="142">
        <v>1712.0546697681157</v>
      </c>
      <c r="BO165" s="142">
        <v>1712.0546697681157</v>
      </c>
      <c r="BP165" s="142">
        <v>1712.0546697681157</v>
      </c>
      <c r="BQ165" s="144">
        <v>1712.0546697681157</v>
      </c>
      <c r="BR165" s="142">
        <v>1712.0546697681157</v>
      </c>
      <c r="BS165" s="142">
        <v>1712.0546697681157</v>
      </c>
      <c r="BT165" s="144">
        <v>1712.0546697681157</v>
      </c>
      <c r="BU165" s="144">
        <v>17120.546697681155</v>
      </c>
      <c r="BV165" s="143">
        <v>0</v>
      </c>
      <c r="BW165" s="144"/>
      <c r="BX165" s="144"/>
      <c r="BY165" s="144"/>
      <c r="BZ165" s="144"/>
      <c r="CA165" s="142">
        <v>0</v>
      </c>
      <c r="CB165" s="142">
        <v>0</v>
      </c>
      <c r="CC165" s="142">
        <v>1733.9239804446636</v>
      </c>
      <c r="CD165" s="142">
        <v>1733.9239804446636</v>
      </c>
      <c r="CE165" s="142">
        <v>1733.9239804446636</v>
      </c>
      <c r="CF165" s="142">
        <v>1733.9239804446636</v>
      </c>
      <c r="CG165" s="142">
        <v>1733.9239804446636</v>
      </c>
      <c r="CH165" s="142">
        <v>1733.9239804446636</v>
      </c>
      <c r="CI165" s="144">
        <v>1733.9239804446636</v>
      </c>
      <c r="CJ165" s="142">
        <v>1733.9239804446636</v>
      </c>
      <c r="CK165" s="142">
        <v>1733.9239804446636</v>
      </c>
      <c r="CL165" s="144">
        <v>1733.9239804446636</v>
      </c>
      <c r="CM165" s="144">
        <v>17339.239804446635</v>
      </c>
      <c r="CN165" s="143">
        <v>0</v>
      </c>
      <c r="CO165" s="144"/>
      <c r="CP165" s="144"/>
      <c r="CQ165" s="144"/>
      <c r="CR165" s="144"/>
      <c r="CS165" s="142">
        <v>0</v>
      </c>
      <c r="CT165" s="142">
        <v>0</v>
      </c>
      <c r="CU165" s="142">
        <v>1253.8404787887566</v>
      </c>
      <c r="CV165" s="142">
        <v>1253.8404787887566</v>
      </c>
      <c r="CW165" s="142">
        <v>1253.8404787887566</v>
      </c>
      <c r="CX165" s="142">
        <v>1253.8404787887566</v>
      </c>
      <c r="CY165" s="142">
        <v>1253.8404787887566</v>
      </c>
      <c r="CZ165" s="142">
        <v>1253.8404787887566</v>
      </c>
      <c r="DA165" s="144">
        <v>1253.8404787887566</v>
      </c>
      <c r="DB165" s="142">
        <v>1253.8404787887566</v>
      </c>
      <c r="DC165" s="142">
        <v>1253.8404787887566</v>
      </c>
      <c r="DD165" s="144">
        <v>1253.8404787887566</v>
      </c>
      <c r="DE165" s="144">
        <v>12538.404787887564</v>
      </c>
      <c r="DF165" s="143">
        <v>0</v>
      </c>
    </row>
    <row r="166" spans="1:110" ht="12.75" hidden="1" customHeight="1" outlineLevel="1" x14ac:dyDescent="0.25">
      <c r="A166" s="141">
        <v>8560</v>
      </c>
      <c r="B166" s="141" t="s">
        <v>379</v>
      </c>
      <c r="C166" s="141"/>
      <c r="D166" s="141"/>
      <c r="E166" s="141"/>
      <c r="F166" s="142">
        <v>0</v>
      </c>
      <c r="G166" s="142">
        <v>0</v>
      </c>
      <c r="H166" s="142">
        <v>0</v>
      </c>
      <c r="I166" s="142">
        <v>0</v>
      </c>
      <c r="J166" s="142">
        <v>0</v>
      </c>
      <c r="K166" s="142">
        <v>0</v>
      </c>
      <c r="L166" s="142">
        <v>0</v>
      </c>
      <c r="M166" s="142">
        <v>29591.966249999998</v>
      </c>
      <c r="N166" s="142">
        <v>0</v>
      </c>
      <c r="O166" s="142">
        <v>0</v>
      </c>
      <c r="P166" s="142">
        <v>29591.966249999998</v>
      </c>
      <c r="Q166" s="142">
        <v>0</v>
      </c>
      <c r="R166" s="142" t="s">
        <v>61</v>
      </c>
      <c r="S166" s="142">
        <v>118367.86499999999</v>
      </c>
      <c r="T166" s="143">
        <v>59183.932499999995</v>
      </c>
      <c r="U166" s="144"/>
      <c r="V166" s="144"/>
      <c r="W166" s="144"/>
      <c r="X166" s="144"/>
      <c r="Y166" s="142">
        <v>0</v>
      </c>
      <c r="Z166" s="142">
        <v>0</v>
      </c>
      <c r="AA166" s="142">
        <v>0</v>
      </c>
      <c r="AB166" s="142">
        <v>0</v>
      </c>
      <c r="AC166" s="142">
        <v>0</v>
      </c>
      <c r="AD166" s="142">
        <v>0</v>
      </c>
      <c r="AE166" s="142">
        <v>0</v>
      </c>
      <c r="AF166" s="142">
        <v>37389.020752125005</v>
      </c>
      <c r="AG166" s="144">
        <v>0</v>
      </c>
      <c r="AH166" s="142">
        <v>0</v>
      </c>
      <c r="AI166" s="142">
        <v>37389.020752125005</v>
      </c>
      <c r="AJ166" s="144">
        <v>0</v>
      </c>
      <c r="AK166" s="144">
        <v>149556.08300850002</v>
      </c>
      <c r="AL166" s="143">
        <v>74778.04150425001</v>
      </c>
      <c r="AM166" s="144"/>
      <c r="AN166" s="144"/>
      <c r="AO166" s="144"/>
      <c r="AP166" s="144"/>
      <c r="AQ166" s="142">
        <v>0</v>
      </c>
      <c r="AR166" s="142">
        <v>0</v>
      </c>
      <c r="AS166" s="142">
        <v>0</v>
      </c>
      <c r="AT166" s="142">
        <v>0</v>
      </c>
      <c r="AU166" s="142">
        <v>0</v>
      </c>
      <c r="AV166" s="142">
        <v>0</v>
      </c>
      <c r="AW166" s="142">
        <v>0</v>
      </c>
      <c r="AX166" s="142">
        <v>39096.541831050905</v>
      </c>
      <c r="AY166" s="144">
        <v>0</v>
      </c>
      <c r="AZ166" s="142">
        <v>0</v>
      </c>
      <c r="BA166" s="142">
        <v>39096.541831050905</v>
      </c>
      <c r="BB166" s="144">
        <v>0</v>
      </c>
      <c r="BC166" s="144">
        <v>156386.16732420362</v>
      </c>
      <c r="BD166" s="143">
        <v>78193.08366210181</v>
      </c>
      <c r="BE166" s="144"/>
      <c r="BF166" s="144"/>
      <c r="BG166" s="144"/>
      <c r="BH166" s="144"/>
      <c r="BI166" s="142">
        <v>0</v>
      </c>
      <c r="BJ166" s="142">
        <v>0</v>
      </c>
      <c r="BK166" s="142">
        <v>0</v>
      </c>
      <c r="BL166" s="142">
        <v>0</v>
      </c>
      <c r="BM166" s="142">
        <v>0</v>
      </c>
      <c r="BN166" s="142">
        <v>0</v>
      </c>
      <c r="BO166" s="142">
        <v>0</v>
      </c>
      <c r="BP166" s="142">
        <v>40964.558545602973</v>
      </c>
      <c r="BQ166" s="144">
        <v>0</v>
      </c>
      <c r="BR166" s="142">
        <v>0</v>
      </c>
      <c r="BS166" s="142">
        <v>40964.558545602973</v>
      </c>
      <c r="BT166" s="144">
        <v>0</v>
      </c>
      <c r="BU166" s="144">
        <v>163858.23418241189</v>
      </c>
      <c r="BV166" s="143">
        <v>81929.117091205946</v>
      </c>
      <c r="BW166" s="144"/>
      <c r="BX166" s="144"/>
      <c r="BY166" s="144"/>
      <c r="BZ166" s="144"/>
      <c r="CA166" s="142">
        <v>0</v>
      </c>
      <c r="CB166" s="142">
        <v>0</v>
      </c>
      <c r="CC166" s="142">
        <v>0</v>
      </c>
      <c r="CD166" s="142">
        <v>0</v>
      </c>
      <c r="CE166" s="142">
        <v>0</v>
      </c>
      <c r="CF166" s="142">
        <v>0</v>
      </c>
      <c r="CG166" s="142">
        <v>0</v>
      </c>
      <c r="CH166" s="142">
        <v>41691.740058246818</v>
      </c>
      <c r="CI166" s="144">
        <v>0</v>
      </c>
      <c r="CJ166" s="142">
        <v>0</v>
      </c>
      <c r="CK166" s="142">
        <v>41691.740058246818</v>
      </c>
      <c r="CL166" s="144">
        <v>0</v>
      </c>
      <c r="CM166" s="144">
        <v>166766.96023298727</v>
      </c>
      <c r="CN166" s="143">
        <v>83383.480116493636</v>
      </c>
      <c r="CO166" s="144"/>
      <c r="CP166" s="144"/>
      <c r="CQ166" s="144"/>
      <c r="CR166" s="144"/>
      <c r="CS166" s="142">
        <v>0</v>
      </c>
      <c r="CT166" s="142">
        <v>0</v>
      </c>
      <c r="CU166" s="142">
        <v>0</v>
      </c>
      <c r="CV166" s="142">
        <v>0</v>
      </c>
      <c r="CW166" s="142">
        <v>0</v>
      </c>
      <c r="CX166" s="142">
        <v>0</v>
      </c>
      <c r="CY166" s="142">
        <v>0</v>
      </c>
      <c r="CZ166" s="142">
        <v>41691.740058246818</v>
      </c>
      <c r="DA166" s="144">
        <v>0</v>
      </c>
      <c r="DB166" s="142">
        <v>0</v>
      </c>
      <c r="DC166" s="142">
        <v>41691.740058246818</v>
      </c>
      <c r="DD166" s="144">
        <v>0</v>
      </c>
      <c r="DE166" s="144">
        <v>166766.96023298727</v>
      </c>
      <c r="DF166" s="143">
        <v>83383.480116493636</v>
      </c>
    </row>
    <row r="167" spans="1:110" ht="12.75" hidden="1" customHeight="1" outlineLevel="1" x14ac:dyDescent="0.25">
      <c r="A167" s="141">
        <v>8590</v>
      </c>
      <c r="B167" s="141" t="s">
        <v>385</v>
      </c>
      <c r="C167" s="141"/>
      <c r="D167" s="141"/>
      <c r="E167" s="141"/>
      <c r="F167" s="142">
        <v>0</v>
      </c>
      <c r="G167" s="142">
        <v>0</v>
      </c>
      <c r="H167" s="142">
        <v>0</v>
      </c>
      <c r="I167" s="142">
        <v>0</v>
      </c>
      <c r="J167" s="142">
        <v>0</v>
      </c>
      <c r="K167" s="142">
        <v>0</v>
      </c>
      <c r="L167" s="142">
        <v>0</v>
      </c>
      <c r="M167" s="142">
        <v>0</v>
      </c>
      <c r="N167" s="142">
        <v>0</v>
      </c>
      <c r="O167" s="142">
        <v>0</v>
      </c>
      <c r="P167" s="142">
        <v>0</v>
      </c>
      <c r="Q167" s="142">
        <v>0</v>
      </c>
      <c r="R167" s="142" t="s">
        <v>61</v>
      </c>
      <c r="S167" s="142">
        <v>0</v>
      </c>
      <c r="T167" s="143">
        <v>0</v>
      </c>
      <c r="U167" s="144"/>
      <c r="V167" s="144"/>
      <c r="W167" s="144"/>
      <c r="X167" s="144"/>
      <c r="Y167" s="142">
        <v>0</v>
      </c>
      <c r="Z167" s="142">
        <v>0</v>
      </c>
      <c r="AA167" s="142">
        <v>0</v>
      </c>
      <c r="AB167" s="142">
        <v>0</v>
      </c>
      <c r="AC167" s="142">
        <v>0</v>
      </c>
      <c r="AD167" s="142">
        <v>0</v>
      </c>
      <c r="AE167" s="142">
        <v>0</v>
      </c>
      <c r="AF167" s="142">
        <v>0</v>
      </c>
      <c r="AG167" s="144">
        <v>0</v>
      </c>
      <c r="AH167" s="142">
        <v>0</v>
      </c>
      <c r="AI167" s="142">
        <v>0</v>
      </c>
      <c r="AJ167" s="144">
        <v>0</v>
      </c>
      <c r="AK167" s="144">
        <v>0</v>
      </c>
      <c r="AL167" s="143">
        <v>0</v>
      </c>
      <c r="AM167" s="144"/>
      <c r="AN167" s="144"/>
      <c r="AO167" s="144"/>
      <c r="AP167" s="144"/>
      <c r="AQ167" s="142">
        <v>0</v>
      </c>
      <c r="AR167" s="142">
        <v>0</v>
      </c>
      <c r="AS167" s="142">
        <v>0</v>
      </c>
      <c r="AT167" s="142">
        <v>0</v>
      </c>
      <c r="AU167" s="142">
        <v>0</v>
      </c>
      <c r="AV167" s="142">
        <v>0</v>
      </c>
      <c r="AW167" s="142">
        <v>0</v>
      </c>
      <c r="AX167" s="142">
        <v>0</v>
      </c>
      <c r="AY167" s="144">
        <v>0</v>
      </c>
      <c r="AZ167" s="142">
        <v>0</v>
      </c>
      <c r="BA167" s="142">
        <v>0</v>
      </c>
      <c r="BB167" s="144">
        <v>0</v>
      </c>
      <c r="BC167" s="144">
        <v>0</v>
      </c>
      <c r="BD167" s="143">
        <v>0</v>
      </c>
      <c r="BE167" s="144"/>
      <c r="BF167" s="144"/>
      <c r="BG167" s="144"/>
      <c r="BH167" s="144"/>
      <c r="BI167" s="142">
        <v>0</v>
      </c>
      <c r="BJ167" s="142">
        <v>0</v>
      </c>
      <c r="BK167" s="142">
        <v>0</v>
      </c>
      <c r="BL167" s="142">
        <v>0</v>
      </c>
      <c r="BM167" s="142">
        <v>0</v>
      </c>
      <c r="BN167" s="142">
        <v>0</v>
      </c>
      <c r="BO167" s="142">
        <v>0</v>
      </c>
      <c r="BP167" s="142">
        <v>0</v>
      </c>
      <c r="BQ167" s="144">
        <v>0</v>
      </c>
      <c r="BR167" s="142">
        <v>0</v>
      </c>
      <c r="BS167" s="142">
        <v>0</v>
      </c>
      <c r="BT167" s="144">
        <v>0</v>
      </c>
      <c r="BU167" s="144">
        <v>0</v>
      </c>
      <c r="BV167" s="143">
        <v>0</v>
      </c>
      <c r="BW167" s="144"/>
      <c r="BX167" s="144"/>
      <c r="BY167" s="144"/>
      <c r="BZ167" s="144"/>
      <c r="CA167" s="142">
        <v>0</v>
      </c>
      <c r="CB167" s="142">
        <v>0</v>
      </c>
      <c r="CC167" s="142">
        <v>0</v>
      </c>
      <c r="CD167" s="142">
        <v>0</v>
      </c>
      <c r="CE167" s="142">
        <v>0</v>
      </c>
      <c r="CF167" s="142">
        <v>0</v>
      </c>
      <c r="CG167" s="142">
        <v>0</v>
      </c>
      <c r="CH167" s="142">
        <v>0</v>
      </c>
      <c r="CI167" s="144">
        <v>0</v>
      </c>
      <c r="CJ167" s="142">
        <v>0</v>
      </c>
      <c r="CK167" s="142">
        <v>0</v>
      </c>
      <c r="CL167" s="144">
        <v>0</v>
      </c>
      <c r="CM167" s="144">
        <v>0</v>
      </c>
      <c r="CN167" s="143">
        <v>0</v>
      </c>
      <c r="CO167" s="144"/>
      <c r="CP167" s="144"/>
      <c r="CQ167" s="144"/>
      <c r="CR167" s="144"/>
      <c r="CS167" s="142">
        <v>0</v>
      </c>
      <c r="CT167" s="142">
        <v>0</v>
      </c>
      <c r="CU167" s="142">
        <v>0</v>
      </c>
      <c r="CV167" s="142">
        <v>0</v>
      </c>
      <c r="CW167" s="142">
        <v>0</v>
      </c>
      <c r="CX167" s="142">
        <v>0</v>
      </c>
      <c r="CY167" s="142">
        <v>0</v>
      </c>
      <c r="CZ167" s="142">
        <v>0</v>
      </c>
      <c r="DA167" s="144">
        <v>0</v>
      </c>
      <c r="DB167" s="142">
        <v>0</v>
      </c>
      <c r="DC167" s="142">
        <v>0</v>
      </c>
      <c r="DD167" s="144">
        <v>0</v>
      </c>
      <c r="DE167" s="144">
        <v>0</v>
      </c>
      <c r="DF167" s="143">
        <v>0</v>
      </c>
    </row>
    <row r="168" spans="1:110" ht="12.75" hidden="1" customHeight="1" outlineLevel="1" x14ac:dyDescent="0.25">
      <c r="A168" s="141">
        <v>8593</v>
      </c>
      <c r="B168" s="141" t="s">
        <v>468</v>
      </c>
      <c r="C168" s="141"/>
      <c r="D168" s="141"/>
      <c r="E168" s="141"/>
      <c r="F168" s="142">
        <v>0</v>
      </c>
      <c r="G168" s="142">
        <v>0</v>
      </c>
      <c r="H168" s="142">
        <v>0</v>
      </c>
      <c r="I168" s="142">
        <v>0</v>
      </c>
      <c r="J168" s="142">
        <v>0</v>
      </c>
      <c r="K168" s="142">
        <v>0</v>
      </c>
      <c r="L168" s="142">
        <v>0</v>
      </c>
      <c r="M168" s="142">
        <v>0</v>
      </c>
      <c r="N168" s="142">
        <v>0</v>
      </c>
      <c r="O168" s="142">
        <v>0</v>
      </c>
      <c r="P168" s="142">
        <v>0</v>
      </c>
      <c r="Q168" s="142">
        <v>0</v>
      </c>
      <c r="R168" s="142" t="s">
        <v>61</v>
      </c>
      <c r="S168" s="142">
        <v>0</v>
      </c>
      <c r="T168" s="143">
        <v>0</v>
      </c>
      <c r="U168" s="144"/>
      <c r="V168" s="144"/>
      <c r="W168" s="144"/>
      <c r="X168" s="144"/>
      <c r="Y168" s="142">
        <v>0</v>
      </c>
      <c r="Z168" s="142">
        <v>0</v>
      </c>
      <c r="AA168" s="142">
        <v>0</v>
      </c>
      <c r="AB168" s="142">
        <v>0</v>
      </c>
      <c r="AC168" s="142">
        <v>0</v>
      </c>
      <c r="AD168" s="142">
        <v>0</v>
      </c>
      <c r="AE168" s="142">
        <v>0</v>
      </c>
      <c r="AF168" s="142">
        <v>0</v>
      </c>
      <c r="AG168" s="144">
        <v>0</v>
      </c>
      <c r="AH168" s="142">
        <v>0</v>
      </c>
      <c r="AI168" s="142">
        <v>0</v>
      </c>
      <c r="AJ168" s="144">
        <v>0</v>
      </c>
      <c r="AK168" s="144">
        <v>0</v>
      </c>
      <c r="AL168" s="143">
        <v>0</v>
      </c>
      <c r="AM168" s="144"/>
      <c r="AN168" s="144"/>
      <c r="AO168" s="144"/>
      <c r="AP168" s="144"/>
      <c r="AQ168" s="142">
        <v>0</v>
      </c>
      <c r="AR168" s="142">
        <v>0</v>
      </c>
      <c r="AS168" s="142">
        <v>0</v>
      </c>
      <c r="AT168" s="142">
        <v>0</v>
      </c>
      <c r="AU168" s="142">
        <v>0</v>
      </c>
      <c r="AV168" s="142">
        <v>0</v>
      </c>
      <c r="AW168" s="142">
        <v>0</v>
      </c>
      <c r="AX168" s="142">
        <v>0</v>
      </c>
      <c r="AY168" s="144">
        <v>0</v>
      </c>
      <c r="AZ168" s="142">
        <v>0</v>
      </c>
      <c r="BA168" s="142">
        <v>0</v>
      </c>
      <c r="BB168" s="144">
        <v>0</v>
      </c>
      <c r="BC168" s="144">
        <v>0</v>
      </c>
      <c r="BD168" s="143">
        <v>0</v>
      </c>
      <c r="BE168" s="144"/>
      <c r="BF168" s="144"/>
      <c r="BG168" s="144"/>
      <c r="BH168" s="144"/>
      <c r="BI168" s="142">
        <v>0</v>
      </c>
      <c r="BJ168" s="142">
        <v>0</v>
      </c>
      <c r="BK168" s="142">
        <v>0</v>
      </c>
      <c r="BL168" s="142">
        <v>0</v>
      </c>
      <c r="BM168" s="142">
        <v>0</v>
      </c>
      <c r="BN168" s="142">
        <v>0</v>
      </c>
      <c r="BO168" s="142">
        <v>0</v>
      </c>
      <c r="BP168" s="142">
        <v>0</v>
      </c>
      <c r="BQ168" s="144">
        <v>0</v>
      </c>
      <c r="BR168" s="142">
        <v>0</v>
      </c>
      <c r="BS168" s="142">
        <v>0</v>
      </c>
      <c r="BT168" s="144">
        <v>0</v>
      </c>
      <c r="BU168" s="144">
        <v>0</v>
      </c>
      <c r="BV168" s="143">
        <v>0</v>
      </c>
      <c r="BW168" s="144"/>
      <c r="BX168" s="144"/>
      <c r="BY168" s="144"/>
      <c r="BZ168" s="144"/>
      <c r="CA168" s="142">
        <v>0</v>
      </c>
      <c r="CB168" s="142">
        <v>0</v>
      </c>
      <c r="CC168" s="142">
        <v>0</v>
      </c>
      <c r="CD168" s="142">
        <v>0</v>
      </c>
      <c r="CE168" s="142">
        <v>0</v>
      </c>
      <c r="CF168" s="142">
        <v>0</v>
      </c>
      <c r="CG168" s="142">
        <v>0</v>
      </c>
      <c r="CH168" s="142">
        <v>0</v>
      </c>
      <c r="CI168" s="144">
        <v>0</v>
      </c>
      <c r="CJ168" s="142">
        <v>0</v>
      </c>
      <c r="CK168" s="142">
        <v>0</v>
      </c>
      <c r="CL168" s="144">
        <v>0</v>
      </c>
      <c r="CM168" s="144">
        <v>0</v>
      </c>
      <c r="CN168" s="143">
        <v>0</v>
      </c>
      <c r="CO168" s="144"/>
      <c r="CP168" s="144"/>
      <c r="CQ168" s="144"/>
      <c r="CR168" s="144"/>
      <c r="CS168" s="142">
        <v>0</v>
      </c>
      <c r="CT168" s="142">
        <v>0</v>
      </c>
      <c r="CU168" s="142">
        <v>0</v>
      </c>
      <c r="CV168" s="142">
        <v>0</v>
      </c>
      <c r="CW168" s="142">
        <v>0</v>
      </c>
      <c r="CX168" s="142">
        <v>0</v>
      </c>
      <c r="CY168" s="142">
        <v>0</v>
      </c>
      <c r="CZ168" s="142">
        <v>0</v>
      </c>
      <c r="DA168" s="144">
        <v>0</v>
      </c>
      <c r="DB168" s="142">
        <v>0</v>
      </c>
      <c r="DC168" s="142">
        <v>0</v>
      </c>
      <c r="DD168" s="144">
        <v>0</v>
      </c>
      <c r="DE168" s="144">
        <v>0</v>
      </c>
      <c r="DF168" s="143">
        <v>0</v>
      </c>
    </row>
    <row r="169" spans="1:110" ht="12.75" hidden="1" customHeight="1" outlineLevel="1" x14ac:dyDescent="0.25">
      <c r="A169" s="141">
        <v>8594</v>
      </c>
      <c r="B169" s="141" t="s">
        <v>469</v>
      </c>
      <c r="C169" s="141"/>
      <c r="D169" s="141"/>
      <c r="E169" s="141"/>
      <c r="F169" s="142">
        <v>0</v>
      </c>
      <c r="G169" s="142">
        <v>0</v>
      </c>
      <c r="H169" s="142">
        <v>0</v>
      </c>
      <c r="I169" s="142">
        <v>0</v>
      </c>
      <c r="J169" s="142">
        <v>0</v>
      </c>
      <c r="K169" s="142">
        <v>0</v>
      </c>
      <c r="L169" s="142">
        <v>0</v>
      </c>
      <c r="M169" s="142">
        <v>0</v>
      </c>
      <c r="N169" s="142">
        <v>0</v>
      </c>
      <c r="O169" s="142">
        <v>0</v>
      </c>
      <c r="P169" s="142">
        <v>0</v>
      </c>
      <c r="Q169" s="142">
        <v>0</v>
      </c>
      <c r="R169" s="142" t="s">
        <v>61</v>
      </c>
      <c r="S169" s="142">
        <v>0</v>
      </c>
      <c r="T169" s="143">
        <v>0</v>
      </c>
      <c r="U169" s="144"/>
      <c r="V169" s="144"/>
      <c r="W169" s="144"/>
      <c r="X169" s="144"/>
      <c r="Y169" s="142">
        <v>0</v>
      </c>
      <c r="Z169" s="142">
        <v>0</v>
      </c>
      <c r="AA169" s="142">
        <v>0</v>
      </c>
      <c r="AB169" s="142">
        <v>0</v>
      </c>
      <c r="AC169" s="142">
        <v>0</v>
      </c>
      <c r="AD169" s="142">
        <v>0</v>
      </c>
      <c r="AE169" s="142">
        <v>0</v>
      </c>
      <c r="AF169" s="142">
        <v>0</v>
      </c>
      <c r="AG169" s="144">
        <v>0</v>
      </c>
      <c r="AH169" s="142">
        <v>0</v>
      </c>
      <c r="AI169" s="142">
        <v>0</v>
      </c>
      <c r="AJ169" s="144">
        <v>0</v>
      </c>
      <c r="AK169" s="144">
        <v>0</v>
      </c>
      <c r="AL169" s="143">
        <v>0</v>
      </c>
      <c r="AM169" s="144"/>
      <c r="AN169" s="144"/>
      <c r="AO169" s="144"/>
      <c r="AP169" s="144"/>
      <c r="AQ169" s="142">
        <v>0</v>
      </c>
      <c r="AR169" s="142">
        <v>0</v>
      </c>
      <c r="AS169" s="142">
        <v>0</v>
      </c>
      <c r="AT169" s="142">
        <v>0</v>
      </c>
      <c r="AU169" s="142">
        <v>0</v>
      </c>
      <c r="AV169" s="142">
        <v>0</v>
      </c>
      <c r="AW169" s="142">
        <v>0</v>
      </c>
      <c r="AX169" s="142">
        <v>0</v>
      </c>
      <c r="AY169" s="144">
        <v>0</v>
      </c>
      <c r="AZ169" s="142">
        <v>0</v>
      </c>
      <c r="BA169" s="142">
        <v>0</v>
      </c>
      <c r="BB169" s="144">
        <v>0</v>
      </c>
      <c r="BC169" s="144">
        <v>0</v>
      </c>
      <c r="BD169" s="143">
        <v>0</v>
      </c>
      <c r="BE169" s="144"/>
      <c r="BF169" s="144"/>
      <c r="BG169" s="144"/>
      <c r="BH169" s="144"/>
      <c r="BI169" s="142">
        <v>0</v>
      </c>
      <c r="BJ169" s="142">
        <v>0</v>
      </c>
      <c r="BK169" s="142">
        <v>0</v>
      </c>
      <c r="BL169" s="142">
        <v>0</v>
      </c>
      <c r="BM169" s="142">
        <v>0</v>
      </c>
      <c r="BN169" s="142">
        <v>0</v>
      </c>
      <c r="BO169" s="142">
        <v>0</v>
      </c>
      <c r="BP169" s="142">
        <v>0</v>
      </c>
      <c r="BQ169" s="144">
        <v>0</v>
      </c>
      <c r="BR169" s="142">
        <v>0</v>
      </c>
      <c r="BS169" s="142">
        <v>0</v>
      </c>
      <c r="BT169" s="144">
        <v>0</v>
      </c>
      <c r="BU169" s="144">
        <v>0</v>
      </c>
      <c r="BV169" s="143">
        <v>0</v>
      </c>
      <c r="BW169" s="144"/>
      <c r="BX169" s="144"/>
      <c r="BY169" s="144"/>
      <c r="BZ169" s="144"/>
      <c r="CA169" s="142">
        <v>0</v>
      </c>
      <c r="CB169" s="142">
        <v>0</v>
      </c>
      <c r="CC169" s="142">
        <v>0</v>
      </c>
      <c r="CD169" s="142">
        <v>0</v>
      </c>
      <c r="CE169" s="142">
        <v>0</v>
      </c>
      <c r="CF169" s="142">
        <v>0</v>
      </c>
      <c r="CG169" s="142">
        <v>0</v>
      </c>
      <c r="CH169" s="142">
        <v>0</v>
      </c>
      <c r="CI169" s="144">
        <v>0</v>
      </c>
      <c r="CJ169" s="142">
        <v>0</v>
      </c>
      <c r="CK169" s="142">
        <v>0</v>
      </c>
      <c r="CL169" s="144">
        <v>0</v>
      </c>
      <c r="CM169" s="144">
        <v>0</v>
      </c>
      <c r="CN169" s="143">
        <v>0</v>
      </c>
      <c r="CO169" s="144"/>
      <c r="CP169" s="144"/>
      <c r="CQ169" s="144"/>
      <c r="CR169" s="144"/>
      <c r="CS169" s="142">
        <v>0</v>
      </c>
      <c r="CT169" s="142">
        <v>0</v>
      </c>
      <c r="CU169" s="142">
        <v>0</v>
      </c>
      <c r="CV169" s="142">
        <v>0</v>
      </c>
      <c r="CW169" s="142">
        <v>0</v>
      </c>
      <c r="CX169" s="142">
        <v>0</v>
      </c>
      <c r="CY169" s="142">
        <v>0</v>
      </c>
      <c r="CZ169" s="142">
        <v>0</v>
      </c>
      <c r="DA169" s="144">
        <v>0</v>
      </c>
      <c r="DB169" s="142">
        <v>0</v>
      </c>
      <c r="DC169" s="142">
        <v>0</v>
      </c>
      <c r="DD169" s="144">
        <v>0</v>
      </c>
      <c r="DE169" s="144">
        <v>0</v>
      </c>
      <c r="DF169" s="143">
        <v>0</v>
      </c>
    </row>
    <row r="170" spans="1:110" ht="12.75" hidden="1" customHeight="1" outlineLevel="1" x14ac:dyDescent="0.25">
      <c r="A170" s="141">
        <v>8595</v>
      </c>
      <c r="B170" s="141" t="s">
        <v>470</v>
      </c>
      <c r="C170" s="141"/>
      <c r="D170" s="141"/>
      <c r="E170" s="141"/>
      <c r="F170" s="142">
        <v>0</v>
      </c>
      <c r="G170" s="142">
        <v>0</v>
      </c>
      <c r="H170" s="142">
        <v>0</v>
      </c>
      <c r="I170" s="142">
        <v>0</v>
      </c>
      <c r="J170" s="142">
        <v>0</v>
      </c>
      <c r="K170" s="142">
        <v>0</v>
      </c>
      <c r="L170" s="142">
        <v>0</v>
      </c>
      <c r="M170" s="142">
        <v>0</v>
      </c>
      <c r="N170" s="142">
        <v>0</v>
      </c>
      <c r="O170" s="142">
        <v>0</v>
      </c>
      <c r="P170" s="142">
        <v>0</v>
      </c>
      <c r="Q170" s="142">
        <v>0</v>
      </c>
      <c r="R170" s="142" t="s">
        <v>61</v>
      </c>
      <c r="S170" s="142">
        <v>0</v>
      </c>
      <c r="T170" s="143">
        <v>0</v>
      </c>
      <c r="U170" s="144"/>
      <c r="V170" s="144"/>
      <c r="W170" s="144"/>
      <c r="X170" s="144"/>
      <c r="Y170" s="142">
        <v>0</v>
      </c>
      <c r="Z170" s="142">
        <v>0</v>
      </c>
      <c r="AA170" s="142">
        <v>0</v>
      </c>
      <c r="AB170" s="142">
        <v>0</v>
      </c>
      <c r="AC170" s="142">
        <v>0</v>
      </c>
      <c r="AD170" s="142">
        <v>0</v>
      </c>
      <c r="AE170" s="142">
        <v>0</v>
      </c>
      <c r="AF170" s="142">
        <v>0</v>
      </c>
      <c r="AG170" s="144">
        <v>0</v>
      </c>
      <c r="AH170" s="142">
        <v>0</v>
      </c>
      <c r="AI170" s="142">
        <v>0</v>
      </c>
      <c r="AJ170" s="144">
        <v>0</v>
      </c>
      <c r="AK170" s="144">
        <v>0</v>
      </c>
      <c r="AL170" s="143">
        <v>0</v>
      </c>
      <c r="AM170" s="144"/>
      <c r="AN170" s="144"/>
      <c r="AO170" s="144"/>
      <c r="AP170" s="144"/>
      <c r="AQ170" s="142">
        <v>0</v>
      </c>
      <c r="AR170" s="142">
        <v>0</v>
      </c>
      <c r="AS170" s="142">
        <v>0</v>
      </c>
      <c r="AT170" s="142">
        <v>0</v>
      </c>
      <c r="AU170" s="142">
        <v>0</v>
      </c>
      <c r="AV170" s="142">
        <v>0</v>
      </c>
      <c r="AW170" s="142">
        <v>0</v>
      </c>
      <c r="AX170" s="142">
        <v>0</v>
      </c>
      <c r="AY170" s="144">
        <v>0</v>
      </c>
      <c r="AZ170" s="142">
        <v>0</v>
      </c>
      <c r="BA170" s="142">
        <v>0</v>
      </c>
      <c r="BB170" s="144">
        <v>0</v>
      </c>
      <c r="BC170" s="144">
        <v>0</v>
      </c>
      <c r="BD170" s="143">
        <v>0</v>
      </c>
      <c r="BE170" s="144"/>
      <c r="BF170" s="144"/>
      <c r="BG170" s="144"/>
      <c r="BH170" s="144"/>
      <c r="BI170" s="142">
        <v>0</v>
      </c>
      <c r="BJ170" s="142">
        <v>0</v>
      </c>
      <c r="BK170" s="142">
        <v>0</v>
      </c>
      <c r="BL170" s="142">
        <v>0</v>
      </c>
      <c r="BM170" s="142">
        <v>0</v>
      </c>
      <c r="BN170" s="142">
        <v>0</v>
      </c>
      <c r="BO170" s="142">
        <v>0</v>
      </c>
      <c r="BP170" s="142">
        <v>0</v>
      </c>
      <c r="BQ170" s="144">
        <v>0</v>
      </c>
      <c r="BR170" s="142">
        <v>0</v>
      </c>
      <c r="BS170" s="142">
        <v>0</v>
      </c>
      <c r="BT170" s="144">
        <v>0</v>
      </c>
      <c r="BU170" s="144">
        <v>0</v>
      </c>
      <c r="BV170" s="143">
        <v>0</v>
      </c>
      <c r="BW170" s="144"/>
      <c r="BX170" s="144"/>
      <c r="BY170" s="144"/>
      <c r="BZ170" s="144"/>
      <c r="CA170" s="142">
        <v>0</v>
      </c>
      <c r="CB170" s="142">
        <v>0</v>
      </c>
      <c r="CC170" s="142">
        <v>0</v>
      </c>
      <c r="CD170" s="142">
        <v>0</v>
      </c>
      <c r="CE170" s="142">
        <v>0</v>
      </c>
      <c r="CF170" s="142">
        <v>0</v>
      </c>
      <c r="CG170" s="142">
        <v>0</v>
      </c>
      <c r="CH170" s="142">
        <v>0</v>
      </c>
      <c r="CI170" s="144">
        <v>0</v>
      </c>
      <c r="CJ170" s="142">
        <v>0</v>
      </c>
      <c r="CK170" s="142">
        <v>0</v>
      </c>
      <c r="CL170" s="144">
        <v>0</v>
      </c>
      <c r="CM170" s="144">
        <v>0</v>
      </c>
      <c r="CN170" s="143">
        <v>0</v>
      </c>
      <c r="CO170" s="144"/>
      <c r="CP170" s="144"/>
      <c r="CQ170" s="144"/>
      <c r="CR170" s="144"/>
      <c r="CS170" s="142">
        <v>0</v>
      </c>
      <c r="CT170" s="142">
        <v>0</v>
      </c>
      <c r="CU170" s="142">
        <v>0</v>
      </c>
      <c r="CV170" s="142">
        <v>0</v>
      </c>
      <c r="CW170" s="142">
        <v>0</v>
      </c>
      <c r="CX170" s="142">
        <v>0</v>
      </c>
      <c r="CY170" s="142">
        <v>0</v>
      </c>
      <c r="CZ170" s="142">
        <v>0</v>
      </c>
      <c r="DA170" s="144">
        <v>0</v>
      </c>
      <c r="DB170" s="142">
        <v>0</v>
      </c>
      <c r="DC170" s="142">
        <v>0</v>
      </c>
      <c r="DD170" s="144">
        <v>0</v>
      </c>
      <c r="DE170" s="144">
        <v>0</v>
      </c>
      <c r="DF170" s="143">
        <v>0</v>
      </c>
    </row>
    <row r="171" spans="1:110" ht="12.75" hidden="1" customHeight="1" outlineLevel="1" x14ac:dyDescent="0.25">
      <c r="A171" s="141">
        <v>8596</v>
      </c>
      <c r="B171" s="141" t="s">
        <v>471</v>
      </c>
      <c r="C171" s="141"/>
      <c r="D171" s="141"/>
      <c r="E171" s="141"/>
      <c r="F171" s="142">
        <v>0</v>
      </c>
      <c r="G171" s="142">
        <v>0</v>
      </c>
      <c r="H171" s="142">
        <v>0</v>
      </c>
      <c r="I171" s="142">
        <v>0</v>
      </c>
      <c r="J171" s="142">
        <v>0</v>
      </c>
      <c r="K171" s="142">
        <v>0</v>
      </c>
      <c r="L171" s="142">
        <v>0</v>
      </c>
      <c r="M171" s="142">
        <v>0</v>
      </c>
      <c r="N171" s="142">
        <v>0</v>
      </c>
      <c r="O171" s="142">
        <v>0</v>
      </c>
      <c r="P171" s="142">
        <v>0</v>
      </c>
      <c r="Q171" s="142">
        <v>0</v>
      </c>
      <c r="R171" s="142" t="s">
        <v>61</v>
      </c>
      <c r="S171" s="142">
        <v>0</v>
      </c>
      <c r="T171" s="143">
        <v>0</v>
      </c>
      <c r="U171" s="144"/>
      <c r="V171" s="144"/>
      <c r="W171" s="144"/>
      <c r="X171" s="144"/>
      <c r="Y171" s="142">
        <v>0</v>
      </c>
      <c r="Z171" s="142">
        <v>0</v>
      </c>
      <c r="AA171" s="142">
        <v>15000</v>
      </c>
      <c r="AB171" s="142">
        <v>15000</v>
      </c>
      <c r="AC171" s="142">
        <v>15000</v>
      </c>
      <c r="AD171" s="142">
        <v>15000</v>
      </c>
      <c r="AE171" s="142">
        <v>15000</v>
      </c>
      <c r="AF171" s="142">
        <v>15000</v>
      </c>
      <c r="AG171" s="144">
        <v>15000</v>
      </c>
      <c r="AH171" s="142">
        <v>15000</v>
      </c>
      <c r="AI171" s="142">
        <v>15000</v>
      </c>
      <c r="AJ171" s="144">
        <v>15000</v>
      </c>
      <c r="AK171" s="144">
        <v>150000</v>
      </c>
      <c r="AL171" s="143">
        <v>0</v>
      </c>
      <c r="AM171" s="144"/>
      <c r="AN171" s="144"/>
      <c r="AO171" s="144"/>
      <c r="AP171" s="144"/>
      <c r="AQ171" s="142">
        <v>0</v>
      </c>
      <c r="AR171" s="142">
        <v>0</v>
      </c>
      <c r="AS171" s="142">
        <v>15000</v>
      </c>
      <c r="AT171" s="142">
        <v>15000</v>
      </c>
      <c r="AU171" s="142">
        <v>15000</v>
      </c>
      <c r="AV171" s="142">
        <v>15000</v>
      </c>
      <c r="AW171" s="142">
        <v>15000</v>
      </c>
      <c r="AX171" s="142">
        <v>15000</v>
      </c>
      <c r="AY171" s="144">
        <v>15000</v>
      </c>
      <c r="AZ171" s="142">
        <v>15000</v>
      </c>
      <c r="BA171" s="142">
        <v>15000</v>
      </c>
      <c r="BB171" s="144">
        <v>15000</v>
      </c>
      <c r="BC171" s="144">
        <v>150000</v>
      </c>
      <c r="BD171" s="143">
        <v>0</v>
      </c>
      <c r="BE171" s="144"/>
      <c r="BF171" s="144"/>
      <c r="BG171" s="144"/>
      <c r="BH171" s="144"/>
      <c r="BI171" s="142">
        <v>0</v>
      </c>
      <c r="BJ171" s="142">
        <v>0</v>
      </c>
      <c r="BK171" s="142">
        <v>15000</v>
      </c>
      <c r="BL171" s="142">
        <v>15000</v>
      </c>
      <c r="BM171" s="142">
        <v>15000</v>
      </c>
      <c r="BN171" s="142">
        <v>15000</v>
      </c>
      <c r="BO171" s="142">
        <v>15000</v>
      </c>
      <c r="BP171" s="142">
        <v>15000</v>
      </c>
      <c r="BQ171" s="144">
        <v>15000</v>
      </c>
      <c r="BR171" s="142">
        <v>15000</v>
      </c>
      <c r="BS171" s="142">
        <v>15000</v>
      </c>
      <c r="BT171" s="144">
        <v>15000</v>
      </c>
      <c r="BU171" s="144">
        <v>150000</v>
      </c>
      <c r="BV171" s="143">
        <v>0</v>
      </c>
      <c r="BW171" s="144"/>
      <c r="BX171" s="144"/>
      <c r="BY171" s="144"/>
      <c r="BZ171" s="144"/>
      <c r="CA171" s="142">
        <v>0</v>
      </c>
      <c r="CB171" s="142">
        <v>0</v>
      </c>
      <c r="CC171" s="142">
        <v>15000</v>
      </c>
      <c r="CD171" s="142">
        <v>15000</v>
      </c>
      <c r="CE171" s="142">
        <v>15000</v>
      </c>
      <c r="CF171" s="142">
        <v>15000</v>
      </c>
      <c r="CG171" s="142">
        <v>15000</v>
      </c>
      <c r="CH171" s="142">
        <v>15000</v>
      </c>
      <c r="CI171" s="144">
        <v>15000</v>
      </c>
      <c r="CJ171" s="142">
        <v>15000</v>
      </c>
      <c r="CK171" s="142">
        <v>15000</v>
      </c>
      <c r="CL171" s="144">
        <v>15000</v>
      </c>
      <c r="CM171" s="144">
        <v>150000</v>
      </c>
      <c r="CN171" s="143">
        <v>0</v>
      </c>
      <c r="CO171" s="144"/>
      <c r="CP171" s="144"/>
      <c r="CQ171" s="144"/>
      <c r="CR171" s="144"/>
      <c r="CS171" s="142">
        <v>0</v>
      </c>
      <c r="CT171" s="142">
        <v>0</v>
      </c>
      <c r="CU171" s="142">
        <v>15000</v>
      </c>
      <c r="CV171" s="142">
        <v>15000</v>
      </c>
      <c r="CW171" s="142">
        <v>15000</v>
      </c>
      <c r="CX171" s="142">
        <v>15000</v>
      </c>
      <c r="CY171" s="142">
        <v>15000</v>
      </c>
      <c r="CZ171" s="142">
        <v>15000</v>
      </c>
      <c r="DA171" s="144">
        <v>15000</v>
      </c>
      <c r="DB171" s="142">
        <v>15000</v>
      </c>
      <c r="DC171" s="142">
        <v>15000</v>
      </c>
      <c r="DD171" s="144">
        <v>15000</v>
      </c>
      <c r="DE171" s="144">
        <v>150000</v>
      </c>
      <c r="DF171" s="143">
        <v>0</v>
      </c>
    </row>
    <row r="172" spans="1:110" ht="12.75" hidden="1" customHeight="1" outlineLevel="1" x14ac:dyDescent="0.25">
      <c r="A172" s="141">
        <v>8597</v>
      </c>
      <c r="B172" s="141" t="s">
        <v>472</v>
      </c>
      <c r="C172" s="141"/>
      <c r="D172" s="141"/>
      <c r="E172" s="141"/>
      <c r="F172" s="142">
        <v>0</v>
      </c>
      <c r="G172" s="142">
        <v>0</v>
      </c>
      <c r="H172" s="142">
        <v>0</v>
      </c>
      <c r="I172" s="142">
        <v>0</v>
      </c>
      <c r="J172" s="142">
        <v>0</v>
      </c>
      <c r="K172" s="142">
        <v>0</v>
      </c>
      <c r="L172" s="142">
        <v>0</v>
      </c>
      <c r="M172" s="142">
        <v>0</v>
      </c>
      <c r="N172" s="142">
        <v>0</v>
      </c>
      <c r="O172" s="142">
        <v>0</v>
      </c>
      <c r="P172" s="142">
        <v>0</v>
      </c>
      <c r="Q172" s="142">
        <v>0</v>
      </c>
      <c r="R172" s="142" t="s">
        <v>61</v>
      </c>
      <c r="S172" s="142">
        <v>0</v>
      </c>
      <c r="T172" s="143">
        <v>0</v>
      </c>
      <c r="U172" s="144"/>
      <c r="V172" s="144"/>
      <c r="W172" s="144"/>
      <c r="X172" s="144"/>
      <c r="Y172" s="142">
        <v>0</v>
      </c>
      <c r="Z172" s="142">
        <v>0</v>
      </c>
      <c r="AA172" s="142">
        <v>0</v>
      </c>
      <c r="AB172" s="142">
        <v>0</v>
      </c>
      <c r="AC172" s="142">
        <v>0</v>
      </c>
      <c r="AD172" s="142">
        <v>0</v>
      </c>
      <c r="AE172" s="142">
        <v>0</v>
      </c>
      <c r="AF172" s="142">
        <v>0</v>
      </c>
      <c r="AG172" s="144">
        <v>0</v>
      </c>
      <c r="AH172" s="142">
        <v>0</v>
      </c>
      <c r="AI172" s="142">
        <v>0</v>
      </c>
      <c r="AJ172" s="144">
        <v>0</v>
      </c>
      <c r="AK172" s="144">
        <v>0</v>
      </c>
      <c r="AL172" s="143">
        <v>0</v>
      </c>
      <c r="AM172" s="144"/>
      <c r="AN172" s="144"/>
      <c r="AO172" s="144"/>
      <c r="AP172" s="144"/>
      <c r="AQ172" s="142">
        <v>0</v>
      </c>
      <c r="AR172" s="142">
        <v>0</v>
      </c>
      <c r="AS172" s="142">
        <v>0</v>
      </c>
      <c r="AT172" s="142">
        <v>0</v>
      </c>
      <c r="AU172" s="142">
        <v>0</v>
      </c>
      <c r="AV172" s="142">
        <v>0</v>
      </c>
      <c r="AW172" s="142">
        <v>0</v>
      </c>
      <c r="AX172" s="142">
        <v>0</v>
      </c>
      <c r="AY172" s="144">
        <v>0</v>
      </c>
      <c r="AZ172" s="142">
        <v>0</v>
      </c>
      <c r="BA172" s="142">
        <v>0</v>
      </c>
      <c r="BB172" s="144">
        <v>0</v>
      </c>
      <c r="BC172" s="144">
        <v>0</v>
      </c>
      <c r="BD172" s="143">
        <v>0</v>
      </c>
      <c r="BE172" s="144"/>
      <c r="BF172" s="144"/>
      <c r="BG172" s="144"/>
      <c r="BH172" s="144"/>
      <c r="BI172" s="142">
        <v>0</v>
      </c>
      <c r="BJ172" s="142">
        <v>0</v>
      </c>
      <c r="BK172" s="142">
        <v>0</v>
      </c>
      <c r="BL172" s="142">
        <v>0</v>
      </c>
      <c r="BM172" s="142">
        <v>0</v>
      </c>
      <c r="BN172" s="142">
        <v>0</v>
      </c>
      <c r="BO172" s="142">
        <v>0</v>
      </c>
      <c r="BP172" s="142">
        <v>0</v>
      </c>
      <c r="BQ172" s="144">
        <v>0</v>
      </c>
      <c r="BR172" s="142">
        <v>0</v>
      </c>
      <c r="BS172" s="142">
        <v>0</v>
      </c>
      <c r="BT172" s="144">
        <v>0</v>
      </c>
      <c r="BU172" s="144">
        <v>0</v>
      </c>
      <c r="BV172" s="143">
        <v>0</v>
      </c>
      <c r="BW172" s="144"/>
      <c r="BX172" s="144"/>
      <c r="BY172" s="144"/>
      <c r="BZ172" s="144"/>
      <c r="CA172" s="142">
        <v>0</v>
      </c>
      <c r="CB172" s="142">
        <v>0</v>
      </c>
      <c r="CC172" s="142">
        <v>0</v>
      </c>
      <c r="CD172" s="142">
        <v>0</v>
      </c>
      <c r="CE172" s="142">
        <v>0</v>
      </c>
      <c r="CF172" s="142">
        <v>0</v>
      </c>
      <c r="CG172" s="142">
        <v>0</v>
      </c>
      <c r="CH172" s="142">
        <v>0</v>
      </c>
      <c r="CI172" s="144">
        <v>0</v>
      </c>
      <c r="CJ172" s="142">
        <v>0</v>
      </c>
      <c r="CK172" s="142">
        <v>0</v>
      </c>
      <c r="CL172" s="144">
        <v>0</v>
      </c>
      <c r="CM172" s="144">
        <v>0</v>
      </c>
      <c r="CN172" s="143">
        <v>0</v>
      </c>
      <c r="CO172" s="144"/>
      <c r="CP172" s="144"/>
      <c r="CQ172" s="144"/>
      <c r="CR172" s="144"/>
      <c r="CS172" s="142">
        <v>0</v>
      </c>
      <c r="CT172" s="142">
        <v>0</v>
      </c>
      <c r="CU172" s="142">
        <v>0</v>
      </c>
      <c r="CV172" s="142">
        <v>0</v>
      </c>
      <c r="CW172" s="142">
        <v>0</v>
      </c>
      <c r="CX172" s="142">
        <v>0</v>
      </c>
      <c r="CY172" s="142">
        <v>0</v>
      </c>
      <c r="CZ172" s="142">
        <v>0</v>
      </c>
      <c r="DA172" s="144">
        <v>0</v>
      </c>
      <c r="DB172" s="142">
        <v>0</v>
      </c>
      <c r="DC172" s="142">
        <v>0</v>
      </c>
      <c r="DD172" s="144">
        <v>0</v>
      </c>
      <c r="DE172" s="144">
        <v>0</v>
      </c>
      <c r="DF172" s="143">
        <v>0</v>
      </c>
    </row>
    <row r="173" spans="1:110" ht="12.75" hidden="1" customHeight="1" outlineLevel="1" x14ac:dyDescent="0.25">
      <c r="A173" s="141">
        <v>8598</v>
      </c>
      <c r="B173" s="141" t="s">
        <v>473</v>
      </c>
      <c r="C173" s="141"/>
      <c r="D173" s="141"/>
      <c r="E173" s="141"/>
      <c r="F173" s="142">
        <v>0</v>
      </c>
      <c r="G173" s="142">
        <v>0</v>
      </c>
      <c r="H173" s="142">
        <v>0</v>
      </c>
      <c r="I173" s="142">
        <v>0</v>
      </c>
      <c r="J173" s="142">
        <v>0</v>
      </c>
      <c r="K173" s="142">
        <v>0</v>
      </c>
      <c r="L173" s="142">
        <v>0</v>
      </c>
      <c r="M173" s="142">
        <v>0</v>
      </c>
      <c r="N173" s="142">
        <v>0</v>
      </c>
      <c r="O173" s="142">
        <v>0</v>
      </c>
      <c r="P173" s="142">
        <v>0</v>
      </c>
      <c r="Q173" s="142">
        <v>0</v>
      </c>
      <c r="R173" s="142" t="s">
        <v>61</v>
      </c>
      <c r="S173" s="142">
        <v>0</v>
      </c>
      <c r="T173" s="143">
        <v>0</v>
      </c>
      <c r="U173" s="144"/>
      <c r="V173" s="144"/>
      <c r="W173" s="144"/>
      <c r="X173" s="144"/>
      <c r="Y173" s="142">
        <v>0</v>
      </c>
      <c r="Z173" s="142">
        <v>0</v>
      </c>
      <c r="AA173" s="142">
        <v>0</v>
      </c>
      <c r="AB173" s="142">
        <v>0</v>
      </c>
      <c r="AC173" s="142">
        <v>0</v>
      </c>
      <c r="AD173" s="142">
        <v>0</v>
      </c>
      <c r="AE173" s="142">
        <v>0</v>
      </c>
      <c r="AF173" s="142">
        <v>0</v>
      </c>
      <c r="AG173" s="144">
        <v>0</v>
      </c>
      <c r="AH173" s="142">
        <v>0</v>
      </c>
      <c r="AI173" s="142">
        <v>0</v>
      </c>
      <c r="AJ173" s="144">
        <v>0</v>
      </c>
      <c r="AK173" s="144">
        <v>0</v>
      </c>
      <c r="AL173" s="143">
        <v>0</v>
      </c>
      <c r="AM173" s="144"/>
      <c r="AN173" s="144"/>
      <c r="AO173" s="144"/>
      <c r="AP173" s="144"/>
      <c r="AQ173" s="142">
        <v>0</v>
      </c>
      <c r="AR173" s="142">
        <v>0</v>
      </c>
      <c r="AS173" s="142">
        <v>0</v>
      </c>
      <c r="AT173" s="142">
        <v>0</v>
      </c>
      <c r="AU173" s="142">
        <v>0</v>
      </c>
      <c r="AV173" s="142">
        <v>0</v>
      </c>
      <c r="AW173" s="142">
        <v>0</v>
      </c>
      <c r="AX173" s="142">
        <v>0</v>
      </c>
      <c r="AY173" s="144">
        <v>0</v>
      </c>
      <c r="AZ173" s="142">
        <v>0</v>
      </c>
      <c r="BA173" s="142">
        <v>0</v>
      </c>
      <c r="BB173" s="144">
        <v>0</v>
      </c>
      <c r="BC173" s="144">
        <v>0</v>
      </c>
      <c r="BD173" s="143">
        <v>0</v>
      </c>
      <c r="BE173" s="144"/>
      <c r="BF173" s="144"/>
      <c r="BG173" s="144"/>
      <c r="BH173" s="144"/>
      <c r="BI173" s="142">
        <v>0</v>
      </c>
      <c r="BJ173" s="142">
        <v>0</v>
      </c>
      <c r="BK173" s="142">
        <v>0</v>
      </c>
      <c r="BL173" s="142">
        <v>0</v>
      </c>
      <c r="BM173" s="142">
        <v>0</v>
      </c>
      <c r="BN173" s="142">
        <v>0</v>
      </c>
      <c r="BO173" s="142">
        <v>0</v>
      </c>
      <c r="BP173" s="142">
        <v>0</v>
      </c>
      <c r="BQ173" s="144">
        <v>0</v>
      </c>
      <c r="BR173" s="142">
        <v>0</v>
      </c>
      <c r="BS173" s="142">
        <v>0</v>
      </c>
      <c r="BT173" s="144">
        <v>0</v>
      </c>
      <c r="BU173" s="144">
        <v>0</v>
      </c>
      <c r="BV173" s="143">
        <v>0</v>
      </c>
      <c r="BW173" s="144"/>
      <c r="BX173" s="144"/>
      <c r="BY173" s="144"/>
      <c r="BZ173" s="144"/>
      <c r="CA173" s="142">
        <v>0</v>
      </c>
      <c r="CB173" s="142">
        <v>0</v>
      </c>
      <c r="CC173" s="142">
        <v>0</v>
      </c>
      <c r="CD173" s="142">
        <v>0</v>
      </c>
      <c r="CE173" s="142">
        <v>0</v>
      </c>
      <c r="CF173" s="142">
        <v>0</v>
      </c>
      <c r="CG173" s="142">
        <v>0</v>
      </c>
      <c r="CH173" s="142">
        <v>0</v>
      </c>
      <c r="CI173" s="144">
        <v>0</v>
      </c>
      <c r="CJ173" s="142">
        <v>0</v>
      </c>
      <c r="CK173" s="142">
        <v>0</v>
      </c>
      <c r="CL173" s="144">
        <v>0</v>
      </c>
      <c r="CM173" s="144">
        <v>0</v>
      </c>
      <c r="CN173" s="143">
        <v>0</v>
      </c>
      <c r="CO173" s="144"/>
      <c r="CP173" s="144"/>
      <c r="CQ173" s="144"/>
      <c r="CR173" s="144"/>
      <c r="CS173" s="142">
        <v>0</v>
      </c>
      <c r="CT173" s="142">
        <v>0</v>
      </c>
      <c r="CU173" s="142">
        <v>0</v>
      </c>
      <c r="CV173" s="142">
        <v>0</v>
      </c>
      <c r="CW173" s="142">
        <v>0</v>
      </c>
      <c r="CX173" s="142">
        <v>0</v>
      </c>
      <c r="CY173" s="142">
        <v>0</v>
      </c>
      <c r="CZ173" s="142">
        <v>0</v>
      </c>
      <c r="DA173" s="144">
        <v>0</v>
      </c>
      <c r="DB173" s="142">
        <v>0</v>
      </c>
      <c r="DC173" s="142">
        <v>0</v>
      </c>
      <c r="DD173" s="144">
        <v>0</v>
      </c>
      <c r="DE173" s="144">
        <v>0</v>
      </c>
      <c r="DF173" s="143">
        <v>0</v>
      </c>
    </row>
    <row r="174" spans="1:110" ht="12.75" hidden="1" customHeight="1" outlineLevel="1" x14ac:dyDescent="0.25">
      <c r="A174" s="141">
        <v>8599</v>
      </c>
      <c r="B174" s="141" t="s">
        <v>474</v>
      </c>
      <c r="C174" s="141"/>
      <c r="D174" s="141"/>
      <c r="E174" s="141"/>
      <c r="F174" s="142">
        <v>0</v>
      </c>
      <c r="G174" s="142">
        <v>0</v>
      </c>
      <c r="H174" s="142">
        <v>0</v>
      </c>
      <c r="I174" s="142">
        <v>0</v>
      </c>
      <c r="J174" s="142">
        <v>0</v>
      </c>
      <c r="K174" s="142">
        <v>0</v>
      </c>
      <c r="L174" s="142">
        <v>0</v>
      </c>
      <c r="M174" s="142">
        <v>0</v>
      </c>
      <c r="N174" s="142">
        <v>0</v>
      </c>
      <c r="O174" s="142">
        <v>0</v>
      </c>
      <c r="P174" s="142">
        <v>0</v>
      </c>
      <c r="Q174" s="142">
        <v>0</v>
      </c>
      <c r="R174" s="142" t="s">
        <v>61</v>
      </c>
      <c r="S174" s="142">
        <v>0</v>
      </c>
      <c r="T174" s="143">
        <v>0</v>
      </c>
      <c r="U174" s="144"/>
      <c r="V174" s="144"/>
      <c r="W174" s="144"/>
      <c r="X174" s="144"/>
      <c r="Y174" s="142">
        <v>0</v>
      </c>
      <c r="Z174" s="142">
        <v>0</v>
      </c>
      <c r="AA174" s="142">
        <v>0</v>
      </c>
      <c r="AB174" s="142">
        <v>0</v>
      </c>
      <c r="AC174" s="142">
        <v>0</v>
      </c>
      <c r="AD174" s="142">
        <v>0</v>
      </c>
      <c r="AE174" s="142">
        <v>0</v>
      </c>
      <c r="AF174" s="142">
        <v>0</v>
      </c>
      <c r="AG174" s="144">
        <v>0</v>
      </c>
      <c r="AH174" s="142">
        <v>0</v>
      </c>
      <c r="AI174" s="142">
        <v>0</v>
      </c>
      <c r="AJ174" s="144">
        <v>0</v>
      </c>
      <c r="AK174" s="144">
        <v>0</v>
      </c>
      <c r="AL174" s="143">
        <v>0</v>
      </c>
      <c r="AM174" s="144"/>
      <c r="AN174" s="144"/>
      <c r="AO174" s="144"/>
      <c r="AP174" s="144"/>
      <c r="AQ174" s="142">
        <v>0</v>
      </c>
      <c r="AR174" s="142">
        <v>0</v>
      </c>
      <c r="AS174" s="142">
        <v>0</v>
      </c>
      <c r="AT174" s="142">
        <v>0</v>
      </c>
      <c r="AU174" s="142">
        <v>0</v>
      </c>
      <c r="AV174" s="142">
        <v>0</v>
      </c>
      <c r="AW174" s="142">
        <v>0</v>
      </c>
      <c r="AX174" s="142">
        <v>0</v>
      </c>
      <c r="AY174" s="144">
        <v>0</v>
      </c>
      <c r="AZ174" s="142">
        <v>0</v>
      </c>
      <c r="BA174" s="142">
        <v>0</v>
      </c>
      <c r="BB174" s="144">
        <v>0</v>
      </c>
      <c r="BC174" s="144">
        <v>0</v>
      </c>
      <c r="BD174" s="143">
        <v>0</v>
      </c>
      <c r="BE174" s="144"/>
      <c r="BF174" s="144"/>
      <c r="BG174" s="144"/>
      <c r="BH174" s="144"/>
      <c r="BI174" s="142">
        <v>0</v>
      </c>
      <c r="BJ174" s="142">
        <v>0</v>
      </c>
      <c r="BK174" s="142">
        <v>0</v>
      </c>
      <c r="BL174" s="142">
        <v>0</v>
      </c>
      <c r="BM174" s="142">
        <v>0</v>
      </c>
      <c r="BN174" s="142">
        <v>0</v>
      </c>
      <c r="BO174" s="142">
        <v>0</v>
      </c>
      <c r="BP174" s="142">
        <v>0</v>
      </c>
      <c r="BQ174" s="144">
        <v>0</v>
      </c>
      <c r="BR174" s="142">
        <v>0</v>
      </c>
      <c r="BS174" s="142">
        <v>0</v>
      </c>
      <c r="BT174" s="144">
        <v>0</v>
      </c>
      <c r="BU174" s="144">
        <v>0</v>
      </c>
      <c r="BV174" s="143">
        <v>0</v>
      </c>
      <c r="BW174" s="144"/>
      <c r="BX174" s="144"/>
      <c r="BY174" s="144"/>
      <c r="BZ174" s="144"/>
      <c r="CA174" s="142">
        <v>0</v>
      </c>
      <c r="CB174" s="142">
        <v>0</v>
      </c>
      <c r="CC174" s="142">
        <v>0</v>
      </c>
      <c r="CD174" s="142">
        <v>0</v>
      </c>
      <c r="CE174" s="142">
        <v>0</v>
      </c>
      <c r="CF174" s="142">
        <v>0</v>
      </c>
      <c r="CG174" s="142">
        <v>0</v>
      </c>
      <c r="CH174" s="142">
        <v>0</v>
      </c>
      <c r="CI174" s="144">
        <v>0</v>
      </c>
      <c r="CJ174" s="142">
        <v>0</v>
      </c>
      <c r="CK174" s="142">
        <v>0</v>
      </c>
      <c r="CL174" s="144">
        <v>0</v>
      </c>
      <c r="CM174" s="144">
        <v>0</v>
      </c>
      <c r="CN174" s="143">
        <v>0</v>
      </c>
      <c r="CO174" s="144"/>
      <c r="CP174" s="144"/>
      <c r="CQ174" s="144"/>
      <c r="CR174" s="144"/>
      <c r="CS174" s="142">
        <v>0</v>
      </c>
      <c r="CT174" s="142">
        <v>0</v>
      </c>
      <c r="CU174" s="142">
        <v>0</v>
      </c>
      <c r="CV174" s="142">
        <v>0</v>
      </c>
      <c r="CW174" s="142">
        <v>0</v>
      </c>
      <c r="CX174" s="142">
        <v>0</v>
      </c>
      <c r="CY174" s="142">
        <v>0</v>
      </c>
      <c r="CZ174" s="142">
        <v>0</v>
      </c>
      <c r="DA174" s="144">
        <v>0</v>
      </c>
      <c r="DB174" s="142">
        <v>0</v>
      </c>
      <c r="DC174" s="142">
        <v>0</v>
      </c>
      <c r="DD174" s="144">
        <v>0</v>
      </c>
      <c r="DE174" s="144">
        <v>0</v>
      </c>
      <c r="DF174" s="143">
        <v>0</v>
      </c>
    </row>
    <row r="175" spans="1:110" ht="12.75" hidden="1" customHeight="1" outlineLevel="1" x14ac:dyDescent="0.25">
      <c r="A175" s="141" t="s">
        <v>451</v>
      </c>
      <c r="B175" s="141" t="s">
        <v>452</v>
      </c>
      <c r="C175" s="141"/>
      <c r="D175" s="141"/>
      <c r="E175" s="141"/>
      <c r="F175" s="142">
        <v>0</v>
      </c>
      <c r="G175" s="142">
        <v>0</v>
      </c>
      <c r="H175" s="142">
        <v>0</v>
      </c>
      <c r="I175" s="142">
        <v>0</v>
      </c>
      <c r="J175" s="142">
        <v>0</v>
      </c>
      <c r="K175" s="142">
        <v>0</v>
      </c>
      <c r="L175" s="142">
        <v>0</v>
      </c>
      <c r="M175" s="142">
        <v>0</v>
      </c>
      <c r="N175" s="142">
        <v>0</v>
      </c>
      <c r="O175" s="142">
        <v>0</v>
      </c>
      <c r="P175" s="142">
        <v>0</v>
      </c>
      <c r="Q175" s="142">
        <v>0</v>
      </c>
      <c r="R175" s="142" t="s">
        <v>61</v>
      </c>
      <c r="S175" s="142">
        <v>0</v>
      </c>
      <c r="T175" s="143">
        <v>0</v>
      </c>
      <c r="U175" s="144"/>
      <c r="V175" s="144"/>
      <c r="W175" s="144"/>
      <c r="X175" s="144"/>
      <c r="Y175" s="142">
        <v>0</v>
      </c>
      <c r="Z175" s="142">
        <v>0</v>
      </c>
      <c r="AA175" s="142">
        <v>0</v>
      </c>
      <c r="AB175" s="142">
        <v>0</v>
      </c>
      <c r="AC175" s="142">
        <v>0</v>
      </c>
      <c r="AD175" s="142">
        <v>0</v>
      </c>
      <c r="AE175" s="142">
        <v>0</v>
      </c>
      <c r="AF175" s="142">
        <v>0</v>
      </c>
      <c r="AG175" s="144">
        <v>0</v>
      </c>
      <c r="AH175" s="142">
        <v>0</v>
      </c>
      <c r="AI175" s="142">
        <v>0</v>
      </c>
      <c r="AJ175" s="144">
        <v>0</v>
      </c>
      <c r="AK175" s="144">
        <v>0</v>
      </c>
      <c r="AL175" s="143">
        <v>0</v>
      </c>
      <c r="AM175" s="144"/>
      <c r="AN175" s="144"/>
      <c r="AO175" s="144"/>
      <c r="AP175" s="144"/>
      <c r="AQ175" s="142">
        <v>0</v>
      </c>
      <c r="AR175" s="142">
        <v>0</v>
      </c>
      <c r="AS175" s="142">
        <v>0</v>
      </c>
      <c r="AT175" s="142">
        <v>0</v>
      </c>
      <c r="AU175" s="142">
        <v>0</v>
      </c>
      <c r="AV175" s="142">
        <v>0</v>
      </c>
      <c r="AW175" s="142">
        <v>0</v>
      </c>
      <c r="AX175" s="142">
        <v>0</v>
      </c>
      <c r="AY175" s="144">
        <v>0</v>
      </c>
      <c r="AZ175" s="142">
        <v>0</v>
      </c>
      <c r="BA175" s="142">
        <v>0</v>
      </c>
      <c r="BB175" s="144">
        <v>0</v>
      </c>
      <c r="BC175" s="144">
        <v>0</v>
      </c>
      <c r="BD175" s="143">
        <v>0</v>
      </c>
      <c r="BE175" s="144"/>
      <c r="BF175" s="144"/>
      <c r="BG175" s="144"/>
      <c r="BH175" s="144"/>
      <c r="BI175" s="142">
        <v>0</v>
      </c>
      <c r="BJ175" s="142">
        <v>0</v>
      </c>
      <c r="BK175" s="142">
        <v>0</v>
      </c>
      <c r="BL175" s="142">
        <v>0</v>
      </c>
      <c r="BM175" s="142">
        <v>0</v>
      </c>
      <c r="BN175" s="142">
        <v>0</v>
      </c>
      <c r="BO175" s="142">
        <v>0</v>
      </c>
      <c r="BP175" s="142">
        <v>0</v>
      </c>
      <c r="BQ175" s="144">
        <v>0</v>
      </c>
      <c r="BR175" s="142">
        <v>0</v>
      </c>
      <c r="BS175" s="142">
        <v>0</v>
      </c>
      <c r="BT175" s="144">
        <v>0</v>
      </c>
      <c r="BU175" s="144">
        <v>0</v>
      </c>
      <c r="BV175" s="143">
        <v>0</v>
      </c>
      <c r="BW175" s="144"/>
      <c r="BX175" s="144"/>
      <c r="BY175" s="144"/>
      <c r="BZ175" s="144"/>
      <c r="CA175" s="142">
        <v>0</v>
      </c>
      <c r="CB175" s="142">
        <v>0</v>
      </c>
      <c r="CC175" s="142">
        <v>0</v>
      </c>
      <c r="CD175" s="142">
        <v>0</v>
      </c>
      <c r="CE175" s="142">
        <v>0</v>
      </c>
      <c r="CF175" s="142">
        <v>0</v>
      </c>
      <c r="CG175" s="142">
        <v>0</v>
      </c>
      <c r="CH175" s="142">
        <v>0</v>
      </c>
      <c r="CI175" s="144">
        <v>0</v>
      </c>
      <c r="CJ175" s="142">
        <v>0</v>
      </c>
      <c r="CK175" s="142">
        <v>0</v>
      </c>
      <c r="CL175" s="144">
        <v>0</v>
      </c>
      <c r="CM175" s="144">
        <v>0</v>
      </c>
      <c r="CN175" s="143">
        <v>0</v>
      </c>
      <c r="CO175" s="144"/>
      <c r="CP175" s="144"/>
      <c r="CQ175" s="144"/>
      <c r="CR175" s="144"/>
      <c r="CS175" s="142">
        <v>0</v>
      </c>
      <c r="CT175" s="142">
        <v>0</v>
      </c>
      <c r="CU175" s="142">
        <v>0</v>
      </c>
      <c r="CV175" s="142">
        <v>0</v>
      </c>
      <c r="CW175" s="142">
        <v>0</v>
      </c>
      <c r="CX175" s="142">
        <v>0</v>
      </c>
      <c r="CY175" s="142">
        <v>0</v>
      </c>
      <c r="CZ175" s="142">
        <v>0</v>
      </c>
      <c r="DA175" s="144">
        <v>0</v>
      </c>
      <c r="DB175" s="142">
        <v>0</v>
      </c>
      <c r="DC175" s="142">
        <v>0</v>
      </c>
      <c r="DD175" s="144">
        <v>0</v>
      </c>
      <c r="DE175" s="144">
        <v>0</v>
      </c>
      <c r="DF175" s="143">
        <v>0</v>
      </c>
    </row>
    <row r="176" spans="1:110" ht="12.75" hidden="1" customHeight="1" outlineLevel="1" x14ac:dyDescent="0.25">
      <c r="A176" s="141" t="s">
        <v>451</v>
      </c>
      <c r="B176" s="141" t="s">
        <v>452</v>
      </c>
      <c r="C176" s="141"/>
      <c r="D176" s="141"/>
      <c r="E176" s="141"/>
      <c r="F176" s="142">
        <v>0</v>
      </c>
      <c r="G176" s="142">
        <v>0</v>
      </c>
      <c r="H176" s="142">
        <v>0</v>
      </c>
      <c r="I176" s="142">
        <v>0</v>
      </c>
      <c r="J176" s="142">
        <v>0</v>
      </c>
      <c r="K176" s="142">
        <v>0</v>
      </c>
      <c r="L176" s="142">
        <v>0</v>
      </c>
      <c r="M176" s="142">
        <v>0</v>
      </c>
      <c r="N176" s="142">
        <v>0</v>
      </c>
      <c r="O176" s="142">
        <v>0</v>
      </c>
      <c r="P176" s="142">
        <v>0</v>
      </c>
      <c r="Q176" s="142">
        <v>0</v>
      </c>
      <c r="R176" s="142" t="s">
        <v>61</v>
      </c>
      <c r="S176" s="142">
        <v>0</v>
      </c>
      <c r="T176" s="143">
        <v>0</v>
      </c>
      <c r="U176" s="144"/>
      <c r="V176" s="144"/>
      <c r="W176" s="144"/>
      <c r="X176" s="144"/>
      <c r="Y176" s="142">
        <v>0</v>
      </c>
      <c r="Z176" s="142">
        <v>0</v>
      </c>
      <c r="AA176" s="142">
        <v>0</v>
      </c>
      <c r="AB176" s="142">
        <v>0</v>
      </c>
      <c r="AC176" s="142">
        <v>0</v>
      </c>
      <c r="AD176" s="142">
        <v>0</v>
      </c>
      <c r="AE176" s="142">
        <v>0</v>
      </c>
      <c r="AF176" s="142">
        <v>0</v>
      </c>
      <c r="AG176" s="144">
        <v>0</v>
      </c>
      <c r="AH176" s="142">
        <v>0</v>
      </c>
      <c r="AI176" s="142">
        <v>0</v>
      </c>
      <c r="AJ176" s="144">
        <v>0</v>
      </c>
      <c r="AK176" s="144">
        <v>0</v>
      </c>
      <c r="AL176" s="143">
        <v>0</v>
      </c>
      <c r="AM176" s="144"/>
      <c r="AN176" s="144"/>
      <c r="AO176" s="144"/>
      <c r="AP176" s="144"/>
      <c r="AQ176" s="142">
        <v>0</v>
      </c>
      <c r="AR176" s="142">
        <v>0</v>
      </c>
      <c r="AS176" s="142">
        <v>0</v>
      </c>
      <c r="AT176" s="142">
        <v>0</v>
      </c>
      <c r="AU176" s="142">
        <v>0</v>
      </c>
      <c r="AV176" s="142">
        <v>0</v>
      </c>
      <c r="AW176" s="142">
        <v>0</v>
      </c>
      <c r="AX176" s="142">
        <v>0</v>
      </c>
      <c r="AY176" s="144">
        <v>0</v>
      </c>
      <c r="AZ176" s="142">
        <v>0</v>
      </c>
      <c r="BA176" s="142">
        <v>0</v>
      </c>
      <c r="BB176" s="144">
        <v>0</v>
      </c>
      <c r="BC176" s="144">
        <v>0</v>
      </c>
      <c r="BD176" s="143">
        <v>0</v>
      </c>
      <c r="BE176" s="144"/>
      <c r="BF176" s="144"/>
      <c r="BG176" s="144"/>
      <c r="BH176" s="144"/>
      <c r="BI176" s="142">
        <v>0</v>
      </c>
      <c r="BJ176" s="142">
        <v>0</v>
      </c>
      <c r="BK176" s="142">
        <v>0</v>
      </c>
      <c r="BL176" s="142">
        <v>0</v>
      </c>
      <c r="BM176" s="142">
        <v>0</v>
      </c>
      <c r="BN176" s="142">
        <v>0</v>
      </c>
      <c r="BO176" s="142">
        <v>0</v>
      </c>
      <c r="BP176" s="142">
        <v>0</v>
      </c>
      <c r="BQ176" s="144">
        <v>0</v>
      </c>
      <c r="BR176" s="142">
        <v>0</v>
      </c>
      <c r="BS176" s="142">
        <v>0</v>
      </c>
      <c r="BT176" s="144">
        <v>0</v>
      </c>
      <c r="BU176" s="144">
        <v>0</v>
      </c>
      <c r="BV176" s="143">
        <v>0</v>
      </c>
      <c r="BW176" s="144"/>
      <c r="BX176" s="144"/>
      <c r="BY176" s="144"/>
      <c r="BZ176" s="144"/>
      <c r="CA176" s="142">
        <v>0</v>
      </c>
      <c r="CB176" s="142">
        <v>0</v>
      </c>
      <c r="CC176" s="142">
        <v>0</v>
      </c>
      <c r="CD176" s="142">
        <v>0</v>
      </c>
      <c r="CE176" s="142">
        <v>0</v>
      </c>
      <c r="CF176" s="142">
        <v>0</v>
      </c>
      <c r="CG176" s="142">
        <v>0</v>
      </c>
      <c r="CH176" s="142">
        <v>0</v>
      </c>
      <c r="CI176" s="144">
        <v>0</v>
      </c>
      <c r="CJ176" s="142">
        <v>0</v>
      </c>
      <c r="CK176" s="142">
        <v>0</v>
      </c>
      <c r="CL176" s="144">
        <v>0</v>
      </c>
      <c r="CM176" s="144">
        <v>0</v>
      </c>
      <c r="CN176" s="143">
        <v>0</v>
      </c>
      <c r="CO176" s="144"/>
      <c r="CP176" s="144"/>
      <c r="CQ176" s="144"/>
      <c r="CR176" s="144"/>
      <c r="CS176" s="142">
        <v>0</v>
      </c>
      <c r="CT176" s="142">
        <v>0</v>
      </c>
      <c r="CU176" s="142">
        <v>0</v>
      </c>
      <c r="CV176" s="142">
        <v>0</v>
      </c>
      <c r="CW176" s="142">
        <v>0</v>
      </c>
      <c r="CX176" s="142">
        <v>0</v>
      </c>
      <c r="CY176" s="142">
        <v>0</v>
      </c>
      <c r="CZ176" s="142">
        <v>0</v>
      </c>
      <c r="DA176" s="144">
        <v>0</v>
      </c>
      <c r="DB176" s="142">
        <v>0</v>
      </c>
      <c r="DC176" s="142">
        <v>0</v>
      </c>
      <c r="DD176" s="144">
        <v>0</v>
      </c>
      <c r="DE176" s="144">
        <v>0</v>
      </c>
      <c r="DF176" s="143">
        <v>0</v>
      </c>
    </row>
    <row r="177" spans="1:110" ht="12.75" hidden="1" customHeight="1" outlineLevel="1" x14ac:dyDescent="0.25">
      <c r="A177" s="141" t="s">
        <v>451</v>
      </c>
      <c r="B177" s="141" t="s">
        <v>452</v>
      </c>
      <c r="C177" s="141"/>
      <c r="D177" s="141"/>
      <c r="E177" s="141"/>
      <c r="F177" s="142">
        <v>0</v>
      </c>
      <c r="G177" s="142">
        <v>0</v>
      </c>
      <c r="H177" s="142">
        <v>0</v>
      </c>
      <c r="I177" s="142">
        <v>0</v>
      </c>
      <c r="J177" s="142">
        <v>0</v>
      </c>
      <c r="K177" s="142">
        <v>0</v>
      </c>
      <c r="L177" s="142">
        <v>0</v>
      </c>
      <c r="M177" s="142">
        <v>0</v>
      </c>
      <c r="N177" s="142">
        <v>0</v>
      </c>
      <c r="O177" s="142">
        <v>0</v>
      </c>
      <c r="P177" s="142">
        <v>0</v>
      </c>
      <c r="Q177" s="142">
        <v>0</v>
      </c>
      <c r="R177" s="142" t="s">
        <v>61</v>
      </c>
      <c r="S177" s="142">
        <v>0</v>
      </c>
      <c r="T177" s="143">
        <v>0</v>
      </c>
      <c r="U177" s="144"/>
      <c r="V177" s="144"/>
      <c r="W177" s="144"/>
      <c r="X177" s="144"/>
      <c r="Y177" s="142">
        <v>0</v>
      </c>
      <c r="Z177" s="142">
        <v>0</v>
      </c>
      <c r="AA177" s="142">
        <v>0</v>
      </c>
      <c r="AB177" s="142">
        <v>0</v>
      </c>
      <c r="AC177" s="142">
        <v>0</v>
      </c>
      <c r="AD177" s="142">
        <v>0</v>
      </c>
      <c r="AE177" s="142">
        <v>0</v>
      </c>
      <c r="AF177" s="142">
        <v>0</v>
      </c>
      <c r="AG177" s="144">
        <v>0</v>
      </c>
      <c r="AH177" s="142">
        <v>0</v>
      </c>
      <c r="AI177" s="142">
        <v>0</v>
      </c>
      <c r="AJ177" s="144">
        <v>0</v>
      </c>
      <c r="AK177" s="144">
        <v>0</v>
      </c>
      <c r="AL177" s="143">
        <v>0</v>
      </c>
      <c r="AM177" s="144"/>
      <c r="AN177" s="144"/>
      <c r="AO177" s="144"/>
      <c r="AP177" s="144"/>
      <c r="AQ177" s="142">
        <v>0</v>
      </c>
      <c r="AR177" s="142">
        <v>0</v>
      </c>
      <c r="AS177" s="142">
        <v>0</v>
      </c>
      <c r="AT177" s="142">
        <v>0</v>
      </c>
      <c r="AU177" s="142">
        <v>0</v>
      </c>
      <c r="AV177" s="142">
        <v>0</v>
      </c>
      <c r="AW177" s="142">
        <v>0</v>
      </c>
      <c r="AX177" s="142">
        <v>0</v>
      </c>
      <c r="AY177" s="144">
        <v>0</v>
      </c>
      <c r="AZ177" s="142">
        <v>0</v>
      </c>
      <c r="BA177" s="142">
        <v>0</v>
      </c>
      <c r="BB177" s="144">
        <v>0</v>
      </c>
      <c r="BC177" s="144">
        <v>0</v>
      </c>
      <c r="BD177" s="143">
        <v>0</v>
      </c>
      <c r="BE177" s="144"/>
      <c r="BF177" s="144"/>
      <c r="BG177" s="144"/>
      <c r="BH177" s="144"/>
      <c r="BI177" s="142">
        <v>0</v>
      </c>
      <c r="BJ177" s="142">
        <v>0</v>
      </c>
      <c r="BK177" s="142">
        <v>0</v>
      </c>
      <c r="BL177" s="142">
        <v>0</v>
      </c>
      <c r="BM177" s="142">
        <v>0</v>
      </c>
      <c r="BN177" s="142">
        <v>0</v>
      </c>
      <c r="BO177" s="142">
        <v>0</v>
      </c>
      <c r="BP177" s="142">
        <v>0</v>
      </c>
      <c r="BQ177" s="144">
        <v>0</v>
      </c>
      <c r="BR177" s="142">
        <v>0</v>
      </c>
      <c r="BS177" s="142">
        <v>0</v>
      </c>
      <c r="BT177" s="144">
        <v>0</v>
      </c>
      <c r="BU177" s="144">
        <v>0</v>
      </c>
      <c r="BV177" s="143">
        <v>0</v>
      </c>
      <c r="BW177" s="144"/>
      <c r="BX177" s="144"/>
      <c r="BY177" s="144"/>
      <c r="BZ177" s="144"/>
      <c r="CA177" s="142">
        <v>0</v>
      </c>
      <c r="CB177" s="142">
        <v>0</v>
      </c>
      <c r="CC177" s="142">
        <v>0</v>
      </c>
      <c r="CD177" s="142">
        <v>0</v>
      </c>
      <c r="CE177" s="142">
        <v>0</v>
      </c>
      <c r="CF177" s="142">
        <v>0</v>
      </c>
      <c r="CG177" s="142">
        <v>0</v>
      </c>
      <c r="CH177" s="142">
        <v>0</v>
      </c>
      <c r="CI177" s="144">
        <v>0</v>
      </c>
      <c r="CJ177" s="142">
        <v>0</v>
      </c>
      <c r="CK177" s="142">
        <v>0</v>
      </c>
      <c r="CL177" s="144">
        <v>0</v>
      </c>
      <c r="CM177" s="144">
        <v>0</v>
      </c>
      <c r="CN177" s="143">
        <v>0</v>
      </c>
      <c r="CO177" s="144"/>
      <c r="CP177" s="144"/>
      <c r="CQ177" s="144"/>
      <c r="CR177" s="144"/>
      <c r="CS177" s="142">
        <v>0</v>
      </c>
      <c r="CT177" s="142">
        <v>0</v>
      </c>
      <c r="CU177" s="142">
        <v>0</v>
      </c>
      <c r="CV177" s="142">
        <v>0</v>
      </c>
      <c r="CW177" s="142">
        <v>0</v>
      </c>
      <c r="CX177" s="142">
        <v>0</v>
      </c>
      <c r="CY177" s="142">
        <v>0</v>
      </c>
      <c r="CZ177" s="142">
        <v>0</v>
      </c>
      <c r="DA177" s="144">
        <v>0</v>
      </c>
      <c r="DB177" s="142">
        <v>0</v>
      </c>
      <c r="DC177" s="142">
        <v>0</v>
      </c>
      <c r="DD177" s="144">
        <v>0</v>
      </c>
      <c r="DE177" s="144">
        <v>0</v>
      </c>
      <c r="DF177" s="143">
        <v>0</v>
      </c>
    </row>
    <row r="178" spans="1:110" ht="12.75" hidden="1" customHeight="1" outlineLevel="1" x14ac:dyDescent="0.25">
      <c r="A178" s="141" t="s">
        <v>451</v>
      </c>
      <c r="B178" s="141" t="s">
        <v>452</v>
      </c>
      <c r="C178" s="141"/>
      <c r="D178" s="141"/>
      <c r="E178" s="141"/>
      <c r="F178" s="142">
        <v>0</v>
      </c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 t="s">
        <v>61</v>
      </c>
      <c r="S178" s="142">
        <v>0</v>
      </c>
      <c r="T178" s="143">
        <v>0</v>
      </c>
      <c r="U178" s="144"/>
      <c r="V178" s="144"/>
      <c r="W178" s="144"/>
      <c r="X178" s="144"/>
      <c r="Y178" s="142">
        <v>0</v>
      </c>
      <c r="Z178" s="142">
        <v>0</v>
      </c>
      <c r="AA178" s="142">
        <v>0</v>
      </c>
      <c r="AB178" s="142">
        <v>0</v>
      </c>
      <c r="AC178" s="142">
        <v>0</v>
      </c>
      <c r="AD178" s="142">
        <v>0</v>
      </c>
      <c r="AE178" s="142">
        <v>0</v>
      </c>
      <c r="AF178" s="142">
        <v>0</v>
      </c>
      <c r="AG178" s="144">
        <v>0</v>
      </c>
      <c r="AH178" s="142">
        <v>0</v>
      </c>
      <c r="AI178" s="142">
        <v>0</v>
      </c>
      <c r="AJ178" s="144">
        <v>0</v>
      </c>
      <c r="AK178" s="144">
        <v>0</v>
      </c>
      <c r="AL178" s="143">
        <v>0</v>
      </c>
      <c r="AM178" s="144"/>
      <c r="AN178" s="144"/>
      <c r="AO178" s="144"/>
      <c r="AP178" s="144"/>
      <c r="AQ178" s="142">
        <v>0</v>
      </c>
      <c r="AR178" s="142">
        <v>0</v>
      </c>
      <c r="AS178" s="142">
        <v>0</v>
      </c>
      <c r="AT178" s="142">
        <v>0</v>
      </c>
      <c r="AU178" s="142">
        <v>0</v>
      </c>
      <c r="AV178" s="142">
        <v>0</v>
      </c>
      <c r="AW178" s="142">
        <v>0</v>
      </c>
      <c r="AX178" s="142">
        <v>0</v>
      </c>
      <c r="AY178" s="144">
        <v>0</v>
      </c>
      <c r="AZ178" s="142">
        <v>0</v>
      </c>
      <c r="BA178" s="142">
        <v>0</v>
      </c>
      <c r="BB178" s="144">
        <v>0</v>
      </c>
      <c r="BC178" s="144">
        <v>0</v>
      </c>
      <c r="BD178" s="143">
        <v>0</v>
      </c>
      <c r="BE178" s="144"/>
      <c r="BF178" s="144"/>
      <c r="BG178" s="144"/>
      <c r="BH178" s="144"/>
      <c r="BI178" s="142">
        <v>0</v>
      </c>
      <c r="BJ178" s="142">
        <v>0</v>
      </c>
      <c r="BK178" s="142">
        <v>0</v>
      </c>
      <c r="BL178" s="142">
        <v>0</v>
      </c>
      <c r="BM178" s="142">
        <v>0</v>
      </c>
      <c r="BN178" s="142">
        <v>0</v>
      </c>
      <c r="BO178" s="142">
        <v>0</v>
      </c>
      <c r="BP178" s="142">
        <v>0</v>
      </c>
      <c r="BQ178" s="144">
        <v>0</v>
      </c>
      <c r="BR178" s="142">
        <v>0</v>
      </c>
      <c r="BS178" s="142">
        <v>0</v>
      </c>
      <c r="BT178" s="144">
        <v>0</v>
      </c>
      <c r="BU178" s="144">
        <v>0</v>
      </c>
      <c r="BV178" s="143">
        <v>0</v>
      </c>
      <c r="BW178" s="144"/>
      <c r="BX178" s="144"/>
      <c r="BY178" s="144"/>
      <c r="BZ178" s="144"/>
      <c r="CA178" s="142">
        <v>0</v>
      </c>
      <c r="CB178" s="142">
        <v>0</v>
      </c>
      <c r="CC178" s="142">
        <v>0</v>
      </c>
      <c r="CD178" s="142">
        <v>0</v>
      </c>
      <c r="CE178" s="142">
        <v>0</v>
      </c>
      <c r="CF178" s="142">
        <v>0</v>
      </c>
      <c r="CG178" s="142">
        <v>0</v>
      </c>
      <c r="CH178" s="142">
        <v>0</v>
      </c>
      <c r="CI178" s="144">
        <v>0</v>
      </c>
      <c r="CJ178" s="142">
        <v>0</v>
      </c>
      <c r="CK178" s="142">
        <v>0</v>
      </c>
      <c r="CL178" s="144">
        <v>0</v>
      </c>
      <c r="CM178" s="144">
        <v>0</v>
      </c>
      <c r="CN178" s="143">
        <v>0</v>
      </c>
      <c r="CO178" s="144"/>
      <c r="CP178" s="144"/>
      <c r="CQ178" s="144"/>
      <c r="CR178" s="144"/>
      <c r="CS178" s="142">
        <v>0</v>
      </c>
      <c r="CT178" s="142">
        <v>0</v>
      </c>
      <c r="CU178" s="142">
        <v>0</v>
      </c>
      <c r="CV178" s="142">
        <v>0</v>
      </c>
      <c r="CW178" s="142">
        <v>0</v>
      </c>
      <c r="CX178" s="142">
        <v>0</v>
      </c>
      <c r="CY178" s="142">
        <v>0</v>
      </c>
      <c r="CZ178" s="142">
        <v>0</v>
      </c>
      <c r="DA178" s="144">
        <v>0</v>
      </c>
      <c r="DB178" s="142">
        <v>0</v>
      </c>
      <c r="DC178" s="142">
        <v>0</v>
      </c>
      <c r="DD178" s="144">
        <v>0</v>
      </c>
      <c r="DE178" s="144">
        <v>0</v>
      </c>
      <c r="DF178" s="143">
        <v>0</v>
      </c>
    </row>
    <row r="179" spans="1:110" ht="12.75" hidden="1" customHeight="1" outlineLevel="1" x14ac:dyDescent="0.25">
      <c r="A179" s="141" t="s">
        <v>451</v>
      </c>
      <c r="B179" s="141" t="s">
        <v>452</v>
      </c>
      <c r="C179" s="141"/>
      <c r="D179" s="141"/>
      <c r="E179" s="141"/>
      <c r="F179" s="142">
        <v>0</v>
      </c>
      <c r="G179" s="142">
        <v>0</v>
      </c>
      <c r="H179" s="142">
        <v>0</v>
      </c>
      <c r="I179" s="142">
        <v>0</v>
      </c>
      <c r="J179" s="142">
        <v>0</v>
      </c>
      <c r="K179" s="142">
        <v>0</v>
      </c>
      <c r="L179" s="142">
        <v>0</v>
      </c>
      <c r="M179" s="142">
        <v>0</v>
      </c>
      <c r="N179" s="142">
        <v>0</v>
      </c>
      <c r="O179" s="142">
        <v>0</v>
      </c>
      <c r="P179" s="142">
        <v>0</v>
      </c>
      <c r="Q179" s="142">
        <v>0</v>
      </c>
      <c r="R179" s="142" t="s">
        <v>61</v>
      </c>
      <c r="S179" s="142">
        <v>0</v>
      </c>
      <c r="T179" s="143">
        <v>0</v>
      </c>
      <c r="U179" s="144"/>
      <c r="V179" s="144"/>
      <c r="W179" s="144"/>
      <c r="X179" s="144"/>
      <c r="Y179" s="142">
        <v>0</v>
      </c>
      <c r="Z179" s="142">
        <v>0</v>
      </c>
      <c r="AA179" s="142">
        <v>0</v>
      </c>
      <c r="AB179" s="142">
        <v>0</v>
      </c>
      <c r="AC179" s="142">
        <v>0</v>
      </c>
      <c r="AD179" s="142">
        <v>0</v>
      </c>
      <c r="AE179" s="142">
        <v>0</v>
      </c>
      <c r="AF179" s="142">
        <v>0</v>
      </c>
      <c r="AG179" s="144">
        <v>0</v>
      </c>
      <c r="AH179" s="142">
        <v>0</v>
      </c>
      <c r="AI179" s="142">
        <v>0</v>
      </c>
      <c r="AJ179" s="144">
        <v>0</v>
      </c>
      <c r="AK179" s="144">
        <v>0</v>
      </c>
      <c r="AL179" s="143">
        <v>0</v>
      </c>
      <c r="AM179" s="144"/>
      <c r="AN179" s="144"/>
      <c r="AO179" s="144"/>
      <c r="AP179" s="144"/>
      <c r="AQ179" s="142">
        <v>0</v>
      </c>
      <c r="AR179" s="142">
        <v>0</v>
      </c>
      <c r="AS179" s="142">
        <v>0</v>
      </c>
      <c r="AT179" s="142">
        <v>0</v>
      </c>
      <c r="AU179" s="142">
        <v>0</v>
      </c>
      <c r="AV179" s="142">
        <v>0</v>
      </c>
      <c r="AW179" s="142">
        <v>0</v>
      </c>
      <c r="AX179" s="142">
        <v>0</v>
      </c>
      <c r="AY179" s="144">
        <v>0</v>
      </c>
      <c r="AZ179" s="142">
        <v>0</v>
      </c>
      <c r="BA179" s="142">
        <v>0</v>
      </c>
      <c r="BB179" s="144">
        <v>0</v>
      </c>
      <c r="BC179" s="144">
        <v>0</v>
      </c>
      <c r="BD179" s="143">
        <v>0</v>
      </c>
      <c r="BE179" s="144"/>
      <c r="BF179" s="144"/>
      <c r="BG179" s="144"/>
      <c r="BH179" s="144"/>
      <c r="BI179" s="142">
        <v>0</v>
      </c>
      <c r="BJ179" s="142">
        <v>0</v>
      </c>
      <c r="BK179" s="142">
        <v>0</v>
      </c>
      <c r="BL179" s="142">
        <v>0</v>
      </c>
      <c r="BM179" s="142">
        <v>0</v>
      </c>
      <c r="BN179" s="142">
        <v>0</v>
      </c>
      <c r="BO179" s="142">
        <v>0</v>
      </c>
      <c r="BP179" s="142">
        <v>0</v>
      </c>
      <c r="BQ179" s="144">
        <v>0</v>
      </c>
      <c r="BR179" s="142">
        <v>0</v>
      </c>
      <c r="BS179" s="142">
        <v>0</v>
      </c>
      <c r="BT179" s="144">
        <v>0</v>
      </c>
      <c r="BU179" s="144">
        <v>0</v>
      </c>
      <c r="BV179" s="143">
        <v>0</v>
      </c>
      <c r="BW179" s="144"/>
      <c r="BX179" s="144"/>
      <c r="BY179" s="144"/>
      <c r="BZ179" s="144"/>
      <c r="CA179" s="142">
        <v>0</v>
      </c>
      <c r="CB179" s="142">
        <v>0</v>
      </c>
      <c r="CC179" s="142">
        <v>0</v>
      </c>
      <c r="CD179" s="142">
        <v>0</v>
      </c>
      <c r="CE179" s="142">
        <v>0</v>
      </c>
      <c r="CF179" s="142">
        <v>0</v>
      </c>
      <c r="CG179" s="142">
        <v>0</v>
      </c>
      <c r="CH179" s="142">
        <v>0</v>
      </c>
      <c r="CI179" s="144">
        <v>0</v>
      </c>
      <c r="CJ179" s="142">
        <v>0</v>
      </c>
      <c r="CK179" s="142">
        <v>0</v>
      </c>
      <c r="CL179" s="144">
        <v>0</v>
      </c>
      <c r="CM179" s="144">
        <v>0</v>
      </c>
      <c r="CN179" s="143">
        <v>0</v>
      </c>
      <c r="CO179" s="144"/>
      <c r="CP179" s="144"/>
      <c r="CQ179" s="144"/>
      <c r="CR179" s="144"/>
      <c r="CS179" s="142">
        <v>0</v>
      </c>
      <c r="CT179" s="142">
        <v>0</v>
      </c>
      <c r="CU179" s="142">
        <v>0</v>
      </c>
      <c r="CV179" s="142">
        <v>0</v>
      </c>
      <c r="CW179" s="142">
        <v>0</v>
      </c>
      <c r="CX179" s="142">
        <v>0</v>
      </c>
      <c r="CY179" s="142">
        <v>0</v>
      </c>
      <c r="CZ179" s="142">
        <v>0</v>
      </c>
      <c r="DA179" s="144">
        <v>0</v>
      </c>
      <c r="DB179" s="142">
        <v>0</v>
      </c>
      <c r="DC179" s="142">
        <v>0</v>
      </c>
      <c r="DD179" s="144">
        <v>0</v>
      </c>
      <c r="DE179" s="144">
        <v>0</v>
      </c>
      <c r="DF179" s="143">
        <v>0</v>
      </c>
    </row>
    <row r="180" spans="1:110" ht="12.75" hidden="1" customHeight="1" outlineLevel="1" x14ac:dyDescent="0.25">
      <c r="A180" s="141" t="s">
        <v>451</v>
      </c>
      <c r="B180" s="141" t="s">
        <v>452</v>
      </c>
      <c r="C180" s="141"/>
      <c r="D180" s="141"/>
      <c r="E180" s="141"/>
      <c r="F180" s="142">
        <v>0</v>
      </c>
      <c r="G180" s="142">
        <v>0</v>
      </c>
      <c r="H180" s="142">
        <v>0</v>
      </c>
      <c r="I180" s="142">
        <v>0</v>
      </c>
      <c r="J180" s="142">
        <v>0</v>
      </c>
      <c r="K180" s="142">
        <v>0</v>
      </c>
      <c r="L180" s="142">
        <v>0</v>
      </c>
      <c r="M180" s="142">
        <v>0</v>
      </c>
      <c r="N180" s="142">
        <v>0</v>
      </c>
      <c r="O180" s="142">
        <v>0</v>
      </c>
      <c r="P180" s="142">
        <v>0</v>
      </c>
      <c r="Q180" s="142">
        <v>0</v>
      </c>
      <c r="R180" s="142" t="s">
        <v>61</v>
      </c>
      <c r="S180" s="142">
        <v>0</v>
      </c>
      <c r="T180" s="143">
        <v>0</v>
      </c>
      <c r="U180" s="144"/>
      <c r="V180" s="144"/>
      <c r="W180" s="144"/>
      <c r="X180" s="144"/>
      <c r="Y180" s="142">
        <v>0</v>
      </c>
      <c r="Z180" s="142">
        <v>0</v>
      </c>
      <c r="AA180" s="142">
        <v>0</v>
      </c>
      <c r="AB180" s="142">
        <v>0</v>
      </c>
      <c r="AC180" s="142">
        <v>0</v>
      </c>
      <c r="AD180" s="142">
        <v>0</v>
      </c>
      <c r="AE180" s="142">
        <v>0</v>
      </c>
      <c r="AF180" s="142">
        <v>0</v>
      </c>
      <c r="AG180" s="144">
        <v>0</v>
      </c>
      <c r="AH180" s="142">
        <v>0</v>
      </c>
      <c r="AI180" s="142">
        <v>0</v>
      </c>
      <c r="AJ180" s="144">
        <v>0</v>
      </c>
      <c r="AK180" s="144">
        <v>0</v>
      </c>
      <c r="AL180" s="143">
        <v>0</v>
      </c>
      <c r="AM180" s="144"/>
      <c r="AN180" s="144"/>
      <c r="AO180" s="144"/>
      <c r="AP180" s="144"/>
      <c r="AQ180" s="142">
        <v>0</v>
      </c>
      <c r="AR180" s="142">
        <v>0</v>
      </c>
      <c r="AS180" s="142">
        <v>0</v>
      </c>
      <c r="AT180" s="142">
        <v>0</v>
      </c>
      <c r="AU180" s="142">
        <v>0</v>
      </c>
      <c r="AV180" s="142">
        <v>0</v>
      </c>
      <c r="AW180" s="142">
        <v>0</v>
      </c>
      <c r="AX180" s="142">
        <v>0</v>
      </c>
      <c r="AY180" s="144">
        <v>0</v>
      </c>
      <c r="AZ180" s="142">
        <v>0</v>
      </c>
      <c r="BA180" s="142">
        <v>0</v>
      </c>
      <c r="BB180" s="144">
        <v>0</v>
      </c>
      <c r="BC180" s="144">
        <v>0</v>
      </c>
      <c r="BD180" s="143">
        <v>0</v>
      </c>
      <c r="BE180" s="144"/>
      <c r="BF180" s="144"/>
      <c r="BG180" s="144"/>
      <c r="BH180" s="144"/>
      <c r="BI180" s="142">
        <v>0</v>
      </c>
      <c r="BJ180" s="142">
        <v>0</v>
      </c>
      <c r="BK180" s="142">
        <v>0</v>
      </c>
      <c r="BL180" s="142">
        <v>0</v>
      </c>
      <c r="BM180" s="142">
        <v>0</v>
      </c>
      <c r="BN180" s="142">
        <v>0</v>
      </c>
      <c r="BO180" s="142">
        <v>0</v>
      </c>
      <c r="BP180" s="142">
        <v>0</v>
      </c>
      <c r="BQ180" s="144">
        <v>0</v>
      </c>
      <c r="BR180" s="142">
        <v>0</v>
      </c>
      <c r="BS180" s="142">
        <v>0</v>
      </c>
      <c r="BT180" s="144">
        <v>0</v>
      </c>
      <c r="BU180" s="144">
        <v>0</v>
      </c>
      <c r="BV180" s="143">
        <v>0</v>
      </c>
      <c r="BW180" s="144"/>
      <c r="BX180" s="144"/>
      <c r="BY180" s="144"/>
      <c r="BZ180" s="144"/>
      <c r="CA180" s="142">
        <v>0</v>
      </c>
      <c r="CB180" s="142">
        <v>0</v>
      </c>
      <c r="CC180" s="142">
        <v>0</v>
      </c>
      <c r="CD180" s="142">
        <v>0</v>
      </c>
      <c r="CE180" s="142">
        <v>0</v>
      </c>
      <c r="CF180" s="142">
        <v>0</v>
      </c>
      <c r="CG180" s="142">
        <v>0</v>
      </c>
      <c r="CH180" s="142">
        <v>0</v>
      </c>
      <c r="CI180" s="144">
        <v>0</v>
      </c>
      <c r="CJ180" s="142">
        <v>0</v>
      </c>
      <c r="CK180" s="142">
        <v>0</v>
      </c>
      <c r="CL180" s="144">
        <v>0</v>
      </c>
      <c r="CM180" s="144">
        <v>0</v>
      </c>
      <c r="CN180" s="143">
        <v>0</v>
      </c>
      <c r="CO180" s="144"/>
      <c r="CP180" s="144"/>
      <c r="CQ180" s="144"/>
      <c r="CR180" s="144"/>
      <c r="CS180" s="142">
        <v>0</v>
      </c>
      <c r="CT180" s="142">
        <v>0</v>
      </c>
      <c r="CU180" s="142">
        <v>0</v>
      </c>
      <c r="CV180" s="142">
        <v>0</v>
      </c>
      <c r="CW180" s="142">
        <v>0</v>
      </c>
      <c r="CX180" s="142">
        <v>0</v>
      </c>
      <c r="CY180" s="142">
        <v>0</v>
      </c>
      <c r="CZ180" s="142">
        <v>0</v>
      </c>
      <c r="DA180" s="144">
        <v>0</v>
      </c>
      <c r="DB180" s="142">
        <v>0</v>
      </c>
      <c r="DC180" s="142">
        <v>0</v>
      </c>
      <c r="DD180" s="144">
        <v>0</v>
      </c>
      <c r="DE180" s="144">
        <v>0</v>
      </c>
      <c r="DF180" s="143">
        <v>0</v>
      </c>
    </row>
    <row r="181" spans="1:110" ht="12.75" hidden="1" customHeight="1" outlineLevel="1" x14ac:dyDescent="0.25">
      <c r="A181" s="141" t="s">
        <v>451</v>
      </c>
      <c r="B181" s="141" t="s">
        <v>452</v>
      </c>
      <c r="C181" s="141"/>
      <c r="D181" s="141"/>
      <c r="E181" s="141"/>
      <c r="F181" s="142">
        <v>0</v>
      </c>
      <c r="G181" s="142">
        <v>0</v>
      </c>
      <c r="H181" s="142">
        <v>0</v>
      </c>
      <c r="I181" s="142">
        <v>0</v>
      </c>
      <c r="J181" s="142">
        <v>0</v>
      </c>
      <c r="K181" s="142">
        <v>0</v>
      </c>
      <c r="L181" s="142">
        <v>0</v>
      </c>
      <c r="M181" s="142">
        <v>0</v>
      </c>
      <c r="N181" s="142">
        <v>0</v>
      </c>
      <c r="O181" s="142">
        <v>0</v>
      </c>
      <c r="P181" s="142">
        <v>0</v>
      </c>
      <c r="Q181" s="142">
        <v>0</v>
      </c>
      <c r="R181" s="142" t="s">
        <v>61</v>
      </c>
      <c r="S181" s="142">
        <v>0</v>
      </c>
      <c r="T181" s="143">
        <v>0</v>
      </c>
      <c r="U181" s="144"/>
      <c r="V181" s="144"/>
      <c r="W181" s="144"/>
      <c r="X181" s="144"/>
      <c r="Y181" s="142">
        <v>0</v>
      </c>
      <c r="Z181" s="142">
        <v>0</v>
      </c>
      <c r="AA181" s="142">
        <v>0</v>
      </c>
      <c r="AB181" s="142">
        <v>0</v>
      </c>
      <c r="AC181" s="142">
        <v>0</v>
      </c>
      <c r="AD181" s="142">
        <v>0</v>
      </c>
      <c r="AE181" s="142">
        <v>0</v>
      </c>
      <c r="AF181" s="142">
        <v>0</v>
      </c>
      <c r="AG181" s="144">
        <v>0</v>
      </c>
      <c r="AH181" s="142">
        <v>0</v>
      </c>
      <c r="AI181" s="142">
        <v>0</v>
      </c>
      <c r="AJ181" s="144">
        <v>0</v>
      </c>
      <c r="AK181" s="144">
        <v>0</v>
      </c>
      <c r="AL181" s="143">
        <v>0</v>
      </c>
      <c r="AM181" s="144"/>
      <c r="AN181" s="144"/>
      <c r="AO181" s="144"/>
      <c r="AP181" s="144"/>
      <c r="AQ181" s="142">
        <v>0</v>
      </c>
      <c r="AR181" s="142">
        <v>0</v>
      </c>
      <c r="AS181" s="142">
        <v>0</v>
      </c>
      <c r="AT181" s="142">
        <v>0</v>
      </c>
      <c r="AU181" s="142">
        <v>0</v>
      </c>
      <c r="AV181" s="142">
        <v>0</v>
      </c>
      <c r="AW181" s="142">
        <v>0</v>
      </c>
      <c r="AX181" s="142">
        <v>0</v>
      </c>
      <c r="AY181" s="144">
        <v>0</v>
      </c>
      <c r="AZ181" s="142">
        <v>0</v>
      </c>
      <c r="BA181" s="142">
        <v>0</v>
      </c>
      <c r="BB181" s="144">
        <v>0</v>
      </c>
      <c r="BC181" s="144">
        <v>0</v>
      </c>
      <c r="BD181" s="143">
        <v>0</v>
      </c>
      <c r="BE181" s="144"/>
      <c r="BF181" s="144"/>
      <c r="BG181" s="144"/>
      <c r="BH181" s="144"/>
      <c r="BI181" s="142">
        <v>0</v>
      </c>
      <c r="BJ181" s="142">
        <v>0</v>
      </c>
      <c r="BK181" s="142">
        <v>0</v>
      </c>
      <c r="BL181" s="142">
        <v>0</v>
      </c>
      <c r="BM181" s="142">
        <v>0</v>
      </c>
      <c r="BN181" s="142">
        <v>0</v>
      </c>
      <c r="BO181" s="142">
        <v>0</v>
      </c>
      <c r="BP181" s="142">
        <v>0</v>
      </c>
      <c r="BQ181" s="144">
        <v>0</v>
      </c>
      <c r="BR181" s="142">
        <v>0</v>
      </c>
      <c r="BS181" s="142">
        <v>0</v>
      </c>
      <c r="BT181" s="144">
        <v>0</v>
      </c>
      <c r="BU181" s="144">
        <v>0</v>
      </c>
      <c r="BV181" s="143">
        <v>0</v>
      </c>
      <c r="BW181" s="144"/>
      <c r="BX181" s="144"/>
      <c r="BY181" s="144"/>
      <c r="BZ181" s="144"/>
      <c r="CA181" s="142">
        <v>0</v>
      </c>
      <c r="CB181" s="142">
        <v>0</v>
      </c>
      <c r="CC181" s="142">
        <v>0</v>
      </c>
      <c r="CD181" s="142">
        <v>0</v>
      </c>
      <c r="CE181" s="142">
        <v>0</v>
      </c>
      <c r="CF181" s="142">
        <v>0</v>
      </c>
      <c r="CG181" s="142">
        <v>0</v>
      </c>
      <c r="CH181" s="142">
        <v>0</v>
      </c>
      <c r="CI181" s="144">
        <v>0</v>
      </c>
      <c r="CJ181" s="142">
        <v>0</v>
      </c>
      <c r="CK181" s="142">
        <v>0</v>
      </c>
      <c r="CL181" s="144">
        <v>0</v>
      </c>
      <c r="CM181" s="144">
        <v>0</v>
      </c>
      <c r="CN181" s="143">
        <v>0</v>
      </c>
      <c r="CO181" s="144"/>
      <c r="CP181" s="144"/>
      <c r="CQ181" s="144"/>
      <c r="CR181" s="144"/>
      <c r="CS181" s="142">
        <v>0</v>
      </c>
      <c r="CT181" s="142">
        <v>0</v>
      </c>
      <c r="CU181" s="142">
        <v>0</v>
      </c>
      <c r="CV181" s="142">
        <v>0</v>
      </c>
      <c r="CW181" s="142">
        <v>0</v>
      </c>
      <c r="CX181" s="142">
        <v>0</v>
      </c>
      <c r="CY181" s="142">
        <v>0</v>
      </c>
      <c r="CZ181" s="142">
        <v>0</v>
      </c>
      <c r="DA181" s="144">
        <v>0</v>
      </c>
      <c r="DB181" s="142">
        <v>0</v>
      </c>
      <c r="DC181" s="142">
        <v>0</v>
      </c>
      <c r="DD181" s="144">
        <v>0</v>
      </c>
      <c r="DE181" s="144">
        <v>0</v>
      </c>
      <c r="DF181" s="143">
        <v>0</v>
      </c>
    </row>
    <row r="182" spans="1:110" ht="12.75" hidden="1" customHeight="1" outlineLevel="1" x14ac:dyDescent="0.25">
      <c r="A182" s="141" t="s">
        <v>451</v>
      </c>
      <c r="B182" s="141" t="s">
        <v>452</v>
      </c>
      <c r="C182" s="141"/>
      <c r="D182" s="141"/>
      <c r="E182" s="141"/>
      <c r="F182" s="142">
        <v>0</v>
      </c>
      <c r="G182" s="142">
        <v>0</v>
      </c>
      <c r="H182" s="142">
        <v>0</v>
      </c>
      <c r="I182" s="142">
        <v>0</v>
      </c>
      <c r="J182" s="142">
        <v>0</v>
      </c>
      <c r="K182" s="142">
        <v>0</v>
      </c>
      <c r="L182" s="142">
        <v>0</v>
      </c>
      <c r="M182" s="142">
        <v>0</v>
      </c>
      <c r="N182" s="142">
        <v>0</v>
      </c>
      <c r="O182" s="142">
        <v>0</v>
      </c>
      <c r="P182" s="142">
        <v>0</v>
      </c>
      <c r="Q182" s="142">
        <v>0</v>
      </c>
      <c r="R182" s="142" t="s">
        <v>61</v>
      </c>
      <c r="S182" s="142">
        <v>0</v>
      </c>
      <c r="T182" s="143">
        <v>0</v>
      </c>
      <c r="U182" s="144"/>
      <c r="V182" s="144"/>
      <c r="W182" s="144"/>
      <c r="X182" s="144"/>
      <c r="Y182" s="142">
        <v>0</v>
      </c>
      <c r="Z182" s="142">
        <v>0</v>
      </c>
      <c r="AA182" s="142">
        <v>0</v>
      </c>
      <c r="AB182" s="142">
        <v>0</v>
      </c>
      <c r="AC182" s="142">
        <v>0</v>
      </c>
      <c r="AD182" s="142">
        <v>0</v>
      </c>
      <c r="AE182" s="142">
        <v>0</v>
      </c>
      <c r="AF182" s="142">
        <v>0</v>
      </c>
      <c r="AG182" s="144">
        <v>0</v>
      </c>
      <c r="AH182" s="142">
        <v>0</v>
      </c>
      <c r="AI182" s="142">
        <v>0</v>
      </c>
      <c r="AJ182" s="144">
        <v>0</v>
      </c>
      <c r="AK182" s="144">
        <v>0</v>
      </c>
      <c r="AL182" s="143">
        <v>0</v>
      </c>
      <c r="AM182" s="144"/>
      <c r="AN182" s="144"/>
      <c r="AO182" s="144"/>
      <c r="AP182" s="144"/>
      <c r="AQ182" s="142">
        <v>0</v>
      </c>
      <c r="AR182" s="142">
        <v>0</v>
      </c>
      <c r="AS182" s="142">
        <v>0</v>
      </c>
      <c r="AT182" s="142">
        <v>0</v>
      </c>
      <c r="AU182" s="142">
        <v>0</v>
      </c>
      <c r="AV182" s="142">
        <v>0</v>
      </c>
      <c r="AW182" s="142">
        <v>0</v>
      </c>
      <c r="AX182" s="142">
        <v>0</v>
      </c>
      <c r="AY182" s="144">
        <v>0</v>
      </c>
      <c r="AZ182" s="142">
        <v>0</v>
      </c>
      <c r="BA182" s="142">
        <v>0</v>
      </c>
      <c r="BB182" s="144">
        <v>0</v>
      </c>
      <c r="BC182" s="144">
        <v>0</v>
      </c>
      <c r="BD182" s="143">
        <v>0</v>
      </c>
      <c r="BE182" s="144"/>
      <c r="BF182" s="144"/>
      <c r="BG182" s="144"/>
      <c r="BH182" s="144"/>
      <c r="BI182" s="142">
        <v>0</v>
      </c>
      <c r="BJ182" s="142">
        <v>0</v>
      </c>
      <c r="BK182" s="142">
        <v>0</v>
      </c>
      <c r="BL182" s="142">
        <v>0</v>
      </c>
      <c r="BM182" s="142">
        <v>0</v>
      </c>
      <c r="BN182" s="142">
        <v>0</v>
      </c>
      <c r="BO182" s="142">
        <v>0</v>
      </c>
      <c r="BP182" s="142">
        <v>0</v>
      </c>
      <c r="BQ182" s="144">
        <v>0</v>
      </c>
      <c r="BR182" s="142">
        <v>0</v>
      </c>
      <c r="BS182" s="142">
        <v>0</v>
      </c>
      <c r="BT182" s="144">
        <v>0</v>
      </c>
      <c r="BU182" s="144">
        <v>0</v>
      </c>
      <c r="BV182" s="143">
        <v>0</v>
      </c>
      <c r="BW182" s="144"/>
      <c r="BX182" s="144"/>
      <c r="BY182" s="144"/>
      <c r="BZ182" s="144"/>
      <c r="CA182" s="142">
        <v>0</v>
      </c>
      <c r="CB182" s="142">
        <v>0</v>
      </c>
      <c r="CC182" s="142">
        <v>0</v>
      </c>
      <c r="CD182" s="142">
        <v>0</v>
      </c>
      <c r="CE182" s="142">
        <v>0</v>
      </c>
      <c r="CF182" s="142">
        <v>0</v>
      </c>
      <c r="CG182" s="142">
        <v>0</v>
      </c>
      <c r="CH182" s="142">
        <v>0</v>
      </c>
      <c r="CI182" s="144">
        <v>0</v>
      </c>
      <c r="CJ182" s="142">
        <v>0</v>
      </c>
      <c r="CK182" s="142">
        <v>0</v>
      </c>
      <c r="CL182" s="144">
        <v>0</v>
      </c>
      <c r="CM182" s="144">
        <v>0</v>
      </c>
      <c r="CN182" s="143">
        <v>0</v>
      </c>
      <c r="CO182" s="144"/>
      <c r="CP182" s="144"/>
      <c r="CQ182" s="144"/>
      <c r="CR182" s="144"/>
      <c r="CS182" s="142">
        <v>0</v>
      </c>
      <c r="CT182" s="142">
        <v>0</v>
      </c>
      <c r="CU182" s="142">
        <v>0</v>
      </c>
      <c r="CV182" s="142">
        <v>0</v>
      </c>
      <c r="CW182" s="142">
        <v>0</v>
      </c>
      <c r="CX182" s="142">
        <v>0</v>
      </c>
      <c r="CY182" s="142">
        <v>0</v>
      </c>
      <c r="CZ182" s="142">
        <v>0</v>
      </c>
      <c r="DA182" s="144">
        <v>0</v>
      </c>
      <c r="DB182" s="142">
        <v>0</v>
      </c>
      <c r="DC182" s="142">
        <v>0</v>
      </c>
      <c r="DD182" s="144">
        <v>0</v>
      </c>
      <c r="DE182" s="144">
        <v>0</v>
      </c>
      <c r="DF182" s="143">
        <v>0</v>
      </c>
    </row>
    <row r="183" spans="1:110" ht="12.75" hidden="1" customHeight="1" outlineLevel="1" x14ac:dyDescent="0.25">
      <c r="A183" s="141" t="s">
        <v>451</v>
      </c>
      <c r="B183" s="141" t="s">
        <v>452</v>
      </c>
      <c r="C183" s="141"/>
      <c r="D183" s="141"/>
      <c r="E183" s="141"/>
      <c r="F183" s="142">
        <v>0</v>
      </c>
      <c r="G183" s="142">
        <v>0</v>
      </c>
      <c r="H183" s="142">
        <v>0</v>
      </c>
      <c r="I183" s="142">
        <v>0</v>
      </c>
      <c r="J183" s="142">
        <v>0</v>
      </c>
      <c r="K183" s="142">
        <v>0</v>
      </c>
      <c r="L183" s="142">
        <v>0</v>
      </c>
      <c r="M183" s="142">
        <v>0</v>
      </c>
      <c r="N183" s="142">
        <v>0</v>
      </c>
      <c r="O183" s="142">
        <v>0</v>
      </c>
      <c r="P183" s="142">
        <v>0</v>
      </c>
      <c r="Q183" s="142">
        <v>0</v>
      </c>
      <c r="R183" s="142" t="s">
        <v>61</v>
      </c>
      <c r="S183" s="142">
        <v>0</v>
      </c>
      <c r="T183" s="143">
        <v>0</v>
      </c>
      <c r="U183" s="144"/>
      <c r="V183" s="144"/>
      <c r="W183" s="144"/>
      <c r="X183" s="144"/>
      <c r="Y183" s="142">
        <v>0</v>
      </c>
      <c r="Z183" s="142">
        <v>0</v>
      </c>
      <c r="AA183" s="142">
        <v>0</v>
      </c>
      <c r="AB183" s="142">
        <v>0</v>
      </c>
      <c r="AC183" s="142">
        <v>0</v>
      </c>
      <c r="AD183" s="142">
        <v>0</v>
      </c>
      <c r="AE183" s="142">
        <v>0</v>
      </c>
      <c r="AF183" s="142">
        <v>0</v>
      </c>
      <c r="AG183" s="144">
        <v>0</v>
      </c>
      <c r="AH183" s="142">
        <v>0</v>
      </c>
      <c r="AI183" s="142">
        <v>0</v>
      </c>
      <c r="AJ183" s="144">
        <v>0</v>
      </c>
      <c r="AK183" s="144">
        <v>0</v>
      </c>
      <c r="AL183" s="143">
        <v>0</v>
      </c>
      <c r="AM183" s="144"/>
      <c r="AN183" s="144"/>
      <c r="AO183" s="144"/>
      <c r="AP183" s="144"/>
      <c r="AQ183" s="142">
        <v>0</v>
      </c>
      <c r="AR183" s="142">
        <v>0</v>
      </c>
      <c r="AS183" s="142">
        <v>0</v>
      </c>
      <c r="AT183" s="142">
        <v>0</v>
      </c>
      <c r="AU183" s="142">
        <v>0</v>
      </c>
      <c r="AV183" s="142">
        <v>0</v>
      </c>
      <c r="AW183" s="142">
        <v>0</v>
      </c>
      <c r="AX183" s="142">
        <v>0</v>
      </c>
      <c r="AY183" s="144">
        <v>0</v>
      </c>
      <c r="AZ183" s="142">
        <v>0</v>
      </c>
      <c r="BA183" s="142">
        <v>0</v>
      </c>
      <c r="BB183" s="144">
        <v>0</v>
      </c>
      <c r="BC183" s="144">
        <v>0</v>
      </c>
      <c r="BD183" s="143">
        <v>0</v>
      </c>
      <c r="BE183" s="144"/>
      <c r="BF183" s="144"/>
      <c r="BG183" s="144"/>
      <c r="BH183" s="144"/>
      <c r="BI183" s="142">
        <v>0</v>
      </c>
      <c r="BJ183" s="142">
        <v>0</v>
      </c>
      <c r="BK183" s="142">
        <v>0</v>
      </c>
      <c r="BL183" s="142">
        <v>0</v>
      </c>
      <c r="BM183" s="142">
        <v>0</v>
      </c>
      <c r="BN183" s="142">
        <v>0</v>
      </c>
      <c r="BO183" s="142">
        <v>0</v>
      </c>
      <c r="BP183" s="142">
        <v>0</v>
      </c>
      <c r="BQ183" s="144">
        <v>0</v>
      </c>
      <c r="BR183" s="142">
        <v>0</v>
      </c>
      <c r="BS183" s="142">
        <v>0</v>
      </c>
      <c r="BT183" s="144">
        <v>0</v>
      </c>
      <c r="BU183" s="144">
        <v>0</v>
      </c>
      <c r="BV183" s="143">
        <v>0</v>
      </c>
      <c r="BW183" s="144"/>
      <c r="BX183" s="144"/>
      <c r="BY183" s="144"/>
      <c r="BZ183" s="144"/>
      <c r="CA183" s="142">
        <v>0</v>
      </c>
      <c r="CB183" s="142">
        <v>0</v>
      </c>
      <c r="CC183" s="142">
        <v>0</v>
      </c>
      <c r="CD183" s="142">
        <v>0</v>
      </c>
      <c r="CE183" s="142">
        <v>0</v>
      </c>
      <c r="CF183" s="142">
        <v>0</v>
      </c>
      <c r="CG183" s="142">
        <v>0</v>
      </c>
      <c r="CH183" s="142">
        <v>0</v>
      </c>
      <c r="CI183" s="144">
        <v>0</v>
      </c>
      <c r="CJ183" s="142">
        <v>0</v>
      </c>
      <c r="CK183" s="142">
        <v>0</v>
      </c>
      <c r="CL183" s="144">
        <v>0</v>
      </c>
      <c r="CM183" s="144">
        <v>0</v>
      </c>
      <c r="CN183" s="143">
        <v>0</v>
      </c>
      <c r="CO183" s="144"/>
      <c r="CP183" s="144"/>
      <c r="CQ183" s="144"/>
      <c r="CR183" s="144"/>
      <c r="CS183" s="142">
        <v>0</v>
      </c>
      <c r="CT183" s="142">
        <v>0</v>
      </c>
      <c r="CU183" s="142">
        <v>0</v>
      </c>
      <c r="CV183" s="142">
        <v>0</v>
      </c>
      <c r="CW183" s="142">
        <v>0</v>
      </c>
      <c r="CX183" s="142">
        <v>0</v>
      </c>
      <c r="CY183" s="142">
        <v>0</v>
      </c>
      <c r="CZ183" s="142">
        <v>0</v>
      </c>
      <c r="DA183" s="144">
        <v>0</v>
      </c>
      <c r="DB183" s="142">
        <v>0</v>
      </c>
      <c r="DC183" s="142">
        <v>0</v>
      </c>
      <c r="DD183" s="144">
        <v>0</v>
      </c>
      <c r="DE183" s="144">
        <v>0</v>
      </c>
      <c r="DF183" s="143">
        <v>0</v>
      </c>
    </row>
    <row r="184" spans="1:110" ht="12.75" hidden="1" customHeight="1" outlineLevel="1" x14ac:dyDescent="0.25">
      <c r="A184" s="141" t="s">
        <v>451</v>
      </c>
      <c r="B184" s="141" t="s">
        <v>452</v>
      </c>
      <c r="C184" s="141"/>
      <c r="D184" s="141"/>
      <c r="E184" s="141"/>
      <c r="F184" s="142">
        <v>0</v>
      </c>
      <c r="G184" s="142">
        <v>0</v>
      </c>
      <c r="H184" s="142">
        <v>0</v>
      </c>
      <c r="I184" s="142">
        <v>0</v>
      </c>
      <c r="J184" s="142">
        <v>0</v>
      </c>
      <c r="K184" s="142">
        <v>0</v>
      </c>
      <c r="L184" s="142">
        <v>0</v>
      </c>
      <c r="M184" s="142">
        <v>0</v>
      </c>
      <c r="N184" s="142">
        <v>0</v>
      </c>
      <c r="O184" s="142">
        <v>0</v>
      </c>
      <c r="P184" s="142">
        <v>0</v>
      </c>
      <c r="Q184" s="142">
        <v>0</v>
      </c>
      <c r="R184" s="142" t="s">
        <v>61</v>
      </c>
      <c r="S184" s="142">
        <v>0</v>
      </c>
      <c r="T184" s="143">
        <v>0</v>
      </c>
      <c r="U184" s="144"/>
      <c r="V184" s="144"/>
      <c r="W184" s="144"/>
      <c r="X184" s="144"/>
      <c r="Y184" s="142">
        <v>0</v>
      </c>
      <c r="Z184" s="142">
        <v>0</v>
      </c>
      <c r="AA184" s="142">
        <v>0</v>
      </c>
      <c r="AB184" s="142">
        <v>0</v>
      </c>
      <c r="AC184" s="142">
        <v>0</v>
      </c>
      <c r="AD184" s="142">
        <v>0</v>
      </c>
      <c r="AE184" s="142">
        <v>0</v>
      </c>
      <c r="AF184" s="142">
        <v>0</v>
      </c>
      <c r="AG184" s="144">
        <v>0</v>
      </c>
      <c r="AH184" s="142">
        <v>0</v>
      </c>
      <c r="AI184" s="142">
        <v>0</v>
      </c>
      <c r="AJ184" s="144">
        <v>0</v>
      </c>
      <c r="AK184" s="144">
        <v>0</v>
      </c>
      <c r="AL184" s="143">
        <v>0</v>
      </c>
      <c r="AM184" s="144"/>
      <c r="AN184" s="144"/>
      <c r="AO184" s="144"/>
      <c r="AP184" s="144"/>
      <c r="AQ184" s="142">
        <v>0</v>
      </c>
      <c r="AR184" s="142">
        <v>0</v>
      </c>
      <c r="AS184" s="142">
        <v>0</v>
      </c>
      <c r="AT184" s="142">
        <v>0</v>
      </c>
      <c r="AU184" s="142">
        <v>0</v>
      </c>
      <c r="AV184" s="142">
        <v>0</v>
      </c>
      <c r="AW184" s="142">
        <v>0</v>
      </c>
      <c r="AX184" s="142">
        <v>0</v>
      </c>
      <c r="AY184" s="144">
        <v>0</v>
      </c>
      <c r="AZ184" s="142">
        <v>0</v>
      </c>
      <c r="BA184" s="142">
        <v>0</v>
      </c>
      <c r="BB184" s="144">
        <v>0</v>
      </c>
      <c r="BC184" s="144">
        <v>0</v>
      </c>
      <c r="BD184" s="143">
        <v>0</v>
      </c>
      <c r="BE184" s="144"/>
      <c r="BF184" s="144"/>
      <c r="BG184" s="144"/>
      <c r="BH184" s="144"/>
      <c r="BI184" s="142">
        <v>0</v>
      </c>
      <c r="BJ184" s="142">
        <v>0</v>
      </c>
      <c r="BK184" s="142">
        <v>0</v>
      </c>
      <c r="BL184" s="142">
        <v>0</v>
      </c>
      <c r="BM184" s="142">
        <v>0</v>
      </c>
      <c r="BN184" s="142">
        <v>0</v>
      </c>
      <c r="BO184" s="142">
        <v>0</v>
      </c>
      <c r="BP184" s="142">
        <v>0</v>
      </c>
      <c r="BQ184" s="144">
        <v>0</v>
      </c>
      <c r="BR184" s="142">
        <v>0</v>
      </c>
      <c r="BS184" s="142">
        <v>0</v>
      </c>
      <c r="BT184" s="144">
        <v>0</v>
      </c>
      <c r="BU184" s="144">
        <v>0</v>
      </c>
      <c r="BV184" s="143">
        <v>0</v>
      </c>
      <c r="BW184" s="144"/>
      <c r="BX184" s="144"/>
      <c r="BY184" s="144"/>
      <c r="BZ184" s="144"/>
      <c r="CA184" s="142">
        <v>0</v>
      </c>
      <c r="CB184" s="142">
        <v>0</v>
      </c>
      <c r="CC184" s="142">
        <v>0</v>
      </c>
      <c r="CD184" s="142">
        <v>0</v>
      </c>
      <c r="CE184" s="142">
        <v>0</v>
      </c>
      <c r="CF184" s="142">
        <v>0</v>
      </c>
      <c r="CG184" s="142">
        <v>0</v>
      </c>
      <c r="CH184" s="142">
        <v>0</v>
      </c>
      <c r="CI184" s="144">
        <v>0</v>
      </c>
      <c r="CJ184" s="142">
        <v>0</v>
      </c>
      <c r="CK184" s="142">
        <v>0</v>
      </c>
      <c r="CL184" s="144">
        <v>0</v>
      </c>
      <c r="CM184" s="144">
        <v>0</v>
      </c>
      <c r="CN184" s="143">
        <v>0</v>
      </c>
      <c r="CO184" s="144"/>
      <c r="CP184" s="144"/>
      <c r="CQ184" s="144"/>
      <c r="CR184" s="144"/>
      <c r="CS184" s="142">
        <v>0</v>
      </c>
      <c r="CT184" s="142">
        <v>0</v>
      </c>
      <c r="CU184" s="142">
        <v>0</v>
      </c>
      <c r="CV184" s="142">
        <v>0</v>
      </c>
      <c r="CW184" s="142">
        <v>0</v>
      </c>
      <c r="CX184" s="142">
        <v>0</v>
      </c>
      <c r="CY184" s="142">
        <v>0</v>
      </c>
      <c r="CZ184" s="142">
        <v>0</v>
      </c>
      <c r="DA184" s="144">
        <v>0</v>
      </c>
      <c r="DB184" s="142">
        <v>0</v>
      </c>
      <c r="DC184" s="142">
        <v>0</v>
      </c>
      <c r="DD184" s="144">
        <v>0</v>
      </c>
      <c r="DE184" s="144">
        <v>0</v>
      </c>
      <c r="DF184" s="143">
        <v>0</v>
      </c>
    </row>
    <row r="185" spans="1:110" ht="12.75" hidden="1" customHeight="1" outlineLevel="1" x14ac:dyDescent="0.25">
      <c r="A185" s="141" t="s">
        <v>451</v>
      </c>
      <c r="B185" s="141" t="s">
        <v>452</v>
      </c>
      <c r="C185" s="141"/>
      <c r="D185" s="141"/>
      <c r="E185" s="141"/>
      <c r="F185" s="142">
        <v>0</v>
      </c>
      <c r="G185" s="142">
        <v>0</v>
      </c>
      <c r="H185" s="142">
        <v>0</v>
      </c>
      <c r="I185" s="142">
        <v>0</v>
      </c>
      <c r="J185" s="142">
        <v>0</v>
      </c>
      <c r="K185" s="142">
        <v>0</v>
      </c>
      <c r="L185" s="142">
        <v>0</v>
      </c>
      <c r="M185" s="142">
        <v>0</v>
      </c>
      <c r="N185" s="142">
        <v>0</v>
      </c>
      <c r="O185" s="142">
        <v>0</v>
      </c>
      <c r="P185" s="142">
        <v>0</v>
      </c>
      <c r="Q185" s="142">
        <v>0</v>
      </c>
      <c r="R185" s="142" t="s">
        <v>61</v>
      </c>
      <c r="S185" s="142">
        <v>0</v>
      </c>
      <c r="T185" s="143">
        <v>0</v>
      </c>
      <c r="U185" s="144"/>
      <c r="V185" s="144"/>
      <c r="W185" s="144"/>
      <c r="X185" s="144"/>
      <c r="Y185" s="142">
        <v>0</v>
      </c>
      <c r="Z185" s="142">
        <v>0</v>
      </c>
      <c r="AA185" s="142">
        <v>0</v>
      </c>
      <c r="AB185" s="142">
        <v>0</v>
      </c>
      <c r="AC185" s="142">
        <v>0</v>
      </c>
      <c r="AD185" s="142">
        <v>0</v>
      </c>
      <c r="AE185" s="142">
        <v>0</v>
      </c>
      <c r="AF185" s="142">
        <v>0</v>
      </c>
      <c r="AG185" s="144">
        <v>0</v>
      </c>
      <c r="AH185" s="142">
        <v>0</v>
      </c>
      <c r="AI185" s="142">
        <v>0</v>
      </c>
      <c r="AJ185" s="144">
        <v>0</v>
      </c>
      <c r="AK185" s="144">
        <v>0</v>
      </c>
      <c r="AL185" s="143">
        <v>0</v>
      </c>
      <c r="AM185" s="144"/>
      <c r="AN185" s="144"/>
      <c r="AO185" s="144"/>
      <c r="AP185" s="144"/>
      <c r="AQ185" s="142">
        <v>0</v>
      </c>
      <c r="AR185" s="142">
        <v>0</v>
      </c>
      <c r="AS185" s="142">
        <v>0</v>
      </c>
      <c r="AT185" s="142">
        <v>0</v>
      </c>
      <c r="AU185" s="142">
        <v>0</v>
      </c>
      <c r="AV185" s="142">
        <v>0</v>
      </c>
      <c r="AW185" s="142">
        <v>0</v>
      </c>
      <c r="AX185" s="142">
        <v>0</v>
      </c>
      <c r="AY185" s="144">
        <v>0</v>
      </c>
      <c r="AZ185" s="142">
        <v>0</v>
      </c>
      <c r="BA185" s="142">
        <v>0</v>
      </c>
      <c r="BB185" s="144">
        <v>0</v>
      </c>
      <c r="BC185" s="144">
        <v>0</v>
      </c>
      <c r="BD185" s="143">
        <v>0</v>
      </c>
      <c r="BE185" s="144"/>
      <c r="BF185" s="144"/>
      <c r="BG185" s="144"/>
      <c r="BH185" s="144"/>
      <c r="BI185" s="142">
        <v>0</v>
      </c>
      <c r="BJ185" s="142">
        <v>0</v>
      </c>
      <c r="BK185" s="142">
        <v>0</v>
      </c>
      <c r="BL185" s="142">
        <v>0</v>
      </c>
      <c r="BM185" s="142">
        <v>0</v>
      </c>
      <c r="BN185" s="142">
        <v>0</v>
      </c>
      <c r="BO185" s="142">
        <v>0</v>
      </c>
      <c r="BP185" s="142">
        <v>0</v>
      </c>
      <c r="BQ185" s="144">
        <v>0</v>
      </c>
      <c r="BR185" s="142">
        <v>0</v>
      </c>
      <c r="BS185" s="142">
        <v>0</v>
      </c>
      <c r="BT185" s="144">
        <v>0</v>
      </c>
      <c r="BU185" s="144">
        <v>0</v>
      </c>
      <c r="BV185" s="143">
        <v>0</v>
      </c>
      <c r="BW185" s="144"/>
      <c r="BX185" s="144"/>
      <c r="BY185" s="144"/>
      <c r="BZ185" s="144"/>
      <c r="CA185" s="142">
        <v>0</v>
      </c>
      <c r="CB185" s="142">
        <v>0</v>
      </c>
      <c r="CC185" s="142">
        <v>0</v>
      </c>
      <c r="CD185" s="142">
        <v>0</v>
      </c>
      <c r="CE185" s="142">
        <v>0</v>
      </c>
      <c r="CF185" s="142">
        <v>0</v>
      </c>
      <c r="CG185" s="142">
        <v>0</v>
      </c>
      <c r="CH185" s="142">
        <v>0</v>
      </c>
      <c r="CI185" s="144">
        <v>0</v>
      </c>
      <c r="CJ185" s="142">
        <v>0</v>
      </c>
      <c r="CK185" s="142">
        <v>0</v>
      </c>
      <c r="CL185" s="144">
        <v>0</v>
      </c>
      <c r="CM185" s="144">
        <v>0</v>
      </c>
      <c r="CN185" s="143">
        <v>0</v>
      </c>
      <c r="CO185" s="144"/>
      <c r="CP185" s="144"/>
      <c r="CQ185" s="144"/>
      <c r="CR185" s="144"/>
      <c r="CS185" s="142">
        <v>0</v>
      </c>
      <c r="CT185" s="142">
        <v>0</v>
      </c>
      <c r="CU185" s="142">
        <v>0</v>
      </c>
      <c r="CV185" s="142">
        <v>0</v>
      </c>
      <c r="CW185" s="142">
        <v>0</v>
      </c>
      <c r="CX185" s="142">
        <v>0</v>
      </c>
      <c r="CY185" s="142">
        <v>0</v>
      </c>
      <c r="CZ185" s="142">
        <v>0</v>
      </c>
      <c r="DA185" s="144">
        <v>0</v>
      </c>
      <c r="DB185" s="142">
        <v>0</v>
      </c>
      <c r="DC185" s="142">
        <v>0</v>
      </c>
      <c r="DD185" s="144">
        <v>0</v>
      </c>
      <c r="DE185" s="144">
        <v>0</v>
      </c>
      <c r="DF185" s="143">
        <v>0</v>
      </c>
    </row>
    <row r="186" spans="1:110" ht="12.75" hidden="1" customHeight="1" outlineLevel="1" x14ac:dyDescent="0.25">
      <c r="A186" s="141" t="s">
        <v>451</v>
      </c>
      <c r="B186" s="141" t="s">
        <v>452</v>
      </c>
      <c r="C186" s="141"/>
      <c r="D186" s="141"/>
      <c r="E186" s="141"/>
      <c r="F186" s="142">
        <v>0</v>
      </c>
      <c r="G186" s="142">
        <v>0</v>
      </c>
      <c r="H186" s="142">
        <v>0</v>
      </c>
      <c r="I186" s="142">
        <v>0</v>
      </c>
      <c r="J186" s="142">
        <v>0</v>
      </c>
      <c r="K186" s="142">
        <v>0</v>
      </c>
      <c r="L186" s="142">
        <v>0</v>
      </c>
      <c r="M186" s="142">
        <v>0</v>
      </c>
      <c r="N186" s="142">
        <v>0</v>
      </c>
      <c r="O186" s="142">
        <v>0</v>
      </c>
      <c r="P186" s="142">
        <v>0</v>
      </c>
      <c r="Q186" s="142">
        <v>0</v>
      </c>
      <c r="R186" s="142" t="s">
        <v>61</v>
      </c>
      <c r="S186" s="142">
        <v>0</v>
      </c>
      <c r="T186" s="143">
        <v>0</v>
      </c>
      <c r="U186" s="144"/>
      <c r="V186" s="144"/>
      <c r="W186" s="144"/>
      <c r="X186" s="144"/>
      <c r="Y186" s="142">
        <v>0</v>
      </c>
      <c r="Z186" s="142">
        <v>0</v>
      </c>
      <c r="AA186" s="142">
        <v>0</v>
      </c>
      <c r="AB186" s="142">
        <v>0</v>
      </c>
      <c r="AC186" s="142">
        <v>0</v>
      </c>
      <c r="AD186" s="142">
        <v>0</v>
      </c>
      <c r="AE186" s="142">
        <v>0</v>
      </c>
      <c r="AF186" s="142">
        <v>0</v>
      </c>
      <c r="AG186" s="144">
        <v>0</v>
      </c>
      <c r="AH186" s="142">
        <v>0</v>
      </c>
      <c r="AI186" s="142">
        <v>0</v>
      </c>
      <c r="AJ186" s="144">
        <v>0</v>
      </c>
      <c r="AK186" s="144">
        <v>0</v>
      </c>
      <c r="AL186" s="143">
        <v>0</v>
      </c>
      <c r="AM186" s="144"/>
      <c r="AN186" s="144"/>
      <c r="AO186" s="144"/>
      <c r="AP186" s="144"/>
      <c r="AQ186" s="142">
        <v>0</v>
      </c>
      <c r="AR186" s="142">
        <v>0</v>
      </c>
      <c r="AS186" s="142">
        <v>0</v>
      </c>
      <c r="AT186" s="142">
        <v>0</v>
      </c>
      <c r="AU186" s="142">
        <v>0</v>
      </c>
      <c r="AV186" s="142">
        <v>0</v>
      </c>
      <c r="AW186" s="142">
        <v>0</v>
      </c>
      <c r="AX186" s="142">
        <v>0</v>
      </c>
      <c r="AY186" s="144">
        <v>0</v>
      </c>
      <c r="AZ186" s="142">
        <v>0</v>
      </c>
      <c r="BA186" s="142">
        <v>0</v>
      </c>
      <c r="BB186" s="144">
        <v>0</v>
      </c>
      <c r="BC186" s="144">
        <v>0</v>
      </c>
      <c r="BD186" s="143">
        <v>0</v>
      </c>
      <c r="BE186" s="144"/>
      <c r="BF186" s="144"/>
      <c r="BG186" s="144"/>
      <c r="BH186" s="144"/>
      <c r="BI186" s="142">
        <v>0</v>
      </c>
      <c r="BJ186" s="142">
        <v>0</v>
      </c>
      <c r="BK186" s="142">
        <v>0</v>
      </c>
      <c r="BL186" s="142">
        <v>0</v>
      </c>
      <c r="BM186" s="142">
        <v>0</v>
      </c>
      <c r="BN186" s="142">
        <v>0</v>
      </c>
      <c r="BO186" s="142">
        <v>0</v>
      </c>
      <c r="BP186" s="142">
        <v>0</v>
      </c>
      <c r="BQ186" s="144">
        <v>0</v>
      </c>
      <c r="BR186" s="142">
        <v>0</v>
      </c>
      <c r="BS186" s="142">
        <v>0</v>
      </c>
      <c r="BT186" s="144">
        <v>0</v>
      </c>
      <c r="BU186" s="144">
        <v>0</v>
      </c>
      <c r="BV186" s="143">
        <v>0</v>
      </c>
      <c r="BW186" s="144"/>
      <c r="BX186" s="144"/>
      <c r="BY186" s="144"/>
      <c r="BZ186" s="144"/>
      <c r="CA186" s="142">
        <v>0</v>
      </c>
      <c r="CB186" s="142">
        <v>0</v>
      </c>
      <c r="CC186" s="142">
        <v>0</v>
      </c>
      <c r="CD186" s="142">
        <v>0</v>
      </c>
      <c r="CE186" s="142">
        <v>0</v>
      </c>
      <c r="CF186" s="142">
        <v>0</v>
      </c>
      <c r="CG186" s="142">
        <v>0</v>
      </c>
      <c r="CH186" s="142">
        <v>0</v>
      </c>
      <c r="CI186" s="144">
        <v>0</v>
      </c>
      <c r="CJ186" s="142">
        <v>0</v>
      </c>
      <c r="CK186" s="142">
        <v>0</v>
      </c>
      <c r="CL186" s="144">
        <v>0</v>
      </c>
      <c r="CM186" s="144">
        <v>0</v>
      </c>
      <c r="CN186" s="143">
        <v>0</v>
      </c>
      <c r="CO186" s="144"/>
      <c r="CP186" s="144"/>
      <c r="CQ186" s="144"/>
      <c r="CR186" s="144"/>
      <c r="CS186" s="142">
        <v>0</v>
      </c>
      <c r="CT186" s="142">
        <v>0</v>
      </c>
      <c r="CU186" s="142">
        <v>0</v>
      </c>
      <c r="CV186" s="142">
        <v>0</v>
      </c>
      <c r="CW186" s="142">
        <v>0</v>
      </c>
      <c r="CX186" s="142">
        <v>0</v>
      </c>
      <c r="CY186" s="142">
        <v>0</v>
      </c>
      <c r="CZ186" s="142">
        <v>0</v>
      </c>
      <c r="DA186" s="144">
        <v>0</v>
      </c>
      <c r="DB186" s="142">
        <v>0</v>
      </c>
      <c r="DC186" s="142">
        <v>0</v>
      </c>
      <c r="DD186" s="144">
        <v>0</v>
      </c>
      <c r="DE186" s="144">
        <v>0</v>
      </c>
      <c r="DF186" s="143">
        <v>0</v>
      </c>
    </row>
    <row r="187" spans="1:110" ht="12.75" hidden="1" customHeight="1" outlineLevel="1" x14ac:dyDescent="0.25">
      <c r="A187" s="141" t="s">
        <v>451</v>
      </c>
      <c r="B187" s="141" t="s">
        <v>452</v>
      </c>
      <c r="C187" s="141"/>
      <c r="D187" s="141"/>
      <c r="E187" s="141"/>
      <c r="F187" s="142">
        <v>0</v>
      </c>
      <c r="G187" s="142">
        <v>0</v>
      </c>
      <c r="H187" s="142">
        <v>0</v>
      </c>
      <c r="I187" s="142">
        <v>0</v>
      </c>
      <c r="J187" s="142">
        <v>0</v>
      </c>
      <c r="K187" s="142">
        <v>0</v>
      </c>
      <c r="L187" s="142">
        <v>0</v>
      </c>
      <c r="M187" s="142">
        <v>0</v>
      </c>
      <c r="N187" s="142">
        <v>0</v>
      </c>
      <c r="O187" s="142">
        <v>0</v>
      </c>
      <c r="P187" s="142">
        <v>0</v>
      </c>
      <c r="Q187" s="142">
        <v>0</v>
      </c>
      <c r="R187" s="142" t="s">
        <v>61</v>
      </c>
      <c r="S187" s="142">
        <v>0</v>
      </c>
      <c r="T187" s="143">
        <v>0</v>
      </c>
      <c r="U187" s="144"/>
      <c r="V187" s="144"/>
      <c r="W187" s="144"/>
      <c r="X187" s="144"/>
      <c r="Y187" s="142">
        <v>0</v>
      </c>
      <c r="Z187" s="142">
        <v>0</v>
      </c>
      <c r="AA187" s="142">
        <v>0</v>
      </c>
      <c r="AB187" s="142">
        <v>0</v>
      </c>
      <c r="AC187" s="142">
        <v>0</v>
      </c>
      <c r="AD187" s="142">
        <v>0</v>
      </c>
      <c r="AE187" s="142">
        <v>0</v>
      </c>
      <c r="AF187" s="142">
        <v>0</v>
      </c>
      <c r="AG187" s="144">
        <v>0</v>
      </c>
      <c r="AH187" s="142">
        <v>0</v>
      </c>
      <c r="AI187" s="142">
        <v>0</v>
      </c>
      <c r="AJ187" s="144">
        <v>0</v>
      </c>
      <c r="AK187" s="144">
        <v>0</v>
      </c>
      <c r="AL187" s="143">
        <v>0</v>
      </c>
      <c r="AM187" s="144"/>
      <c r="AN187" s="144"/>
      <c r="AO187" s="144"/>
      <c r="AP187" s="144"/>
      <c r="AQ187" s="142">
        <v>0</v>
      </c>
      <c r="AR187" s="142">
        <v>0</v>
      </c>
      <c r="AS187" s="142">
        <v>0</v>
      </c>
      <c r="AT187" s="142">
        <v>0</v>
      </c>
      <c r="AU187" s="142">
        <v>0</v>
      </c>
      <c r="AV187" s="142">
        <v>0</v>
      </c>
      <c r="AW187" s="142">
        <v>0</v>
      </c>
      <c r="AX187" s="142">
        <v>0</v>
      </c>
      <c r="AY187" s="144">
        <v>0</v>
      </c>
      <c r="AZ187" s="142">
        <v>0</v>
      </c>
      <c r="BA187" s="142">
        <v>0</v>
      </c>
      <c r="BB187" s="144">
        <v>0</v>
      </c>
      <c r="BC187" s="144">
        <v>0</v>
      </c>
      <c r="BD187" s="143">
        <v>0</v>
      </c>
      <c r="BE187" s="144"/>
      <c r="BF187" s="144"/>
      <c r="BG187" s="144"/>
      <c r="BH187" s="144"/>
      <c r="BI187" s="142">
        <v>0</v>
      </c>
      <c r="BJ187" s="142">
        <v>0</v>
      </c>
      <c r="BK187" s="142">
        <v>0</v>
      </c>
      <c r="BL187" s="142">
        <v>0</v>
      </c>
      <c r="BM187" s="142">
        <v>0</v>
      </c>
      <c r="BN187" s="142">
        <v>0</v>
      </c>
      <c r="BO187" s="142">
        <v>0</v>
      </c>
      <c r="BP187" s="142">
        <v>0</v>
      </c>
      <c r="BQ187" s="144">
        <v>0</v>
      </c>
      <c r="BR187" s="142">
        <v>0</v>
      </c>
      <c r="BS187" s="142">
        <v>0</v>
      </c>
      <c r="BT187" s="144">
        <v>0</v>
      </c>
      <c r="BU187" s="144">
        <v>0</v>
      </c>
      <c r="BV187" s="143">
        <v>0</v>
      </c>
      <c r="BW187" s="144"/>
      <c r="BX187" s="144"/>
      <c r="BY187" s="144"/>
      <c r="BZ187" s="144"/>
      <c r="CA187" s="142">
        <v>0</v>
      </c>
      <c r="CB187" s="142">
        <v>0</v>
      </c>
      <c r="CC187" s="142">
        <v>0</v>
      </c>
      <c r="CD187" s="142">
        <v>0</v>
      </c>
      <c r="CE187" s="142">
        <v>0</v>
      </c>
      <c r="CF187" s="142">
        <v>0</v>
      </c>
      <c r="CG187" s="142">
        <v>0</v>
      </c>
      <c r="CH187" s="142">
        <v>0</v>
      </c>
      <c r="CI187" s="144">
        <v>0</v>
      </c>
      <c r="CJ187" s="142">
        <v>0</v>
      </c>
      <c r="CK187" s="142">
        <v>0</v>
      </c>
      <c r="CL187" s="144">
        <v>0</v>
      </c>
      <c r="CM187" s="144">
        <v>0</v>
      </c>
      <c r="CN187" s="143">
        <v>0</v>
      </c>
      <c r="CO187" s="144"/>
      <c r="CP187" s="144"/>
      <c r="CQ187" s="144"/>
      <c r="CR187" s="144"/>
      <c r="CS187" s="142">
        <v>0</v>
      </c>
      <c r="CT187" s="142">
        <v>0</v>
      </c>
      <c r="CU187" s="142">
        <v>0</v>
      </c>
      <c r="CV187" s="142">
        <v>0</v>
      </c>
      <c r="CW187" s="142">
        <v>0</v>
      </c>
      <c r="CX187" s="142">
        <v>0</v>
      </c>
      <c r="CY187" s="142">
        <v>0</v>
      </c>
      <c r="CZ187" s="142">
        <v>0</v>
      </c>
      <c r="DA187" s="144">
        <v>0</v>
      </c>
      <c r="DB187" s="142">
        <v>0</v>
      </c>
      <c r="DC187" s="142">
        <v>0</v>
      </c>
      <c r="DD187" s="144">
        <v>0</v>
      </c>
      <c r="DE187" s="144">
        <v>0</v>
      </c>
      <c r="DF187" s="143">
        <v>0</v>
      </c>
    </row>
    <row r="188" spans="1:110" ht="12.75" hidden="1" customHeight="1" outlineLevel="1" x14ac:dyDescent="0.25">
      <c r="A188" s="141" t="s">
        <v>451</v>
      </c>
      <c r="B188" s="141" t="s">
        <v>452</v>
      </c>
      <c r="C188" s="141"/>
      <c r="D188" s="141"/>
      <c r="E188" s="141"/>
      <c r="F188" s="142">
        <v>0</v>
      </c>
      <c r="G188" s="142">
        <v>0</v>
      </c>
      <c r="H188" s="142">
        <v>0</v>
      </c>
      <c r="I188" s="142">
        <v>0</v>
      </c>
      <c r="J188" s="142">
        <v>0</v>
      </c>
      <c r="K188" s="142">
        <v>0</v>
      </c>
      <c r="L188" s="142">
        <v>0</v>
      </c>
      <c r="M188" s="142">
        <v>0</v>
      </c>
      <c r="N188" s="142">
        <v>0</v>
      </c>
      <c r="O188" s="142">
        <v>0</v>
      </c>
      <c r="P188" s="142">
        <v>0</v>
      </c>
      <c r="Q188" s="142">
        <v>0</v>
      </c>
      <c r="R188" s="142" t="s">
        <v>61</v>
      </c>
      <c r="S188" s="142">
        <v>0</v>
      </c>
      <c r="T188" s="143">
        <v>0</v>
      </c>
      <c r="U188" s="144"/>
      <c r="V188" s="144"/>
      <c r="W188" s="144"/>
      <c r="X188" s="144"/>
      <c r="Y188" s="142">
        <v>0</v>
      </c>
      <c r="Z188" s="142">
        <v>0</v>
      </c>
      <c r="AA188" s="142">
        <v>0</v>
      </c>
      <c r="AB188" s="142">
        <v>0</v>
      </c>
      <c r="AC188" s="142">
        <v>0</v>
      </c>
      <c r="AD188" s="142">
        <v>0</v>
      </c>
      <c r="AE188" s="142">
        <v>0</v>
      </c>
      <c r="AF188" s="142">
        <v>0</v>
      </c>
      <c r="AG188" s="144">
        <v>0</v>
      </c>
      <c r="AH188" s="142">
        <v>0</v>
      </c>
      <c r="AI188" s="142">
        <v>0</v>
      </c>
      <c r="AJ188" s="144">
        <v>0</v>
      </c>
      <c r="AK188" s="144">
        <v>0</v>
      </c>
      <c r="AL188" s="143">
        <v>0</v>
      </c>
      <c r="AM188" s="144"/>
      <c r="AN188" s="144"/>
      <c r="AO188" s="144"/>
      <c r="AP188" s="144"/>
      <c r="AQ188" s="142">
        <v>0</v>
      </c>
      <c r="AR188" s="142">
        <v>0</v>
      </c>
      <c r="AS188" s="142">
        <v>0</v>
      </c>
      <c r="AT188" s="142">
        <v>0</v>
      </c>
      <c r="AU188" s="142">
        <v>0</v>
      </c>
      <c r="AV188" s="142">
        <v>0</v>
      </c>
      <c r="AW188" s="142">
        <v>0</v>
      </c>
      <c r="AX188" s="142">
        <v>0</v>
      </c>
      <c r="AY188" s="144">
        <v>0</v>
      </c>
      <c r="AZ188" s="142">
        <v>0</v>
      </c>
      <c r="BA188" s="142">
        <v>0</v>
      </c>
      <c r="BB188" s="144">
        <v>0</v>
      </c>
      <c r="BC188" s="144">
        <v>0</v>
      </c>
      <c r="BD188" s="143">
        <v>0</v>
      </c>
      <c r="BE188" s="144"/>
      <c r="BF188" s="144"/>
      <c r="BG188" s="144"/>
      <c r="BH188" s="144"/>
      <c r="BI188" s="142">
        <v>0</v>
      </c>
      <c r="BJ188" s="142">
        <v>0</v>
      </c>
      <c r="BK188" s="142">
        <v>0</v>
      </c>
      <c r="BL188" s="142">
        <v>0</v>
      </c>
      <c r="BM188" s="142">
        <v>0</v>
      </c>
      <c r="BN188" s="142">
        <v>0</v>
      </c>
      <c r="BO188" s="142">
        <v>0</v>
      </c>
      <c r="BP188" s="142">
        <v>0</v>
      </c>
      <c r="BQ188" s="144">
        <v>0</v>
      </c>
      <c r="BR188" s="142">
        <v>0</v>
      </c>
      <c r="BS188" s="142">
        <v>0</v>
      </c>
      <c r="BT188" s="144">
        <v>0</v>
      </c>
      <c r="BU188" s="144">
        <v>0</v>
      </c>
      <c r="BV188" s="143">
        <v>0</v>
      </c>
      <c r="BW188" s="144"/>
      <c r="BX188" s="144"/>
      <c r="BY188" s="144"/>
      <c r="BZ188" s="144"/>
      <c r="CA188" s="142">
        <v>0</v>
      </c>
      <c r="CB188" s="142">
        <v>0</v>
      </c>
      <c r="CC188" s="142">
        <v>0</v>
      </c>
      <c r="CD188" s="142">
        <v>0</v>
      </c>
      <c r="CE188" s="142">
        <v>0</v>
      </c>
      <c r="CF188" s="142">
        <v>0</v>
      </c>
      <c r="CG188" s="142">
        <v>0</v>
      </c>
      <c r="CH188" s="142">
        <v>0</v>
      </c>
      <c r="CI188" s="144">
        <v>0</v>
      </c>
      <c r="CJ188" s="142">
        <v>0</v>
      </c>
      <c r="CK188" s="142">
        <v>0</v>
      </c>
      <c r="CL188" s="144">
        <v>0</v>
      </c>
      <c r="CM188" s="144">
        <v>0</v>
      </c>
      <c r="CN188" s="143">
        <v>0</v>
      </c>
      <c r="CO188" s="144"/>
      <c r="CP188" s="144"/>
      <c r="CQ188" s="144"/>
      <c r="CR188" s="144"/>
      <c r="CS188" s="142">
        <v>0</v>
      </c>
      <c r="CT188" s="142">
        <v>0</v>
      </c>
      <c r="CU188" s="142">
        <v>0</v>
      </c>
      <c r="CV188" s="142">
        <v>0</v>
      </c>
      <c r="CW188" s="142">
        <v>0</v>
      </c>
      <c r="CX188" s="142">
        <v>0</v>
      </c>
      <c r="CY188" s="142">
        <v>0</v>
      </c>
      <c r="CZ188" s="142">
        <v>0</v>
      </c>
      <c r="DA188" s="144">
        <v>0</v>
      </c>
      <c r="DB188" s="142">
        <v>0</v>
      </c>
      <c r="DC188" s="142">
        <v>0</v>
      </c>
      <c r="DD188" s="144">
        <v>0</v>
      </c>
      <c r="DE188" s="144">
        <v>0</v>
      </c>
      <c r="DF188" s="143">
        <v>0</v>
      </c>
    </row>
    <row r="189" spans="1:110" ht="12.75" hidden="1" customHeight="1" outlineLevel="1" x14ac:dyDescent="0.25">
      <c r="A189" s="141"/>
      <c r="B189" s="141"/>
      <c r="C189" s="141"/>
      <c r="D189" s="141"/>
      <c r="E189" s="141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4"/>
      <c r="R189" s="142"/>
      <c r="S189" s="142"/>
      <c r="T189" s="143"/>
      <c r="U189" s="144"/>
      <c r="V189" s="144"/>
      <c r="W189" s="144"/>
      <c r="X189" s="144"/>
      <c r="Y189" s="142"/>
      <c r="Z189" s="142"/>
      <c r="AA189" s="142"/>
      <c r="AB189" s="142"/>
      <c r="AC189" s="142"/>
      <c r="AD189" s="142"/>
      <c r="AE189" s="142"/>
      <c r="AF189" s="142"/>
      <c r="AG189" s="144"/>
      <c r="AH189" s="142"/>
      <c r="AI189" s="142"/>
      <c r="AJ189" s="144"/>
      <c r="AK189" s="144"/>
      <c r="AL189" s="143"/>
      <c r="AM189" s="144"/>
      <c r="AN189" s="144"/>
      <c r="AO189" s="144"/>
      <c r="AP189" s="144"/>
      <c r="AQ189" s="142"/>
      <c r="AR189" s="142"/>
      <c r="AS189" s="142"/>
      <c r="AT189" s="142"/>
      <c r="AU189" s="142"/>
      <c r="AV189" s="142"/>
      <c r="AW189" s="142"/>
      <c r="AX189" s="142"/>
      <c r="AY189" s="144"/>
      <c r="AZ189" s="142"/>
      <c r="BA189" s="142"/>
      <c r="BB189" s="144"/>
      <c r="BC189" s="144"/>
      <c r="BD189" s="143"/>
      <c r="BE189" s="144"/>
      <c r="BF189" s="144"/>
      <c r="BG189" s="144"/>
      <c r="BH189" s="144"/>
      <c r="BI189" s="142"/>
      <c r="BJ189" s="142"/>
      <c r="BK189" s="142"/>
      <c r="BL189" s="142"/>
      <c r="BM189" s="142"/>
      <c r="BN189" s="142"/>
      <c r="BO189" s="142"/>
      <c r="BP189" s="142"/>
      <c r="BQ189" s="144"/>
      <c r="BR189" s="142"/>
      <c r="BS189" s="142"/>
      <c r="BT189" s="144"/>
      <c r="BU189" s="144"/>
      <c r="BV189" s="143"/>
      <c r="BW189" s="144"/>
      <c r="BX189" s="144"/>
      <c r="BY189" s="144"/>
      <c r="BZ189" s="144"/>
      <c r="CA189" s="142"/>
      <c r="CB189" s="142"/>
      <c r="CC189" s="142"/>
      <c r="CD189" s="142"/>
      <c r="CE189" s="142"/>
      <c r="CF189" s="142"/>
      <c r="CG189" s="142"/>
      <c r="CH189" s="142"/>
      <c r="CI189" s="144"/>
      <c r="CJ189" s="142"/>
      <c r="CK189" s="142"/>
      <c r="CL189" s="144"/>
      <c r="CM189" s="144"/>
      <c r="CN189" s="143"/>
      <c r="CO189" s="144"/>
      <c r="CP189" s="144"/>
      <c r="CQ189" s="144"/>
      <c r="CR189" s="144"/>
      <c r="CS189" s="142"/>
      <c r="CT189" s="142"/>
      <c r="CU189" s="142"/>
      <c r="CV189" s="142"/>
      <c r="CW189" s="142"/>
      <c r="CX189" s="142"/>
      <c r="CY189" s="142"/>
      <c r="CZ189" s="142"/>
      <c r="DA189" s="144"/>
      <c r="DB189" s="142"/>
      <c r="DC189" s="142"/>
      <c r="DD189" s="144"/>
      <c r="DE189" s="144"/>
      <c r="DF189" s="143"/>
    </row>
    <row r="190" spans="1:110" collapsed="1" x14ac:dyDescent="0.25">
      <c r="A190" s="141"/>
      <c r="B190" s="141" t="s">
        <v>71</v>
      </c>
      <c r="C190" s="141"/>
      <c r="D190" s="141"/>
      <c r="E190" s="141"/>
      <c r="F190" s="142">
        <f t="shared" ref="F190:Q190" si="9">SUM(F158:F188)</f>
        <v>3438</v>
      </c>
      <c r="G190" s="142">
        <f t="shared" si="9"/>
        <v>3438.0649999999996</v>
      </c>
      <c r="H190" s="142">
        <f t="shared" si="9"/>
        <v>11586.178603076922</v>
      </c>
      <c r="I190" s="142">
        <f t="shared" si="9"/>
        <v>11586.178603076922</v>
      </c>
      <c r="J190" s="142">
        <f t="shared" si="9"/>
        <v>11586.178603076922</v>
      </c>
      <c r="K190" s="142">
        <f t="shared" si="9"/>
        <v>11586.178603076922</v>
      </c>
      <c r="L190" s="142">
        <f t="shared" si="9"/>
        <v>11586.178603076922</v>
      </c>
      <c r="M190" s="142">
        <f t="shared" si="9"/>
        <v>37774.492678076916</v>
      </c>
      <c r="N190" s="142">
        <f t="shared" si="9"/>
        <v>27561.183553076924</v>
      </c>
      <c r="O190" s="142">
        <f t="shared" si="9"/>
        <v>30345.989878076922</v>
      </c>
      <c r="P190" s="142">
        <f t="shared" si="9"/>
        <v>59937.956128076919</v>
      </c>
      <c r="Q190" s="142">
        <f t="shared" si="9"/>
        <v>30345.989878076922</v>
      </c>
      <c r="R190" s="142"/>
      <c r="S190" s="142">
        <f>SUM(S158:S188)</f>
        <v>487366.42103076918</v>
      </c>
      <c r="T190" s="143">
        <f>SUM(T158:T188)</f>
        <v>236593.85089999999</v>
      </c>
      <c r="U190" s="142"/>
      <c r="V190" s="142"/>
      <c r="W190" s="142"/>
      <c r="X190" s="142"/>
      <c r="Y190" s="142">
        <f t="shared" ref="Y190:AL190" si="10">SUM(Y158:Y188)</f>
        <v>15751.06775</v>
      </c>
      <c r="Z190" s="142">
        <f t="shared" si="10"/>
        <v>15751.06775</v>
      </c>
      <c r="AA190" s="142">
        <f t="shared" si="10"/>
        <v>46899.800011978994</v>
      </c>
      <c r="AB190" s="142">
        <f t="shared" si="10"/>
        <v>46899.800011978994</v>
      </c>
      <c r="AC190" s="142">
        <f t="shared" si="10"/>
        <v>46899.800011978994</v>
      </c>
      <c r="AD190" s="142">
        <f t="shared" si="10"/>
        <v>46899.800011978994</v>
      </c>
      <c r="AE190" s="142">
        <f t="shared" si="10"/>
        <v>46899.800011978994</v>
      </c>
      <c r="AF190" s="142">
        <f t="shared" si="10"/>
        <v>68695.263691604006</v>
      </c>
      <c r="AG190" s="142">
        <f t="shared" si="10"/>
        <v>22288.901875569809</v>
      </c>
      <c r="AH190" s="142">
        <f t="shared" si="10"/>
        <v>35047.266753069809</v>
      </c>
      <c r="AI190" s="142">
        <f t="shared" si="10"/>
        <v>72436.287505194807</v>
      </c>
      <c r="AJ190" s="144">
        <f t="shared" si="10"/>
        <v>35047.266753069809</v>
      </c>
      <c r="AK190" s="144">
        <f t="shared" si="10"/>
        <v>691623.14989041002</v>
      </c>
      <c r="AL190" s="143">
        <f t="shared" si="10"/>
        <v>192107.02775200689</v>
      </c>
      <c r="AM190" s="142"/>
      <c r="AN190" s="142"/>
      <c r="AO190" s="142"/>
      <c r="AP190" s="144"/>
      <c r="AQ190" s="142">
        <f t="shared" ref="AQ190:BD190" si="11">SUM(AQ158:AQ188)</f>
        <v>17829.414313106005</v>
      </c>
      <c r="AR190" s="142">
        <f t="shared" si="11"/>
        <v>17829.414313106005</v>
      </c>
      <c r="AS190" s="142">
        <f t="shared" si="11"/>
        <v>50726.028002972671</v>
      </c>
      <c r="AT190" s="142">
        <f t="shared" si="11"/>
        <v>50726.028002972671</v>
      </c>
      <c r="AU190" s="142">
        <f t="shared" si="11"/>
        <v>50726.028002972671</v>
      </c>
      <c r="AV190" s="142">
        <f t="shared" si="11"/>
        <v>50726.028002972671</v>
      </c>
      <c r="AW190" s="142">
        <f t="shared" si="11"/>
        <v>50726.028002972671</v>
      </c>
      <c r="AX190" s="142">
        <f t="shared" si="11"/>
        <v>40078.503900457828</v>
      </c>
      <c r="AY190" s="142">
        <f t="shared" si="11"/>
        <v>59707.414421843394</v>
      </c>
      <c r="AZ190" s="142">
        <f t="shared" si="11"/>
        <v>42056.294251868443</v>
      </c>
      <c r="BA190" s="142">
        <f t="shared" si="11"/>
        <v>81152.836082919355</v>
      </c>
      <c r="BB190" s="144">
        <f t="shared" si="11"/>
        <v>42056.294251868443</v>
      </c>
      <c r="BC190" s="144">
        <f t="shared" si="11"/>
        <v>799098.45841203921</v>
      </c>
      <c r="BD190" s="143">
        <f t="shared" si="11"/>
        <v>244758.1468620064</v>
      </c>
      <c r="BE190" s="142"/>
      <c r="BF190" s="142"/>
      <c r="BG190" s="142"/>
      <c r="BH190" s="142"/>
      <c r="BI190" s="142">
        <f t="shared" ref="BI190:BV190" si="12">SUM(BI158:BI188)</f>
        <v>22819.073434700851</v>
      </c>
      <c r="BJ190" s="142">
        <f t="shared" si="12"/>
        <v>22819.073434700851</v>
      </c>
      <c r="BK190" s="142">
        <f t="shared" si="12"/>
        <v>59796.638372229638</v>
      </c>
      <c r="BL190" s="142">
        <f t="shared" si="12"/>
        <v>59796.638372229638</v>
      </c>
      <c r="BM190" s="142">
        <f t="shared" si="12"/>
        <v>59796.638372229638</v>
      </c>
      <c r="BN190" s="142">
        <f t="shared" si="12"/>
        <v>59796.638372229638</v>
      </c>
      <c r="BO190" s="142">
        <f t="shared" si="12"/>
        <v>59796.638372229638</v>
      </c>
      <c r="BP190" s="142">
        <f t="shared" si="12"/>
        <v>78170.314217478779</v>
      </c>
      <c r="BQ190" s="142">
        <f t="shared" si="12"/>
        <v>20702.970250506507</v>
      </c>
      <c r="BR190" s="142">
        <f t="shared" si="12"/>
        <v>39186.419732614202</v>
      </c>
      <c r="BS190" s="142">
        <f t="shared" si="12"/>
        <v>80150.978278217168</v>
      </c>
      <c r="BT190" s="144">
        <f t="shared" si="12"/>
        <v>39186.419732614202</v>
      </c>
      <c r="BU190" s="144">
        <f t="shared" si="12"/>
        <v>829470.14322675881</v>
      </c>
      <c r="BV190" s="143">
        <f t="shared" si="12"/>
        <v>227451.70228477812</v>
      </c>
      <c r="BW190" s="142"/>
      <c r="BX190" s="142"/>
      <c r="BY190" s="142"/>
      <c r="BZ190" s="142"/>
      <c r="CA190" s="142">
        <f t="shared" ref="CA190:CN190" si="13">SUM(CA158:CA188)</f>
        <v>23919.44235733329</v>
      </c>
      <c r="CB190" s="142">
        <f t="shared" si="13"/>
        <v>23919.44235733329</v>
      </c>
      <c r="CC190" s="142">
        <f t="shared" si="13"/>
        <v>61835.589343644577</v>
      </c>
      <c r="CD190" s="142">
        <f t="shared" si="13"/>
        <v>61835.589343644577</v>
      </c>
      <c r="CE190" s="142">
        <f t="shared" si="13"/>
        <v>61835.589343644577</v>
      </c>
      <c r="CF190" s="142">
        <f t="shared" si="13"/>
        <v>61835.589343644577</v>
      </c>
      <c r="CG190" s="142">
        <f t="shared" si="13"/>
        <v>61835.589343644577</v>
      </c>
      <c r="CH190" s="142">
        <f t="shared" si="13"/>
        <v>79847.081468131437</v>
      </c>
      <c r="CI190" s="142">
        <f t="shared" si="13"/>
        <v>19664.572491911327</v>
      </c>
      <c r="CJ190" s="142">
        <f t="shared" si="13"/>
        <v>39039.320801351285</v>
      </c>
      <c r="CK190" s="142">
        <f t="shared" si="13"/>
        <v>80731.060859598103</v>
      </c>
      <c r="CL190" s="144">
        <f t="shared" si="13"/>
        <v>39039.320801351285</v>
      </c>
      <c r="CM190" s="144">
        <f t="shared" si="13"/>
        <v>842783.73162261816</v>
      </c>
      <c r="CN190" s="143">
        <f t="shared" si="13"/>
        <v>227445.54376738518</v>
      </c>
      <c r="CO190" s="142"/>
      <c r="CP190" s="142"/>
      <c r="CQ190" s="142"/>
      <c r="CR190" s="142"/>
      <c r="CS190" s="142">
        <f t="shared" ref="CS190:DF190" si="14">SUM(CS158:CS188)</f>
        <v>24410.542019259214</v>
      </c>
      <c r="CT190" s="142">
        <f t="shared" si="14"/>
        <v>24410.542019259214</v>
      </c>
      <c r="CU190" s="142">
        <f t="shared" si="14"/>
        <v>62239.485233455329</v>
      </c>
      <c r="CV190" s="142">
        <f t="shared" si="14"/>
        <v>62239.485233455329</v>
      </c>
      <c r="CW190" s="142">
        <f t="shared" si="14"/>
        <v>62239.485233455329</v>
      </c>
      <c r="CX190" s="142">
        <f t="shared" si="14"/>
        <v>62239.485233455329</v>
      </c>
      <c r="CY190" s="142">
        <f t="shared" si="14"/>
        <v>62239.485233455329</v>
      </c>
      <c r="CZ190" s="142">
        <f t="shared" si="14"/>
        <v>79764.788692635542</v>
      </c>
      <c r="DA190" s="142">
        <f t="shared" si="14"/>
        <v>19080.491414788758</v>
      </c>
      <c r="DB190" s="142">
        <f t="shared" si="14"/>
        <v>38853.030450388716</v>
      </c>
      <c r="DC190" s="142">
        <f t="shared" si="14"/>
        <v>80544.770508635542</v>
      </c>
      <c r="DD190" s="144">
        <f t="shared" si="14"/>
        <v>38853.030450388716</v>
      </c>
      <c r="DE190" s="144">
        <f t="shared" si="14"/>
        <v>846649.36122828128</v>
      </c>
      <c r="DF190" s="143">
        <f t="shared" si="14"/>
        <v>229534.7395056489</v>
      </c>
    </row>
    <row r="191" spans="1:110" ht="12.75" hidden="1" customHeight="1" outlineLevel="1" x14ac:dyDescent="0.25">
      <c r="A191" s="141"/>
      <c r="B191" s="141"/>
      <c r="C191" s="141"/>
      <c r="D191" s="141"/>
      <c r="E191" s="141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4"/>
      <c r="R191" s="142"/>
      <c r="S191" s="142"/>
      <c r="T191" s="143"/>
      <c r="U191" s="144"/>
      <c r="V191" s="144"/>
      <c r="W191" s="144"/>
      <c r="X191" s="144"/>
      <c r="Y191" s="142"/>
      <c r="Z191" s="142"/>
      <c r="AA191" s="142"/>
      <c r="AB191" s="142"/>
      <c r="AC191" s="142"/>
      <c r="AD191" s="142"/>
      <c r="AE191" s="142"/>
      <c r="AF191" s="142"/>
      <c r="AG191" s="144"/>
      <c r="AH191" s="142"/>
      <c r="AI191" s="142"/>
      <c r="AJ191" s="144"/>
      <c r="AK191" s="144"/>
      <c r="AL191" s="143"/>
      <c r="AM191" s="144"/>
      <c r="AN191" s="144"/>
      <c r="AO191" s="144"/>
      <c r="AP191" s="144"/>
      <c r="AQ191" s="142"/>
      <c r="AR191" s="142"/>
      <c r="AS191" s="142"/>
      <c r="AT191" s="142"/>
      <c r="AU191" s="142"/>
      <c r="AV191" s="142"/>
      <c r="AW191" s="142"/>
      <c r="AX191" s="142"/>
      <c r="AY191" s="144"/>
      <c r="AZ191" s="142"/>
      <c r="BA191" s="142"/>
      <c r="BB191" s="144"/>
      <c r="BC191" s="144"/>
      <c r="BD191" s="143"/>
      <c r="BE191" s="144"/>
      <c r="BF191" s="144"/>
      <c r="BG191" s="144"/>
      <c r="BH191" s="144"/>
      <c r="BI191" s="142"/>
      <c r="BJ191" s="142"/>
      <c r="BK191" s="142"/>
      <c r="BL191" s="142"/>
      <c r="BM191" s="142"/>
      <c r="BN191" s="142"/>
      <c r="BO191" s="142"/>
      <c r="BP191" s="142"/>
      <c r="BQ191" s="144"/>
      <c r="BR191" s="142"/>
      <c r="BS191" s="142"/>
      <c r="BT191" s="144"/>
      <c r="BU191" s="144"/>
      <c r="BV191" s="143"/>
      <c r="BW191" s="144"/>
      <c r="BX191" s="144"/>
      <c r="BY191" s="144"/>
      <c r="BZ191" s="144"/>
      <c r="CA191" s="142"/>
      <c r="CB191" s="142"/>
      <c r="CC191" s="142"/>
      <c r="CD191" s="142"/>
      <c r="CE191" s="142"/>
      <c r="CF191" s="142"/>
      <c r="CG191" s="142"/>
      <c r="CH191" s="142"/>
      <c r="CI191" s="144"/>
      <c r="CJ191" s="142"/>
      <c r="CK191" s="142"/>
      <c r="CL191" s="144"/>
      <c r="CM191" s="144"/>
      <c r="CN191" s="143"/>
      <c r="CO191" s="144"/>
      <c r="CP191" s="144"/>
      <c r="CQ191" s="144"/>
      <c r="CR191" s="144"/>
      <c r="CS191" s="142"/>
      <c r="CT191" s="142"/>
      <c r="CU191" s="142"/>
      <c r="CV191" s="142"/>
      <c r="CW191" s="142"/>
      <c r="CX191" s="142"/>
      <c r="CY191" s="142"/>
      <c r="CZ191" s="142"/>
      <c r="DA191" s="144"/>
      <c r="DB191" s="142"/>
      <c r="DC191" s="142"/>
      <c r="DD191" s="144"/>
      <c r="DE191" s="144"/>
      <c r="DF191" s="143"/>
    </row>
    <row r="192" spans="1:110" ht="12.75" hidden="1" customHeight="1" outlineLevel="1" x14ac:dyDescent="0.3">
      <c r="A192" s="145" t="s">
        <v>72</v>
      </c>
      <c r="B192" s="145" t="s">
        <v>476</v>
      </c>
      <c r="C192" s="145"/>
      <c r="D192" s="145"/>
      <c r="E192" s="145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4"/>
      <c r="R192" s="142"/>
      <c r="S192" s="142"/>
      <c r="T192" s="143"/>
      <c r="U192" s="144"/>
      <c r="V192" s="144"/>
      <c r="W192" s="144"/>
      <c r="X192" s="144"/>
      <c r="Y192" s="142"/>
      <c r="Z192" s="142"/>
      <c r="AA192" s="142"/>
      <c r="AB192" s="142"/>
      <c r="AC192" s="142"/>
      <c r="AD192" s="142"/>
      <c r="AE192" s="142"/>
      <c r="AF192" s="142"/>
      <c r="AG192" s="144"/>
      <c r="AH192" s="142"/>
      <c r="AI192" s="142"/>
      <c r="AJ192" s="144"/>
      <c r="AK192" s="144"/>
      <c r="AL192" s="143"/>
      <c r="AM192" s="144"/>
      <c r="AN192" s="144"/>
      <c r="AO192" s="144"/>
      <c r="AP192" s="144"/>
      <c r="AQ192" s="142"/>
      <c r="AR192" s="142"/>
      <c r="AS192" s="142"/>
      <c r="AT192" s="142"/>
      <c r="AU192" s="142"/>
      <c r="AV192" s="142"/>
      <c r="AW192" s="142"/>
      <c r="AX192" s="142"/>
      <c r="AY192" s="144"/>
      <c r="AZ192" s="142"/>
      <c r="BA192" s="142"/>
      <c r="BB192" s="144"/>
      <c r="BC192" s="144"/>
      <c r="BD192" s="143"/>
      <c r="BE192" s="144"/>
      <c r="BF192" s="144"/>
      <c r="BG192" s="144"/>
      <c r="BH192" s="144"/>
      <c r="BI192" s="142"/>
      <c r="BJ192" s="142"/>
      <c r="BK192" s="142"/>
      <c r="BL192" s="142"/>
      <c r="BM192" s="142"/>
      <c r="BN192" s="142"/>
      <c r="BO192" s="142"/>
      <c r="BP192" s="142"/>
      <c r="BQ192" s="144"/>
      <c r="BR192" s="142"/>
      <c r="BS192" s="142"/>
      <c r="BT192" s="144"/>
      <c r="BU192" s="144"/>
      <c r="BV192" s="143"/>
      <c r="BW192" s="144"/>
      <c r="BX192" s="144"/>
      <c r="BY192" s="144"/>
      <c r="BZ192" s="144"/>
      <c r="CA192" s="142"/>
      <c r="CB192" s="142"/>
      <c r="CC192" s="142"/>
      <c r="CD192" s="142"/>
      <c r="CE192" s="142"/>
      <c r="CF192" s="142"/>
      <c r="CG192" s="142"/>
      <c r="CH192" s="142"/>
      <c r="CI192" s="144"/>
      <c r="CJ192" s="142"/>
      <c r="CK192" s="142"/>
      <c r="CL192" s="144"/>
      <c r="CM192" s="144"/>
      <c r="CN192" s="143"/>
      <c r="CO192" s="144"/>
      <c r="CP192" s="144"/>
      <c r="CQ192" s="144"/>
      <c r="CR192" s="144"/>
      <c r="CS192" s="142"/>
      <c r="CT192" s="142"/>
      <c r="CU192" s="142"/>
      <c r="CV192" s="142"/>
      <c r="CW192" s="142"/>
      <c r="CX192" s="142"/>
      <c r="CY192" s="142"/>
      <c r="CZ192" s="142"/>
      <c r="DA192" s="144"/>
      <c r="DB192" s="142"/>
      <c r="DC192" s="142"/>
      <c r="DD192" s="144"/>
      <c r="DE192" s="144"/>
      <c r="DF192" s="143"/>
    </row>
    <row r="193" spans="1:110" ht="12.75" hidden="1" customHeight="1" outlineLevel="1" x14ac:dyDescent="0.25">
      <c r="A193" s="141">
        <v>8631</v>
      </c>
      <c r="B193" s="141" t="s">
        <v>477</v>
      </c>
      <c r="C193" s="141"/>
      <c r="D193" s="141"/>
      <c r="E193" s="141"/>
      <c r="F193" s="142">
        <v>0</v>
      </c>
      <c r="G193" s="142">
        <v>0</v>
      </c>
      <c r="H193" s="142">
        <v>0</v>
      </c>
      <c r="I193" s="142">
        <v>0</v>
      </c>
      <c r="J193" s="142">
        <v>0</v>
      </c>
      <c r="K193" s="142">
        <v>0</v>
      </c>
      <c r="L193" s="142">
        <v>0</v>
      </c>
      <c r="M193" s="142">
        <v>0</v>
      </c>
      <c r="N193" s="142">
        <v>0</v>
      </c>
      <c r="O193" s="142">
        <v>0</v>
      </c>
      <c r="P193" s="142">
        <v>0</v>
      </c>
      <c r="Q193" s="142">
        <v>0</v>
      </c>
      <c r="R193" s="142" t="s">
        <v>61</v>
      </c>
      <c r="S193" s="142">
        <v>0</v>
      </c>
      <c r="T193" s="143">
        <v>0</v>
      </c>
      <c r="U193" s="144"/>
      <c r="V193" s="144"/>
      <c r="W193" s="144"/>
      <c r="X193" s="144"/>
      <c r="Y193" s="142">
        <v>0</v>
      </c>
      <c r="Z193" s="142">
        <v>0</v>
      </c>
      <c r="AA193" s="142">
        <v>0</v>
      </c>
      <c r="AB193" s="142">
        <v>0</v>
      </c>
      <c r="AC193" s="142">
        <v>0</v>
      </c>
      <c r="AD193" s="142">
        <v>0</v>
      </c>
      <c r="AE193" s="142">
        <v>0</v>
      </c>
      <c r="AF193" s="142">
        <v>0</v>
      </c>
      <c r="AG193" s="144">
        <v>0</v>
      </c>
      <c r="AH193" s="142">
        <v>0</v>
      </c>
      <c r="AI193" s="142">
        <v>0</v>
      </c>
      <c r="AJ193" s="144">
        <v>0</v>
      </c>
      <c r="AK193" s="144">
        <v>0</v>
      </c>
      <c r="AL193" s="143">
        <v>0</v>
      </c>
      <c r="AM193" s="144"/>
      <c r="AN193" s="144"/>
      <c r="AO193" s="144"/>
      <c r="AP193" s="144"/>
      <c r="AQ193" s="142">
        <v>0</v>
      </c>
      <c r="AR193" s="142">
        <v>0</v>
      </c>
      <c r="AS193" s="142">
        <v>0</v>
      </c>
      <c r="AT193" s="142">
        <v>0</v>
      </c>
      <c r="AU193" s="142">
        <v>0</v>
      </c>
      <c r="AV193" s="142">
        <v>0</v>
      </c>
      <c r="AW193" s="142">
        <v>0</v>
      </c>
      <c r="AX193" s="142">
        <v>0</v>
      </c>
      <c r="AY193" s="144">
        <v>0</v>
      </c>
      <c r="AZ193" s="142">
        <v>0</v>
      </c>
      <c r="BA193" s="142">
        <v>0</v>
      </c>
      <c r="BB193" s="144">
        <v>0</v>
      </c>
      <c r="BC193" s="144">
        <v>0</v>
      </c>
      <c r="BD193" s="143">
        <v>0</v>
      </c>
      <c r="BE193" s="144"/>
      <c r="BF193" s="144"/>
      <c r="BG193" s="144"/>
      <c r="BH193" s="144"/>
      <c r="BI193" s="142">
        <v>0</v>
      </c>
      <c r="BJ193" s="142">
        <v>0</v>
      </c>
      <c r="BK193" s="142">
        <v>0</v>
      </c>
      <c r="BL193" s="142">
        <v>0</v>
      </c>
      <c r="BM193" s="142">
        <v>0</v>
      </c>
      <c r="BN193" s="142">
        <v>0</v>
      </c>
      <c r="BO193" s="142">
        <v>0</v>
      </c>
      <c r="BP193" s="142">
        <v>0</v>
      </c>
      <c r="BQ193" s="144">
        <v>0</v>
      </c>
      <c r="BR193" s="142">
        <v>0</v>
      </c>
      <c r="BS193" s="142">
        <v>0</v>
      </c>
      <c r="BT193" s="144">
        <v>0</v>
      </c>
      <c r="BU193" s="144">
        <v>0</v>
      </c>
      <c r="BV193" s="143">
        <v>0</v>
      </c>
      <c r="BW193" s="144"/>
      <c r="BX193" s="144"/>
      <c r="BY193" s="144"/>
      <c r="BZ193" s="144"/>
      <c r="CA193" s="142">
        <v>0</v>
      </c>
      <c r="CB193" s="142">
        <v>0</v>
      </c>
      <c r="CC193" s="142">
        <v>0</v>
      </c>
      <c r="CD193" s="142">
        <v>0</v>
      </c>
      <c r="CE193" s="142">
        <v>0</v>
      </c>
      <c r="CF193" s="142">
        <v>0</v>
      </c>
      <c r="CG193" s="142">
        <v>0</v>
      </c>
      <c r="CH193" s="142">
        <v>0</v>
      </c>
      <c r="CI193" s="144">
        <v>0</v>
      </c>
      <c r="CJ193" s="142">
        <v>0</v>
      </c>
      <c r="CK193" s="142">
        <v>0</v>
      </c>
      <c r="CL193" s="144">
        <v>0</v>
      </c>
      <c r="CM193" s="144">
        <v>0</v>
      </c>
      <c r="CN193" s="143">
        <v>0</v>
      </c>
      <c r="CO193" s="144"/>
      <c r="CP193" s="144"/>
      <c r="CQ193" s="144"/>
      <c r="CR193" s="144"/>
      <c r="CS193" s="142">
        <v>0</v>
      </c>
      <c r="CT193" s="142">
        <v>0</v>
      </c>
      <c r="CU193" s="142">
        <v>0</v>
      </c>
      <c r="CV193" s="142">
        <v>0</v>
      </c>
      <c r="CW193" s="142">
        <v>0</v>
      </c>
      <c r="CX193" s="142">
        <v>0</v>
      </c>
      <c r="CY193" s="142">
        <v>0</v>
      </c>
      <c r="CZ193" s="142">
        <v>0</v>
      </c>
      <c r="DA193" s="144">
        <v>0</v>
      </c>
      <c r="DB193" s="142">
        <v>0</v>
      </c>
      <c r="DC193" s="142">
        <v>0</v>
      </c>
      <c r="DD193" s="144">
        <v>0</v>
      </c>
      <c r="DE193" s="144">
        <v>0</v>
      </c>
      <c r="DF193" s="143">
        <v>0</v>
      </c>
    </row>
    <row r="194" spans="1:110" ht="12.75" hidden="1" customHeight="1" outlineLevel="1" x14ac:dyDescent="0.25">
      <c r="A194" s="141">
        <v>8632</v>
      </c>
      <c r="B194" s="141" t="s">
        <v>478</v>
      </c>
      <c r="C194" s="141"/>
      <c r="D194" s="141"/>
      <c r="E194" s="141"/>
      <c r="F194" s="142">
        <v>0</v>
      </c>
      <c r="G194" s="142">
        <v>0</v>
      </c>
      <c r="H194" s="142">
        <v>0</v>
      </c>
      <c r="I194" s="142">
        <v>0</v>
      </c>
      <c r="J194" s="142">
        <v>0</v>
      </c>
      <c r="K194" s="142">
        <v>0</v>
      </c>
      <c r="L194" s="142">
        <v>0</v>
      </c>
      <c r="M194" s="142">
        <v>0</v>
      </c>
      <c r="N194" s="142">
        <v>0</v>
      </c>
      <c r="O194" s="142">
        <v>0</v>
      </c>
      <c r="P194" s="142">
        <v>0</v>
      </c>
      <c r="Q194" s="142">
        <v>0</v>
      </c>
      <c r="R194" s="142" t="s">
        <v>61</v>
      </c>
      <c r="S194" s="142">
        <v>0</v>
      </c>
      <c r="T194" s="143">
        <v>0</v>
      </c>
      <c r="U194" s="144"/>
      <c r="V194" s="144"/>
      <c r="W194" s="144"/>
      <c r="X194" s="144"/>
      <c r="Y194" s="142">
        <v>0</v>
      </c>
      <c r="Z194" s="142">
        <v>0</v>
      </c>
      <c r="AA194" s="142">
        <v>0</v>
      </c>
      <c r="AB194" s="142">
        <v>0</v>
      </c>
      <c r="AC194" s="142">
        <v>0</v>
      </c>
      <c r="AD194" s="142">
        <v>0</v>
      </c>
      <c r="AE194" s="142">
        <v>0</v>
      </c>
      <c r="AF194" s="142">
        <v>0</v>
      </c>
      <c r="AG194" s="144">
        <v>0</v>
      </c>
      <c r="AH194" s="142">
        <v>0</v>
      </c>
      <c r="AI194" s="142">
        <v>0</v>
      </c>
      <c r="AJ194" s="144">
        <v>0</v>
      </c>
      <c r="AK194" s="144">
        <v>0</v>
      </c>
      <c r="AL194" s="143">
        <v>0</v>
      </c>
      <c r="AM194" s="144"/>
      <c r="AN194" s="144"/>
      <c r="AO194" s="144"/>
      <c r="AP194" s="144"/>
      <c r="AQ194" s="142">
        <v>0</v>
      </c>
      <c r="AR194" s="142">
        <v>0</v>
      </c>
      <c r="AS194" s="142">
        <v>0</v>
      </c>
      <c r="AT194" s="142">
        <v>0</v>
      </c>
      <c r="AU194" s="142">
        <v>0</v>
      </c>
      <c r="AV194" s="142">
        <v>0</v>
      </c>
      <c r="AW194" s="142">
        <v>0</v>
      </c>
      <c r="AX194" s="142">
        <v>0</v>
      </c>
      <c r="AY194" s="144">
        <v>0</v>
      </c>
      <c r="AZ194" s="142">
        <v>0</v>
      </c>
      <c r="BA194" s="142">
        <v>0</v>
      </c>
      <c r="BB194" s="144">
        <v>0</v>
      </c>
      <c r="BC194" s="144">
        <v>0</v>
      </c>
      <c r="BD194" s="143">
        <v>0</v>
      </c>
      <c r="BE194" s="144"/>
      <c r="BF194" s="144"/>
      <c r="BG194" s="144"/>
      <c r="BH194" s="144"/>
      <c r="BI194" s="142">
        <v>0</v>
      </c>
      <c r="BJ194" s="142">
        <v>0</v>
      </c>
      <c r="BK194" s="142">
        <v>0</v>
      </c>
      <c r="BL194" s="142">
        <v>0</v>
      </c>
      <c r="BM194" s="142">
        <v>0</v>
      </c>
      <c r="BN194" s="142">
        <v>0</v>
      </c>
      <c r="BO194" s="142">
        <v>0</v>
      </c>
      <c r="BP194" s="142">
        <v>0</v>
      </c>
      <c r="BQ194" s="144">
        <v>0</v>
      </c>
      <c r="BR194" s="142">
        <v>0</v>
      </c>
      <c r="BS194" s="142">
        <v>0</v>
      </c>
      <c r="BT194" s="144">
        <v>0</v>
      </c>
      <c r="BU194" s="144">
        <v>0</v>
      </c>
      <c r="BV194" s="143">
        <v>0</v>
      </c>
      <c r="BW194" s="144"/>
      <c r="BX194" s="144"/>
      <c r="BY194" s="144"/>
      <c r="BZ194" s="144"/>
      <c r="CA194" s="142">
        <v>0</v>
      </c>
      <c r="CB194" s="142">
        <v>0</v>
      </c>
      <c r="CC194" s="142">
        <v>0</v>
      </c>
      <c r="CD194" s="142">
        <v>0</v>
      </c>
      <c r="CE194" s="142">
        <v>0</v>
      </c>
      <c r="CF194" s="142">
        <v>0</v>
      </c>
      <c r="CG194" s="142">
        <v>0</v>
      </c>
      <c r="CH194" s="142">
        <v>0</v>
      </c>
      <c r="CI194" s="144">
        <v>0</v>
      </c>
      <c r="CJ194" s="142">
        <v>0</v>
      </c>
      <c r="CK194" s="142">
        <v>0</v>
      </c>
      <c r="CL194" s="144">
        <v>0</v>
      </c>
      <c r="CM194" s="144">
        <v>0</v>
      </c>
      <c r="CN194" s="143">
        <v>0</v>
      </c>
      <c r="CO194" s="144"/>
      <c r="CP194" s="144"/>
      <c r="CQ194" s="144"/>
      <c r="CR194" s="144"/>
      <c r="CS194" s="142">
        <v>0</v>
      </c>
      <c r="CT194" s="142">
        <v>0</v>
      </c>
      <c r="CU194" s="142">
        <v>0</v>
      </c>
      <c r="CV194" s="142">
        <v>0</v>
      </c>
      <c r="CW194" s="142">
        <v>0</v>
      </c>
      <c r="CX194" s="142">
        <v>0</v>
      </c>
      <c r="CY194" s="142">
        <v>0</v>
      </c>
      <c r="CZ194" s="142">
        <v>0</v>
      </c>
      <c r="DA194" s="144">
        <v>0</v>
      </c>
      <c r="DB194" s="142">
        <v>0</v>
      </c>
      <c r="DC194" s="142">
        <v>0</v>
      </c>
      <c r="DD194" s="144">
        <v>0</v>
      </c>
      <c r="DE194" s="144">
        <v>0</v>
      </c>
      <c r="DF194" s="143">
        <v>0</v>
      </c>
    </row>
    <row r="195" spans="1:110" ht="12.75" hidden="1" customHeight="1" outlineLevel="1" x14ac:dyDescent="0.25">
      <c r="A195" s="141">
        <v>8634</v>
      </c>
      <c r="B195" s="141" t="s">
        <v>479</v>
      </c>
      <c r="C195" s="141"/>
      <c r="D195" s="141"/>
      <c r="E195" s="141"/>
      <c r="F195" s="142">
        <v>0</v>
      </c>
      <c r="G195" s="142">
        <v>0</v>
      </c>
      <c r="H195" s="142">
        <v>1590</v>
      </c>
      <c r="I195" s="142">
        <v>1590</v>
      </c>
      <c r="J195" s="142">
        <v>1590</v>
      </c>
      <c r="K195" s="142">
        <v>1590</v>
      </c>
      <c r="L195" s="142">
        <v>1590</v>
      </c>
      <c r="M195" s="142">
        <v>1590</v>
      </c>
      <c r="N195" s="142">
        <v>1590</v>
      </c>
      <c r="O195" s="142">
        <v>1590</v>
      </c>
      <c r="P195" s="142">
        <v>1590</v>
      </c>
      <c r="Q195" s="142">
        <v>1590</v>
      </c>
      <c r="R195" s="142" t="s">
        <v>61</v>
      </c>
      <c r="S195" s="142">
        <v>15900</v>
      </c>
      <c r="T195" s="143">
        <v>0</v>
      </c>
      <c r="U195" s="144"/>
      <c r="V195" s="144"/>
      <c r="W195" s="144"/>
      <c r="X195" s="144"/>
      <c r="Y195" s="142">
        <v>0</v>
      </c>
      <c r="Z195" s="142">
        <v>0</v>
      </c>
      <c r="AA195" s="142">
        <v>2000</v>
      </c>
      <c r="AB195" s="142">
        <v>2000</v>
      </c>
      <c r="AC195" s="142">
        <v>2000</v>
      </c>
      <c r="AD195" s="142">
        <v>2000</v>
      </c>
      <c r="AE195" s="142">
        <v>2000</v>
      </c>
      <c r="AF195" s="142">
        <v>2000</v>
      </c>
      <c r="AG195" s="144">
        <v>2000</v>
      </c>
      <c r="AH195" s="142">
        <v>2000</v>
      </c>
      <c r="AI195" s="142">
        <v>2000</v>
      </c>
      <c r="AJ195" s="144">
        <v>2000</v>
      </c>
      <c r="AK195" s="144">
        <v>20000</v>
      </c>
      <c r="AL195" s="143">
        <v>0</v>
      </c>
      <c r="AM195" s="144"/>
      <c r="AN195" s="144"/>
      <c r="AO195" s="144"/>
      <c r="AP195" s="144"/>
      <c r="AQ195" s="142">
        <v>0</v>
      </c>
      <c r="AR195" s="142">
        <v>0</v>
      </c>
      <c r="AS195" s="142">
        <v>2000</v>
      </c>
      <c r="AT195" s="142">
        <v>2000</v>
      </c>
      <c r="AU195" s="142">
        <v>2000</v>
      </c>
      <c r="AV195" s="142">
        <v>2000</v>
      </c>
      <c r="AW195" s="142">
        <v>2000</v>
      </c>
      <c r="AX195" s="142">
        <v>2000</v>
      </c>
      <c r="AY195" s="144">
        <v>2000</v>
      </c>
      <c r="AZ195" s="142">
        <v>2000</v>
      </c>
      <c r="BA195" s="142">
        <v>2000</v>
      </c>
      <c r="BB195" s="144">
        <v>2000</v>
      </c>
      <c r="BC195" s="144">
        <v>20000</v>
      </c>
      <c r="BD195" s="143">
        <v>0</v>
      </c>
      <c r="BE195" s="144"/>
      <c r="BF195" s="144"/>
      <c r="BG195" s="144"/>
      <c r="BH195" s="144"/>
      <c r="BI195" s="142">
        <v>0</v>
      </c>
      <c r="BJ195" s="142">
        <v>0</v>
      </c>
      <c r="BK195" s="142">
        <v>2000</v>
      </c>
      <c r="BL195" s="142">
        <v>2000</v>
      </c>
      <c r="BM195" s="142">
        <v>2000</v>
      </c>
      <c r="BN195" s="142">
        <v>2000</v>
      </c>
      <c r="BO195" s="142">
        <v>2000</v>
      </c>
      <c r="BP195" s="142">
        <v>2000</v>
      </c>
      <c r="BQ195" s="144">
        <v>2000</v>
      </c>
      <c r="BR195" s="142">
        <v>2000</v>
      </c>
      <c r="BS195" s="142">
        <v>2000</v>
      </c>
      <c r="BT195" s="144">
        <v>2000</v>
      </c>
      <c r="BU195" s="144">
        <v>20000</v>
      </c>
      <c r="BV195" s="143">
        <v>0</v>
      </c>
      <c r="BW195" s="144"/>
      <c r="BX195" s="144"/>
      <c r="BY195" s="144"/>
      <c r="BZ195" s="144"/>
      <c r="CA195" s="142">
        <v>0</v>
      </c>
      <c r="CB195" s="142">
        <v>0</v>
      </c>
      <c r="CC195" s="142">
        <v>2000</v>
      </c>
      <c r="CD195" s="142">
        <v>2000</v>
      </c>
      <c r="CE195" s="142">
        <v>2000</v>
      </c>
      <c r="CF195" s="142">
        <v>2000</v>
      </c>
      <c r="CG195" s="142">
        <v>2000</v>
      </c>
      <c r="CH195" s="142">
        <v>2000</v>
      </c>
      <c r="CI195" s="144">
        <v>2000</v>
      </c>
      <c r="CJ195" s="142">
        <v>2000</v>
      </c>
      <c r="CK195" s="142">
        <v>2000</v>
      </c>
      <c r="CL195" s="144">
        <v>2000</v>
      </c>
      <c r="CM195" s="144">
        <v>20000</v>
      </c>
      <c r="CN195" s="143">
        <v>0</v>
      </c>
      <c r="CO195" s="144"/>
      <c r="CP195" s="144"/>
      <c r="CQ195" s="144"/>
      <c r="CR195" s="144"/>
      <c r="CS195" s="142">
        <v>0</v>
      </c>
      <c r="CT195" s="142">
        <v>0</v>
      </c>
      <c r="CU195" s="142">
        <v>2000</v>
      </c>
      <c r="CV195" s="142">
        <v>2000</v>
      </c>
      <c r="CW195" s="142">
        <v>2000</v>
      </c>
      <c r="CX195" s="142">
        <v>2000</v>
      </c>
      <c r="CY195" s="142">
        <v>2000</v>
      </c>
      <c r="CZ195" s="142">
        <v>2000</v>
      </c>
      <c r="DA195" s="144">
        <v>2000</v>
      </c>
      <c r="DB195" s="142">
        <v>2000</v>
      </c>
      <c r="DC195" s="142">
        <v>2000</v>
      </c>
      <c r="DD195" s="144">
        <v>2000</v>
      </c>
      <c r="DE195" s="144">
        <v>20000</v>
      </c>
      <c r="DF195" s="143">
        <v>0</v>
      </c>
    </row>
    <row r="196" spans="1:110" ht="12.75" hidden="1" customHeight="1" outlineLevel="1" x14ac:dyDescent="0.25">
      <c r="A196" s="141">
        <v>8636</v>
      </c>
      <c r="B196" s="141" t="s">
        <v>481</v>
      </c>
      <c r="C196" s="141"/>
      <c r="D196" s="141"/>
      <c r="E196" s="141"/>
      <c r="F196" s="142">
        <v>0</v>
      </c>
      <c r="G196" s="142">
        <v>0</v>
      </c>
      <c r="H196" s="142">
        <v>0</v>
      </c>
      <c r="I196" s="142">
        <v>0</v>
      </c>
      <c r="J196" s="142">
        <v>0</v>
      </c>
      <c r="K196" s="142">
        <v>0</v>
      </c>
      <c r="L196" s="142">
        <v>0</v>
      </c>
      <c r="M196" s="142">
        <v>0</v>
      </c>
      <c r="N196" s="142">
        <v>0</v>
      </c>
      <c r="O196" s="142">
        <v>0</v>
      </c>
      <c r="P196" s="142">
        <v>0</v>
      </c>
      <c r="Q196" s="142">
        <v>0</v>
      </c>
      <c r="R196" s="142" t="s">
        <v>61</v>
      </c>
      <c r="S196" s="142">
        <v>0</v>
      </c>
      <c r="T196" s="143">
        <v>0</v>
      </c>
      <c r="U196" s="144"/>
      <c r="V196" s="144"/>
      <c r="W196" s="144"/>
      <c r="X196" s="144"/>
      <c r="Y196" s="142">
        <v>0</v>
      </c>
      <c r="Z196" s="142">
        <v>0</v>
      </c>
      <c r="AA196" s="142">
        <v>0</v>
      </c>
      <c r="AB196" s="142">
        <v>0</v>
      </c>
      <c r="AC196" s="142">
        <v>0</v>
      </c>
      <c r="AD196" s="142">
        <v>0</v>
      </c>
      <c r="AE196" s="142">
        <v>0</v>
      </c>
      <c r="AF196" s="142">
        <v>0</v>
      </c>
      <c r="AG196" s="144">
        <v>0</v>
      </c>
      <c r="AH196" s="142">
        <v>0</v>
      </c>
      <c r="AI196" s="142">
        <v>0</v>
      </c>
      <c r="AJ196" s="144">
        <v>0</v>
      </c>
      <c r="AK196" s="144">
        <v>0</v>
      </c>
      <c r="AL196" s="143">
        <v>0</v>
      </c>
      <c r="AM196" s="144"/>
      <c r="AN196" s="144"/>
      <c r="AO196" s="144"/>
      <c r="AP196" s="144"/>
      <c r="AQ196" s="142">
        <v>0</v>
      </c>
      <c r="AR196" s="142">
        <v>0</v>
      </c>
      <c r="AS196" s="142">
        <v>0</v>
      </c>
      <c r="AT196" s="142">
        <v>0</v>
      </c>
      <c r="AU196" s="142">
        <v>0</v>
      </c>
      <c r="AV196" s="142">
        <v>0</v>
      </c>
      <c r="AW196" s="142">
        <v>0</v>
      </c>
      <c r="AX196" s="142">
        <v>0</v>
      </c>
      <c r="AY196" s="144">
        <v>0</v>
      </c>
      <c r="AZ196" s="142">
        <v>0</v>
      </c>
      <c r="BA196" s="142">
        <v>0</v>
      </c>
      <c r="BB196" s="144">
        <v>0</v>
      </c>
      <c r="BC196" s="144">
        <v>0</v>
      </c>
      <c r="BD196" s="143">
        <v>0</v>
      </c>
      <c r="BE196" s="144"/>
      <c r="BF196" s="144"/>
      <c r="BG196" s="144"/>
      <c r="BH196" s="144"/>
      <c r="BI196" s="142">
        <v>0</v>
      </c>
      <c r="BJ196" s="142">
        <v>0</v>
      </c>
      <c r="BK196" s="142">
        <v>0</v>
      </c>
      <c r="BL196" s="142">
        <v>0</v>
      </c>
      <c r="BM196" s="142">
        <v>0</v>
      </c>
      <c r="BN196" s="142">
        <v>0</v>
      </c>
      <c r="BO196" s="142">
        <v>0</v>
      </c>
      <c r="BP196" s="142">
        <v>0</v>
      </c>
      <c r="BQ196" s="144">
        <v>0</v>
      </c>
      <c r="BR196" s="142">
        <v>0</v>
      </c>
      <c r="BS196" s="142">
        <v>0</v>
      </c>
      <c r="BT196" s="144">
        <v>0</v>
      </c>
      <c r="BU196" s="144">
        <v>0</v>
      </c>
      <c r="BV196" s="143">
        <v>0</v>
      </c>
      <c r="BW196" s="144"/>
      <c r="BX196" s="144"/>
      <c r="BY196" s="144"/>
      <c r="BZ196" s="144"/>
      <c r="CA196" s="142">
        <v>0</v>
      </c>
      <c r="CB196" s="142">
        <v>0</v>
      </c>
      <c r="CC196" s="142">
        <v>0</v>
      </c>
      <c r="CD196" s="142">
        <v>0</v>
      </c>
      <c r="CE196" s="142">
        <v>0</v>
      </c>
      <c r="CF196" s="142">
        <v>0</v>
      </c>
      <c r="CG196" s="142">
        <v>0</v>
      </c>
      <c r="CH196" s="142">
        <v>0</v>
      </c>
      <c r="CI196" s="144">
        <v>0</v>
      </c>
      <c r="CJ196" s="142">
        <v>0</v>
      </c>
      <c r="CK196" s="142">
        <v>0</v>
      </c>
      <c r="CL196" s="144">
        <v>0</v>
      </c>
      <c r="CM196" s="144">
        <v>0</v>
      </c>
      <c r="CN196" s="143">
        <v>0</v>
      </c>
      <c r="CO196" s="144"/>
      <c r="CP196" s="144"/>
      <c r="CQ196" s="144"/>
      <c r="CR196" s="144"/>
      <c r="CS196" s="142">
        <v>0</v>
      </c>
      <c r="CT196" s="142">
        <v>0</v>
      </c>
      <c r="CU196" s="142">
        <v>0</v>
      </c>
      <c r="CV196" s="142">
        <v>0</v>
      </c>
      <c r="CW196" s="142">
        <v>0</v>
      </c>
      <c r="CX196" s="142">
        <v>0</v>
      </c>
      <c r="CY196" s="142">
        <v>0</v>
      </c>
      <c r="CZ196" s="142">
        <v>0</v>
      </c>
      <c r="DA196" s="144">
        <v>0</v>
      </c>
      <c r="DB196" s="142">
        <v>0</v>
      </c>
      <c r="DC196" s="142">
        <v>0</v>
      </c>
      <c r="DD196" s="144">
        <v>0</v>
      </c>
      <c r="DE196" s="144">
        <v>0</v>
      </c>
      <c r="DF196" s="143">
        <v>0</v>
      </c>
    </row>
    <row r="197" spans="1:110" ht="12.75" hidden="1" customHeight="1" outlineLevel="1" x14ac:dyDescent="0.25">
      <c r="A197" s="141">
        <v>8638</v>
      </c>
      <c r="B197" s="141" t="s">
        <v>482</v>
      </c>
      <c r="C197" s="141"/>
      <c r="D197" s="141"/>
      <c r="E197" s="141"/>
      <c r="F197" s="142">
        <v>0</v>
      </c>
      <c r="G197" s="142">
        <v>0</v>
      </c>
      <c r="H197" s="142">
        <v>0</v>
      </c>
      <c r="I197" s="142">
        <v>0</v>
      </c>
      <c r="J197" s="142">
        <v>0</v>
      </c>
      <c r="K197" s="142">
        <v>0</v>
      </c>
      <c r="L197" s="142">
        <v>0</v>
      </c>
      <c r="M197" s="142">
        <v>0</v>
      </c>
      <c r="N197" s="142">
        <v>0</v>
      </c>
      <c r="O197" s="142">
        <v>0</v>
      </c>
      <c r="P197" s="142">
        <v>0</v>
      </c>
      <c r="Q197" s="142">
        <v>0</v>
      </c>
      <c r="R197" s="142" t="s">
        <v>61</v>
      </c>
      <c r="S197" s="142">
        <v>0</v>
      </c>
      <c r="T197" s="143">
        <v>0</v>
      </c>
      <c r="U197" s="144"/>
      <c r="V197" s="144"/>
      <c r="W197" s="144"/>
      <c r="X197" s="144"/>
      <c r="Y197" s="142">
        <v>0</v>
      </c>
      <c r="Z197" s="142">
        <v>0</v>
      </c>
      <c r="AA197" s="142">
        <v>0</v>
      </c>
      <c r="AB197" s="142">
        <v>0</v>
      </c>
      <c r="AC197" s="142">
        <v>0</v>
      </c>
      <c r="AD197" s="142">
        <v>0</v>
      </c>
      <c r="AE197" s="142">
        <v>0</v>
      </c>
      <c r="AF197" s="142">
        <v>0</v>
      </c>
      <c r="AG197" s="144">
        <v>0</v>
      </c>
      <c r="AH197" s="142">
        <v>0</v>
      </c>
      <c r="AI197" s="142">
        <v>0</v>
      </c>
      <c r="AJ197" s="144">
        <v>0</v>
      </c>
      <c r="AK197" s="144">
        <v>0</v>
      </c>
      <c r="AL197" s="143">
        <v>0</v>
      </c>
      <c r="AM197" s="144"/>
      <c r="AN197" s="144"/>
      <c r="AO197" s="144"/>
      <c r="AP197" s="144"/>
      <c r="AQ197" s="142">
        <v>0</v>
      </c>
      <c r="AR197" s="142">
        <v>0</v>
      </c>
      <c r="AS197" s="142">
        <v>0</v>
      </c>
      <c r="AT197" s="142">
        <v>0</v>
      </c>
      <c r="AU197" s="142">
        <v>0</v>
      </c>
      <c r="AV197" s="142">
        <v>0</v>
      </c>
      <c r="AW197" s="142">
        <v>0</v>
      </c>
      <c r="AX197" s="142">
        <v>0</v>
      </c>
      <c r="AY197" s="144">
        <v>0</v>
      </c>
      <c r="AZ197" s="142">
        <v>0</v>
      </c>
      <c r="BA197" s="142">
        <v>0</v>
      </c>
      <c r="BB197" s="144">
        <v>0</v>
      </c>
      <c r="BC197" s="144">
        <v>0</v>
      </c>
      <c r="BD197" s="143">
        <v>0</v>
      </c>
      <c r="BE197" s="144"/>
      <c r="BF197" s="144"/>
      <c r="BG197" s="144"/>
      <c r="BH197" s="144"/>
      <c r="BI197" s="142">
        <v>0</v>
      </c>
      <c r="BJ197" s="142">
        <v>0</v>
      </c>
      <c r="BK197" s="142">
        <v>0</v>
      </c>
      <c r="BL197" s="142">
        <v>0</v>
      </c>
      <c r="BM197" s="142">
        <v>0</v>
      </c>
      <c r="BN197" s="142">
        <v>0</v>
      </c>
      <c r="BO197" s="142">
        <v>0</v>
      </c>
      <c r="BP197" s="142">
        <v>0</v>
      </c>
      <c r="BQ197" s="144">
        <v>0</v>
      </c>
      <c r="BR197" s="142">
        <v>0</v>
      </c>
      <c r="BS197" s="142">
        <v>0</v>
      </c>
      <c r="BT197" s="144">
        <v>0</v>
      </c>
      <c r="BU197" s="144">
        <v>0</v>
      </c>
      <c r="BV197" s="143">
        <v>0</v>
      </c>
      <c r="BW197" s="144"/>
      <c r="BX197" s="144"/>
      <c r="BY197" s="144"/>
      <c r="BZ197" s="144"/>
      <c r="CA197" s="142">
        <v>0</v>
      </c>
      <c r="CB197" s="142">
        <v>0</v>
      </c>
      <c r="CC197" s="142">
        <v>0</v>
      </c>
      <c r="CD197" s="142">
        <v>0</v>
      </c>
      <c r="CE197" s="142">
        <v>0</v>
      </c>
      <c r="CF197" s="142">
        <v>0</v>
      </c>
      <c r="CG197" s="142">
        <v>0</v>
      </c>
      <c r="CH197" s="142">
        <v>0</v>
      </c>
      <c r="CI197" s="144">
        <v>0</v>
      </c>
      <c r="CJ197" s="142">
        <v>0</v>
      </c>
      <c r="CK197" s="142">
        <v>0</v>
      </c>
      <c r="CL197" s="144">
        <v>0</v>
      </c>
      <c r="CM197" s="144">
        <v>0</v>
      </c>
      <c r="CN197" s="143">
        <v>0</v>
      </c>
      <c r="CO197" s="144"/>
      <c r="CP197" s="144"/>
      <c r="CQ197" s="144"/>
      <c r="CR197" s="144"/>
      <c r="CS197" s="142">
        <v>0</v>
      </c>
      <c r="CT197" s="142">
        <v>0</v>
      </c>
      <c r="CU197" s="142">
        <v>0</v>
      </c>
      <c r="CV197" s="142">
        <v>0</v>
      </c>
      <c r="CW197" s="142">
        <v>0</v>
      </c>
      <c r="CX197" s="142">
        <v>0</v>
      </c>
      <c r="CY197" s="142">
        <v>0</v>
      </c>
      <c r="CZ197" s="142">
        <v>0</v>
      </c>
      <c r="DA197" s="144">
        <v>0</v>
      </c>
      <c r="DB197" s="142">
        <v>0</v>
      </c>
      <c r="DC197" s="142">
        <v>0</v>
      </c>
      <c r="DD197" s="144">
        <v>0</v>
      </c>
      <c r="DE197" s="144">
        <v>0</v>
      </c>
      <c r="DF197" s="143">
        <v>0</v>
      </c>
    </row>
    <row r="198" spans="1:110" ht="12.75" hidden="1" customHeight="1" outlineLevel="1" x14ac:dyDescent="0.25">
      <c r="A198" s="141">
        <v>8639</v>
      </c>
      <c r="B198" s="141" t="s">
        <v>483</v>
      </c>
      <c r="C198" s="141"/>
      <c r="D198" s="141"/>
      <c r="E198" s="141"/>
      <c r="F198" s="142">
        <v>0</v>
      </c>
      <c r="G198" s="142">
        <v>0</v>
      </c>
      <c r="H198" s="142">
        <v>0</v>
      </c>
      <c r="I198" s="142">
        <v>0</v>
      </c>
      <c r="J198" s="142">
        <v>0</v>
      </c>
      <c r="K198" s="142">
        <v>0</v>
      </c>
      <c r="L198" s="142">
        <v>0</v>
      </c>
      <c r="M198" s="142">
        <v>0</v>
      </c>
      <c r="N198" s="142">
        <v>0</v>
      </c>
      <c r="O198" s="142">
        <v>0</v>
      </c>
      <c r="P198" s="142">
        <v>0</v>
      </c>
      <c r="Q198" s="142">
        <v>0</v>
      </c>
      <c r="R198" s="142" t="s">
        <v>61</v>
      </c>
      <c r="S198" s="142">
        <v>0</v>
      </c>
      <c r="T198" s="143">
        <v>0</v>
      </c>
      <c r="U198" s="144"/>
      <c r="V198" s="144"/>
      <c r="W198" s="144"/>
      <c r="X198" s="144"/>
      <c r="Y198" s="142">
        <v>0</v>
      </c>
      <c r="Z198" s="142">
        <v>0</v>
      </c>
      <c r="AA198" s="142">
        <v>0</v>
      </c>
      <c r="AB198" s="142">
        <v>0</v>
      </c>
      <c r="AC198" s="142">
        <v>0</v>
      </c>
      <c r="AD198" s="142">
        <v>0</v>
      </c>
      <c r="AE198" s="142">
        <v>0</v>
      </c>
      <c r="AF198" s="142">
        <v>0</v>
      </c>
      <c r="AG198" s="144">
        <v>0</v>
      </c>
      <c r="AH198" s="142">
        <v>0</v>
      </c>
      <c r="AI198" s="142">
        <v>0</v>
      </c>
      <c r="AJ198" s="144">
        <v>0</v>
      </c>
      <c r="AK198" s="144">
        <v>0</v>
      </c>
      <c r="AL198" s="143">
        <v>0</v>
      </c>
      <c r="AM198" s="144"/>
      <c r="AN198" s="144"/>
      <c r="AO198" s="144"/>
      <c r="AP198" s="144"/>
      <c r="AQ198" s="142">
        <v>0</v>
      </c>
      <c r="AR198" s="142">
        <v>0</v>
      </c>
      <c r="AS198" s="142">
        <v>0</v>
      </c>
      <c r="AT198" s="142">
        <v>0</v>
      </c>
      <c r="AU198" s="142">
        <v>0</v>
      </c>
      <c r="AV198" s="142">
        <v>0</v>
      </c>
      <c r="AW198" s="142">
        <v>0</v>
      </c>
      <c r="AX198" s="142">
        <v>0</v>
      </c>
      <c r="AY198" s="144">
        <v>0</v>
      </c>
      <c r="AZ198" s="142">
        <v>0</v>
      </c>
      <c r="BA198" s="142">
        <v>0</v>
      </c>
      <c r="BB198" s="144">
        <v>0</v>
      </c>
      <c r="BC198" s="144">
        <v>0</v>
      </c>
      <c r="BD198" s="143">
        <v>0</v>
      </c>
      <c r="BE198" s="144"/>
      <c r="BF198" s="144"/>
      <c r="BG198" s="144"/>
      <c r="BH198" s="144"/>
      <c r="BI198" s="142">
        <v>0</v>
      </c>
      <c r="BJ198" s="142">
        <v>0</v>
      </c>
      <c r="BK198" s="142">
        <v>0</v>
      </c>
      <c r="BL198" s="142">
        <v>0</v>
      </c>
      <c r="BM198" s="142">
        <v>0</v>
      </c>
      <c r="BN198" s="142">
        <v>0</v>
      </c>
      <c r="BO198" s="142">
        <v>0</v>
      </c>
      <c r="BP198" s="142">
        <v>0</v>
      </c>
      <c r="BQ198" s="144">
        <v>0</v>
      </c>
      <c r="BR198" s="142">
        <v>0</v>
      </c>
      <c r="BS198" s="142">
        <v>0</v>
      </c>
      <c r="BT198" s="144">
        <v>0</v>
      </c>
      <c r="BU198" s="144">
        <v>0</v>
      </c>
      <c r="BV198" s="143">
        <v>0</v>
      </c>
      <c r="BW198" s="144"/>
      <c r="BX198" s="144"/>
      <c r="BY198" s="144"/>
      <c r="BZ198" s="144"/>
      <c r="CA198" s="142">
        <v>0</v>
      </c>
      <c r="CB198" s="142">
        <v>0</v>
      </c>
      <c r="CC198" s="142">
        <v>0</v>
      </c>
      <c r="CD198" s="142">
        <v>0</v>
      </c>
      <c r="CE198" s="142">
        <v>0</v>
      </c>
      <c r="CF198" s="142">
        <v>0</v>
      </c>
      <c r="CG198" s="142">
        <v>0</v>
      </c>
      <c r="CH198" s="142">
        <v>0</v>
      </c>
      <c r="CI198" s="144">
        <v>0</v>
      </c>
      <c r="CJ198" s="142">
        <v>0</v>
      </c>
      <c r="CK198" s="142">
        <v>0</v>
      </c>
      <c r="CL198" s="144">
        <v>0</v>
      </c>
      <c r="CM198" s="144">
        <v>0</v>
      </c>
      <c r="CN198" s="143">
        <v>0</v>
      </c>
      <c r="CO198" s="144"/>
      <c r="CP198" s="144"/>
      <c r="CQ198" s="144"/>
      <c r="CR198" s="144"/>
      <c r="CS198" s="142">
        <v>0</v>
      </c>
      <c r="CT198" s="142">
        <v>0</v>
      </c>
      <c r="CU198" s="142">
        <v>0</v>
      </c>
      <c r="CV198" s="142">
        <v>0</v>
      </c>
      <c r="CW198" s="142">
        <v>0</v>
      </c>
      <c r="CX198" s="142">
        <v>0</v>
      </c>
      <c r="CY198" s="142">
        <v>0</v>
      </c>
      <c r="CZ198" s="142">
        <v>0</v>
      </c>
      <c r="DA198" s="144">
        <v>0</v>
      </c>
      <c r="DB198" s="142">
        <v>0</v>
      </c>
      <c r="DC198" s="142">
        <v>0</v>
      </c>
      <c r="DD198" s="144">
        <v>0</v>
      </c>
      <c r="DE198" s="144">
        <v>0</v>
      </c>
      <c r="DF198" s="143">
        <v>0</v>
      </c>
    </row>
    <row r="199" spans="1:110" ht="12.75" hidden="1" customHeight="1" outlineLevel="1" x14ac:dyDescent="0.25">
      <c r="A199" s="141">
        <v>8650</v>
      </c>
      <c r="B199" s="141" t="s">
        <v>484</v>
      </c>
      <c r="C199" s="141"/>
      <c r="D199" s="141"/>
      <c r="E199" s="141"/>
      <c r="F199" s="142">
        <v>0</v>
      </c>
      <c r="G199" s="142">
        <v>0</v>
      </c>
      <c r="H199" s="142">
        <v>0</v>
      </c>
      <c r="I199" s="142">
        <v>0</v>
      </c>
      <c r="J199" s="142">
        <v>0</v>
      </c>
      <c r="K199" s="142">
        <v>0</v>
      </c>
      <c r="L199" s="142">
        <v>0</v>
      </c>
      <c r="M199" s="142">
        <v>0</v>
      </c>
      <c r="N199" s="142">
        <v>0</v>
      </c>
      <c r="O199" s="142">
        <v>0</v>
      </c>
      <c r="P199" s="142">
        <v>0</v>
      </c>
      <c r="Q199" s="142">
        <v>0</v>
      </c>
      <c r="R199" s="142" t="s">
        <v>61</v>
      </c>
      <c r="S199" s="142">
        <v>0</v>
      </c>
      <c r="T199" s="143">
        <v>0</v>
      </c>
      <c r="U199" s="144"/>
      <c r="V199" s="144"/>
      <c r="W199" s="144"/>
      <c r="X199" s="144"/>
      <c r="Y199" s="142">
        <v>0</v>
      </c>
      <c r="Z199" s="142">
        <v>0</v>
      </c>
      <c r="AA199" s="142">
        <v>0</v>
      </c>
      <c r="AB199" s="142">
        <v>0</v>
      </c>
      <c r="AC199" s="142">
        <v>0</v>
      </c>
      <c r="AD199" s="142">
        <v>0</v>
      </c>
      <c r="AE199" s="142">
        <v>0</v>
      </c>
      <c r="AF199" s="142">
        <v>0</v>
      </c>
      <c r="AG199" s="144">
        <v>0</v>
      </c>
      <c r="AH199" s="142">
        <v>0</v>
      </c>
      <c r="AI199" s="142">
        <v>0</v>
      </c>
      <c r="AJ199" s="144">
        <v>0</v>
      </c>
      <c r="AK199" s="144">
        <v>0</v>
      </c>
      <c r="AL199" s="143">
        <v>0</v>
      </c>
      <c r="AM199" s="144"/>
      <c r="AN199" s="144"/>
      <c r="AO199" s="144"/>
      <c r="AP199" s="144"/>
      <c r="AQ199" s="142">
        <v>0</v>
      </c>
      <c r="AR199" s="142">
        <v>0</v>
      </c>
      <c r="AS199" s="142">
        <v>0</v>
      </c>
      <c r="AT199" s="142">
        <v>0</v>
      </c>
      <c r="AU199" s="142">
        <v>0</v>
      </c>
      <c r="AV199" s="142">
        <v>0</v>
      </c>
      <c r="AW199" s="142">
        <v>0</v>
      </c>
      <c r="AX199" s="142">
        <v>0</v>
      </c>
      <c r="AY199" s="144">
        <v>0</v>
      </c>
      <c r="AZ199" s="142">
        <v>0</v>
      </c>
      <c r="BA199" s="142">
        <v>0</v>
      </c>
      <c r="BB199" s="144">
        <v>0</v>
      </c>
      <c r="BC199" s="144">
        <v>0</v>
      </c>
      <c r="BD199" s="143">
        <v>0</v>
      </c>
      <c r="BE199" s="144"/>
      <c r="BF199" s="144"/>
      <c r="BG199" s="144"/>
      <c r="BH199" s="144"/>
      <c r="BI199" s="142">
        <v>0</v>
      </c>
      <c r="BJ199" s="142">
        <v>0</v>
      </c>
      <c r="BK199" s="142">
        <v>0</v>
      </c>
      <c r="BL199" s="142">
        <v>0</v>
      </c>
      <c r="BM199" s="142">
        <v>0</v>
      </c>
      <c r="BN199" s="142">
        <v>0</v>
      </c>
      <c r="BO199" s="142">
        <v>0</v>
      </c>
      <c r="BP199" s="142">
        <v>0</v>
      </c>
      <c r="BQ199" s="144">
        <v>0</v>
      </c>
      <c r="BR199" s="142">
        <v>0</v>
      </c>
      <c r="BS199" s="142">
        <v>0</v>
      </c>
      <c r="BT199" s="144">
        <v>0</v>
      </c>
      <c r="BU199" s="144">
        <v>0</v>
      </c>
      <c r="BV199" s="143">
        <v>0</v>
      </c>
      <c r="BW199" s="144"/>
      <c r="BX199" s="144"/>
      <c r="BY199" s="144"/>
      <c r="BZ199" s="144"/>
      <c r="CA199" s="142">
        <v>0</v>
      </c>
      <c r="CB199" s="142">
        <v>0</v>
      </c>
      <c r="CC199" s="142">
        <v>0</v>
      </c>
      <c r="CD199" s="142">
        <v>0</v>
      </c>
      <c r="CE199" s="142">
        <v>0</v>
      </c>
      <c r="CF199" s="142">
        <v>0</v>
      </c>
      <c r="CG199" s="142">
        <v>0</v>
      </c>
      <c r="CH199" s="142">
        <v>0</v>
      </c>
      <c r="CI199" s="144">
        <v>0</v>
      </c>
      <c r="CJ199" s="142">
        <v>0</v>
      </c>
      <c r="CK199" s="142">
        <v>0</v>
      </c>
      <c r="CL199" s="144">
        <v>0</v>
      </c>
      <c r="CM199" s="144">
        <v>0</v>
      </c>
      <c r="CN199" s="143">
        <v>0</v>
      </c>
      <c r="CO199" s="144"/>
      <c r="CP199" s="144"/>
      <c r="CQ199" s="144"/>
      <c r="CR199" s="144"/>
      <c r="CS199" s="142">
        <v>0</v>
      </c>
      <c r="CT199" s="142">
        <v>0</v>
      </c>
      <c r="CU199" s="142">
        <v>0</v>
      </c>
      <c r="CV199" s="142">
        <v>0</v>
      </c>
      <c r="CW199" s="142">
        <v>0</v>
      </c>
      <c r="CX199" s="142">
        <v>0</v>
      </c>
      <c r="CY199" s="142">
        <v>0</v>
      </c>
      <c r="CZ199" s="142">
        <v>0</v>
      </c>
      <c r="DA199" s="144">
        <v>0</v>
      </c>
      <c r="DB199" s="142">
        <v>0</v>
      </c>
      <c r="DC199" s="142">
        <v>0</v>
      </c>
      <c r="DD199" s="144">
        <v>0</v>
      </c>
      <c r="DE199" s="144">
        <v>0</v>
      </c>
      <c r="DF199" s="143">
        <v>0</v>
      </c>
    </row>
    <row r="200" spans="1:110" ht="12.75" hidden="1" customHeight="1" outlineLevel="1" x14ac:dyDescent="0.25">
      <c r="A200" s="141">
        <v>8660</v>
      </c>
      <c r="B200" s="141" t="s">
        <v>485</v>
      </c>
      <c r="C200" s="141"/>
      <c r="D200" s="141"/>
      <c r="E200" s="141"/>
      <c r="F200" s="142">
        <v>36.71</v>
      </c>
      <c r="G200" s="142">
        <v>45.159090909090914</v>
      </c>
      <c r="H200" s="142">
        <v>45.159090909090914</v>
      </c>
      <c r="I200" s="142">
        <v>45.159090909090914</v>
      </c>
      <c r="J200" s="142">
        <v>45.159090909090914</v>
      </c>
      <c r="K200" s="142">
        <v>45.159090909090914</v>
      </c>
      <c r="L200" s="142">
        <v>45.159090909090914</v>
      </c>
      <c r="M200" s="142">
        <v>45.159090909090914</v>
      </c>
      <c r="N200" s="142">
        <v>45.159090909090907</v>
      </c>
      <c r="O200" s="142">
        <v>45.159090909090914</v>
      </c>
      <c r="P200" s="142">
        <v>45.159090909090907</v>
      </c>
      <c r="Q200" s="142">
        <v>45.159090909090878</v>
      </c>
      <c r="R200" s="142" t="s">
        <v>73</v>
      </c>
      <c r="S200" s="142">
        <v>533.46</v>
      </c>
      <c r="T200" s="143">
        <v>0</v>
      </c>
      <c r="U200" s="144"/>
      <c r="V200" s="144"/>
      <c r="W200" s="144"/>
      <c r="X200" s="144"/>
      <c r="Y200" s="142">
        <v>0</v>
      </c>
      <c r="Z200" s="142">
        <v>0</v>
      </c>
      <c r="AA200" s="142">
        <v>54.946380000000012</v>
      </c>
      <c r="AB200" s="142">
        <v>54.946380000000012</v>
      </c>
      <c r="AC200" s="142">
        <v>54.946380000000012</v>
      </c>
      <c r="AD200" s="142">
        <v>54.946380000000012</v>
      </c>
      <c r="AE200" s="142">
        <v>54.946380000000012</v>
      </c>
      <c r="AF200" s="142">
        <v>54.946380000000012</v>
      </c>
      <c r="AG200" s="144">
        <v>54.946380000000012</v>
      </c>
      <c r="AH200" s="142">
        <v>54.946380000000012</v>
      </c>
      <c r="AI200" s="142">
        <v>54.946380000000012</v>
      </c>
      <c r="AJ200" s="144">
        <v>54.946380000000012</v>
      </c>
      <c r="AK200" s="144">
        <v>549.46380000000011</v>
      </c>
      <c r="AL200" s="143">
        <v>0</v>
      </c>
      <c r="AM200" s="144"/>
      <c r="AN200" s="144"/>
      <c r="AO200" s="144"/>
      <c r="AP200" s="144"/>
      <c r="AQ200" s="142">
        <v>0</v>
      </c>
      <c r="AR200" s="142">
        <v>0</v>
      </c>
      <c r="AS200" s="142">
        <v>56.594771400000013</v>
      </c>
      <c r="AT200" s="142">
        <v>56.594771400000013</v>
      </c>
      <c r="AU200" s="142">
        <v>56.594771400000013</v>
      </c>
      <c r="AV200" s="142">
        <v>56.594771400000013</v>
      </c>
      <c r="AW200" s="142">
        <v>56.594771400000013</v>
      </c>
      <c r="AX200" s="142">
        <v>56.594771400000013</v>
      </c>
      <c r="AY200" s="144">
        <v>56.594771400000013</v>
      </c>
      <c r="AZ200" s="142">
        <v>56.594771400000013</v>
      </c>
      <c r="BA200" s="142">
        <v>56.594771400000013</v>
      </c>
      <c r="BB200" s="144">
        <v>56.594771400000013</v>
      </c>
      <c r="BC200" s="144">
        <v>565.94771400000013</v>
      </c>
      <c r="BD200" s="143">
        <v>0</v>
      </c>
      <c r="BE200" s="144"/>
      <c r="BF200" s="144"/>
      <c r="BG200" s="144"/>
      <c r="BH200" s="144"/>
      <c r="BI200" s="142">
        <v>0</v>
      </c>
      <c r="BJ200" s="142">
        <v>0</v>
      </c>
      <c r="BK200" s="142">
        <v>58.292614542000017</v>
      </c>
      <c r="BL200" s="142">
        <v>58.292614542000017</v>
      </c>
      <c r="BM200" s="142">
        <v>58.292614542000017</v>
      </c>
      <c r="BN200" s="142">
        <v>58.292614542000017</v>
      </c>
      <c r="BO200" s="142">
        <v>58.292614542000017</v>
      </c>
      <c r="BP200" s="142">
        <v>58.292614542000017</v>
      </c>
      <c r="BQ200" s="144">
        <v>58.292614542000017</v>
      </c>
      <c r="BR200" s="142">
        <v>58.292614542000017</v>
      </c>
      <c r="BS200" s="142">
        <v>58.292614542000017</v>
      </c>
      <c r="BT200" s="144">
        <v>58.292614542000017</v>
      </c>
      <c r="BU200" s="144">
        <v>582.92614542000013</v>
      </c>
      <c r="BV200" s="143">
        <v>0</v>
      </c>
      <c r="BW200" s="144"/>
      <c r="BX200" s="144"/>
      <c r="BY200" s="144"/>
      <c r="BZ200" s="144"/>
      <c r="CA200" s="142">
        <v>0</v>
      </c>
      <c r="CB200" s="142">
        <v>0</v>
      </c>
      <c r="CC200" s="142">
        <v>60.041392978260014</v>
      </c>
      <c r="CD200" s="142">
        <v>60.041392978260014</v>
      </c>
      <c r="CE200" s="142">
        <v>60.041392978260014</v>
      </c>
      <c r="CF200" s="142">
        <v>60.041392978260014</v>
      </c>
      <c r="CG200" s="142">
        <v>60.041392978260014</v>
      </c>
      <c r="CH200" s="142">
        <v>60.041392978260014</v>
      </c>
      <c r="CI200" s="144">
        <v>60.041392978260014</v>
      </c>
      <c r="CJ200" s="142">
        <v>60.041392978260014</v>
      </c>
      <c r="CK200" s="142">
        <v>60.041392978260014</v>
      </c>
      <c r="CL200" s="144">
        <v>60.041392978260014</v>
      </c>
      <c r="CM200" s="144">
        <v>600.41392978260012</v>
      </c>
      <c r="CN200" s="143">
        <v>0</v>
      </c>
      <c r="CO200" s="144"/>
      <c r="CP200" s="144"/>
      <c r="CQ200" s="144"/>
      <c r="CR200" s="144"/>
      <c r="CS200" s="142">
        <v>0</v>
      </c>
      <c r="CT200" s="142">
        <v>0</v>
      </c>
      <c r="CU200" s="142">
        <v>61.842634767607819</v>
      </c>
      <c r="CV200" s="142">
        <v>61.842634767607819</v>
      </c>
      <c r="CW200" s="142">
        <v>61.842634767607819</v>
      </c>
      <c r="CX200" s="142">
        <v>61.842634767607819</v>
      </c>
      <c r="CY200" s="142">
        <v>61.842634767607819</v>
      </c>
      <c r="CZ200" s="142">
        <v>61.842634767607819</v>
      </c>
      <c r="DA200" s="144">
        <v>61.842634767607819</v>
      </c>
      <c r="DB200" s="142">
        <v>61.842634767607819</v>
      </c>
      <c r="DC200" s="142">
        <v>61.842634767607819</v>
      </c>
      <c r="DD200" s="144">
        <v>61.842634767607819</v>
      </c>
      <c r="DE200" s="144">
        <v>618.42634767607819</v>
      </c>
      <c r="DF200" s="143">
        <v>0</v>
      </c>
    </row>
    <row r="201" spans="1:110" ht="12.75" hidden="1" customHeight="1" outlineLevel="1" x14ac:dyDescent="0.25">
      <c r="A201" s="141">
        <v>8661</v>
      </c>
      <c r="B201" s="141" t="s">
        <v>486</v>
      </c>
      <c r="C201" s="141"/>
      <c r="D201" s="141"/>
      <c r="E201" s="141"/>
      <c r="F201" s="142">
        <v>0</v>
      </c>
      <c r="G201" s="142">
        <v>0</v>
      </c>
      <c r="H201" s="142">
        <v>0</v>
      </c>
      <c r="I201" s="142">
        <v>0</v>
      </c>
      <c r="J201" s="142">
        <v>0</v>
      </c>
      <c r="K201" s="142">
        <v>0</v>
      </c>
      <c r="L201" s="142">
        <v>0</v>
      </c>
      <c r="M201" s="142">
        <v>0</v>
      </c>
      <c r="N201" s="142">
        <v>0</v>
      </c>
      <c r="O201" s="142">
        <v>0</v>
      </c>
      <c r="P201" s="142">
        <v>0</v>
      </c>
      <c r="Q201" s="142">
        <v>0</v>
      </c>
      <c r="R201" s="142" t="s">
        <v>61</v>
      </c>
      <c r="S201" s="142">
        <v>0</v>
      </c>
      <c r="T201" s="143">
        <v>0</v>
      </c>
      <c r="U201" s="144"/>
      <c r="V201" s="144"/>
      <c r="W201" s="144"/>
      <c r="X201" s="144"/>
      <c r="Y201" s="142">
        <v>0</v>
      </c>
      <c r="Z201" s="142">
        <v>0</v>
      </c>
      <c r="AA201" s="142">
        <v>0</v>
      </c>
      <c r="AB201" s="142">
        <v>0</v>
      </c>
      <c r="AC201" s="142">
        <v>0</v>
      </c>
      <c r="AD201" s="142">
        <v>0</v>
      </c>
      <c r="AE201" s="142">
        <v>0</v>
      </c>
      <c r="AF201" s="142">
        <v>0</v>
      </c>
      <c r="AG201" s="144">
        <v>0</v>
      </c>
      <c r="AH201" s="142">
        <v>0</v>
      </c>
      <c r="AI201" s="142">
        <v>0</v>
      </c>
      <c r="AJ201" s="144">
        <v>0</v>
      </c>
      <c r="AK201" s="144">
        <v>0</v>
      </c>
      <c r="AL201" s="143">
        <v>0</v>
      </c>
      <c r="AM201" s="144"/>
      <c r="AN201" s="144"/>
      <c r="AO201" s="144"/>
      <c r="AP201" s="144"/>
      <c r="AQ201" s="142">
        <v>0</v>
      </c>
      <c r="AR201" s="142">
        <v>0</v>
      </c>
      <c r="AS201" s="142">
        <v>0</v>
      </c>
      <c r="AT201" s="142">
        <v>0</v>
      </c>
      <c r="AU201" s="142">
        <v>0</v>
      </c>
      <c r="AV201" s="142">
        <v>0</v>
      </c>
      <c r="AW201" s="142">
        <v>0</v>
      </c>
      <c r="AX201" s="142">
        <v>0</v>
      </c>
      <c r="AY201" s="144">
        <v>0</v>
      </c>
      <c r="AZ201" s="142">
        <v>0</v>
      </c>
      <c r="BA201" s="142">
        <v>0</v>
      </c>
      <c r="BB201" s="144">
        <v>0</v>
      </c>
      <c r="BC201" s="144">
        <v>0</v>
      </c>
      <c r="BD201" s="143">
        <v>0</v>
      </c>
      <c r="BE201" s="144"/>
      <c r="BF201" s="144"/>
      <c r="BG201" s="144"/>
      <c r="BH201" s="144"/>
      <c r="BI201" s="142">
        <v>0</v>
      </c>
      <c r="BJ201" s="142">
        <v>0</v>
      </c>
      <c r="BK201" s="142">
        <v>0</v>
      </c>
      <c r="BL201" s="142">
        <v>0</v>
      </c>
      <c r="BM201" s="142">
        <v>0</v>
      </c>
      <c r="BN201" s="142">
        <v>0</v>
      </c>
      <c r="BO201" s="142">
        <v>0</v>
      </c>
      <c r="BP201" s="142">
        <v>0</v>
      </c>
      <c r="BQ201" s="144">
        <v>0</v>
      </c>
      <c r="BR201" s="142">
        <v>0</v>
      </c>
      <c r="BS201" s="142">
        <v>0</v>
      </c>
      <c r="BT201" s="144">
        <v>0</v>
      </c>
      <c r="BU201" s="144">
        <v>0</v>
      </c>
      <c r="BV201" s="143">
        <v>0</v>
      </c>
      <c r="BW201" s="144"/>
      <c r="BX201" s="144"/>
      <c r="BY201" s="144"/>
      <c r="BZ201" s="144"/>
      <c r="CA201" s="142">
        <v>0</v>
      </c>
      <c r="CB201" s="142">
        <v>0</v>
      </c>
      <c r="CC201" s="142">
        <v>0</v>
      </c>
      <c r="CD201" s="142">
        <v>0</v>
      </c>
      <c r="CE201" s="142">
        <v>0</v>
      </c>
      <c r="CF201" s="142">
        <v>0</v>
      </c>
      <c r="CG201" s="142">
        <v>0</v>
      </c>
      <c r="CH201" s="142">
        <v>0</v>
      </c>
      <c r="CI201" s="144">
        <v>0</v>
      </c>
      <c r="CJ201" s="142">
        <v>0</v>
      </c>
      <c r="CK201" s="142">
        <v>0</v>
      </c>
      <c r="CL201" s="144">
        <v>0</v>
      </c>
      <c r="CM201" s="144">
        <v>0</v>
      </c>
      <c r="CN201" s="143">
        <v>0</v>
      </c>
      <c r="CO201" s="144"/>
      <c r="CP201" s="144"/>
      <c r="CQ201" s="144"/>
      <c r="CR201" s="144"/>
      <c r="CS201" s="142">
        <v>0</v>
      </c>
      <c r="CT201" s="142">
        <v>0</v>
      </c>
      <c r="CU201" s="142">
        <v>0</v>
      </c>
      <c r="CV201" s="142">
        <v>0</v>
      </c>
      <c r="CW201" s="142">
        <v>0</v>
      </c>
      <c r="CX201" s="142">
        <v>0</v>
      </c>
      <c r="CY201" s="142">
        <v>0</v>
      </c>
      <c r="CZ201" s="142">
        <v>0</v>
      </c>
      <c r="DA201" s="144">
        <v>0</v>
      </c>
      <c r="DB201" s="142">
        <v>0</v>
      </c>
      <c r="DC201" s="142">
        <v>0</v>
      </c>
      <c r="DD201" s="144">
        <v>0</v>
      </c>
      <c r="DE201" s="144">
        <v>0</v>
      </c>
      <c r="DF201" s="143">
        <v>0</v>
      </c>
    </row>
    <row r="202" spans="1:110" ht="12.75" hidden="1" customHeight="1" outlineLevel="1" x14ac:dyDescent="0.25">
      <c r="A202" s="141">
        <v>8662</v>
      </c>
      <c r="B202" s="141" t="s">
        <v>487</v>
      </c>
      <c r="C202" s="141"/>
      <c r="D202" s="141"/>
      <c r="E202" s="141"/>
      <c r="F202" s="142">
        <v>0</v>
      </c>
      <c r="G202" s="142">
        <v>0</v>
      </c>
      <c r="H202" s="142">
        <v>0</v>
      </c>
      <c r="I202" s="142">
        <v>0</v>
      </c>
      <c r="J202" s="142">
        <v>0</v>
      </c>
      <c r="K202" s="142">
        <v>0</v>
      </c>
      <c r="L202" s="142">
        <v>0</v>
      </c>
      <c r="M202" s="142">
        <v>0</v>
      </c>
      <c r="N202" s="142">
        <v>0</v>
      </c>
      <c r="O202" s="142">
        <v>0</v>
      </c>
      <c r="P202" s="142">
        <v>0</v>
      </c>
      <c r="Q202" s="142">
        <v>0</v>
      </c>
      <c r="R202" s="142" t="s">
        <v>61</v>
      </c>
      <c r="S202" s="142">
        <v>0</v>
      </c>
      <c r="T202" s="143">
        <v>0</v>
      </c>
      <c r="U202" s="144"/>
      <c r="V202" s="144"/>
      <c r="W202" s="144"/>
      <c r="X202" s="144"/>
      <c r="Y202" s="142">
        <v>0</v>
      </c>
      <c r="Z202" s="142">
        <v>0</v>
      </c>
      <c r="AA202" s="142">
        <v>0</v>
      </c>
      <c r="AB202" s="142">
        <v>0</v>
      </c>
      <c r="AC202" s="142">
        <v>0</v>
      </c>
      <c r="AD202" s="142">
        <v>0</v>
      </c>
      <c r="AE202" s="142">
        <v>0</v>
      </c>
      <c r="AF202" s="142">
        <v>0</v>
      </c>
      <c r="AG202" s="144">
        <v>0</v>
      </c>
      <c r="AH202" s="142">
        <v>0</v>
      </c>
      <c r="AI202" s="142">
        <v>0</v>
      </c>
      <c r="AJ202" s="144">
        <v>0</v>
      </c>
      <c r="AK202" s="144">
        <v>0</v>
      </c>
      <c r="AL202" s="143">
        <v>0</v>
      </c>
      <c r="AM202" s="144"/>
      <c r="AN202" s="144"/>
      <c r="AO202" s="144"/>
      <c r="AP202" s="144"/>
      <c r="AQ202" s="142">
        <v>0</v>
      </c>
      <c r="AR202" s="142">
        <v>0</v>
      </c>
      <c r="AS202" s="142">
        <v>0</v>
      </c>
      <c r="AT202" s="142">
        <v>0</v>
      </c>
      <c r="AU202" s="142">
        <v>0</v>
      </c>
      <c r="AV202" s="142">
        <v>0</v>
      </c>
      <c r="AW202" s="142">
        <v>0</v>
      </c>
      <c r="AX202" s="142">
        <v>0</v>
      </c>
      <c r="AY202" s="144">
        <v>0</v>
      </c>
      <c r="AZ202" s="142">
        <v>0</v>
      </c>
      <c r="BA202" s="142">
        <v>0</v>
      </c>
      <c r="BB202" s="144">
        <v>0</v>
      </c>
      <c r="BC202" s="144">
        <v>0</v>
      </c>
      <c r="BD202" s="143">
        <v>0</v>
      </c>
      <c r="BE202" s="144"/>
      <c r="BF202" s="144"/>
      <c r="BG202" s="144"/>
      <c r="BH202" s="144"/>
      <c r="BI202" s="142">
        <v>0</v>
      </c>
      <c r="BJ202" s="142">
        <v>0</v>
      </c>
      <c r="BK202" s="142">
        <v>0</v>
      </c>
      <c r="BL202" s="142">
        <v>0</v>
      </c>
      <c r="BM202" s="142">
        <v>0</v>
      </c>
      <c r="BN202" s="142">
        <v>0</v>
      </c>
      <c r="BO202" s="142">
        <v>0</v>
      </c>
      <c r="BP202" s="142">
        <v>0</v>
      </c>
      <c r="BQ202" s="144">
        <v>0</v>
      </c>
      <c r="BR202" s="142">
        <v>0</v>
      </c>
      <c r="BS202" s="142">
        <v>0</v>
      </c>
      <c r="BT202" s="144">
        <v>0</v>
      </c>
      <c r="BU202" s="144">
        <v>0</v>
      </c>
      <c r="BV202" s="143">
        <v>0</v>
      </c>
      <c r="BW202" s="144"/>
      <c r="BX202" s="144"/>
      <c r="BY202" s="144"/>
      <c r="BZ202" s="144"/>
      <c r="CA202" s="142">
        <v>0</v>
      </c>
      <c r="CB202" s="142">
        <v>0</v>
      </c>
      <c r="CC202" s="142">
        <v>0</v>
      </c>
      <c r="CD202" s="142">
        <v>0</v>
      </c>
      <c r="CE202" s="142">
        <v>0</v>
      </c>
      <c r="CF202" s="142">
        <v>0</v>
      </c>
      <c r="CG202" s="142">
        <v>0</v>
      </c>
      <c r="CH202" s="142">
        <v>0</v>
      </c>
      <c r="CI202" s="144">
        <v>0</v>
      </c>
      <c r="CJ202" s="142">
        <v>0</v>
      </c>
      <c r="CK202" s="142">
        <v>0</v>
      </c>
      <c r="CL202" s="144">
        <v>0</v>
      </c>
      <c r="CM202" s="144">
        <v>0</v>
      </c>
      <c r="CN202" s="143">
        <v>0</v>
      </c>
      <c r="CO202" s="144"/>
      <c r="CP202" s="144"/>
      <c r="CQ202" s="144"/>
      <c r="CR202" s="144"/>
      <c r="CS202" s="142">
        <v>0</v>
      </c>
      <c r="CT202" s="142">
        <v>0</v>
      </c>
      <c r="CU202" s="142">
        <v>0</v>
      </c>
      <c r="CV202" s="142">
        <v>0</v>
      </c>
      <c r="CW202" s="142">
        <v>0</v>
      </c>
      <c r="CX202" s="142">
        <v>0</v>
      </c>
      <c r="CY202" s="142">
        <v>0</v>
      </c>
      <c r="CZ202" s="142">
        <v>0</v>
      </c>
      <c r="DA202" s="144">
        <v>0</v>
      </c>
      <c r="DB202" s="142">
        <v>0</v>
      </c>
      <c r="DC202" s="142">
        <v>0</v>
      </c>
      <c r="DD202" s="144">
        <v>0</v>
      </c>
      <c r="DE202" s="144">
        <v>0</v>
      </c>
      <c r="DF202" s="143">
        <v>0</v>
      </c>
    </row>
    <row r="203" spans="1:110" ht="12.75" hidden="1" customHeight="1" outlineLevel="1" x14ac:dyDescent="0.25">
      <c r="A203" s="141">
        <v>8670</v>
      </c>
      <c r="B203" s="141" t="s">
        <v>488</v>
      </c>
      <c r="C203" s="141"/>
      <c r="D203" s="141"/>
      <c r="E203" s="141"/>
      <c r="F203" s="142">
        <v>0</v>
      </c>
      <c r="G203" s="142">
        <v>0</v>
      </c>
      <c r="H203" s="142">
        <v>0</v>
      </c>
      <c r="I203" s="142">
        <v>0</v>
      </c>
      <c r="J203" s="142">
        <v>0</v>
      </c>
      <c r="K203" s="142">
        <v>0</v>
      </c>
      <c r="L203" s="142">
        <v>0</v>
      </c>
      <c r="M203" s="142">
        <v>0</v>
      </c>
      <c r="N203" s="142">
        <v>0</v>
      </c>
      <c r="O203" s="142">
        <v>0</v>
      </c>
      <c r="P203" s="142">
        <v>0</v>
      </c>
      <c r="Q203" s="142">
        <v>0</v>
      </c>
      <c r="R203" s="142" t="s">
        <v>61</v>
      </c>
      <c r="S203" s="142">
        <v>0</v>
      </c>
      <c r="T203" s="143">
        <v>0</v>
      </c>
      <c r="U203" s="144"/>
      <c r="V203" s="144"/>
      <c r="W203" s="144"/>
      <c r="X203" s="144"/>
      <c r="Y203" s="142">
        <v>0</v>
      </c>
      <c r="Z203" s="142">
        <v>0</v>
      </c>
      <c r="AA203" s="142">
        <v>0</v>
      </c>
      <c r="AB203" s="142">
        <v>0</v>
      </c>
      <c r="AC203" s="142">
        <v>0</v>
      </c>
      <c r="AD203" s="142">
        <v>0</v>
      </c>
      <c r="AE203" s="142">
        <v>0</v>
      </c>
      <c r="AF203" s="142">
        <v>0</v>
      </c>
      <c r="AG203" s="144">
        <v>0</v>
      </c>
      <c r="AH203" s="142">
        <v>0</v>
      </c>
      <c r="AI203" s="142">
        <v>0</v>
      </c>
      <c r="AJ203" s="144">
        <v>0</v>
      </c>
      <c r="AK203" s="144">
        <v>0</v>
      </c>
      <c r="AL203" s="143">
        <v>0</v>
      </c>
      <c r="AM203" s="144"/>
      <c r="AN203" s="144"/>
      <c r="AO203" s="144"/>
      <c r="AP203" s="144"/>
      <c r="AQ203" s="142">
        <v>0</v>
      </c>
      <c r="AR203" s="142">
        <v>0</v>
      </c>
      <c r="AS203" s="142">
        <v>0</v>
      </c>
      <c r="AT203" s="142">
        <v>0</v>
      </c>
      <c r="AU203" s="142">
        <v>0</v>
      </c>
      <c r="AV203" s="142">
        <v>0</v>
      </c>
      <c r="AW203" s="142">
        <v>0</v>
      </c>
      <c r="AX203" s="142">
        <v>0</v>
      </c>
      <c r="AY203" s="144">
        <v>0</v>
      </c>
      <c r="AZ203" s="142">
        <v>0</v>
      </c>
      <c r="BA203" s="142">
        <v>0</v>
      </c>
      <c r="BB203" s="144">
        <v>0</v>
      </c>
      <c r="BC203" s="144">
        <v>0</v>
      </c>
      <c r="BD203" s="143">
        <v>0</v>
      </c>
      <c r="BE203" s="144"/>
      <c r="BF203" s="144"/>
      <c r="BG203" s="144"/>
      <c r="BH203" s="144"/>
      <c r="BI203" s="142">
        <v>0</v>
      </c>
      <c r="BJ203" s="142">
        <v>0</v>
      </c>
      <c r="BK203" s="142">
        <v>0</v>
      </c>
      <c r="BL203" s="142">
        <v>0</v>
      </c>
      <c r="BM203" s="142">
        <v>0</v>
      </c>
      <c r="BN203" s="142">
        <v>0</v>
      </c>
      <c r="BO203" s="142">
        <v>0</v>
      </c>
      <c r="BP203" s="142">
        <v>0</v>
      </c>
      <c r="BQ203" s="144">
        <v>0</v>
      </c>
      <c r="BR203" s="142">
        <v>0</v>
      </c>
      <c r="BS203" s="142">
        <v>0</v>
      </c>
      <c r="BT203" s="144">
        <v>0</v>
      </c>
      <c r="BU203" s="144">
        <v>0</v>
      </c>
      <c r="BV203" s="143">
        <v>0</v>
      </c>
      <c r="BW203" s="144"/>
      <c r="BX203" s="144"/>
      <c r="BY203" s="144"/>
      <c r="BZ203" s="144"/>
      <c r="CA203" s="142">
        <v>0</v>
      </c>
      <c r="CB203" s="142">
        <v>0</v>
      </c>
      <c r="CC203" s="142">
        <v>0</v>
      </c>
      <c r="CD203" s="142">
        <v>0</v>
      </c>
      <c r="CE203" s="142">
        <v>0</v>
      </c>
      <c r="CF203" s="142">
        <v>0</v>
      </c>
      <c r="CG203" s="142">
        <v>0</v>
      </c>
      <c r="CH203" s="142">
        <v>0</v>
      </c>
      <c r="CI203" s="144">
        <v>0</v>
      </c>
      <c r="CJ203" s="142">
        <v>0</v>
      </c>
      <c r="CK203" s="142">
        <v>0</v>
      </c>
      <c r="CL203" s="144">
        <v>0</v>
      </c>
      <c r="CM203" s="144">
        <v>0</v>
      </c>
      <c r="CN203" s="143">
        <v>0</v>
      </c>
      <c r="CO203" s="144"/>
      <c r="CP203" s="144"/>
      <c r="CQ203" s="144"/>
      <c r="CR203" s="144"/>
      <c r="CS203" s="142">
        <v>0</v>
      </c>
      <c r="CT203" s="142">
        <v>0</v>
      </c>
      <c r="CU203" s="142">
        <v>0</v>
      </c>
      <c r="CV203" s="142">
        <v>0</v>
      </c>
      <c r="CW203" s="142">
        <v>0</v>
      </c>
      <c r="CX203" s="142">
        <v>0</v>
      </c>
      <c r="CY203" s="142">
        <v>0</v>
      </c>
      <c r="CZ203" s="142">
        <v>0</v>
      </c>
      <c r="DA203" s="144">
        <v>0</v>
      </c>
      <c r="DB203" s="142">
        <v>0</v>
      </c>
      <c r="DC203" s="142">
        <v>0</v>
      </c>
      <c r="DD203" s="144">
        <v>0</v>
      </c>
      <c r="DE203" s="144">
        <v>0</v>
      </c>
      <c r="DF203" s="143">
        <v>0</v>
      </c>
    </row>
    <row r="204" spans="1:110" ht="12.75" hidden="1" customHeight="1" outlineLevel="1" x14ac:dyDescent="0.25">
      <c r="A204" s="141">
        <v>8671</v>
      </c>
      <c r="B204" s="141" t="s">
        <v>489</v>
      </c>
      <c r="C204" s="141"/>
      <c r="D204" s="141"/>
      <c r="E204" s="141"/>
      <c r="F204" s="142">
        <v>0</v>
      </c>
      <c r="G204" s="142">
        <v>0</v>
      </c>
      <c r="H204" s="142">
        <v>0</v>
      </c>
      <c r="I204" s="142">
        <v>0</v>
      </c>
      <c r="J204" s="142">
        <v>0</v>
      </c>
      <c r="K204" s="142">
        <v>0</v>
      </c>
      <c r="L204" s="142">
        <v>0</v>
      </c>
      <c r="M204" s="142">
        <v>0</v>
      </c>
      <c r="N204" s="142">
        <v>0</v>
      </c>
      <c r="O204" s="142">
        <v>0</v>
      </c>
      <c r="P204" s="142">
        <v>0</v>
      </c>
      <c r="Q204" s="142">
        <v>0</v>
      </c>
      <c r="R204" s="142" t="s">
        <v>61</v>
      </c>
      <c r="S204" s="142">
        <v>0</v>
      </c>
      <c r="T204" s="143">
        <v>0</v>
      </c>
      <c r="U204" s="144"/>
      <c r="V204" s="144"/>
      <c r="W204" s="144"/>
      <c r="X204" s="144"/>
      <c r="Y204" s="142">
        <v>0</v>
      </c>
      <c r="Z204" s="142">
        <v>0</v>
      </c>
      <c r="AA204" s="142">
        <v>0</v>
      </c>
      <c r="AB204" s="142">
        <v>0</v>
      </c>
      <c r="AC204" s="142">
        <v>0</v>
      </c>
      <c r="AD204" s="142">
        <v>0</v>
      </c>
      <c r="AE204" s="142">
        <v>0</v>
      </c>
      <c r="AF204" s="142">
        <v>0</v>
      </c>
      <c r="AG204" s="144">
        <v>0</v>
      </c>
      <c r="AH204" s="142">
        <v>0</v>
      </c>
      <c r="AI204" s="142">
        <v>0</v>
      </c>
      <c r="AJ204" s="144">
        <v>0</v>
      </c>
      <c r="AK204" s="144">
        <v>0</v>
      </c>
      <c r="AL204" s="143">
        <v>0</v>
      </c>
      <c r="AM204" s="144"/>
      <c r="AN204" s="144"/>
      <c r="AO204" s="144"/>
      <c r="AP204" s="144"/>
      <c r="AQ204" s="142">
        <v>0</v>
      </c>
      <c r="AR204" s="142">
        <v>0</v>
      </c>
      <c r="AS204" s="142">
        <v>0</v>
      </c>
      <c r="AT204" s="142">
        <v>0</v>
      </c>
      <c r="AU204" s="142">
        <v>0</v>
      </c>
      <c r="AV204" s="142">
        <v>0</v>
      </c>
      <c r="AW204" s="142">
        <v>0</v>
      </c>
      <c r="AX204" s="142">
        <v>0</v>
      </c>
      <c r="AY204" s="144">
        <v>0</v>
      </c>
      <c r="AZ204" s="142">
        <v>0</v>
      </c>
      <c r="BA204" s="142">
        <v>0</v>
      </c>
      <c r="BB204" s="144">
        <v>0</v>
      </c>
      <c r="BC204" s="144">
        <v>0</v>
      </c>
      <c r="BD204" s="143">
        <v>0</v>
      </c>
      <c r="BE204" s="144"/>
      <c r="BF204" s="144"/>
      <c r="BG204" s="144"/>
      <c r="BH204" s="144"/>
      <c r="BI204" s="142">
        <v>0</v>
      </c>
      <c r="BJ204" s="142">
        <v>0</v>
      </c>
      <c r="BK204" s="142">
        <v>0</v>
      </c>
      <c r="BL204" s="142">
        <v>0</v>
      </c>
      <c r="BM204" s="142">
        <v>0</v>
      </c>
      <c r="BN204" s="142">
        <v>0</v>
      </c>
      <c r="BO204" s="142">
        <v>0</v>
      </c>
      <c r="BP204" s="142">
        <v>0</v>
      </c>
      <c r="BQ204" s="144">
        <v>0</v>
      </c>
      <c r="BR204" s="142">
        <v>0</v>
      </c>
      <c r="BS204" s="142">
        <v>0</v>
      </c>
      <c r="BT204" s="144">
        <v>0</v>
      </c>
      <c r="BU204" s="144">
        <v>0</v>
      </c>
      <c r="BV204" s="143">
        <v>0</v>
      </c>
      <c r="BW204" s="144"/>
      <c r="BX204" s="144"/>
      <c r="BY204" s="144"/>
      <c r="BZ204" s="144"/>
      <c r="CA204" s="142">
        <v>0</v>
      </c>
      <c r="CB204" s="142">
        <v>0</v>
      </c>
      <c r="CC204" s="142">
        <v>0</v>
      </c>
      <c r="CD204" s="142">
        <v>0</v>
      </c>
      <c r="CE204" s="142">
        <v>0</v>
      </c>
      <c r="CF204" s="142">
        <v>0</v>
      </c>
      <c r="CG204" s="142">
        <v>0</v>
      </c>
      <c r="CH204" s="142">
        <v>0</v>
      </c>
      <c r="CI204" s="144">
        <v>0</v>
      </c>
      <c r="CJ204" s="142">
        <v>0</v>
      </c>
      <c r="CK204" s="142">
        <v>0</v>
      </c>
      <c r="CL204" s="144">
        <v>0</v>
      </c>
      <c r="CM204" s="144">
        <v>0</v>
      </c>
      <c r="CN204" s="143">
        <v>0</v>
      </c>
      <c r="CO204" s="144"/>
      <c r="CP204" s="144"/>
      <c r="CQ204" s="144"/>
      <c r="CR204" s="144"/>
      <c r="CS204" s="142">
        <v>0</v>
      </c>
      <c r="CT204" s="142">
        <v>0</v>
      </c>
      <c r="CU204" s="142">
        <v>0</v>
      </c>
      <c r="CV204" s="142">
        <v>0</v>
      </c>
      <c r="CW204" s="142">
        <v>0</v>
      </c>
      <c r="CX204" s="142">
        <v>0</v>
      </c>
      <c r="CY204" s="142">
        <v>0</v>
      </c>
      <c r="CZ204" s="142">
        <v>0</v>
      </c>
      <c r="DA204" s="144">
        <v>0</v>
      </c>
      <c r="DB204" s="142">
        <v>0</v>
      </c>
      <c r="DC204" s="142">
        <v>0</v>
      </c>
      <c r="DD204" s="144">
        <v>0</v>
      </c>
      <c r="DE204" s="144">
        <v>0</v>
      </c>
      <c r="DF204" s="143">
        <v>0</v>
      </c>
    </row>
    <row r="205" spans="1:110" ht="12.75" hidden="1" customHeight="1" outlineLevel="1" x14ac:dyDescent="0.25">
      <c r="A205" s="141">
        <v>8672</v>
      </c>
      <c r="B205" s="141" t="s">
        <v>490</v>
      </c>
      <c r="C205" s="141"/>
      <c r="D205" s="141"/>
      <c r="E205" s="141"/>
      <c r="F205" s="142">
        <v>0</v>
      </c>
      <c r="G205" s="142">
        <v>0</v>
      </c>
      <c r="H205" s="142">
        <v>0</v>
      </c>
      <c r="I205" s="142">
        <v>0</v>
      </c>
      <c r="J205" s="142">
        <v>0</v>
      </c>
      <c r="K205" s="142">
        <v>0</v>
      </c>
      <c r="L205" s="142">
        <v>0</v>
      </c>
      <c r="M205" s="142">
        <v>0</v>
      </c>
      <c r="N205" s="142">
        <v>0</v>
      </c>
      <c r="O205" s="142">
        <v>0</v>
      </c>
      <c r="P205" s="142">
        <v>0</v>
      </c>
      <c r="Q205" s="142">
        <v>0</v>
      </c>
      <c r="R205" s="142" t="s">
        <v>61</v>
      </c>
      <c r="S205" s="142">
        <v>0</v>
      </c>
      <c r="T205" s="143">
        <v>0</v>
      </c>
      <c r="U205" s="144"/>
      <c r="V205" s="144"/>
      <c r="W205" s="144"/>
      <c r="X205" s="144"/>
      <c r="Y205" s="142">
        <v>0</v>
      </c>
      <c r="Z205" s="142">
        <v>0</v>
      </c>
      <c r="AA205" s="142">
        <v>0</v>
      </c>
      <c r="AB205" s="142">
        <v>0</v>
      </c>
      <c r="AC205" s="142">
        <v>0</v>
      </c>
      <c r="AD205" s="142">
        <v>0</v>
      </c>
      <c r="AE205" s="142">
        <v>0</v>
      </c>
      <c r="AF205" s="142">
        <v>0</v>
      </c>
      <c r="AG205" s="144">
        <v>0</v>
      </c>
      <c r="AH205" s="142">
        <v>0</v>
      </c>
      <c r="AI205" s="142">
        <v>0</v>
      </c>
      <c r="AJ205" s="144">
        <v>0</v>
      </c>
      <c r="AK205" s="144">
        <v>0</v>
      </c>
      <c r="AL205" s="143">
        <v>0</v>
      </c>
      <c r="AM205" s="144"/>
      <c r="AN205" s="144"/>
      <c r="AO205" s="144"/>
      <c r="AP205" s="144"/>
      <c r="AQ205" s="142">
        <v>0</v>
      </c>
      <c r="AR205" s="142">
        <v>0</v>
      </c>
      <c r="AS205" s="142">
        <v>0</v>
      </c>
      <c r="AT205" s="142">
        <v>0</v>
      </c>
      <c r="AU205" s="142">
        <v>0</v>
      </c>
      <c r="AV205" s="142">
        <v>0</v>
      </c>
      <c r="AW205" s="142">
        <v>0</v>
      </c>
      <c r="AX205" s="142">
        <v>0</v>
      </c>
      <c r="AY205" s="144">
        <v>0</v>
      </c>
      <c r="AZ205" s="142">
        <v>0</v>
      </c>
      <c r="BA205" s="142">
        <v>0</v>
      </c>
      <c r="BB205" s="144">
        <v>0</v>
      </c>
      <c r="BC205" s="144">
        <v>0</v>
      </c>
      <c r="BD205" s="143">
        <v>0</v>
      </c>
      <c r="BE205" s="144"/>
      <c r="BF205" s="144"/>
      <c r="BG205" s="144"/>
      <c r="BH205" s="144"/>
      <c r="BI205" s="142">
        <v>0</v>
      </c>
      <c r="BJ205" s="142">
        <v>0</v>
      </c>
      <c r="BK205" s="142">
        <v>0</v>
      </c>
      <c r="BL205" s="142">
        <v>0</v>
      </c>
      <c r="BM205" s="142">
        <v>0</v>
      </c>
      <c r="BN205" s="142">
        <v>0</v>
      </c>
      <c r="BO205" s="142">
        <v>0</v>
      </c>
      <c r="BP205" s="142">
        <v>0</v>
      </c>
      <c r="BQ205" s="144">
        <v>0</v>
      </c>
      <c r="BR205" s="142">
        <v>0</v>
      </c>
      <c r="BS205" s="142">
        <v>0</v>
      </c>
      <c r="BT205" s="144">
        <v>0</v>
      </c>
      <c r="BU205" s="144">
        <v>0</v>
      </c>
      <c r="BV205" s="143">
        <v>0</v>
      </c>
      <c r="BW205" s="144"/>
      <c r="BX205" s="144"/>
      <c r="BY205" s="144"/>
      <c r="BZ205" s="144"/>
      <c r="CA205" s="142">
        <v>0</v>
      </c>
      <c r="CB205" s="142">
        <v>0</v>
      </c>
      <c r="CC205" s="142">
        <v>0</v>
      </c>
      <c r="CD205" s="142">
        <v>0</v>
      </c>
      <c r="CE205" s="142">
        <v>0</v>
      </c>
      <c r="CF205" s="142">
        <v>0</v>
      </c>
      <c r="CG205" s="142">
        <v>0</v>
      </c>
      <c r="CH205" s="142">
        <v>0</v>
      </c>
      <c r="CI205" s="144">
        <v>0</v>
      </c>
      <c r="CJ205" s="142">
        <v>0</v>
      </c>
      <c r="CK205" s="142">
        <v>0</v>
      </c>
      <c r="CL205" s="144">
        <v>0</v>
      </c>
      <c r="CM205" s="144">
        <v>0</v>
      </c>
      <c r="CN205" s="143">
        <v>0</v>
      </c>
      <c r="CO205" s="144"/>
      <c r="CP205" s="144"/>
      <c r="CQ205" s="144"/>
      <c r="CR205" s="144"/>
      <c r="CS205" s="142">
        <v>0</v>
      </c>
      <c r="CT205" s="142">
        <v>0</v>
      </c>
      <c r="CU205" s="142">
        <v>0</v>
      </c>
      <c r="CV205" s="142">
        <v>0</v>
      </c>
      <c r="CW205" s="142">
        <v>0</v>
      </c>
      <c r="CX205" s="142">
        <v>0</v>
      </c>
      <c r="CY205" s="142">
        <v>0</v>
      </c>
      <c r="CZ205" s="142">
        <v>0</v>
      </c>
      <c r="DA205" s="144">
        <v>0</v>
      </c>
      <c r="DB205" s="142">
        <v>0</v>
      </c>
      <c r="DC205" s="142">
        <v>0</v>
      </c>
      <c r="DD205" s="144">
        <v>0</v>
      </c>
      <c r="DE205" s="144">
        <v>0</v>
      </c>
      <c r="DF205" s="143">
        <v>0</v>
      </c>
    </row>
    <row r="206" spans="1:110" ht="12.75" hidden="1" customHeight="1" outlineLevel="1" x14ac:dyDescent="0.25">
      <c r="A206" s="141">
        <v>8673</v>
      </c>
      <c r="B206" s="141" t="s">
        <v>491</v>
      </c>
      <c r="C206" s="141"/>
      <c r="D206" s="141"/>
      <c r="E206" s="141"/>
      <c r="F206" s="142">
        <v>0</v>
      </c>
      <c r="G206" s="142">
        <v>0</v>
      </c>
      <c r="H206" s="142">
        <v>0</v>
      </c>
      <c r="I206" s="142">
        <v>0</v>
      </c>
      <c r="J206" s="142">
        <v>0</v>
      </c>
      <c r="K206" s="142">
        <v>0</v>
      </c>
      <c r="L206" s="142">
        <v>0</v>
      </c>
      <c r="M206" s="142">
        <v>0</v>
      </c>
      <c r="N206" s="142">
        <v>0</v>
      </c>
      <c r="O206" s="142">
        <v>0</v>
      </c>
      <c r="P206" s="142">
        <v>0</v>
      </c>
      <c r="Q206" s="142">
        <v>0</v>
      </c>
      <c r="R206" s="142" t="s">
        <v>61</v>
      </c>
      <c r="S206" s="142">
        <v>0</v>
      </c>
      <c r="T206" s="143">
        <v>0</v>
      </c>
      <c r="U206" s="144"/>
      <c r="V206" s="144"/>
      <c r="W206" s="144"/>
      <c r="X206" s="144"/>
      <c r="Y206" s="142">
        <v>0</v>
      </c>
      <c r="Z206" s="142">
        <v>0</v>
      </c>
      <c r="AA206" s="142">
        <v>0</v>
      </c>
      <c r="AB206" s="142">
        <v>0</v>
      </c>
      <c r="AC206" s="142">
        <v>0</v>
      </c>
      <c r="AD206" s="142">
        <v>0</v>
      </c>
      <c r="AE206" s="142">
        <v>0</v>
      </c>
      <c r="AF206" s="142">
        <v>0</v>
      </c>
      <c r="AG206" s="144">
        <v>0</v>
      </c>
      <c r="AH206" s="142">
        <v>0</v>
      </c>
      <c r="AI206" s="142">
        <v>0</v>
      </c>
      <c r="AJ206" s="144">
        <v>0</v>
      </c>
      <c r="AK206" s="144">
        <v>0</v>
      </c>
      <c r="AL206" s="143">
        <v>0</v>
      </c>
      <c r="AM206" s="144"/>
      <c r="AN206" s="144"/>
      <c r="AO206" s="144"/>
      <c r="AP206" s="144"/>
      <c r="AQ206" s="142">
        <v>0</v>
      </c>
      <c r="AR206" s="142">
        <v>0</v>
      </c>
      <c r="AS206" s="142">
        <v>0</v>
      </c>
      <c r="AT206" s="142">
        <v>0</v>
      </c>
      <c r="AU206" s="142">
        <v>0</v>
      </c>
      <c r="AV206" s="142">
        <v>0</v>
      </c>
      <c r="AW206" s="142">
        <v>0</v>
      </c>
      <c r="AX206" s="142">
        <v>0</v>
      </c>
      <c r="AY206" s="144">
        <v>0</v>
      </c>
      <c r="AZ206" s="142">
        <v>0</v>
      </c>
      <c r="BA206" s="142">
        <v>0</v>
      </c>
      <c r="BB206" s="144">
        <v>0</v>
      </c>
      <c r="BC206" s="144">
        <v>0</v>
      </c>
      <c r="BD206" s="143">
        <v>0</v>
      </c>
      <c r="BE206" s="144"/>
      <c r="BF206" s="144"/>
      <c r="BG206" s="144"/>
      <c r="BH206" s="144"/>
      <c r="BI206" s="142">
        <v>0</v>
      </c>
      <c r="BJ206" s="142">
        <v>0</v>
      </c>
      <c r="BK206" s="142">
        <v>0</v>
      </c>
      <c r="BL206" s="142">
        <v>0</v>
      </c>
      <c r="BM206" s="142">
        <v>0</v>
      </c>
      <c r="BN206" s="142">
        <v>0</v>
      </c>
      <c r="BO206" s="142">
        <v>0</v>
      </c>
      <c r="BP206" s="142">
        <v>0</v>
      </c>
      <c r="BQ206" s="144">
        <v>0</v>
      </c>
      <c r="BR206" s="142">
        <v>0</v>
      </c>
      <c r="BS206" s="142">
        <v>0</v>
      </c>
      <c r="BT206" s="144">
        <v>0</v>
      </c>
      <c r="BU206" s="144">
        <v>0</v>
      </c>
      <c r="BV206" s="143">
        <v>0</v>
      </c>
      <c r="BW206" s="144"/>
      <c r="BX206" s="144"/>
      <c r="BY206" s="144"/>
      <c r="BZ206" s="144"/>
      <c r="CA206" s="142">
        <v>0</v>
      </c>
      <c r="CB206" s="142">
        <v>0</v>
      </c>
      <c r="CC206" s="142">
        <v>0</v>
      </c>
      <c r="CD206" s="142">
        <v>0</v>
      </c>
      <c r="CE206" s="142">
        <v>0</v>
      </c>
      <c r="CF206" s="142">
        <v>0</v>
      </c>
      <c r="CG206" s="142">
        <v>0</v>
      </c>
      <c r="CH206" s="142">
        <v>0</v>
      </c>
      <c r="CI206" s="144">
        <v>0</v>
      </c>
      <c r="CJ206" s="142">
        <v>0</v>
      </c>
      <c r="CK206" s="142">
        <v>0</v>
      </c>
      <c r="CL206" s="144">
        <v>0</v>
      </c>
      <c r="CM206" s="144">
        <v>0</v>
      </c>
      <c r="CN206" s="143">
        <v>0</v>
      </c>
      <c r="CO206" s="144"/>
      <c r="CP206" s="144"/>
      <c r="CQ206" s="144"/>
      <c r="CR206" s="144"/>
      <c r="CS206" s="142">
        <v>0</v>
      </c>
      <c r="CT206" s="142">
        <v>0</v>
      </c>
      <c r="CU206" s="142">
        <v>0</v>
      </c>
      <c r="CV206" s="142">
        <v>0</v>
      </c>
      <c r="CW206" s="142">
        <v>0</v>
      </c>
      <c r="CX206" s="142">
        <v>0</v>
      </c>
      <c r="CY206" s="142">
        <v>0</v>
      </c>
      <c r="CZ206" s="142">
        <v>0</v>
      </c>
      <c r="DA206" s="144">
        <v>0</v>
      </c>
      <c r="DB206" s="142">
        <v>0</v>
      </c>
      <c r="DC206" s="142">
        <v>0</v>
      </c>
      <c r="DD206" s="144">
        <v>0</v>
      </c>
      <c r="DE206" s="144">
        <v>0</v>
      </c>
      <c r="DF206" s="143">
        <v>0</v>
      </c>
    </row>
    <row r="207" spans="1:110" ht="12.75" hidden="1" customHeight="1" outlineLevel="1" x14ac:dyDescent="0.25">
      <c r="A207" s="141">
        <v>8675</v>
      </c>
      <c r="B207" s="141" t="s">
        <v>492</v>
      </c>
      <c r="C207" s="141"/>
      <c r="D207" s="141"/>
      <c r="E207" s="141"/>
      <c r="F207" s="142">
        <v>0</v>
      </c>
      <c r="G207" s="142">
        <v>0</v>
      </c>
      <c r="H207" s="142">
        <v>0</v>
      </c>
      <c r="I207" s="142">
        <v>0</v>
      </c>
      <c r="J207" s="142">
        <v>0</v>
      </c>
      <c r="K207" s="142">
        <v>0</v>
      </c>
      <c r="L207" s="142">
        <v>0</v>
      </c>
      <c r="M207" s="142">
        <v>0</v>
      </c>
      <c r="N207" s="142">
        <v>0</v>
      </c>
      <c r="O207" s="142">
        <v>0</v>
      </c>
      <c r="P207" s="142">
        <v>0</v>
      </c>
      <c r="Q207" s="142">
        <v>0</v>
      </c>
      <c r="R207" s="142" t="s">
        <v>61</v>
      </c>
      <c r="S207" s="142">
        <v>0</v>
      </c>
      <c r="T207" s="143">
        <v>0</v>
      </c>
      <c r="U207" s="144"/>
      <c r="V207" s="144"/>
      <c r="W207" s="144"/>
      <c r="X207" s="144"/>
      <c r="Y207" s="142">
        <v>0</v>
      </c>
      <c r="Z207" s="142">
        <v>0</v>
      </c>
      <c r="AA207" s="142">
        <v>0</v>
      </c>
      <c r="AB207" s="142">
        <v>0</v>
      </c>
      <c r="AC207" s="142">
        <v>0</v>
      </c>
      <c r="AD207" s="142">
        <v>0</v>
      </c>
      <c r="AE207" s="142">
        <v>0</v>
      </c>
      <c r="AF207" s="142">
        <v>0</v>
      </c>
      <c r="AG207" s="144">
        <v>0</v>
      </c>
      <c r="AH207" s="142">
        <v>0</v>
      </c>
      <c r="AI207" s="142">
        <v>0</v>
      </c>
      <c r="AJ207" s="144">
        <v>0</v>
      </c>
      <c r="AK207" s="144">
        <v>0</v>
      </c>
      <c r="AL207" s="143">
        <v>0</v>
      </c>
      <c r="AM207" s="144"/>
      <c r="AN207" s="144"/>
      <c r="AO207" s="144"/>
      <c r="AP207" s="144"/>
      <c r="AQ207" s="142">
        <v>0</v>
      </c>
      <c r="AR207" s="142">
        <v>0</v>
      </c>
      <c r="AS207" s="142">
        <v>0</v>
      </c>
      <c r="AT207" s="142">
        <v>0</v>
      </c>
      <c r="AU207" s="142">
        <v>0</v>
      </c>
      <c r="AV207" s="142">
        <v>0</v>
      </c>
      <c r="AW207" s="142">
        <v>0</v>
      </c>
      <c r="AX207" s="142">
        <v>0</v>
      </c>
      <c r="AY207" s="144">
        <v>0</v>
      </c>
      <c r="AZ207" s="142">
        <v>0</v>
      </c>
      <c r="BA207" s="142">
        <v>0</v>
      </c>
      <c r="BB207" s="144">
        <v>0</v>
      </c>
      <c r="BC207" s="144">
        <v>0</v>
      </c>
      <c r="BD207" s="143">
        <v>0</v>
      </c>
      <c r="BE207" s="144"/>
      <c r="BF207" s="144"/>
      <c r="BG207" s="144"/>
      <c r="BH207" s="144"/>
      <c r="BI207" s="142">
        <v>0</v>
      </c>
      <c r="BJ207" s="142">
        <v>0</v>
      </c>
      <c r="BK207" s="142">
        <v>0</v>
      </c>
      <c r="BL207" s="142">
        <v>0</v>
      </c>
      <c r="BM207" s="142">
        <v>0</v>
      </c>
      <c r="BN207" s="142">
        <v>0</v>
      </c>
      <c r="BO207" s="142">
        <v>0</v>
      </c>
      <c r="BP207" s="142">
        <v>0</v>
      </c>
      <c r="BQ207" s="144">
        <v>0</v>
      </c>
      <c r="BR207" s="142">
        <v>0</v>
      </c>
      <c r="BS207" s="142">
        <v>0</v>
      </c>
      <c r="BT207" s="144">
        <v>0</v>
      </c>
      <c r="BU207" s="144">
        <v>0</v>
      </c>
      <c r="BV207" s="143">
        <v>0</v>
      </c>
      <c r="BW207" s="144"/>
      <c r="BX207" s="144"/>
      <c r="BY207" s="144"/>
      <c r="BZ207" s="144"/>
      <c r="CA207" s="142">
        <v>0</v>
      </c>
      <c r="CB207" s="142">
        <v>0</v>
      </c>
      <c r="CC207" s="142">
        <v>0</v>
      </c>
      <c r="CD207" s="142">
        <v>0</v>
      </c>
      <c r="CE207" s="142">
        <v>0</v>
      </c>
      <c r="CF207" s="142">
        <v>0</v>
      </c>
      <c r="CG207" s="142">
        <v>0</v>
      </c>
      <c r="CH207" s="142">
        <v>0</v>
      </c>
      <c r="CI207" s="144">
        <v>0</v>
      </c>
      <c r="CJ207" s="142">
        <v>0</v>
      </c>
      <c r="CK207" s="142">
        <v>0</v>
      </c>
      <c r="CL207" s="144">
        <v>0</v>
      </c>
      <c r="CM207" s="144">
        <v>0</v>
      </c>
      <c r="CN207" s="143">
        <v>0</v>
      </c>
      <c r="CO207" s="144"/>
      <c r="CP207" s="144"/>
      <c r="CQ207" s="144"/>
      <c r="CR207" s="144"/>
      <c r="CS207" s="142">
        <v>0</v>
      </c>
      <c r="CT207" s="142">
        <v>0</v>
      </c>
      <c r="CU207" s="142">
        <v>0</v>
      </c>
      <c r="CV207" s="142">
        <v>0</v>
      </c>
      <c r="CW207" s="142">
        <v>0</v>
      </c>
      <c r="CX207" s="142">
        <v>0</v>
      </c>
      <c r="CY207" s="142">
        <v>0</v>
      </c>
      <c r="CZ207" s="142">
        <v>0</v>
      </c>
      <c r="DA207" s="144">
        <v>0</v>
      </c>
      <c r="DB207" s="142">
        <v>0</v>
      </c>
      <c r="DC207" s="142">
        <v>0</v>
      </c>
      <c r="DD207" s="144">
        <v>0</v>
      </c>
      <c r="DE207" s="144">
        <v>0</v>
      </c>
      <c r="DF207" s="143">
        <v>0</v>
      </c>
    </row>
    <row r="208" spans="1:110" ht="12.75" hidden="1" customHeight="1" outlineLevel="1" x14ac:dyDescent="0.25">
      <c r="A208" s="141">
        <v>8676</v>
      </c>
      <c r="B208" s="141" t="s">
        <v>493</v>
      </c>
      <c r="C208" s="141"/>
      <c r="D208" s="141"/>
      <c r="E208" s="141"/>
      <c r="F208" s="142">
        <v>0</v>
      </c>
      <c r="G208" s="142">
        <v>0</v>
      </c>
      <c r="H208" s="142">
        <v>0</v>
      </c>
      <c r="I208" s="142">
        <v>0</v>
      </c>
      <c r="J208" s="142">
        <v>0</v>
      </c>
      <c r="K208" s="142">
        <v>0</v>
      </c>
      <c r="L208" s="142">
        <v>0</v>
      </c>
      <c r="M208" s="142">
        <v>0</v>
      </c>
      <c r="N208" s="142">
        <v>0</v>
      </c>
      <c r="O208" s="142">
        <v>0</v>
      </c>
      <c r="P208" s="142">
        <v>0</v>
      </c>
      <c r="Q208" s="142">
        <v>0</v>
      </c>
      <c r="R208" s="142" t="s">
        <v>61</v>
      </c>
      <c r="S208" s="142">
        <v>0</v>
      </c>
      <c r="T208" s="143">
        <v>0</v>
      </c>
      <c r="U208" s="144"/>
      <c r="V208" s="144"/>
      <c r="W208" s="144"/>
      <c r="X208" s="144"/>
      <c r="Y208" s="142">
        <v>0</v>
      </c>
      <c r="Z208" s="142">
        <v>0</v>
      </c>
      <c r="AA208" s="142">
        <v>0</v>
      </c>
      <c r="AB208" s="142">
        <v>0</v>
      </c>
      <c r="AC208" s="142">
        <v>0</v>
      </c>
      <c r="AD208" s="142">
        <v>0</v>
      </c>
      <c r="AE208" s="142">
        <v>0</v>
      </c>
      <c r="AF208" s="142">
        <v>0</v>
      </c>
      <c r="AG208" s="144">
        <v>0</v>
      </c>
      <c r="AH208" s="142">
        <v>0</v>
      </c>
      <c r="AI208" s="142">
        <v>0</v>
      </c>
      <c r="AJ208" s="144">
        <v>0</v>
      </c>
      <c r="AK208" s="144">
        <v>0</v>
      </c>
      <c r="AL208" s="143">
        <v>0</v>
      </c>
      <c r="AM208" s="144"/>
      <c r="AN208" s="144"/>
      <c r="AO208" s="144"/>
      <c r="AP208" s="144"/>
      <c r="AQ208" s="142">
        <v>0</v>
      </c>
      <c r="AR208" s="142">
        <v>0</v>
      </c>
      <c r="AS208" s="142">
        <v>0</v>
      </c>
      <c r="AT208" s="142">
        <v>0</v>
      </c>
      <c r="AU208" s="142">
        <v>0</v>
      </c>
      <c r="AV208" s="142">
        <v>0</v>
      </c>
      <c r="AW208" s="142">
        <v>0</v>
      </c>
      <c r="AX208" s="142">
        <v>0</v>
      </c>
      <c r="AY208" s="144">
        <v>0</v>
      </c>
      <c r="AZ208" s="142">
        <v>0</v>
      </c>
      <c r="BA208" s="142">
        <v>0</v>
      </c>
      <c r="BB208" s="144">
        <v>0</v>
      </c>
      <c r="BC208" s="144">
        <v>0</v>
      </c>
      <c r="BD208" s="143">
        <v>0</v>
      </c>
      <c r="BE208" s="144"/>
      <c r="BF208" s="144"/>
      <c r="BG208" s="144"/>
      <c r="BH208" s="144"/>
      <c r="BI208" s="142">
        <v>0</v>
      </c>
      <c r="BJ208" s="142">
        <v>0</v>
      </c>
      <c r="BK208" s="142">
        <v>0</v>
      </c>
      <c r="BL208" s="142">
        <v>0</v>
      </c>
      <c r="BM208" s="142">
        <v>0</v>
      </c>
      <c r="BN208" s="142">
        <v>0</v>
      </c>
      <c r="BO208" s="142">
        <v>0</v>
      </c>
      <c r="BP208" s="142">
        <v>0</v>
      </c>
      <c r="BQ208" s="144">
        <v>0</v>
      </c>
      <c r="BR208" s="142">
        <v>0</v>
      </c>
      <c r="BS208" s="142">
        <v>0</v>
      </c>
      <c r="BT208" s="144">
        <v>0</v>
      </c>
      <c r="BU208" s="144">
        <v>0</v>
      </c>
      <c r="BV208" s="143">
        <v>0</v>
      </c>
      <c r="BW208" s="144"/>
      <c r="BX208" s="144"/>
      <c r="BY208" s="144"/>
      <c r="BZ208" s="144"/>
      <c r="CA208" s="142">
        <v>0</v>
      </c>
      <c r="CB208" s="142">
        <v>0</v>
      </c>
      <c r="CC208" s="142">
        <v>0</v>
      </c>
      <c r="CD208" s="142">
        <v>0</v>
      </c>
      <c r="CE208" s="142">
        <v>0</v>
      </c>
      <c r="CF208" s="142">
        <v>0</v>
      </c>
      <c r="CG208" s="142">
        <v>0</v>
      </c>
      <c r="CH208" s="142">
        <v>0</v>
      </c>
      <c r="CI208" s="144">
        <v>0</v>
      </c>
      <c r="CJ208" s="142">
        <v>0</v>
      </c>
      <c r="CK208" s="142">
        <v>0</v>
      </c>
      <c r="CL208" s="144">
        <v>0</v>
      </c>
      <c r="CM208" s="144">
        <v>0</v>
      </c>
      <c r="CN208" s="143">
        <v>0</v>
      </c>
      <c r="CO208" s="144"/>
      <c r="CP208" s="144"/>
      <c r="CQ208" s="144"/>
      <c r="CR208" s="144"/>
      <c r="CS208" s="142">
        <v>0</v>
      </c>
      <c r="CT208" s="142">
        <v>0</v>
      </c>
      <c r="CU208" s="142">
        <v>0</v>
      </c>
      <c r="CV208" s="142">
        <v>0</v>
      </c>
      <c r="CW208" s="142">
        <v>0</v>
      </c>
      <c r="CX208" s="142">
        <v>0</v>
      </c>
      <c r="CY208" s="142">
        <v>0</v>
      </c>
      <c r="CZ208" s="142">
        <v>0</v>
      </c>
      <c r="DA208" s="144">
        <v>0</v>
      </c>
      <c r="DB208" s="142">
        <v>0</v>
      </c>
      <c r="DC208" s="142">
        <v>0</v>
      </c>
      <c r="DD208" s="144">
        <v>0</v>
      </c>
      <c r="DE208" s="144">
        <v>0</v>
      </c>
      <c r="DF208" s="143">
        <v>0</v>
      </c>
    </row>
    <row r="209" spans="1:110" ht="12.75" hidden="1" customHeight="1" outlineLevel="1" x14ac:dyDescent="0.25">
      <c r="A209" s="141">
        <v>8678</v>
      </c>
      <c r="B209" s="141" t="s">
        <v>494</v>
      </c>
      <c r="C209" s="141"/>
      <c r="D209" s="141"/>
      <c r="E209" s="141"/>
      <c r="F209" s="142">
        <v>0</v>
      </c>
      <c r="G209" s="142">
        <v>0</v>
      </c>
      <c r="H209" s="142">
        <v>0</v>
      </c>
      <c r="I209" s="142">
        <v>0</v>
      </c>
      <c r="J209" s="142">
        <v>0</v>
      </c>
      <c r="K209" s="142">
        <v>0</v>
      </c>
      <c r="L209" s="142">
        <v>0</v>
      </c>
      <c r="M209" s="142">
        <v>0</v>
      </c>
      <c r="N209" s="142">
        <v>0</v>
      </c>
      <c r="O209" s="142">
        <v>0</v>
      </c>
      <c r="P209" s="142">
        <v>0</v>
      </c>
      <c r="Q209" s="142">
        <v>0</v>
      </c>
      <c r="R209" s="142" t="s">
        <v>61</v>
      </c>
      <c r="S209" s="142">
        <v>0</v>
      </c>
      <c r="T209" s="143">
        <v>0</v>
      </c>
      <c r="U209" s="144"/>
      <c r="V209" s="144"/>
      <c r="W209" s="144"/>
      <c r="X209" s="144"/>
      <c r="Y209" s="142">
        <v>0</v>
      </c>
      <c r="Z209" s="142">
        <v>0</v>
      </c>
      <c r="AA209" s="142">
        <v>0</v>
      </c>
      <c r="AB209" s="142">
        <v>0</v>
      </c>
      <c r="AC209" s="142">
        <v>0</v>
      </c>
      <c r="AD209" s="142">
        <v>0</v>
      </c>
      <c r="AE209" s="142">
        <v>0</v>
      </c>
      <c r="AF209" s="142">
        <v>0</v>
      </c>
      <c r="AG209" s="144">
        <v>0</v>
      </c>
      <c r="AH209" s="142">
        <v>0</v>
      </c>
      <c r="AI209" s="142">
        <v>0</v>
      </c>
      <c r="AJ209" s="144">
        <v>0</v>
      </c>
      <c r="AK209" s="144">
        <v>0</v>
      </c>
      <c r="AL209" s="143">
        <v>0</v>
      </c>
      <c r="AM209" s="144"/>
      <c r="AN209" s="144"/>
      <c r="AO209" s="144"/>
      <c r="AP209" s="144"/>
      <c r="AQ209" s="142">
        <v>0</v>
      </c>
      <c r="AR209" s="142">
        <v>0</v>
      </c>
      <c r="AS209" s="142">
        <v>0</v>
      </c>
      <c r="AT209" s="142">
        <v>0</v>
      </c>
      <c r="AU209" s="142">
        <v>0</v>
      </c>
      <c r="AV209" s="142">
        <v>0</v>
      </c>
      <c r="AW209" s="142">
        <v>0</v>
      </c>
      <c r="AX209" s="142">
        <v>0</v>
      </c>
      <c r="AY209" s="144">
        <v>0</v>
      </c>
      <c r="AZ209" s="142">
        <v>0</v>
      </c>
      <c r="BA209" s="142">
        <v>0</v>
      </c>
      <c r="BB209" s="144">
        <v>0</v>
      </c>
      <c r="BC209" s="144">
        <v>0</v>
      </c>
      <c r="BD209" s="143">
        <v>0</v>
      </c>
      <c r="BE209" s="144"/>
      <c r="BF209" s="144"/>
      <c r="BG209" s="144"/>
      <c r="BH209" s="144"/>
      <c r="BI209" s="142">
        <v>0</v>
      </c>
      <c r="BJ209" s="142">
        <v>0</v>
      </c>
      <c r="BK209" s="142">
        <v>0</v>
      </c>
      <c r="BL209" s="142">
        <v>0</v>
      </c>
      <c r="BM209" s="142">
        <v>0</v>
      </c>
      <c r="BN209" s="142">
        <v>0</v>
      </c>
      <c r="BO209" s="142">
        <v>0</v>
      </c>
      <c r="BP209" s="142">
        <v>0</v>
      </c>
      <c r="BQ209" s="144">
        <v>0</v>
      </c>
      <c r="BR209" s="142">
        <v>0</v>
      </c>
      <c r="BS209" s="142">
        <v>0</v>
      </c>
      <c r="BT209" s="144">
        <v>0</v>
      </c>
      <c r="BU209" s="144">
        <v>0</v>
      </c>
      <c r="BV209" s="143">
        <v>0</v>
      </c>
      <c r="BW209" s="144"/>
      <c r="BX209" s="144"/>
      <c r="BY209" s="144"/>
      <c r="BZ209" s="144"/>
      <c r="CA209" s="142">
        <v>0</v>
      </c>
      <c r="CB209" s="142">
        <v>0</v>
      </c>
      <c r="CC209" s="142">
        <v>0</v>
      </c>
      <c r="CD209" s="142">
        <v>0</v>
      </c>
      <c r="CE209" s="142">
        <v>0</v>
      </c>
      <c r="CF209" s="142">
        <v>0</v>
      </c>
      <c r="CG209" s="142">
        <v>0</v>
      </c>
      <c r="CH209" s="142">
        <v>0</v>
      </c>
      <c r="CI209" s="144">
        <v>0</v>
      </c>
      <c r="CJ209" s="142">
        <v>0</v>
      </c>
      <c r="CK209" s="142">
        <v>0</v>
      </c>
      <c r="CL209" s="144">
        <v>0</v>
      </c>
      <c r="CM209" s="144">
        <v>0</v>
      </c>
      <c r="CN209" s="143">
        <v>0</v>
      </c>
      <c r="CO209" s="144"/>
      <c r="CP209" s="144"/>
      <c r="CQ209" s="144"/>
      <c r="CR209" s="144"/>
      <c r="CS209" s="142">
        <v>0</v>
      </c>
      <c r="CT209" s="142">
        <v>0</v>
      </c>
      <c r="CU209" s="142">
        <v>0</v>
      </c>
      <c r="CV209" s="142">
        <v>0</v>
      </c>
      <c r="CW209" s="142">
        <v>0</v>
      </c>
      <c r="CX209" s="142">
        <v>0</v>
      </c>
      <c r="CY209" s="142">
        <v>0</v>
      </c>
      <c r="CZ209" s="142">
        <v>0</v>
      </c>
      <c r="DA209" s="144">
        <v>0</v>
      </c>
      <c r="DB209" s="142">
        <v>0</v>
      </c>
      <c r="DC209" s="142">
        <v>0</v>
      </c>
      <c r="DD209" s="144">
        <v>0</v>
      </c>
      <c r="DE209" s="144">
        <v>0</v>
      </c>
      <c r="DF209" s="143">
        <v>0</v>
      </c>
    </row>
    <row r="210" spans="1:110" ht="12.75" hidden="1" customHeight="1" outlineLevel="1" x14ac:dyDescent="0.25">
      <c r="A210" s="141">
        <v>8681</v>
      </c>
      <c r="B210" s="141" t="s">
        <v>495</v>
      </c>
      <c r="C210" s="141"/>
      <c r="D210" s="141"/>
      <c r="E210" s="141"/>
      <c r="F210" s="142">
        <v>0</v>
      </c>
      <c r="G210" s="142">
        <v>0</v>
      </c>
      <c r="H210" s="142">
        <v>0</v>
      </c>
      <c r="I210" s="142">
        <v>0</v>
      </c>
      <c r="J210" s="142">
        <v>0</v>
      </c>
      <c r="K210" s="142">
        <v>0</v>
      </c>
      <c r="L210" s="142">
        <v>0</v>
      </c>
      <c r="M210" s="142">
        <v>0</v>
      </c>
      <c r="N210" s="142">
        <v>0</v>
      </c>
      <c r="O210" s="142">
        <v>0</v>
      </c>
      <c r="P210" s="142">
        <v>0</v>
      </c>
      <c r="Q210" s="142">
        <v>0</v>
      </c>
      <c r="R210" s="142" t="s">
        <v>61</v>
      </c>
      <c r="S210" s="142">
        <v>0</v>
      </c>
      <c r="T210" s="143">
        <v>0</v>
      </c>
      <c r="U210" s="144"/>
      <c r="V210" s="144"/>
      <c r="W210" s="144"/>
      <c r="X210" s="144"/>
      <c r="Y210" s="142">
        <v>0</v>
      </c>
      <c r="Z210" s="142">
        <v>0</v>
      </c>
      <c r="AA210" s="142">
        <v>0</v>
      </c>
      <c r="AB210" s="142">
        <v>0</v>
      </c>
      <c r="AC210" s="142">
        <v>0</v>
      </c>
      <c r="AD210" s="142">
        <v>0</v>
      </c>
      <c r="AE210" s="142">
        <v>0</v>
      </c>
      <c r="AF210" s="142">
        <v>0</v>
      </c>
      <c r="AG210" s="144">
        <v>0</v>
      </c>
      <c r="AH210" s="142">
        <v>0</v>
      </c>
      <c r="AI210" s="142">
        <v>0</v>
      </c>
      <c r="AJ210" s="144">
        <v>0</v>
      </c>
      <c r="AK210" s="144">
        <v>0</v>
      </c>
      <c r="AL210" s="143">
        <v>0</v>
      </c>
      <c r="AM210" s="144"/>
      <c r="AN210" s="144"/>
      <c r="AO210" s="144"/>
      <c r="AP210" s="144"/>
      <c r="AQ210" s="142">
        <v>0</v>
      </c>
      <c r="AR210" s="142">
        <v>0</v>
      </c>
      <c r="AS210" s="142">
        <v>0</v>
      </c>
      <c r="AT210" s="142">
        <v>0</v>
      </c>
      <c r="AU210" s="142">
        <v>0</v>
      </c>
      <c r="AV210" s="142">
        <v>0</v>
      </c>
      <c r="AW210" s="142">
        <v>0</v>
      </c>
      <c r="AX210" s="142">
        <v>0</v>
      </c>
      <c r="AY210" s="144">
        <v>0</v>
      </c>
      <c r="AZ210" s="142">
        <v>0</v>
      </c>
      <c r="BA210" s="142">
        <v>0</v>
      </c>
      <c r="BB210" s="144">
        <v>0</v>
      </c>
      <c r="BC210" s="144">
        <v>0</v>
      </c>
      <c r="BD210" s="143">
        <v>0</v>
      </c>
      <c r="BE210" s="144"/>
      <c r="BF210" s="144"/>
      <c r="BG210" s="144"/>
      <c r="BH210" s="144"/>
      <c r="BI210" s="142">
        <v>0</v>
      </c>
      <c r="BJ210" s="142">
        <v>0</v>
      </c>
      <c r="BK210" s="142">
        <v>0</v>
      </c>
      <c r="BL210" s="142">
        <v>0</v>
      </c>
      <c r="BM210" s="142">
        <v>0</v>
      </c>
      <c r="BN210" s="142">
        <v>0</v>
      </c>
      <c r="BO210" s="142">
        <v>0</v>
      </c>
      <c r="BP210" s="142">
        <v>0</v>
      </c>
      <c r="BQ210" s="144">
        <v>0</v>
      </c>
      <c r="BR210" s="142">
        <v>0</v>
      </c>
      <c r="BS210" s="142">
        <v>0</v>
      </c>
      <c r="BT210" s="144">
        <v>0</v>
      </c>
      <c r="BU210" s="144">
        <v>0</v>
      </c>
      <c r="BV210" s="143">
        <v>0</v>
      </c>
      <c r="BW210" s="144"/>
      <c r="BX210" s="144"/>
      <c r="BY210" s="144"/>
      <c r="BZ210" s="144"/>
      <c r="CA210" s="142">
        <v>0</v>
      </c>
      <c r="CB210" s="142">
        <v>0</v>
      </c>
      <c r="CC210" s="142">
        <v>0</v>
      </c>
      <c r="CD210" s="142">
        <v>0</v>
      </c>
      <c r="CE210" s="142">
        <v>0</v>
      </c>
      <c r="CF210" s="142">
        <v>0</v>
      </c>
      <c r="CG210" s="142">
        <v>0</v>
      </c>
      <c r="CH210" s="142">
        <v>0</v>
      </c>
      <c r="CI210" s="144">
        <v>0</v>
      </c>
      <c r="CJ210" s="142">
        <v>0</v>
      </c>
      <c r="CK210" s="142">
        <v>0</v>
      </c>
      <c r="CL210" s="144">
        <v>0</v>
      </c>
      <c r="CM210" s="144">
        <v>0</v>
      </c>
      <c r="CN210" s="143">
        <v>0</v>
      </c>
      <c r="CO210" s="144"/>
      <c r="CP210" s="144"/>
      <c r="CQ210" s="144"/>
      <c r="CR210" s="144"/>
      <c r="CS210" s="142">
        <v>0</v>
      </c>
      <c r="CT210" s="142">
        <v>0</v>
      </c>
      <c r="CU210" s="142">
        <v>0</v>
      </c>
      <c r="CV210" s="142">
        <v>0</v>
      </c>
      <c r="CW210" s="142">
        <v>0</v>
      </c>
      <c r="CX210" s="142">
        <v>0</v>
      </c>
      <c r="CY210" s="142">
        <v>0</v>
      </c>
      <c r="CZ210" s="142">
        <v>0</v>
      </c>
      <c r="DA210" s="144">
        <v>0</v>
      </c>
      <c r="DB210" s="142">
        <v>0</v>
      </c>
      <c r="DC210" s="142">
        <v>0</v>
      </c>
      <c r="DD210" s="144">
        <v>0</v>
      </c>
      <c r="DE210" s="144">
        <v>0</v>
      </c>
      <c r="DF210" s="143">
        <v>0</v>
      </c>
    </row>
    <row r="211" spans="1:110" ht="12.75" hidden="1" customHeight="1" outlineLevel="1" x14ac:dyDescent="0.25">
      <c r="A211" s="141">
        <v>8682</v>
      </c>
      <c r="B211" s="141" t="s">
        <v>496</v>
      </c>
      <c r="C211" s="141"/>
      <c r="D211" s="141"/>
      <c r="E211" s="141"/>
      <c r="F211" s="142">
        <v>0</v>
      </c>
      <c r="G211" s="142">
        <v>0</v>
      </c>
      <c r="H211" s="142">
        <v>0</v>
      </c>
      <c r="I211" s="142">
        <v>0</v>
      </c>
      <c r="J211" s="142">
        <v>0</v>
      </c>
      <c r="K211" s="142">
        <v>0</v>
      </c>
      <c r="L211" s="142">
        <v>0</v>
      </c>
      <c r="M211" s="142">
        <v>0</v>
      </c>
      <c r="N211" s="142">
        <v>0</v>
      </c>
      <c r="O211" s="142">
        <v>0</v>
      </c>
      <c r="P211" s="142">
        <v>0</v>
      </c>
      <c r="Q211" s="142">
        <v>0</v>
      </c>
      <c r="R211" s="142" t="s">
        <v>61</v>
      </c>
      <c r="S211" s="142">
        <v>0</v>
      </c>
      <c r="T211" s="143">
        <v>0</v>
      </c>
      <c r="U211" s="144"/>
      <c r="V211" s="144"/>
      <c r="W211" s="144"/>
      <c r="X211" s="144"/>
      <c r="Y211" s="142">
        <v>0</v>
      </c>
      <c r="Z211" s="142">
        <v>0</v>
      </c>
      <c r="AA211" s="142">
        <v>0</v>
      </c>
      <c r="AB211" s="142">
        <v>0</v>
      </c>
      <c r="AC211" s="142">
        <v>0</v>
      </c>
      <c r="AD211" s="142">
        <v>0</v>
      </c>
      <c r="AE211" s="142">
        <v>0</v>
      </c>
      <c r="AF211" s="142">
        <v>0</v>
      </c>
      <c r="AG211" s="144">
        <v>0</v>
      </c>
      <c r="AH211" s="142">
        <v>0</v>
      </c>
      <c r="AI211" s="142">
        <v>0</v>
      </c>
      <c r="AJ211" s="144">
        <v>0</v>
      </c>
      <c r="AK211" s="144">
        <v>0</v>
      </c>
      <c r="AL211" s="143">
        <v>0</v>
      </c>
      <c r="AM211" s="144"/>
      <c r="AN211" s="144"/>
      <c r="AO211" s="144"/>
      <c r="AP211" s="144"/>
      <c r="AQ211" s="142">
        <v>0</v>
      </c>
      <c r="AR211" s="142">
        <v>0</v>
      </c>
      <c r="AS211" s="142">
        <v>0</v>
      </c>
      <c r="AT211" s="142">
        <v>0</v>
      </c>
      <c r="AU211" s="142">
        <v>0</v>
      </c>
      <c r="AV211" s="142">
        <v>0</v>
      </c>
      <c r="AW211" s="142">
        <v>0</v>
      </c>
      <c r="AX211" s="142">
        <v>0</v>
      </c>
      <c r="AY211" s="144">
        <v>0</v>
      </c>
      <c r="AZ211" s="142">
        <v>0</v>
      </c>
      <c r="BA211" s="142">
        <v>0</v>
      </c>
      <c r="BB211" s="144">
        <v>0</v>
      </c>
      <c r="BC211" s="144">
        <v>0</v>
      </c>
      <c r="BD211" s="143">
        <v>0</v>
      </c>
      <c r="BE211" s="144"/>
      <c r="BF211" s="144"/>
      <c r="BG211" s="144"/>
      <c r="BH211" s="144"/>
      <c r="BI211" s="142">
        <v>0</v>
      </c>
      <c r="BJ211" s="142">
        <v>0</v>
      </c>
      <c r="BK211" s="142">
        <v>0</v>
      </c>
      <c r="BL211" s="142">
        <v>0</v>
      </c>
      <c r="BM211" s="142">
        <v>0</v>
      </c>
      <c r="BN211" s="142">
        <v>0</v>
      </c>
      <c r="BO211" s="142">
        <v>0</v>
      </c>
      <c r="BP211" s="142">
        <v>0</v>
      </c>
      <c r="BQ211" s="144">
        <v>0</v>
      </c>
      <c r="BR211" s="142">
        <v>0</v>
      </c>
      <c r="BS211" s="142">
        <v>0</v>
      </c>
      <c r="BT211" s="144">
        <v>0</v>
      </c>
      <c r="BU211" s="144">
        <v>0</v>
      </c>
      <c r="BV211" s="143">
        <v>0</v>
      </c>
      <c r="BW211" s="144"/>
      <c r="BX211" s="144"/>
      <c r="BY211" s="144"/>
      <c r="BZ211" s="144"/>
      <c r="CA211" s="142">
        <v>0</v>
      </c>
      <c r="CB211" s="142">
        <v>0</v>
      </c>
      <c r="CC211" s="142">
        <v>0</v>
      </c>
      <c r="CD211" s="142">
        <v>0</v>
      </c>
      <c r="CE211" s="142">
        <v>0</v>
      </c>
      <c r="CF211" s="142">
        <v>0</v>
      </c>
      <c r="CG211" s="142">
        <v>0</v>
      </c>
      <c r="CH211" s="142">
        <v>0</v>
      </c>
      <c r="CI211" s="144">
        <v>0</v>
      </c>
      <c r="CJ211" s="142">
        <v>0</v>
      </c>
      <c r="CK211" s="142">
        <v>0</v>
      </c>
      <c r="CL211" s="144">
        <v>0</v>
      </c>
      <c r="CM211" s="144">
        <v>0</v>
      </c>
      <c r="CN211" s="143">
        <v>0</v>
      </c>
      <c r="CO211" s="144"/>
      <c r="CP211" s="144"/>
      <c r="CQ211" s="144"/>
      <c r="CR211" s="144"/>
      <c r="CS211" s="142">
        <v>0</v>
      </c>
      <c r="CT211" s="142">
        <v>0</v>
      </c>
      <c r="CU211" s="142">
        <v>0</v>
      </c>
      <c r="CV211" s="142">
        <v>0</v>
      </c>
      <c r="CW211" s="142">
        <v>0</v>
      </c>
      <c r="CX211" s="142">
        <v>0</v>
      </c>
      <c r="CY211" s="142">
        <v>0</v>
      </c>
      <c r="CZ211" s="142">
        <v>0</v>
      </c>
      <c r="DA211" s="144">
        <v>0</v>
      </c>
      <c r="DB211" s="142">
        <v>0</v>
      </c>
      <c r="DC211" s="142">
        <v>0</v>
      </c>
      <c r="DD211" s="144">
        <v>0</v>
      </c>
      <c r="DE211" s="144">
        <v>0</v>
      </c>
      <c r="DF211" s="143">
        <v>0</v>
      </c>
    </row>
    <row r="212" spans="1:110" ht="12.75" hidden="1" customHeight="1" outlineLevel="1" x14ac:dyDescent="0.25">
      <c r="A212" s="141">
        <v>8683</v>
      </c>
      <c r="B212" s="141" t="s">
        <v>497</v>
      </c>
      <c r="C212" s="141"/>
      <c r="D212" s="141"/>
      <c r="E212" s="141"/>
      <c r="F212" s="142">
        <v>0</v>
      </c>
      <c r="G212" s="142">
        <v>0</v>
      </c>
      <c r="H212" s="142">
        <v>0</v>
      </c>
      <c r="I212" s="142">
        <v>0</v>
      </c>
      <c r="J212" s="142">
        <v>0</v>
      </c>
      <c r="K212" s="142">
        <v>0</v>
      </c>
      <c r="L212" s="142">
        <v>0</v>
      </c>
      <c r="M212" s="142">
        <v>0</v>
      </c>
      <c r="N212" s="142">
        <v>0</v>
      </c>
      <c r="O212" s="142">
        <v>0</v>
      </c>
      <c r="P212" s="142">
        <v>0</v>
      </c>
      <c r="Q212" s="142">
        <v>0</v>
      </c>
      <c r="R212" s="142" t="s">
        <v>61</v>
      </c>
      <c r="S212" s="142">
        <v>0</v>
      </c>
      <c r="T212" s="143">
        <v>0</v>
      </c>
      <c r="U212" s="144"/>
      <c r="V212" s="144"/>
      <c r="W212" s="144"/>
      <c r="X212" s="144"/>
      <c r="Y212" s="142">
        <v>0</v>
      </c>
      <c r="Z212" s="142">
        <v>0</v>
      </c>
      <c r="AA212" s="142">
        <v>0</v>
      </c>
      <c r="AB212" s="142">
        <v>0</v>
      </c>
      <c r="AC212" s="142">
        <v>0</v>
      </c>
      <c r="AD212" s="142">
        <v>0</v>
      </c>
      <c r="AE212" s="142">
        <v>0</v>
      </c>
      <c r="AF212" s="142">
        <v>0</v>
      </c>
      <c r="AG212" s="144">
        <v>0</v>
      </c>
      <c r="AH212" s="142">
        <v>0</v>
      </c>
      <c r="AI212" s="142">
        <v>0</v>
      </c>
      <c r="AJ212" s="144">
        <v>0</v>
      </c>
      <c r="AK212" s="144">
        <v>0</v>
      </c>
      <c r="AL212" s="143">
        <v>0</v>
      </c>
      <c r="AM212" s="144"/>
      <c r="AN212" s="144"/>
      <c r="AO212" s="144"/>
      <c r="AP212" s="144"/>
      <c r="AQ212" s="142">
        <v>0</v>
      </c>
      <c r="AR212" s="142">
        <v>0</v>
      </c>
      <c r="AS212" s="142">
        <v>0</v>
      </c>
      <c r="AT212" s="142">
        <v>0</v>
      </c>
      <c r="AU212" s="142">
        <v>0</v>
      </c>
      <c r="AV212" s="142">
        <v>0</v>
      </c>
      <c r="AW212" s="142">
        <v>0</v>
      </c>
      <c r="AX212" s="142">
        <v>0</v>
      </c>
      <c r="AY212" s="144">
        <v>0</v>
      </c>
      <c r="AZ212" s="142">
        <v>0</v>
      </c>
      <c r="BA212" s="142">
        <v>0</v>
      </c>
      <c r="BB212" s="144">
        <v>0</v>
      </c>
      <c r="BC212" s="144">
        <v>0</v>
      </c>
      <c r="BD212" s="143">
        <v>0</v>
      </c>
      <c r="BE212" s="144"/>
      <c r="BF212" s="144"/>
      <c r="BG212" s="144"/>
      <c r="BH212" s="144"/>
      <c r="BI212" s="142">
        <v>0</v>
      </c>
      <c r="BJ212" s="142">
        <v>0</v>
      </c>
      <c r="BK212" s="142">
        <v>0</v>
      </c>
      <c r="BL212" s="142">
        <v>0</v>
      </c>
      <c r="BM212" s="142">
        <v>0</v>
      </c>
      <c r="BN212" s="142">
        <v>0</v>
      </c>
      <c r="BO212" s="142">
        <v>0</v>
      </c>
      <c r="BP212" s="142">
        <v>0</v>
      </c>
      <c r="BQ212" s="144">
        <v>0</v>
      </c>
      <c r="BR212" s="142">
        <v>0</v>
      </c>
      <c r="BS212" s="142">
        <v>0</v>
      </c>
      <c r="BT212" s="144">
        <v>0</v>
      </c>
      <c r="BU212" s="144">
        <v>0</v>
      </c>
      <c r="BV212" s="143">
        <v>0</v>
      </c>
      <c r="BW212" s="144"/>
      <c r="BX212" s="144"/>
      <c r="BY212" s="144"/>
      <c r="BZ212" s="144"/>
      <c r="CA212" s="142">
        <v>0</v>
      </c>
      <c r="CB212" s="142">
        <v>0</v>
      </c>
      <c r="CC212" s="142">
        <v>0</v>
      </c>
      <c r="CD212" s="142">
        <v>0</v>
      </c>
      <c r="CE212" s="142">
        <v>0</v>
      </c>
      <c r="CF212" s="142">
        <v>0</v>
      </c>
      <c r="CG212" s="142">
        <v>0</v>
      </c>
      <c r="CH212" s="142">
        <v>0</v>
      </c>
      <c r="CI212" s="144">
        <v>0</v>
      </c>
      <c r="CJ212" s="142">
        <v>0</v>
      </c>
      <c r="CK212" s="142">
        <v>0</v>
      </c>
      <c r="CL212" s="144">
        <v>0</v>
      </c>
      <c r="CM212" s="144">
        <v>0</v>
      </c>
      <c r="CN212" s="143">
        <v>0</v>
      </c>
      <c r="CO212" s="144"/>
      <c r="CP212" s="144"/>
      <c r="CQ212" s="144"/>
      <c r="CR212" s="144"/>
      <c r="CS212" s="142">
        <v>0</v>
      </c>
      <c r="CT212" s="142">
        <v>0</v>
      </c>
      <c r="CU212" s="142">
        <v>0</v>
      </c>
      <c r="CV212" s="142">
        <v>0</v>
      </c>
      <c r="CW212" s="142">
        <v>0</v>
      </c>
      <c r="CX212" s="142">
        <v>0</v>
      </c>
      <c r="CY212" s="142">
        <v>0</v>
      </c>
      <c r="CZ212" s="142">
        <v>0</v>
      </c>
      <c r="DA212" s="144">
        <v>0</v>
      </c>
      <c r="DB212" s="142">
        <v>0</v>
      </c>
      <c r="DC212" s="142">
        <v>0</v>
      </c>
      <c r="DD212" s="144">
        <v>0</v>
      </c>
      <c r="DE212" s="144">
        <v>0</v>
      </c>
      <c r="DF212" s="143">
        <v>0</v>
      </c>
    </row>
    <row r="213" spans="1:110" ht="12.75" hidden="1" customHeight="1" outlineLevel="1" x14ac:dyDescent="0.25">
      <c r="A213" s="141">
        <v>8684</v>
      </c>
      <c r="B213" s="141" t="s">
        <v>498</v>
      </c>
      <c r="C213" s="141"/>
      <c r="D213" s="141"/>
      <c r="E213" s="141"/>
      <c r="F213" s="142">
        <v>0</v>
      </c>
      <c r="G213" s="142">
        <v>0</v>
      </c>
      <c r="H213" s="142">
        <v>0</v>
      </c>
      <c r="I213" s="142">
        <v>0</v>
      </c>
      <c r="J213" s="142">
        <v>0</v>
      </c>
      <c r="K213" s="142">
        <v>0</v>
      </c>
      <c r="L213" s="142">
        <v>0</v>
      </c>
      <c r="M213" s="142">
        <v>0</v>
      </c>
      <c r="N213" s="142">
        <v>0</v>
      </c>
      <c r="O213" s="142">
        <v>0</v>
      </c>
      <c r="P213" s="142">
        <v>0</v>
      </c>
      <c r="Q213" s="142">
        <v>0</v>
      </c>
      <c r="R213" s="142" t="s">
        <v>61</v>
      </c>
      <c r="S213" s="142">
        <v>0</v>
      </c>
      <c r="T213" s="143">
        <v>0</v>
      </c>
      <c r="U213" s="144"/>
      <c r="V213" s="144"/>
      <c r="W213" s="144"/>
      <c r="X213" s="144"/>
      <c r="Y213" s="142">
        <v>0</v>
      </c>
      <c r="Z213" s="142">
        <v>0</v>
      </c>
      <c r="AA213" s="142">
        <v>0</v>
      </c>
      <c r="AB213" s="142">
        <v>0</v>
      </c>
      <c r="AC213" s="142">
        <v>0</v>
      </c>
      <c r="AD213" s="142">
        <v>0</v>
      </c>
      <c r="AE213" s="142">
        <v>0</v>
      </c>
      <c r="AF213" s="142">
        <v>0</v>
      </c>
      <c r="AG213" s="144">
        <v>0</v>
      </c>
      <c r="AH213" s="142">
        <v>0</v>
      </c>
      <c r="AI213" s="142">
        <v>0</v>
      </c>
      <c r="AJ213" s="144">
        <v>0</v>
      </c>
      <c r="AK213" s="144">
        <v>0</v>
      </c>
      <c r="AL213" s="143">
        <v>0</v>
      </c>
      <c r="AM213" s="144"/>
      <c r="AN213" s="144"/>
      <c r="AO213" s="144"/>
      <c r="AP213" s="144"/>
      <c r="AQ213" s="142">
        <v>0</v>
      </c>
      <c r="AR213" s="142">
        <v>0</v>
      </c>
      <c r="AS213" s="142">
        <v>0</v>
      </c>
      <c r="AT213" s="142">
        <v>0</v>
      </c>
      <c r="AU213" s="142">
        <v>0</v>
      </c>
      <c r="AV213" s="142">
        <v>0</v>
      </c>
      <c r="AW213" s="142">
        <v>0</v>
      </c>
      <c r="AX213" s="142">
        <v>0</v>
      </c>
      <c r="AY213" s="144">
        <v>0</v>
      </c>
      <c r="AZ213" s="142">
        <v>0</v>
      </c>
      <c r="BA213" s="142">
        <v>0</v>
      </c>
      <c r="BB213" s="144">
        <v>0</v>
      </c>
      <c r="BC213" s="144">
        <v>0</v>
      </c>
      <c r="BD213" s="143">
        <v>0</v>
      </c>
      <c r="BE213" s="144"/>
      <c r="BF213" s="144"/>
      <c r="BG213" s="144"/>
      <c r="BH213" s="144"/>
      <c r="BI213" s="142">
        <v>0</v>
      </c>
      <c r="BJ213" s="142">
        <v>0</v>
      </c>
      <c r="BK213" s="142">
        <v>0</v>
      </c>
      <c r="BL213" s="142">
        <v>0</v>
      </c>
      <c r="BM213" s="142">
        <v>0</v>
      </c>
      <c r="BN213" s="142">
        <v>0</v>
      </c>
      <c r="BO213" s="142">
        <v>0</v>
      </c>
      <c r="BP213" s="142">
        <v>0</v>
      </c>
      <c r="BQ213" s="144">
        <v>0</v>
      </c>
      <c r="BR213" s="142">
        <v>0</v>
      </c>
      <c r="BS213" s="142">
        <v>0</v>
      </c>
      <c r="BT213" s="144">
        <v>0</v>
      </c>
      <c r="BU213" s="144">
        <v>0</v>
      </c>
      <c r="BV213" s="143">
        <v>0</v>
      </c>
      <c r="BW213" s="144"/>
      <c r="BX213" s="144"/>
      <c r="BY213" s="144"/>
      <c r="BZ213" s="144"/>
      <c r="CA213" s="142">
        <v>0</v>
      </c>
      <c r="CB213" s="142">
        <v>0</v>
      </c>
      <c r="CC213" s="142">
        <v>0</v>
      </c>
      <c r="CD213" s="142">
        <v>0</v>
      </c>
      <c r="CE213" s="142">
        <v>0</v>
      </c>
      <c r="CF213" s="142">
        <v>0</v>
      </c>
      <c r="CG213" s="142">
        <v>0</v>
      </c>
      <c r="CH213" s="142">
        <v>0</v>
      </c>
      <c r="CI213" s="144">
        <v>0</v>
      </c>
      <c r="CJ213" s="142">
        <v>0</v>
      </c>
      <c r="CK213" s="142">
        <v>0</v>
      </c>
      <c r="CL213" s="144">
        <v>0</v>
      </c>
      <c r="CM213" s="144">
        <v>0</v>
      </c>
      <c r="CN213" s="143">
        <v>0</v>
      </c>
      <c r="CO213" s="144"/>
      <c r="CP213" s="144"/>
      <c r="CQ213" s="144"/>
      <c r="CR213" s="144"/>
      <c r="CS213" s="142">
        <v>0</v>
      </c>
      <c r="CT213" s="142">
        <v>0</v>
      </c>
      <c r="CU213" s="142">
        <v>0</v>
      </c>
      <c r="CV213" s="142">
        <v>0</v>
      </c>
      <c r="CW213" s="142">
        <v>0</v>
      </c>
      <c r="CX213" s="142">
        <v>0</v>
      </c>
      <c r="CY213" s="142">
        <v>0</v>
      </c>
      <c r="CZ213" s="142">
        <v>0</v>
      </c>
      <c r="DA213" s="144">
        <v>0</v>
      </c>
      <c r="DB213" s="142">
        <v>0</v>
      </c>
      <c r="DC213" s="142">
        <v>0</v>
      </c>
      <c r="DD213" s="144">
        <v>0</v>
      </c>
      <c r="DE213" s="144">
        <v>0</v>
      </c>
      <c r="DF213" s="143">
        <v>0</v>
      </c>
    </row>
    <row r="214" spans="1:110" ht="12.75" hidden="1" customHeight="1" outlineLevel="1" x14ac:dyDescent="0.25">
      <c r="A214" s="141">
        <v>8685</v>
      </c>
      <c r="B214" s="141" t="s">
        <v>499</v>
      </c>
      <c r="C214" s="141"/>
      <c r="D214" s="141"/>
      <c r="E214" s="141"/>
      <c r="F214" s="142">
        <v>0</v>
      </c>
      <c r="G214" s="142">
        <v>0</v>
      </c>
      <c r="H214" s="142">
        <v>0</v>
      </c>
      <c r="I214" s="142">
        <v>0</v>
      </c>
      <c r="J214" s="142">
        <v>0</v>
      </c>
      <c r="K214" s="142">
        <v>0</v>
      </c>
      <c r="L214" s="142">
        <v>0</v>
      </c>
      <c r="M214" s="142">
        <v>0</v>
      </c>
      <c r="N214" s="142">
        <v>0</v>
      </c>
      <c r="O214" s="142">
        <v>0</v>
      </c>
      <c r="P214" s="142">
        <v>0</v>
      </c>
      <c r="Q214" s="142">
        <v>0</v>
      </c>
      <c r="R214" s="142" t="s">
        <v>61</v>
      </c>
      <c r="S214" s="142">
        <v>0</v>
      </c>
      <c r="T214" s="143">
        <v>0</v>
      </c>
      <c r="U214" s="144"/>
      <c r="V214" s="144"/>
      <c r="W214" s="144"/>
      <c r="X214" s="144"/>
      <c r="Y214" s="142">
        <v>0</v>
      </c>
      <c r="Z214" s="142">
        <v>0</v>
      </c>
      <c r="AA214" s="142">
        <v>0</v>
      </c>
      <c r="AB214" s="142">
        <v>0</v>
      </c>
      <c r="AC214" s="142">
        <v>0</v>
      </c>
      <c r="AD214" s="142">
        <v>0</v>
      </c>
      <c r="AE214" s="142">
        <v>0</v>
      </c>
      <c r="AF214" s="142">
        <v>0</v>
      </c>
      <c r="AG214" s="144">
        <v>0</v>
      </c>
      <c r="AH214" s="142">
        <v>0</v>
      </c>
      <c r="AI214" s="142">
        <v>0</v>
      </c>
      <c r="AJ214" s="144">
        <v>0</v>
      </c>
      <c r="AK214" s="144">
        <v>0</v>
      </c>
      <c r="AL214" s="143">
        <v>0</v>
      </c>
      <c r="AM214" s="144"/>
      <c r="AN214" s="144"/>
      <c r="AO214" s="144"/>
      <c r="AP214" s="144"/>
      <c r="AQ214" s="142">
        <v>0</v>
      </c>
      <c r="AR214" s="142">
        <v>0</v>
      </c>
      <c r="AS214" s="142">
        <v>0</v>
      </c>
      <c r="AT214" s="142">
        <v>0</v>
      </c>
      <c r="AU214" s="142">
        <v>0</v>
      </c>
      <c r="AV214" s="142">
        <v>0</v>
      </c>
      <c r="AW214" s="142">
        <v>0</v>
      </c>
      <c r="AX214" s="142">
        <v>0</v>
      </c>
      <c r="AY214" s="144">
        <v>0</v>
      </c>
      <c r="AZ214" s="142">
        <v>0</v>
      </c>
      <c r="BA214" s="142">
        <v>0</v>
      </c>
      <c r="BB214" s="144">
        <v>0</v>
      </c>
      <c r="BC214" s="144">
        <v>0</v>
      </c>
      <c r="BD214" s="143">
        <v>0</v>
      </c>
      <c r="BE214" s="144"/>
      <c r="BF214" s="144"/>
      <c r="BG214" s="144"/>
      <c r="BH214" s="144"/>
      <c r="BI214" s="142">
        <v>0</v>
      </c>
      <c r="BJ214" s="142">
        <v>0</v>
      </c>
      <c r="BK214" s="142">
        <v>0</v>
      </c>
      <c r="BL214" s="142">
        <v>0</v>
      </c>
      <c r="BM214" s="142">
        <v>0</v>
      </c>
      <c r="BN214" s="142">
        <v>0</v>
      </c>
      <c r="BO214" s="142">
        <v>0</v>
      </c>
      <c r="BP214" s="142">
        <v>0</v>
      </c>
      <c r="BQ214" s="144">
        <v>0</v>
      </c>
      <c r="BR214" s="142">
        <v>0</v>
      </c>
      <c r="BS214" s="142">
        <v>0</v>
      </c>
      <c r="BT214" s="144">
        <v>0</v>
      </c>
      <c r="BU214" s="144">
        <v>0</v>
      </c>
      <c r="BV214" s="143">
        <v>0</v>
      </c>
      <c r="BW214" s="144"/>
      <c r="BX214" s="144"/>
      <c r="BY214" s="144"/>
      <c r="BZ214" s="144"/>
      <c r="CA214" s="142">
        <v>0</v>
      </c>
      <c r="CB214" s="142">
        <v>0</v>
      </c>
      <c r="CC214" s="142">
        <v>0</v>
      </c>
      <c r="CD214" s="142">
        <v>0</v>
      </c>
      <c r="CE214" s="142">
        <v>0</v>
      </c>
      <c r="CF214" s="142">
        <v>0</v>
      </c>
      <c r="CG214" s="142">
        <v>0</v>
      </c>
      <c r="CH214" s="142">
        <v>0</v>
      </c>
      <c r="CI214" s="144">
        <v>0</v>
      </c>
      <c r="CJ214" s="142">
        <v>0</v>
      </c>
      <c r="CK214" s="142">
        <v>0</v>
      </c>
      <c r="CL214" s="144">
        <v>0</v>
      </c>
      <c r="CM214" s="144">
        <v>0</v>
      </c>
      <c r="CN214" s="143">
        <v>0</v>
      </c>
      <c r="CO214" s="144"/>
      <c r="CP214" s="144"/>
      <c r="CQ214" s="144"/>
      <c r="CR214" s="144"/>
      <c r="CS214" s="142">
        <v>0</v>
      </c>
      <c r="CT214" s="142">
        <v>0</v>
      </c>
      <c r="CU214" s="142">
        <v>0</v>
      </c>
      <c r="CV214" s="142">
        <v>0</v>
      </c>
      <c r="CW214" s="142">
        <v>0</v>
      </c>
      <c r="CX214" s="142">
        <v>0</v>
      </c>
      <c r="CY214" s="142">
        <v>0</v>
      </c>
      <c r="CZ214" s="142">
        <v>0</v>
      </c>
      <c r="DA214" s="144">
        <v>0</v>
      </c>
      <c r="DB214" s="142">
        <v>0</v>
      </c>
      <c r="DC214" s="142">
        <v>0</v>
      </c>
      <c r="DD214" s="144">
        <v>0</v>
      </c>
      <c r="DE214" s="144">
        <v>0</v>
      </c>
      <c r="DF214" s="143">
        <v>0</v>
      </c>
    </row>
    <row r="215" spans="1:110" ht="12.75" hidden="1" customHeight="1" outlineLevel="1" x14ac:dyDescent="0.25">
      <c r="A215" s="141">
        <v>8686</v>
      </c>
      <c r="B215" s="141" t="s">
        <v>500</v>
      </c>
      <c r="C215" s="141"/>
      <c r="D215" s="141"/>
      <c r="E215" s="141"/>
      <c r="F215" s="142">
        <v>0</v>
      </c>
      <c r="G215" s="142">
        <v>0</v>
      </c>
      <c r="H215" s="142">
        <v>0</v>
      </c>
      <c r="I215" s="142">
        <v>0</v>
      </c>
      <c r="J215" s="142">
        <v>0</v>
      </c>
      <c r="K215" s="142">
        <v>0</v>
      </c>
      <c r="L215" s="142">
        <v>0</v>
      </c>
      <c r="M215" s="142">
        <v>0</v>
      </c>
      <c r="N215" s="142">
        <v>0</v>
      </c>
      <c r="O215" s="142">
        <v>0</v>
      </c>
      <c r="P215" s="142">
        <v>0</v>
      </c>
      <c r="Q215" s="142">
        <v>0</v>
      </c>
      <c r="R215" s="142" t="s">
        <v>61</v>
      </c>
      <c r="S215" s="142">
        <v>0</v>
      </c>
      <c r="T215" s="143">
        <v>0</v>
      </c>
      <c r="U215" s="144"/>
      <c r="V215" s="144"/>
      <c r="W215" s="144"/>
      <c r="X215" s="144"/>
      <c r="Y215" s="142">
        <v>0</v>
      </c>
      <c r="Z215" s="142">
        <v>0</v>
      </c>
      <c r="AA215" s="142">
        <v>0</v>
      </c>
      <c r="AB215" s="142">
        <v>0</v>
      </c>
      <c r="AC215" s="142">
        <v>0</v>
      </c>
      <c r="AD215" s="142">
        <v>0</v>
      </c>
      <c r="AE215" s="142">
        <v>0</v>
      </c>
      <c r="AF215" s="142">
        <v>0</v>
      </c>
      <c r="AG215" s="144">
        <v>0</v>
      </c>
      <c r="AH215" s="142">
        <v>0</v>
      </c>
      <c r="AI215" s="142">
        <v>0</v>
      </c>
      <c r="AJ215" s="144">
        <v>0</v>
      </c>
      <c r="AK215" s="144">
        <v>0</v>
      </c>
      <c r="AL215" s="143">
        <v>0</v>
      </c>
      <c r="AM215" s="144"/>
      <c r="AN215" s="144"/>
      <c r="AO215" s="144"/>
      <c r="AP215" s="144"/>
      <c r="AQ215" s="142">
        <v>0</v>
      </c>
      <c r="AR215" s="142">
        <v>0</v>
      </c>
      <c r="AS215" s="142">
        <v>0</v>
      </c>
      <c r="AT215" s="142">
        <v>0</v>
      </c>
      <c r="AU215" s="142">
        <v>0</v>
      </c>
      <c r="AV215" s="142">
        <v>0</v>
      </c>
      <c r="AW215" s="142">
        <v>0</v>
      </c>
      <c r="AX215" s="142">
        <v>0</v>
      </c>
      <c r="AY215" s="144">
        <v>0</v>
      </c>
      <c r="AZ215" s="142">
        <v>0</v>
      </c>
      <c r="BA215" s="142">
        <v>0</v>
      </c>
      <c r="BB215" s="144">
        <v>0</v>
      </c>
      <c r="BC215" s="144">
        <v>0</v>
      </c>
      <c r="BD215" s="143">
        <v>0</v>
      </c>
      <c r="BE215" s="144"/>
      <c r="BF215" s="144"/>
      <c r="BG215" s="144"/>
      <c r="BH215" s="144"/>
      <c r="BI215" s="142">
        <v>0</v>
      </c>
      <c r="BJ215" s="142">
        <v>0</v>
      </c>
      <c r="BK215" s="142">
        <v>0</v>
      </c>
      <c r="BL215" s="142">
        <v>0</v>
      </c>
      <c r="BM215" s="142">
        <v>0</v>
      </c>
      <c r="BN215" s="142">
        <v>0</v>
      </c>
      <c r="BO215" s="142">
        <v>0</v>
      </c>
      <c r="BP215" s="142">
        <v>0</v>
      </c>
      <c r="BQ215" s="144">
        <v>0</v>
      </c>
      <c r="BR215" s="142">
        <v>0</v>
      </c>
      <c r="BS215" s="142">
        <v>0</v>
      </c>
      <c r="BT215" s="144">
        <v>0</v>
      </c>
      <c r="BU215" s="144">
        <v>0</v>
      </c>
      <c r="BV215" s="143">
        <v>0</v>
      </c>
      <c r="BW215" s="144"/>
      <c r="BX215" s="144"/>
      <c r="BY215" s="144"/>
      <c r="BZ215" s="144"/>
      <c r="CA215" s="142">
        <v>0</v>
      </c>
      <c r="CB215" s="142">
        <v>0</v>
      </c>
      <c r="CC215" s="142">
        <v>0</v>
      </c>
      <c r="CD215" s="142">
        <v>0</v>
      </c>
      <c r="CE215" s="142">
        <v>0</v>
      </c>
      <c r="CF215" s="142">
        <v>0</v>
      </c>
      <c r="CG215" s="142">
        <v>0</v>
      </c>
      <c r="CH215" s="142">
        <v>0</v>
      </c>
      <c r="CI215" s="144">
        <v>0</v>
      </c>
      <c r="CJ215" s="142">
        <v>0</v>
      </c>
      <c r="CK215" s="142">
        <v>0</v>
      </c>
      <c r="CL215" s="144">
        <v>0</v>
      </c>
      <c r="CM215" s="144">
        <v>0</v>
      </c>
      <c r="CN215" s="143">
        <v>0</v>
      </c>
      <c r="CO215" s="144"/>
      <c r="CP215" s="144"/>
      <c r="CQ215" s="144"/>
      <c r="CR215" s="144"/>
      <c r="CS215" s="142">
        <v>0</v>
      </c>
      <c r="CT215" s="142">
        <v>0</v>
      </c>
      <c r="CU215" s="142">
        <v>0</v>
      </c>
      <c r="CV215" s="142">
        <v>0</v>
      </c>
      <c r="CW215" s="142">
        <v>0</v>
      </c>
      <c r="CX215" s="142">
        <v>0</v>
      </c>
      <c r="CY215" s="142">
        <v>0</v>
      </c>
      <c r="CZ215" s="142">
        <v>0</v>
      </c>
      <c r="DA215" s="144">
        <v>0</v>
      </c>
      <c r="DB215" s="142">
        <v>0</v>
      </c>
      <c r="DC215" s="142">
        <v>0</v>
      </c>
      <c r="DD215" s="144">
        <v>0</v>
      </c>
      <c r="DE215" s="144">
        <v>0</v>
      </c>
      <c r="DF215" s="143">
        <v>0</v>
      </c>
    </row>
    <row r="216" spans="1:110" ht="12.75" hidden="1" customHeight="1" outlineLevel="1" x14ac:dyDescent="0.25">
      <c r="A216" s="141">
        <v>8687</v>
      </c>
      <c r="B216" s="141" t="s">
        <v>501</v>
      </c>
      <c r="C216" s="141"/>
      <c r="D216" s="141"/>
      <c r="E216" s="141"/>
      <c r="F216" s="142">
        <v>0</v>
      </c>
      <c r="G216" s="142">
        <v>0</v>
      </c>
      <c r="H216" s="142">
        <v>0</v>
      </c>
      <c r="I216" s="142">
        <v>0</v>
      </c>
      <c r="J216" s="142">
        <v>0</v>
      </c>
      <c r="K216" s="142">
        <v>0</v>
      </c>
      <c r="L216" s="142">
        <v>0</v>
      </c>
      <c r="M216" s="142">
        <v>0</v>
      </c>
      <c r="N216" s="142">
        <v>0</v>
      </c>
      <c r="O216" s="142">
        <v>0</v>
      </c>
      <c r="P216" s="142">
        <v>0</v>
      </c>
      <c r="Q216" s="142">
        <v>0</v>
      </c>
      <c r="R216" s="142" t="s">
        <v>61</v>
      </c>
      <c r="S216" s="142">
        <v>0</v>
      </c>
      <c r="T216" s="143">
        <v>0</v>
      </c>
      <c r="U216" s="144"/>
      <c r="V216" s="144"/>
      <c r="W216" s="144"/>
      <c r="X216" s="144"/>
      <c r="Y216" s="142">
        <v>0</v>
      </c>
      <c r="Z216" s="142">
        <v>0</v>
      </c>
      <c r="AA216" s="142">
        <v>0</v>
      </c>
      <c r="AB216" s="142">
        <v>0</v>
      </c>
      <c r="AC216" s="142">
        <v>0</v>
      </c>
      <c r="AD216" s="142">
        <v>0</v>
      </c>
      <c r="AE216" s="142">
        <v>0</v>
      </c>
      <c r="AF216" s="142">
        <v>0</v>
      </c>
      <c r="AG216" s="144">
        <v>0</v>
      </c>
      <c r="AH216" s="142">
        <v>0</v>
      </c>
      <c r="AI216" s="142">
        <v>0</v>
      </c>
      <c r="AJ216" s="144">
        <v>0</v>
      </c>
      <c r="AK216" s="144">
        <v>0</v>
      </c>
      <c r="AL216" s="143">
        <v>0</v>
      </c>
      <c r="AM216" s="144"/>
      <c r="AN216" s="144"/>
      <c r="AO216" s="144"/>
      <c r="AP216" s="144"/>
      <c r="AQ216" s="142">
        <v>0</v>
      </c>
      <c r="AR216" s="142">
        <v>0</v>
      </c>
      <c r="AS216" s="142">
        <v>0</v>
      </c>
      <c r="AT216" s="142">
        <v>0</v>
      </c>
      <c r="AU216" s="142">
        <v>0</v>
      </c>
      <c r="AV216" s="142">
        <v>0</v>
      </c>
      <c r="AW216" s="142">
        <v>0</v>
      </c>
      <c r="AX216" s="142">
        <v>0</v>
      </c>
      <c r="AY216" s="144">
        <v>0</v>
      </c>
      <c r="AZ216" s="142">
        <v>0</v>
      </c>
      <c r="BA216" s="142">
        <v>0</v>
      </c>
      <c r="BB216" s="144">
        <v>0</v>
      </c>
      <c r="BC216" s="144">
        <v>0</v>
      </c>
      <c r="BD216" s="143">
        <v>0</v>
      </c>
      <c r="BE216" s="144"/>
      <c r="BF216" s="144"/>
      <c r="BG216" s="144"/>
      <c r="BH216" s="144"/>
      <c r="BI216" s="142">
        <v>0</v>
      </c>
      <c r="BJ216" s="142">
        <v>0</v>
      </c>
      <c r="BK216" s="142">
        <v>0</v>
      </c>
      <c r="BL216" s="142">
        <v>0</v>
      </c>
      <c r="BM216" s="142">
        <v>0</v>
      </c>
      <c r="BN216" s="142">
        <v>0</v>
      </c>
      <c r="BO216" s="142">
        <v>0</v>
      </c>
      <c r="BP216" s="142">
        <v>0</v>
      </c>
      <c r="BQ216" s="144">
        <v>0</v>
      </c>
      <c r="BR216" s="142">
        <v>0</v>
      </c>
      <c r="BS216" s="142">
        <v>0</v>
      </c>
      <c r="BT216" s="144">
        <v>0</v>
      </c>
      <c r="BU216" s="144">
        <v>0</v>
      </c>
      <c r="BV216" s="143">
        <v>0</v>
      </c>
      <c r="BW216" s="144"/>
      <c r="BX216" s="144"/>
      <c r="BY216" s="144"/>
      <c r="BZ216" s="144"/>
      <c r="CA216" s="142">
        <v>0</v>
      </c>
      <c r="CB216" s="142">
        <v>0</v>
      </c>
      <c r="CC216" s="142">
        <v>0</v>
      </c>
      <c r="CD216" s="142">
        <v>0</v>
      </c>
      <c r="CE216" s="142">
        <v>0</v>
      </c>
      <c r="CF216" s="142">
        <v>0</v>
      </c>
      <c r="CG216" s="142">
        <v>0</v>
      </c>
      <c r="CH216" s="142">
        <v>0</v>
      </c>
      <c r="CI216" s="144">
        <v>0</v>
      </c>
      <c r="CJ216" s="142">
        <v>0</v>
      </c>
      <c r="CK216" s="142">
        <v>0</v>
      </c>
      <c r="CL216" s="144">
        <v>0</v>
      </c>
      <c r="CM216" s="144">
        <v>0</v>
      </c>
      <c r="CN216" s="143">
        <v>0</v>
      </c>
      <c r="CO216" s="144"/>
      <c r="CP216" s="144"/>
      <c r="CQ216" s="144"/>
      <c r="CR216" s="144"/>
      <c r="CS216" s="142">
        <v>0</v>
      </c>
      <c r="CT216" s="142">
        <v>0</v>
      </c>
      <c r="CU216" s="142">
        <v>0</v>
      </c>
      <c r="CV216" s="142">
        <v>0</v>
      </c>
      <c r="CW216" s="142">
        <v>0</v>
      </c>
      <c r="CX216" s="142">
        <v>0</v>
      </c>
      <c r="CY216" s="142">
        <v>0</v>
      </c>
      <c r="CZ216" s="142">
        <v>0</v>
      </c>
      <c r="DA216" s="144">
        <v>0</v>
      </c>
      <c r="DB216" s="142">
        <v>0</v>
      </c>
      <c r="DC216" s="142">
        <v>0</v>
      </c>
      <c r="DD216" s="144">
        <v>0</v>
      </c>
      <c r="DE216" s="144">
        <v>0</v>
      </c>
      <c r="DF216" s="143">
        <v>0</v>
      </c>
    </row>
    <row r="217" spans="1:110" ht="12.75" hidden="1" customHeight="1" outlineLevel="1" x14ac:dyDescent="0.25">
      <c r="A217" s="141">
        <v>8688</v>
      </c>
      <c r="B217" s="141" t="s">
        <v>502</v>
      </c>
      <c r="C217" s="141"/>
      <c r="D217" s="141"/>
      <c r="E217" s="141"/>
      <c r="F217" s="142">
        <v>0</v>
      </c>
      <c r="G217" s="142">
        <v>0</v>
      </c>
      <c r="H217" s="142">
        <v>0</v>
      </c>
      <c r="I217" s="142">
        <v>0</v>
      </c>
      <c r="J217" s="142">
        <v>0</v>
      </c>
      <c r="K217" s="142">
        <v>0</v>
      </c>
      <c r="L217" s="142">
        <v>0</v>
      </c>
      <c r="M217" s="142">
        <v>0</v>
      </c>
      <c r="N217" s="142">
        <v>0</v>
      </c>
      <c r="O217" s="142">
        <v>0</v>
      </c>
      <c r="P217" s="142">
        <v>0</v>
      </c>
      <c r="Q217" s="142">
        <v>0</v>
      </c>
      <c r="R217" s="142" t="s">
        <v>61</v>
      </c>
      <c r="S217" s="142">
        <v>0</v>
      </c>
      <c r="T217" s="143">
        <v>0</v>
      </c>
      <c r="U217" s="144"/>
      <c r="V217" s="144"/>
      <c r="W217" s="144"/>
      <c r="X217" s="144"/>
      <c r="Y217" s="142">
        <v>0</v>
      </c>
      <c r="Z217" s="142">
        <v>0</v>
      </c>
      <c r="AA217" s="142">
        <v>0</v>
      </c>
      <c r="AB217" s="142">
        <v>0</v>
      </c>
      <c r="AC217" s="142">
        <v>0</v>
      </c>
      <c r="AD217" s="142">
        <v>0</v>
      </c>
      <c r="AE217" s="142">
        <v>0</v>
      </c>
      <c r="AF217" s="142">
        <v>0</v>
      </c>
      <c r="AG217" s="144">
        <v>0</v>
      </c>
      <c r="AH217" s="142">
        <v>0</v>
      </c>
      <c r="AI217" s="142">
        <v>0</v>
      </c>
      <c r="AJ217" s="144">
        <v>0</v>
      </c>
      <c r="AK217" s="144">
        <v>0</v>
      </c>
      <c r="AL217" s="143">
        <v>0</v>
      </c>
      <c r="AM217" s="144"/>
      <c r="AN217" s="144"/>
      <c r="AO217" s="144"/>
      <c r="AP217" s="144"/>
      <c r="AQ217" s="142">
        <v>0</v>
      </c>
      <c r="AR217" s="142">
        <v>0</v>
      </c>
      <c r="AS217" s="142">
        <v>0</v>
      </c>
      <c r="AT217" s="142">
        <v>0</v>
      </c>
      <c r="AU217" s="142">
        <v>0</v>
      </c>
      <c r="AV217" s="142">
        <v>0</v>
      </c>
      <c r="AW217" s="142">
        <v>0</v>
      </c>
      <c r="AX217" s="142">
        <v>0</v>
      </c>
      <c r="AY217" s="144">
        <v>0</v>
      </c>
      <c r="AZ217" s="142">
        <v>0</v>
      </c>
      <c r="BA217" s="142">
        <v>0</v>
      </c>
      <c r="BB217" s="144">
        <v>0</v>
      </c>
      <c r="BC217" s="144">
        <v>0</v>
      </c>
      <c r="BD217" s="143">
        <v>0</v>
      </c>
      <c r="BE217" s="144"/>
      <c r="BF217" s="144"/>
      <c r="BG217" s="144"/>
      <c r="BH217" s="144"/>
      <c r="BI217" s="142">
        <v>0</v>
      </c>
      <c r="BJ217" s="142">
        <v>0</v>
      </c>
      <c r="BK217" s="142">
        <v>0</v>
      </c>
      <c r="BL217" s="142">
        <v>0</v>
      </c>
      <c r="BM217" s="142">
        <v>0</v>
      </c>
      <c r="BN217" s="142">
        <v>0</v>
      </c>
      <c r="BO217" s="142">
        <v>0</v>
      </c>
      <c r="BP217" s="142">
        <v>0</v>
      </c>
      <c r="BQ217" s="144">
        <v>0</v>
      </c>
      <c r="BR217" s="142">
        <v>0</v>
      </c>
      <c r="BS217" s="142">
        <v>0</v>
      </c>
      <c r="BT217" s="144">
        <v>0</v>
      </c>
      <c r="BU217" s="144">
        <v>0</v>
      </c>
      <c r="BV217" s="143">
        <v>0</v>
      </c>
      <c r="BW217" s="144"/>
      <c r="BX217" s="144"/>
      <c r="BY217" s="144"/>
      <c r="BZ217" s="144"/>
      <c r="CA217" s="142">
        <v>0</v>
      </c>
      <c r="CB217" s="142">
        <v>0</v>
      </c>
      <c r="CC217" s="142">
        <v>0</v>
      </c>
      <c r="CD217" s="142">
        <v>0</v>
      </c>
      <c r="CE217" s="142">
        <v>0</v>
      </c>
      <c r="CF217" s="142">
        <v>0</v>
      </c>
      <c r="CG217" s="142">
        <v>0</v>
      </c>
      <c r="CH217" s="142">
        <v>0</v>
      </c>
      <c r="CI217" s="144">
        <v>0</v>
      </c>
      <c r="CJ217" s="142">
        <v>0</v>
      </c>
      <c r="CK217" s="142">
        <v>0</v>
      </c>
      <c r="CL217" s="144">
        <v>0</v>
      </c>
      <c r="CM217" s="144">
        <v>0</v>
      </c>
      <c r="CN217" s="143">
        <v>0</v>
      </c>
      <c r="CO217" s="144"/>
      <c r="CP217" s="144"/>
      <c r="CQ217" s="144"/>
      <c r="CR217" s="144"/>
      <c r="CS217" s="142">
        <v>0</v>
      </c>
      <c r="CT217" s="142">
        <v>0</v>
      </c>
      <c r="CU217" s="142">
        <v>0</v>
      </c>
      <c r="CV217" s="142">
        <v>0</v>
      </c>
      <c r="CW217" s="142">
        <v>0</v>
      </c>
      <c r="CX217" s="142">
        <v>0</v>
      </c>
      <c r="CY217" s="142">
        <v>0</v>
      </c>
      <c r="CZ217" s="142">
        <v>0</v>
      </c>
      <c r="DA217" s="144">
        <v>0</v>
      </c>
      <c r="DB217" s="142">
        <v>0</v>
      </c>
      <c r="DC217" s="142">
        <v>0</v>
      </c>
      <c r="DD217" s="144">
        <v>0</v>
      </c>
      <c r="DE217" s="144">
        <v>0</v>
      </c>
      <c r="DF217" s="143">
        <v>0</v>
      </c>
    </row>
    <row r="218" spans="1:110" ht="12.75" hidden="1" customHeight="1" outlineLevel="1" x14ac:dyDescent="0.25">
      <c r="A218" s="141">
        <v>8689</v>
      </c>
      <c r="B218" s="141" t="s">
        <v>503</v>
      </c>
      <c r="C218" s="141"/>
      <c r="D218" s="141"/>
      <c r="E218" s="141"/>
      <c r="F218" s="142">
        <v>0</v>
      </c>
      <c r="G218" s="142">
        <v>0</v>
      </c>
      <c r="H218" s="142">
        <v>0</v>
      </c>
      <c r="I218" s="142">
        <v>0</v>
      </c>
      <c r="J218" s="142">
        <v>0</v>
      </c>
      <c r="K218" s="142">
        <v>0</v>
      </c>
      <c r="L218" s="142">
        <v>0</v>
      </c>
      <c r="M218" s="142">
        <v>0</v>
      </c>
      <c r="N218" s="142">
        <v>0</v>
      </c>
      <c r="O218" s="142">
        <v>0</v>
      </c>
      <c r="P218" s="142">
        <v>0</v>
      </c>
      <c r="Q218" s="142">
        <v>0</v>
      </c>
      <c r="R218" s="142" t="s">
        <v>61</v>
      </c>
      <c r="S218" s="142">
        <v>0</v>
      </c>
      <c r="T218" s="143">
        <v>0</v>
      </c>
      <c r="U218" s="144"/>
      <c r="V218" s="144"/>
      <c r="W218" s="144"/>
      <c r="X218" s="144"/>
      <c r="Y218" s="142">
        <v>0</v>
      </c>
      <c r="Z218" s="142">
        <v>0</v>
      </c>
      <c r="AA218" s="142">
        <v>0</v>
      </c>
      <c r="AB218" s="142">
        <v>0</v>
      </c>
      <c r="AC218" s="142">
        <v>0</v>
      </c>
      <c r="AD218" s="142">
        <v>0</v>
      </c>
      <c r="AE218" s="142">
        <v>0</v>
      </c>
      <c r="AF218" s="142">
        <v>0</v>
      </c>
      <c r="AG218" s="144">
        <v>0</v>
      </c>
      <c r="AH218" s="142">
        <v>0</v>
      </c>
      <c r="AI218" s="142">
        <v>0</v>
      </c>
      <c r="AJ218" s="144">
        <v>0</v>
      </c>
      <c r="AK218" s="144">
        <v>0</v>
      </c>
      <c r="AL218" s="143">
        <v>0</v>
      </c>
      <c r="AM218" s="144"/>
      <c r="AN218" s="144"/>
      <c r="AO218" s="144"/>
      <c r="AP218" s="144"/>
      <c r="AQ218" s="142">
        <v>0</v>
      </c>
      <c r="AR218" s="142">
        <v>0</v>
      </c>
      <c r="AS218" s="142">
        <v>0</v>
      </c>
      <c r="AT218" s="142">
        <v>0</v>
      </c>
      <c r="AU218" s="142">
        <v>0</v>
      </c>
      <c r="AV218" s="142">
        <v>0</v>
      </c>
      <c r="AW218" s="142">
        <v>0</v>
      </c>
      <c r="AX218" s="142">
        <v>0</v>
      </c>
      <c r="AY218" s="144">
        <v>0</v>
      </c>
      <c r="AZ218" s="142">
        <v>0</v>
      </c>
      <c r="BA218" s="142">
        <v>0</v>
      </c>
      <c r="BB218" s="144">
        <v>0</v>
      </c>
      <c r="BC218" s="144">
        <v>0</v>
      </c>
      <c r="BD218" s="143">
        <v>0</v>
      </c>
      <c r="BE218" s="144"/>
      <c r="BF218" s="144"/>
      <c r="BG218" s="144"/>
      <c r="BH218" s="144"/>
      <c r="BI218" s="142">
        <v>0</v>
      </c>
      <c r="BJ218" s="142">
        <v>0</v>
      </c>
      <c r="BK218" s="142">
        <v>0</v>
      </c>
      <c r="BL218" s="142">
        <v>0</v>
      </c>
      <c r="BM218" s="142">
        <v>0</v>
      </c>
      <c r="BN218" s="142">
        <v>0</v>
      </c>
      <c r="BO218" s="142">
        <v>0</v>
      </c>
      <c r="BP218" s="142">
        <v>0</v>
      </c>
      <c r="BQ218" s="144">
        <v>0</v>
      </c>
      <c r="BR218" s="142">
        <v>0</v>
      </c>
      <c r="BS218" s="142">
        <v>0</v>
      </c>
      <c r="BT218" s="144">
        <v>0</v>
      </c>
      <c r="BU218" s="144">
        <v>0</v>
      </c>
      <c r="BV218" s="143">
        <v>0</v>
      </c>
      <c r="BW218" s="144"/>
      <c r="BX218" s="144"/>
      <c r="BY218" s="144"/>
      <c r="BZ218" s="144"/>
      <c r="CA218" s="142">
        <v>0</v>
      </c>
      <c r="CB218" s="142">
        <v>0</v>
      </c>
      <c r="CC218" s="142">
        <v>0</v>
      </c>
      <c r="CD218" s="142">
        <v>0</v>
      </c>
      <c r="CE218" s="142">
        <v>0</v>
      </c>
      <c r="CF218" s="142">
        <v>0</v>
      </c>
      <c r="CG218" s="142">
        <v>0</v>
      </c>
      <c r="CH218" s="142">
        <v>0</v>
      </c>
      <c r="CI218" s="144">
        <v>0</v>
      </c>
      <c r="CJ218" s="142">
        <v>0</v>
      </c>
      <c r="CK218" s="142">
        <v>0</v>
      </c>
      <c r="CL218" s="144">
        <v>0</v>
      </c>
      <c r="CM218" s="144">
        <v>0</v>
      </c>
      <c r="CN218" s="143">
        <v>0</v>
      </c>
      <c r="CO218" s="144"/>
      <c r="CP218" s="144"/>
      <c r="CQ218" s="144"/>
      <c r="CR218" s="144"/>
      <c r="CS218" s="142">
        <v>0</v>
      </c>
      <c r="CT218" s="142">
        <v>0</v>
      </c>
      <c r="CU218" s="142">
        <v>0</v>
      </c>
      <c r="CV218" s="142">
        <v>0</v>
      </c>
      <c r="CW218" s="142">
        <v>0</v>
      </c>
      <c r="CX218" s="142">
        <v>0</v>
      </c>
      <c r="CY218" s="142">
        <v>0</v>
      </c>
      <c r="CZ218" s="142">
        <v>0</v>
      </c>
      <c r="DA218" s="144">
        <v>0</v>
      </c>
      <c r="DB218" s="142">
        <v>0</v>
      </c>
      <c r="DC218" s="142">
        <v>0</v>
      </c>
      <c r="DD218" s="144">
        <v>0</v>
      </c>
      <c r="DE218" s="144">
        <v>0</v>
      </c>
      <c r="DF218" s="143">
        <v>0</v>
      </c>
    </row>
    <row r="219" spans="1:110" ht="12.75" hidden="1" customHeight="1" outlineLevel="1" x14ac:dyDescent="0.25">
      <c r="A219" s="141">
        <v>8690</v>
      </c>
      <c r="B219" s="141" t="s">
        <v>476</v>
      </c>
      <c r="C219" s="141"/>
      <c r="D219" s="141"/>
      <c r="E219" s="141"/>
      <c r="F219" s="142">
        <v>0</v>
      </c>
      <c r="G219" s="142">
        <v>0</v>
      </c>
      <c r="H219" s="142">
        <v>0</v>
      </c>
      <c r="I219" s="142">
        <v>0</v>
      </c>
      <c r="J219" s="142">
        <v>0</v>
      </c>
      <c r="K219" s="142">
        <v>0</v>
      </c>
      <c r="L219" s="142">
        <v>0</v>
      </c>
      <c r="M219" s="142">
        <v>0</v>
      </c>
      <c r="N219" s="142">
        <v>0</v>
      </c>
      <c r="O219" s="142">
        <v>0</v>
      </c>
      <c r="P219" s="142">
        <v>0</v>
      </c>
      <c r="Q219" s="142">
        <v>0</v>
      </c>
      <c r="R219" s="142" t="s">
        <v>61</v>
      </c>
      <c r="S219" s="142">
        <v>0</v>
      </c>
      <c r="T219" s="143">
        <v>0</v>
      </c>
      <c r="U219" s="144"/>
      <c r="V219" s="144"/>
      <c r="W219" s="144"/>
      <c r="X219" s="144"/>
      <c r="Y219" s="142">
        <v>0</v>
      </c>
      <c r="Z219" s="142">
        <v>0</v>
      </c>
      <c r="AA219" s="142">
        <v>0</v>
      </c>
      <c r="AB219" s="142">
        <v>0</v>
      </c>
      <c r="AC219" s="142">
        <v>0</v>
      </c>
      <c r="AD219" s="142">
        <v>0</v>
      </c>
      <c r="AE219" s="142">
        <v>0</v>
      </c>
      <c r="AF219" s="142">
        <v>0</v>
      </c>
      <c r="AG219" s="144">
        <v>0</v>
      </c>
      <c r="AH219" s="142">
        <v>0</v>
      </c>
      <c r="AI219" s="142">
        <v>0</v>
      </c>
      <c r="AJ219" s="144">
        <v>0</v>
      </c>
      <c r="AK219" s="144">
        <v>0</v>
      </c>
      <c r="AL219" s="143">
        <v>0</v>
      </c>
      <c r="AM219" s="144"/>
      <c r="AN219" s="144"/>
      <c r="AO219" s="144"/>
      <c r="AP219" s="144"/>
      <c r="AQ219" s="142">
        <v>0</v>
      </c>
      <c r="AR219" s="142">
        <v>0</v>
      </c>
      <c r="AS219" s="142">
        <v>0</v>
      </c>
      <c r="AT219" s="142">
        <v>0</v>
      </c>
      <c r="AU219" s="142">
        <v>0</v>
      </c>
      <c r="AV219" s="142">
        <v>0</v>
      </c>
      <c r="AW219" s="142">
        <v>0</v>
      </c>
      <c r="AX219" s="142">
        <v>0</v>
      </c>
      <c r="AY219" s="144">
        <v>0</v>
      </c>
      <c r="AZ219" s="142">
        <v>0</v>
      </c>
      <c r="BA219" s="142">
        <v>0</v>
      </c>
      <c r="BB219" s="144">
        <v>0</v>
      </c>
      <c r="BC219" s="144">
        <v>0</v>
      </c>
      <c r="BD219" s="143">
        <v>0</v>
      </c>
      <c r="BE219" s="144"/>
      <c r="BF219" s="144"/>
      <c r="BG219" s="144"/>
      <c r="BH219" s="144"/>
      <c r="BI219" s="142">
        <v>0</v>
      </c>
      <c r="BJ219" s="142">
        <v>0</v>
      </c>
      <c r="BK219" s="142">
        <v>0</v>
      </c>
      <c r="BL219" s="142">
        <v>0</v>
      </c>
      <c r="BM219" s="142">
        <v>0</v>
      </c>
      <c r="BN219" s="142">
        <v>0</v>
      </c>
      <c r="BO219" s="142">
        <v>0</v>
      </c>
      <c r="BP219" s="142">
        <v>0</v>
      </c>
      <c r="BQ219" s="144">
        <v>0</v>
      </c>
      <c r="BR219" s="142">
        <v>0</v>
      </c>
      <c r="BS219" s="142">
        <v>0</v>
      </c>
      <c r="BT219" s="144">
        <v>0</v>
      </c>
      <c r="BU219" s="144">
        <v>0</v>
      </c>
      <c r="BV219" s="143">
        <v>0</v>
      </c>
      <c r="BW219" s="144"/>
      <c r="BX219" s="144"/>
      <c r="BY219" s="144"/>
      <c r="BZ219" s="144"/>
      <c r="CA219" s="142">
        <v>0</v>
      </c>
      <c r="CB219" s="142">
        <v>0</v>
      </c>
      <c r="CC219" s="142">
        <v>0</v>
      </c>
      <c r="CD219" s="142">
        <v>0</v>
      </c>
      <c r="CE219" s="142">
        <v>0</v>
      </c>
      <c r="CF219" s="142">
        <v>0</v>
      </c>
      <c r="CG219" s="142">
        <v>0</v>
      </c>
      <c r="CH219" s="142">
        <v>0</v>
      </c>
      <c r="CI219" s="144">
        <v>0</v>
      </c>
      <c r="CJ219" s="142">
        <v>0</v>
      </c>
      <c r="CK219" s="142">
        <v>0</v>
      </c>
      <c r="CL219" s="144">
        <v>0</v>
      </c>
      <c r="CM219" s="144">
        <v>0</v>
      </c>
      <c r="CN219" s="143">
        <v>0</v>
      </c>
      <c r="CO219" s="144"/>
      <c r="CP219" s="144"/>
      <c r="CQ219" s="144"/>
      <c r="CR219" s="144"/>
      <c r="CS219" s="142">
        <v>0</v>
      </c>
      <c r="CT219" s="142">
        <v>0</v>
      </c>
      <c r="CU219" s="142">
        <v>0</v>
      </c>
      <c r="CV219" s="142">
        <v>0</v>
      </c>
      <c r="CW219" s="142">
        <v>0</v>
      </c>
      <c r="CX219" s="142">
        <v>0</v>
      </c>
      <c r="CY219" s="142">
        <v>0</v>
      </c>
      <c r="CZ219" s="142">
        <v>0</v>
      </c>
      <c r="DA219" s="144">
        <v>0</v>
      </c>
      <c r="DB219" s="142">
        <v>0</v>
      </c>
      <c r="DC219" s="142">
        <v>0</v>
      </c>
      <c r="DD219" s="144">
        <v>0</v>
      </c>
      <c r="DE219" s="144">
        <v>0</v>
      </c>
      <c r="DF219" s="143">
        <v>0</v>
      </c>
    </row>
    <row r="220" spans="1:110" ht="12.75" hidden="1" customHeight="1" outlineLevel="1" x14ac:dyDescent="0.25">
      <c r="A220" s="141">
        <v>8693</v>
      </c>
      <c r="B220" s="141" t="s">
        <v>504</v>
      </c>
      <c r="C220" s="141"/>
      <c r="D220" s="141"/>
      <c r="E220" s="141"/>
      <c r="F220" s="142">
        <v>0</v>
      </c>
      <c r="G220" s="142">
        <v>0</v>
      </c>
      <c r="H220" s="142">
        <v>0</v>
      </c>
      <c r="I220" s="142">
        <v>0</v>
      </c>
      <c r="J220" s="142">
        <v>0</v>
      </c>
      <c r="K220" s="142">
        <v>0</v>
      </c>
      <c r="L220" s="142">
        <v>0</v>
      </c>
      <c r="M220" s="142">
        <v>0</v>
      </c>
      <c r="N220" s="142">
        <v>0</v>
      </c>
      <c r="O220" s="142">
        <v>0</v>
      </c>
      <c r="P220" s="142">
        <v>0</v>
      </c>
      <c r="Q220" s="142">
        <v>0</v>
      </c>
      <c r="R220" s="142" t="s">
        <v>61</v>
      </c>
      <c r="S220" s="142">
        <v>0</v>
      </c>
      <c r="T220" s="143">
        <v>0</v>
      </c>
      <c r="U220" s="144"/>
      <c r="V220" s="144"/>
      <c r="W220" s="144"/>
      <c r="X220" s="144"/>
      <c r="Y220" s="142">
        <v>0</v>
      </c>
      <c r="Z220" s="142">
        <v>0</v>
      </c>
      <c r="AA220" s="142">
        <v>0</v>
      </c>
      <c r="AB220" s="142">
        <v>0</v>
      </c>
      <c r="AC220" s="142">
        <v>0</v>
      </c>
      <c r="AD220" s="142">
        <v>0</v>
      </c>
      <c r="AE220" s="142">
        <v>0</v>
      </c>
      <c r="AF220" s="142">
        <v>0</v>
      </c>
      <c r="AG220" s="144">
        <v>0</v>
      </c>
      <c r="AH220" s="142">
        <v>0</v>
      </c>
      <c r="AI220" s="142">
        <v>0</v>
      </c>
      <c r="AJ220" s="144">
        <v>0</v>
      </c>
      <c r="AK220" s="144">
        <v>0</v>
      </c>
      <c r="AL220" s="143">
        <v>0</v>
      </c>
      <c r="AM220" s="144"/>
      <c r="AN220" s="144"/>
      <c r="AO220" s="144"/>
      <c r="AP220" s="144"/>
      <c r="AQ220" s="142">
        <v>0</v>
      </c>
      <c r="AR220" s="142">
        <v>0</v>
      </c>
      <c r="AS220" s="142">
        <v>0</v>
      </c>
      <c r="AT220" s="142">
        <v>0</v>
      </c>
      <c r="AU220" s="142">
        <v>0</v>
      </c>
      <c r="AV220" s="142">
        <v>0</v>
      </c>
      <c r="AW220" s="142">
        <v>0</v>
      </c>
      <c r="AX220" s="142">
        <v>0</v>
      </c>
      <c r="AY220" s="144">
        <v>0</v>
      </c>
      <c r="AZ220" s="142">
        <v>0</v>
      </c>
      <c r="BA220" s="142">
        <v>0</v>
      </c>
      <c r="BB220" s="144">
        <v>0</v>
      </c>
      <c r="BC220" s="144">
        <v>0</v>
      </c>
      <c r="BD220" s="143">
        <v>0</v>
      </c>
      <c r="BE220" s="144"/>
      <c r="BF220" s="144"/>
      <c r="BG220" s="144"/>
      <c r="BH220" s="144"/>
      <c r="BI220" s="142">
        <v>0</v>
      </c>
      <c r="BJ220" s="142">
        <v>0</v>
      </c>
      <c r="BK220" s="142">
        <v>0</v>
      </c>
      <c r="BL220" s="142">
        <v>0</v>
      </c>
      <c r="BM220" s="142">
        <v>0</v>
      </c>
      <c r="BN220" s="142">
        <v>0</v>
      </c>
      <c r="BO220" s="142">
        <v>0</v>
      </c>
      <c r="BP220" s="142">
        <v>0</v>
      </c>
      <c r="BQ220" s="144">
        <v>0</v>
      </c>
      <c r="BR220" s="142">
        <v>0</v>
      </c>
      <c r="BS220" s="142">
        <v>0</v>
      </c>
      <c r="BT220" s="144">
        <v>0</v>
      </c>
      <c r="BU220" s="144">
        <v>0</v>
      </c>
      <c r="BV220" s="143">
        <v>0</v>
      </c>
      <c r="BW220" s="144"/>
      <c r="BX220" s="144"/>
      <c r="BY220" s="144"/>
      <c r="BZ220" s="144"/>
      <c r="CA220" s="142">
        <v>0</v>
      </c>
      <c r="CB220" s="142">
        <v>0</v>
      </c>
      <c r="CC220" s="142">
        <v>0</v>
      </c>
      <c r="CD220" s="142">
        <v>0</v>
      </c>
      <c r="CE220" s="142">
        <v>0</v>
      </c>
      <c r="CF220" s="142">
        <v>0</v>
      </c>
      <c r="CG220" s="142">
        <v>0</v>
      </c>
      <c r="CH220" s="142">
        <v>0</v>
      </c>
      <c r="CI220" s="144">
        <v>0</v>
      </c>
      <c r="CJ220" s="142">
        <v>0</v>
      </c>
      <c r="CK220" s="142">
        <v>0</v>
      </c>
      <c r="CL220" s="144">
        <v>0</v>
      </c>
      <c r="CM220" s="144">
        <v>0</v>
      </c>
      <c r="CN220" s="143">
        <v>0</v>
      </c>
      <c r="CO220" s="144"/>
      <c r="CP220" s="144"/>
      <c r="CQ220" s="144"/>
      <c r="CR220" s="144"/>
      <c r="CS220" s="142">
        <v>0</v>
      </c>
      <c r="CT220" s="142">
        <v>0</v>
      </c>
      <c r="CU220" s="142">
        <v>0</v>
      </c>
      <c r="CV220" s="142">
        <v>0</v>
      </c>
      <c r="CW220" s="142">
        <v>0</v>
      </c>
      <c r="CX220" s="142">
        <v>0</v>
      </c>
      <c r="CY220" s="142">
        <v>0</v>
      </c>
      <c r="CZ220" s="142">
        <v>0</v>
      </c>
      <c r="DA220" s="144">
        <v>0</v>
      </c>
      <c r="DB220" s="142">
        <v>0</v>
      </c>
      <c r="DC220" s="142">
        <v>0</v>
      </c>
      <c r="DD220" s="144">
        <v>0</v>
      </c>
      <c r="DE220" s="144">
        <v>0</v>
      </c>
      <c r="DF220" s="143">
        <v>0</v>
      </c>
    </row>
    <row r="221" spans="1:110" ht="12.75" hidden="1" customHeight="1" outlineLevel="1" x14ac:dyDescent="0.25">
      <c r="A221" s="141">
        <v>8699</v>
      </c>
      <c r="B221" s="141" t="s">
        <v>505</v>
      </c>
      <c r="C221" s="141"/>
      <c r="D221" s="141"/>
      <c r="E221" s="141"/>
      <c r="F221" s="142">
        <v>0</v>
      </c>
      <c r="G221" s="142">
        <v>0</v>
      </c>
      <c r="H221" s="142">
        <v>7.1043000000000012</v>
      </c>
      <c r="I221" s="142">
        <v>7.1043000000000012</v>
      </c>
      <c r="J221" s="142">
        <v>7.1043000000000012</v>
      </c>
      <c r="K221" s="142">
        <v>7.1043000000000012</v>
      </c>
      <c r="L221" s="142">
        <v>7.1043000000000012</v>
      </c>
      <c r="M221" s="142">
        <v>7.1043000000000012</v>
      </c>
      <c r="N221" s="142">
        <v>7.1043000000000012</v>
      </c>
      <c r="O221" s="142">
        <v>7.1043000000000012</v>
      </c>
      <c r="P221" s="142">
        <v>7.1043000000000012</v>
      </c>
      <c r="Q221" s="142">
        <v>7.1043000000000012</v>
      </c>
      <c r="R221" s="142" t="s">
        <v>61</v>
      </c>
      <c r="S221" s="142">
        <v>71.043000000000006</v>
      </c>
      <c r="T221" s="143">
        <v>0</v>
      </c>
      <c r="U221" s="144"/>
      <c r="V221" s="144"/>
      <c r="W221" s="144"/>
      <c r="X221" s="144"/>
      <c r="Y221" s="142">
        <v>0</v>
      </c>
      <c r="Z221" s="142">
        <v>0</v>
      </c>
      <c r="AA221" s="142">
        <v>7.3174290000000015</v>
      </c>
      <c r="AB221" s="142">
        <v>7.3174290000000015</v>
      </c>
      <c r="AC221" s="142">
        <v>7.3174290000000015</v>
      </c>
      <c r="AD221" s="142">
        <v>7.3174290000000015</v>
      </c>
      <c r="AE221" s="142">
        <v>7.3174290000000015</v>
      </c>
      <c r="AF221" s="142">
        <v>7.3174290000000015</v>
      </c>
      <c r="AG221" s="144">
        <v>7.3174290000000015</v>
      </c>
      <c r="AH221" s="142">
        <v>7.3174290000000015</v>
      </c>
      <c r="AI221" s="142">
        <v>7.3174290000000015</v>
      </c>
      <c r="AJ221" s="144">
        <v>7.3174290000000015</v>
      </c>
      <c r="AK221" s="144">
        <v>73.174290000000013</v>
      </c>
      <c r="AL221" s="143">
        <v>0</v>
      </c>
      <c r="AM221" s="144"/>
      <c r="AN221" s="144"/>
      <c r="AO221" s="144"/>
      <c r="AP221" s="144"/>
      <c r="AQ221" s="142">
        <v>0</v>
      </c>
      <c r="AR221" s="142">
        <v>0</v>
      </c>
      <c r="AS221" s="142">
        <v>7.536951870000002</v>
      </c>
      <c r="AT221" s="142">
        <v>7.536951870000002</v>
      </c>
      <c r="AU221" s="142">
        <v>7.536951870000002</v>
      </c>
      <c r="AV221" s="142">
        <v>7.536951870000002</v>
      </c>
      <c r="AW221" s="142">
        <v>7.536951870000002</v>
      </c>
      <c r="AX221" s="142">
        <v>7.536951870000002</v>
      </c>
      <c r="AY221" s="144">
        <v>7.536951870000002</v>
      </c>
      <c r="AZ221" s="142">
        <v>7.536951870000002</v>
      </c>
      <c r="BA221" s="142">
        <v>7.536951870000002</v>
      </c>
      <c r="BB221" s="144">
        <v>7.536951870000002</v>
      </c>
      <c r="BC221" s="144">
        <v>75.369518700000015</v>
      </c>
      <c r="BD221" s="143">
        <v>0</v>
      </c>
      <c r="BE221" s="144"/>
      <c r="BF221" s="144"/>
      <c r="BG221" s="144"/>
      <c r="BH221" s="144"/>
      <c r="BI221" s="142">
        <v>0</v>
      </c>
      <c r="BJ221" s="142">
        <v>0</v>
      </c>
      <c r="BK221" s="142">
        <v>7.7630604261000018</v>
      </c>
      <c r="BL221" s="142">
        <v>7.7630604261000018</v>
      </c>
      <c r="BM221" s="142">
        <v>7.7630604261000018</v>
      </c>
      <c r="BN221" s="142">
        <v>7.7630604261000018</v>
      </c>
      <c r="BO221" s="142">
        <v>7.7630604261000018</v>
      </c>
      <c r="BP221" s="142">
        <v>7.7630604261000018</v>
      </c>
      <c r="BQ221" s="144">
        <v>7.7630604261000018</v>
      </c>
      <c r="BR221" s="142">
        <v>7.7630604261000018</v>
      </c>
      <c r="BS221" s="142">
        <v>7.7630604261000018</v>
      </c>
      <c r="BT221" s="144">
        <v>7.7630604261000018</v>
      </c>
      <c r="BU221" s="144">
        <v>77.630604261000016</v>
      </c>
      <c r="BV221" s="143">
        <v>0</v>
      </c>
      <c r="BW221" s="144"/>
      <c r="BX221" s="144"/>
      <c r="BY221" s="144"/>
      <c r="BZ221" s="144"/>
      <c r="CA221" s="142">
        <v>0</v>
      </c>
      <c r="CB221" s="142">
        <v>0</v>
      </c>
      <c r="CC221" s="142">
        <v>7.9959522388830031</v>
      </c>
      <c r="CD221" s="142">
        <v>7.9959522388830031</v>
      </c>
      <c r="CE221" s="142">
        <v>7.9959522388830031</v>
      </c>
      <c r="CF221" s="142">
        <v>7.9959522388830031</v>
      </c>
      <c r="CG221" s="142">
        <v>7.9959522388830031</v>
      </c>
      <c r="CH221" s="142">
        <v>7.9959522388830031</v>
      </c>
      <c r="CI221" s="144">
        <v>7.9959522388830031</v>
      </c>
      <c r="CJ221" s="142">
        <v>7.9959522388830031</v>
      </c>
      <c r="CK221" s="142">
        <v>7.9959522388830031</v>
      </c>
      <c r="CL221" s="144">
        <v>7.9959522388830031</v>
      </c>
      <c r="CM221" s="144">
        <v>79.959522388830024</v>
      </c>
      <c r="CN221" s="143">
        <v>0</v>
      </c>
      <c r="CO221" s="144"/>
      <c r="CP221" s="144"/>
      <c r="CQ221" s="144"/>
      <c r="CR221" s="144"/>
      <c r="CS221" s="142">
        <v>0</v>
      </c>
      <c r="CT221" s="142">
        <v>0</v>
      </c>
      <c r="CU221" s="142">
        <v>8.235830806049492</v>
      </c>
      <c r="CV221" s="142">
        <v>8.235830806049492</v>
      </c>
      <c r="CW221" s="142">
        <v>8.235830806049492</v>
      </c>
      <c r="CX221" s="142">
        <v>8.235830806049492</v>
      </c>
      <c r="CY221" s="142">
        <v>8.235830806049492</v>
      </c>
      <c r="CZ221" s="142">
        <v>8.235830806049492</v>
      </c>
      <c r="DA221" s="144">
        <v>8.235830806049492</v>
      </c>
      <c r="DB221" s="142">
        <v>8.235830806049492</v>
      </c>
      <c r="DC221" s="142">
        <v>8.235830806049492</v>
      </c>
      <c r="DD221" s="144">
        <v>8.235830806049492</v>
      </c>
      <c r="DE221" s="144">
        <v>82.35830806049492</v>
      </c>
      <c r="DF221" s="143">
        <v>0</v>
      </c>
    </row>
    <row r="222" spans="1:110" ht="12.75" hidden="1" customHeight="1" outlineLevel="1" x14ac:dyDescent="0.25">
      <c r="A222" s="141">
        <v>8701</v>
      </c>
      <c r="B222" s="141" t="s">
        <v>506</v>
      </c>
      <c r="C222" s="141"/>
      <c r="D222" s="141"/>
      <c r="E222" s="141"/>
      <c r="F222" s="142">
        <v>0</v>
      </c>
      <c r="G222" s="142">
        <v>0</v>
      </c>
      <c r="H222" s="142">
        <v>0</v>
      </c>
      <c r="I222" s="142">
        <v>0</v>
      </c>
      <c r="J222" s="142">
        <v>0</v>
      </c>
      <c r="K222" s="142">
        <v>0</v>
      </c>
      <c r="L222" s="142">
        <v>0</v>
      </c>
      <c r="M222" s="142">
        <v>0</v>
      </c>
      <c r="N222" s="142">
        <v>0</v>
      </c>
      <c r="O222" s="142">
        <v>0</v>
      </c>
      <c r="P222" s="142">
        <v>0</v>
      </c>
      <c r="Q222" s="142">
        <v>0</v>
      </c>
      <c r="R222" s="142" t="s">
        <v>61</v>
      </c>
      <c r="S222" s="142">
        <v>0</v>
      </c>
      <c r="T222" s="143">
        <v>0</v>
      </c>
      <c r="U222" s="144"/>
      <c r="V222" s="144"/>
      <c r="W222" s="144"/>
      <c r="X222" s="144"/>
      <c r="Y222" s="142">
        <v>0</v>
      </c>
      <c r="Z222" s="142">
        <v>0</v>
      </c>
      <c r="AA222" s="142">
        <v>0</v>
      </c>
      <c r="AB222" s="142">
        <v>0</v>
      </c>
      <c r="AC222" s="142">
        <v>0</v>
      </c>
      <c r="AD222" s="142">
        <v>0</v>
      </c>
      <c r="AE222" s="142">
        <v>0</v>
      </c>
      <c r="AF222" s="142">
        <v>0</v>
      </c>
      <c r="AG222" s="144">
        <v>0</v>
      </c>
      <c r="AH222" s="142">
        <v>0</v>
      </c>
      <c r="AI222" s="142">
        <v>0</v>
      </c>
      <c r="AJ222" s="144">
        <v>0</v>
      </c>
      <c r="AK222" s="144">
        <v>0</v>
      </c>
      <c r="AL222" s="143">
        <v>0</v>
      </c>
      <c r="AM222" s="144"/>
      <c r="AN222" s="144"/>
      <c r="AO222" s="144"/>
      <c r="AP222" s="144"/>
      <c r="AQ222" s="142">
        <v>0</v>
      </c>
      <c r="AR222" s="142">
        <v>0</v>
      </c>
      <c r="AS222" s="142">
        <v>0</v>
      </c>
      <c r="AT222" s="142">
        <v>0</v>
      </c>
      <c r="AU222" s="142">
        <v>0</v>
      </c>
      <c r="AV222" s="142">
        <v>0</v>
      </c>
      <c r="AW222" s="142">
        <v>0</v>
      </c>
      <c r="AX222" s="142">
        <v>0</v>
      </c>
      <c r="AY222" s="144">
        <v>0</v>
      </c>
      <c r="AZ222" s="142">
        <v>0</v>
      </c>
      <c r="BA222" s="142">
        <v>0</v>
      </c>
      <c r="BB222" s="144">
        <v>0</v>
      </c>
      <c r="BC222" s="144">
        <v>0</v>
      </c>
      <c r="BD222" s="143">
        <v>0</v>
      </c>
      <c r="BE222" s="144"/>
      <c r="BF222" s="144"/>
      <c r="BG222" s="144"/>
      <c r="BH222" s="144"/>
      <c r="BI222" s="142">
        <v>0</v>
      </c>
      <c r="BJ222" s="142">
        <v>0</v>
      </c>
      <c r="BK222" s="142">
        <v>0</v>
      </c>
      <c r="BL222" s="142">
        <v>0</v>
      </c>
      <c r="BM222" s="142">
        <v>0</v>
      </c>
      <c r="BN222" s="142">
        <v>0</v>
      </c>
      <c r="BO222" s="142">
        <v>0</v>
      </c>
      <c r="BP222" s="142">
        <v>0</v>
      </c>
      <c r="BQ222" s="144">
        <v>0</v>
      </c>
      <c r="BR222" s="142">
        <v>0</v>
      </c>
      <c r="BS222" s="142">
        <v>0</v>
      </c>
      <c r="BT222" s="144">
        <v>0</v>
      </c>
      <c r="BU222" s="144">
        <v>0</v>
      </c>
      <c r="BV222" s="143">
        <v>0</v>
      </c>
      <c r="BW222" s="144"/>
      <c r="BX222" s="144"/>
      <c r="BY222" s="144"/>
      <c r="BZ222" s="144"/>
      <c r="CA222" s="142">
        <v>0</v>
      </c>
      <c r="CB222" s="142">
        <v>0</v>
      </c>
      <c r="CC222" s="142">
        <v>0</v>
      </c>
      <c r="CD222" s="142">
        <v>0</v>
      </c>
      <c r="CE222" s="142">
        <v>0</v>
      </c>
      <c r="CF222" s="142">
        <v>0</v>
      </c>
      <c r="CG222" s="142">
        <v>0</v>
      </c>
      <c r="CH222" s="142">
        <v>0</v>
      </c>
      <c r="CI222" s="144">
        <v>0</v>
      </c>
      <c r="CJ222" s="142">
        <v>0</v>
      </c>
      <c r="CK222" s="142">
        <v>0</v>
      </c>
      <c r="CL222" s="144">
        <v>0</v>
      </c>
      <c r="CM222" s="144">
        <v>0</v>
      </c>
      <c r="CN222" s="143">
        <v>0</v>
      </c>
      <c r="CO222" s="144"/>
      <c r="CP222" s="144"/>
      <c r="CQ222" s="144"/>
      <c r="CR222" s="144"/>
      <c r="CS222" s="142">
        <v>0</v>
      </c>
      <c r="CT222" s="142">
        <v>0</v>
      </c>
      <c r="CU222" s="142">
        <v>0</v>
      </c>
      <c r="CV222" s="142">
        <v>0</v>
      </c>
      <c r="CW222" s="142">
        <v>0</v>
      </c>
      <c r="CX222" s="142">
        <v>0</v>
      </c>
      <c r="CY222" s="142">
        <v>0</v>
      </c>
      <c r="CZ222" s="142">
        <v>0</v>
      </c>
      <c r="DA222" s="144">
        <v>0</v>
      </c>
      <c r="DB222" s="142">
        <v>0</v>
      </c>
      <c r="DC222" s="142">
        <v>0</v>
      </c>
      <c r="DD222" s="144">
        <v>0</v>
      </c>
      <c r="DE222" s="144">
        <v>0</v>
      </c>
      <c r="DF222" s="143">
        <v>0</v>
      </c>
    </row>
    <row r="223" spans="1:110" ht="12.75" hidden="1" customHeight="1" outlineLevel="1" x14ac:dyDescent="0.25">
      <c r="A223" s="141">
        <v>8702</v>
      </c>
      <c r="B223" s="141" t="s">
        <v>507</v>
      </c>
      <c r="C223" s="141"/>
      <c r="D223" s="141"/>
      <c r="E223" s="141"/>
      <c r="F223" s="142">
        <v>0</v>
      </c>
      <c r="G223" s="142">
        <v>0</v>
      </c>
      <c r="H223" s="142">
        <v>0</v>
      </c>
      <c r="I223" s="142">
        <v>0</v>
      </c>
      <c r="J223" s="142">
        <v>0</v>
      </c>
      <c r="K223" s="142">
        <v>0</v>
      </c>
      <c r="L223" s="142">
        <v>0</v>
      </c>
      <c r="M223" s="142">
        <v>0</v>
      </c>
      <c r="N223" s="142">
        <v>0</v>
      </c>
      <c r="O223" s="142">
        <v>0</v>
      </c>
      <c r="P223" s="142">
        <v>0</v>
      </c>
      <c r="Q223" s="142">
        <v>0</v>
      </c>
      <c r="R223" s="142" t="s">
        <v>61</v>
      </c>
      <c r="S223" s="142">
        <v>0</v>
      </c>
      <c r="T223" s="143">
        <v>0</v>
      </c>
      <c r="U223" s="144"/>
      <c r="V223" s="144"/>
      <c r="W223" s="144"/>
      <c r="X223" s="144"/>
      <c r="Y223" s="142">
        <v>0</v>
      </c>
      <c r="Z223" s="142">
        <v>0</v>
      </c>
      <c r="AA223" s="142">
        <v>0</v>
      </c>
      <c r="AB223" s="142">
        <v>0</v>
      </c>
      <c r="AC223" s="142">
        <v>0</v>
      </c>
      <c r="AD223" s="142">
        <v>0</v>
      </c>
      <c r="AE223" s="142">
        <v>0</v>
      </c>
      <c r="AF223" s="142">
        <v>0</v>
      </c>
      <c r="AG223" s="144">
        <v>0</v>
      </c>
      <c r="AH223" s="142">
        <v>0</v>
      </c>
      <c r="AI223" s="142">
        <v>0</v>
      </c>
      <c r="AJ223" s="144">
        <v>0</v>
      </c>
      <c r="AK223" s="144">
        <v>0</v>
      </c>
      <c r="AL223" s="143">
        <v>0</v>
      </c>
      <c r="AM223" s="144"/>
      <c r="AN223" s="144"/>
      <c r="AO223" s="144"/>
      <c r="AP223" s="144"/>
      <c r="AQ223" s="142">
        <v>0</v>
      </c>
      <c r="AR223" s="142">
        <v>0</v>
      </c>
      <c r="AS223" s="142">
        <v>0</v>
      </c>
      <c r="AT223" s="142">
        <v>0</v>
      </c>
      <c r="AU223" s="142">
        <v>0</v>
      </c>
      <c r="AV223" s="142">
        <v>0</v>
      </c>
      <c r="AW223" s="142">
        <v>0</v>
      </c>
      <c r="AX223" s="142">
        <v>0</v>
      </c>
      <c r="AY223" s="144">
        <v>0</v>
      </c>
      <c r="AZ223" s="142">
        <v>0</v>
      </c>
      <c r="BA223" s="142">
        <v>0</v>
      </c>
      <c r="BB223" s="144">
        <v>0</v>
      </c>
      <c r="BC223" s="144">
        <v>0</v>
      </c>
      <c r="BD223" s="143">
        <v>0</v>
      </c>
      <c r="BE223" s="144"/>
      <c r="BF223" s="144"/>
      <c r="BG223" s="144"/>
      <c r="BH223" s="144"/>
      <c r="BI223" s="142">
        <v>0</v>
      </c>
      <c r="BJ223" s="142">
        <v>0</v>
      </c>
      <c r="BK223" s="142">
        <v>0</v>
      </c>
      <c r="BL223" s="142">
        <v>0</v>
      </c>
      <c r="BM223" s="142">
        <v>0</v>
      </c>
      <c r="BN223" s="142">
        <v>0</v>
      </c>
      <c r="BO223" s="142">
        <v>0</v>
      </c>
      <c r="BP223" s="142">
        <v>0</v>
      </c>
      <c r="BQ223" s="144">
        <v>0</v>
      </c>
      <c r="BR223" s="142">
        <v>0</v>
      </c>
      <c r="BS223" s="142">
        <v>0</v>
      </c>
      <c r="BT223" s="144">
        <v>0</v>
      </c>
      <c r="BU223" s="144">
        <v>0</v>
      </c>
      <c r="BV223" s="143">
        <v>0</v>
      </c>
      <c r="BW223" s="144"/>
      <c r="BX223" s="144"/>
      <c r="BY223" s="144"/>
      <c r="BZ223" s="144"/>
      <c r="CA223" s="142">
        <v>0</v>
      </c>
      <c r="CB223" s="142">
        <v>0</v>
      </c>
      <c r="CC223" s="142">
        <v>0</v>
      </c>
      <c r="CD223" s="142">
        <v>0</v>
      </c>
      <c r="CE223" s="142">
        <v>0</v>
      </c>
      <c r="CF223" s="142">
        <v>0</v>
      </c>
      <c r="CG223" s="142">
        <v>0</v>
      </c>
      <c r="CH223" s="142">
        <v>0</v>
      </c>
      <c r="CI223" s="144">
        <v>0</v>
      </c>
      <c r="CJ223" s="142">
        <v>0</v>
      </c>
      <c r="CK223" s="142">
        <v>0</v>
      </c>
      <c r="CL223" s="144">
        <v>0</v>
      </c>
      <c r="CM223" s="144">
        <v>0</v>
      </c>
      <c r="CN223" s="143">
        <v>0</v>
      </c>
      <c r="CO223" s="144"/>
      <c r="CP223" s="144"/>
      <c r="CQ223" s="144"/>
      <c r="CR223" s="144"/>
      <c r="CS223" s="142">
        <v>0</v>
      </c>
      <c r="CT223" s="142">
        <v>0</v>
      </c>
      <c r="CU223" s="142">
        <v>0</v>
      </c>
      <c r="CV223" s="142">
        <v>0</v>
      </c>
      <c r="CW223" s="142">
        <v>0</v>
      </c>
      <c r="CX223" s="142">
        <v>0</v>
      </c>
      <c r="CY223" s="142">
        <v>0</v>
      </c>
      <c r="CZ223" s="142">
        <v>0</v>
      </c>
      <c r="DA223" s="144">
        <v>0</v>
      </c>
      <c r="DB223" s="142">
        <v>0</v>
      </c>
      <c r="DC223" s="142">
        <v>0</v>
      </c>
      <c r="DD223" s="144">
        <v>0</v>
      </c>
      <c r="DE223" s="144">
        <v>0</v>
      </c>
      <c r="DF223" s="143">
        <v>0</v>
      </c>
    </row>
    <row r="224" spans="1:110" ht="12.75" hidden="1" customHeight="1" outlineLevel="1" x14ac:dyDescent="0.25">
      <c r="A224" s="141">
        <v>8703</v>
      </c>
      <c r="B224" s="141" t="s">
        <v>508</v>
      </c>
      <c r="C224" s="141"/>
      <c r="D224" s="141"/>
      <c r="E224" s="141"/>
      <c r="F224" s="142">
        <v>0</v>
      </c>
      <c r="G224" s="142">
        <v>0</v>
      </c>
      <c r="H224" s="142">
        <v>0</v>
      </c>
      <c r="I224" s="142">
        <v>0</v>
      </c>
      <c r="J224" s="142">
        <v>0</v>
      </c>
      <c r="K224" s="142">
        <v>0</v>
      </c>
      <c r="L224" s="142">
        <v>0</v>
      </c>
      <c r="M224" s="142">
        <v>0</v>
      </c>
      <c r="N224" s="142">
        <v>0</v>
      </c>
      <c r="O224" s="142">
        <v>0</v>
      </c>
      <c r="P224" s="142">
        <v>0</v>
      </c>
      <c r="Q224" s="142">
        <v>0</v>
      </c>
      <c r="R224" s="142" t="s">
        <v>61</v>
      </c>
      <c r="S224" s="142">
        <v>0</v>
      </c>
      <c r="T224" s="143">
        <v>0</v>
      </c>
      <c r="U224" s="144"/>
      <c r="V224" s="144"/>
      <c r="W224" s="144"/>
      <c r="X224" s="144"/>
      <c r="Y224" s="142">
        <v>0</v>
      </c>
      <c r="Z224" s="142">
        <v>0</v>
      </c>
      <c r="AA224" s="142">
        <v>0</v>
      </c>
      <c r="AB224" s="142">
        <v>0</v>
      </c>
      <c r="AC224" s="142">
        <v>0</v>
      </c>
      <c r="AD224" s="142">
        <v>0</v>
      </c>
      <c r="AE224" s="142">
        <v>0</v>
      </c>
      <c r="AF224" s="142">
        <v>0</v>
      </c>
      <c r="AG224" s="144">
        <v>0</v>
      </c>
      <c r="AH224" s="142">
        <v>0</v>
      </c>
      <c r="AI224" s="142">
        <v>0</v>
      </c>
      <c r="AJ224" s="144">
        <v>0</v>
      </c>
      <c r="AK224" s="144">
        <v>0</v>
      </c>
      <c r="AL224" s="143">
        <v>0</v>
      </c>
      <c r="AM224" s="144"/>
      <c r="AN224" s="144"/>
      <c r="AO224" s="144"/>
      <c r="AP224" s="144"/>
      <c r="AQ224" s="142">
        <v>0</v>
      </c>
      <c r="AR224" s="142">
        <v>0</v>
      </c>
      <c r="AS224" s="142">
        <v>0</v>
      </c>
      <c r="AT224" s="142">
        <v>0</v>
      </c>
      <c r="AU224" s="142">
        <v>0</v>
      </c>
      <c r="AV224" s="142">
        <v>0</v>
      </c>
      <c r="AW224" s="142">
        <v>0</v>
      </c>
      <c r="AX224" s="142">
        <v>0</v>
      </c>
      <c r="AY224" s="144">
        <v>0</v>
      </c>
      <c r="AZ224" s="142">
        <v>0</v>
      </c>
      <c r="BA224" s="142">
        <v>0</v>
      </c>
      <c r="BB224" s="144">
        <v>0</v>
      </c>
      <c r="BC224" s="144">
        <v>0</v>
      </c>
      <c r="BD224" s="143">
        <v>0</v>
      </c>
      <c r="BE224" s="144"/>
      <c r="BF224" s="144"/>
      <c r="BG224" s="144"/>
      <c r="BH224" s="144"/>
      <c r="BI224" s="142">
        <v>0</v>
      </c>
      <c r="BJ224" s="142">
        <v>0</v>
      </c>
      <c r="BK224" s="142">
        <v>0</v>
      </c>
      <c r="BL224" s="142">
        <v>0</v>
      </c>
      <c r="BM224" s="142">
        <v>0</v>
      </c>
      <c r="BN224" s="142">
        <v>0</v>
      </c>
      <c r="BO224" s="142">
        <v>0</v>
      </c>
      <c r="BP224" s="142">
        <v>0</v>
      </c>
      <c r="BQ224" s="144">
        <v>0</v>
      </c>
      <c r="BR224" s="142">
        <v>0</v>
      </c>
      <c r="BS224" s="142">
        <v>0</v>
      </c>
      <c r="BT224" s="144">
        <v>0</v>
      </c>
      <c r="BU224" s="144">
        <v>0</v>
      </c>
      <c r="BV224" s="143">
        <v>0</v>
      </c>
      <c r="BW224" s="144"/>
      <c r="BX224" s="144"/>
      <c r="BY224" s="144"/>
      <c r="BZ224" s="144"/>
      <c r="CA224" s="142">
        <v>0</v>
      </c>
      <c r="CB224" s="142">
        <v>0</v>
      </c>
      <c r="CC224" s="142">
        <v>0</v>
      </c>
      <c r="CD224" s="142">
        <v>0</v>
      </c>
      <c r="CE224" s="142">
        <v>0</v>
      </c>
      <c r="CF224" s="142">
        <v>0</v>
      </c>
      <c r="CG224" s="142">
        <v>0</v>
      </c>
      <c r="CH224" s="142">
        <v>0</v>
      </c>
      <c r="CI224" s="144">
        <v>0</v>
      </c>
      <c r="CJ224" s="142">
        <v>0</v>
      </c>
      <c r="CK224" s="142">
        <v>0</v>
      </c>
      <c r="CL224" s="144">
        <v>0</v>
      </c>
      <c r="CM224" s="144">
        <v>0</v>
      </c>
      <c r="CN224" s="143">
        <v>0</v>
      </c>
      <c r="CO224" s="144"/>
      <c r="CP224" s="144"/>
      <c r="CQ224" s="144"/>
      <c r="CR224" s="144"/>
      <c r="CS224" s="142">
        <v>0</v>
      </c>
      <c r="CT224" s="142">
        <v>0</v>
      </c>
      <c r="CU224" s="142">
        <v>0</v>
      </c>
      <c r="CV224" s="142">
        <v>0</v>
      </c>
      <c r="CW224" s="142">
        <v>0</v>
      </c>
      <c r="CX224" s="142">
        <v>0</v>
      </c>
      <c r="CY224" s="142">
        <v>0</v>
      </c>
      <c r="CZ224" s="142">
        <v>0</v>
      </c>
      <c r="DA224" s="144">
        <v>0</v>
      </c>
      <c r="DB224" s="142">
        <v>0</v>
      </c>
      <c r="DC224" s="142">
        <v>0</v>
      </c>
      <c r="DD224" s="144">
        <v>0</v>
      </c>
      <c r="DE224" s="144">
        <v>0</v>
      </c>
      <c r="DF224" s="143">
        <v>0</v>
      </c>
    </row>
    <row r="225" spans="1:110" ht="12.75" hidden="1" customHeight="1" outlineLevel="1" x14ac:dyDescent="0.25">
      <c r="A225" s="141">
        <v>8704</v>
      </c>
      <c r="B225" s="141" t="s">
        <v>509</v>
      </c>
      <c r="C225" s="141"/>
      <c r="D225" s="141"/>
      <c r="E225" s="141"/>
      <c r="F225" s="142">
        <v>0</v>
      </c>
      <c r="G225" s="142">
        <v>0</v>
      </c>
      <c r="H225" s="142">
        <v>0</v>
      </c>
      <c r="I225" s="142">
        <v>0</v>
      </c>
      <c r="J225" s="142">
        <v>0</v>
      </c>
      <c r="K225" s="142">
        <v>0</v>
      </c>
      <c r="L225" s="142">
        <v>0</v>
      </c>
      <c r="M225" s="142">
        <v>0</v>
      </c>
      <c r="N225" s="142">
        <v>0</v>
      </c>
      <c r="O225" s="142">
        <v>0</v>
      </c>
      <c r="P225" s="142">
        <v>0</v>
      </c>
      <c r="Q225" s="142">
        <v>0</v>
      </c>
      <c r="R225" s="142" t="s">
        <v>61</v>
      </c>
      <c r="S225" s="142">
        <v>0</v>
      </c>
      <c r="T225" s="143">
        <v>0</v>
      </c>
      <c r="U225" s="144"/>
      <c r="V225" s="144"/>
      <c r="W225" s="144"/>
      <c r="X225" s="144"/>
      <c r="Y225" s="142">
        <v>0</v>
      </c>
      <c r="Z225" s="142">
        <v>0</v>
      </c>
      <c r="AA225" s="142">
        <v>0</v>
      </c>
      <c r="AB225" s="142">
        <v>0</v>
      </c>
      <c r="AC225" s="142">
        <v>0</v>
      </c>
      <c r="AD225" s="142">
        <v>0</v>
      </c>
      <c r="AE225" s="142">
        <v>0</v>
      </c>
      <c r="AF225" s="142">
        <v>0</v>
      </c>
      <c r="AG225" s="144">
        <v>0</v>
      </c>
      <c r="AH225" s="142">
        <v>0</v>
      </c>
      <c r="AI225" s="142">
        <v>0</v>
      </c>
      <c r="AJ225" s="144">
        <v>0</v>
      </c>
      <c r="AK225" s="144">
        <v>0</v>
      </c>
      <c r="AL225" s="143">
        <v>0</v>
      </c>
      <c r="AM225" s="144"/>
      <c r="AN225" s="144"/>
      <c r="AO225" s="144"/>
      <c r="AP225" s="144"/>
      <c r="AQ225" s="142">
        <v>0</v>
      </c>
      <c r="AR225" s="142">
        <v>0</v>
      </c>
      <c r="AS225" s="142">
        <v>0</v>
      </c>
      <c r="AT225" s="142">
        <v>0</v>
      </c>
      <c r="AU225" s="142">
        <v>0</v>
      </c>
      <c r="AV225" s="142">
        <v>0</v>
      </c>
      <c r="AW225" s="142">
        <v>0</v>
      </c>
      <c r="AX225" s="142">
        <v>0</v>
      </c>
      <c r="AY225" s="144">
        <v>0</v>
      </c>
      <c r="AZ225" s="142">
        <v>0</v>
      </c>
      <c r="BA225" s="142">
        <v>0</v>
      </c>
      <c r="BB225" s="144">
        <v>0</v>
      </c>
      <c r="BC225" s="144">
        <v>0</v>
      </c>
      <c r="BD225" s="143">
        <v>0</v>
      </c>
      <c r="BE225" s="144"/>
      <c r="BF225" s="144"/>
      <c r="BG225" s="144"/>
      <c r="BH225" s="144"/>
      <c r="BI225" s="142">
        <v>0</v>
      </c>
      <c r="BJ225" s="142">
        <v>0</v>
      </c>
      <c r="BK225" s="142">
        <v>0</v>
      </c>
      <c r="BL225" s="142">
        <v>0</v>
      </c>
      <c r="BM225" s="142">
        <v>0</v>
      </c>
      <c r="BN225" s="142">
        <v>0</v>
      </c>
      <c r="BO225" s="142">
        <v>0</v>
      </c>
      <c r="BP225" s="142">
        <v>0</v>
      </c>
      <c r="BQ225" s="144">
        <v>0</v>
      </c>
      <c r="BR225" s="142">
        <v>0</v>
      </c>
      <c r="BS225" s="142">
        <v>0</v>
      </c>
      <c r="BT225" s="144">
        <v>0</v>
      </c>
      <c r="BU225" s="144">
        <v>0</v>
      </c>
      <c r="BV225" s="143">
        <v>0</v>
      </c>
      <c r="BW225" s="144"/>
      <c r="BX225" s="144"/>
      <c r="BY225" s="144"/>
      <c r="BZ225" s="144"/>
      <c r="CA225" s="142">
        <v>0</v>
      </c>
      <c r="CB225" s="142">
        <v>0</v>
      </c>
      <c r="CC225" s="142">
        <v>0</v>
      </c>
      <c r="CD225" s="142">
        <v>0</v>
      </c>
      <c r="CE225" s="142">
        <v>0</v>
      </c>
      <c r="CF225" s="142">
        <v>0</v>
      </c>
      <c r="CG225" s="142">
        <v>0</v>
      </c>
      <c r="CH225" s="142">
        <v>0</v>
      </c>
      <c r="CI225" s="144">
        <v>0</v>
      </c>
      <c r="CJ225" s="142">
        <v>0</v>
      </c>
      <c r="CK225" s="142">
        <v>0</v>
      </c>
      <c r="CL225" s="144">
        <v>0</v>
      </c>
      <c r="CM225" s="144">
        <v>0</v>
      </c>
      <c r="CN225" s="143">
        <v>0</v>
      </c>
      <c r="CO225" s="144"/>
      <c r="CP225" s="144"/>
      <c r="CQ225" s="144"/>
      <c r="CR225" s="144"/>
      <c r="CS225" s="142">
        <v>0</v>
      </c>
      <c r="CT225" s="142">
        <v>0</v>
      </c>
      <c r="CU225" s="142">
        <v>0</v>
      </c>
      <c r="CV225" s="142">
        <v>0</v>
      </c>
      <c r="CW225" s="142">
        <v>0</v>
      </c>
      <c r="CX225" s="142">
        <v>0</v>
      </c>
      <c r="CY225" s="142">
        <v>0</v>
      </c>
      <c r="CZ225" s="142">
        <v>0</v>
      </c>
      <c r="DA225" s="144">
        <v>0</v>
      </c>
      <c r="DB225" s="142">
        <v>0</v>
      </c>
      <c r="DC225" s="142">
        <v>0</v>
      </c>
      <c r="DD225" s="144">
        <v>0</v>
      </c>
      <c r="DE225" s="144">
        <v>0</v>
      </c>
      <c r="DF225" s="143">
        <v>0</v>
      </c>
    </row>
    <row r="226" spans="1:110" ht="12.75" hidden="1" customHeight="1" outlineLevel="1" x14ac:dyDescent="0.25">
      <c r="A226" s="141">
        <v>8705</v>
      </c>
      <c r="B226" s="141" t="s">
        <v>510</v>
      </c>
      <c r="C226" s="141"/>
      <c r="D226" s="141"/>
      <c r="E226" s="141"/>
      <c r="F226" s="142">
        <v>0</v>
      </c>
      <c r="G226" s="142">
        <v>0</v>
      </c>
      <c r="H226" s="142">
        <v>0</v>
      </c>
      <c r="I226" s="142">
        <v>0</v>
      </c>
      <c r="J226" s="142">
        <v>0</v>
      </c>
      <c r="K226" s="142">
        <v>0</v>
      </c>
      <c r="L226" s="142">
        <v>0</v>
      </c>
      <c r="M226" s="142">
        <v>0</v>
      </c>
      <c r="N226" s="142">
        <v>0</v>
      </c>
      <c r="O226" s="142">
        <v>0</v>
      </c>
      <c r="P226" s="142">
        <v>0</v>
      </c>
      <c r="Q226" s="142">
        <v>0</v>
      </c>
      <c r="R226" s="142" t="s">
        <v>61</v>
      </c>
      <c r="S226" s="142">
        <v>0</v>
      </c>
      <c r="T226" s="143">
        <v>0</v>
      </c>
      <c r="U226" s="144"/>
      <c r="V226" s="144"/>
      <c r="W226" s="144"/>
      <c r="X226" s="144"/>
      <c r="Y226" s="142">
        <v>0</v>
      </c>
      <c r="Z226" s="142">
        <v>0</v>
      </c>
      <c r="AA226" s="142">
        <v>0</v>
      </c>
      <c r="AB226" s="142">
        <v>0</v>
      </c>
      <c r="AC226" s="142">
        <v>0</v>
      </c>
      <c r="AD226" s="142">
        <v>0</v>
      </c>
      <c r="AE226" s="142">
        <v>0</v>
      </c>
      <c r="AF226" s="142">
        <v>0</v>
      </c>
      <c r="AG226" s="144">
        <v>0</v>
      </c>
      <c r="AH226" s="142">
        <v>0</v>
      </c>
      <c r="AI226" s="142">
        <v>0</v>
      </c>
      <c r="AJ226" s="144">
        <v>0</v>
      </c>
      <c r="AK226" s="144">
        <v>0</v>
      </c>
      <c r="AL226" s="143">
        <v>0</v>
      </c>
      <c r="AM226" s="144"/>
      <c r="AN226" s="144"/>
      <c r="AO226" s="144"/>
      <c r="AP226" s="144"/>
      <c r="AQ226" s="142">
        <v>0</v>
      </c>
      <c r="AR226" s="142">
        <v>0</v>
      </c>
      <c r="AS226" s="142">
        <v>0</v>
      </c>
      <c r="AT226" s="142">
        <v>0</v>
      </c>
      <c r="AU226" s="142">
        <v>0</v>
      </c>
      <c r="AV226" s="142">
        <v>0</v>
      </c>
      <c r="AW226" s="142">
        <v>0</v>
      </c>
      <c r="AX226" s="142">
        <v>0</v>
      </c>
      <c r="AY226" s="144">
        <v>0</v>
      </c>
      <c r="AZ226" s="142">
        <v>0</v>
      </c>
      <c r="BA226" s="142">
        <v>0</v>
      </c>
      <c r="BB226" s="144">
        <v>0</v>
      </c>
      <c r="BC226" s="144">
        <v>0</v>
      </c>
      <c r="BD226" s="143">
        <v>0</v>
      </c>
      <c r="BE226" s="144"/>
      <c r="BF226" s="144"/>
      <c r="BG226" s="144"/>
      <c r="BH226" s="144"/>
      <c r="BI226" s="142">
        <v>0</v>
      </c>
      <c r="BJ226" s="142">
        <v>0</v>
      </c>
      <c r="BK226" s="142">
        <v>0</v>
      </c>
      <c r="BL226" s="142">
        <v>0</v>
      </c>
      <c r="BM226" s="142">
        <v>0</v>
      </c>
      <c r="BN226" s="142">
        <v>0</v>
      </c>
      <c r="BO226" s="142">
        <v>0</v>
      </c>
      <c r="BP226" s="142">
        <v>0</v>
      </c>
      <c r="BQ226" s="144">
        <v>0</v>
      </c>
      <c r="BR226" s="142">
        <v>0</v>
      </c>
      <c r="BS226" s="142">
        <v>0</v>
      </c>
      <c r="BT226" s="144">
        <v>0</v>
      </c>
      <c r="BU226" s="144">
        <v>0</v>
      </c>
      <c r="BV226" s="143">
        <v>0</v>
      </c>
      <c r="BW226" s="144"/>
      <c r="BX226" s="144"/>
      <c r="BY226" s="144"/>
      <c r="BZ226" s="144"/>
      <c r="CA226" s="142">
        <v>0</v>
      </c>
      <c r="CB226" s="142">
        <v>0</v>
      </c>
      <c r="CC226" s="142">
        <v>0</v>
      </c>
      <c r="CD226" s="142">
        <v>0</v>
      </c>
      <c r="CE226" s="142">
        <v>0</v>
      </c>
      <c r="CF226" s="142">
        <v>0</v>
      </c>
      <c r="CG226" s="142">
        <v>0</v>
      </c>
      <c r="CH226" s="142">
        <v>0</v>
      </c>
      <c r="CI226" s="144">
        <v>0</v>
      </c>
      <c r="CJ226" s="142">
        <v>0</v>
      </c>
      <c r="CK226" s="142">
        <v>0</v>
      </c>
      <c r="CL226" s="144">
        <v>0</v>
      </c>
      <c r="CM226" s="144">
        <v>0</v>
      </c>
      <c r="CN226" s="143">
        <v>0</v>
      </c>
      <c r="CO226" s="144"/>
      <c r="CP226" s="144"/>
      <c r="CQ226" s="144"/>
      <c r="CR226" s="144"/>
      <c r="CS226" s="142">
        <v>0</v>
      </c>
      <c r="CT226" s="142">
        <v>0</v>
      </c>
      <c r="CU226" s="142">
        <v>0</v>
      </c>
      <c r="CV226" s="142">
        <v>0</v>
      </c>
      <c r="CW226" s="142">
        <v>0</v>
      </c>
      <c r="CX226" s="142">
        <v>0</v>
      </c>
      <c r="CY226" s="142">
        <v>0</v>
      </c>
      <c r="CZ226" s="142">
        <v>0</v>
      </c>
      <c r="DA226" s="144">
        <v>0</v>
      </c>
      <c r="DB226" s="142">
        <v>0</v>
      </c>
      <c r="DC226" s="142">
        <v>0</v>
      </c>
      <c r="DD226" s="144">
        <v>0</v>
      </c>
      <c r="DE226" s="144">
        <v>0</v>
      </c>
      <c r="DF226" s="143">
        <v>0</v>
      </c>
    </row>
    <row r="227" spans="1:110" ht="12.75" hidden="1" customHeight="1" outlineLevel="1" x14ac:dyDescent="0.25">
      <c r="A227" s="141">
        <v>8706</v>
      </c>
      <c r="B227" s="141" t="s">
        <v>511</v>
      </c>
      <c r="C227" s="141"/>
      <c r="D227" s="141"/>
      <c r="E227" s="141"/>
      <c r="F227" s="142">
        <v>0</v>
      </c>
      <c r="G227" s="142">
        <v>0</v>
      </c>
      <c r="H227" s="142">
        <v>0</v>
      </c>
      <c r="I227" s="142">
        <v>0</v>
      </c>
      <c r="J227" s="142">
        <v>0</v>
      </c>
      <c r="K227" s="142">
        <v>0</v>
      </c>
      <c r="L227" s="142">
        <v>0</v>
      </c>
      <c r="M227" s="142">
        <v>0</v>
      </c>
      <c r="N227" s="142">
        <v>0</v>
      </c>
      <c r="O227" s="142">
        <v>0</v>
      </c>
      <c r="P227" s="142">
        <v>0</v>
      </c>
      <c r="Q227" s="142">
        <v>0</v>
      </c>
      <c r="R227" s="142" t="s">
        <v>61</v>
      </c>
      <c r="S227" s="142">
        <v>0</v>
      </c>
      <c r="T227" s="143">
        <v>0</v>
      </c>
      <c r="U227" s="144"/>
      <c r="V227" s="144"/>
      <c r="W227" s="144"/>
      <c r="X227" s="144"/>
      <c r="Y227" s="142">
        <v>0</v>
      </c>
      <c r="Z227" s="142">
        <v>0</v>
      </c>
      <c r="AA227" s="142">
        <v>0</v>
      </c>
      <c r="AB227" s="142">
        <v>0</v>
      </c>
      <c r="AC227" s="142">
        <v>0</v>
      </c>
      <c r="AD227" s="142">
        <v>0</v>
      </c>
      <c r="AE227" s="142">
        <v>0</v>
      </c>
      <c r="AF227" s="142">
        <v>0</v>
      </c>
      <c r="AG227" s="144">
        <v>0</v>
      </c>
      <c r="AH227" s="142">
        <v>0</v>
      </c>
      <c r="AI227" s="142">
        <v>0</v>
      </c>
      <c r="AJ227" s="144">
        <v>0</v>
      </c>
      <c r="AK227" s="144">
        <v>0</v>
      </c>
      <c r="AL227" s="143">
        <v>0</v>
      </c>
      <c r="AM227" s="144"/>
      <c r="AN227" s="144"/>
      <c r="AO227" s="144"/>
      <c r="AP227" s="144"/>
      <c r="AQ227" s="142">
        <v>0</v>
      </c>
      <c r="AR227" s="142">
        <v>0</v>
      </c>
      <c r="AS227" s="142">
        <v>0</v>
      </c>
      <c r="AT227" s="142">
        <v>0</v>
      </c>
      <c r="AU227" s="142">
        <v>0</v>
      </c>
      <c r="AV227" s="142">
        <v>0</v>
      </c>
      <c r="AW227" s="142">
        <v>0</v>
      </c>
      <c r="AX227" s="142">
        <v>0</v>
      </c>
      <c r="AY227" s="144">
        <v>0</v>
      </c>
      <c r="AZ227" s="142">
        <v>0</v>
      </c>
      <c r="BA227" s="142">
        <v>0</v>
      </c>
      <c r="BB227" s="144">
        <v>0</v>
      </c>
      <c r="BC227" s="144">
        <v>0</v>
      </c>
      <c r="BD227" s="143">
        <v>0</v>
      </c>
      <c r="BE227" s="144"/>
      <c r="BF227" s="144"/>
      <c r="BG227" s="144"/>
      <c r="BH227" s="144"/>
      <c r="BI227" s="142">
        <v>0</v>
      </c>
      <c r="BJ227" s="142">
        <v>0</v>
      </c>
      <c r="BK227" s="142">
        <v>0</v>
      </c>
      <c r="BL227" s="142">
        <v>0</v>
      </c>
      <c r="BM227" s="142">
        <v>0</v>
      </c>
      <c r="BN227" s="142">
        <v>0</v>
      </c>
      <c r="BO227" s="142">
        <v>0</v>
      </c>
      <c r="BP227" s="142">
        <v>0</v>
      </c>
      <c r="BQ227" s="144">
        <v>0</v>
      </c>
      <c r="BR227" s="142">
        <v>0</v>
      </c>
      <c r="BS227" s="142">
        <v>0</v>
      </c>
      <c r="BT227" s="144">
        <v>0</v>
      </c>
      <c r="BU227" s="144">
        <v>0</v>
      </c>
      <c r="BV227" s="143">
        <v>0</v>
      </c>
      <c r="BW227" s="144"/>
      <c r="BX227" s="144"/>
      <c r="BY227" s="144"/>
      <c r="BZ227" s="144"/>
      <c r="CA227" s="142">
        <v>0</v>
      </c>
      <c r="CB227" s="142">
        <v>0</v>
      </c>
      <c r="CC227" s="142">
        <v>0</v>
      </c>
      <c r="CD227" s="142">
        <v>0</v>
      </c>
      <c r="CE227" s="142">
        <v>0</v>
      </c>
      <c r="CF227" s="142">
        <v>0</v>
      </c>
      <c r="CG227" s="142">
        <v>0</v>
      </c>
      <c r="CH227" s="142">
        <v>0</v>
      </c>
      <c r="CI227" s="144">
        <v>0</v>
      </c>
      <c r="CJ227" s="142">
        <v>0</v>
      </c>
      <c r="CK227" s="142">
        <v>0</v>
      </c>
      <c r="CL227" s="144">
        <v>0</v>
      </c>
      <c r="CM227" s="144">
        <v>0</v>
      </c>
      <c r="CN227" s="143">
        <v>0</v>
      </c>
      <c r="CO227" s="144"/>
      <c r="CP227" s="144"/>
      <c r="CQ227" s="144"/>
      <c r="CR227" s="144"/>
      <c r="CS227" s="142">
        <v>0</v>
      </c>
      <c r="CT227" s="142">
        <v>0</v>
      </c>
      <c r="CU227" s="142">
        <v>0</v>
      </c>
      <c r="CV227" s="142">
        <v>0</v>
      </c>
      <c r="CW227" s="142">
        <v>0</v>
      </c>
      <c r="CX227" s="142">
        <v>0</v>
      </c>
      <c r="CY227" s="142">
        <v>0</v>
      </c>
      <c r="CZ227" s="142">
        <v>0</v>
      </c>
      <c r="DA227" s="144">
        <v>0</v>
      </c>
      <c r="DB227" s="142">
        <v>0</v>
      </c>
      <c r="DC227" s="142">
        <v>0</v>
      </c>
      <c r="DD227" s="144">
        <v>0</v>
      </c>
      <c r="DE227" s="144">
        <v>0</v>
      </c>
      <c r="DF227" s="143">
        <v>0</v>
      </c>
    </row>
    <row r="228" spans="1:110" ht="12.75" hidden="1" customHeight="1" outlineLevel="1" x14ac:dyDescent="0.25">
      <c r="A228" s="141">
        <v>8707</v>
      </c>
      <c r="B228" s="141" t="s">
        <v>512</v>
      </c>
      <c r="C228" s="141"/>
      <c r="D228" s="141"/>
      <c r="E228" s="141"/>
      <c r="F228" s="142">
        <v>0</v>
      </c>
      <c r="G228" s="142">
        <v>0</v>
      </c>
      <c r="H228" s="142">
        <v>0</v>
      </c>
      <c r="I228" s="142">
        <v>0</v>
      </c>
      <c r="J228" s="142">
        <v>0</v>
      </c>
      <c r="K228" s="142">
        <v>0</v>
      </c>
      <c r="L228" s="142">
        <v>0</v>
      </c>
      <c r="M228" s="142">
        <v>0</v>
      </c>
      <c r="N228" s="142">
        <v>0</v>
      </c>
      <c r="O228" s="142">
        <v>0</v>
      </c>
      <c r="P228" s="142">
        <v>0</v>
      </c>
      <c r="Q228" s="142">
        <v>0</v>
      </c>
      <c r="R228" s="142" t="s">
        <v>61</v>
      </c>
      <c r="S228" s="142">
        <v>0</v>
      </c>
      <c r="T228" s="143">
        <v>0</v>
      </c>
      <c r="U228" s="144"/>
      <c r="V228" s="144"/>
      <c r="W228" s="144"/>
      <c r="X228" s="144"/>
      <c r="Y228" s="142">
        <v>0</v>
      </c>
      <c r="Z228" s="142">
        <v>0</v>
      </c>
      <c r="AA228" s="142">
        <v>0</v>
      </c>
      <c r="AB228" s="142">
        <v>0</v>
      </c>
      <c r="AC228" s="142">
        <v>0</v>
      </c>
      <c r="AD228" s="142">
        <v>0</v>
      </c>
      <c r="AE228" s="142">
        <v>0</v>
      </c>
      <c r="AF228" s="142">
        <v>0</v>
      </c>
      <c r="AG228" s="144">
        <v>0</v>
      </c>
      <c r="AH228" s="142">
        <v>0</v>
      </c>
      <c r="AI228" s="142">
        <v>0</v>
      </c>
      <c r="AJ228" s="144">
        <v>0</v>
      </c>
      <c r="AK228" s="144">
        <v>0</v>
      </c>
      <c r="AL228" s="143">
        <v>0</v>
      </c>
      <c r="AM228" s="144"/>
      <c r="AN228" s="144"/>
      <c r="AO228" s="144"/>
      <c r="AP228" s="144"/>
      <c r="AQ228" s="142">
        <v>0</v>
      </c>
      <c r="AR228" s="142">
        <v>0</v>
      </c>
      <c r="AS228" s="142">
        <v>0</v>
      </c>
      <c r="AT228" s="142">
        <v>0</v>
      </c>
      <c r="AU228" s="142">
        <v>0</v>
      </c>
      <c r="AV228" s="142">
        <v>0</v>
      </c>
      <c r="AW228" s="142">
        <v>0</v>
      </c>
      <c r="AX228" s="142">
        <v>0</v>
      </c>
      <c r="AY228" s="144">
        <v>0</v>
      </c>
      <c r="AZ228" s="142">
        <v>0</v>
      </c>
      <c r="BA228" s="142">
        <v>0</v>
      </c>
      <c r="BB228" s="144">
        <v>0</v>
      </c>
      <c r="BC228" s="144">
        <v>0</v>
      </c>
      <c r="BD228" s="143">
        <v>0</v>
      </c>
      <c r="BE228" s="144"/>
      <c r="BF228" s="144"/>
      <c r="BG228" s="144"/>
      <c r="BH228" s="144"/>
      <c r="BI228" s="142">
        <v>0</v>
      </c>
      <c r="BJ228" s="142">
        <v>0</v>
      </c>
      <c r="BK228" s="142">
        <v>0</v>
      </c>
      <c r="BL228" s="142">
        <v>0</v>
      </c>
      <c r="BM228" s="142">
        <v>0</v>
      </c>
      <c r="BN228" s="142">
        <v>0</v>
      </c>
      <c r="BO228" s="142">
        <v>0</v>
      </c>
      <c r="BP228" s="142">
        <v>0</v>
      </c>
      <c r="BQ228" s="144">
        <v>0</v>
      </c>
      <c r="BR228" s="142">
        <v>0</v>
      </c>
      <c r="BS228" s="142">
        <v>0</v>
      </c>
      <c r="BT228" s="144">
        <v>0</v>
      </c>
      <c r="BU228" s="144">
        <v>0</v>
      </c>
      <c r="BV228" s="143">
        <v>0</v>
      </c>
      <c r="BW228" s="144"/>
      <c r="BX228" s="144"/>
      <c r="BY228" s="144"/>
      <c r="BZ228" s="144"/>
      <c r="CA228" s="142">
        <v>0</v>
      </c>
      <c r="CB228" s="142">
        <v>0</v>
      </c>
      <c r="CC228" s="142">
        <v>0</v>
      </c>
      <c r="CD228" s="142">
        <v>0</v>
      </c>
      <c r="CE228" s="142">
        <v>0</v>
      </c>
      <c r="CF228" s="142">
        <v>0</v>
      </c>
      <c r="CG228" s="142">
        <v>0</v>
      </c>
      <c r="CH228" s="142">
        <v>0</v>
      </c>
      <c r="CI228" s="144">
        <v>0</v>
      </c>
      <c r="CJ228" s="142">
        <v>0</v>
      </c>
      <c r="CK228" s="142">
        <v>0</v>
      </c>
      <c r="CL228" s="144">
        <v>0</v>
      </c>
      <c r="CM228" s="144">
        <v>0</v>
      </c>
      <c r="CN228" s="143">
        <v>0</v>
      </c>
      <c r="CO228" s="144"/>
      <c r="CP228" s="144"/>
      <c r="CQ228" s="144"/>
      <c r="CR228" s="144"/>
      <c r="CS228" s="142">
        <v>0</v>
      </c>
      <c r="CT228" s="142">
        <v>0</v>
      </c>
      <c r="CU228" s="142">
        <v>0</v>
      </c>
      <c r="CV228" s="142">
        <v>0</v>
      </c>
      <c r="CW228" s="142">
        <v>0</v>
      </c>
      <c r="CX228" s="142">
        <v>0</v>
      </c>
      <c r="CY228" s="142">
        <v>0</v>
      </c>
      <c r="CZ228" s="142">
        <v>0</v>
      </c>
      <c r="DA228" s="144">
        <v>0</v>
      </c>
      <c r="DB228" s="142">
        <v>0</v>
      </c>
      <c r="DC228" s="142">
        <v>0</v>
      </c>
      <c r="DD228" s="144">
        <v>0</v>
      </c>
      <c r="DE228" s="144">
        <v>0</v>
      </c>
      <c r="DF228" s="143">
        <v>0</v>
      </c>
    </row>
    <row r="229" spans="1:110" ht="12.75" hidden="1" customHeight="1" outlineLevel="1" x14ac:dyDescent="0.25">
      <c r="A229" s="141">
        <v>8708</v>
      </c>
      <c r="B229" s="141" t="s">
        <v>513</v>
      </c>
      <c r="C229" s="141"/>
      <c r="D229" s="141"/>
      <c r="E229" s="141"/>
      <c r="F229" s="142">
        <v>0</v>
      </c>
      <c r="G229" s="142">
        <v>0</v>
      </c>
      <c r="H229" s="142">
        <v>0</v>
      </c>
      <c r="I229" s="142">
        <v>0</v>
      </c>
      <c r="J229" s="142">
        <v>0</v>
      </c>
      <c r="K229" s="142">
        <v>0</v>
      </c>
      <c r="L229" s="142">
        <v>0</v>
      </c>
      <c r="M229" s="142">
        <v>0</v>
      </c>
      <c r="N229" s="142">
        <v>0</v>
      </c>
      <c r="O229" s="142">
        <v>0</v>
      </c>
      <c r="P229" s="142">
        <v>0</v>
      </c>
      <c r="Q229" s="142">
        <v>0</v>
      </c>
      <c r="R229" s="142" t="s">
        <v>61</v>
      </c>
      <c r="S229" s="142">
        <v>0</v>
      </c>
      <c r="T229" s="143">
        <v>0</v>
      </c>
      <c r="U229" s="144"/>
      <c r="V229" s="144"/>
      <c r="W229" s="144"/>
      <c r="X229" s="144"/>
      <c r="Y229" s="142">
        <v>0</v>
      </c>
      <c r="Z229" s="142">
        <v>0</v>
      </c>
      <c r="AA229" s="142">
        <v>0</v>
      </c>
      <c r="AB229" s="142">
        <v>0</v>
      </c>
      <c r="AC229" s="142">
        <v>0</v>
      </c>
      <c r="AD229" s="142">
        <v>0</v>
      </c>
      <c r="AE229" s="142">
        <v>0</v>
      </c>
      <c r="AF229" s="142">
        <v>0</v>
      </c>
      <c r="AG229" s="144">
        <v>0</v>
      </c>
      <c r="AH229" s="142">
        <v>0</v>
      </c>
      <c r="AI229" s="142">
        <v>0</v>
      </c>
      <c r="AJ229" s="144">
        <v>0</v>
      </c>
      <c r="AK229" s="144">
        <v>0</v>
      </c>
      <c r="AL229" s="143">
        <v>0</v>
      </c>
      <c r="AM229" s="144"/>
      <c r="AN229" s="144"/>
      <c r="AO229" s="144"/>
      <c r="AP229" s="144"/>
      <c r="AQ229" s="142">
        <v>0</v>
      </c>
      <c r="AR229" s="142">
        <v>0</v>
      </c>
      <c r="AS229" s="142">
        <v>0</v>
      </c>
      <c r="AT229" s="142">
        <v>0</v>
      </c>
      <c r="AU229" s="142">
        <v>0</v>
      </c>
      <c r="AV229" s="142">
        <v>0</v>
      </c>
      <c r="AW229" s="142">
        <v>0</v>
      </c>
      <c r="AX229" s="142">
        <v>0</v>
      </c>
      <c r="AY229" s="144">
        <v>0</v>
      </c>
      <c r="AZ229" s="142">
        <v>0</v>
      </c>
      <c r="BA229" s="142">
        <v>0</v>
      </c>
      <c r="BB229" s="144">
        <v>0</v>
      </c>
      <c r="BC229" s="144">
        <v>0</v>
      </c>
      <c r="BD229" s="143">
        <v>0</v>
      </c>
      <c r="BE229" s="144"/>
      <c r="BF229" s="144"/>
      <c r="BG229" s="144"/>
      <c r="BH229" s="144"/>
      <c r="BI229" s="142">
        <v>0</v>
      </c>
      <c r="BJ229" s="142">
        <v>0</v>
      </c>
      <c r="BK229" s="142">
        <v>0</v>
      </c>
      <c r="BL229" s="142">
        <v>0</v>
      </c>
      <c r="BM229" s="142">
        <v>0</v>
      </c>
      <c r="BN229" s="142">
        <v>0</v>
      </c>
      <c r="BO229" s="142">
        <v>0</v>
      </c>
      <c r="BP229" s="142">
        <v>0</v>
      </c>
      <c r="BQ229" s="144">
        <v>0</v>
      </c>
      <c r="BR229" s="142">
        <v>0</v>
      </c>
      <c r="BS229" s="142">
        <v>0</v>
      </c>
      <c r="BT229" s="144">
        <v>0</v>
      </c>
      <c r="BU229" s="144">
        <v>0</v>
      </c>
      <c r="BV229" s="143">
        <v>0</v>
      </c>
      <c r="BW229" s="144"/>
      <c r="BX229" s="144"/>
      <c r="BY229" s="144"/>
      <c r="BZ229" s="144"/>
      <c r="CA229" s="142">
        <v>0</v>
      </c>
      <c r="CB229" s="142">
        <v>0</v>
      </c>
      <c r="CC229" s="142">
        <v>0</v>
      </c>
      <c r="CD229" s="142">
        <v>0</v>
      </c>
      <c r="CE229" s="142">
        <v>0</v>
      </c>
      <c r="CF229" s="142">
        <v>0</v>
      </c>
      <c r="CG229" s="142">
        <v>0</v>
      </c>
      <c r="CH229" s="142">
        <v>0</v>
      </c>
      <c r="CI229" s="144">
        <v>0</v>
      </c>
      <c r="CJ229" s="142">
        <v>0</v>
      </c>
      <c r="CK229" s="142">
        <v>0</v>
      </c>
      <c r="CL229" s="144">
        <v>0</v>
      </c>
      <c r="CM229" s="144">
        <v>0</v>
      </c>
      <c r="CN229" s="143">
        <v>0</v>
      </c>
      <c r="CO229" s="144"/>
      <c r="CP229" s="144"/>
      <c r="CQ229" s="144"/>
      <c r="CR229" s="144"/>
      <c r="CS229" s="142">
        <v>0</v>
      </c>
      <c r="CT229" s="142">
        <v>0</v>
      </c>
      <c r="CU229" s="142">
        <v>0</v>
      </c>
      <c r="CV229" s="142">
        <v>0</v>
      </c>
      <c r="CW229" s="142">
        <v>0</v>
      </c>
      <c r="CX229" s="142">
        <v>0</v>
      </c>
      <c r="CY229" s="142">
        <v>0</v>
      </c>
      <c r="CZ229" s="142">
        <v>0</v>
      </c>
      <c r="DA229" s="144">
        <v>0</v>
      </c>
      <c r="DB229" s="142">
        <v>0</v>
      </c>
      <c r="DC229" s="142">
        <v>0</v>
      </c>
      <c r="DD229" s="144">
        <v>0</v>
      </c>
      <c r="DE229" s="144">
        <v>0</v>
      </c>
      <c r="DF229" s="143">
        <v>0</v>
      </c>
    </row>
    <row r="230" spans="1:110" ht="12.75" hidden="1" customHeight="1" outlineLevel="1" x14ac:dyDescent="0.25">
      <c r="A230" s="141">
        <v>8709</v>
      </c>
      <c r="B230" s="141" t="s">
        <v>514</v>
      </c>
      <c r="C230" s="141"/>
      <c r="D230" s="141"/>
      <c r="E230" s="141"/>
      <c r="F230" s="142">
        <v>0</v>
      </c>
      <c r="G230" s="142">
        <v>0</v>
      </c>
      <c r="H230" s="142">
        <v>0</v>
      </c>
      <c r="I230" s="142">
        <v>0</v>
      </c>
      <c r="J230" s="142">
        <v>0</v>
      </c>
      <c r="K230" s="142">
        <v>0</v>
      </c>
      <c r="L230" s="142">
        <v>0</v>
      </c>
      <c r="M230" s="142">
        <v>0</v>
      </c>
      <c r="N230" s="142">
        <v>0</v>
      </c>
      <c r="O230" s="142">
        <v>0</v>
      </c>
      <c r="P230" s="142">
        <v>0</v>
      </c>
      <c r="Q230" s="142">
        <v>0</v>
      </c>
      <c r="R230" s="142" t="s">
        <v>61</v>
      </c>
      <c r="S230" s="142">
        <v>0</v>
      </c>
      <c r="T230" s="143">
        <v>0</v>
      </c>
      <c r="U230" s="144"/>
      <c r="V230" s="144"/>
      <c r="W230" s="144"/>
      <c r="X230" s="144"/>
      <c r="Y230" s="142">
        <v>0</v>
      </c>
      <c r="Z230" s="142">
        <v>0</v>
      </c>
      <c r="AA230" s="142">
        <v>0</v>
      </c>
      <c r="AB230" s="142">
        <v>0</v>
      </c>
      <c r="AC230" s="142">
        <v>0</v>
      </c>
      <c r="AD230" s="142">
        <v>0</v>
      </c>
      <c r="AE230" s="142">
        <v>0</v>
      </c>
      <c r="AF230" s="142">
        <v>0</v>
      </c>
      <c r="AG230" s="144">
        <v>0</v>
      </c>
      <c r="AH230" s="142">
        <v>0</v>
      </c>
      <c r="AI230" s="142">
        <v>0</v>
      </c>
      <c r="AJ230" s="144">
        <v>0</v>
      </c>
      <c r="AK230" s="144">
        <v>0</v>
      </c>
      <c r="AL230" s="143">
        <v>0</v>
      </c>
      <c r="AM230" s="144"/>
      <c r="AN230" s="144"/>
      <c r="AO230" s="144"/>
      <c r="AP230" s="144"/>
      <c r="AQ230" s="142">
        <v>0</v>
      </c>
      <c r="AR230" s="142">
        <v>0</v>
      </c>
      <c r="AS230" s="142">
        <v>0</v>
      </c>
      <c r="AT230" s="142">
        <v>0</v>
      </c>
      <c r="AU230" s="142">
        <v>0</v>
      </c>
      <c r="AV230" s="142">
        <v>0</v>
      </c>
      <c r="AW230" s="142">
        <v>0</v>
      </c>
      <c r="AX230" s="142">
        <v>0</v>
      </c>
      <c r="AY230" s="144">
        <v>0</v>
      </c>
      <c r="AZ230" s="142">
        <v>0</v>
      </c>
      <c r="BA230" s="142">
        <v>0</v>
      </c>
      <c r="BB230" s="144">
        <v>0</v>
      </c>
      <c r="BC230" s="144">
        <v>0</v>
      </c>
      <c r="BD230" s="143">
        <v>0</v>
      </c>
      <c r="BE230" s="144"/>
      <c r="BF230" s="144"/>
      <c r="BG230" s="144"/>
      <c r="BH230" s="144"/>
      <c r="BI230" s="142">
        <v>0</v>
      </c>
      <c r="BJ230" s="142">
        <v>0</v>
      </c>
      <c r="BK230" s="142">
        <v>0</v>
      </c>
      <c r="BL230" s="142">
        <v>0</v>
      </c>
      <c r="BM230" s="142">
        <v>0</v>
      </c>
      <c r="BN230" s="142">
        <v>0</v>
      </c>
      <c r="BO230" s="142">
        <v>0</v>
      </c>
      <c r="BP230" s="142">
        <v>0</v>
      </c>
      <c r="BQ230" s="144">
        <v>0</v>
      </c>
      <c r="BR230" s="142">
        <v>0</v>
      </c>
      <c r="BS230" s="142">
        <v>0</v>
      </c>
      <c r="BT230" s="144">
        <v>0</v>
      </c>
      <c r="BU230" s="144">
        <v>0</v>
      </c>
      <c r="BV230" s="143">
        <v>0</v>
      </c>
      <c r="BW230" s="144"/>
      <c r="BX230" s="144"/>
      <c r="BY230" s="144"/>
      <c r="BZ230" s="144"/>
      <c r="CA230" s="142">
        <v>0</v>
      </c>
      <c r="CB230" s="142">
        <v>0</v>
      </c>
      <c r="CC230" s="142">
        <v>0</v>
      </c>
      <c r="CD230" s="142">
        <v>0</v>
      </c>
      <c r="CE230" s="142">
        <v>0</v>
      </c>
      <c r="CF230" s="142">
        <v>0</v>
      </c>
      <c r="CG230" s="142">
        <v>0</v>
      </c>
      <c r="CH230" s="142">
        <v>0</v>
      </c>
      <c r="CI230" s="144">
        <v>0</v>
      </c>
      <c r="CJ230" s="142">
        <v>0</v>
      </c>
      <c r="CK230" s="142">
        <v>0</v>
      </c>
      <c r="CL230" s="144">
        <v>0</v>
      </c>
      <c r="CM230" s="144">
        <v>0</v>
      </c>
      <c r="CN230" s="143">
        <v>0</v>
      </c>
      <c r="CO230" s="144"/>
      <c r="CP230" s="144"/>
      <c r="CQ230" s="144"/>
      <c r="CR230" s="144"/>
      <c r="CS230" s="142">
        <v>0</v>
      </c>
      <c r="CT230" s="142">
        <v>0</v>
      </c>
      <c r="CU230" s="142">
        <v>0</v>
      </c>
      <c r="CV230" s="142">
        <v>0</v>
      </c>
      <c r="CW230" s="142">
        <v>0</v>
      </c>
      <c r="CX230" s="142">
        <v>0</v>
      </c>
      <c r="CY230" s="142">
        <v>0</v>
      </c>
      <c r="CZ230" s="142">
        <v>0</v>
      </c>
      <c r="DA230" s="144">
        <v>0</v>
      </c>
      <c r="DB230" s="142">
        <v>0</v>
      </c>
      <c r="DC230" s="142">
        <v>0</v>
      </c>
      <c r="DD230" s="144">
        <v>0</v>
      </c>
      <c r="DE230" s="144">
        <v>0</v>
      </c>
      <c r="DF230" s="143">
        <v>0</v>
      </c>
    </row>
    <row r="231" spans="1:110" ht="12.75" hidden="1" customHeight="1" outlineLevel="1" x14ac:dyDescent="0.25">
      <c r="A231" s="141">
        <v>8711</v>
      </c>
      <c r="B231" s="141" t="s">
        <v>515</v>
      </c>
      <c r="C231" s="141"/>
      <c r="D231" s="141"/>
      <c r="E231" s="141"/>
      <c r="F231" s="142">
        <v>0</v>
      </c>
      <c r="G231" s="142">
        <v>0</v>
      </c>
      <c r="H231" s="142">
        <v>0</v>
      </c>
      <c r="I231" s="142">
        <v>0</v>
      </c>
      <c r="J231" s="142">
        <v>0</v>
      </c>
      <c r="K231" s="142">
        <v>0</v>
      </c>
      <c r="L231" s="142">
        <v>0</v>
      </c>
      <c r="M231" s="142">
        <v>0</v>
      </c>
      <c r="N231" s="142">
        <v>0</v>
      </c>
      <c r="O231" s="142">
        <v>0</v>
      </c>
      <c r="P231" s="142">
        <v>0</v>
      </c>
      <c r="Q231" s="142">
        <v>0</v>
      </c>
      <c r="R231" s="142" t="s">
        <v>61</v>
      </c>
      <c r="S231" s="142">
        <v>0</v>
      </c>
      <c r="T231" s="143">
        <v>0</v>
      </c>
      <c r="U231" s="144"/>
      <c r="V231" s="144"/>
      <c r="W231" s="144"/>
      <c r="X231" s="144"/>
      <c r="Y231" s="142">
        <v>0</v>
      </c>
      <c r="Z231" s="142">
        <v>0</v>
      </c>
      <c r="AA231" s="142">
        <v>0</v>
      </c>
      <c r="AB231" s="142">
        <v>0</v>
      </c>
      <c r="AC231" s="142">
        <v>0</v>
      </c>
      <c r="AD231" s="142">
        <v>0</v>
      </c>
      <c r="AE231" s="142">
        <v>0</v>
      </c>
      <c r="AF231" s="142">
        <v>0</v>
      </c>
      <c r="AG231" s="144">
        <v>0</v>
      </c>
      <c r="AH231" s="142">
        <v>0</v>
      </c>
      <c r="AI231" s="142">
        <v>0</v>
      </c>
      <c r="AJ231" s="144">
        <v>0</v>
      </c>
      <c r="AK231" s="144">
        <v>0</v>
      </c>
      <c r="AL231" s="143">
        <v>0</v>
      </c>
      <c r="AM231" s="144"/>
      <c r="AN231" s="144"/>
      <c r="AO231" s="144"/>
      <c r="AP231" s="144"/>
      <c r="AQ231" s="142">
        <v>0</v>
      </c>
      <c r="AR231" s="142">
        <v>0</v>
      </c>
      <c r="AS231" s="142">
        <v>0</v>
      </c>
      <c r="AT231" s="142">
        <v>0</v>
      </c>
      <c r="AU231" s="142">
        <v>0</v>
      </c>
      <c r="AV231" s="142">
        <v>0</v>
      </c>
      <c r="AW231" s="142">
        <v>0</v>
      </c>
      <c r="AX231" s="142">
        <v>0</v>
      </c>
      <c r="AY231" s="144">
        <v>0</v>
      </c>
      <c r="AZ231" s="142">
        <v>0</v>
      </c>
      <c r="BA231" s="142">
        <v>0</v>
      </c>
      <c r="BB231" s="144">
        <v>0</v>
      </c>
      <c r="BC231" s="144">
        <v>0</v>
      </c>
      <c r="BD231" s="143">
        <v>0</v>
      </c>
      <c r="BE231" s="144"/>
      <c r="BF231" s="144"/>
      <c r="BG231" s="144"/>
      <c r="BH231" s="144"/>
      <c r="BI231" s="142">
        <v>0</v>
      </c>
      <c r="BJ231" s="142">
        <v>0</v>
      </c>
      <c r="BK231" s="142">
        <v>0</v>
      </c>
      <c r="BL231" s="142">
        <v>0</v>
      </c>
      <c r="BM231" s="142">
        <v>0</v>
      </c>
      <c r="BN231" s="142">
        <v>0</v>
      </c>
      <c r="BO231" s="142">
        <v>0</v>
      </c>
      <c r="BP231" s="142">
        <v>0</v>
      </c>
      <c r="BQ231" s="144">
        <v>0</v>
      </c>
      <c r="BR231" s="142">
        <v>0</v>
      </c>
      <c r="BS231" s="142">
        <v>0</v>
      </c>
      <c r="BT231" s="144">
        <v>0</v>
      </c>
      <c r="BU231" s="144">
        <v>0</v>
      </c>
      <c r="BV231" s="143">
        <v>0</v>
      </c>
      <c r="BW231" s="144"/>
      <c r="BX231" s="144"/>
      <c r="BY231" s="144"/>
      <c r="BZ231" s="144"/>
      <c r="CA231" s="142">
        <v>0</v>
      </c>
      <c r="CB231" s="142">
        <v>0</v>
      </c>
      <c r="CC231" s="142">
        <v>0</v>
      </c>
      <c r="CD231" s="142">
        <v>0</v>
      </c>
      <c r="CE231" s="142">
        <v>0</v>
      </c>
      <c r="CF231" s="142">
        <v>0</v>
      </c>
      <c r="CG231" s="142">
        <v>0</v>
      </c>
      <c r="CH231" s="142">
        <v>0</v>
      </c>
      <c r="CI231" s="144">
        <v>0</v>
      </c>
      <c r="CJ231" s="142">
        <v>0</v>
      </c>
      <c r="CK231" s="142">
        <v>0</v>
      </c>
      <c r="CL231" s="144">
        <v>0</v>
      </c>
      <c r="CM231" s="144">
        <v>0</v>
      </c>
      <c r="CN231" s="143">
        <v>0</v>
      </c>
      <c r="CO231" s="144"/>
      <c r="CP231" s="144"/>
      <c r="CQ231" s="144"/>
      <c r="CR231" s="144"/>
      <c r="CS231" s="142">
        <v>0</v>
      </c>
      <c r="CT231" s="142">
        <v>0</v>
      </c>
      <c r="CU231" s="142">
        <v>0</v>
      </c>
      <c r="CV231" s="142">
        <v>0</v>
      </c>
      <c r="CW231" s="142">
        <v>0</v>
      </c>
      <c r="CX231" s="142">
        <v>0</v>
      </c>
      <c r="CY231" s="142">
        <v>0</v>
      </c>
      <c r="CZ231" s="142">
        <v>0</v>
      </c>
      <c r="DA231" s="144">
        <v>0</v>
      </c>
      <c r="DB231" s="142">
        <v>0</v>
      </c>
      <c r="DC231" s="142">
        <v>0</v>
      </c>
      <c r="DD231" s="144">
        <v>0</v>
      </c>
      <c r="DE231" s="144">
        <v>0</v>
      </c>
      <c r="DF231" s="143">
        <v>0</v>
      </c>
    </row>
    <row r="232" spans="1:110" ht="12.75" hidden="1" customHeight="1" outlineLevel="1" x14ac:dyDescent="0.25">
      <c r="A232" s="141">
        <v>8712</v>
      </c>
      <c r="B232" s="141" t="s">
        <v>516</v>
      </c>
      <c r="C232" s="141"/>
      <c r="D232" s="141"/>
      <c r="E232" s="141"/>
      <c r="F232" s="142">
        <v>0</v>
      </c>
      <c r="G232" s="142">
        <v>0</v>
      </c>
      <c r="H232" s="142">
        <v>0</v>
      </c>
      <c r="I232" s="142">
        <v>0</v>
      </c>
      <c r="J232" s="142">
        <v>0</v>
      </c>
      <c r="K232" s="142">
        <v>0</v>
      </c>
      <c r="L232" s="142">
        <v>0</v>
      </c>
      <c r="M232" s="142">
        <v>0</v>
      </c>
      <c r="N232" s="142">
        <v>0</v>
      </c>
      <c r="O232" s="142">
        <v>0</v>
      </c>
      <c r="P232" s="142">
        <v>0</v>
      </c>
      <c r="Q232" s="142">
        <v>0</v>
      </c>
      <c r="R232" s="142" t="s">
        <v>61</v>
      </c>
      <c r="S232" s="142">
        <v>0</v>
      </c>
      <c r="T232" s="143">
        <v>0</v>
      </c>
      <c r="U232" s="144"/>
      <c r="V232" s="144"/>
      <c r="W232" s="144"/>
      <c r="X232" s="144"/>
      <c r="Y232" s="142">
        <v>0</v>
      </c>
      <c r="Z232" s="142">
        <v>0</v>
      </c>
      <c r="AA232" s="142">
        <v>0</v>
      </c>
      <c r="AB232" s="142">
        <v>0</v>
      </c>
      <c r="AC232" s="142">
        <v>0</v>
      </c>
      <c r="AD232" s="142">
        <v>0</v>
      </c>
      <c r="AE232" s="142">
        <v>0</v>
      </c>
      <c r="AF232" s="142">
        <v>0</v>
      </c>
      <c r="AG232" s="144">
        <v>0</v>
      </c>
      <c r="AH232" s="142">
        <v>0</v>
      </c>
      <c r="AI232" s="142">
        <v>0</v>
      </c>
      <c r="AJ232" s="144">
        <v>0</v>
      </c>
      <c r="AK232" s="144">
        <v>0</v>
      </c>
      <c r="AL232" s="143">
        <v>0</v>
      </c>
      <c r="AM232" s="144"/>
      <c r="AN232" s="144"/>
      <c r="AO232" s="144"/>
      <c r="AP232" s="144"/>
      <c r="AQ232" s="142">
        <v>0</v>
      </c>
      <c r="AR232" s="142">
        <v>0</v>
      </c>
      <c r="AS232" s="142">
        <v>0</v>
      </c>
      <c r="AT232" s="142">
        <v>0</v>
      </c>
      <c r="AU232" s="142">
        <v>0</v>
      </c>
      <c r="AV232" s="142">
        <v>0</v>
      </c>
      <c r="AW232" s="142">
        <v>0</v>
      </c>
      <c r="AX232" s="142">
        <v>0</v>
      </c>
      <c r="AY232" s="144">
        <v>0</v>
      </c>
      <c r="AZ232" s="142">
        <v>0</v>
      </c>
      <c r="BA232" s="142">
        <v>0</v>
      </c>
      <c r="BB232" s="144">
        <v>0</v>
      </c>
      <c r="BC232" s="144">
        <v>0</v>
      </c>
      <c r="BD232" s="143">
        <v>0</v>
      </c>
      <c r="BE232" s="144"/>
      <c r="BF232" s="144"/>
      <c r="BG232" s="144"/>
      <c r="BH232" s="144"/>
      <c r="BI232" s="142">
        <v>0</v>
      </c>
      <c r="BJ232" s="142">
        <v>0</v>
      </c>
      <c r="BK232" s="142">
        <v>0</v>
      </c>
      <c r="BL232" s="142">
        <v>0</v>
      </c>
      <c r="BM232" s="142">
        <v>0</v>
      </c>
      <c r="BN232" s="142">
        <v>0</v>
      </c>
      <c r="BO232" s="142">
        <v>0</v>
      </c>
      <c r="BP232" s="142">
        <v>0</v>
      </c>
      <c r="BQ232" s="144">
        <v>0</v>
      </c>
      <c r="BR232" s="142">
        <v>0</v>
      </c>
      <c r="BS232" s="142">
        <v>0</v>
      </c>
      <c r="BT232" s="144">
        <v>0</v>
      </c>
      <c r="BU232" s="144">
        <v>0</v>
      </c>
      <c r="BV232" s="143">
        <v>0</v>
      </c>
      <c r="BW232" s="144"/>
      <c r="BX232" s="144"/>
      <c r="BY232" s="144"/>
      <c r="BZ232" s="144"/>
      <c r="CA232" s="142">
        <v>0</v>
      </c>
      <c r="CB232" s="142">
        <v>0</v>
      </c>
      <c r="CC232" s="142">
        <v>0</v>
      </c>
      <c r="CD232" s="142">
        <v>0</v>
      </c>
      <c r="CE232" s="142">
        <v>0</v>
      </c>
      <c r="CF232" s="142">
        <v>0</v>
      </c>
      <c r="CG232" s="142">
        <v>0</v>
      </c>
      <c r="CH232" s="142">
        <v>0</v>
      </c>
      <c r="CI232" s="144">
        <v>0</v>
      </c>
      <c r="CJ232" s="142">
        <v>0</v>
      </c>
      <c r="CK232" s="142">
        <v>0</v>
      </c>
      <c r="CL232" s="144">
        <v>0</v>
      </c>
      <c r="CM232" s="144">
        <v>0</v>
      </c>
      <c r="CN232" s="143">
        <v>0</v>
      </c>
      <c r="CO232" s="144"/>
      <c r="CP232" s="144"/>
      <c r="CQ232" s="144"/>
      <c r="CR232" s="144"/>
      <c r="CS232" s="142">
        <v>0</v>
      </c>
      <c r="CT232" s="142">
        <v>0</v>
      </c>
      <c r="CU232" s="142">
        <v>0</v>
      </c>
      <c r="CV232" s="142">
        <v>0</v>
      </c>
      <c r="CW232" s="142">
        <v>0</v>
      </c>
      <c r="CX232" s="142">
        <v>0</v>
      </c>
      <c r="CY232" s="142">
        <v>0</v>
      </c>
      <c r="CZ232" s="142">
        <v>0</v>
      </c>
      <c r="DA232" s="144">
        <v>0</v>
      </c>
      <c r="DB232" s="142">
        <v>0</v>
      </c>
      <c r="DC232" s="142">
        <v>0</v>
      </c>
      <c r="DD232" s="144">
        <v>0</v>
      </c>
      <c r="DE232" s="144">
        <v>0</v>
      </c>
      <c r="DF232" s="143">
        <v>0</v>
      </c>
    </row>
    <row r="233" spans="1:110" ht="12.75" hidden="1" customHeight="1" outlineLevel="1" x14ac:dyDescent="0.25">
      <c r="A233" s="141">
        <v>8713</v>
      </c>
      <c r="B233" s="141" t="s">
        <v>517</v>
      </c>
      <c r="C233" s="141"/>
      <c r="D233" s="141"/>
      <c r="E233" s="141"/>
      <c r="F233" s="142">
        <v>0</v>
      </c>
      <c r="G233" s="142">
        <v>0</v>
      </c>
      <c r="H233" s="142">
        <v>0</v>
      </c>
      <c r="I233" s="142">
        <v>0</v>
      </c>
      <c r="J233" s="142">
        <v>0</v>
      </c>
      <c r="K233" s="142">
        <v>0</v>
      </c>
      <c r="L233" s="142">
        <v>0</v>
      </c>
      <c r="M233" s="142">
        <v>0</v>
      </c>
      <c r="N233" s="142">
        <v>0</v>
      </c>
      <c r="O233" s="142">
        <v>0</v>
      </c>
      <c r="P233" s="142">
        <v>0</v>
      </c>
      <c r="Q233" s="142">
        <v>0</v>
      </c>
      <c r="R233" s="142" t="s">
        <v>61</v>
      </c>
      <c r="S233" s="142">
        <v>0</v>
      </c>
      <c r="T233" s="143">
        <v>0</v>
      </c>
      <c r="U233" s="144"/>
      <c r="V233" s="144"/>
      <c r="W233" s="144"/>
      <c r="X233" s="144"/>
      <c r="Y233" s="142">
        <v>0</v>
      </c>
      <c r="Z233" s="142">
        <v>0</v>
      </c>
      <c r="AA233" s="142">
        <v>0</v>
      </c>
      <c r="AB233" s="142">
        <v>0</v>
      </c>
      <c r="AC233" s="142">
        <v>0</v>
      </c>
      <c r="AD233" s="142">
        <v>0</v>
      </c>
      <c r="AE233" s="142">
        <v>0</v>
      </c>
      <c r="AF233" s="142">
        <v>0</v>
      </c>
      <c r="AG233" s="144">
        <v>0</v>
      </c>
      <c r="AH233" s="142">
        <v>0</v>
      </c>
      <c r="AI233" s="142">
        <v>0</v>
      </c>
      <c r="AJ233" s="144">
        <v>0</v>
      </c>
      <c r="AK233" s="144">
        <v>0</v>
      </c>
      <c r="AL233" s="143">
        <v>0</v>
      </c>
      <c r="AM233" s="144"/>
      <c r="AN233" s="144"/>
      <c r="AO233" s="144"/>
      <c r="AP233" s="144"/>
      <c r="AQ233" s="142">
        <v>0</v>
      </c>
      <c r="AR233" s="142">
        <v>0</v>
      </c>
      <c r="AS233" s="142">
        <v>0</v>
      </c>
      <c r="AT233" s="142">
        <v>0</v>
      </c>
      <c r="AU233" s="142">
        <v>0</v>
      </c>
      <c r="AV233" s="142">
        <v>0</v>
      </c>
      <c r="AW233" s="142">
        <v>0</v>
      </c>
      <c r="AX233" s="142">
        <v>0</v>
      </c>
      <c r="AY233" s="144">
        <v>0</v>
      </c>
      <c r="AZ233" s="142">
        <v>0</v>
      </c>
      <c r="BA233" s="142">
        <v>0</v>
      </c>
      <c r="BB233" s="144">
        <v>0</v>
      </c>
      <c r="BC233" s="144">
        <v>0</v>
      </c>
      <c r="BD233" s="143">
        <v>0</v>
      </c>
      <c r="BE233" s="144"/>
      <c r="BF233" s="144"/>
      <c r="BG233" s="144"/>
      <c r="BH233" s="144"/>
      <c r="BI233" s="142">
        <v>0</v>
      </c>
      <c r="BJ233" s="142">
        <v>0</v>
      </c>
      <c r="BK233" s="142">
        <v>0</v>
      </c>
      <c r="BL233" s="142">
        <v>0</v>
      </c>
      <c r="BM233" s="142">
        <v>0</v>
      </c>
      <c r="BN233" s="142">
        <v>0</v>
      </c>
      <c r="BO233" s="142">
        <v>0</v>
      </c>
      <c r="BP233" s="142">
        <v>0</v>
      </c>
      <c r="BQ233" s="144">
        <v>0</v>
      </c>
      <c r="BR233" s="142">
        <v>0</v>
      </c>
      <c r="BS233" s="142">
        <v>0</v>
      </c>
      <c r="BT233" s="144">
        <v>0</v>
      </c>
      <c r="BU233" s="144">
        <v>0</v>
      </c>
      <c r="BV233" s="143">
        <v>0</v>
      </c>
      <c r="BW233" s="144"/>
      <c r="BX233" s="144"/>
      <c r="BY233" s="144"/>
      <c r="BZ233" s="144"/>
      <c r="CA233" s="142">
        <v>0</v>
      </c>
      <c r="CB233" s="142">
        <v>0</v>
      </c>
      <c r="CC233" s="142">
        <v>0</v>
      </c>
      <c r="CD233" s="142">
        <v>0</v>
      </c>
      <c r="CE233" s="142">
        <v>0</v>
      </c>
      <c r="CF233" s="142">
        <v>0</v>
      </c>
      <c r="CG233" s="142">
        <v>0</v>
      </c>
      <c r="CH233" s="142">
        <v>0</v>
      </c>
      <c r="CI233" s="144">
        <v>0</v>
      </c>
      <c r="CJ233" s="142">
        <v>0</v>
      </c>
      <c r="CK233" s="142">
        <v>0</v>
      </c>
      <c r="CL233" s="144">
        <v>0</v>
      </c>
      <c r="CM233" s="144">
        <v>0</v>
      </c>
      <c r="CN233" s="143">
        <v>0</v>
      </c>
      <c r="CO233" s="144"/>
      <c r="CP233" s="144"/>
      <c r="CQ233" s="144"/>
      <c r="CR233" s="144"/>
      <c r="CS233" s="142">
        <v>0</v>
      </c>
      <c r="CT233" s="142">
        <v>0</v>
      </c>
      <c r="CU233" s="142">
        <v>0</v>
      </c>
      <c r="CV233" s="142">
        <v>0</v>
      </c>
      <c r="CW233" s="142">
        <v>0</v>
      </c>
      <c r="CX233" s="142">
        <v>0</v>
      </c>
      <c r="CY233" s="142">
        <v>0</v>
      </c>
      <c r="CZ233" s="142">
        <v>0</v>
      </c>
      <c r="DA233" s="144">
        <v>0</v>
      </c>
      <c r="DB233" s="142">
        <v>0</v>
      </c>
      <c r="DC233" s="142">
        <v>0</v>
      </c>
      <c r="DD233" s="144">
        <v>0</v>
      </c>
      <c r="DE233" s="144">
        <v>0</v>
      </c>
      <c r="DF233" s="143">
        <v>0</v>
      </c>
    </row>
    <row r="234" spans="1:110" ht="12.75" hidden="1" customHeight="1" outlineLevel="1" x14ac:dyDescent="0.25">
      <c r="A234" s="141">
        <v>8714</v>
      </c>
      <c r="B234" s="141" t="s">
        <v>518</v>
      </c>
      <c r="C234" s="141"/>
      <c r="D234" s="141"/>
      <c r="E234" s="141"/>
      <c r="F234" s="142">
        <v>0</v>
      </c>
      <c r="G234" s="142">
        <v>0</v>
      </c>
      <c r="H234" s="142">
        <v>0</v>
      </c>
      <c r="I234" s="142">
        <v>0</v>
      </c>
      <c r="J234" s="142">
        <v>0</v>
      </c>
      <c r="K234" s="142">
        <v>0</v>
      </c>
      <c r="L234" s="142">
        <v>0</v>
      </c>
      <c r="M234" s="142">
        <v>0</v>
      </c>
      <c r="N234" s="142">
        <v>0</v>
      </c>
      <c r="O234" s="142">
        <v>0</v>
      </c>
      <c r="P234" s="142">
        <v>0</v>
      </c>
      <c r="Q234" s="142">
        <v>0</v>
      </c>
      <c r="R234" s="142" t="s">
        <v>61</v>
      </c>
      <c r="S234" s="142">
        <v>0</v>
      </c>
      <c r="T234" s="143">
        <v>0</v>
      </c>
      <c r="U234" s="144"/>
      <c r="V234" s="144"/>
      <c r="W234" s="144"/>
      <c r="X234" s="144"/>
      <c r="Y234" s="142">
        <v>0</v>
      </c>
      <c r="Z234" s="142">
        <v>0</v>
      </c>
      <c r="AA234" s="142">
        <v>0</v>
      </c>
      <c r="AB234" s="142">
        <v>0</v>
      </c>
      <c r="AC234" s="142">
        <v>0</v>
      </c>
      <c r="AD234" s="142">
        <v>0</v>
      </c>
      <c r="AE234" s="142">
        <v>0</v>
      </c>
      <c r="AF234" s="142">
        <v>0</v>
      </c>
      <c r="AG234" s="144">
        <v>0</v>
      </c>
      <c r="AH234" s="142">
        <v>0</v>
      </c>
      <c r="AI234" s="142">
        <v>0</v>
      </c>
      <c r="AJ234" s="144">
        <v>0</v>
      </c>
      <c r="AK234" s="144">
        <v>0</v>
      </c>
      <c r="AL234" s="143">
        <v>0</v>
      </c>
      <c r="AM234" s="144"/>
      <c r="AN234" s="144"/>
      <c r="AO234" s="144"/>
      <c r="AP234" s="144"/>
      <c r="AQ234" s="142">
        <v>0</v>
      </c>
      <c r="AR234" s="142">
        <v>0</v>
      </c>
      <c r="AS234" s="142">
        <v>0</v>
      </c>
      <c r="AT234" s="142">
        <v>0</v>
      </c>
      <c r="AU234" s="142">
        <v>0</v>
      </c>
      <c r="AV234" s="142">
        <v>0</v>
      </c>
      <c r="AW234" s="142">
        <v>0</v>
      </c>
      <c r="AX234" s="142">
        <v>0</v>
      </c>
      <c r="AY234" s="144">
        <v>0</v>
      </c>
      <c r="AZ234" s="142">
        <v>0</v>
      </c>
      <c r="BA234" s="142">
        <v>0</v>
      </c>
      <c r="BB234" s="144">
        <v>0</v>
      </c>
      <c r="BC234" s="144">
        <v>0</v>
      </c>
      <c r="BD234" s="143">
        <v>0</v>
      </c>
      <c r="BE234" s="144"/>
      <c r="BF234" s="144"/>
      <c r="BG234" s="144"/>
      <c r="BH234" s="144"/>
      <c r="BI234" s="142">
        <v>0</v>
      </c>
      <c r="BJ234" s="142">
        <v>0</v>
      </c>
      <c r="BK234" s="142">
        <v>0</v>
      </c>
      <c r="BL234" s="142">
        <v>0</v>
      </c>
      <c r="BM234" s="142">
        <v>0</v>
      </c>
      <c r="BN234" s="142">
        <v>0</v>
      </c>
      <c r="BO234" s="142">
        <v>0</v>
      </c>
      <c r="BP234" s="142">
        <v>0</v>
      </c>
      <c r="BQ234" s="144">
        <v>0</v>
      </c>
      <c r="BR234" s="142">
        <v>0</v>
      </c>
      <c r="BS234" s="142">
        <v>0</v>
      </c>
      <c r="BT234" s="144">
        <v>0</v>
      </c>
      <c r="BU234" s="144">
        <v>0</v>
      </c>
      <c r="BV234" s="143">
        <v>0</v>
      </c>
      <c r="BW234" s="144"/>
      <c r="BX234" s="144"/>
      <c r="BY234" s="144"/>
      <c r="BZ234" s="144"/>
      <c r="CA234" s="142">
        <v>0</v>
      </c>
      <c r="CB234" s="142">
        <v>0</v>
      </c>
      <c r="CC234" s="142">
        <v>0</v>
      </c>
      <c r="CD234" s="142">
        <v>0</v>
      </c>
      <c r="CE234" s="142">
        <v>0</v>
      </c>
      <c r="CF234" s="142">
        <v>0</v>
      </c>
      <c r="CG234" s="142">
        <v>0</v>
      </c>
      <c r="CH234" s="142">
        <v>0</v>
      </c>
      <c r="CI234" s="144">
        <v>0</v>
      </c>
      <c r="CJ234" s="142">
        <v>0</v>
      </c>
      <c r="CK234" s="142">
        <v>0</v>
      </c>
      <c r="CL234" s="144">
        <v>0</v>
      </c>
      <c r="CM234" s="144">
        <v>0</v>
      </c>
      <c r="CN234" s="143">
        <v>0</v>
      </c>
      <c r="CO234" s="144"/>
      <c r="CP234" s="144"/>
      <c r="CQ234" s="144"/>
      <c r="CR234" s="144"/>
      <c r="CS234" s="142">
        <v>0</v>
      </c>
      <c r="CT234" s="142">
        <v>0</v>
      </c>
      <c r="CU234" s="142">
        <v>0</v>
      </c>
      <c r="CV234" s="142">
        <v>0</v>
      </c>
      <c r="CW234" s="142">
        <v>0</v>
      </c>
      <c r="CX234" s="142">
        <v>0</v>
      </c>
      <c r="CY234" s="142">
        <v>0</v>
      </c>
      <c r="CZ234" s="142">
        <v>0</v>
      </c>
      <c r="DA234" s="144">
        <v>0</v>
      </c>
      <c r="DB234" s="142">
        <v>0</v>
      </c>
      <c r="DC234" s="142">
        <v>0</v>
      </c>
      <c r="DD234" s="144">
        <v>0</v>
      </c>
      <c r="DE234" s="144">
        <v>0</v>
      </c>
      <c r="DF234" s="143">
        <v>0</v>
      </c>
    </row>
    <row r="235" spans="1:110" ht="12.75" hidden="1" customHeight="1" outlineLevel="1" x14ac:dyDescent="0.25">
      <c r="A235" s="141">
        <v>8715</v>
      </c>
      <c r="B235" s="141" t="s">
        <v>519</v>
      </c>
      <c r="C235" s="141"/>
      <c r="D235" s="141"/>
      <c r="E235" s="141"/>
      <c r="F235" s="142">
        <v>0</v>
      </c>
      <c r="G235" s="142">
        <v>0</v>
      </c>
      <c r="H235" s="142">
        <v>0</v>
      </c>
      <c r="I235" s="142">
        <v>0</v>
      </c>
      <c r="J235" s="142">
        <v>0</v>
      </c>
      <c r="K235" s="142">
        <v>0</v>
      </c>
      <c r="L235" s="142">
        <v>0</v>
      </c>
      <c r="M235" s="142">
        <v>0</v>
      </c>
      <c r="N235" s="142">
        <v>0</v>
      </c>
      <c r="O235" s="142">
        <v>0</v>
      </c>
      <c r="P235" s="142">
        <v>0</v>
      </c>
      <c r="Q235" s="142">
        <v>0</v>
      </c>
      <c r="R235" s="142" t="s">
        <v>61</v>
      </c>
      <c r="S235" s="142">
        <v>0</v>
      </c>
      <c r="T235" s="143">
        <v>0</v>
      </c>
      <c r="U235" s="144"/>
      <c r="V235" s="144"/>
      <c r="W235" s="144"/>
      <c r="X235" s="144"/>
      <c r="Y235" s="142">
        <v>0</v>
      </c>
      <c r="Z235" s="142">
        <v>0</v>
      </c>
      <c r="AA235" s="142">
        <v>0</v>
      </c>
      <c r="AB235" s="142">
        <v>0</v>
      </c>
      <c r="AC235" s="142">
        <v>0</v>
      </c>
      <c r="AD235" s="142">
        <v>0</v>
      </c>
      <c r="AE235" s="142">
        <v>0</v>
      </c>
      <c r="AF235" s="142">
        <v>0</v>
      </c>
      <c r="AG235" s="144">
        <v>0</v>
      </c>
      <c r="AH235" s="142">
        <v>0</v>
      </c>
      <c r="AI235" s="142">
        <v>0</v>
      </c>
      <c r="AJ235" s="144">
        <v>0</v>
      </c>
      <c r="AK235" s="144">
        <v>0</v>
      </c>
      <c r="AL235" s="143">
        <v>0</v>
      </c>
      <c r="AM235" s="144"/>
      <c r="AN235" s="144"/>
      <c r="AO235" s="144"/>
      <c r="AP235" s="144"/>
      <c r="AQ235" s="142">
        <v>0</v>
      </c>
      <c r="AR235" s="142">
        <v>0</v>
      </c>
      <c r="AS235" s="142">
        <v>0</v>
      </c>
      <c r="AT235" s="142">
        <v>0</v>
      </c>
      <c r="AU235" s="142">
        <v>0</v>
      </c>
      <c r="AV235" s="142">
        <v>0</v>
      </c>
      <c r="AW235" s="142">
        <v>0</v>
      </c>
      <c r="AX235" s="142">
        <v>0</v>
      </c>
      <c r="AY235" s="144">
        <v>0</v>
      </c>
      <c r="AZ235" s="142">
        <v>0</v>
      </c>
      <c r="BA235" s="142">
        <v>0</v>
      </c>
      <c r="BB235" s="144">
        <v>0</v>
      </c>
      <c r="BC235" s="144">
        <v>0</v>
      </c>
      <c r="BD235" s="143">
        <v>0</v>
      </c>
      <c r="BE235" s="144"/>
      <c r="BF235" s="144"/>
      <c r="BG235" s="144"/>
      <c r="BH235" s="144"/>
      <c r="BI235" s="142">
        <v>0</v>
      </c>
      <c r="BJ235" s="142">
        <v>0</v>
      </c>
      <c r="BK235" s="142">
        <v>0</v>
      </c>
      <c r="BL235" s="142">
        <v>0</v>
      </c>
      <c r="BM235" s="142">
        <v>0</v>
      </c>
      <c r="BN235" s="142">
        <v>0</v>
      </c>
      <c r="BO235" s="142">
        <v>0</v>
      </c>
      <c r="BP235" s="142">
        <v>0</v>
      </c>
      <c r="BQ235" s="144">
        <v>0</v>
      </c>
      <c r="BR235" s="142">
        <v>0</v>
      </c>
      <c r="BS235" s="142">
        <v>0</v>
      </c>
      <c r="BT235" s="144">
        <v>0</v>
      </c>
      <c r="BU235" s="144">
        <v>0</v>
      </c>
      <c r="BV235" s="143">
        <v>0</v>
      </c>
      <c r="BW235" s="144"/>
      <c r="BX235" s="144"/>
      <c r="BY235" s="144"/>
      <c r="BZ235" s="144"/>
      <c r="CA235" s="142">
        <v>0</v>
      </c>
      <c r="CB235" s="142">
        <v>0</v>
      </c>
      <c r="CC235" s="142">
        <v>0</v>
      </c>
      <c r="CD235" s="142">
        <v>0</v>
      </c>
      <c r="CE235" s="142">
        <v>0</v>
      </c>
      <c r="CF235" s="142">
        <v>0</v>
      </c>
      <c r="CG235" s="142">
        <v>0</v>
      </c>
      <c r="CH235" s="142">
        <v>0</v>
      </c>
      <c r="CI235" s="144">
        <v>0</v>
      </c>
      <c r="CJ235" s="142">
        <v>0</v>
      </c>
      <c r="CK235" s="142">
        <v>0</v>
      </c>
      <c r="CL235" s="144">
        <v>0</v>
      </c>
      <c r="CM235" s="144">
        <v>0</v>
      </c>
      <c r="CN235" s="143">
        <v>0</v>
      </c>
      <c r="CO235" s="144"/>
      <c r="CP235" s="144"/>
      <c r="CQ235" s="144"/>
      <c r="CR235" s="144"/>
      <c r="CS235" s="142">
        <v>0</v>
      </c>
      <c r="CT235" s="142">
        <v>0</v>
      </c>
      <c r="CU235" s="142">
        <v>0</v>
      </c>
      <c r="CV235" s="142">
        <v>0</v>
      </c>
      <c r="CW235" s="142">
        <v>0</v>
      </c>
      <c r="CX235" s="142">
        <v>0</v>
      </c>
      <c r="CY235" s="142">
        <v>0</v>
      </c>
      <c r="CZ235" s="142">
        <v>0</v>
      </c>
      <c r="DA235" s="144">
        <v>0</v>
      </c>
      <c r="DB235" s="142">
        <v>0</v>
      </c>
      <c r="DC235" s="142">
        <v>0</v>
      </c>
      <c r="DD235" s="144">
        <v>0</v>
      </c>
      <c r="DE235" s="144">
        <v>0</v>
      </c>
      <c r="DF235" s="143">
        <v>0</v>
      </c>
    </row>
    <row r="236" spans="1:110" ht="12.75" hidden="1" customHeight="1" outlineLevel="1" x14ac:dyDescent="0.25">
      <c r="A236" s="141">
        <v>8716</v>
      </c>
      <c r="B236" s="141" t="s">
        <v>520</v>
      </c>
      <c r="C236" s="141"/>
      <c r="D236" s="141"/>
      <c r="E236" s="141"/>
      <c r="F236" s="142">
        <v>0</v>
      </c>
      <c r="G236" s="142">
        <v>0</v>
      </c>
      <c r="H236" s="142">
        <v>0</v>
      </c>
      <c r="I236" s="142">
        <v>0</v>
      </c>
      <c r="J236" s="142">
        <v>0</v>
      </c>
      <c r="K236" s="142">
        <v>0</v>
      </c>
      <c r="L236" s="142">
        <v>0</v>
      </c>
      <c r="M236" s="142">
        <v>0</v>
      </c>
      <c r="N236" s="142">
        <v>0</v>
      </c>
      <c r="O236" s="142">
        <v>0</v>
      </c>
      <c r="P236" s="142">
        <v>0</v>
      </c>
      <c r="Q236" s="142">
        <v>0</v>
      </c>
      <c r="R236" s="142" t="s">
        <v>61</v>
      </c>
      <c r="S236" s="142">
        <v>0</v>
      </c>
      <c r="T236" s="143">
        <v>0</v>
      </c>
      <c r="U236" s="144"/>
      <c r="V236" s="144"/>
      <c r="W236" s="144"/>
      <c r="X236" s="144"/>
      <c r="Y236" s="142">
        <v>0</v>
      </c>
      <c r="Z236" s="142">
        <v>0</v>
      </c>
      <c r="AA236" s="142">
        <v>0</v>
      </c>
      <c r="AB236" s="142">
        <v>0</v>
      </c>
      <c r="AC236" s="142">
        <v>0</v>
      </c>
      <c r="AD236" s="142">
        <v>0</v>
      </c>
      <c r="AE236" s="142">
        <v>0</v>
      </c>
      <c r="AF236" s="142">
        <v>0</v>
      </c>
      <c r="AG236" s="144">
        <v>0</v>
      </c>
      <c r="AH236" s="142">
        <v>0</v>
      </c>
      <c r="AI236" s="142">
        <v>0</v>
      </c>
      <c r="AJ236" s="144">
        <v>0</v>
      </c>
      <c r="AK236" s="144">
        <v>0</v>
      </c>
      <c r="AL236" s="143">
        <v>0</v>
      </c>
      <c r="AM236" s="144"/>
      <c r="AN236" s="144"/>
      <c r="AO236" s="144"/>
      <c r="AP236" s="144"/>
      <c r="AQ236" s="142">
        <v>0</v>
      </c>
      <c r="AR236" s="142">
        <v>0</v>
      </c>
      <c r="AS236" s="142">
        <v>0</v>
      </c>
      <c r="AT236" s="142">
        <v>0</v>
      </c>
      <c r="AU236" s="142">
        <v>0</v>
      </c>
      <c r="AV236" s="142">
        <v>0</v>
      </c>
      <c r="AW236" s="142">
        <v>0</v>
      </c>
      <c r="AX236" s="142">
        <v>0</v>
      </c>
      <c r="AY236" s="144">
        <v>0</v>
      </c>
      <c r="AZ236" s="142">
        <v>0</v>
      </c>
      <c r="BA236" s="142">
        <v>0</v>
      </c>
      <c r="BB236" s="144">
        <v>0</v>
      </c>
      <c r="BC236" s="144">
        <v>0</v>
      </c>
      <c r="BD236" s="143">
        <v>0</v>
      </c>
      <c r="BE236" s="144"/>
      <c r="BF236" s="144"/>
      <c r="BG236" s="144"/>
      <c r="BH236" s="144"/>
      <c r="BI236" s="142">
        <v>0</v>
      </c>
      <c r="BJ236" s="142">
        <v>0</v>
      </c>
      <c r="BK236" s="142">
        <v>0</v>
      </c>
      <c r="BL236" s="142">
        <v>0</v>
      </c>
      <c r="BM236" s="142">
        <v>0</v>
      </c>
      <c r="BN236" s="142">
        <v>0</v>
      </c>
      <c r="BO236" s="142">
        <v>0</v>
      </c>
      <c r="BP236" s="142">
        <v>0</v>
      </c>
      <c r="BQ236" s="144">
        <v>0</v>
      </c>
      <c r="BR236" s="142">
        <v>0</v>
      </c>
      <c r="BS236" s="142">
        <v>0</v>
      </c>
      <c r="BT236" s="144">
        <v>0</v>
      </c>
      <c r="BU236" s="144">
        <v>0</v>
      </c>
      <c r="BV236" s="143">
        <v>0</v>
      </c>
      <c r="BW236" s="144"/>
      <c r="BX236" s="144"/>
      <c r="BY236" s="144"/>
      <c r="BZ236" s="144"/>
      <c r="CA236" s="142">
        <v>0</v>
      </c>
      <c r="CB236" s="142">
        <v>0</v>
      </c>
      <c r="CC236" s="142">
        <v>0</v>
      </c>
      <c r="CD236" s="142">
        <v>0</v>
      </c>
      <c r="CE236" s="142">
        <v>0</v>
      </c>
      <c r="CF236" s="142">
        <v>0</v>
      </c>
      <c r="CG236" s="142">
        <v>0</v>
      </c>
      <c r="CH236" s="142">
        <v>0</v>
      </c>
      <c r="CI236" s="144">
        <v>0</v>
      </c>
      <c r="CJ236" s="142">
        <v>0</v>
      </c>
      <c r="CK236" s="142">
        <v>0</v>
      </c>
      <c r="CL236" s="144">
        <v>0</v>
      </c>
      <c r="CM236" s="144">
        <v>0</v>
      </c>
      <c r="CN236" s="143">
        <v>0</v>
      </c>
      <c r="CO236" s="144"/>
      <c r="CP236" s="144"/>
      <c r="CQ236" s="144"/>
      <c r="CR236" s="144"/>
      <c r="CS236" s="142">
        <v>0</v>
      </c>
      <c r="CT236" s="142">
        <v>0</v>
      </c>
      <c r="CU236" s="142">
        <v>0</v>
      </c>
      <c r="CV236" s="142">
        <v>0</v>
      </c>
      <c r="CW236" s="142">
        <v>0</v>
      </c>
      <c r="CX236" s="142">
        <v>0</v>
      </c>
      <c r="CY236" s="142">
        <v>0</v>
      </c>
      <c r="CZ236" s="142">
        <v>0</v>
      </c>
      <c r="DA236" s="144">
        <v>0</v>
      </c>
      <c r="DB236" s="142">
        <v>0</v>
      </c>
      <c r="DC236" s="142">
        <v>0</v>
      </c>
      <c r="DD236" s="144">
        <v>0</v>
      </c>
      <c r="DE236" s="144">
        <v>0</v>
      </c>
      <c r="DF236" s="143">
        <v>0</v>
      </c>
    </row>
    <row r="237" spans="1:110" ht="12.75" hidden="1" customHeight="1" outlineLevel="1" x14ac:dyDescent="0.25">
      <c r="A237" s="141">
        <v>8717</v>
      </c>
      <c r="B237" s="141" t="s">
        <v>521</v>
      </c>
      <c r="C237" s="141"/>
      <c r="D237" s="141"/>
      <c r="E237" s="141"/>
      <c r="F237" s="142">
        <v>0</v>
      </c>
      <c r="G237" s="142">
        <v>0</v>
      </c>
      <c r="H237" s="142">
        <v>0</v>
      </c>
      <c r="I237" s="142">
        <v>0</v>
      </c>
      <c r="J237" s="142">
        <v>0</v>
      </c>
      <c r="K237" s="142">
        <v>0</v>
      </c>
      <c r="L237" s="142">
        <v>0</v>
      </c>
      <c r="M237" s="142">
        <v>0</v>
      </c>
      <c r="N237" s="142">
        <v>0</v>
      </c>
      <c r="O237" s="142">
        <v>0</v>
      </c>
      <c r="P237" s="142">
        <v>0</v>
      </c>
      <c r="Q237" s="142">
        <v>0</v>
      </c>
      <c r="R237" s="142" t="s">
        <v>61</v>
      </c>
      <c r="S237" s="142">
        <v>0</v>
      </c>
      <c r="T237" s="143">
        <v>0</v>
      </c>
      <c r="U237" s="144"/>
      <c r="V237" s="144"/>
      <c r="W237" s="144"/>
      <c r="X237" s="144"/>
      <c r="Y237" s="142">
        <v>0</v>
      </c>
      <c r="Z237" s="142">
        <v>0</v>
      </c>
      <c r="AA237" s="142">
        <v>0</v>
      </c>
      <c r="AB237" s="142">
        <v>0</v>
      </c>
      <c r="AC237" s="142">
        <v>0</v>
      </c>
      <c r="AD237" s="142">
        <v>0</v>
      </c>
      <c r="AE237" s="142">
        <v>0</v>
      </c>
      <c r="AF237" s="142">
        <v>0</v>
      </c>
      <c r="AG237" s="144">
        <v>0</v>
      </c>
      <c r="AH237" s="142">
        <v>0</v>
      </c>
      <c r="AI237" s="142">
        <v>0</v>
      </c>
      <c r="AJ237" s="144">
        <v>0</v>
      </c>
      <c r="AK237" s="144">
        <v>0</v>
      </c>
      <c r="AL237" s="143">
        <v>0</v>
      </c>
      <c r="AM237" s="144"/>
      <c r="AN237" s="144"/>
      <c r="AO237" s="144"/>
      <c r="AP237" s="144"/>
      <c r="AQ237" s="142">
        <v>0</v>
      </c>
      <c r="AR237" s="142">
        <v>0</v>
      </c>
      <c r="AS237" s="142">
        <v>0</v>
      </c>
      <c r="AT237" s="142">
        <v>0</v>
      </c>
      <c r="AU237" s="142">
        <v>0</v>
      </c>
      <c r="AV237" s="142">
        <v>0</v>
      </c>
      <c r="AW237" s="142">
        <v>0</v>
      </c>
      <c r="AX237" s="142">
        <v>0</v>
      </c>
      <c r="AY237" s="144">
        <v>0</v>
      </c>
      <c r="AZ237" s="142">
        <v>0</v>
      </c>
      <c r="BA237" s="142">
        <v>0</v>
      </c>
      <c r="BB237" s="144">
        <v>0</v>
      </c>
      <c r="BC237" s="144">
        <v>0</v>
      </c>
      <c r="BD237" s="143">
        <v>0</v>
      </c>
      <c r="BE237" s="144"/>
      <c r="BF237" s="144"/>
      <c r="BG237" s="144"/>
      <c r="BH237" s="144"/>
      <c r="BI237" s="142">
        <v>0</v>
      </c>
      <c r="BJ237" s="142">
        <v>0</v>
      </c>
      <c r="BK237" s="142">
        <v>0</v>
      </c>
      <c r="BL237" s="142">
        <v>0</v>
      </c>
      <c r="BM237" s="142">
        <v>0</v>
      </c>
      <c r="BN237" s="142">
        <v>0</v>
      </c>
      <c r="BO237" s="142">
        <v>0</v>
      </c>
      <c r="BP237" s="142">
        <v>0</v>
      </c>
      <c r="BQ237" s="144">
        <v>0</v>
      </c>
      <c r="BR237" s="142">
        <v>0</v>
      </c>
      <c r="BS237" s="142">
        <v>0</v>
      </c>
      <c r="BT237" s="144">
        <v>0</v>
      </c>
      <c r="BU237" s="144">
        <v>0</v>
      </c>
      <c r="BV237" s="143">
        <v>0</v>
      </c>
      <c r="BW237" s="144"/>
      <c r="BX237" s="144"/>
      <c r="BY237" s="144"/>
      <c r="BZ237" s="144"/>
      <c r="CA237" s="142">
        <v>0</v>
      </c>
      <c r="CB237" s="142">
        <v>0</v>
      </c>
      <c r="CC237" s="142">
        <v>0</v>
      </c>
      <c r="CD237" s="142">
        <v>0</v>
      </c>
      <c r="CE237" s="142">
        <v>0</v>
      </c>
      <c r="CF237" s="142">
        <v>0</v>
      </c>
      <c r="CG237" s="142">
        <v>0</v>
      </c>
      <c r="CH237" s="142">
        <v>0</v>
      </c>
      <c r="CI237" s="144">
        <v>0</v>
      </c>
      <c r="CJ237" s="142">
        <v>0</v>
      </c>
      <c r="CK237" s="142">
        <v>0</v>
      </c>
      <c r="CL237" s="144">
        <v>0</v>
      </c>
      <c r="CM237" s="144">
        <v>0</v>
      </c>
      <c r="CN237" s="143">
        <v>0</v>
      </c>
      <c r="CO237" s="144"/>
      <c r="CP237" s="144"/>
      <c r="CQ237" s="144"/>
      <c r="CR237" s="144"/>
      <c r="CS237" s="142">
        <v>0</v>
      </c>
      <c r="CT237" s="142">
        <v>0</v>
      </c>
      <c r="CU237" s="142">
        <v>0</v>
      </c>
      <c r="CV237" s="142">
        <v>0</v>
      </c>
      <c r="CW237" s="142">
        <v>0</v>
      </c>
      <c r="CX237" s="142">
        <v>0</v>
      </c>
      <c r="CY237" s="142">
        <v>0</v>
      </c>
      <c r="CZ237" s="142">
        <v>0</v>
      </c>
      <c r="DA237" s="144">
        <v>0</v>
      </c>
      <c r="DB237" s="142">
        <v>0</v>
      </c>
      <c r="DC237" s="142">
        <v>0</v>
      </c>
      <c r="DD237" s="144">
        <v>0</v>
      </c>
      <c r="DE237" s="144">
        <v>0</v>
      </c>
      <c r="DF237" s="143">
        <v>0</v>
      </c>
    </row>
    <row r="238" spans="1:110" ht="12.75" hidden="1" customHeight="1" outlineLevel="1" x14ac:dyDescent="0.25">
      <c r="A238" s="141">
        <v>8718</v>
      </c>
      <c r="B238" s="141" t="s">
        <v>522</v>
      </c>
      <c r="C238" s="141"/>
      <c r="D238" s="141"/>
      <c r="E238" s="141"/>
      <c r="F238" s="142">
        <v>0</v>
      </c>
      <c r="G238" s="142">
        <v>0</v>
      </c>
      <c r="H238" s="142">
        <v>0</v>
      </c>
      <c r="I238" s="142">
        <v>0</v>
      </c>
      <c r="J238" s="142">
        <v>0</v>
      </c>
      <c r="K238" s="142">
        <v>0</v>
      </c>
      <c r="L238" s="142">
        <v>0</v>
      </c>
      <c r="M238" s="142">
        <v>0</v>
      </c>
      <c r="N238" s="142">
        <v>0</v>
      </c>
      <c r="O238" s="142">
        <v>0</v>
      </c>
      <c r="P238" s="142">
        <v>0</v>
      </c>
      <c r="Q238" s="142">
        <v>0</v>
      </c>
      <c r="R238" s="142" t="s">
        <v>61</v>
      </c>
      <c r="S238" s="142">
        <v>0</v>
      </c>
      <c r="T238" s="143">
        <v>0</v>
      </c>
      <c r="U238" s="144"/>
      <c r="V238" s="144"/>
      <c r="W238" s="144"/>
      <c r="X238" s="144"/>
      <c r="Y238" s="142">
        <v>0</v>
      </c>
      <c r="Z238" s="142">
        <v>0</v>
      </c>
      <c r="AA238" s="142">
        <v>0</v>
      </c>
      <c r="AB238" s="142">
        <v>0</v>
      </c>
      <c r="AC238" s="142">
        <v>0</v>
      </c>
      <c r="AD238" s="142">
        <v>0</v>
      </c>
      <c r="AE238" s="142">
        <v>0</v>
      </c>
      <c r="AF238" s="142">
        <v>0</v>
      </c>
      <c r="AG238" s="144">
        <v>0</v>
      </c>
      <c r="AH238" s="142">
        <v>0</v>
      </c>
      <c r="AI238" s="142">
        <v>0</v>
      </c>
      <c r="AJ238" s="144">
        <v>0</v>
      </c>
      <c r="AK238" s="144">
        <v>0</v>
      </c>
      <c r="AL238" s="143">
        <v>0</v>
      </c>
      <c r="AM238" s="144"/>
      <c r="AN238" s="144"/>
      <c r="AO238" s="144"/>
      <c r="AP238" s="144"/>
      <c r="AQ238" s="142">
        <v>0</v>
      </c>
      <c r="AR238" s="142">
        <v>0</v>
      </c>
      <c r="AS238" s="142">
        <v>0</v>
      </c>
      <c r="AT238" s="142">
        <v>0</v>
      </c>
      <c r="AU238" s="142">
        <v>0</v>
      </c>
      <c r="AV238" s="142">
        <v>0</v>
      </c>
      <c r="AW238" s="142">
        <v>0</v>
      </c>
      <c r="AX238" s="142">
        <v>0</v>
      </c>
      <c r="AY238" s="144">
        <v>0</v>
      </c>
      <c r="AZ238" s="142">
        <v>0</v>
      </c>
      <c r="BA238" s="142">
        <v>0</v>
      </c>
      <c r="BB238" s="144">
        <v>0</v>
      </c>
      <c r="BC238" s="144">
        <v>0</v>
      </c>
      <c r="BD238" s="143">
        <v>0</v>
      </c>
      <c r="BE238" s="144"/>
      <c r="BF238" s="144"/>
      <c r="BG238" s="144"/>
      <c r="BH238" s="144"/>
      <c r="BI238" s="142">
        <v>0</v>
      </c>
      <c r="BJ238" s="142">
        <v>0</v>
      </c>
      <c r="BK238" s="142">
        <v>0</v>
      </c>
      <c r="BL238" s="142">
        <v>0</v>
      </c>
      <c r="BM238" s="142">
        <v>0</v>
      </c>
      <c r="BN238" s="142">
        <v>0</v>
      </c>
      <c r="BO238" s="142">
        <v>0</v>
      </c>
      <c r="BP238" s="142">
        <v>0</v>
      </c>
      <c r="BQ238" s="144">
        <v>0</v>
      </c>
      <c r="BR238" s="142">
        <v>0</v>
      </c>
      <c r="BS238" s="142">
        <v>0</v>
      </c>
      <c r="BT238" s="144">
        <v>0</v>
      </c>
      <c r="BU238" s="144">
        <v>0</v>
      </c>
      <c r="BV238" s="143">
        <v>0</v>
      </c>
      <c r="BW238" s="144"/>
      <c r="BX238" s="144"/>
      <c r="BY238" s="144"/>
      <c r="BZ238" s="144"/>
      <c r="CA238" s="142">
        <v>0</v>
      </c>
      <c r="CB238" s="142">
        <v>0</v>
      </c>
      <c r="CC238" s="142">
        <v>0</v>
      </c>
      <c r="CD238" s="142">
        <v>0</v>
      </c>
      <c r="CE238" s="142">
        <v>0</v>
      </c>
      <c r="CF238" s="142">
        <v>0</v>
      </c>
      <c r="CG238" s="142">
        <v>0</v>
      </c>
      <c r="CH238" s="142">
        <v>0</v>
      </c>
      <c r="CI238" s="144">
        <v>0</v>
      </c>
      <c r="CJ238" s="142">
        <v>0</v>
      </c>
      <c r="CK238" s="142">
        <v>0</v>
      </c>
      <c r="CL238" s="144">
        <v>0</v>
      </c>
      <c r="CM238" s="144">
        <v>0</v>
      </c>
      <c r="CN238" s="143">
        <v>0</v>
      </c>
      <c r="CO238" s="144"/>
      <c r="CP238" s="144"/>
      <c r="CQ238" s="144"/>
      <c r="CR238" s="144"/>
      <c r="CS238" s="142">
        <v>0</v>
      </c>
      <c r="CT238" s="142">
        <v>0</v>
      </c>
      <c r="CU238" s="142">
        <v>0</v>
      </c>
      <c r="CV238" s="142">
        <v>0</v>
      </c>
      <c r="CW238" s="142">
        <v>0</v>
      </c>
      <c r="CX238" s="142">
        <v>0</v>
      </c>
      <c r="CY238" s="142">
        <v>0</v>
      </c>
      <c r="CZ238" s="142">
        <v>0</v>
      </c>
      <c r="DA238" s="144">
        <v>0</v>
      </c>
      <c r="DB238" s="142">
        <v>0</v>
      </c>
      <c r="DC238" s="142">
        <v>0</v>
      </c>
      <c r="DD238" s="144">
        <v>0</v>
      </c>
      <c r="DE238" s="144">
        <v>0</v>
      </c>
      <c r="DF238" s="143">
        <v>0</v>
      </c>
    </row>
    <row r="239" spans="1:110" ht="12.75" hidden="1" customHeight="1" outlineLevel="1" x14ac:dyDescent="0.25">
      <c r="A239" s="141">
        <v>8719</v>
      </c>
      <c r="B239" s="141" t="s">
        <v>523</v>
      </c>
      <c r="C239" s="141"/>
      <c r="D239" s="141"/>
      <c r="E239" s="141"/>
      <c r="F239" s="142">
        <v>0</v>
      </c>
      <c r="G239" s="142">
        <v>0</v>
      </c>
      <c r="H239" s="142">
        <v>0</v>
      </c>
      <c r="I239" s="142">
        <v>0</v>
      </c>
      <c r="J239" s="142">
        <v>0</v>
      </c>
      <c r="K239" s="142">
        <v>0</v>
      </c>
      <c r="L239" s="142">
        <v>0</v>
      </c>
      <c r="M239" s="142">
        <v>0</v>
      </c>
      <c r="N239" s="142">
        <v>0</v>
      </c>
      <c r="O239" s="142">
        <v>0</v>
      </c>
      <c r="P239" s="142">
        <v>0</v>
      </c>
      <c r="Q239" s="142">
        <v>0</v>
      </c>
      <c r="R239" s="142" t="s">
        <v>61</v>
      </c>
      <c r="S239" s="142">
        <v>0</v>
      </c>
      <c r="T239" s="143">
        <v>0</v>
      </c>
      <c r="U239" s="144"/>
      <c r="V239" s="144"/>
      <c r="W239" s="144"/>
      <c r="X239" s="144"/>
      <c r="Y239" s="142">
        <v>0</v>
      </c>
      <c r="Z239" s="142">
        <v>0</v>
      </c>
      <c r="AA239" s="142">
        <v>0</v>
      </c>
      <c r="AB239" s="142">
        <v>0</v>
      </c>
      <c r="AC239" s="142">
        <v>0</v>
      </c>
      <c r="AD239" s="142">
        <v>0</v>
      </c>
      <c r="AE239" s="142">
        <v>0</v>
      </c>
      <c r="AF239" s="142">
        <v>0</v>
      </c>
      <c r="AG239" s="144">
        <v>0</v>
      </c>
      <c r="AH239" s="142">
        <v>0</v>
      </c>
      <c r="AI239" s="142">
        <v>0</v>
      </c>
      <c r="AJ239" s="144">
        <v>0</v>
      </c>
      <c r="AK239" s="144">
        <v>0</v>
      </c>
      <c r="AL239" s="143">
        <v>0</v>
      </c>
      <c r="AM239" s="144"/>
      <c r="AN239" s="144"/>
      <c r="AO239" s="144"/>
      <c r="AP239" s="144"/>
      <c r="AQ239" s="142">
        <v>0</v>
      </c>
      <c r="AR239" s="142">
        <v>0</v>
      </c>
      <c r="AS239" s="142">
        <v>0</v>
      </c>
      <c r="AT239" s="142">
        <v>0</v>
      </c>
      <c r="AU239" s="142">
        <v>0</v>
      </c>
      <c r="AV239" s="142">
        <v>0</v>
      </c>
      <c r="AW239" s="142">
        <v>0</v>
      </c>
      <c r="AX239" s="142">
        <v>0</v>
      </c>
      <c r="AY239" s="144">
        <v>0</v>
      </c>
      <c r="AZ239" s="142">
        <v>0</v>
      </c>
      <c r="BA239" s="142">
        <v>0</v>
      </c>
      <c r="BB239" s="144">
        <v>0</v>
      </c>
      <c r="BC239" s="144">
        <v>0</v>
      </c>
      <c r="BD239" s="143">
        <v>0</v>
      </c>
      <c r="BE239" s="144"/>
      <c r="BF239" s="144"/>
      <c r="BG239" s="144"/>
      <c r="BH239" s="144"/>
      <c r="BI239" s="142">
        <v>0</v>
      </c>
      <c r="BJ239" s="142">
        <v>0</v>
      </c>
      <c r="BK239" s="142">
        <v>0</v>
      </c>
      <c r="BL239" s="142">
        <v>0</v>
      </c>
      <c r="BM239" s="142">
        <v>0</v>
      </c>
      <c r="BN239" s="142">
        <v>0</v>
      </c>
      <c r="BO239" s="142">
        <v>0</v>
      </c>
      <c r="BP239" s="142">
        <v>0</v>
      </c>
      <c r="BQ239" s="144">
        <v>0</v>
      </c>
      <c r="BR239" s="142">
        <v>0</v>
      </c>
      <c r="BS239" s="142">
        <v>0</v>
      </c>
      <c r="BT239" s="144">
        <v>0</v>
      </c>
      <c r="BU239" s="144">
        <v>0</v>
      </c>
      <c r="BV239" s="143">
        <v>0</v>
      </c>
      <c r="BW239" s="144"/>
      <c r="BX239" s="144"/>
      <c r="BY239" s="144"/>
      <c r="BZ239" s="144"/>
      <c r="CA239" s="142">
        <v>0</v>
      </c>
      <c r="CB239" s="142">
        <v>0</v>
      </c>
      <c r="CC239" s="142">
        <v>0</v>
      </c>
      <c r="CD239" s="142">
        <v>0</v>
      </c>
      <c r="CE239" s="142">
        <v>0</v>
      </c>
      <c r="CF239" s="142">
        <v>0</v>
      </c>
      <c r="CG239" s="142">
        <v>0</v>
      </c>
      <c r="CH239" s="142">
        <v>0</v>
      </c>
      <c r="CI239" s="144">
        <v>0</v>
      </c>
      <c r="CJ239" s="142">
        <v>0</v>
      </c>
      <c r="CK239" s="142">
        <v>0</v>
      </c>
      <c r="CL239" s="144">
        <v>0</v>
      </c>
      <c r="CM239" s="144">
        <v>0</v>
      </c>
      <c r="CN239" s="143">
        <v>0</v>
      </c>
      <c r="CO239" s="144"/>
      <c r="CP239" s="144"/>
      <c r="CQ239" s="144"/>
      <c r="CR239" s="144"/>
      <c r="CS239" s="142">
        <v>0</v>
      </c>
      <c r="CT239" s="142">
        <v>0</v>
      </c>
      <c r="CU239" s="142">
        <v>0</v>
      </c>
      <c r="CV239" s="142">
        <v>0</v>
      </c>
      <c r="CW239" s="142">
        <v>0</v>
      </c>
      <c r="CX239" s="142">
        <v>0</v>
      </c>
      <c r="CY239" s="142">
        <v>0</v>
      </c>
      <c r="CZ239" s="142">
        <v>0</v>
      </c>
      <c r="DA239" s="144">
        <v>0</v>
      </c>
      <c r="DB239" s="142">
        <v>0</v>
      </c>
      <c r="DC239" s="142">
        <v>0</v>
      </c>
      <c r="DD239" s="144">
        <v>0</v>
      </c>
      <c r="DE239" s="144">
        <v>0</v>
      </c>
      <c r="DF239" s="143">
        <v>0</v>
      </c>
    </row>
    <row r="240" spans="1:110" ht="12.75" hidden="1" customHeight="1" outlineLevel="1" x14ac:dyDescent="0.25">
      <c r="A240" s="141">
        <v>8720</v>
      </c>
      <c r="B240" s="141" t="s">
        <v>524</v>
      </c>
      <c r="C240" s="141"/>
      <c r="D240" s="141"/>
      <c r="E240" s="141"/>
      <c r="F240" s="142">
        <v>0</v>
      </c>
      <c r="G240" s="142">
        <v>0</v>
      </c>
      <c r="H240" s="142">
        <v>0</v>
      </c>
      <c r="I240" s="142">
        <v>0</v>
      </c>
      <c r="J240" s="142">
        <v>0</v>
      </c>
      <c r="K240" s="142">
        <v>0</v>
      </c>
      <c r="L240" s="142">
        <v>0</v>
      </c>
      <c r="M240" s="142">
        <v>0</v>
      </c>
      <c r="N240" s="142">
        <v>0</v>
      </c>
      <c r="O240" s="142">
        <v>0</v>
      </c>
      <c r="P240" s="142">
        <v>0</v>
      </c>
      <c r="Q240" s="142">
        <v>0</v>
      </c>
      <c r="R240" s="142" t="s">
        <v>61</v>
      </c>
      <c r="S240" s="142">
        <v>0</v>
      </c>
      <c r="T240" s="143">
        <v>0</v>
      </c>
      <c r="U240" s="144"/>
      <c r="V240" s="144"/>
      <c r="W240" s="144"/>
      <c r="X240" s="144"/>
      <c r="Y240" s="142">
        <v>0</v>
      </c>
      <c r="Z240" s="142">
        <v>0</v>
      </c>
      <c r="AA240" s="142">
        <v>0</v>
      </c>
      <c r="AB240" s="142">
        <v>0</v>
      </c>
      <c r="AC240" s="142">
        <v>0</v>
      </c>
      <c r="AD240" s="142">
        <v>0</v>
      </c>
      <c r="AE240" s="142">
        <v>0</v>
      </c>
      <c r="AF240" s="142">
        <v>0</v>
      </c>
      <c r="AG240" s="144">
        <v>0</v>
      </c>
      <c r="AH240" s="142">
        <v>0</v>
      </c>
      <c r="AI240" s="142">
        <v>0</v>
      </c>
      <c r="AJ240" s="144">
        <v>0</v>
      </c>
      <c r="AK240" s="144">
        <v>0</v>
      </c>
      <c r="AL240" s="143">
        <v>0</v>
      </c>
      <c r="AM240" s="144"/>
      <c r="AN240" s="144"/>
      <c r="AO240" s="144"/>
      <c r="AP240" s="144"/>
      <c r="AQ240" s="142">
        <v>0</v>
      </c>
      <c r="AR240" s="142">
        <v>0</v>
      </c>
      <c r="AS240" s="142">
        <v>0</v>
      </c>
      <c r="AT240" s="142">
        <v>0</v>
      </c>
      <c r="AU240" s="142">
        <v>0</v>
      </c>
      <c r="AV240" s="142">
        <v>0</v>
      </c>
      <c r="AW240" s="142">
        <v>0</v>
      </c>
      <c r="AX240" s="142">
        <v>0</v>
      </c>
      <c r="AY240" s="144">
        <v>0</v>
      </c>
      <c r="AZ240" s="142">
        <v>0</v>
      </c>
      <c r="BA240" s="142">
        <v>0</v>
      </c>
      <c r="BB240" s="144">
        <v>0</v>
      </c>
      <c r="BC240" s="144">
        <v>0</v>
      </c>
      <c r="BD240" s="143">
        <v>0</v>
      </c>
      <c r="BE240" s="144"/>
      <c r="BF240" s="144"/>
      <c r="BG240" s="144"/>
      <c r="BH240" s="144"/>
      <c r="BI240" s="142">
        <v>0</v>
      </c>
      <c r="BJ240" s="142">
        <v>0</v>
      </c>
      <c r="BK240" s="142">
        <v>0</v>
      </c>
      <c r="BL240" s="142">
        <v>0</v>
      </c>
      <c r="BM240" s="142">
        <v>0</v>
      </c>
      <c r="BN240" s="142">
        <v>0</v>
      </c>
      <c r="BO240" s="142">
        <v>0</v>
      </c>
      <c r="BP240" s="142">
        <v>0</v>
      </c>
      <c r="BQ240" s="144">
        <v>0</v>
      </c>
      <c r="BR240" s="142">
        <v>0</v>
      </c>
      <c r="BS240" s="142">
        <v>0</v>
      </c>
      <c r="BT240" s="144">
        <v>0</v>
      </c>
      <c r="BU240" s="144">
        <v>0</v>
      </c>
      <c r="BV240" s="143">
        <v>0</v>
      </c>
      <c r="BW240" s="144"/>
      <c r="BX240" s="144"/>
      <c r="BY240" s="144"/>
      <c r="BZ240" s="144"/>
      <c r="CA240" s="142">
        <v>0</v>
      </c>
      <c r="CB240" s="142">
        <v>0</v>
      </c>
      <c r="CC240" s="142">
        <v>0</v>
      </c>
      <c r="CD240" s="142">
        <v>0</v>
      </c>
      <c r="CE240" s="142">
        <v>0</v>
      </c>
      <c r="CF240" s="142">
        <v>0</v>
      </c>
      <c r="CG240" s="142">
        <v>0</v>
      </c>
      <c r="CH240" s="142">
        <v>0</v>
      </c>
      <c r="CI240" s="144">
        <v>0</v>
      </c>
      <c r="CJ240" s="142">
        <v>0</v>
      </c>
      <c r="CK240" s="142">
        <v>0</v>
      </c>
      <c r="CL240" s="144">
        <v>0</v>
      </c>
      <c r="CM240" s="144">
        <v>0</v>
      </c>
      <c r="CN240" s="143">
        <v>0</v>
      </c>
      <c r="CO240" s="144"/>
      <c r="CP240" s="144"/>
      <c r="CQ240" s="144"/>
      <c r="CR240" s="144"/>
      <c r="CS240" s="142">
        <v>0</v>
      </c>
      <c r="CT240" s="142">
        <v>0</v>
      </c>
      <c r="CU240" s="142">
        <v>0</v>
      </c>
      <c r="CV240" s="142">
        <v>0</v>
      </c>
      <c r="CW240" s="142">
        <v>0</v>
      </c>
      <c r="CX240" s="142">
        <v>0</v>
      </c>
      <c r="CY240" s="142">
        <v>0</v>
      </c>
      <c r="CZ240" s="142">
        <v>0</v>
      </c>
      <c r="DA240" s="144">
        <v>0</v>
      </c>
      <c r="DB240" s="142">
        <v>0</v>
      </c>
      <c r="DC240" s="142">
        <v>0</v>
      </c>
      <c r="DD240" s="144">
        <v>0</v>
      </c>
      <c r="DE240" s="144">
        <v>0</v>
      </c>
      <c r="DF240" s="143">
        <v>0</v>
      </c>
    </row>
    <row r="241" spans="1:110" ht="12.75" hidden="1" customHeight="1" outlineLevel="1" x14ac:dyDescent="0.25">
      <c r="A241" s="141">
        <v>8797</v>
      </c>
      <c r="B241" s="141" t="s">
        <v>525</v>
      </c>
      <c r="C241" s="141"/>
      <c r="D241" s="141"/>
      <c r="E241" s="141"/>
      <c r="F241" s="142">
        <v>0</v>
      </c>
      <c r="G241" s="142">
        <v>0</v>
      </c>
      <c r="H241" s="142">
        <v>0</v>
      </c>
      <c r="I241" s="142">
        <v>0</v>
      </c>
      <c r="J241" s="142">
        <v>0</v>
      </c>
      <c r="K241" s="142">
        <v>0</v>
      </c>
      <c r="L241" s="142">
        <v>0</v>
      </c>
      <c r="M241" s="142">
        <v>0</v>
      </c>
      <c r="N241" s="142">
        <v>0</v>
      </c>
      <c r="O241" s="142">
        <v>0</v>
      </c>
      <c r="P241" s="142">
        <v>0</v>
      </c>
      <c r="Q241" s="142">
        <v>0</v>
      </c>
      <c r="R241" s="142" t="s">
        <v>61</v>
      </c>
      <c r="S241" s="142">
        <v>0</v>
      </c>
      <c r="T241" s="143">
        <v>0</v>
      </c>
      <c r="U241" s="144"/>
      <c r="V241" s="144"/>
      <c r="W241" s="144"/>
      <c r="X241" s="144"/>
      <c r="Y241" s="142">
        <v>0</v>
      </c>
      <c r="Z241" s="142">
        <v>0</v>
      </c>
      <c r="AA241" s="142">
        <v>0</v>
      </c>
      <c r="AB241" s="142">
        <v>0</v>
      </c>
      <c r="AC241" s="142">
        <v>0</v>
      </c>
      <c r="AD241" s="142">
        <v>0</v>
      </c>
      <c r="AE241" s="142">
        <v>0</v>
      </c>
      <c r="AF241" s="142">
        <v>0</v>
      </c>
      <c r="AG241" s="144">
        <v>0</v>
      </c>
      <c r="AH241" s="142">
        <v>0</v>
      </c>
      <c r="AI241" s="142">
        <v>0</v>
      </c>
      <c r="AJ241" s="144">
        <v>0</v>
      </c>
      <c r="AK241" s="144">
        <v>0</v>
      </c>
      <c r="AL241" s="143">
        <v>0</v>
      </c>
      <c r="AM241" s="144"/>
      <c r="AN241" s="144"/>
      <c r="AO241" s="144"/>
      <c r="AP241" s="144"/>
      <c r="AQ241" s="142">
        <v>0</v>
      </c>
      <c r="AR241" s="142">
        <v>0</v>
      </c>
      <c r="AS241" s="142">
        <v>0</v>
      </c>
      <c r="AT241" s="142">
        <v>0</v>
      </c>
      <c r="AU241" s="142">
        <v>0</v>
      </c>
      <c r="AV241" s="142">
        <v>0</v>
      </c>
      <c r="AW241" s="142">
        <v>0</v>
      </c>
      <c r="AX241" s="142">
        <v>0</v>
      </c>
      <c r="AY241" s="144">
        <v>0</v>
      </c>
      <c r="AZ241" s="142">
        <v>0</v>
      </c>
      <c r="BA241" s="142">
        <v>0</v>
      </c>
      <c r="BB241" s="144">
        <v>0</v>
      </c>
      <c r="BC241" s="144">
        <v>0</v>
      </c>
      <c r="BD241" s="143">
        <v>0</v>
      </c>
      <c r="BE241" s="144"/>
      <c r="BF241" s="144"/>
      <c r="BG241" s="144"/>
      <c r="BH241" s="144"/>
      <c r="BI241" s="142">
        <v>0</v>
      </c>
      <c r="BJ241" s="142">
        <v>0</v>
      </c>
      <c r="BK241" s="142">
        <v>0</v>
      </c>
      <c r="BL241" s="142">
        <v>0</v>
      </c>
      <c r="BM241" s="142">
        <v>0</v>
      </c>
      <c r="BN241" s="142">
        <v>0</v>
      </c>
      <c r="BO241" s="142">
        <v>0</v>
      </c>
      <c r="BP241" s="142">
        <v>0</v>
      </c>
      <c r="BQ241" s="144">
        <v>0</v>
      </c>
      <c r="BR241" s="142">
        <v>0</v>
      </c>
      <c r="BS241" s="142">
        <v>0</v>
      </c>
      <c r="BT241" s="144">
        <v>0</v>
      </c>
      <c r="BU241" s="144">
        <v>0</v>
      </c>
      <c r="BV241" s="143">
        <v>0</v>
      </c>
      <c r="BW241" s="144"/>
      <c r="BX241" s="144"/>
      <c r="BY241" s="144"/>
      <c r="BZ241" s="144"/>
      <c r="CA241" s="142">
        <v>0</v>
      </c>
      <c r="CB241" s="142">
        <v>0</v>
      </c>
      <c r="CC241" s="142">
        <v>0</v>
      </c>
      <c r="CD241" s="142">
        <v>0</v>
      </c>
      <c r="CE241" s="142">
        <v>0</v>
      </c>
      <c r="CF241" s="142">
        <v>0</v>
      </c>
      <c r="CG241" s="142">
        <v>0</v>
      </c>
      <c r="CH241" s="142">
        <v>0</v>
      </c>
      <c r="CI241" s="144">
        <v>0</v>
      </c>
      <c r="CJ241" s="142">
        <v>0</v>
      </c>
      <c r="CK241" s="142">
        <v>0</v>
      </c>
      <c r="CL241" s="144">
        <v>0</v>
      </c>
      <c r="CM241" s="144">
        <v>0</v>
      </c>
      <c r="CN241" s="143">
        <v>0</v>
      </c>
      <c r="CO241" s="144"/>
      <c r="CP241" s="144"/>
      <c r="CQ241" s="144"/>
      <c r="CR241" s="144"/>
      <c r="CS241" s="142">
        <v>0</v>
      </c>
      <c r="CT241" s="142">
        <v>0</v>
      </c>
      <c r="CU241" s="142">
        <v>0</v>
      </c>
      <c r="CV241" s="142">
        <v>0</v>
      </c>
      <c r="CW241" s="142">
        <v>0</v>
      </c>
      <c r="CX241" s="142">
        <v>0</v>
      </c>
      <c r="CY241" s="142">
        <v>0</v>
      </c>
      <c r="CZ241" s="142">
        <v>0</v>
      </c>
      <c r="DA241" s="144">
        <v>0</v>
      </c>
      <c r="DB241" s="142">
        <v>0</v>
      </c>
      <c r="DC241" s="142">
        <v>0</v>
      </c>
      <c r="DD241" s="144">
        <v>0</v>
      </c>
      <c r="DE241" s="144">
        <v>0</v>
      </c>
      <c r="DF241" s="143">
        <v>0</v>
      </c>
    </row>
    <row r="242" spans="1:110" ht="12.75" hidden="1" customHeight="1" outlineLevel="1" x14ac:dyDescent="0.25">
      <c r="A242" s="141">
        <v>8781</v>
      </c>
      <c r="B242" s="141" t="s">
        <v>526</v>
      </c>
      <c r="C242" s="141"/>
      <c r="D242" s="141"/>
      <c r="E242" s="141"/>
      <c r="F242" s="142">
        <v>0</v>
      </c>
      <c r="G242" s="142">
        <v>0</v>
      </c>
      <c r="H242" s="142">
        <v>0</v>
      </c>
      <c r="I242" s="142">
        <v>0</v>
      </c>
      <c r="J242" s="142">
        <v>0</v>
      </c>
      <c r="K242" s="142">
        <v>0</v>
      </c>
      <c r="L242" s="142">
        <v>0</v>
      </c>
      <c r="M242" s="142">
        <v>0</v>
      </c>
      <c r="N242" s="142">
        <v>0</v>
      </c>
      <c r="O242" s="142">
        <v>0</v>
      </c>
      <c r="P242" s="142">
        <v>0</v>
      </c>
      <c r="Q242" s="142">
        <v>0</v>
      </c>
      <c r="R242" s="142" t="s">
        <v>61</v>
      </c>
      <c r="S242" s="142">
        <v>0</v>
      </c>
      <c r="T242" s="143">
        <v>0</v>
      </c>
      <c r="U242" s="144"/>
      <c r="V242" s="144"/>
      <c r="W242" s="144"/>
      <c r="X242" s="144"/>
      <c r="Y242" s="142">
        <v>0</v>
      </c>
      <c r="Z242" s="142">
        <v>0</v>
      </c>
      <c r="AA242" s="142">
        <v>0</v>
      </c>
      <c r="AB242" s="142">
        <v>0</v>
      </c>
      <c r="AC242" s="142">
        <v>0</v>
      </c>
      <c r="AD242" s="142">
        <v>0</v>
      </c>
      <c r="AE242" s="142">
        <v>0</v>
      </c>
      <c r="AF242" s="142">
        <v>0</v>
      </c>
      <c r="AG242" s="144">
        <v>0</v>
      </c>
      <c r="AH242" s="142">
        <v>0</v>
      </c>
      <c r="AI242" s="142">
        <v>0</v>
      </c>
      <c r="AJ242" s="144">
        <v>0</v>
      </c>
      <c r="AK242" s="144">
        <v>0</v>
      </c>
      <c r="AL242" s="143">
        <v>0</v>
      </c>
      <c r="AM242" s="144"/>
      <c r="AN242" s="144"/>
      <c r="AO242" s="144"/>
      <c r="AP242" s="144"/>
      <c r="AQ242" s="142">
        <v>0</v>
      </c>
      <c r="AR242" s="142">
        <v>0</v>
      </c>
      <c r="AS242" s="142">
        <v>0</v>
      </c>
      <c r="AT242" s="142">
        <v>0</v>
      </c>
      <c r="AU242" s="142">
        <v>0</v>
      </c>
      <c r="AV242" s="142">
        <v>0</v>
      </c>
      <c r="AW242" s="142">
        <v>0</v>
      </c>
      <c r="AX242" s="142">
        <v>0</v>
      </c>
      <c r="AY242" s="144">
        <v>0</v>
      </c>
      <c r="AZ242" s="142">
        <v>0</v>
      </c>
      <c r="BA242" s="142">
        <v>0</v>
      </c>
      <c r="BB242" s="144">
        <v>0</v>
      </c>
      <c r="BC242" s="144">
        <v>0</v>
      </c>
      <c r="BD242" s="143">
        <v>0</v>
      </c>
      <c r="BE242" s="144"/>
      <c r="BF242" s="144"/>
      <c r="BG242" s="144"/>
      <c r="BH242" s="144"/>
      <c r="BI242" s="142">
        <v>0</v>
      </c>
      <c r="BJ242" s="142">
        <v>0</v>
      </c>
      <c r="BK242" s="142">
        <v>0</v>
      </c>
      <c r="BL242" s="142">
        <v>0</v>
      </c>
      <c r="BM242" s="142">
        <v>0</v>
      </c>
      <c r="BN242" s="142">
        <v>0</v>
      </c>
      <c r="BO242" s="142">
        <v>0</v>
      </c>
      <c r="BP242" s="142">
        <v>0</v>
      </c>
      <c r="BQ242" s="144">
        <v>0</v>
      </c>
      <c r="BR242" s="142">
        <v>0</v>
      </c>
      <c r="BS242" s="142">
        <v>0</v>
      </c>
      <c r="BT242" s="144">
        <v>0</v>
      </c>
      <c r="BU242" s="144">
        <v>0</v>
      </c>
      <c r="BV242" s="143">
        <v>0</v>
      </c>
      <c r="BW242" s="144"/>
      <c r="BX242" s="144"/>
      <c r="BY242" s="144"/>
      <c r="BZ242" s="144"/>
      <c r="CA242" s="142">
        <v>0</v>
      </c>
      <c r="CB242" s="142">
        <v>0</v>
      </c>
      <c r="CC242" s="142">
        <v>0</v>
      </c>
      <c r="CD242" s="142">
        <v>0</v>
      </c>
      <c r="CE242" s="142">
        <v>0</v>
      </c>
      <c r="CF242" s="142">
        <v>0</v>
      </c>
      <c r="CG242" s="142">
        <v>0</v>
      </c>
      <c r="CH242" s="142">
        <v>0</v>
      </c>
      <c r="CI242" s="144">
        <v>0</v>
      </c>
      <c r="CJ242" s="142">
        <v>0</v>
      </c>
      <c r="CK242" s="142">
        <v>0</v>
      </c>
      <c r="CL242" s="144">
        <v>0</v>
      </c>
      <c r="CM242" s="144">
        <v>0</v>
      </c>
      <c r="CN242" s="143">
        <v>0</v>
      </c>
      <c r="CO242" s="144"/>
      <c r="CP242" s="144"/>
      <c r="CQ242" s="144"/>
      <c r="CR242" s="144"/>
      <c r="CS242" s="142">
        <v>0</v>
      </c>
      <c r="CT242" s="142">
        <v>0</v>
      </c>
      <c r="CU242" s="142">
        <v>0</v>
      </c>
      <c r="CV242" s="142">
        <v>0</v>
      </c>
      <c r="CW242" s="142">
        <v>0</v>
      </c>
      <c r="CX242" s="142">
        <v>0</v>
      </c>
      <c r="CY242" s="142">
        <v>0</v>
      </c>
      <c r="CZ242" s="142">
        <v>0</v>
      </c>
      <c r="DA242" s="144">
        <v>0</v>
      </c>
      <c r="DB242" s="142">
        <v>0</v>
      </c>
      <c r="DC242" s="142">
        <v>0</v>
      </c>
      <c r="DD242" s="144">
        <v>0</v>
      </c>
      <c r="DE242" s="144">
        <v>0</v>
      </c>
      <c r="DF242" s="143">
        <v>0</v>
      </c>
    </row>
    <row r="243" spans="1:110" ht="12.75" hidden="1" customHeight="1" outlineLevel="1" x14ac:dyDescent="0.25">
      <c r="A243" s="141">
        <v>8910</v>
      </c>
      <c r="B243" s="141" t="s">
        <v>527</v>
      </c>
      <c r="C243" s="141"/>
      <c r="D243" s="141"/>
      <c r="E243" s="141"/>
      <c r="F243" s="142">
        <v>0</v>
      </c>
      <c r="G243" s="142">
        <v>0</v>
      </c>
      <c r="H243" s="142">
        <v>0</v>
      </c>
      <c r="I243" s="142">
        <v>0</v>
      </c>
      <c r="J243" s="142">
        <v>0</v>
      </c>
      <c r="K243" s="142">
        <v>0</v>
      </c>
      <c r="L243" s="142">
        <v>0</v>
      </c>
      <c r="M243" s="142">
        <v>0</v>
      </c>
      <c r="N243" s="142">
        <v>0</v>
      </c>
      <c r="O243" s="142">
        <v>0</v>
      </c>
      <c r="P243" s="142">
        <v>0</v>
      </c>
      <c r="Q243" s="142">
        <v>0</v>
      </c>
      <c r="R243" s="142" t="s">
        <v>61</v>
      </c>
      <c r="S243" s="142">
        <v>0</v>
      </c>
      <c r="T243" s="143">
        <v>0</v>
      </c>
      <c r="U243" s="144"/>
      <c r="V243" s="144"/>
      <c r="W243" s="144"/>
      <c r="X243" s="144"/>
      <c r="Y243" s="142">
        <v>0</v>
      </c>
      <c r="Z243" s="142">
        <v>0</v>
      </c>
      <c r="AA243" s="142">
        <v>0</v>
      </c>
      <c r="AB243" s="142">
        <v>0</v>
      </c>
      <c r="AC243" s="142">
        <v>0</v>
      </c>
      <c r="AD243" s="142">
        <v>0</v>
      </c>
      <c r="AE243" s="142">
        <v>0</v>
      </c>
      <c r="AF243" s="142">
        <v>0</v>
      </c>
      <c r="AG243" s="144">
        <v>0</v>
      </c>
      <c r="AH243" s="142">
        <v>0</v>
      </c>
      <c r="AI243" s="142">
        <v>0</v>
      </c>
      <c r="AJ243" s="144">
        <v>0</v>
      </c>
      <c r="AK243" s="144">
        <v>0</v>
      </c>
      <c r="AL243" s="143">
        <v>0</v>
      </c>
      <c r="AM243" s="144"/>
      <c r="AN243" s="144"/>
      <c r="AO243" s="144"/>
      <c r="AP243" s="144"/>
      <c r="AQ243" s="142">
        <v>0</v>
      </c>
      <c r="AR243" s="142">
        <v>0</v>
      </c>
      <c r="AS243" s="142">
        <v>0</v>
      </c>
      <c r="AT243" s="142">
        <v>0</v>
      </c>
      <c r="AU243" s="142">
        <v>0</v>
      </c>
      <c r="AV243" s="142">
        <v>0</v>
      </c>
      <c r="AW243" s="142">
        <v>0</v>
      </c>
      <c r="AX243" s="142">
        <v>0</v>
      </c>
      <c r="AY243" s="144">
        <v>0</v>
      </c>
      <c r="AZ243" s="142">
        <v>0</v>
      </c>
      <c r="BA243" s="142">
        <v>0</v>
      </c>
      <c r="BB243" s="144">
        <v>0</v>
      </c>
      <c r="BC243" s="144">
        <v>0</v>
      </c>
      <c r="BD243" s="143">
        <v>0</v>
      </c>
      <c r="BE243" s="144"/>
      <c r="BF243" s="144"/>
      <c r="BG243" s="144"/>
      <c r="BH243" s="144"/>
      <c r="BI243" s="142">
        <v>0</v>
      </c>
      <c r="BJ243" s="142">
        <v>0</v>
      </c>
      <c r="BK243" s="142">
        <v>0</v>
      </c>
      <c r="BL243" s="142">
        <v>0</v>
      </c>
      <c r="BM243" s="142">
        <v>0</v>
      </c>
      <c r="BN243" s="142">
        <v>0</v>
      </c>
      <c r="BO243" s="142">
        <v>0</v>
      </c>
      <c r="BP243" s="142">
        <v>0</v>
      </c>
      <c r="BQ243" s="144">
        <v>0</v>
      </c>
      <c r="BR243" s="142">
        <v>0</v>
      </c>
      <c r="BS243" s="142">
        <v>0</v>
      </c>
      <c r="BT243" s="144">
        <v>0</v>
      </c>
      <c r="BU243" s="144">
        <v>0</v>
      </c>
      <c r="BV243" s="143">
        <v>0</v>
      </c>
      <c r="BW243" s="144"/>
      <c r="BX243" s="144"/>
      <c r="BY243" s="144"/>
      <c r="BZ243" s="144"/>
      <c r="CA243" s="142">
        <v>0</v>
      </c>
      <c r="CB243" s="142">
        <v>0</v>
      </c>
      <c r="CC243" s="142">
        <v>0</v>
      </c>
      <c r="CD243" s="142">
        <v>0</v>
      </c>
      <c r="CE243" s="142">
        <v>0</v>
      </c>
      <c r="CF243" s="142">
        <v>0</v>
      </c>
      <c r="CG243" s="142">
        <v>0</v>
      </c>
      <c r="CH243" s="142">
        <v>0</v>
      </c>
      <c r="CI243" s="144">
        <v>0</v>
      </c>
      <c r="CJ243" s="142">
        <v>0</v>
      </c>
      <c r="CK243" s="142">
        <v>0</v>
      </c>
      <c r="CL243" s="144">
        <v>0</v>
      </c>
      <c r="CM243" s="144">
        <v>0</v>
      </c>
      <c r="CN243" s="143">
        <v>0</v>
      </c>
      <c r="CO243" s="144"/>
      <c r="CP243" s="144"/>
      <c r="CQ243" s="144"/>
      <c r="CR243" s="144"/>
      <c r="CS243" s="142">
        <v>0</v>
      </c>
      <c r="CT243" s="142">
        <v>0</v>
      </c>
      <c r="CU243" s="142">
        <v>0</v>
      </c>
      <c r="CV243" s="142">
        <v>0</v>
      </c>
      <c r="CW243" s="142">
        <v>0</v>
      </c>
      <c r="CX243" s="142">
        <v>0</v>
      </c>
      <c r="CY243" s="142">
        <v>0</v>
      </c>
      <c r="CZ243" s="142">
        <v>0</v>
      </c>
      <c r="DA243" s="144">
        <v>0</v>
      </c>
      <c r="DB243" s="142">
        <v>0</v>
      </c>
      <c r="DC243" s="142">
        <v>0</v>
      </c>
      <c r="DD243" s="144">
        <v>0</v>
      </c>
      <c r="DE243" s="144">
        <v>0</v>
      </c>
      <c r="DF243" s="143">
        <v>0</v>
      </c>
    </row>
    <row r="244" spans="1:110" ht="12.75" hidden="1" customHeight="1" outlineLevel="1" x14ac:dyDescent="0.25">
      <c r="A244" s="141">
        <v>8931</v>
      </c>
      <c r="B244" s="141" t="s">
        <v>528</v>
      </c>
      <c r="C244" s="141"/>
      <c r="D244" s="141"/>
      <c r="E244" s="141"/>
      <c r="F244" s="142">
        <v>0</v>
      </c>
      <c r="G244" s="142">
        <v>0</v>
      </c>
      <c r="H244" s="142">
        <v>0</v>
      </c>
      <c r="I244" s="142">
        <v>0</v>
      </c>
      <c r="J244" s="142">
        <v>0</v>
      </c>
      <c r="K244" s="142">
        <v>0</v>
      </c>
      <c r="L244" s="142">
        <v>0</v>
      </c>
      <c r="M244" s="142">
        <v>0</v>
      </c>
      <c r="N244" s="142">
        <v>0</v>
      </c>
      <c r="O244" s="142">
        <v>0</v>
      </c>
      <c r="P244" s="142">
        <v>0</v>
      </c>
      <c r="Q244" s="142">
        <v>0</v>
      </c>
      <c r="R244" s="142" t="s">
        <v>61</v>
      </c>
      <c r="S244" s="142">
        <v>0</v>
      </c>
      <c r="T244" s="143">
        <v>0</v>
      </c>
      <c r="U244" s="144"/>
      <c r="V244" s="144"/>
      <c r="W244" s="144"/>
      <c r="X244" s="144"/>
      <c r="Y244" s="142">
        <v>0</v>
      </c>
      <c r="Z244" s="142">
        <v>0</v>
      </c>
      <c r="AA244" s="142">
        <v>0</v>
      </c>
      <c r="AB244" s="142">
        <v>0</v>
      </c>
      <c r="AC244" s="142">
        <v>0</v>
      </c>
      <c r="AD244" s="142">
        <v>0</v>
      </c>
      <c r="AE244" s="142">
        <v>0</v>
      </c>
      <c r="AF244" s="142">
        <v>0</v>
      </c>
      <c r="AG244" s="144">
        <v>0</v>
      </c>
      <c r="AH244" s="142">
        <v>0</v>
      </c>
      <c r="AI244" s="142">
        <v>0</v>
      </c>
      <c r="AJ244" s="144">
        <v>0</v>
      </c>
      <c r="AK244" s="144">
        <v>0</v>
      </c>
      <c r="AL244" s="143">
        <v>0</v>
      </c>
      <c r="AM244" s="144"/>
      <c r="AN244" s="144"/>
      <c r="AO244" s="144"/>
      <c r="AP244" s="144"/>
      <c r="AQ244" s="142">
        <v>0</v>
      </c>
      <c r="AR244" s="142">
        <v>0</v>
      </c>
      <c r="AS244" s="142">
        <v>0</v>
      </c>
      <c r="AT244" s="142">
        <v>0</v>
      </c>
      <c r="AU244" s="142">
        <v>0</v>
      </c>
      <c r="AV244" s="142">
        <v>0</v>
      </c>
      <c r="AW244" s="142">
        <v>0</v>
      </c>
      <c r="AX244" s="142">
        <v>0</v>
      </c>
      <c r="AY244" s="144">
        <v>0</v>
      </c>
      <c r="AZ244" s="142">
        <v>0</v>
      </c>
      <c r="BA244" s="142">
        <v>0</v>
      </c>
      <c r="BB244" s="144">
        <v>0</v>
      </c>
      <c r="BC244" s="144">
        <v>0</v>
      </c>
      <c r="BD244" s="143">
        <v>0</v>
      </c>
      <c r="BE244" s="144"/>
      <c r="BF244" s="144"/>
      <c r="BG244" s="144"/>
      <c r="BH244" s="144"/>
      <c r="BI244" s="142">
        <v>0</v>
      </c>
      <c r="BJ244" s="142">
        <v>0</v>
      </c>
      <c r="BK244" s="142">
        <v>0</v>
      </c>
      <c r="BL244" s="142">
        <v>0</v>
      </c>
      <c r="BM244" s="142">
        <v>0</v>
      </c>
      <c r="BN244" s="142">
        <v>0</v>
      </c>
      <c r="BO244" s="142">
        <v>0</v>
      </c>
      <c r="BP244" s="142">
        <v>0</v>
      </c>
      <c r="BQ244" s="144">
        <v>0</v>
      </c>
      <c r="BR244" s="142">
        <v>0</v>
      </c>
      <c r="BS244" s="142">
        <v>0</v>
      </c>
      <c r="BT244" s="144">
        <v>0</v>
      </c>
      <c r="BU244" s="144">
        <v>0</v>
      </c>
      <c r="BV244" s="143">
        <v>0</v>
      </c>
      <c r="BW244" s="144"/>
      <c r="BX244" s="144"/>
      <c r="BY244" s="144"/>
      <c r="BZ244" s="144"/>
      <c r="CA244" s="142">
        <v>0</v>
      </c>
      <c r="CB244" s="142">
        <v>0</v>
      </c>
      <c r="CC244" s="142">
        <v>0</v>
      </c>
      <c r="CD244" s="142">
        <v>0</v>
      </c>
      <c r="CE244" s="142">
        <v>0</v>
      </c>
      <c r="CF244" s="142">
        <v>0</v>
      </c>
      <c r="CG244" s="142">
        <v>0</v>
      </c>
      <c r="CH244" s="142">
        <v>0</v>
      </c>
      <c r="CI244" s="144">
        <v>0</v>
      </c>
      <c r="CJ244" s="142">
        <v>0</v>
      </c>
      <c r="CK244" s="142">
        <v>0</v>
      </c>
      <c r="CL244" s="144">
        <v>0</v>
      </c>
      <c r="CM244" s="144">
        <v>0</v>
      </c>
      <c r="CN244" s="143">
        <v>0</v>
      </c>
      <c r="CO244" s="144"/>
      <c r="CP244" s="144"/>
      <c r="CQ244" s="144"/>
      <c r="CR244" s="144"/>
      <c r="CS244" s="142">
        <v>0</v>
      </c>
      <c r="CT244" s="142">
        <v>0</v>
      </c>
      <c r="CU244" s="142">
        <v>0</v>
      </c>
      <c r="CV244" s="142">
        <v>0</v>
      </c>
      <c r="CW244" s="142">
        <v>0</v>
      </c>
      <c r="CX244" s="142">
        <v>0</v>
      </c>
      <c r="CY244" s="142">
        <v>0</v>
      </c>
      <c r="CZ244" s="142">
        <v>0</v>
      </c>
      <c r="DA244" s="144">
        <v>0</v>
      </c>
      <c r="DB244" s="142">
        <v>0</v>
      </c>
      <c r="DC244" s="142">
        <v>0</v>
      </c>
      <c r="DD244" s="144">
        <v>0</v>
      </c>
      <c r="DE244" s="144">
        <v>0</v>
      </c>
      <c r="DF244" s="143">
        <v>0</v>
      </c>
    </row>
    <row r="245" spans="1:110" ht="12.75" hidden="1" customHeight="1" outlineLevel="1" x14ac:dyDescent="0.25">
      <c r="A245" s="141">
        <v>8953</v>
      </c>
      <c r="B245" s="141" t="s">
        <v>529</v>
      </c>
      <c r="C245" s="141"/>
      <c r="D245" s="141"/>
      <c r="E245" s="141"/>
      <c r="F245" s="142">
        <v>0</v>
      </c>
      <c r="G245" s="142">
        <v>0</v>
      </c>
      <c r="H245" s="142">
        <v>0</v>
      </c>
      <c r="I245" s="142">
        <v>0</v>
      </c>
      <c r="J245" s="142">
        <v>0</v>
      </c>
      <c r="K245" s="142">
        <v>0</v>
      </c>
      <c r="L245" s="142">
        <v>0</v>
      </c>
      <c r="M245" s="142">
        <v>0</v>
      </c>
      <c r="N245" s="142">
        <v>0</v>
      </c>
      <c r="O245" s="142">
        <v>0</v>
      </c>
      <c r="P245" s="142">
        <v>0</v>
      </c>
      <c r="Q245" s="142">
        <v>0</v>
      </c>
      <c r="R245" s="142" t="s">
        <v>61</v>
      </c>
      <c r="S245" s="142">
        <v>0</v>
      </c>
      <c r="T245" s="143">
        <v>0</v>
      </c>
      <c r="U245" s="144"/>
      <c r="V245" s="144"/>
      <c r="W245" s="144"/>
      <c r="X245" s="144"/>
      <c r="Y245" s="142">
        <v>0</v>
      </c>
      <c r="Z245" s="142">
        <v>0</v>
      </c>
      <c r="AA245" s="142">
        <v>0</v>
      </c>
      <c r="AB245" s="142">
        <v>0</v>
      </c>
      <c r="AC245" s="142">
        <v>0</v>
      </c>
      <c r="AD245" s="142">
        <v>0</v>
      </c>
      <c r="AE245" s="142">
        <v>0</v>
      </c>
      <c r="AF245" s="142">
        <v>0</v>
      </c>
      <c r="AG245" s="144">
        <v>0</v>
      </c>
      <c r="AH245" s="142">
        <v>0</v>
      </c>
      <c r="AI245" s="142">
        <v>0</v>
      </c>
      <c r="AJ245" s="144">
        <v>0</v>
      </c>
      <c r="AK245" s="144">
        <v>0</v>
      </c>
      <c r="AL245" s="143">
        <v>0</v>
      </c>
      <c r="AM245" s="144"/>
      <c r="AN245" s="144"/>
      <c r="AO245" s="144"/>
      <c r="AP245" s="144"/>
      <c r="AQ245" s="142">
        <v>0</v>
      </c>
      <c r="AR245" s="142">
        <v>0</v>
      </c>
      <c r="AS245" s="142">
        <v>0</v>
      </c>
      <c r="AT245" s="142">
        <v>0</v>
      </c>
      <c r="AU245" s="142">
        <v>0</v>
      </c>
      <c r="AV245" s="142">
        <v>0</v>
      </c>
      <c r="AW245" s="142">
        <v>0</v>
      </c>
      <c r="AX245" s="142">
        <v>0</v>
      </c>
      <c r="AY245" s="144">
        <v>0</v>
      </c>
      <c r="AZ245" s="142">
        <v>0</v>
      </c>
      <c r="BA245" s="142">
        <v>0</v>
      </c>
      <c r="BB245" s="144">
        <v>0</v>
      </c>
      <c r="BC245" s="144">
        <v>0</v>
      </c>
      <c r="BD245" s="143">
        <v>0</v>
      </c>
      <c r="BE245" s="144"/>
      <c r="BF245" s="144"/>
      <c r="BG245" s="144"/>
      <c r="BH245" s="144"/>
      <c r="BI245" s="142">
        <v>0</v>
      </c>
      <c r="BJ245" s="142">
        <v>0</v>
      </c>
      <c r="BK245" s="142">
        <v>0</v>
      </c>
      <c r="BL245" s="142">
        <v>0</v>
      </c>
      <c r="BM245" s="142">
        <v>0</v>
      </c>
      <c r="BN245" s="142">
        <v>0</v>
      </c>
      <c r="BO245" s="142">
        <v>0</v>
      </c>
      <c r="BP245" s="142">
        <v>0</v>
      </c>
      <c r="BQ245" s="144">
        <v>0</v>
      </c>
      <c r="BR245" s="142">
        <v>0</v>
      </c>
      <c r="BS245" s="142">
        <v>0</v>
      </c>
      <c r="BT245" s="144">
        <v>0</v>
      </c>
      <c r="BU245" s="144">
        <v>0</v>
      </c>
      <c r="BV245" s="143">
        <v>0</v>
      </c>
      <c r="BW245" s="144"/>
      <c r="BX245" s="144"/>
      <c r="BY245" s="144"/>
      <c r="BZ245" s="144"/>
      <c r="CA245" s="142">
        <v>0</v>
      </c>
      <c r="CB245" s="142">
        <v>0</v>
      </c>
      <c r="CC245" s="142">
        <v>0</v>
      </c>
      <c r="CD245" s="142">
        <v>0</v>
      </c>
      <c r="CE245" s="142">
        <v>0</v>
      </c>
      <c r="CF245" s="142">
        <v>0</v>
      </c>
      <c r="CG245" s="142">
        <v>0</v>
      </c>
      <c r="CH245" s="142">
        <v>0</v>
      </c>
      <c r="CI245" s="144">
        <v>0</v>
      </c>
      <c r="CJ245" s="142">
        <v>0</v>
      </c>
      <c r="CK245" s="142">
        <v>0</v>
      </c>
      <c r="CL245" s="144">
        <v>0</v>
      </c>
      <c r="CM245" s="144">
        <v>0</v>
      </c>
      <c r="CN245" s="143">
        <v>0</v>
      </c>
      <c r="CO245" s="144"/>
      <c r="CP245" s="144"/>
      <c r="CQ245" s="144"/>
      <c r="CR245" s="144"/>
      <c r="CS245" s="142">
        <v>0</v>
      </c>
      <c r="CT245" s="142">
        <v>0</v>
      </c>
      <c r="CU245" s="142">
        <v>0</v>
      </c>
      <c r="CV245" s="142">
        <v>0</v>
      </c>
      <c r="CW245" s="142">
        <v>0</v>
      </c>
      <c r="CX245" s="142">
        <v>0</v>
      </c>
      <c r="CY245" s="142">
        <v>0</v>
      </c>
      <c r="CZ245" s="142">
        <v>0</v>
      </c>
      <c r="DA245" s="144">
        <v>0</v>
      </c>
      <c r="DB245" s="142">
        <v>0</v>
      </c>
      <c r="DC245" s="142">
        <v>0</v>
      </c>
      <c r="DD245" s="144">
        <v>0</v>
      </c>
      <c r="DE245" s="144">
        <v>0</v>
      </c>
      <c r="DF245" s="143">
        <v>0</v>
      </c>
    </row>
    <row r="246" spans="1:110" ht="12.75" hidden="1" customHeight="1" outlineLevel="1" x14ac:dyDescent="0.25">
      <c r="A246" s="141">
        <v>8999</v>
      </c>
      <c r="B246" s="141" t="s">
        <v>530</v>
      </c>
      <c r="C246" s="141"/>
      <c r="D246" s="141"/>
      <c r="E246" s="141"/>
      <c r="F246" s="142">
        <v>0</v>
      </c>
      <c r="G246" s="142">
        <v>0</v>
      </c>
      <c r="H246" s="142">
        <v>0</v>
      </c>
      <c r="I246" s="142">
        <v>0</v>
      </c>
      <c r="J246" s="142">
        <v>0</v>
      </c>
      <c r="K246" s="142">
        <v>0</v>
      </c>
      <c r="L246" s="142">
        <v>0</v>
      </c>
      <c r="M246" s="142">
        <v>0</v>
      </c>
      <c r="N246" s="142">
        <v>0</v>
      </c>
      <c r="O246" s="142">
        <v>0</v>
      </c>
      <c r="P246" s="142">
        <v>0</v>
      </c>
      <c r="Q246" s="142">
        <v>0</v>
      </c>
      <c r="R246" s="142" t="s">
        <v>61</v>
      </c>
      <c r="S246" s="142">
        <v>0</v>
      </c>
      <c r="T246" s="143">
        <v>0</v>
      </c>
      <c r="U246" s="144"/>
      <c r="V246" s="144"/>
      <c r="W246" s="144"/>
      <c r="X246" s="144"/>
      <c r="Y246" s="142">
        <v>0</v>
      </c>
      <c r="Z246" s="142">
        <v>0</v>
      </c>
      <c r="AA246" s="142">
        <v>0</v>
      </c>
      <c r="AB246" s="142">
        <v>0</v>
      </c>
      <c r="AC246" s="142">
        <v>0</v>
      </c>
      <c r="AD246" s="142">
        <v>0</v>
      </c>
      <c r="AE246" s="142">
        <v>0</v>
      </c>
      <c r="AF246" s="142">
        <v>0</v>
      </c>
      <c r="AG246" s="144">
        <v>0</v>
      </c>
      <c r="AH246" s="142">
        <v>0</v>
      </c>
      <c r="AI246" s="142">
        <v>0</v>
      </c>
      <c r="AJ246" s="144">
        <v>0</v>
      </c>
      <c r="AK246" s="144">
        <v>0</v>
      </c>
      <c r="AL246" s="143">
        <v>0</v>
      </c>
      <c r="AM246" s="144"/>
      <c r="AN246" s="144"/>
      <c r="AO246" s="144"/>
      <c r="AP246" s="144"/>
      <c r="AQ246" s="142">
        <v>0</v>
      </c>
      <c r="AR246" s="142">
        <v>0</v>
      </c>
      <c r="AS246" s="142">
        <v>0</v>
      </c>
      <c r="AT246" s="142">
        <v>0</v>
      </c>
      <c r="AU246" s="142">
        <v>0</v>
      </c>
      <c r="AV246" s="142">
        <v>0</v>
      </c>
      <c r="AW246" s="142">
        <v>0</v>
      </c>
      <c r="AX246" s="142">
        <v>0</v>
      </c>
      <c r="AY246" s="144">
        <v>0</v>
      </c>
      <c r="AZ246" s="142">
        <v>0</v>
      </c>
      <c r="BA246" s="142">
        <v>0</v>
      </c>
      <c r="BB246" s="144">
        <v>0</v>
      </c>
      <c r="BC246" s="144">
        <v>0</v>
      </c>
      <c r="BD246" s="143">
        <v>0</v>
      </c>
      <c r="BE246" s="144"/>
      <c r="BF246" s="144"/>
      <c r="BG246" s="144"/>
      <c r="BH246" s="144"/>
      <c r="BI246" s="142">
        <v>0</v>
      </c>
      <c r="BJ246" s="142">
        <v>0</v>
      </c>
      <c r="BK246" s="142">
        <v>0</v>
      </c>
      <c r="BL246" s="142">
        <v>0</v>
      </c>
      <c r="BM246" s="142">
        <v>0</v>
      </c>
      <c r="BN246" s="142">
        <v>0</v>
      </c>
      <c r="BO246" s="142">
        <v>0</v>
      </c>
      <c r="BP246" s="142">
        <v>0</v>
      </c>
      <c r="BQ246" s="144">
        <v>0</v>
      </c>
      <c r="BR246" s="142">
        <v>0</v>
      </c>
      <c r="BS246" s="142">
        <v>0</v>
      </c>
      <c r="BT246" s="144">
        <v>0</v>
      </c>
      <c r="BU246" s="144">
        <v>0</v>
      </c>
      <c r="BV246" s="143">
        <v>0</v>
      </c>
      <c r="BW246" s="144"/>
      <c r="BX246" s="144"/>
      <c r="BY246" s="144"/>
      <c r="BZ246" s="144"/>
      <c r="CA246" s="142">
        <v>0</v>
      </c>
      <c r="CB246" s="142">
        <v>0</v>
      </c>
      <c r="CC246" s="142">
        <v>0</v>
      </c>
      <c r="CD246" s="142">
        <v>0</v>
      </c>
      <c r="CE246" s="142">
        <v>0</v>
      </c>
      <c r="CF246" s="142">
        <v>0</v>
      </c>
      <c r="CG246" s="142">
        <v>0</v>
      </c>
      <c r="CH246" s="142">
        <v>0</v>
      </c>
      <c r="CI246" s="144">
        <v>0</v>
      </c>
      <c r="CJ246" s="142">
        <v>0</v>
      </c>
      <c r="CK246" s="142">
        <v>0</v>
      </c>
      <c r="CL246" s="144">
        <v>0</v>
      </c>
      <c r="CM246" s="144">
        <v>0</v>
      </c>
      <c r="CN246" s="143">
        <v>0</v>
      </c>
      <c r="CO246" s="144"/>
      <c r="CP246" s="144"/>
      <c r="CQ246" s="144"/>
      <c r="CR246" s="144"/>
      <c r="CS246" s="142">
        <v>0</v>
      </c>
      <c r="CT246" s="142">
        <v>0</v>
      </c>
      <c r="CU246" s="142">
        <v>0</v>
      </c>
      <c r="CV246" s="142">
        <v>0</v>
      </c>
      <c r="CW246" s="142">
        <v>0</v>
      </c>
      <c r="CX246" s="142">
        <v>0</v>
      </c>
      <c r="CY246" s="142">
        <v>0</v>
      </c>
      <c r="CZ246" s="142">
        <v>0</v>
      </c>
      <c r="DA246" s="144">
        <v>0</v>
      </c>
      <c r="DB246" s="142">
        <v>0</v>
      </c>
      <c r="DC246" s="142">
        <v>0</v>
      </c>
      <c r="DD246" s="144">
        <v>0</v>
      </c>
      <c r="DE246" s="144">
        <v>0</v>
      </c>
      <c r="DF246" s="143">
        <v>0</v>
      </c>
    </row>
    <row r="247" spans="1:110" ht="12.75" hidden="1" customHeight="1" outlineLevel="1" x14ac:dyDescent="0.25">
      <c r="A247" s="141" t="s">
        <v>451</v>
      </c>
      <c r="B247" s="141" t="s">
        <v>452</v>
      </c>
      <c r="C247" s="141"/>
      <c r="D247" s="141"/>
      <c r="E247" s="141"/>
      <c r="F247" s="142">
        <v>0</v>
      </c>
      <c r="G247" s="142">
        <v>0</v>
      </c>
      <c r="H247" s="142">
        <v>0</v>
      </c>
      <c r="I247" s="142">
        <v>0</v>
      </c>
      <c r="J247" s="142">
        <v>0</v>
      </c>
      <c r="K247" s="142">
        <v>0</v>
      </c>
      <c r="L247" s="142">
        <v>0</v>
      </c>
      <c r="M247" s="142">
        <v>0</v>
      </c>
      <c r="N247" s="142">
        <v>0</v>
      </c>
      <c r="O247" s="142">
        <v>0</v>
      </c>
      <c r="P247" s="142">
        <v>0</v>
      </c>
      <c r="Q247" s="142">
        <v>0</v>
      </c>
      <c r="R247" s="142" t="s">
        <v>61</v>
      </c>
      <c r="S247" s="142">
        <v>0</v>
      </c>
      <c r="T247" s="143">
        <v>0</v>
      </c>
      <c r="U247" s="144"/>
      <c r="V247" s="144"/>
      <c r="W247" s="144"/>
      <c r="X247" s="144"/>
      <c r="Y247" s="142">
        <v>0</v>
      </c>
      <c r="Z247" s="142">
        <v>0</v>
      </c>
      <c r="AA247" s="142">
        <v>0</v>
      </c>
      <c r="AB247" s="142">
        <v>0</v>
      </c>
      <c r="AC247" s="142">
        <v>0</v>
      </c>
      <c r="AD247" s="142">
        <v>0</v>
      </c>
      <c r="AE247" s="142">
        <v>0</v>
      </c>
      <c r="AF247" s="142">
        <v>0</v>
      </c>
      <c r="AG247" s="144">
        <v>0</v>
      </c>
      <c r="AH247" s="142">
        <v>0</v>
      </c>
      <c r="AI247" s="142">
        <v>0</v>
      </c>
      <c r="AJ247" s="144">
        <v>0</v>
      </c>
      <c r="AK247" s="144">
        <v>0</v>
      </c>
      <c r="AL247" s="143">
        <v>0</v>
      </c>
      <c r="AM247" s="144"/>
      <c r="AN247" s="144"/>
      <c r="AO247" s="144"/>
      <c r="AP247" s="144"/>
      <c r="AQ247" s="142">
        <v>0</v>
      </c>
      <c r="AR247" s="142">
        <v>0</v>
      </c>
      <c r="AS247" s="142">
        <v>0</v>
      </c>
      <c r="AT247" s="142">
        <v>0</v>
      </c>
      <c r="AU247" s="142">
        <v>0</v>
      </c>
      <c r="AV247" s="142">
        <v>0</v>
      </c>
      <c r="AW247" s="142">
        <v>0</v>
      </c>
      <c r="AX247" s="142">
        <v>0</v>
      </c>
      <c r="AY247" s="144">
        <v>0</v>
      </c>
      <c r="AZ247" s="142">
        <v>0</v>
      </c>
      <c r="BA247" s="142">
        <v>0</v>
      </c>
      <c r="BB247" s="144">
        <v>0</v>
      </c>
      <c r="BC247" s="144">
        <v>0</v>
      </c>
      <c r="BD247" s="143">
        <v>0</v>
      </c>
      <c r="BE247" s="144"/>
      <c r="BF247" s="144"/>
      <c r="BG247" s="144"/>
      <c r="BH247" s="144"/>
      <c r="BI247" s="142">
        <v>0</v>
      </c>
      <c r="BJ247" s="142">
        <v>0</v>
      </c>
      <c r="BK247" s="142">
        <v>0</v>
      </c>
      <c r="BL247" s="142">
        <v>0</v>
      </c>
      <c r="BM247" s="142">
        <v>0</v>
      </c>
      <c r="BN247" s="142">
        <v>0</v>
      </c>
      <c r="BO247" s="142">
        <v>0</v>
      </c>
      <c r="BP247" s="142">
        <v>0</v>
      </c>
      <c r="BQ247" s="144">
        <v>0</v>
      </c>
      <c r="BR247" s="142">
        <v>0</v>
      </c>
      <c r="BS247" s="142">
        <v>0</v>
      </c>
      <c r="BT247" s="144">
        <v>0</v>
      </c>
      <c r="BU247" s="144">
        <v>0</v>
      </c>
      <c r="BV247" s="143">
        <v>0</v>
      </c>
      <c r="BW247" s="144"/>
      <c r="BX247" s="144"/>
      <c r="BY247" s="144"/>
      <c r="BZ247" s="144"/>
      <c r="CA247" s="142">
        <v>0</v>
      </c>
      <c r="CB247" s="142">
        <v>0</v>
      </c>
      <c r="CC247" s="142">
        <v>0</v>
      </c>
      <c r="CD247" s="142">
        <v>0</v>
      </c>
      <c r="CE247" s="142">
        <v>0</v>
      </c>
      <c r="CF247" s="142">
        <v>0</v>
      </c>
      <c r="CG247" s="142">
        <v>0</v>
      </c>
      <c r="CH247" s="142">
        <v>0</v>
      </c>
      <c r="CI247" s="144">
        <v>0</v>
      </c>
      <c r="CJ247" s="142">
        <v>0</v>
      </c>
      <c r="CK247" s="142">
        <v>0</v>
      </c>
      <c r="CL247" s="144">
        <v>0</v>
      </c>
      <c r="CM247" s="144">
        <v>0</v>
      </c>
      <c r="CN247" s="143">
        <v>0</v>
      </c>
      <c r="CO247" s="144"/>
      <c r="CP247" s="144"/>
      <c r="CQ247" s="144"/>
      <c r="CR247" s="144"/>
      <c r="CS247" s="142">
        <v>0</v>
      </c>
      <c r="CT247" s="142">
        <v>0</v>
      </c>
      <c r="CU247" s="142">
        <v>0</v>
      </c>
      <c r="CV247" s="142">
        <v>0</v>
      </c>
      <c r="CW247" s="142">
        <v>0</v>
      </c>
      <c r="CX247" s="142">
        <v>0</v>
      </c>
      <c r="CY247" s="142">
        <v>0</v>
      </c>
      <c r="CZ247" s="142">
        <v>0</v>
      </c>
      <c r="DA247" s="144">
        <v>0</v>
      </c>
      <c r="DB247" s="142">
        <v>0</v>
      </c>
      <c r="DC247" s="142">
        <v>0</v>
      </c>
      <c r="DD247" s="144">
        <v>0</v>
      </c>
      <c r="DE247" s="144">
        <v>0</v>
      </c>
      <c r="DF247" s="143">
        <v>0</v>
      </c>
    </row>
    <row r="248" spans="1:110" ht="12.75" hidden="1" customHeight="1" outlineLevel="1" x14ac:dyDescent="0.25">
      <c r="A248" s="141" t="s">
        <v>451</v>
      </c>
      <c r="B248" s="141" t="s">
        <v>452</v>
      </c>
      <c r="C248" s="141"/>
      <c r="D248" s="141"/>
      <c r="E248" s="141"/>
      <c r="F248" s="142">
        <v>0</v>
      </c>
      <c r="G248" s="142">
        <v>0</v>
      </c>
      <c r="H248" s="142">
        <v>0</v>
      </c>
      <c r="I248" s="142">
        <v>0</v>
      </c>
      <c r="J248" s="142">
        <v>0</v>
      </c>
      <c r="K248" s="142">
        <v>0</v>
      </c>
      <c r="L248" s="142">
        <v>0</v>
      </c>
      <c r="M248" s="142">
        <v>0</v>
      </c>
      <c r="N248" s="142">
        <v>0</v>
      </c>
      <c r="O248" s="142">
        <v>0</v>
      </c>
      <c r="P248" s="142">
        <v>0</v>
      </c>
      <c r="Q248" s="142">
        <v>0</v>
      </c>
      <c r="R248" s="142" t="s">
        <v>61</v>
      </c>
      <c r="S248" s="142">
        <v>0</v>
      </c>
      <c r="T248" s="143">
        <v>0</v>
      </c>
      <c r="U248" s="144"/>
      <c r="V248" s="144"/>
      <c r="W248" s="144"/>
      <c r="X248" s="144"/>
      <c r="Y248" s="142">
        <v>0</v>
      </c>
      <c r="Z248" s="142">
        <v>0</v>
      </c>
      <c r="AA248" s="142">
        <v>0</v>
      </c>
      <c r="AB248" s="142">
        <v>0</v>
      </c>
      <c r="AC248" s="142">
        <v>0</v>
      </c>
      <c r="AD248" s="142">
        <v>0</v>
      </c>
      <c r="AE248" s="142">
        <v>0</v>
      </c>
      <c r="AF248" s="142">
        <v>0</v>
      </c>
      <c r="AG248" s="144">
        <v>0</v>
      </c>
      <c r="AH248" s="142">
        <v>0</v>
      </c>
      <c r="AI248" s="142">
        <v>0</v>
      </c>
      <c r="AJ248" s="144">
        <v>0</v>
      </c>
      <c r="AK248" s="144">
        <v>0</v>
      </c>
      <c r="AL248" s="143">
        <v>0</v>
      </c>
      <c r="AM248" s="144"/>
      <c r="AN248" s="144"/>
      <c r="AO248" s="144"/>
      <c r="AP248" s="144"/>
      <c r="AQ248" s="142">
        <v>0</v>
      </c>
      <c r="AR248" s="142">
        <v>0</v>
      </c>
      <c r="AS248" s="142">
        <v>0</v>
      </c>
      <c r="AT248" s="142">
        <v>0</v>
      </c>
      <c r="AU248" s="142">
        <v>0</v>
      </c>
      <c r="AV248" s="142">
        <v>0</v>
      </c>
      <c r="AW248" s="142">
        <v>0</v>
      </c>
      <c r="AX248" s="142">
        <v>0</v>
      </c>
      <c r="AY248" s="144">
        <v>0</v>
      </c>
      <c r="AZ248" s="142">
        <v>0</v>
      </c>
      <c r="BA248" s="142">
        <v>0</v>
      </c>
      <c r="BB248" s="144">
        <v>0</v>
      </c>
      <c r="BC248" s="144">
        <v>0</v>
      </c>
      <c r="BD248" s="143">
        <v>0</v>
      </c>
      <c r="BE248" s="144"/>
      <c r="BF248" s="144"/>
      <c r="BG248" s="144"/>
      <c r="BH248" s="144"/>
      <c r="BI248" s="142">
        <v>0</v>
      </c>
      <c r="BJ248" s="142">
        <v>0</v>
      </c>
      <c r="BK248" s="142">
        <v>0</v>
      </c>
      <c r="BL248" s="142">
        <v>0</v>
      </c>
      <c r="BM248" s="142">
        <v>0</v>
      </c>
      <c r="BN248" s="142">
        <v>0</v>
      </c>
      <c r="BO248" s="142">
        <v>0</v>
      </c>
      <c r="BP248" s="142">
        <v>0</v>
      </c>
      <c r="BQ248" s="144">
        <v>0</v>
      </c>
      <c r="BR248" s="142">
        <v>0</v>
      </c>
      <c r="BS248" s="142">
        <v>0</v>
      </c>
      <c r="BT248" s="144">
        <v>0</v>
      </c>
      <c r="BU248" s="144">
        <v>0</v>
      </c>
      <c r="BV248" s="143">
        <v>0</v>
      </c>
      <c r="BW248" s="144"/>
      <c r="BX248" s="144"/>
      <c r="BY248" s="144"/>
      <c r="BZ248" s="144"/>
      <c r="CA248" s="142">
        <v>0</v>
      </c>
      <c r="CB248" s="142">
        <v>0</v>
      </c>
      <c r="CC248" s="142">
        <v>0</v>
      </c>
      <c r="CD248" s="142">
        <v>0</v>
      </c>
      <c r="CE248" s="142">
        <v>0</v>
      </c>
      <c r="CF248" s="142">
        <v>0</v>
      </c>
      <c r="CG248" s="142">
        <v>0</v>
      </c>
      <c r="CH248" s="142">
        <v>0</v>
      </c>
      <c r="CI248" s="144">
        <v>0</v>
      </c>
      <c r="CJ248" s="142">
        <v>0</v>
      </c>
      <c r="CK248" s="142">
        <v>0</v>
      </c>
      <c r="CL248" s="144">
        <v>0</v>
      </c>
      <c r="CM248" s="144">
        <v>0</v>
      </c>
      <c r="CN248" s="143">
        <v>0</v>
      </c>
      <c r="CO248" s="144"/>
      <c r="CP248" s="144"/>
      <c r="CQ248" s="144"/>
      <c r="CR248" s="144"/>
      <c r="CS248" s="142">
        <v>0</v>
      </c>
      <c r="CT248" s="142">
        <v>0</v>
      </c>
      <c r="CU248" s="142">
        <v>0</v>
      </c>
      <c r="CV248" s="142">
        <v>0</v>
      </c>
      <c r="CW248" s="142">
        <v>0</v>
      </c>
      <c r="CX248" s="142">
        <v>0</v>
      </c>
      <c r="CY248" s="142">
        <v>0</v>
      </c>
      <c r="CZ248" s="142">
        <v>0</v>
      </c>
      <c r="DA248" s="144">
        <v>0</v>
      </c>
      <c r="DB248" s="142">
        <v>0</v>
      </c>
      <c r="DC248" s="142">
        <v>0</v>
      </c>
      <c r="DD248" s="144">
        <v>0</v>
      </c>
      <c r="DE248" s="144">
        <v>0</v>
      </c>
      <c r="DF248" s="143">
        <v>0</v>
      </c>
    </row>
    <row r="249" spans="1:110" ht="12.75" hidden="1" customHeight="1" outlineLevel="1" x14ac:dyDescent="0.25">
      <c r="A249" s="141" t="s">
        <v>451</v>
      </c>
      <c r="B249" s="141" t="s">
        <v>452</v>
      </c>
      <c r="C249" s="141"/>
      <c r="D249" s="141"/>
      <c r="E249" s="141"/>
      <c r="F249" s="142">
        <v>0</v>
      </c>
      <c r="G249" s="142">
        <v>0</v>
      </c>
      <c r="H249" s="142">
        <v>0</v>
      </c>
      <c r="I249" s="142">
        <v>0</v>
      </c>
      <c r="J249" s="142">
        <v>0</v>
      </c>
      <c r="K249" s="142">
        <v>0</v>
      </c>
      <c r="L249" s="142">
        <v>0</v>
      </c>
      <c r="M249" s="142">
        <v>0</v>
      </c>
      <c r="N249" s="142">
        <v>0</v>
      </c>
      <c r="O249" s="142">
        <v>0</v>
      </c>
      <c r="P249" s="142">
        <v>0</v>
      </c>
      <c r="Q249" s="142">
        <v>0</v>
      </c>
      <c r="R249" s="142" t="s">
        <v>61</v>
      </c>
      <c r="S249" s="142">
        <v>0</v>
      </c>
      <c r="T249" s="143">
        <v>0</v>
      </c>
      <c r="U249" s="144"/>
      <c r="V249" s="144"/>
      <c r="W249" s="144"/>
      <c r="X249" s="144"/>
      <c r="Y249" s="142">
        <v>0</v>
      </c>
      <c r="Z249" s="142">
        <v>0</v>
      </c>
      <c r="AA249" s="142">
        <v>0</v>
      </c>
      <c r="AB249" s="142">
        <v>0</v>
      </c>
      <c r="AC249" s="142">
        <v>0</v>
      </c>
      <c r="AD249" s="142">
        <v>0</v>
      </c>
      <c r="AE249" s="142">
        <v>0</v>
      </c>
      <c r="AF249" s="142">
        <v>0</v>
      </c>
      <c r="AG249" s="144">
        <v>0</v>
      </c>
      <c r="AH249" s="142">
        <v>0</v>
      </c>
      <c r="AI249" s="142">
        <v>0</v>
      </c>
      <c r="AJ249" s="144">
        <v>0</v>
      </c>
      <c r="AK249" s="144">
        <v>0</v>
      </c>
      <c r="AL249" s="143">
        <v>0</v>
      </c>
      <c r="AM249" s="144"/>
      <c r="AN249" s="144"/>
      <c r="AO249" s="144"/>
      <c r="AP249" s="144"/>
      <c r="AQ249" s="142">
        <v>0</v>
      </c>
      <c r="AR249" s="142">
        <v>0</v>
      </c>
      <c r="AS249" s="142">
        <v>0</v>
      </c>
      <c r="AT249" s="142">
        <v>0</v>
      </c>
      <c r="AU249" s="142">
        <v>0</v>
      </c>
      <c r="AV249" s="142">
        <v>0</v>
      </c>
      <c r="AW249" s="142">
        <v>0</v>
      </c>
      <c r="AX249" s="142">
        <v>0</v>
      </c>
      <c r="AY249" s="144">
        <v>0</v>
      </c>
      <c r="AZ249" s="142">
        <v>0</v>
      </c>
      <c r="BA249" s="142">
        <v>0</v>
      </c>
      <c r="BB249" s="144">
        <v>0</v>
      </c>
      <c r="BC249" s="144">
        <v>0</v>
      </c>
      <c r="BD249" s="143">
        <v>0</v>
      </c>
      <c r="BE249" s="144"/>
      <c r="BF249" s="144"/>
      <c r="BG249" s="144"/>
      <c r="BH249" s="144"/>
      <c r="BI249" s="142">
        <v>0</v>
      </c>
      <c r="BJ249" s="142">
        <v>0</v>
      </c>
      <c r="BK249" s="142">
        <v>0</v>
      </c>
      <c r="BL249" s="142">
        <v>0</v>
      </c>
      <c r="BM249" s="142">
        <v>0</v>
      </c>
      <c r="BN249" s="142">
        <v>0</v>
      </c>
      <c r="BO249" s="142">
        <v>0</v>
      </c>
      <c r="BP249" s="142">
        <v>0</v>
      </c>
      <c r="BQ249" s="144">
        <v>0</v>
      </c>
      <c r="BR249" s="142">
        <v>0</v>
      </c>
      <c r="BS249" s="142">
        <v>0</v>
      </c>
      <c r="BT249" s="144">
        <v>0</v>
      </c>
      <c r="BU249" s="144">
        <v>0</v>
      </c>
      <c r="BV249" s="143">
        <v>0</v>
      </c>
      <c r="BW249" s="144"/>
      <c r="BX249" s="144"/>
      <c r="BY249" s="144"/>
      <c r="BZ249" s="144"/>
      <c r="CA249" s="142">
        <v>0</v>
      </c>
      <c r="CB249" s="142">
        <v>0</v>
      </c>
      <c r="CC249" s="142">
        <v>0</v>
      </c>
      <c r="CD249" s="142">
        <v>0</v>
      </c>
      <c r="CE249" s="142">
        <v>0</v>
      </c>
      <c r="CF249" s="142">
        <v>0</v>
      </c>
      <c r="CG249" s="142">
        <v>0</v>
      </c>
      <c r="CH249" s="142">
        <v>0</v>
      </c>
      <c r="CI249" s="144">
        <v>0</v>
      </c>
      <c r="CJ249" s="142">
        <v>0</v>
      </c>
      <c r="CK249" s="142">
        <v>0</v>
      </c>
      <c r="CL249" s="144">
        <v>0</v>
      </c>
      <c r="CM249" s="144">
        <v>0</v>
      </c>
      <c r="CN249" s="143">
        <v>0</v>
      </c>
      <c r="CO249" s="144"/>
      <c r="CP249" s="144"/>
      <c r="CQ249" s="144"/>
      <c r="CR249" s="144"/>
      <c r="CS249" s="142">
        <v>0</v>
      </c>
      <c r="CT249" s="142">
        <v>0</v>
      </c>
      <c r="CU249" s="142">
        <v>0</v>
      </c>
      <c r="CV249" s="142">
        <v>0</v>
      </c>
      <c r="CW249" s="142">
        <v>0</v>
      </c>
      <c r="CX249" s="142">
        <v>0</v>
      </c>
      <c r="CY249" s="142">
        <v>0</v>
      </c>
      <c r="CZ249" s="142">
        <v>0</v>
      </c>
      <c r="DA249" s="144">
        <v>0</v>
      </c>
      <c r="DB249" s="142">
        <v>0</v>
      </c>
      <c r="DC249" s="142">
        <v>0</v>
      </c>
      <c r="DD249" s="144">
        <v>0</v>
      </c>
      <c r="DE249" s="144">
        <v>0</v>
      </c>
      <c r="DF249" s="143">
        <v>0</v>
      </c>
    </row>
    <row r="250" spans="1:110" ht="12.75" hidden="1" customHeight="1" outlineLevel="1" x14ac:dyDescent="0.25">
      <c r="A250" s="141"/>
      <c r="B250" s="141"/>
      <c r="C250" s="141"/>
      <c r="D250" s="141"/>
      <c r="E250" s="141"/>
      <c r="F250" s="142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4"/>
      <c r="R250" s="142"/>
      <c r="S250" s="142"/>
      <c r="T250" s="143"/>
      <c r="U250" s="144"/>
      <c r="V250" s="144"/>
      <c r="W250" s="144"/>
      <c r="X250" s="144"/>
      <c r="Y250" s="142"/>
      <c r="Z250" s="142"/>
      <c r="AA250" s="142"/>
      <c r="AB250" s="142"/>
      <c r="AC250" s="142"/>
      <c r="AD250" s="142"/>
      <c r="AE250" s="142"/>
      <c r="AF250" s="142"/>
      <c r="AG250" s="144"/>
      <c r="AH250" s="142"/>
      <c r="AI250" s="142"/>
      <c r="AJ250" s="144"/>
      <c r="AK250" s="144"/>
      <c r="AL250" s="143"/>
      <c r="AM250" s="144"/>
      <c r="AN250" s="144"/>
      <c r="AO250" s="144"/>
      <c r="AP250" s="144"/>
      <c r="AQ250" s="142"/>
      <c r="AR250" s="142"/>
      <c r="AS250" s="142"/>
      <c r="AT250" s="142"/>
      <c r="AU250" s="142"/>
      <c r="AV250" s="142"/>
      <c r="AW250" s="142"/>
      <c r="AX250" s="142"/>
      <c r="AY250" s="144"/>
      <c r="AZ250" s="142"/>
      <c r="BA250" s="142"/>
      <c r="BB250" s="144"/>
      <c r="BC250" s="144"/>
      <c r="BD250" s="143"/>
      <c r="BE250" s="144"/>
      <c r="BF250" s="144"/>
      <c r="BG250" s="144"/>
      <c r="BH250" s="144"/>
      <c r="BI250" s="142"/>
      <c r="BJ250" s="142"/>
      <c r="BK250" s="142"/>
      <c r="BL250" s="142"/>
      <c r="BM250" s="142"/>
      <c r="BN250" s="142"/>
      <c r="BO250" s="142"/>
      <c r="BP250" s="142"/>
      <c r="BQ250" s="144"/>
      <c r="BR250" s="142"/>
      <c r="BS250" s="142"/>
      <c r="BT250" s="144"/>
      <c r="BU250" s="144"/>
      <c r="BV250" s="143"/>
      <c r="BW250" s="144"/>
      <c r="BX250" s="144"/>
      <c r="BY250" s="144"/>
      <c r="BZ250" s="144"/>
      <c r="CA250" s="142"/>
      <c r="CB250" s="142"/>
      <c r="CC250" s="142"/>
      <c r="CD250" s="142"/>
      <c r="CE250" s="142"/>
      <c r="CF250" s="142"/>
      <c r="CG250" s="142"/>
      <c r="CH250" s="142"/>
      <c r="CI250" s="144"/>
      <c r="CJ250" s="142"/>
      <c r="CK250" s="142"/>
      <c r="CL250" s="144"/>
      <c r="CM250" s="144"/>
      <c r="CN250" s="143"/>
      <c r="CO250" s="144"/>
      <c r="CP250" s="144"/>
      <c r="CQ250" s="144"/>
      <c r="CR250" s="144"/>
      <c r="CS250" s="142"/>
      <c r="CT250" s="142"/>
      <c r="CU250" s="142"/>
      <c r="CV250" s="142"/>
      <c r="CW250" s="142"/>
      <c r="CX250" s="142"/>
      <c r="CY250" s="142"/>
      <c r="CZ250" s="142"/>
      <c r="DA250" s="144"/>
      <c r="DB250" s="142"/>
      <c r="DC250" s="142"/>
      <c r="DD250" s="144"/>
      <c r="DE250" s="144"/>
      <c r="DF250" s="143"/>
    </row>
    <row r="251" spans="1:110" collapsed="1" x14ac:dyDescent="0.25">
      <c r="A251" s="141"/>
      <c r="B251" s="141" t="s">
        <v>14</v>
      </c>
      <c r="C251" s="141"/>
      <c r="D251" s="141"/>
      <c r="E251" s="141"/>
      <c r="F251" s="142">
        <f t="shared" ref="F251:Q251" si="15">SUM(F193:F249)</f>
        <v>36.71</v>
      </c>
      <c r="G251" s="142">
        <f t="shared" si="15"/>
        <v>45.159090909090914</v>
      </c>
      <c r="H251" s="142">
        <f t="shared" si="15"/>
        <v>1642.263390909091</v>
      </c>
      <c r="I251" s="142">
        <f t="shared" si="15"/>
        <v>1642.263390909091</v>
      </c>
      <c r="J251" s="142">
        <f t="shared" si="15"/>
        <v>1642.263390909091</v>
      </c>
      <c r="K251" s="142">
        <f t="shared" si="15"/>
        <v>1642.263390909091</v>
      </c>
      <c r="L251" s="142">
        <f t="shared" si="15"/>
        <v>1642.263390909091</v>
      </c>
      <c r="M251" s="142">
        <f t="shared" si="15"/>
        <v>1642.263390909091</v>
      </c>
      <c r="N251" s="142">
        <f t="shared" si="15"/>
        <v>1642.263390909091</v>
      </c>
      <c r="O251" s="142">
        <f t="shared" si="15"/>
        <v>1642.263390909091</v>
      </c>
      <c r="P251" s="142">
        <f t="shared" si="15"/>
        <v>1642.263390909091</v>
      </c>
      <c r="Q251" s="144">
        <f t="shared" si="15"/>
        <v>1642.263390909091</v>
      </c>
      <c r="R251" s="142"/>
      <c r="S251" s="142">
        <f>SUM(S193:S249)</f>
        <v>16504.503000000001</v>
      </c>
      <c r="T251" s="143">
        <f>SUM(T193:T249)</f>
        <v>0</v>
      </c>
      <c r="U251" s="144"/>
      <c r="V251" s="144"/>
      <c r="W251" s="144"/>
      <c r="X251" s="144"/>
      <c r="Y251" s="142">
        <f t="shared" ref="Y251:AL251" si="16">SUM(Y193:Y249)</f>
        <v>0</v>
      </c>
      <c r="Z251" s="142">
        <f t="shared" si="16"/>
        <v>0</v>
      </c>
      <c r="AA251" s="142">
        <f t="shared" si="16"/>
        <v>2062.263809</v>
      </c>
      <c r="AB251" s="142">
        <f t="shared" si="16"/>
        <v>2062.263809</v>
      </c>
      <c r="AC251" s="142">
        <f t="shared" si="16"/>
        <v>2062.263809</v>
      </c>
      <c r="AD251" s="142">
        <f t="shared" si="16"/>
        <v>2062.263809</v>
      </c>
      <c r="AE251" s="142">
        <f t="shared" si="16"/>
        <v>2062.263809</v>
      </c>
      <c r="AF251" s="142">
        <f t="shared" si="16"/>
        <v>2062.263809</v>
      </c>
      <c r="AG251" s="144">
        <f t="shared" si="16"/>
        <v>2062.263809</v>
      </c>
      <c r="AH251" s="142">
        <f t="shared" si="16"/>
        <v>2062.263809</v>
      </c>
      <c r="AI251" s="142">
        <f t="shared" si="16"/>
        <v>2062.263809</v>
      </c>
      <c r="AJ251" s="144">
        <f t="shared" si="16"/>
        <v>2062.263809</v>
      </c>
      <c r="AK251" s="144">
        <f t="shared" si="16"/>
        <v>20622.63809</v>
      </c>
      <c r="AL251" s="143">
        <f t="shared" si="16"/>
        <v>0</v>
      </c>
      <c r="AM251" s="144"/>
      <c r="AN251" s="144"/>
      <c r="AO251" s="144"/>
      <c r="AP251" s="144"/>
      <c r="AQ251" s="142">
        <f t="shared" ref="AQ251:BD251" si="17">SUM(AQ193:AQ249)</f>
        <v>0</v>
      </c>
      <c r="AR251" s="142">
        <f t="shared" si="17"/>
        <v>0</v>
      </c>
      <c r="AS251" s="142">
        <f t="shared" si="17"/>
        <v>2064.1317232699998</v>
      </c>
      <c r="AT251" s="142">
        <f t="shared" si="17"/>
        <v>2064.1317232699998</v>
      </c>
      <c r="AU251" s="142">
        <f t="shared" si="17"/>
        <v>2064.1317232699998</v>
      </c>
      <c r="AV251" s="142">
        <f t="shared" si="17"/>
        <v>2064.1317232699998</v>
      </c>
      <c r="AW251" s="142">
        <f t="shared" si="17"/>
        <v>2064.1317232699998</v>
      </c>
      <c r="AX251" s="142">
        <f t="shared" si="17"/>
        <v>2064.1317232699998</v>
      </c>
      <c r="AY251" s="144">
        <f t="shared" si="17"/>
        <v>2064.1317232699998</v>
      </c>
      <c r="AZ251" s="142">
        <f t="shared" si="17"/>
        <v>2064.1317232699998</v>
      </c>
      <c r="BA251" s="142">
        <f t="shared" si="17"/>
        <v>2064.1317232699998</v>
      </c>
      <c r="BB251" s="144">
        <f t="shared" si="17"/>
        <v>2064.1317232699998</v>
      </c>
      <c r="BC251" s="144">
        <f t="shared" si="17"/>
        <v>20641.317232700003</v>
      </c>
      <c r="BD251" s="143">
        <f t="shared" si="17"/>
        <v>0</v>
      </c>
      <c r="BE251" s="144"/>
      <c r="BF251" s="144"/>
      <c r="BG251" s="144"/>
      <c r="BH251" s="144"/>
      <c r="BI251" s="142">
        <f t="shared" ref="BI251:BV251" si="18">SUM(BI193:BI249)</f>
        <v>0</v>
      </c>
      <c r="BJ251" s="142">
        <f t="shared" si="18"/>
        <v>0</v>
      </c>
      <c r="BK251" s="142">
        <f t="shared" si="18"/>
        <v>2066.0556749681</v>
      </c>
      <c r="BL251" s="142">
        <f t="shared" si="18"/>
        <v>2066.0556749681</v>
      </c>
      <c r="BM251" s="142">
        <f t="shared" si="18"/>
        <v>2066.0556749681</v>
      </c>
      <c r="BN251" s="142">
        <f t="shared" si="18"/>
        <v>2066.0556749681</v>
      </c>
      <c r="BO251" s="142">
        <f t="shared" si="18"/>
        <v>2066.0556749681</v>
      </c>
      <c r="BP251" s="142">
        <f t="shared" si="18"/>
        <v>2066.0556749681</v>
      </c>
      <c r="BQ251" s="144">
        <f t="shared" si="18"/>
        <v>2066.0556749681</v>
      </c>
      <c r="BR251" s="142">
        <f t="shared" si="18"/>
        <v>2066.0556749681</v>
      </c>
      <c r="BS251" s="142">
        <f t="shared" si="18"/>
        <v>2066.0556749681</v>
      </c>
      <c r="BT251" s="144">
        <f t="shared" si="18"/>
        <v>2066.0556749681</v>
      </c>
      <c r="BU251" s="144">
        <f t="shared" si="18"/>
        <v>20660.556749681</v>
      </c>
      <c r="BV251" s="143">
        <f t="shared" si="18"/>
        <v>0</v>
      </c>
      <c r="BW251" s="144"/>
      <c r="BX251" s="144"/>
      <c r="BY251" s="144"/>
      <c r="BZ251" s="144"/>
      <c r="CA251" s="142">
        <f t="shared" ref="CA251:CN251" si="19">SUM(CA193:CA249)</f>
        <v>0</v>
      </c>
      <c r="CB251" s="142">
        <f t="shared" si="19"/>
        <v>0</v>
      </c>
      <c r="CC251" s="142">
        <f t="shared" si="19"/>
        <v>2068.037345217143</v>
      </c>
      <c r="CD251" s="142">
        <f t="shared" si="19"/>
        <v>2068.037345217143</v>
      </c>
      <c r="CE251" s="142">
        <f t="shared" si="19"/>
        <v>2068.037345217143</v>
      </c>
      <c r="CF251" s="142">
        <f t="shared" si="19"/>
        <v>2068.037345217143</v>
      </c>
      <c r="CG251" s="142">
        <f t="shared" si="19"/>
        <v>2068.037345217143</v>
      </c>
      <c r="CH251" s="142">
        <f t="shared" si="19"/>
        <v>2068.037345217143</v>
      </c>
      <c r="CI251" s="144">
        <f t="shared" si="19"/>
        <v>2068.037345217143</v>
      </c>
      <c r="CJ251" s="142">
        <f t="shared" si="19"/>
        <v>2068.037345217143</v>
      </c>
      <c r="CK251" s="142">
        <f t="shared" si="19"/>
        <v>2068.037345217143</v>
      </c>
      <c r="CL251" s="144">
        <f t="shared" si="19"/>
        <v>2068.037345217143</v>
      </c>
      <c r="CM251" s="144">
        <f t="shared" si="19"/>
        <v>20680.373452171432</v>
      </c>
      <c r="CN251" s="143">
        <f t="shared" si="19"/>
        <v>0</v>
      </c>
      <c r="CO251" s="144"/>
      <c r="CP251" s="144"/>
      <c r="CQ251" s="144"/>
      <c r="CR251" s="144"/>
      <c r="CS251" s="142">
        <f t="shared" ref="CS251:DF251" si="20">SUM(CS193:CS249)</f>
        <v>0</v>
      </c>
      <c r="CT251" s="142">
        <f t="shared" si="20"/>
        <v>0</v>
      </c>
      <c r="CU251" s="142">
        <f t="shared" si="20"/>
        <v>2070.078465573657</v>
      </c>
      <c r="CV251" s="142">
        <f t="shared" si="20"/>
        <v>2070.078465573657</v>
      </c>
      <c r="CW251" s="142">
        <f t="shared" si="20"/>
        <v>2070.078465573657</v>
      </c>
      <c r="CX251" s="142">
        <f t="shared" si="20"/>
        <v>2070.078465573657</v>
      </c>
      <c r="CY251" s="142">
        <f t="shared" si="20"/>
        <v>2070.078465573657</v>
      </c>
      <c r="CZ251" s="142">
        <f t="shared" si="20"/>
        <v>2070.078465573657</v>
      </c>
      <c r="DA251" s="144">
        <f t="shared" si="20"/>
        <v>2070.078465573657</v>
      </c>
      <c r="DB251" s="142">
        <f t="shared" si="20"/>
        <v>2070.078465573657</v>
      </c>
      <c r="DC251" s="142">
        <f t="shared" si="20"/>
        <v>2070.078465573657</v>
      </c>
      <c r="DD251" s="144">
        <f t="shared" si="20"/>
        <v>2070.078465573657</v>
      </c>
      <c r="DE251" s="144">
        <f t="shared" si="20"/>
        <v>20700.784655736574</v>
      </c>
      <c r="DF251" s="143">
        <f t="shared" si="20"/>
        <v>0</v>
      </c>
    </row>
    <row r="252" spans="1:110" ht="12.75" hidden="1" customHeight="1" outlineLevel="1" x14ac:dyDescent="0.25">
      <c r="A252" s="141"/>
      <c r="B252" s="141"/>
      <c r="C252" s="141"/>
      <c r="D252" s="141"/>
      <c r="E252" s="141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4"/>
      <c r="R252" s="142"/>
      <c r="S252" s="142"/>
      <c r="T252" s="143"/>
      <c r="U252" s="144"/>
      <c r="V252" s="144"/>
      <c r="W252" s="144"/>
      <c r="X252" s="144"/>
      <c r="Y252" s="142"/>
      <c r="Z252" s="142"/>
      <c r="AA252" s="142"/>
      <c r="AB252" s="142"/>
      <c r="AC252" s="142"/>
      <c r="AD252" s="142"/>
      <c r="AE252" s="142"/>
      <c r="AF252" s="142"/>
      <c r="AG252" s="144"/>
      <c r="AH252" s="142"/>
      <c r="AI252" s="142"/>
      <c r="AJ252" s="144"/>
      <c r="AK252" s="144"/>
      <c r="AL252" s="143"/>
      <c r="AM252" s="144"/>
      <c r="AN252" s="144"/>
      <c r="AO252" s="144"/>
      <c r="AP252" s="144"/>
      <c r="AQ252" s="142"/>
      <c r="AR252" s="142"/>
      <c r="AS252" s="142"/>
      <c r="AT252" s="142"/>
      <c r="AU252" s="142"/>
      <c r="AV252" s="142"/>
      <c r="AW252" s="142"/>
      <c r="AX252" s="142"/>
      <c r="AY252" s="144"/>
      <c r="AZ252" s="142"/>
      <c r="BA252" s="142"/>
      <c r="BB252" s="144"/>
      <c r="BC252" s="144"/>
      <c r="BD252" s="143"/>
      <c r="BE252" s="144"/>
      <c r="BF252" s="144"/>
      <c r="BG252" s="144"/>
      <c r="BH252" s="144"/>
      <c r="BI252" s="142"/>
      <c r="BJ252" s="142"/>
      <c r="BK252" s="142"/>
      <c r="BL252" s="142"/>
      <c r="BM252" s="142"/>
      <c r="BN252" s="142"/>
      <c r="BO252" s="142"/>
      <c r="BP252" s="142"/>
      <c r="BQ252" s="144"/>
      <c r="BR252" s="142"/>
      <c r="BS252" s="142"/>
      <c r="BT252" s="144"/>
      <c r="BU252" s="144"/>
      <c r="BV252" s="143"/>
      <c r="BW252" s="144"/>
      <c r="BX252" s="144"/>
      <c r="BY252" s="144"/>
      <c r="BZ252" s="144"/>
      <c r="CA252" s="142"/>
      <c r="CB252" s="142"/>
      <c r="CC252" s="142"/>
      <c r="CD252" s="142"/>
      <c r="CE252" s="142"/>
      <c r="CF252" s="142"/>
      <c r="CG252" s="142"/>
      <c r="CH252" s="142"/>
      <c r="CI252" s="144"/>
      <c r="CJ252" s="142"/>
      <c r="CK252" s="142"/>
      <c r="CL252" s="144"/>
      <c r="CM252" s="144"/>
      <c r="CN252" s="143"/>
      <c r="CO252" s="144"/>
      <c r="CP252" s="144"/>
      <c r="CQ252" s="144"/>
      <c r="CR252" s="144"/>
      <c r="CS252" s="142"/>
      <c r="CT252" s="142"/>
      <c r="CU252" s="142"/>
      <c r="CV252" s="142"/>
      <c r="CW252" s="142"/>
      <c r="CX252" s="142"/>
      <c r="CY252" s="142"/>
      <c r="CZ252" s="142"/>
      <c r="DA252" s="144"/>
      <c r="DB252" s="142"/>
      <c r="DC252" s="142"/>
      <c r="DD252" s="144"/>
      <c r="DE252" s="144"/>
      <c r="DF252" s="143"/>
    </row>
    <row r="253" spans="1:110" ht="12.75" hidden="1" customHeight="1" outlineLevel="1" x14ac:dyDescent="0.3">
      <c r="A253" s="145" t="s">
        <v>74</v>
      </c>
      <c r="B253" s="145" t="s">
        <v>532</v>
      </c>
      <c r="C253" s="145"/>
      <c r="D253" s="145"/>
      <c r="E253" s="145"/>
      <c r="F253" s="142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4"/>
      <c r="R253" s="142"/>
      <c r="S253" s="142"/>
      <c r="T253" s="143"/>
      <c r="U253" s="144"/>
      <c r="V253" s="144"/>
      <c r="W253" s="144"/>
      <c r="X253" s="144"/>
      <c r="Y253" s="142"/>
      <c r="Z253" s="142"/>
      <c r="AA253" s="142"/>
      <c r="AB253" s="142"/>
      <c r="AC253" s="142"/>
      <c r="AD253" s="142"/>
      <c r="AE253" s="142"/>
      <c r="AF253" s="142"/>
      <c r="AG253" s="144"/>
      <c r="AH253" s="142"/>
      <c r="AI253" s="142"/>
      <c r="AJ253" s="144"/>
      <c r="AK253" s="144"/>
      <c r="AL253" s="143"/>
      <c r="AM253" s="144"/>
      <c r="AN253" s="144"/>
      <c r="AO253" s="144"/>
      <c r="AP253" s="144"/>
      <c r="AQ253" s="142"/>
      <c r="AR253" s="142"/>
      <c r="AS253" s="142"/>
      <c r="AT253" s="142"/>
      <c r="AU253" s="142"/>
      <c r="AV253" s="142"/>
      <c r="AW253" s="142"/>
      <c r="AX253" s="142"/>
      <c r="AY253" s="144"/>
      <c r="AZ253" s="142"/>
      <c r="BA253" s="142"/>
      <c r="BB253" s="144"/>
      <c r="BC253" s="144"/>
      <c r="BD253" s="143"/>
      <c r="BE253" s="144"/>
      <c r="BF253" s="144"/>
      <c r="BG253" s="144"/>
      <c r="BH253" s="144"/>
      <c r="BI253" s="142"/>
      <c r="BJ253" s="142"/>
      <c r="BK253" s="142"/>
      <c r="BL253" s="142"/>
      <c r="BM253" s="142"/>
      <c r="BN253" s="142"/>
      <c r="BO253" s="142"/>
      <c r="BP253" s="142"/>
      <c r="BQ253" s="144"/>
      <c r="BR253" s="142"/>
      <c r="BS253" s="142"/>
      <c r="BT253" s="144"/>
      <c r="BU253" s="144"/>
      <c r="BV253" s="143"/>
      <c r="BW253" s="144"/>
      <c r="BX253" s="144"/>
      <c r="BY253" s="144"/>
      <c r="BZ253" s="144"/>
      <c r="CA253" s="142"/>
      <c r="CB253" s="142"/>
      <c r="CC253" s="142"/>
      <c r="CD253" s="142"/>
      <c r="CE253" s="142"/>
      <c r="CF253" s="142"/>
      <c r="CG253" s="142"/>
      <c r="CH253" s="142"/>
      <c r="CI253" s="144"/>
      <c r="CJ253" s="142"/>
      <c r="CK253" s="142"/>
      <c r="CL253" s="144"/>
      <c r="CM253" s="144"/>
      <c r="CN253" s="143"/>
      <c r="CO253" s="144"/>
      <c r="CP253" s="144"/>
      <c r="CQ253" s="144"/>
      <c r="CR253" s="144"/>
      <c r="CS253" s="142"/>
      <c r="CT253" s="142"/>
      <c r="CU253" s="142"/>
      <c r="CV253" s="142"/>
      <c r="CW253" s="142"/>
      <c r="CX253" s="142"/>
      <c r="CY253" s="142"/>
      <c r="CZ253" s="142"/>
      <c r="DA253" s="144"/>
      <c r="DB253" s="142"/>
      <c r="DC253" s="142"/>
      <c r="DD253" s="144"/>
      <c r="DE253" s="144"/>
      <c r="DF253" s="143"/>
    </row>
    <row r="254" spans="1:110" ht="12.75" hidden="1" customHeight="1" outlineLevel="1" x14ac:dyDescent="0.25">
      <c r="A254" s="141" t="s">
        <v>75</v>
      </c>
      <c r="B254" s="141" t="s">
        <v>533</v>
      </c>
      <c r="C254" s="141"/>
      <c r="D254" s="141"/>
      <c r="E254" s="141"/>
      <c r="F254" s="142">
        <v>0</v>
      </c>
      <c r="G254" s="142">
        <v>0</v>
      </c>
      <c r="H254" s="142">
        <v>0</v>
      </c>
      <c r="I254" s="142">
        <v>0</v>
      </c>
      <c r="J254" s="142">
        <v>0</v>
      </c>
      <c r="K254" s="142">
        <v>0</v>
      </c>
      <c r="L254" s="142">
        <v>0</v>
      </c>
      <c r="M254" s="142">
        <v>0</v>
      </c>
      <c r="N254" s="142">
        <v>0</v>
      </c>
      <c r="O254" s="142">
        <v>0</v>
      </c>
      <c r="P254" s="142">
        <v>0</v>
      </c>
      <c r="Q254" s="142">
        <v>0</v>
      </c>
      <c r="R254" s="142" t="s">
        <v>61</v>
      </c>
      <c r="S254" s="142">
        <v>0</v>
      </c>
      <c r="T254" s="143">
        <v>0</v>
      </c>
      <c r="U254" s="144"/>
      <c r="V254" s="144"/>
      <c r="W254" s="144"/>
      <c r="X254" s="144"/>
      <c r="Y254" s="142">
        <v>0</v>
      </c>
      <c r="Z254" s="142">
        <v>0</v>
      </c>
      <c r="AA254" s="142">
        <v>0</v>
      </c>
      <c r="AB254" s="142">
        <v>0</v>
      </c>
      <c r="AC254" s="142">
        <v>0</v>
      </c>
      <c r="AD254" s="142">
        <v>0</v>
      </c>
      <c r="AE254" s="142">
        <v>0</v>
      </c>
      <c r="AF254" s="142">
        <v>0</v>
      </c>
      <c r="AG254" s="144">
        <v>0</v>
      </c>
      <c r="AH254" s="142">
        <v>0</v>
      </c>
      <c r="AI254" s="142">
        <v>0</v>
      </c>
      <c r="AJ254" s="144">
        <v>0</v>
      </c>
      <c r="AK254" s="144">
        <v>0</v>
      </c>
      <c r="AL254" s="143">
        <v>0</v>
      </c>
      <c r="AM254" s="144"/>
      <c r="AN254" s="144"/>
      <c r="AO254" s="144"/>
      <c r="AP254" s="144"/>
      <c r="AQ254" s="142">
        <v>0</v>
      </c>
      <c r="AR254" s="142">
        <v>0</v>
      </c>
      <c r="AS254" s="142">
        <v>0</v>
      </c>
      <c r="AT254" s="142">
        <v>0</v>
      </c>
      <c r="AU254" s="142">
        <v>0</v>
      </c>
      <c r="AV254" s="142">
        <v>0</v>
      </c>
      <c r="AW254" s="142">
        <v>0</v>
      </c>
      <c r="AX254" s="142">
        <v>0</v>
      </c>
      <c r="AY254" s="144">
        <v>0</v>
      </c>
      <c r="AZ254" s="142">
        <v>0</v>
      </c>
      <c r="BA254" s="142">
        <v>0</v>
      </c>
      <c r="BB254" s="144">
        <v>0</v>
      </c>
      <c r="BC254" s="144">
        <v>0</v>
      </c>
      <c r="BD254" s="143">
        <v>0</v>
      </c>
      <c r="BE254" s="144"/>
      <c r="BF254" s="144"/>
      <c r="BG254" s="144"/>
      <c r="BH254" s="144"/>
      <c r="BI254" s="142">
        <v>0</v>
      </c>
      <c r="BJ254" s="142">
        <v>0</v>
      </c>
      <c r="BK254" s="142">
        <v>0</v>
      </c>
      <c r="BL254" s="142">
        <v>0</v>
      </c>
      <c r="BM254" s="142">
        <v>0</v>
      </c>
      <c r="BN254" s="142">
        <v>0</v>
      </c>
      <c r="BO254" s="142">
        <v>0</v>
      </c>
      <c r="BP254" s="142">
        <v>0</v>
      </c>
      <c r="BQ254" s="144">
        <v>0</v>
      </c>
      <c r="BR254" s="142">
        <v>0</v>
      </c>
      <c r="BS254" s="142">
        <v>0</v>
      </c>
      <c r="BT254" s="144">
        <v>0</v>
      </c>
      <c r="BU254" s="144">
        <v>0</v>
      </c>
      <c r="BV254" s="143">
        <v>0</v>
      </c>
      <c r="BW254" s="144"/>
      <c r="BX254" s="144"/>
      <c r="BY254" s="144"/>
      <c r="BZ254" s="144"/>
      <c r="CA254" s="142">
        <v>0</v>
      </c>
      <c r="CB254" s="142">
        <v>0</v>
      </c>
      <c r="CC254" s="142">
        <v>0</v>
      </c>
      <c r="CD254" s="142">
        <v>0</v>
      </c>
      <c r="CE254" s="142">
        <v>0</v>
      </c>
      <c r="CF254" s="142">
        <v>0</v>
      </c>
      <c r="CG254" s="142">
        <v>0</v>
      </c>
      <c r="CH254" s="142">
        <v>0</v>
      </c>
      <c r="CI254" s="144">
        <v>0</v>
      </c>
      <c r="CJ254" s="142">
        <v>0</v>
      </c>
      <c r="CK254" s="142">
        <v>0</v>
      </c>
      <c r="CL254" s="144">
        <v>0</v>
      </c>
      <c r="CM254" s="144">
        <v>0</v>
      </c>
      <c r="CN254" s="143">
        <v>0</v>
      </c>
      <c r="CO254" s="144"/>
      <c r="CP254" s="144"/>
      <c r="CQ254" s="144"/>
      <c r="CR254" s="144"/>
      <c r="CS254" s="142">
        <v>0</v>
      </c>
      <c r="CT254" s="142">
        <v>0</v>
      </c>
      <c r="CU254" s="142">
        <v>0</v>
      </c>
      <c r="CV254" s="142">
        <v>0</v>
      </c>
      <c r="CW254" s="142">
        <v>0</v>
      </c>
      <c r="CX254" s="142">
        <v>0</v>
      </c>
      <c r="CY254" s="142">
        <v>0</v>
      </c>
      <c r="CZ254" s="142">
        <v>0</v>
      </c>
      <c r="DA254" s="144">
        <v>0</v>
      </c>
      <c r="DB254" s="142">
        <v>0</v>
      </c>
      <c r="DC254" s="142">
        <v>0</v>
      </c>
      <c r="DD254" s="144">
        <v>0</v>
      </c>
      <c r="DE254" s="144">
        <v>0</v>
      </c>
      <c r="DF254" s="143">
        <v>0</v>
      </c>
    </row>
    <row r="255" spans="1:110" ht="12.75" hidden="1" customHeight="1" outlineLevel="1" x14ac:dyDescent="0.25">
      <c r="A255" s="141" t="s">
        <v>76</v>
      </c>
      <c r="B255" s="141" t="s">
        <v>534</v>
      </c>
      <c r="C255" s="141"/>
      <c r="D255" s="141"/>
      <c r="E255" s="141"/>
      <c r="F255" s="142">
        <v>0</v>
      </c>
      <c r="G255" s="142">
        <v>0</v>
      </c>
      <c r="H255" s="142">
        <v>0</v>
      </c>
      <c r="I255" s="142">
        <v>0</v>
      </c>
      <c r="J255" s="142">
        <v>0</v>
      </c>
      <c r="K255" s="142">
        <v>0</v>
      </c>
      <c r="L255" s="142">
        <v>0</v>
      </c>
      <c r="M255" s="142">
        <v>0</v>
      </c>
      <c r="N255" s="142">
        <v>0</v>
      </c>
      <c r="O255" s="142">
        <v>0</v>
      </c>
      <c r="P255" s="142">
        <v>0</v>
      </c>
      <c r="Q255" s="142">
        <v>0</v>
      </c>
      <c r="R255" s="142" t="s">
        <v>61</v>
      </c>
      <c r="S255" s="142">
        <v>0</v>
      </c>
      <c r="T255" s="143">
        <v>0</v>
      </c>
      <c r="U255" s="144"/>
      <c r="V255" s="144"/>
      <c r="W255" s="144"/>
      <c r="X255" s="144"/>
      <c r="Y255" s="142">
        <v>0</v>
      </c>
      <c r="Z255" s="142">
        <v>0</v>
      </c>
      <c r="AA255" s="142">
        <v>0</v>
      </c>
      <c r="AB255" s="142">
        <v>0</v>
      </c>
      <c r="AC255" s="142">
        <v>0</v>
      </c>
      <c r="AD255" s="142">
        <v>0</v>
      </c>
      <c r="AE255" s="142">
        <v>0</v>
      </c>
      <c r="AF255" s="142">
        <v>0</v>
      </c>
      <c r="AG255" s="144">
        <v>0</v>
      </c>
      <c r="AH255" s="142">
        <v>0</v>
      </c>
      <c r="AI255" s="142">
        <v>0</v>
      </c>
      <c r="AJ255" s="144">
        <v>0</v>
      </c>
      <c r="AK255" s="144">
        <v>0</v>
      </c>
      <c r="AL255" s="143">
        <v>0</v>
      </c>
      <c r="AM255" s="144"/>
      <c r="AN255" s="144"/>
      <c r="AO255" s="144"/>
      <c r="AP255" s="144"/>
      <c r="AQ255" s="142">
        <v>0</v>
      </c>
      <c r="AR255" s="142">
        <v>0</v>
      </c>
      <c r="AS255" s="142">
        <v>0</v>
      </c>
      <c r="AT255" s="142">
        <v>0</v>
      </c>
      <c r="AU255" s="142">
        <v>0</v>
      </c>
      <c r="AV255" s="142">
        <v>0</v>
      </c>
      <c r="AW255" s="142">
        <v>0</v>
      </c>
      <c r="AX255" s="142">
        <v>0</v>
      </c>
      <c r="AY255" s="144">
        <v>0</v>
      </c>
      <c r="AZ255" s="142">
        <v>0</v>
      </c>
      <c r="BA255" s="142">
        <v>0</v>
      </c>
      <c r="BB255" s="144">
        <v>0</v>
      </c>
      <c r="BC255" s="144">
        <v>0</v>
      </c>
      <c r="BD255" s="143">
        <v>0</v>
      </c>
      <c r="BE255" s="144"/>
      <c r="BF255" s="144"/>
      <c r="BG255" s="144"/>
      <c r="BH255" s="144"/>
      <c r="BI255" s="142">
        <v>0</v>
      </c>
      <c r="BJ255" s="142">
        <v>0</v>
      </c>
      <c r="BK255" s="142">
        <v>0</v>
      </c>
      <c r="BL255" s="142">
        <v>0</v>
      </c>
      <c r="BM255" s="142">
        <v>0</v>
      </c>
      <c r="BN255" s="142">
        <v>0</v>
      </c>
      <c r="BO255" s="142">
        <v>0</v>
      </c>
      <c r="BP255" s="142">
        <v>0</v>
      </c>
      <c r="BQ255" s="144">
        <v>0</v>
      </c>
      <c r="BR255" s="142">
        <v>0</v>
      </c>
      <c r="BS255" s="142">
        <v>0</v>
      </c>
      <c r="BT255" s="144">
        <v>0</v>
      </c>
      <c r="BU255" s="144">
        <v>0</v>
      </c>
      <c r="BV255" s="143">
        <v>0</v>
      </c>
      <c r="BW255" s="144"/>
      <c r="BX255" s="144"/>
      <c r="BY255" s="144"/>
      <c r="BZ255" s="144"/>
      <c r="CA255" s="142">
        <v>0</v>
      </c>
      <c r="CB255" s="142">
        <v>0</v>
      </c>
      <c r="CC255" s="142">
        <v>0</v>
      </c>
      <c r="CD255" s="142">
        <v>0</v>
      </c>
      <c r="CE255" s="142">
        <v>0</v>
      </c>
      <c r="CF255" s="142">
        <v>0</v>
      </c>
      <c r="CG255" s="142">
        <v>0</v>
      </c>
      <c r="CH255" s="142">
        <v>0</v>
      </c>
      <c r="CI255" s="144">
        <v>0</v>
      </c>
      <c r="CJ255" s="142">
        <v>0</v>
      </c>
      <c r="CK255" s="142">
        <v>0</v>
      </c>
      <c r="CL255" s="144">
        <v>0</v>
      </c>
      <c r="CM255" s="144">
        <v>0</v>
      </c>
      <c r="CN255" s="143">
        <v>0</v>
      </c>
      <c r="CO255" s="144"/>
      <c r="CP255" s="144"/>
      <c r="CQ255" s="144"/>
      <c r="CR255" s="144"/>
      <c r="CS255" s="142">
        <v>0</v>
      </c>
      <c r="CT255" s="142">
        <v>0</v>
      </c>
      <c r="CU255" s="142">
        <v>0</v>
      </c>
      <c r="CV255" s="142">
        <v>0</v>
      </c>
      <c r="CW255" s="142">
        <v>0</v>
      </c>
      <c r="CX255" s="142">
        <v>0</v>
      </c>
      <c r="CY255" s="142">
        <v>0</v>
      </c>
      <c r="CZ255" s="142">
        <v>0</v>
      </c>
      <c r="DA255" s="144">
        <v>0</v>
      </c>
      <c r="DB255" s="142">
        <v>0</v>
      </c>
      <c r="DC255" s="142">
        <v>0</v>
      </c>
      <c r="DD255" s="144">
        <v>0</v>
      </c>
      <c r="DE255" s="144">
        <v>0</v>
      </c>
      <c r="DF255" s="143">
        <v>0</v>
      </c>
    </row>
    <row r="256" spans="1:110" ht="12.75" hidden="1" customHeight="1" outlineLevel="1" x14ac:dyDescent="0.25">
      <c r="A256" s="141" t="s">
        <v>77</v>
      </c>
      <c r="B256" s="141" t="s">
        <v>535</v>
      </c>
      <c r="C256" s="141"/>
      <c r="D256" s="141"/>
      <c r="E256" s="141"/>
      <c r="F256" s="142">
        <v>0</v>
      </c>
      <c r="G256" s="142">
        <v>0</v>
      </c>
      <c r="H256" s="142">
        <v>2200</v>
      </c>
      <c r="I256" s="142">
        <v>2200</v>
      </c>
      <c r="J256" s="142">
        <v>2200</v>
      </c>
      <c r="K256" s="142">
        <v>2200</v>
      </c>
      <c r="L256" s="142">
        <v>2200</v>
      </c>
      <c r="M256" s="142">
        <v>2200</v>
      </c>
      <c r="N256" s="142">
        <v>2200</v>
      </c>
      <c r="O256" s="142">
        <v>2200</v>
      </c>
      <c r="P256" s="142">
        <v>2200</v>
      </c>
      <c r="Q256" s="142">
        <v>2200</v>
      </c>
      <c r="R256" s="142" t="s">
        <v>61</v>
      </c>
      <c r="S256" s="142">
        <v>22000</v>
      </c>
      <c r="T256" s="143">
        <v>0</v>
      </c>
      <c r="U256" s="144"/>
      <c r="V256" s="144"/>
      <c r="W256" s="144"/>
      <c r="X256" s="144"/>
      <c r="Y256" s="142">
        <v>0</v>
      </c>
      <c r="Z256" s="142">
        <v>0</v>
      </c>
      <c r="AA256" s="142">
        <v>2266</v>
      </c>
      <c r="AB256" s="142">
        <v>2266</v>
      </c>
      <c r="AC256" s="142">
        <v>2266</v>
      </c>
      <c r="AD256" s="142">
        <v>2266</v>
      </c>
      <c r="AE256" s="142">
        <v>2266</v>
      </c>
      <c r="AF256" s="142">
        <v>2266</v>
      </c>
      <c r="AG256" s="144">
        <v>2266</v>
      </c>
      <c r="AH256" s="142">
        <v>2266</v>
      </c>
      <c r="AI256" s="142">
        <v>2266</v>
      </c>
      <c r="AJ256" s="144">
        <v>2266</v>
      </c>
      <c r="AK256" s="144">
        <v>22660</v>
      </c>
      <c r="AL256" s="143">
        <v>0</v>
      </c>
      <c r="AM256" s="144"/>
      <c r="AN256" s="144"/>
      <c r="AO256" s="144"/>
      <c r="AP256" s="144"/>
      <c r="AQ256" s="142">
        <v>0</v>
      </c>
      <c r="AR256" s="142">
        <v>0</v>
      </c>
      <c r="AS256" s="142">
        <v>2333.98</v>
      </c>
      <c r="AT256" s="142">
        <v>2333.98</v>
      </c>
      <c r="AU256" s="142">
        <v>2333.98</v>
      </c>
      <c r="AV256" s="142">
        <v>2333.98</v>
      </c>
      <c r="AW256" s="142">
        <v>2333.98</v>
      </c>
      <c r="AX256" s="142">
        <v>2333.98</v>
      </c>
      <c r="AY256" s="144">
        <v>2333.98</v>
      </c>
      <c r="AZ256" s="142">
        <v>2333.98</v>
      </c>
      <c r="BA256" s="142">
        <v>2333.98</v>
      </c>
      <c r="BB256" s="144">
        <v>2333.98</v>
      </c>
      <c r="BC256" s="144">
        <v>23339.8</v>
      </c>
      <c r="BD256" s="143">
        <v>0</v>
      </c>
      <c r="BE256" s="144"/>
      <c r="BF256" s="144"/>
      <c r="BG256" s="144"/>
      <c r="BH256" s="144"/>
      <c r="BI256" s="142">
        <v>0</v>
      </c>
      <c r="BJ256" s="142">
        <v>0</v>
      </c>
      <c r="BK256" s="142">
        <v>2403.9994000000002</v>
      </c>
      <c r="BL256" s="142">
        <v>2403.9994000000002</v>
      </c>
      <c r="BM256" s="142">
        <v>2403.9994000000002</v>
      </c>
      <c r="BN256" s="142">
        <v>2403.9994000000002</v>
      </c>
      <c r="BO256" s="142">
        <v>2403.9994000000002</v>
      </c>
      <c r="BP256" s="142">
        <v>2403.9994000000002</v>
      </c>
      <c r="BQ256" s="144">
        <v>2403.9994000000002</v>
      </c>
      <c r="BR256" s="142">
        <v>2403.9994000000002</v>
      </c>
      <c r="BS256" s="142">
        <v>2403.9994000000002</v>
      </c>
      <c r="BT256" s="144">
        <v>2403.9994000000002</v>
      </c>
      <c r="BU256" s="144">
        <v>24039.993999999999</v>
      </c>
      <c r="BV256" s="143">
        <v>0</v>
      </c>
      <c r="BW256" s="144"/>
      <c r="BX256" s="144"/>
      <c r="BY256" s="144"/>
      <c r="BZ256" s="144"/>
      <c r="CA256" s="142">
        <v>0</v>
      </c>
      <c r="CB256" s="142">
        <v>0</v>
      </c>
      <c r="CC256" s="142">
        <v>2476.1193820000003</v>
      </c>
      <c r="CD256" s="142">
        <v>2476.1193820000003</v>
      </c>
      <c r="CE256" s="142">
        <v>2476.1193820000003</v>
      </c>
      <c r="CF256" s="142">
        <v>2476.1193820000003</v>
      </c>
      <c r="CG256" s="142">
        <v>2476.1193820000003</v>
      </c>
      <c r="CH256" s="142">
        <v>2476.1193820000003</v>
      </c>
      <c r="CI256" s="144">
        <v>2476.1193820000003</v>
      </c>
      <c r="CJ256" s="142">
        <v>2476.1193820000003</v>
      </c>
      <c r="CK256" s="142">
        <v>2476.1193820000003</v>
      </c>
      <c r="CL256" s="144">
        <v>2476.1193820000003</v>
      </c>
      <c r="CM256" s="144">
        <v>24761.19382</v>
      </c>
      <c r="CN256" s="143">
        <v>0</v>
      </c>
      <c r="CO256" s="144"/>
      <c r="CP256" s="144"/>
      <c r="CQ256" s="144"/>
      <c r="CR256" s="144"/>
      <c r="CS256" s="142">
        <v>0</v>
      </c>
      <c r="CT256" s="142">
        <v>0</v>
      </c>
      <c r="CU256" s="142">
        <v>2550.4029634600001</v>
      </c>
      <c r="CV256" s="142">
        <v>2550.4029634600001</v>
      </c>
      <c r="CW256" s="142">
        <v>2550.4029634600001</v>
      </c>
      <c r="CX256" s="142">
        <v>2550.4029634600001</v>
      </c>
      <c r="CY256" s="142">
        <v>2550.4029634600001</v>
      </c>
      <c r="CZ256" s="142">
        <v>2550.4029634600001</v>
      </c>
      <c r="DA256" s="144">
        <v>2550.4029634600001</v>
      </c>
      <c r="DB256" s="142">
        <v>2550.4029634600001</v>
      </c>
      <c r="DC256" s="142">
        <v>2550.4029634600001</v>
      </c>
      <c r="DD256" s="144">
        <v>2550.4029634600001</v>
      </c>
      <c r="DE256" s="144">
        <v>25504.0296346</v>
      </c>
      <c r="DF256" s="143">
        <v>0</v>
      </c>
    </row>
    <row r="257" spans="1:110" ht="12.75" hidden="1" customHeight="1" outlineLevel="1" x14ac:dyDescent="0.25">
      <c r="A257" s="141" t="s">
        <v>78</v>
      </c>
      <c r="B257" s="141" t="s">
        <v>536</v>
      </c>
      <c r="C257" s="141"/>
      <c r="D257" s="141"/>
      <c r="E257" s="141"/>
      <c r="F257" s="142">
        <v>0</v>
      </c>
      <c r="G257" s="142">
        <v>0</v>
      </c>
      <c r="H257" s="142">
        <v>0</v>
      </c>
      <c r="I257" s="142">
        <v>0</v>
      </c>
      <c r="J257" s="142">
        <v>0</v>
      </c>
      <c r="K257" s="142">
        <v>0</v>
      </c>
      <c r="L257" s="142">
        <v>0</v>
      </c>
      <c r="M257" s="142">
        <v>0</v>
      </c>
      <c r="N257" s="142">
        <v>0</v>
      </c>
      <c r="O257" s="142">
        <v>0</v>
      </c>
      <c r="P257" s="142">
        <v>0</v>
      </c>
      <c r="Q257" s="142">
        <v>0</v>
      </c>
      <c r="R257" s="142" t="s">
        <v>61</v>
      </c>
      <c r="S257" s="142">
        <v>0</v>
      </c>
      <c r="T257" s="143">
        <v>0</v>
      </c>
      <c r="U257" s="144"/>
      <c r="V257" s="144"/>
      <c r="W257" s="144"/>
      <c r="X257" s="144"/>
      <c r="Y257" s="142">
        <v>0</v>
      </c>
      <c r="Z257" s="142">
        <v>0</v>
      </c>
      <c r="AA257" s="142">
        <v>0</v>
      </c>
      <c r="AB257" s="142">
        <v>0</v>
      </c>
      <c r="AC257" s="142">
        <v>0</v>
      </c>
      <c r="AD257" s="142">
        <v>0</v>
      </c>
      <c r="AE257" s="142">
        <v>0</v>
      </c>
      <c r="AF257" s="142">
        <v>0</v>
      </c>
      <c r="AG257" s="144">
        <v>0</v>
      </c>
      <c r="AH257" s="142">
        <v>0</v>
      </c>
      <c r="AI257" s="142">
        <v>0</v>
      </c>
      <c r="AJ257" s="144">
        <v>0</v>
      </c>
      <c r="AK257" s="144">
        <v>0</v>
      </c>
      <c r="AL257" s="143">
        <v>0</v>
      </c>
      <c r="AM257" s="144"/>
      <c r="AN257" s="144"/>
      <c r="AO257" s="144"/>
      <c r="AP257" s="144"/>
      <c r="AQ257" s="142">
        <v>0</v>
      </c>
      <c r="AR257" s="142">
        <v>0</v>
      </c>
      <c r="AS257" s="142">
        <v>0</v>
      </c>
      <c r="AT257" s="142">
        <v>0</v>
      </c>
      <c r="AU257" s="142">
        <v>0</v>
      </c>
      <c r="AV257" s="142">
        <v>0</v>
      </c>
      <c r="AW257" s="142">
        <v>0</v>
      </c>
      <c r="AX257" s="142">
        <v>0</v>
      </c>
      <c r="AY257" s="144">
        <v>0</v>
      </c>
      <c r="AZ257" s="142">
        <v>0</v>
      </c>
      <c r="BA257" s="142">
        <v>0</v>
      </c>
      <c r="BB257" s="144">
        <v>0</v>
      </c>
      <c r="BC257" s="144">
        <v>0</v>
      </c>
      <c r="BD257" s="143">
        <v>0</v>
      </c>
      <c r="BE257" s="144"/>
      <c r="BF257" s="144"/>
      <c r="BG257" s="144"/>
      <c r="BH257" s="144"/>
      <c r="BI257" s="142">
        <v>0</v>
      </c>
      <c r="BJ257" s="142">
        <v>0</v>
      </c>
      <c r="BK257" s="142">
        <v>0</v>
      </c>
      <c r="BL257" s="142">
        <v>0</v>
      </c>
      <c r="BM257" s="142">
        <v>0</v>
      </c>
      <c r="BN257" s="142">
        <v>0</v>
      </c>
      <c r="BO257" s="142">
        <v>0</v>
      </c>
      <c r="BP257" s="142">
        <v>0</v>
      </c>
      <c r="BQ257" s="144">
        <v>0</v>
      </c>
      <c r="BR257" s="142">
        <v>0</v>
      </c>
      <c r="BS257" s="142">
        <v>0</v>
      </c>
      <c r="BT257" s="144">
        <v>0</v>
      </c>
      <c r="BU257" s="144">
        <v>0</v>
      </c>
      <c r="BV257" s="143">
        <v>0</v>
      </c>
      <c r="BW257" s="144"/>
      <c r="BX257" s="144"/>
      <c r="BY257" s="144"/>
      <c r="BZ257" s="144"/>
      <c r="CA257" s="142">
        <v>0</v>
      </c>
      <c r="CB257" s="142">
        <v>0</v>
      </c>
      <c r="CC257" s="142">
        <v>0</v>
      </c>
      <c r="CD257" s="142">
        <v>0</v>
      </c>
      <c r="CE257" s="142">
        <v>0</v>
      </c>
      <c r="CF257" s="142">
        <v>0</v>
      </c>
      <c r="CG257" s="142">
        <v>0</v>
      </c>
      <c r="CH257" s="142">
        <v>0</v>
      </c>
      <c r="CI257" s="144">
        <v>0</v>
      </c>
      <c r="CJ257" s="142">
        <v>0</v>
      </c>
      <c r="CK257" s="142">
        <v>0</v>
      </c>
      <c r="CL257" s="144">
        <v>0</v>
      </c>
      <c r="CM257" s="144">
        <v>0</v>
      </c>
      <c r="CN257" s="143">
        <v>0</v>
      </c>
      <c r="CO257" s="144"/>
      <c r="CP257" s="144"/>
      <c r="CQ257" s="144"/>
      <c r="CR257" s="144"/>
      <c r="CS257" s="142">
        <v>0</v>
      </c>
      <c r="CT257" s="142">
        <v>0</v>
      </c>
      <c r="CU257" s="142">
        <v>0</v>
      </c>
      <c r="CV257" s="142">
        <v>0</v>
      </c>
      <c r="CW257" s="142">
        <v>0</v>
      </c>
      <c r="CX257" s="142">
        <v>0</v>
      </c>
      <c r="CY257" s="142">
        <v>0</v>
      </c>
      <c r="CZ257" s="142">
        <v>0</v>
      </c>
      <c r="DA257" s="144">
        <v>0</v>
      </c>
      <c r="DB257" s="142">
        <v>0</v>
      </c>
      <c r="DC257" s="142">
        <v>0</v>
      </c>
      <c r="DD257" s="144">
        <v>0</v>
      </c>
      <c r="DE257" s="144">
        <v>0</v>
      </c>
      <c r="DF257" s="143">
        <v>0</v>
      </c>
    </row>
    <row r="258" spans="1:110" ht="12.75" hidden="1" customHeight="1" outlineLevel="1" x14ac:dyDescent="0.25">
      <c r="A258" s="141">
        <v>8811</v>
      </c>
      <c r="B258" s="141" t="s">
        <v>537</v>
      </c>
      <c r="C258" s="141"/>
      <c r="D258" s="141"/>
      <c r="E258" s="141"/>
      <c r="F258" s="142">
        <v>0</v>
      </c>
      <c r="G258" s="142">
        <v>0</v>
      </c>
      <c r="H258" s="142">
        <v>0</v>
      </c>
      <c r="I258" s="142">
        <v>0</v>
      </c>
      <c r="J258" s="142">
        <v>0</v>
      </c>
      <c r="K258" s="142">
        <v>0</v>
      </c>
      <c r="L258" s="142">
        <v>0</v>
      </c>
      <c r="M258" s="142">
        <v>0</v>
      </c>
      <c r="N258" s="142">
        <v>0</v>
      </c>
      <c r="O258" s="142">
        <v>0</v>
      </c>
      <c r="P258" s="142">
        <v>0</v>
      </c>
      <c r="Q258" s="142">
        <v>0</v>
      </c>
      <c r="R258" s="142" t="s">
        <v>61</v>
      </c>
      <c r="S258" s="142">
        <v>0</v>
      </c>
      <c r="T258" s="143">
        <v>0</v>
      </c>
      <c r="U258" s="144"/>
      <c r="V258" s="144"/>
      <c r="W258" s="144"/>
      <c r="X258" s="144"/>
      <c r="Y258" s="142">
        <v>0</v>
      </c>
      <c r="Z258" s="142">
        <v>0</v>
      </c>
      <c r="AA258" s="142">
        <v>0</v>
      </c>
      <c r="AB258" s="142">
        <v>0</v>
      </c>
      <c r="AC258" s="142">
        <v>0</v>
      </c>
      <c r="AD258" s="142">
        <v>0</v>
      </c>
      <c r="AE258" s="142">
        <v>0</v>
      </c>
      <c r="AF258" s="142">
        <v>0</v>
      </c>
      <c r="AG258" s="144">
        <v>0</v>
      </c>
      <c r="AH258" s="142">
        <v>0</v>
      </c>
      <c r="AI258" s="142">
        <v>0</v>
      </c>
      <c r="AJ258" s="144">
        <v>0</v>
      </c>
      <c r="AK258" s="144">
        <v>0</v>
      </c>
      <c r="AL258" s="143">
        <v>0</v>
      </c>
      <c r="AM258" s="144"/>
      <c r="AN258" s="144"/>
      <c r="AO258" s="144"/>
      <c r="AP258" s="144"/>
      <c r="AQ258" s="142">
        <v>0</v>
      </c>
      <c r="AR258" s="142">
        <v>0</v>
      </c>
      <c r="AS258" s="142">
        <v>0</v>
      </c>
      <c r="AT258" s="142">
        <v>0</v>
      </c>
      <c r="AU258" s="142">
        <v>0</v>
      </c>
      <c r="AV258" s="142">
        <v>0</v>
      </c>
      <c r="AW258" s="142">
        <v>0</v>
      </c>
      <c r="AX258" s="142">
        <v>0</v>
      </c>
      <c r="AY258" s="144">
        <v>0</v>
      </c>
      <c r="AZ258" s="142">
        <v>0</v>
      </c>
      <c r="BA258" s="142">
        <v>0</v>
      </c>
      <c r="BB258" s="144">
        <v>0</v>
      </c>
      <c r="BC258" s="144">
        <v>0</v>
      </c>
      <c r="BD258" s="143">
        <v>0</v>
      </c>
      <c r="BE258" s="144"/>
      <c r="BF258" s="144"/>
      <c r="BG258" s="144"/>
      <c r="BH258" s="144"/>
      <c r="BI258" s="142">
        <v>0</v>
      </c>
      <c r="BJ258" s="142">
        <v>0</v>
      </c>
      <c r="BK258" s="142">
        <v>0</v>
      </c>
      <c r="BL258" s="142">
        <v>0</v>
      </c>
      <c r="BM258" s="142">
        <v>0</v>
      </c>
      <c r="BN258" s="142">
        <v>0</v>
      </c>
      <c r="BO258" s="142">
        <v>0</v>
      </c>
      <c r="BP258" s="142">
        <v>0</v>
      </c>
      <c r="BQ258" s="144">
        <v>0</v>
      </c>
      <c r="BR258" s="142">
        <v>0</v>
      </c>
      <c r="BS258" s="142">
        <v>0</v>
      </c>
      <c r="BT258" s="144">
        <v>0</v>
      </c>
      <c r="BU258" s="144">
        <v>0</v>
      </c>
      <c r="BV258" s="143">
        <v>0</v>
      </c>
      <c r="BW258" s="144"/>
      <c r="BX258" s="144"/>
      <c r="BY258" s="144"/>
      <c r="BZ258" s="144"/>
      <c r="CA258" s="142">
        <v>0</v>
      </c>
      <c r="CB258" s="142">
        <v>0</v>
      </c>
      <c r="CC258" s="142">
        <v>0</v>
      </c>
      <c r="CD258" s="142">
        <v>0</v>
      </c>
      <c r="CE258" s="142">
        <v>0</v>
      </c>
      <c r="CF258" s="142">
        <v>0</v>
      </c>
      <c r="CG258" s="142">
        <v>0</v>
      </c>
      <c r="CH258" s="142">
        <v>0</v>
      </c>
      <c r="CI258" s="144">
        <v>0</v>
      </c>
      <c r="CJ258" s="142">
        <v>0</v>
      </c>
      <c r="CK258" s="142">
        <v>0</v>
      </c>
      <c r="CL258" s="144">
        <v>0</v>
      </c>
      <c r="CM258" s="144">
        <v>0</v>
      </c>
      <c r="CN258" s="143">
        <v>0</v>
      </c>
      <c r="CO258" s="144"/>
      <c r="CP258" s="144"/>
      <c r="CQ258" s="144"/>
      <c r="CR258" s="144"/>
      <c r="CS258" s="142">
        <v>0</v>
      </c>
      <c r="CT258" s="142">
        <v>0</v>
      </c>
      <c r="CU258" s="142">
        <v>0</v>
      </c>
      <c r="CV258" s="142">
        <v>0</v>
      </c>
      <c r="CW258" s="142">
        <v>0</v>
      </c>
      <c r="CX258" s="142">
        <v>0</v>
      </c>
      <c r="CY258" s="142">
        <v>0</v>
      </c>
      <c r="CZ258" s="142">
        <v>0</v>
      </c>
      <c r="DA258" s="144">
        <v>0</v>
      </c>
      <c r="DB258" s="142">
        <v>0</v>
      </c>
      <c r="DC258" s="142">
        <v>0</v>
      </c>
      <c r="DD258" s="144">
        <v>0</v>
      </c>
      <c r="DE258" s="144">
        <v>0</v>
      </c>
      <c r="DF258" s="143">
        <v>0</v>
      </c>
    </row>
    <row r="259" spans="1:110" ht="12.75" hidden="1" customHeight="1" outlineLevel="1" x14ac:dyDescent="0.25">
      <c r="A259" s="141">
        <v>8812</v>
      </c>
      <c r="B259" s="141" t="s">
        <v>538</v>
      </c>
      <c r="C259" s="141"/>
      <c r="D259" s="141"/>
      <c r="E259" s="141"/>
      <c r="F259" s="142">
        <v>0</v>
      </c>
      <c r="G259" s="142">
        <v>0</v>
      </c>
      <c r="H259" s="142">
        <v>0</v>
      </c>
      <c r="I259" s="142">
        <v>0</v>
      </c>
      <c r="J259" s="142">
        <v>0</v>
      </c>
      <c r="K259" s="142">
        <v>0</v>
      </c>
      <c r="L259" s="142">
        <v>0</v>
      </c>
      <c r="M259" s="142">
        <v>0</v>
      </c>
      <c r="N259" s="142">
        <v>0</v>
      </c>
      <c r="O259" s="142">
        <v>0</v>
      </c>
      <c r="P259" s="142">
        <v>0</v>
      </c>
      <c r="Q259" s="142">
        <v>0</v>
      </c>
      <c r="R259" s="142" t="s">
        <v>61</v>
      </c>
      <c r="S259" s="142">
        <v>0</v>
      </c>
      <c r="T259" s="143">
        <v>0</v>
      </c>
      <c r="U259" s="144"/>
      <c r="V259" s="144"/>
      <c r="W259" s="144"/>
      <c r="X259" s="144"/>
      <c r="Y259" s="142">
        <v>0</v>
      </c>
      <c r="Z259" s="142">
        <v>0</v>
      </c>
      <c r="AA259" s="142">
        <v>0</v>
      </c>
      <c r="AB259" s="142">
        <v>0</v>
      </c>
      <c r="AC259" s="142">
        <v>0</v>
      </c>
      <c r="AD259" s="142">
        <v>0</v>
      </c>
      <c r="AE259" s="142">
        <v>0</v>
      </c>
      <c r="AF259" s="142">
        <v>0</v>
      </c>
      <c r="AG259" s="144">
        <v>0</v>
      </c>
      <c r="AH259" s="142">
        <v>0</v>
      </c>
      <c r="AI259" s="142">
        <v>0</v>
      </c>
      <c r="AJ259" s="144">
        <v>0</v>
      </c>
      <c r="AK259" s="144">
        <v>0</v>
      </c>
      <c r="AL259" s="143">
        <v>0</v>
      </c>
      <c r="AM259" s="144"/>
      <c r="AN259" s="144"/>
      <c r="AO259" s="144"/>
      <c r="AP259" s="144"/>
      <c r="AQ259" s="142">
        <v>0</v>
      </c>
      <c r="AR259" s="142">
        <v>0</v>
      </c>
      <c r="AS259" s="142">
        <v>0</v>
      </c>
      <c r="AT259" s="142">
        <v>0</v>
      </c>
      <c r="AU259" s="142">
        <v>0</v>
      </c>
      <c r="AV259" s="142">
        <v>0</v>
      </c>
      <c r="AW259" s="142">
        <v>0</v>
      </c>
      <c r="AX259" s="142">
        <v>0</v>
      </c>
      <c r="AY259" s="144">
        <v>0</v>
      </c>
      <c r="AZ259" s="142">
        <v>0</v>
      </c>
      <c r="BA259" s="142">
        <v>0</v>
      </c>
      <c r="BB259" s="144">
        <v>0</v>
      </c>
      <c r="BC259" s="144">
        <v>0</v>
      </c>
      <c r="BD259" s="143">
        <v>0</v>
      </c>
      <c r="BE259" s="144"/>
      <c r="BF259" s="144"/>
      <c r="BG259" s="144"/>
      <c r="BH259" s="144"/>
      <c r="BI259" s="142">
        <v>0</v>
      </c>
      <c r="BJ259" s="142">
        <v>0</v>
      </c>
      <c r="BK259" s="142">
        <v>0</v>
      </c>
      <c r="BL259" s="142">
        <v>0</v>
      </c>
      <c r="BM259" s="142">
        <v>0</v>
      </c>
      <c r="BN259" s="142">
        <v>0</v>
      </c>
      <c r="BO259" s="142">
        <v>0</v>
      </c>
      <c r="BP259" s="142">
        <v>0</v>
      </c>
      <c r="BQ259" s="144">
        <v>0</v>
      </c>
      <c r="BR259" s="142">
        <v>0</v>
      </c>
      <c r="BS259" s="142">
        <v>0</v>
      </c>
      <c r="BT259" s="144">
        <v>0</v>
      </c>
      <c r="BU259" s="144">
        <v>0</v>
      </c>
      <c r="BV259" s="143">
        <v>0</v>
      </c>
      <c r="BW259" s="144"/>
      <c r="BX259" s="144"/>
      <c r="BY259" s="144"/>
      <c r="BZ259" s="144"/>
      <c r="CA259" s="142">
        <v>0</v>
      </c>
      <c r="CB259" s="142">
        <v>0</v>
      </c>
      <c r="CC259" s="142">
        <v>0</v>
      </c>
      <c r="CD259" s="142">
        <v>0</v>
      </c>
      <c r="CE259" s="142">
        <v>0</v>
      </c>
      <c r="CF259" s="142">
        <v>0</v>
      </c>
      <c r="CG259" s="142">
        <v>0</v>
      </c>
      <c r="CH259" s="142">
        <v>0</v>
      </c>
      <c r="CI259" s="144">
        <v>0</v>
      </c>
      <c r="CJ259" s="142">
        <v>0</v>
      </c>
      <c r="CK259" s="142">
        <v>0</v>
      </c>
      <c r="CL259" s="144">
        <v>0</v>
      </c>
      <c r="CM259" s="144">
        <v>0</v>
      </c>
      <c r="CN259" s="143">
        <v>0</v>
      </c>
      <c r="CO259" s="144"/>
      <c r="CP259" s="144"/>
      <c r="CQ259" s="144"/>
      <c r="CR259" s="144"/>
      <c r="CS259" s="142">
        <v>0</v>
      </c>
      <c r="CT259" s="142">
        <v>0</v>
      </c>
      <c r="CU259" s="142">
        <v>0</v>
      </c>
      <c r="CV259" s="142">
        <v>0</v>
      </c>
      <c r="CW259" s="142">
        <v>0</v>
      </c>
      <c r="CX259" s="142">
        <v>0</v>
      </c>
      <c r="CY259" s="142">
        <v>0</v>
      </c>
      <c r="CZ259" s="142">
        <v>0</v>
      </c>
      <c r="DA259" s="144">
        <v>0</v>
      </c>
      <c r="DB259" s="142">
        <v>0</v>
      </c>
      <c r="DC259" s="142">
        <v>0</v>
      </c>
      <c r="DD259" s="144">
        <v>0</v>
      </c>
      <c r="DE259" s="144">
        <v>0</v>
      </c>
      <c r="DF259" s="143">
        <v>0</v>
      </c>
    </row>
    <row r="260" spans="1:110" ht="12.75" hidden="1" customHeight="1" outlineLevel="1" x14ac:dyDescent="0.25">
      <c r="A260" s="141">
        <v>8813</v>
      </c>
      <c r="B260" s="141" t="s">
        <v>539</v>
      </c>
      <c r="C260" s="141"/>
      <c r="D260" s="141"/>
      <c r="E260" s="141"/>
      <c r="F260" s="142">
        <v>0</v>
      </c>
      <c r="G260" s="142">
        <v>0</v>
      </c>
      <c r="H260" s="142">
        <v>0</v>
      </c>
      <c r="I260" s="142">
        <v>0</v>
      </c>
      <c r="J260" s="142">
        <v>0</v>
      </c>
      <c r="K260" s="142">
        <v>0</v>
      </c>
      <c r="L260" s="142">
        <v>0</v>
      </c>
      <c r="M260" s="142">
        <v>0</v>
      </c>
      <c r="N260" s="142">
        <v>0</v>
      </c>
      <c r="O260" s="142">
        <v>0</v>
      </c>
      <c r="P260" s="142">
        <v>0</v>
      </c>
      <c r="Q260" s="142">
        <v>0</v>
      </c>
      <c r="R260" s="142" t="s">
        <v>61</v>
      </c>
      <c r="S260" s="142">
        <v>0</v>
      </c>
      <c r="T260" s="143">
        <v>0</v>
      </c>
      <c r="U260" s="144"/>
      <c r="V260" s="144"/>
      <c r="W260" s="144"/>
      <c r="X260" s="144"/>
      <c r="Y260" s="142">
        <v>0</v>
      </c>
      <c r="Z260" s="142">
        <v>0</v>
      </c>
      <c r="AA260" s="142">
        <v>0</v>
      </c>
      <c r="AB260" s="142">
        <v>0</v>
      </c>
      <c r="AC260" s="142">
        <v>0</v>
      </c>
      <c r="AD260" s="142">
        <v>0</v>
      </c>
      <c r="AE260" s="142">
        <v>0</v>
      </c>
      <c r="AF260" s="142">
        <v>0</v>
      </c>
      <c r="AG260" s="144">
        <v>0</v>
      </c>
      <c r="AH260" s="142">
        <v>0</v>
      </c>
      <c r="AI260" s="142">
        <v>0</v>
      </c>
      <c r="AJ260" s="144">
        <v>0</v>
      </c>
      <c r="AK260" s="144">
        <v>0</v>
      </c>
      <c r="AL260" s="143">
        <v>0</v>
      </c>
      <c r="AM260" s="144"/>
      <c r="AN260" s="144"/>
      <c r="AO260" s="144"/>
      <c r="AP260" s="144"/>
      <c r="AQ260" s="142">
        <v>0</v>
      </c>
      <c r="AR260" s="142">
        <v>0</v>
      </c>
      <c r="AS260" s="142">
        <v>0</v>
      </c>
      <c r="AT260" s="142">
        <v>0</v>
      </c>
      <c r="AU260" s="142">
        <v>0</v>
      </c>
      <c r="AV260" s="142">
        <v>0</v>
      </c>
      <c r="AW260" s="142">
        <v>0</v>
      </c>
      <c r="AX260" s="142">
        <v>0</v>
      </c>
      <c r="AY260" s="144">
        <v>0</v>
      </c>
      <c r="AZ260" s="142">
        <v>0</v>
      </c>
      <c r="BA260" s="142">
        <v>0</v>
      </c>
      <c r="BB260" s="144">
        <v>0</v>
      </c>
      <c r="BC260" s="144">
        <v>0</v>
      </c>
      <c r="BD260" s="143">
        <v>0</v>
      </c>
      <c r="BE260" s="144"/>
      <c r="BF260" s="144"/>
      <c r="BG260" s="144"/>
      <c r="BH260" s="144"/>
      <c r="BI260" s="142">
        <v>0</v>
      </c>
      <c r="BJ260" s="142">
        <v>0</v>
      </c>
      <c r="BK260" s="142">
        <v>0</v>
      </c>
      <c r="BL260" s="142">
        <v>0</v>
      </c>
      <c r="BM260" s="142">
        <v>0</v>
      </c>
      <c r="BN260" s="142">
        <v>0</v>
      </c>
      <c r="BO260" s="142">
        <v>0</v>
      </c>
      <c r="BP260" s="142">
        <v>0</v>
      </c>
      <c r="BQ260" s="144">
        <v>0</v>
      </c>
      <c r="BR260" s="142">
        <v>0</v>
      </c>
      <c r="BS260" s="142">
        <v>0</v>
      </c>
      <c r="BT260" s="144">
        <v>0</v>
      </c>
      <c r="BU260" s="144">
        <v>0</v>
      </c>
      <c r="BV260" s="143">
        <v>0</v>
      </c>
      <c r="BW260" s="144"/>
      <c r="BX260" s="144"/>
      <c r="BY260" s="144"/>
      <c r="BZ260" s="144"/>
      <c r="CA260" s="142">
        <v>0</v>
      </c>
      <c r="CB260" s="142">
        <v>0</v>
      </c>
      <c r="CC260" s="142">
        <v>0</v>
      </c>
      <c r="CD260" s="142">
        <v>0</v>
      </c>
      <c r="CE260" s="142">
        <v>0</v>
      </c>
      <c r="CF260" s="142">
        <v>0</v>
      </c>
      <c r="CG260" s="142">
        <v>0</v>
      </c>
      <c r="CH260" s="142">
        <v>0</v>
      </c>
      <c r="CI260" s="144">
        <v>0</v>
      </c>
      <c r="CJ260" s="142">
        <v>0</v>
      </c>
      <c r="CK260" s="142">
        <v>0</v>
      </c>
      <c r="CL260" s="144">
        <v>0</v>
      </c>
      <c r="CM260" s="144">
        <v>0</v>
      </c>
      <c r="CN260" s="143">
        <v>0</v>
      </c>
      <c r="CO260" s="144"/>
      <c r="CP260" s="144"/>
      <c r="CQ260" s="144"/>
      <c r="CR260" s="144"/>
      <c r="CS260" s="142">
        <v>0</v>
      </c>
      <c r="CT260" s="142">
        <v>0</v>
      </c>
      <c r="CU260" s="142">
        <v>0</v>
      </c>
      <c r="CV260" s="142">
        <v>0</v>
      </c>
      <c r="CW260" s="142">
        <v>0</v>
      </c>
      <c r="CX260" s="142">
        <v>0</v>
      </c>
      <c r="CY260" s="142">
        <v>0</v>
      </c>
      <c r="CZ260" s="142">
        <v>0</v>
      </c>
      <c r="DA260" s="144">
        <v>0</v>
      </c>
      <c r="DB260" s="142">
        <v>0</v>
      </c>
      <c r="DC260" s="142">
        <v>0</v>
      </c>
      <c r="DD260" s="144">
        <v>0</v>
      </c>
      <c r="DE260" s="144">
        <v>0</v>
      </c>
      <c r="DF260" s="143">
        <v>0</v>
      </c>
    </row>
    <row r="261" spans="1:110" ht="12.75" hidden="1" customHeight="1" outlineLevel="1" x14ac:dyDescent="0.25">
      <c r="A261" s="141">
        <v>8814</v>
      </c>
      <c r="B261" s="141" t="s">
        <v>540</v>
      </c>
      <c r="C261" s="141"/>
      <c r="D261" s="141"/>
      <c r="E261" s="141"/>
      <c r="F261" s="142">
        <v>0</v>
      </c>
      <c r="G261" s="142">
        <v>0</v>
      </c>
      <c r="H261" s="142">
        <v>0</v>
      </c>
      <c r="I261" s="142">
        <v>0</v>
      </c>
      <c r="J261" s="142">
        <v>0</v>
      </c>
      <c r="K261" s="142">
        <v>0</v>
      </c>
      <c r="L261" s="142">
        <v>0</v>
      </c>
      <c r="M261" s="142">
        <v>0</v>
      </c>
      <c r="N261" s="142">
        <v>0</v>
      </c>
      <c r="O261" s="142">
        <v>0</v>
      </c>
      <c r="P261" s="142">
        <v>0</v>
      </c>
      <c r="Q261" s="142">
        <v>0</v>
      </c>
      <c r="R261" s="142" t="s">
        <v>61</v>
      </c>
      <c r="S261" s="142">
        <v>0</v>
      </c>
      <c r="T261" s="143">
        <v>0</v>
      </c>
      <c r="U261" s="144"/>
      <c r="V261" s="144"/>
      <c r="W261" s="144"/>
      <c r="X261" s="144"/>
      <c r="Y261" s="142">
        <v>0</v>
      </c>
      <c r="Z261" s="142">
        <v>0</v>
      </c>
      <c r="AA261" s="142">
        <v>0</v>
      </c>
      <c r="AB261" s="142">
        <v>0</v>
      </c>
      <c r="AC261" s="142">
        <v>0</v>
      </c>
      <c r="AD261" s="142">
        <v>0</v>
      </c>
      <c r="AE261" s="142">
        <v>0</v>
      </c>
      <c r="AF261" s="142">
        <v>0</v>
      </c>
      <c r="AG261" s="144">
        <v>0</v>
      </c>
      <c r="AH261" s="142">
        <v>0</v>
      </c>
      <c r="AI261" s="142">
        <v>0</v>
      </c>
      <c r="AJ261" s="144">
        <v>0</v>
      </c>
      <c r="AK261" s="144">
        <v>0</v>
      </c>
      <c r="AL261" s="143">
        <v>0</v>
      </c>
      <c r="AM261" s="144"/>
      <c r="AN261" s="144"/>
      <c r="AO261" s="144"/>
      <c r="AP261" s="144"/>
      <c r="AQ261" s="142">
        <v>0</v>
      </c>
      <c r="AR261" s="142">
        <v>0</v>
      </c>
      <c r="AS261" s="142">
        <v>0</v>
      </c>
      <c r="AT261" s="142">
        <v>0</v>
      </c>
      <c r="AU261" s="142">
        <v>0</v>
      </c>
      <c r="AV261" s="142">
        <v>0</v>
      </c>
      <c r="AW261" s="142">
        <v>0</v>
      </c>
      <c r="AX261" s="142">
        <v>0</v>
      </c>
      <c r="AY261" s="144">
        <v>0</v>
      </c>
      <c r="AZ261" s="142">
        <v>0</v>
      </c>
      <c r="BA261" s="142">
        <v>0</v>
      </c>
      <c r="BB261" s="144">
        <v>0</v>
      </c>
      <c r="BC261" s="144">
        <v>0</v>
      </c>
      <c r="BD261" s="143">
        <v>0</v>
      </c>
      <c r="BE261" s="144"/>
      <c r="BF261" s="144"/>
      <c r="BG261" s="144"/>
      <c r="BH261" s="144"/>
      <c r="BI261" s="142">
        <v>0</v>
      </c>
      <c r="BJ261" s="142">
        <v>0</v>
      </c>
      <c r="BK261" s="142">
        <v>0</v>
      </c>
      <c r="BL261" s="142">
        <v>0</v>
      </c>
      <c r="BM261" s="142">
        <v>0</v>
      </c>
      <c r="BN261" s="142">
        <v>0</v>
      </c>
      <c r="BO261" s="142">
        <v>0</v>
      </c>
      <c r="BP261" s="142">
        <v>0</v>
      </c>
      <c r="BQ261" s="144">
        <v>0</v>
      </c>
      <c r="BR261" s="142">
        <v>0</v>
      </c>
      <c r="BS261" s="142">
        <v>0</v>
      </c>
      <c r="BT261" s="144">
        <v>0</v>
      </c>
      <c r="BU261" s="144">
        <v>0</v>
      </c>
      <c r="BV261" s="143">
        <v>0</v>
      </c>
      <c r="BW261" s="144"/>
      <c r="BX261" s="144"/>
      <c r="BY261" s="144"/>
      <c r="BZ261" s="144"/>
      <c r="CA261" s="142">
        <v>0</v>
      </c>
      <c r="CB261" s="142">
        <v>0</v>
      </c>
      <c r="CC261" s="142">
        <v>0</v>
      </c>
      <c r="CD261" s="142">
        <v>0</v>
      </c>
      <c r="CE261" s="142">
        <v>0</v>
      </c>
      <c r="CF261" s="142">
        <v>0</v>
      </c>
      <c r="CG261" s="142">
        <v>0</v>
      </c>
      <c r="CH261" s="142">
        <v>0</v>
      </c>
      <c r="CI261" s="144">
        <v>0</v>
      </c>
      <c r="CJ261" s="142">
        <v>0</v>
      </c>
      <c r="CK261" s="142">
        <v>0</v>
      </c>
      <c r="CL261" s="144">
        <v>0</v>
      </c>
      <c r="CM261" s="144">
        <v>0</v>
      </c>
      <c r="CN261" s="143">
        <v>0</v>
      </c>
      <c r="CO261" s="144"/>
      <c r="CP261" s="144"/>
      <c r="CQ261" s="144"/>
      <c r="CR261" s="144"/>
      <c r="CS261" s="142">
        <v>0</v>
      </c>
      <c r="CT261" s="142">
        <v>0</v>
      </c>
      <c r="CU261" s="142">
        <v>0</v>
      </c>
      <c r="CV261" s="142">
        <v>0</v>
      </c>
      <c r="CW261" s="142">
        <v>0</v>
      </c>
      <c r="CX261" s="142">
        <v>0</v>
      </c>
      <c r="CY261" s="142">
        <v>0</v>
      </c>
      <c r="CZ261" s="142">
        <v>0</v>
      </c>
      <c r="DA261" s="144">
        <v>0</v>
      </c>
      <c r="DB261" s="142">
        <v>0</v>
      </c>
      <c r="DC261" s="142">
        <v>0</v>
      </c>
      <c r="DD261" s="144">
        <v>0</v>
      </c>
      <c r="DE261" s="144">
        <v>0</v>
      </c>
      <c r="DF261" s="143">
        <v>0</v>
      </c>
    </row>
    <row r="262" spans="1:110" ht="12.75" hidden="1" customHeight="1" outlineLevel="1" x14ac:dyDescent="0.25">
      <c r="A262" s="141">
        <v>8815</v>
      </c>
      <c r="B262" s="141" t="s">
        <v>541</v>
      </c>
      <c r="C262" s="141"/>
      <c r="D262" s="141"/>
      <c r="E262" s="141"/>
      <c r="F262" s="142">
        <v>0</v>
      </c>
      <c r="G262" s="142">
        <v>0</v>
      </c>
      <c r="H262" s="142">
        <v>0</v>
      </c>
      <c r="I262" s="142">
        <v>0</v>
      </c>
      <c r="J262" s="142">
        <v>0</v>
      </c>
      <c r="K262" s="142">
        <v>0</v>
      </c>
      <c r="L262" s="142">
        <v>0</v>
      </c>
      <c r="M262" s="142">
        <v>0</v>
      </c>
      <c r="N262" s="142">
        <v>0</v>
      </c>
      <c r="O262" s="142">
        <v>0</v>
      </c>
      <c r="P262" s="142">
        <v>0</v>
      </c>
      <c r="Q262" s="142">
        <v>0</v>
      </c>
      <c r="R262" s="142" t="s">
        <v>61</v>
      </c>
      <c r="S262" s="142">
        <v>0</v>
      </c>
      <c r="T262" s="143">
        <v>0</v>
      </c>
      <c r="U262" s="144"/>
      <c r="V262" s="144"/>
      <c r="W262" s="144"/>
      <c r="X262" s="144"/>
      <c r="Y262" s="142">
        <v>0</v>
      </c>
      <c r="Z262" s="142">
        <v>0</v>
      </c>
      <c r="AA262" s="142">
        <v>0</v>
      </c>
      <c r="AB262" s="142">
        <v>0</v>
      </c>
      <c r="AC262" s="142">
        <v>0</v>
      </c>
      <c r="AD262" s="142">
        <v>0</v>
      </c>
      <c r="AE262" s="142">
        <v>0</v>
      </c>
      <c r="AF262" s="142">
        <v>0</v>
      </c>
      <c r="AG262" s="144">
        <v>0</v>
      </c>
      <c r="AH262" s="142">
        <v>0</v>
      </c>
      <c r="AI262" s="142">
        <v>0</v>
      </c>
      <c r="AJ262" s="144">
        <v>0</v>
      </c>
      <c r="AK262" s="144">
        <v>0</v>
      </c>
      <c r="AL262" s="143">
        <v>0</v>
      </c>
      <c r="AM262" s="144"/>
      <c r="AN262" s="144"/>
      <c r="AO262" s="144"/>
      <c r="AP262" s="144"/>
      <c r="AQ262" s="142">
        <v>0</v>
      </c>
      <c r="AR262" s="142">
        <v>0</v>
      </c>
      <c r="AS262" s="142">
        <v>0</v>
      </c>
      <c r="AT262" s="142">
        <v>0</v>
      </c>
      <c r="AU262" s="142">
        <v>0</v>
      </c>
      <c r="AV262" s="142">
        <v>0</v>
      </c>
      <c r="AW262" s="142">
        <v>0</v>
      </c>
      <c r="AX262" s="142">
        <v>0</v>
      </c>
      <c r="AY262" s="144">
        <v>0</v>
      </c>
      <c r="AZ262" s="142">
        <v>0</v>
      </c>
      <c r="BA262" s="142">
        <v>0</v>
      </c>
      <c r="BB262" s="144">
        <v>0</v>
      </c>
      <c r="BC262" s="144">
        <v>0</v>
      </c>
      <c r="BD262" s="143">
        <v>0</v>
      </c>
      <c r="BE262" s="144"/>
      <c r="BF262" s="144"/>
      <c r="BG262" s="144"/>
      <c r="BH262" s="144"/>
      <c r="BI262" s="142">
        <v>0</v>
      </c>
      <c r="BJ262" s="142">
        <v>0</v>
      </c>
      <c r="BK262" s="142">
        <v>0</v>
      </c>
      <c r="BL262" s="142">
        <v>0</v>
      </c>
      <c r="BM262" s="142">
        <v>0</v>
      </c>
      <c r="BN262" s="142">
        <v>0</v>
      </c>
      <c r="BO262" s="142">
        <v>0</v>
      </c>
      <c r="BP262" s="142">
        <v>0</v>
      </c>
      <c r="BQ262" s="144">
        <v>0</v>
      </c>
      <c r="BR262" s="142">
        <v>0</v>
      </c>
      <c r="BS262" s="142">
        <v>0</v>
      </c>
      <c r="BT262" s="144">
        <v>0</v>
      </c>
      <c r="BU262" s="144">
        <v>0</v>
      </c>
      <c r="BV262" s="143">
        <v>0</v>
      </c>
      <c r="BW262" s="144"/>
      <c r="BX262" s="144"/>
      <c r="BY262" s="144"/>
      <c r="BZ262" s="144"/>
      <c r="CA262" s="142">
        <v>0</v>
      </c>
      <c r="CB262" s="142">
        <v>0</v>
      </c>
      <c r="CC262" s="142">
        <v>0</v>
      </c>
      <c r="CD262" s="142">
        <v>0</v>
      </c>
      <c r="CE262" s="142">
        <v>0</v>
      </c>
      <c r="CF262" s="142">
        <v>0</v>
      </c>
      <c r="CG262" s="142">
        <v>0</v>
      </c>
      <c r="CH262" s="142">
        <v>0</v>
      </c>
      <c r="CI262" s="144">
        <v>0</v>
      </c>
      <c r="CJ262" s="142">
        <v>0</v>
      </c>
      <c r="CK262" s="142">
        <v>0</v>
      </c>
      <c r="CL262" s="144">
        <v>0</v>
      </c>
      <c r="CM262" s="144">
        <v>0</v>
      </c>
      <c r="CN262" s="143">
        <v>0</v>
      </c>
      <c r="CO262" s="144"/>
      <c r="CP262" s="144"/>
      <c r="CQ262" s="144"/>
      <c r="CR262" s="144"/>
      <c r="CS262" s="142">
        <v>0</v>
      </c>
      <c r="CT262" s="142">
        <v>0</v>
      </c>
      <c r="CU262" s="142">
        <v>0</v>
      </c>
      <c r="CV262" s="142">
        <v>0</v>
      </c>
      <c r="CW262" s="142">
        <v>0</v>
      </c>
      <c r="CX262" s="142">
        <v>0</v>
      </c>
      <c r="CY262" s="142">
        <v>0</v>
      </c>
      <c r="CZ262" s="142">
        <v>0</v>
      </c>
      <c r="DA262" s="144">
        <v>0</v>
      </c>
      <c r="DB262" s="142">
        <v>0</v>
      </c>
      <c r="DC262" s="142">
        <v>0</v>
      </c>
      <c r="DD262" s="144">
        <v>0</v>
      </c>
      <c r="DE262" s="144">
        <v>0</v>
      </c>
      <c r="DF262" s="143">
        <v>0</v>
      </c>
    </row>
    <row r="263" spans="1:110" ht="12.75" hidden="1" customHeight="1" outlineLevel="1" x14ac:dyDescent="0.25">
      <c r="A263" s="141">
        <v>8816</v>
      </c>
      <c r="B263" s="141" t="s">
        <v>542</v>
      </c>
      <c r="C263" s="141"/>
      <c r="D263" s="141"/>
      <c r="E263" s="141"/>
      <c r="F263" s="142">
        <v>0</v>
      </c>
      <c r="G263" s="142">
        <v>0</v>
      </c>
      <c r="H263" s="142">
        <v>0</v>
      </c>
      <c r="I263" s="142">
        <v>0</v>
      </c>
      <c r="J263" s="142">
        <v>0</v>
      </c>
      <c r="K263" s="142">
        <v>0</v>
      </c>
      <c r="L263" s="142">
        <v>0</v>
      </c>
      <c r="M263" s="142">
        <v>0</v>
      </c>
      <c r="N263" s="142">
        <v>0</v>
      </c>
      <c r="O263" s="142">
        <v>0</v>
      </c>
      <c r="P263" s="142">
        <v>0</v>
      </c>
      <c r="Q263" s="142">
        <v>0</v>
      </c>
      <c r="R263" s="142" t="s">
        <v>61</v>
      </c>
      <c r="S263" s="142">
        <v>0</v>
      </c>
      <c r="T263" s="143">
        <v>0</v>
      </c>
      <c r="U263" s="144"/>
      <c r="V263" s="144"/>
      <c r="W263" s="144"/>
      <c r="X263" s="144"/>
      <c r="Y263" s="142">
        <v>0</v>
      </c>
      <c r="Z263" s="142">
        <v>0</v>
      </c>
      <c r="AA263" s="142">
        <v>0</v>
      </c>
      <c r="AB263" s="142">
        <v>0</v>
      </c>
      <c r="AC263" s="142">
        <v>0</v>
      </c>
      <c r="AD263" s="142">
        <v>0</v>
      </c>
      <c r="AE263" s="142">
        <v>0</v>
      </c>
      <c r="AF263" s="142">
        <v>0</v>
      </c>
      <c r="AG263" s="144">
        <v>0</v>
      </c>
      <c r="AH263" s="142">
        <v>0</v>
      </c>
      <c r="AI263" s="142">
        <v>0</v>
      </c>
      <c r="AJ263" s="144">
        <v>0</v>
      </c>
      <c r="AK263" s="144">
        <v>0</v>
      </c>
      <c r="AL263" s="143">
        <v>0</v>
      </c>
      <c r="AM263" s="144"/>
      <c r="AN263" s="144"/>
      <c r="AO263" s="144"/>
      <c r="AP263" s="144"/>
      <c r="AQ263" s="142">
        <v>0</v>
      </c>
      <c r="AR263" s="142">
        <v>0</v>
      </c>
      <c r="AS263" s="142">
        <v>0</v>
      </c>
      <c r="AT263" s="142">
        <v>0</v>
      </c>
      <c r="AU263" s="142">
        <v>0</v>
      </c>
      <c r="AV263" s="142">
        <v>0</v>
      </c>
      <c r="AW263" s="142">
        <v>0</v>
      </c>
      <c r="AX263" s="142">
        <v>0</v>
      </c>
      <c r="AY263" s="144">
        <v>0</v>
      </c>
      <c r="AZ263" s="142">
        <v>0</v>
      </c>
      <c r="BA263" s="142">
        <v>0</v>
      </c>
      <c r="BB263" s="144">
        <v>0</v>
      </c>
      <c r="BC263" s="144">
        <v>0</v>
      </c>
      <c r="BD263" s="143">
        <v>0</v>
      </c>
      <c r="BE263" s="144"/>
      <c r="BF263" s="144"/>
      <c r="BG263" s="144"/>
      <c r="BH263" s="144"/>
      <c r="BI263" s="142">
        <v>0</v>
      </c>
      <c r="BJ263" s="142">
        <v>0</v>
      </c>
      <c r="BK263" s="142">
        <v>0</v>
      </c>
      <c r="BL263" s="142">
        <v>0</v>
      </c>
      <c r="BM263" s="142">
        <v>0</v>
      </c>
      <c r="BN263" s="142">
        <v>0</v>
      </c>
      <c r="BO263" s="142">
        <v>0</v>
      </c>
      <c r="BP263" s="142">
        <v>0</v>
      </c>
      <c r="BQ263" s="144">
        <v>0</v>
      </c>
      <c r="BR263" s="142">
        <v>0</v>
      </c>
      <c r="BS263" s="142">
        <v>0</v>
      </c>
      <c r="BT263" s="144">
        <v>0</v>
      </c>
      <c r="BU263" s="144">
        <v>0</v>
      </c>
      <c r="BV263" s="143">
        <v>0</v>
      </c>
      <c r="BW263" s="144"/>
      <c r="BX263" s="144"/>
      <c r="BY263" s="144"/>
      <c r="BZ263" s="144"/>
      <c r="CA263" s="142">
        <v>0</v>
      </c>
      <c r="CB263" s="142">
        <v>0</v>
      </c>
      <c r="CC263" s="142">
        <v>0</v>
      </c>
      <c r="CD263" s="142">
        <v>0</v>
      </c>
      <c r="CE263" s="142">
        <v>0</v>
      </c>
      <c r="CF263" s="142">
        <v>0</v>
      </c>
      <c r="CG263" s="142">
        <v>0</v>
      </c>
      <c r="CH263" s="142">
        <v>0</v>
      </c>
      <c r="CI263" s="144">
        <v>0</v>
      </c>
      <c r="CJ263" s="142">
        <v>0</v>
      </c>
      <c r="CK263" s="142">
        <v>0</v>
      </c>
      <c r="CL263" s="144">
        <v>0</v>
      </c>
      <c r="CM263" s="144">
        <v>0</v>
      </c>
      <c r="CN263" s="143">
        <v>0</v>
      </c>
      <c r="CO263" s="144"/>
      <c r="CP263" s="144"/>
      <c r="CQ263" s="144"/>
      <c r="CR263" s="144"/>
      <c r="CS263" s="142">
        <v>0</v>
      </c>
      <c r="CT263" s="142">
        <v>0</v>
      </c>
      <c r="CU263" s="142">
        <v>0</v>
      </c>
      <c r="CV263" s="142">
        <v>0</v>
      </c>
      <c r="CW263" s="142">
        <v>0</v>
      </c>
      <c r="CX263" s="142">
        <v>0</v>
      </c>
      <c r="CY263" s="142">
        <v>0</v>
      </c>
      <c r="CZ263" s="142">
        <v>0</v>
      </c>
      <c r="DA263" s="144">
        <v>0</v>
      </c>
      <c r="DB263" s="142">
        <v>0</v>
      </c>
      <c r="DC263" s="142">
        <v>0</v>
      </c>
      <c r="DD263" s="144">
        <v>0</v>
      </c>
      <c r="DE263" s="144">
        <v>0</v>
      </c>
      <c r="DF263" s="143">
        <v>0</v>
      </c>
    </row>
    <row r="264" spans="1:110" ht="12.75" hidden="1" customHeight="1" outlineLevel="1" x14ac:dyDescent="0.25">
      <c r="A264" s="141">
        <v>8817</v>
      </c>
      <c r="B264" s="141" t="s">
        <v>543</v>
      </c>
      <c r="C264" s="141"/>
      <c r="D264" s="141"/>
      <c r="E264" s="141"/>
      <c r="F264" s="142">
        <v>0</v>
      </c>
      <c r="G264" s="142">
        <v>0</v>
      </c>
      <c r="H264" s="142">
        <v>0</v>
      </c>
      <c r="I264" s="142">
        <v>0</v>
      </c>
      <c r="J264" s="142">
        <v>0</v>
      </c>
      <c r="K264" s="142">
        <v>0</v>
      </c>
      <c r="L264" s="142">
        <v>0</v>
      </c>
      <c r="M264" s="142">
        <v>0</v>
      </c>
      <c r="N264" s="142">
        <v>0</v>
      </c>
      <c r="O264" s="142">
        <v>0</v>
      </c>
      <c r="P264" s="142">
        <v>0</v>
      </c>
      <c r="Q264" s="142">
        <v>0</v>
      </c>
      <c r="R264" s="142" t="s">
        <v>61</v>
      </c>
      <c r="S264" s="142">
        <v>0</v>
      </c>
      <c r="T264" s="143">
        <v>0</v>
      </c>
      <c r="U264" s="144"/>
      <c r="V264" s="144"/>
      <c r="W264" s="144"/>
      <c r="X264" s="144"/>
      <c r="Y264" s="142">
        <v>0</v>
      </c>
      <c r="Z264" s="142">
        <v>0</v>
      </c>
      <c r="AA264" s="142">
        <v>0</v>
      </c>
      <c r="AB264" s="142">
        <v>0</v>
      </c>
      <c r="AC264" s="142">
        <v>0</v>
      </c>
      <c r="AD264" s="142">
        <v>0</v>
      </c>
      <c r="AE264" s="142">
        <v>0</v>
      </c>
      <c r="AF264" s="142">
        <v>0</v>
      </c>
      <c r="AG264" s="144">
        <v>0</v>
      </c>
      <c r="AH264" s="142">
        <v>0</v>
      </c>
      <c r="AI264" s="142">
        <v>0</v>
      </c>
      <c r="AJ264" s="144">
        <v>0</v>
      </c>
      <c r="AK264" s="144">
        <v>0</v>
      </c>
      <c r="AL264" s="143">
        <v>0</v>
      </c>
      <c r="AM264" s="144"/>
      <c r="AN264" s="144"/>
      <c r="AO264" s="144"/>
      <c r="AP264" s="144"/>
      <c r="AQ264" s="142">
        <v>0</v>
      </c>
      <c r="AR264" s="142">
        <v>0</v>
      </c>
      <c r="AS264" s="142">
        <v>0</v>
      </c>
      <c r="AT264" s="142">
        <v>0</v>
      </c>
      <c r="AU264" s="142">
        <v>0</v>
      </c>
      <c r="AV264" s="142">
        <v>0</v>
      </c>
      <c r="AW264" s="142">
        <v>0</v>
      </c>
      <c r="AX264" s="142">
        <v>0</v>
      </c>
      <c r="AY264" s="144">
        <v>0</v>
      </c>
      <c r="AZ264" s="142">
        <v>0</v>
      </c>
      <c r="BA264" s="142">
        <v>0</v>
      </c>
      <c r="BB264" s="144">
        <v>0</v>
      </c>
      <c r="BC264" s="144">
        <v>0</v>
      </c>
      <c r="BD264" s="143">
        <v>0</v>
      </c>
      <c r="BE264" s="144"/>
      <c r="BF264" s="144"/>
      <c r="BG264" s="144"/>
      <c r="BH264" s="144"/>
      <c r="BI264" s="142">
        <v>0</v>
      </c>
      <c r="BJ264" s="142">
        <v>0</v>
      </c>
      <c r="BK264" s="142">
        <v>0</v>
      </c>
      <c r="BL264" s="142">
        <v>0</v>
      </c>
      <c r="BM264" s="142">
        <v>0</v>
      </c>
      <c r="BN264" s="142">
        <v>0</v>
      </c>
      <c r="BO264" s="142">
        <v>0</v>
      </c>
      <c r="BP264" s="142">
        <v>0</v>
      </c>
      <c r="BQ264" s="144">
        <v>0</v>
      </c>
      <c r="BR264" s="142">
        <v>0</v>
      </c>
      <c r="BS264" s="142">
        <v>0</v>
      </c>
      <c r="BT264" s="144">
        <v>0</v>
      </c>
      <c r="BU264" s="144">
        <v>0</v>
      </c>
      <c r="BV264" s="143">
        <v>0</v>
      </c>
      <c r="BW264" s="144"/>
      <c r="BX264" s="144"/>
      <c r="BY264" s="144"/>
      <c r="BZ264" s="144"/>
      <c r="CA264" s="142">
        <v>0</v>
      </c>
      <c r="CB264" s="142">
        <v>0</v>
      </c>
      <c r="CC264" s="142">
        <v>0</v>
      </c>
      <c r="CD264" s="142">
        <v>0</v>
      </c>
      <c r="CE264" s="142">
        <v>0</v>
      </c>
      <c r="CF264" s="142">
        <v>0</v>
      </c>
      <c r="CG264" s="142">
        <v>0</v>
      </c>
      <c r="CH264" s="142">
        <v>0</v>
      </c>
      <c r="CI264" s="144">
        <v>0</v>
      </c>
      <c r="CJ264" s="142">
        <v>0</v>
      </c>
      <c r="CK264" s="142">
        <v>0</v>
      </c>
      <c r="CL264" s="144">
        <v>0</v>
      </c>
      <c r="CM264" s="144">
        <v>0</v>
      </c>
      <c r="CN264" s="143">
        <v>0</v>
      </c>
      <c r="CO264" s="144"/>
      <c r="CP264" s="144"/>
      <c r="CQ264" s="144"/>
      <c r="CR264" s="144"/>
      <c r="CS264" s="142">
        <v>0</v>
      </c>
      <c r="CT264" s="142">
        <v>0</v>
      </c>
      <c r="CU264" s="142">
        <v>0</v>
      </c>
      <c r="CV264" s="142">
        <v>0</v>
      </c>
      <c r="CW264" s="142">
        <v>0</v>
      </c>
      <c r="CX264" s="142">
        <v>0</v>
      </c>
      <c r="CY264" s="142">
        <v>0</v>
      </c>
      <c r="CZ264" s="142">
        <v>0</v>
      </c>
      <c r="DA264" s="144">
        <v>0</v>
      </c>
      <c r="DB264" s="142">
        <v>0</v>
      </c>
      <c r="DC264" s="142">
        <v>0</v>
      </c>
      <c r="DD264" s="144">
        <v>0</v>
      </c>
      <c r="DE264" s="144">
        <v>0</v>
      </c>
      <c r="DF264" s="143">
        <v>0</v>
      </c>
    </row>
    <row r="265" spans="1:110" ht="12.75" hidden="1" customHeight="1" outlineLevel="1" x14ac:dyDescent="0.25">
      <c r="A265" s="141">
        <v>8818</v>
      </c>
      <c r="B265" s="141" t="s">
        <v>544</v>
      </c>
      <c r="C265" s="141"/>
      <c r="D265" s="141"/>
      <c r="E265" s="141"/>
      <c r="F265" s="142">
        <v>0</v>
      </c>
      <c r="G265" s="142">
        <v>0</v>
      </c>
      <c r="H265" s="142">
        <v>0</v>
      </c>
      <c r="I265" s="142">
        <v>0</v>
      </c>
      <c r="J265" s="142">
        <v>0</v>
      </c>
      <c r="K265" s="142">
        <v>0</v>
      </c>
      <c r="L265" s="142">
        <v>0</v>
      </c>
      <c r="M265" s="142">
        <v>0</v>
      </c>
      <c r="N265" s="142">
        <v>0</v>
      </c>
      <c r="O265" s="142">
        <v>0</v>
      </c>
      <c r="P265" s="142">
        <v>0</v>
      </c>
      <c r="Q265" s="142">
        <v>0</v>
      </c>
      <c r="R265" s="142" t="s">
        <v>61</v>
      </c>
      <c r="S265" s="142">
        <v>0</v>
      </c>
      <c r="T265" s="143">
        <v>0</v>
      </c>
      <c r="U265" s="144"/>
      <c r="V265" s="144"/>
      <c r="W265" s="144"/>
      <c r="X265" s="144"/>
      <c r="Y265" s="142">
        <v>0</v>
      </c>
      <c r="Z265" s="142">
        <v>0</v>
      </c>
      <c r="AA265" s="142">
        <v>0</v>
      </c>
      <c r="AB265" s="142">
        <v>0</v>
      </c>
      <c r="AC265" s="142">
        <v>0</v>
      </c>
      <c r="AD265" s="142">
        <v>0</v>
      </c>
      <c r="AE265" s="142">
        <v>0</v>
      </c>
      <c r="AF265" s="142">
        <v>0</v>
      </c>
      <c r="AG265" s="144">
        <v>0</v>
      </c>
      <c r="AH265" s="142">
        <v>0</v>
      </c>
      <c r="AI265" s="142">
        <v>0</v>
      </c>
      <c r="AJ265" s="144">
        <v>0</v>
      </c>
      <c r="AK265" s="144">
        <v>0</v>
      </c>
      <c r="AL265" s="143">
        <v>0</v>
      </c>
      <c r="AM265" s="144"/>
      <c r="AN265" s="144"/>
      <c r="AO265" s="144"/>
      <c r="AP265" s="144"/>
      <c r="AQ265" s="142">
        <v>0</v>
      </c>
      <c r="AR265" s="142">
        <v>0</v>
      </c>
      <c r="AS265" s="142">
        <v>0</v>
      </c>
      <c r="AT265" s="142">
        <v>0</v>
      </c>
      <c r="AU265" s="142">
        <v>0</v>
      </c>
      <c r="AV265" s="142">
        <v>0</v>
      </c>
      <c r="AW265" s="142">
        <v>0</v>
      </c>
      <c r="AX265" s="142">
        <v>0</v>
      </c>
      <c r="AY265" s="144">
        <v>0</v>
      </c>
      <c r="AZ265" s="142">
        <v>0</v>
      </c>
      <c r="BA265" s="142">
        <v>0</v>
      </c>
      <c r="BB265" s="144">
        <v>0</v>
      </c>
      <c r="BC265" s="144">
        <v>0</v>
      </c>
      <c r="BD265" s="143">
        <v>0</v>
      </c>
      <c r="BE265" s="144"/>
      <c r="BF265" s="144"/>
      <c r="BG265" s="144"/>
      <c r="BH265" s="144"/>
      <c r="BI265" s="142">
        <v>0</v>
      </c>
      <c r="BJ265" s="142">
        <v>0</v>
      </c>
      <c r="BK265" s="142">
        <v>0</v>
      </c>
      <c r="BL265" s="142">
        <v>0</v>
      </c>
      <c r="BM265" s="142">
        <v>0</v>
      </c>
      <c r="BN265" s="142">
        <v>0</v>
      </c>
      <c r="BO265" s="142">
        <v>0</v>
      </c>
      <c r="BP265" s="142">
        <v>0</v>
      </c>
      <c r="BQ265" s="144">
        <v>0</v>
      </c>
      <c r="BR265" s="142">
        <v>0</v>
      </c>
      <c r="BS265" s="142">
        <v>0</v>
      </c>
      <c r="BT265" s="144">
        <v>0</v>
      </c>
      <c r="BU265" s="144">
        <v>0</v>
      </c>
      <c r="BV265" s="143">
        <v>0</v>
      </c>
      <c r="BW265" s="144"/>
      <c r="BX265" s="144"/>
      <c r="BY265" s="144"/>
      <c r="BZ265" s="144"/>
      <c r="CA265" s="142">
        <v>0</v>
      </c>
      <c r="CB265" s="142">
        <v>0</v>
      </c>
      <c r="CC265" s="142">
        <v>0</v>
      </c>
      <c r="CD265" s="142">
        <v>0</v>
      </c>
      <c r="CE265" s="142">
        <v>0</v>
      </c>
      <c r="CF265" s="142">
        <v>0</v>
      </c>
      <c r="CG265" s="142">
        <v>0</v>
      </c>
      <c r="CH265" s="142">
        <v>0</v>
      </c>
      <c r="CI265" s="144">
        <v>0</v>
      </c>
      <c r="CJ265" s="142">
        <v>0</v>
      </c>
      <c r="CK265" s="142">
        <v>0</v>
      </c>
      <c r="CL265" s="144">
        <v>0</v>
      </c>
      <c r="CM265" s="144">
        <v>0</v>
      </c>
      <c r="CN265" s="143">
        <v>0</v>
      </c>
      <c r="CO265" s="144"/>
      <c r="CP265" s="144"/>
      <c r="CQ265" s="144"/>
      <c r="CR265" s="144"/>
      <c r="CS265" s="142">
        <v>0</v>
      </c>
      <c r="CT265" s="142">
        <v>0</v>
      </c>
      <c r="CU265" s="142">
        <v>0</v>
      </c>
      <c r="CV265" s="142">
        <v>0</v>
      </c>
      <c r="CW265" s="142">
        <v>0</v>
      </c>
      <c r="CX265" s="142">
        <v>0</v>
      </c>
      <c r="CY265" s="142">
        <v>0</v>
      </c>
      <c r="CZ265" s="142">
        <v>0</v>
      </c>
      <c r="DA265" s="144">
        <v>0</v>
      </c>
      <c r="DB265" s="142">
        <v>0</v>
      </c>
      <c r="DC265" s="142">
        <v>0</v>
      </c>
      <c r="DD265" s="144">
        <v>0</v>
      </c>
      <c r="DE265" s="144">
        <v>0</v>
      </c>
      <c r="DF265" s="143">
        <v>0</v>
      </c>
    </row>
    <row r="266" spans="1:110" ht="12.75" hidden="1" customHeight="1" outlineLevel="1" x14ac:dyDescent="0.25">
      <c r="A266" s="141">
        <v>8819</v>
      </c>
      <c r="B266" s="141" t="s">
        <v>545</v>
      </c>
      <c r="C266" s="141"/>
      <c r="D266" s="141"/>
      <c r="E266" s="141"/>
      <c r="F266" s="142">
        <v>0</v>
      </c>
      <c r="G266" s="142">
        <v>0</v>
      </c>
      <c r="H266" s="142">
        <v>0</v>
      </c>
      <c r="I266" s="142">
        <v>0</v>
      </c>
      <c r="J266" s="142">
        <v>0</v>
      </c>
      <c r="K266" s="142">
        <v>0</v>
      </c>
      <c r="L266" s="142">
        <v>0</v>
      </c>
      <c r="M266" s="142">
        <v>0</v>
      </c>
      <c r="N266" s="142">
        <v>0</v>
      </c>
      <c r="O266" s="142">
        <v>0</v>
      </c>
      <c r="P266" s="142">
        <v>0</v>
      </c>
      <c r="Q266" s="142">
        <v>0</v>
      </c>
      <c r="R266" s="142" t="s">
        <v>61</v>
      </c>
      <c r="S266" s="142">
        <v>0</v>
      </c>
      <c r="T266" s="143">
        <v>0</v>
      </c>
      <c r="U266" s="144"/>
      <c r="V266" s="144"/>
      <c r="W266" s="144"/>
      <c r="X266" s="144"/>
      <c r="Y266" s="142">
        <v>0</v>
      </c>
      <c r="Z266" s="142">
        <v>0</v>
      </c>
      <c r="AA266" s="142">
        <v>0</v>
      </c>
      <c r="AB266" s="142">
        <v>0</v>
      </c>
      <c r="AC266" s="142">
        <v>0</v>
      </c>
      <c r="AD266" s="142">
        <v>0</v>
      </c>
      <c r="AE266" s="142">
        <v>0</v>
      </c>
      <c r="AF266" s="142">
        <v>0</v>
      </c>
      <c r="AG266" s="144">
        <v>0</v>
      </c>
      <c r="AH266" s="142">
        <v>0</v>
      </c>
      <c r="AI266" s="142">
        <v>0</v>
      </c>
      <c r="AJ266" s="144">
        <v>0</v>
      </c>
      <c r="AK266" s="144">
        <v>0</v>
      </c>
      <c r="AL266" s="143">
        <v>0</v>
      </c>
      <c r="AM266" s="144"/>
      <c r="AN266" s="144"/>
      <c r="AO266" s="144"/>
      <c r="AP266" s="144"/>
      <c r="AQ266" s="142">
        <v>0</v>
      </c>
      <c r="AR266" s="142">
        <v>0</v>
      </c>
      <c r="AS266" s="142">
        <v>0</v>
      </c>
      <c r="AT266" s="142">
        <v>0</v>
      </c>
      <c r="AU266" s="142">
        <v>0</v>
      </c>
      <c r="AV266" s="142">
        <v>0</v>
      </c>
      <c r="AW266" s="142">
        <v>0</v>
      </c>
      <c r="AX266" s="142">
        <v>0</v>
      </c>
      <c r="AY266" s="144">
        <v>0</v>
      </c>
      <c r="AZ266" s="142">
        <v>0</v>
      </c>
      <c r="BA266" s="142">
        <v>0</v>
      </c>
      <c r="BB266" s="144">
        <v>0</v>
      </c>
      <c r="BC266" s="144">
        <v>0</v>
      </c>
      <c r="BD266" s="143">
        <v>0</v>
      </c>
      <c r="BE266" s="144"/>
      <c r="BF266" s="144"/>
      <c r="BG266" s="144"/>
      <c r="BH266" s="144"/>
      <c r="BI266" s="142">
        <v>0</v>
      </c>
      <c r="BJ266" s="142">
        <v>0</v>
      </c>
      <c r="BK266" s="142">
        <v>0</v>
      </c>
      <c r="BL266" s="142">
        <v>0</v>
      </c>
      <c r="BM266" s="142">
        <v>0</v>
      </c>
      <c r="BN266" s="142">
        <v>0</v>
      </c>
      <c r="BO266" s="142">
        <v>0</v>
      </c>
      <c r="BP266" s="142">
        <v>0</v>
      </c>
      <c r="BQ266" s="144">
        <v>0</v>
      </c>
      <c r="BR266" s="142">
        <v>0</v>
      </c>
      <c r="BS266" s="142">
        <v>0</v>
      </c>
      <c r="BT266" s="144">
        <v>0</v>
      </c>
      <c r="BU266" s="144">
        <v>0</v>
      </c>
      <c r="BV266" s="143">
        <v>0</v>
      </c>
      <c r="BW266" s="144"/>
      <c r="BX266" s="144"/>
      <c r="BY266" s="144"/>
      <c r="BZ266" s="144"/>
      <c r="CA266" s="142">
        <v>0</v>
      </c>
      <c r="CB266" s="142">
        <v>0</v>
      </c>
      <c r="CC266" s="142">
        <v>0</v>
      </c>
      <c r="CD266" s="142">
        <v>0</v>
      </c>
      <c r="CE266" s="142">
        <v>0</v>
      </c>
      <c r="CF266" s="142">
        <v>0</v>
      </c>
      <c r="CG266" s="142">
        <v>0</v>
      </c>
      <c r="CH266" s="142">
        <v>0</v>
      </c>
      <c r="CI266" s="144">
        <v>0</v>
      </c>
      <c r="CJ266" s="142">
        <v>0</v>
      </c>
      <c r="CK266" s="142">
        <v>0</v>
      </c>
      <c r="CL266" s="144">
        <v>0</v>
      </c>
      <c r="CM266" s="144">
        <v>0</v>
      </c>
      <c r="CN266" s="143">
        <v>0</v>
      </c>
      <c r="CO266" s="144"/>
      <c r="CP266" s="144"/>
      <c r="CQ266" s="144"/>
      <c r="CR266" s="144"/>
      <c r="CS266" s="142">
        <v>0</v>
      </c>
      <c r="CT266" s="142">
        <v>0</v>
      </c>
      <c r="CU266" s="142">
        <v>0</v>
      </c>
      <c r="CV266" s="142">
        <v>0</v>
      </c>
      <c r="CW266" s="142">
        <v>0</v>
      </c>
      <c r="CX266" s="142">
        <v>0</v>
      </c>
      <c r="CY266" s="142">
        <v>0</v>
      </c>
      <c r="CZ266" s="142">
        <v>0</v>
      </c>
      <c r="DA266" s="144">
        <v>0</v>
      </c>
      <c r="DB266" s="142">
        <v>0</v>
      </c>
      <c r="DC266" s="142">
        <v>0</v>
      </c>
      <c r="DD266" s="144">
        <v>0</v>
      </c>
      <c r="DE266" s="144">
        <v>0</v>
      </c>
      <c r="DF266" s="143">
        <v>0</v>
      </c>
    </row>
    <row r="267" spans="1:110" ht="12.75" hidden="1" customHeight="1" outlineLevel="1" x14ac:dyDescent="0.25">
      <c r="A267" s="141">
        <v>8850</v>
      </c>
      <c r="B267" s="141" t="s">
        <v>546</v>
      </c>
      <c r="C267" s="141"/>
      <c r="D267" s="141"/>
      <c r="E267" s="141"/>
      <c r="F267" s="142">
        <v>0</v>
      </c>
      <c r="G267" s="142">
        <v>0</v>
      </c>
      <c r="H267" s="142">
        <v>0</v>
      </c>
      <c r="I267" s="142">
        <v>0</v>
      </c>
      <c r="J267" s="142">
        <v>0</v>
      </c>
      <c r="K267" s="142">
        <v>0</v>
      </c>
      <c r="L267" s="142">
        <v>0</v>
      </c>
      <c r="M267" s="142">
        <v>0</v>
      </c>
      <c r="N267" s="142">
        <v>0</v>
      </c>
      <c r="O267" s="142">
        <v>0</v>
      </c>
      <c r="P267" s="142">
        <v>0</v>
      </c>
      <c r="Q267" s="142">
        <v>0</v>
      </c>
      <c r="R267" s="142" t="s">
        <v>61</v>
      </c>
      <c r="S267" s="142">
        <v>0</v>
      </c>
      <c r="T267" s="143">
        <v>0</v>
      </c>
      <c r="U267" s="144"/>
      <c r="V267" s="144"/>
      <c r="W267" s="144"/>
      <c r="X267" s="144"/>
      <c r="Y267" s="142">
        <v>0</v>
      </c>
      <c r="Z267" s="142">
        <v>0</v>
      </c>
      <c r="AA267" s="142">
        <v>0</v>
      </c>
      <c r="AB267" s="142">
        <v>0</v>
      </c>
      <c r="AC267" s="142">
        <v>0</v>
      </c>
      <c r="AD267" s="142">
        <v>0</v>
      </c>
      <c r="AE267" s="142">
        <v>0</v>
      </c>
      <c r="AF267" s="142">
        <v>0</v>
      </c>
      <c r="AG267" s="144">
        <v>0</v>
      </c>
      <c r="AH267" s="142">
        <v>0</v>
      </c>
      <c r="AI267" s="142">
        <v>0</v>
      </c>
      <c r="AJ267" s="144">
        <v>0</v>
      </c>
      <c r="AK267" s="144">
        <v>0</v>
      </c>
      <c r="AL267" s="143">
        <v>0</v>
      </c>
      <c r="AM267" s="144"/>
      <c r="AN267" s="144"/>
      <c r="AO267" s="144"/>
      <c r="AP267" s="144"/>
      <c r="AQ267" s="142">
        <v>0</v>
      </c>
      <c r="AR267" s="142">
        <v>0</v>
      </c>
      <c r="AS267" s="142">
        <v>0</v>
      </c>
      <c r="AT267" s="142">
        <v>0</v>
      </c>
      <c r="AU267" s="142">
        <v>0</v>
      </c>
      <c r="AV267" s="142">
        <v>0</v>
      </c>
      <c r="AW267" s="142">
        <v>0</v>
      </c>
      <c r="AX267" s="142">
        <v>0</v>
      </c>
      <c r="AY267" s="144">
        <v>0</v>
      </c>
      <c r="AZ267" s="142">
        <v>0</v>
      </c>
      <c r="BA267" s="142">
        <v>0</v>
      </c>
      <c r="BB267" s="144">
        <v>0</v>
      </c>
      <c r="BC267" s="144">
        <v>0</v>
      </c>
      <c r="BD267" s="143">
        <v>0</v>
      </c>
      <c r="BE267" s="144"/>
      <c r="BF267" s="144"/>
      <c r="BG267" s="144"/>
      <c r="BH267" s="144"/>
      <c r="BI267" s="142">
        <v>0</v>
      </c>
      <c r="BJ267" s="142">
        <v>0</v>
      </c>
      <c r="BK267" s="142">
        <v>0</v>
      </c>
      <c r="BL267" s="142">
        <v>0</v>
      </c>
      <c r="BM267" s="142">
        <v>0</v>
      </c>
      <c r="BN267" s="142">
        <v>0</v>
      </c>
      <c r="BO267" s="142">
        <v>0</v>
      </c>
      <c r="BP267" s="142">
        <v>0</v>
      </c>
      <c r="BQ267" s="144">
        <v>0</v>
      </c>
      <c r="BR267" s="142">
        <v>0</v>
      </c>
      <c r="BS267" s="142">
        <v>0</v>
      </c>
      <c r="BT267" s="144">
        <v>0</v>
      </c>
      <c r="BU267" s="144">
        <v>0</v>
      </c>
      <c r="BV267" s="143">
        <v>0</v>
      </c>
      <c r="BW267" s="144"/>
      <c r="BX267" s="144"/>
      <c r="BY267" s="144"/>
      <c r="BZ267" s="144"/>
      <c r="CA267" s="142">
        <v>0</v>
      </c>
      <c r="CB267" s="142">
        <v>0</v>
      </c>
      <c r="CC267" s="142">
        <v>0</v>
      </c>
      <c r="CD267" s="142">
        <v>0</v>
      </c>
      <c r="CE267" s="142">
        <v>0</v>
      </c>
      <c r="CF267" s="142">
        <v>0</v>
      </c>
      <c r="CG267" s="142">
        <v>0</v>
      </c>
      <c r="CH267" s="142">
        <v>0</v>
      </c>
      <c r="CI267" s="144">
        <v>0</v>
      </c>
      <c r="CJ267" s="142">
        <v>0</v>
      </c>
      <c r="CK267" s="142">
        <v>0</v>
      </c>
      <c r="CL267" s="144">
        <v>0</v>
      </c>
      <c r="CM267" s="144">
        <v>0</v>
      </c>
      <c r="CN267" s="143">
        <v>0</v>
      </c>
      <c r="CO267" s="144"/>
      <c r="CP267" s="144"/>
      <c r="CQ267" s="144"/>
      <c r="CR267" s="144"/>
      <c r="CS267" s="142">
        <v>0</v>
      </c>
      <c r="CT267" s="142">
        <v>0</v>
      </c>
      <c r="CU267" s="142">
        <v>0</v>
      </c>
      <c r="CV267" s="142">
        <v>0</v>
      </c>
      <c r="CW267" s="142">
        <v>0</v>
      </c>
      <c r="CX267" s="142">
        <v>0</v>
      </c>
      <c r="CY267" s="142">
        <v>0</v>
      </c>
      <c r="CZ267" s="142">
        <v>0</v>
      </c>
      <c r="DA267" s="144">
        <v>0</v>
      </c>
      <c r="DB267" s="142">
        <v>0</v>
      </c>
      <c r="DC267" s="142">
        <v>0</v>
      </c>
      <c r="DD267" s="144">
        <v>0</v>
      </c>
      <c r="DE267" s="144">
        <v>0</v>
      </c>
      <c r="DF267" s="143">
        <v>0</v>
      </c>
    </row>
    <row r="268" spans="1:110" ht="12.75" hidden="1" customHeight="1" outlineLevel="1" x14ac:dyDescent="0.25">
      <c r="A268" s="141" t="s">
        <v>451</v>
      </c>
      <c r="B268" s="141" t="s">
        <v>452</v>
      </c>
      <c r="C268" s="141"/>
      <c r="D268" s="141"/>
      <c r="E268" s="141"/>
      <c r="F268" s="142">
        <v>0</v>
      </c>
      <c r="G268" s="142">
        <v>0</v>
      </c>
      <c r="H268" s="142">
        <v>0</v>
      </c>
      <c r="I268" s="142">
        <v>0</v>
      </c>
      <c r="J268" s="142">
        <v>0</v>
      </c>
      <c r="K268" s="142">
        <v>0</v>
      </c>
      <c r="L268" s="142">
        <v>0</v>
      </c>
      <c r="M268" s="142">
        <v>0</v>
      </c>
      <c r="N268" s="142">
        <v>0</v>
      </c>
      <c r="O268" s="142">
        <v>0</v>
      </c>
      <c r="P268" s="142">
        <v>0</v>
      </c>
      <c r="Q268" s="142">
        <v>0</v>
      </c>
      <c r="R268" s="142" t="s">
        <v>61</v>
      </c>
      <c r="S268" s="142">
        <v>0</v>
      </c>
      <c r="T268" s="143">
        <v>0</v>
      </c>
      <c r="U268" s="144"/>
      <c r="V268" s="144"/>
      <c r="W268" s="144"/>
      <c r="X268" s="144"/>
      <c r="Y268" s="142">
        <v>0</v>
      </c>
      <c r="Z268" s="142">
        <v>0</v>
      </c>
      <c r="AA268" s="142">
        <v>0</v>
      </c>
      <c r="AB268" s="142">
        <v>0</v>
      </c>
      <c r="AC268" s="142">
        <v>0</v>
      </c>
      <c r="AD268" s="142">
        <v>0</v>
      </c>
      <c r="AE268" s="142">
        <v>0</v>
      </c>
      <c r="AF268" s="142">
        <v>0</v>
      </c>
      <c r="AG268" s="144">
        <v>0</v>
      </c>
      <c r="AH268" s="142">
        <v>0</v>
      </c>
      <c r="AI268" s="142">
        <v>0</v>
      </c>
      <c r="AJ268" s="144">
        <v>0</v>
      </c>
      <c r="AK268" s="144">
        <v>0</v>
      </c>
      <c r="AL268" s="143">
        <v>0</v>
      </c>
      <c r="AM268" s="144"/>
      <c r="AN268" s="144"/>
      <c r="AO268" s="144"/>
      <c r="AP268" s="144"/>
      <c r="AQ268" s="142">
        <v>0</v>
      </c>
      <c r="AR268" s="142">
        <v>0</v>
      </c>
      <c r="AS268" s="142">
        <v>0</v>
      </c>
      <c r="AT268" s="142">
        <v>0</v>
      </c>
      <c r="AU268" s="142">
        <v>0</v>
      </c>
      <c r="AV268" s="142">
        <v>0</v>
      </c>
      <c r="AW268" s="142">
        <v>0</v>
      </c>
      <c r="AX268" s="142">
        <v>0</v>
      </c>
      <c r="AY268" s="144">
        <v>0</v>
      </c>
      <c r="AZ268" s="142">
        <v>0</v>
      </c>
      <c r="BA268" s="142">
        <v>0</v>
      </c>
      <c r="BB268" s="144">
        <v>0</v>
      </c>
      <c r="BC268" s="144">
        <v>0</v>
      </c>
      <c r="BD268" s="143">
        <v>0</v>
      </c>
      <c r="BE268" s="144"/>
      <c r="BF268" s="144"/>
      <c r="BG268" s="144"/>
      <c r="BH268" s="144"/>
      <c r="BI268" s="142">
        <v>0</v>
      </c>
      <c r="BJ268" s="142">
        <v>0</v>
      </c>
      <c r="BK268" s="142">
        <v>0</v>
      </c>
      <c r="BL268" s="142">
        <v>0</v>
      </c>
      <c r="BM268" s="142">
        <v>0</v>
      </c>
      <c r="BN268" s="142">
        <v>0</v>
      </c>
      <c r="BO268" s="142">
        <v>0</v>
      </c>
      <c r="BP268" s="142">
        <v>0</v>
      </c>
      <c r="BQ268" s="144">
        <v>0</v>
      </c>
      <c r="BR268" s="142">
        <v>0</v>
      </c>
      <c r="BS268" s="142">
        <v>0</v>
      </c>
      <c r="BT268" s="144">
        <v>0</v>
      </c>
      <c r="BU268" s="144">
        <v>0</v>
      </c>
      <c r="BV268" s="143">
        <v>0</v>
      </c>
      <c r="BW268" s="144"/>
      <c r="BX268" s="144"/>
      <c r="BY268" s="144"/>
      <c r="BZ268" s="144"/>
      <c r="CA268" s="142">
        <v>0</v>
      </c>
      <c r="CB268" s="142">
        <v>0</v>
      </c>
      <c r="CC268" s="142">
        <v>0</v>
      </c>
      <c r="CD268" s="142">
        <v>0</v>
      </c>
      <c r="CE268" s="142">
        <v>0</v>
      </c>
      <c r="CF268" s="142">
        <v>0</v>
      </c>
      <c r="CG268" s="142">
        <v>0</v>
      </c>
      <c r="CH268" s="142">
        <v>0</v>
      </c>
      <c r="CI268" s="144">
        <v>0</v>
      </c>
      <c r="CJ268" s="142">
        <v>0</v>
      </c>
      <c r="CK268" s="142">
        <v>0</v>
      </c>
      <c r="CL268" s="144">
        <v>0</v>
      </c>
      <c r="CM268" s="144">
        <v>0</v>
      </c>
      <c r="CN268" s="143">
        <v>0</v>
      </c>
      <c r="CO268" s="144"/>
      <c r="CP268" s="144"/>
      <c r="CQ268" s="144"/>
      <c r="CR268" s="144"/>
      <c r="CS268" s="142">
        <v>0</v>
      </c>
      <c r="CT268" s="142">
        <v>0</v>
      </c>
      <c r="CU268" s="142">
        <v>0</v>
      </c>
      <c r="CV268" s="142">
        <v>0</v>
      </c>
      <c r="CW268" s="142">
        <v>0</v>
      </c>
      <c r="CX268" s="142">
        <v>0</v>
      </c>
      <c r="CY268" s="142">
        <v>0</v>
      </c>
      <c r="CZ268" s="142">
        <v>0</v>
      </c>
      <c r="DA268" s="144">
        <v>0</v>
      </c>
      <c r="DB268" s="142">
        <v>0</v>
      </c>
      <c r="DC268" s="142">
        <v>0</v>
      </c>
      <c r="DD268" s="144">
        <v>0</v>
      </c>
      <c r="DE268" s="144">
        <v>0</v>
      </c>
      <c r="DF268" s="143">
        <v>0</v>
      </c>
    </row>
    <row r="269" spans="1:110" ht="12.75" hidden="1" customHeight="1" outlineLevel="1" x14ac:dyDescent="0.25">
      <c r="A269" s="141" t="s">
        <v>451</v>
      </c>
      <c r="B269" s="141" t="s">
        <v>452</v>
      </c>
      <c r="C269" s="141"/>
      <c r="D269" s="141"/>
      <c r="E269" s="141"/>
      <c r="F269" s="142">
        <v>0</v>
      </c>
      <c r="G269" s="142">
        <v>0</v>
      </c>
      <c r="H269" s="142">
        <v>0</v>
      </c>
      <c r="I269" s="142">
        <v>0</v>
      </c>
      <c r="J269" s="142">
        <v>0</v>
      </c>
      <c r="K269" s="142">
        <v>0</v>
      </c>
      <c r="L269" s="142">
        <v>0</v>
      </c>
      <c r="M269" s="142">
        <v>0</v>
      </c>
      <c r="N269" s="142">
        <v>0</v>
      </c>
      <c r="O269" s="142">
        <v>0</v>
      </c>
      <c r="P269" s="142">
        <v>0</v>
      </c>
      <c r="Q269" s="142">
        <v>0</v>
      </c>
      <c r="R269" s="142" t="s">
        <v>61</v>
      </c>
      <c r="S269" s="142">
        <v>0</v>
      </c>
      <c r="T269" s="143">
        <v>0</v>
      </c>
      <c r="U269" s="144"/>
      <c r="V269" s="144"/>
      <c r="W269" s="144"/>
      <c r="X269" s="144"/>
      <c r="Y269" s="142">
        <v>0</v>
      </c>
      <c r="Z269" s="142">
        <v>0</v>
      </c>
      <c r="AA269" s="142">
        <v>0</v>
      </c>
      <c r="AB269" s="142">
        <v>0</v>
      </c>
      <c r="AC269" s="142">
        <v>0</v>
      </c>
      <c r="AD269" s="142">
        <v>0</v>
      </c>
      <c r="AE269" s="142">
        <v>0</v>
      </c>
      <c r="AF269" s="142">
        <v>0</v>
      </c>
      <c r="AG269" s="144">
        <v>0</v>
      </c>
      <c r="AH269" s="142">
        <v>0</v>
      </c>
      <c r="AI269" s="142">
        <v>0</v>
      </c>
      <c r="AJ269" s="144">
        <v>0</v>
      </c>
      <c r="AK269" s="144">
        <v>0</v>
      </c>
      <c r="AL269" s="143">
        <v>0</v>
      </c>
      <c r="AM269" s="144"/>
      <c r="AN269" s="144"/>
      <c r="AO269" s="144"/>
      <c r="AP269" s="144"/>
      <c r="AQ269" s="142">
        <v>0</v>
      </c>
      <c r="AR269" s="142">
        <v>0</v>
      </c>
      <c r="AS269" s="142">
        <v>0</v>
      </c>
      <c r="AT269" s="142">
        <v>0</v>
      </c>
      <c r="AU269" s="142">
        <v>0</v>
      </c>
      <c r="AV269" s="142">
        <v>0</v>
      </c>
      <c r="AW269" s="142">
        <v>0</v>
      </c>
      <c r="AX269" s="142">
        <v>0</v>
      </c>
      <c r="AY269" s="144">
        <v>0</v>
      </c>
      <c r="AZ269" s="142">
        <v>0</v>
      </c>
      <c r="BA269" s="142">
        <v>0</v>
      </c>
      <c r="BB269" s="144">
        <v>0</v>
      </c>
      <c r="BC269" s="144">
        <v>0</v>
      </c>
      <c r="BD269" s="143">
        <v>0</v>
      </c>
      <c r="BE269" s="144"/>
      <c r="BF269" s="144"/>
      <c r="BG269" s="144"/>
      <c r="BH269" s="144"/>
      <c r="BI269" s="142">
        <v>0</v>
      </c>
      <c r="BJ269" s="142">
        <v>0</v>
      </c>
      <c r="BK269" s="142">
        <v>0</v>
      </c>
      <c r="BL269" s="142">
        <v>0</v>
      </c>
      <c r="BM269" s="142">
        <v>0</v>
      </c>
      <c r="BN269" s="142">
        <v>0</v>
      </c>
      <c r="BO269" s="142">
        <v>0</v>
      </c>
      <c r="BP269" s="142">
        <v>0</v>
      </c>
      <c r="BQ269" s="144">
        <v>0</v>
      </c>
      <c r="BR269" s="142">
        <v>0</v>
      </c>
      <c r="BS269" s="142">
        <v>0</v>
      </c>
      <c r="BT269" s="144">
        <v>0</v>
      </c>
      <c r="BU269" s="144">
        <v>0</v>
      </c>
      <c r="BV269" s="143">
        <v>0</v>
      </c>
      <c r="BW269" s="144"/>
      <c r="BX269" s="144"/>
      <c r="BY269" s="144"/>
      <c r="BZ269" s="144"/>
      <c r="CA269" s="142">
        <v>0</v>
      </c>
      <c r="CB269" s="142">
        <v>0</v>
      </c>
      <c r="CC269" s="142">
        <v>0</v>
      </c>
      <c r="CD269" s="142">
        <v>0</v>
      </c>
      <c r="CE269" s="142">
        <v>0</v>
      </c>
      <c r="CF269" s="142">
        <v>0</v>
      </c>
      <c r="CG269" s="142">
        <v>0</v>
      </c>
      <c r="CH269" s="142">
        <v>0</v>
      </c>
      <c r="CI269" s="144">
        <v>0</v>
      </c>
      <c r="CJ269" s="142">
        <v>0</v>
      </c>
      <c r="CK269" s="142">
        <v>0</v>
      </c>
      <c r="CL269" s="144">
        <v>0</v>
      </c>
      <c r="CM269" s="144">
        <v>0</v>
      </c>
      <c r="CN269" s="143">
        <v>0</v>
      </c>
      <c r="CO269" s="144"/>
      <c r="CP269" s="144"/>
      <c r="CQ269" s="144"/>
      <c r="CR269" s="144"/>
      <c r="CS269" s="142">
        <v>0</v>
      </c>
      <c r="CT269" s="142">
        <v>0</v>
      </c>
      <c r="CU269" s="142">
        <v>0</v>
      </c>
      <c r="CV269" s="142">
        <v>0</v>
      </c>
      <c r="CW269" s="142">
        <v>0</v>
      </c>
      <c r="CX269" s="142">
        <v>0</v>
      </c>
      <c r="CY269" s="142">
        <v>0</v>
      </c>
      <c r="CZ269" s="142">
        <v>0</v>
      </c>
      <c r="DA269" s="144">
        <v>0</v>
      </c>
      <c r="DB269" s="142">
        <v>0</v>
      </c>
      <c r="DC269" s="142">
        <v>0</v>
      </c>
      <c r="DD269" s="144">
        <v>0</v>
      </c>
      <c r="DE269" s="144">
        <v>0</v>
      </c>
      <c r="DF269" s="143">
        <v>0</v>
      </c>
    </row>
    <row r="270" spans="1:110" ht="12.75" hidden="1" customHeight="1" outlineLevel="1" x14ac:dyDescent="0.25">
      <c r="A270" s="141" t="s">
        <v>451</v>
      </c>
      <c r="B270" s="141" t="s">
        <v>452</v>
      </c>
      <c r="C270" s="141"/>
      <c r="D270" s="141"/>
      <c r="E270" s="141"/>
      <c r="F270" s="142">
        <v>0</v>
      </c>
      <c r="G270" s="142">
        <v>0</v>
      </c>
      <c r="H270" s="142">
        <v>0</v>
      </c>
      <c r="I270" s="142">
        <v>0</v>
      </c>
      <c r="J270" s="142">
        <v>0</v>
      </c>
      <c r="K270" s="142">
        <v>0</v>
      </c>
      <c r="L270" s="142">
        <v>0</v>
      </c>
      <c r="M270" s="142">
        <v>0</v>
      </c>
      <c r="N270" s="142">
        <v>0</v>
      </c>
      <c r="O270" s="142">
        <v>0</v>
      </c>
      <c r="P270" s="142">
        <v>0</v>
      </c>
      <c r="Q270" s="142">
        <v>0</v>
      </c>
      <c r="R270" s="142" t="s">
        <v>61</v>
      </c>
      <c r="S270" s="142">
        <v>0</v>
      </c>
      <c r="T270" s="143">
        <v>0</v>
      </c>
      <c r="U270" s="144"/>
      <c r="V270" s="144"/>
      <c r="W270" s="144"/>
      <c r="X270" s="144"/>
      <c r="Y270" s="142">
        <v>0</v>
      </c>
      <c r="Z270" s="142">
        <v>0</v>
      </c>
      <c r="AA270" s="142">
        <v>0</v>
      </c>
      <c r="AB270" s="142">
        <v>0</v>
      </c>
      <c r="AC270" s="142">
        <v>0</v>
      </c>
      <c r="AD270" s="142">
        <v>0</v>
      </c>
      <c r="AE270" s="142">
        <v>0</v>
      </c>
      <c r="AF270" s="142">
        <v>0</v>
      </c>
      <c r="AG270" s="144">
        <v>0</v>
      </c>
      <c r="AH270" s="142">
        <v>0</v>
      </c>
      <c r="AI270" s="142">
        <v>0</v>
      </c>
      <c r="AJ270" s="144">
        <v>0</v>
      </c>
      <c r="AK270" s="144">
        <v>0</v>
      </c>
      <c r="AL270" s="143">
        <v>0</v>
      </c>
      <c r="AM270" s="144"/>
      <c r="AN270" s="144"/>
      <c r="AO270" s="144"/>
      <c r="AP270" s="144"/>
      <c r="AQ270" s="142">
        <v>0</v>
      </c>
      <c r="AR270" s="142">
        <v>0</v>
      </c>
      <c r="AS270" s="142">
        <v>0</v>
      </c>
      <c r="AT270" s="142">
        <v>0</v>
      </c>
      <c r="AU270" s="142">
        <v>0</v>
      </c>
      <c r="AV270" s="142">
        <v>0</v>
      </c>
      <c r="AW270" s="142">
        <v>0</v>
      </c>
      <c r="AX270" s="142">
        <v>0</v>
      </c>
      <c r="AY270" s="144">
        <v>0</v>
      </c>
      <c r="AZ270" s="142">
        <v>0</v>
      </c>
      <c r="BA270" s="142">
        <v>0</v>
      </c>
      <c r="BB270" s="144">
        <v>0</v>
      </c>
      <c r="BC270" s="144">
        <v>0</v>
      </c>
      <c r="BD270" s="143">
        <v>0</v>
      </c>
      <c r="BE270" s="144"/>
      <c r="BF270" s="144"/>
      <c r="BG270" s="144"/>
      <c r="BH270" s="144"/>
      <c r="BI270" s="142">
        <v>0</v>
      </c>
      <c r="BJ270" s="142">
        <v>0</v>
      </c>
      <c r="BK270" s="142">
        <v>0</v>
      </c>
      <c r="BL270" s="142">
        <v>0</v>
      </c>
      <c r="BM270" s="142">
        <v>0</v>
      </c>
      <c r="BN270" s="142">
        <v>0</v>
      </c>
      <c r="BO270" s="142">
        <v>0</v>
      </c>
      <c r="BP270" s="142">
        <v>0</v>
      </c>
      <c r="BQ270" s="144">
        <v>0</v>
      </c>
      <c r="BR270" s="142">
        <v>0</v>
      </c>
      <c r="BS270" s="142">
        <v>0</v>
      </c>
      <c r="BT270" s="144">
        <v>0</v>
      </c>
      <c r="BU270" s="144">
        <v>0</v>
      </c>
      <c r="BV270" s="143">
        <v>0</v>
      </c>
      <c r="BW270" s="144"/>
      <c r="BX270" s="144"/>
      <c r="BY270" s="144"/>
      <c r="BZ270" s="144"/>
      <c r="CA270" s="142">
        <v>0</v>
      </c>
      <c r="CB270" s="142">
        <v>0</v>
      </c>
      <c r="CC270" s="142">
        <v>0</v>
      </c>
      <c r="CD270" s="142">
        <v>0</v>
      </c>
      <c r="CE270" s="142">
        <v>0</v>
      </c>
      <c r="CF270" s="142">
        <v>0</v>
      </c>
      <c r="CG270" s="142">
        <v>0</v>
      </c>
      <c r="CH270" s="142">
        <v>0</v>
      </c>
      <c r="CI270" s="144">
        <v>0</v>
      </c>
      <c r="CJ270" s="142">
        <v>0</v>
      </c>
      <c r="CK270" s="142">
        <v>0</v>
      </c>
      <c r="CL270" s="144">
        <v>0</v>
      </c>
      <c r="CM270" s="144">
        <v>0</v>
      </c>
      <c r="CN270" s="143">
        <v>0</v>
      </c>
      <c r="CO270" s="144"/>
      <c r="CP270" s="144"/>
      <c r="CQ270" s="144"/>
      <c r="CR270" s="144"/>
      <c r="CS270" s="142">
        <v>0</v>
      </c>
      <c r="CT270" s="142">
        <v>0</v>
      </c>
      <c r="CU270" s="142">
        <v>0</v>
      </c>
      <c r="CV270" s="142">
        <v>0</v>
      </c>
      <c r="CW270" s="142">
        <v>0</v>
      </c>
      <c r="CX270" s="142">
        <v>0</v>
      </c>
      <c r="CY270" s="142">
        <v>0</v>
      </c>
      <c r="CZ270" s="142">
        <v>0</v>
      </c>
      <c r="DA270" s="144">
        <v>0</v>
      </c>
      <c r="DB270" s="142">
        <v>0</v>
      </c>
      <c r="DC270" s="142">
        <v>0</v>
      </c>
      <c r="DD270" s="144">
        <v>0</v>
      </c>
      <c r="DE270" s="144">
        <v>0</v>
      </c>
      <c r="DF270" s="143">
        <v>0</v>
      </c>
    </row>
    <row r="271" spans="1:110" ht="12.75" hidden="1" customHeight="1" outlineLevel="1" x14ac:dyDescent="0.25">
      <c r="A271" s="141" t="s">
        <v>451</v>
      </c>
      <c r="B271" s="141" t="s">
        <v>452</v>
      </c>
      <c r="C271" s="141"/>
      <c r="D271" s="141"/>
      <c r="E271" s="141"/>
      <c r="F271" s="142">
        <v>0</v>
      </c>
      <c r="G271" s="142">
        <v>0</v>
      </c>
      <c r="H271" s="142">
        <v>0</v>
      </c>
      <c r="I271" s="142">
        <v>0</v>
      </c>
      <c r="J271" s="142">
        <v>0</v>
      </c>
      <c r="K271" s="142">
        <v>0</v>
      </c>
      <c r="L271" s="142">
        <v>0</v>
      </c>
      <c r="M271" s="142">
        <v>0</v>
      </c>
      <c r="N271" s="142">
        <v>0</v>
      </c>
      <c r="O271" s="142">
        <v>0</v>
      </c>
      <c r="P271" s="142">
        <v>0</v>
      </c>
      <c r="Q271" s="142">
        <v>0</v>
      </c>
      <c r="R271" s="142" t="s">
        <v>61</v>
      </c>
      <c r="S271" s="142">
        <v>0</v>
      </c>
      <c r="T271" s="143">
        <v>0</v>
      </c>
      <c r="U271" s="144"/>
      <c r="V271" s="144"/>
      <c r="W271" s="144"/>
      <c r="X271" s="144"/>
      <c r="Y271" s="142">
        <v>0</v>
      </c>
      <c r="Z271" s="142">
        <v>0</v>
      </c>
      <c r="AA271" s="142">
        <v>0</v>
      </c>
      <c r="AB271" s="142">
        <v>0</v>
      </c>
      <c r="AC271" s="142">
        <v>0</v>
      </c>
      <c r="AD271" s="142">
        <v>0</v>
      </c>
      <c r="AE271" s="142">
        <v>0</v>
      </c>
      <c r="AF271" s="142">
        <v>0</v>
      </c>
      <c r="AG271" s="144">
        <v>0</v>
      </c>
      <c r="AH271" s="142">
        <v>0</v>
      </c>
      <c r="AI271" s="142">
        <v>0</v>
      </c>
      <c r="AJ271" s="144">
        <v>0</v>
      </c>
      <c r="AK271" s="144">
        <v>0</v>
      </c>
      <c r="AL271" s="143">
        <v>0</v>
      </c>
      <c r="AM271" s="144"/>
      <c r="AN271" s="144"/>
      <c r="AO271" s="144"/>
      <c r="AP271" s="144"/>
      <c r="AQ271" s="142">
        <v>0</v>
      </c>
      <c r="AR271" s="142">
        <v>0</v>
      </c>
      <c r="AS271" s="142">
        <v>0</v>
      </c>
      <c r="AT271" s="142">
        <v>0</v>
      </c>
      <c r="AU271" s="142">
        <v>0</v>
      </c>
      <c r="AV271" s="142">
        <v>0</v>
      </c>
      <c r="AW271" s="142">
        <v>0</v>
      </c>
      <c r="AX271" s="142">
        <v>0</v>
      </c>
      <c r="AY271" s="144">
        <v>0</v>
      </c>
      <c r="AZ271" s="142">
        <v>0</v>
      </c>
      <c r="BA271" s="142">
        <v>0</v>
      </c>
      <c r="BB271" s="144">
        <v>0</v>
      </c>
      <c r="BC271" s="144">
        <v>0</v>
      </c>
      <c r="BD271" s="143">
        <v>0</v>
      </c>
      <c r="BE271" s="144"/>
      <c r="BF271" s="144"/>
      <c r="BG271" s="144"/>
      <c r="BH271" s="144"/>
      <c r="BI271" s="142">
        <v>0</v>
      </c>
      <c r="BJ271" s="142">
        <v>0</v>
      </c>
      <c r="BK271" s="142">
        <v>0</v>
      </c>
      <c r="BL271" s="142">
        <v>0</v>
      </c>
      <c r="BM271" s="142">
        <v>0</v>
      </c>
      <c r="BN271" s="142">
        <v>0</v>
      </c>
      <c r="BO271" s="142">
        <v>0</v>
      </c>
      <c r="BP271" s="142">
        <v>0</v>
      </c>
      <c r="BQ271" s="144">
        <v>0</v>
      </c>
      <c r="BR271" s="142">
        <v>0</v>
      </c>
      <c r="BS271" s="142">
        <v>0</v>
      </c>
      <c r="BT271" s="144">
        <v>0</v>
      </c>
      <c r="BU271" s="144">
        <v>0</v>
      </c>
      <c r="BV271" s="143">
        <v>0</v>
      </c>
      <c r="BW271" s="144"/>
      <c r="BX271" s="144"/>
      <c r="BY271" s="144"/>
      <c r="BZ271" s="144"/>
      <c r="CA271" s="142">
        <v>0</v>
      </c>
      <c r="CB271" s="142">
        <v>0</v>
      </c>
      <c r="CC271" s="142">
        <v>0</v>
      </c>
      <c r="CD271" s="142">
        <v>0</v>
      </c>
      <c r="CE271" s="142">
        <v>0</v>
      </c>
      <c r="CF271" s="142">
        <v>0</v>
      </c>
      <c r="CG271" s="142">
        <v>0</v>
      </c>
      <c r="CH271" s="142">
        <v>0</v>
      </c>
      <c r="CI271" s="144">
        <v>0</v>
      </c>
      <c r="CJ271" s="142">
        <v>0</v>
      </c>
      <c r="CK271" s="142">
        <v>0</v>
      </c>
      <c r="CL271" s="144">
        <v>0</v>
      </c>
      <c r="CM271" s="144">
        <v>0</v>
      </c>
      <c r="CN271" s="143">
        <v>0</v>
      </c>
      <c r="CO271" s="144"/>
      <c r="CP271" s="144"/>
      <c r="CQ271" s="144"/>
      <c r="CR271" s="144"/>
      <c r="CS271" s="142">
        <v>0</v>
      </c>
      <c r="CT271" s="142">
        <v>0</v>
      </c>
      <c r="CU271" s="142">
        <v>0</v>
      </c>
      <c r="CV271" s="142">
        <v>0</v>
      </c>
      <c r="CW271" s="142">
        <v>0</v>
      </c>
      <c r="CX271" s="142">
        <v>0</v>
      </c>
      <c r="CY271" s="142">
        <v>0</v>
      </c>
      <c r="CZ271" s="142">
        <v>0</v>
      </c>
      <c r="DA271" s="144">
        <v>0</v>
      </c>
      <c r="DB271" s="142">
        <v>0</v>
      </c>
      <c r="DC271" s="142">
        <v>0</v>
      </c>
      <c r="DD271" s="144">
        <v>0</v>
      </c>
      <c r="DE271" s="144">
        <v>0</v>
      </c>
      <c r="DF271" s="143">
        <v>0</v>
      </c>
    </row>
    <row r="272" spans="1:110" ht="12.75" hidden="1" customHeight="1" outlineLevel="1" x14ac:dyDescent="0.25">
      <c r="A272" s="141" t="s">
        <v>451</v>
      </c>
      <c r="B272" s="141" t="s">
        <v>452</v>
      </c>
      <c r="C272" s="141"/>
      <c r="D272" s="141"/>
      <c r="E272" s="141"/>
      <c r="F272" s="142">
        <v>0</v>
      </c>
      <c r="G272" s="142">
        <v>0</v>
      </c>
      <c r="H272" s="142">
        <v>0</v>
      </c>
      <c r="I272" s="142">
        <v>0</v>
      </c>
      <c r="J272" s="142">
        <v>0</v>
      </c>
      <c r="K272" s="142">
        <v>0</v>
      </c>
      <c r="L272" s="142">
        <v>0</v>
      </c>
      <c r="M272" s="142">
        <v>0</v>
      </c>
      <c r="N272" s="142">
        <v>0</v>
      </c>
      <c r="O272" s="142">
        <v>0</v>
      </c>
      <c r="P272" s="142">
        <v>0</v>
      </c>
      <c r="Q272" s="142">
        <v>0</v>
      </c>
      <c r="R272" s="142" t="s">
        <v>61</v>
      </c>
      <c r="S272" s="142">
        <v>0</v>
      </c>
      <c r="T272" s="143">
        <v>0</v>
      </c>
      <c r="U272" s="144"/>
      <c r="V272" s="144"/>
      <c r="W272" s="144"/>
      <c r="X272" s="144"/>
      <c r="Y272" s="142">
        <v>0</v>
      </c>
      <c r="Z272" s="142">
        <v>0</v>
      </c>
      <c r="AA272" s="142">
        <v>0</v>
      </c>
      <c r="AB272" s="142">
        <v>0</v>
      </c>
      <c r="AC272" s="142">
        <v>0</v>
      </c>
      <c r="AD272" s="142">
        <v>0</v>
      </c>
      <c r="AE272" s="142">
        <v>0</v>
      </c>
      <c r="AF272" s="142">
        <v>0</v>
      </c>
      <c r="AG272" s="144">
        <v>0</v>
      </c>
      <c r="AH272" s="142">
        <v>0</v>
      </c>
      <c r="AI272" s="142">
        <v>0</v>
      </c>
      <c r="AJ272" s="144">
        <v>0</v>
      </c>
      <c r="AK272" s="144">
        <v>0</v>
      </c>
      <c r="AL272" s="143">
        <v>0</v>
      </c>
      <c r="AM272" s="144"/>
      <c r="AN272" s="144"/>
      <c r="AO272" s="144"/>
      <c r="AP272" s="144"/>
      <c r="AQ272" s="142">
        <v>0</v>
      </c>
      <c r="AR272" s="142">
        <v>0</v>
      </c>
      <c r="AS272" s="142">
        <v>0</v>
      </c>
      <c r="AT272" s="142">
        <v>0</v>
      </c>
      <c r="AU272" s="142">
        <v>0</v>
      </c>
      <c r="AV272" s="142">
        <v>0</v>
      </c>
      <c r="AW272" s="142">
        <v>0</v>
      </c>
      <c r="AX272" s="142">
        <v>0</v>
      </c>
      <c r="AY272" s="144">
        <v>0</v>
      </c>
      <c r="AZ272" s="142">
        <v>0</v>
      </c>
      <c r="BA272" s="142">
        <v>0</v>
      </c>
      <c r="BB272" s="144">
        <v>0</v>
      </c>
      <c r="BC272" s="144">
        <v>0</v>
      </c>
      <c r="BD272" s="143">
        <v>0</v>
      </c>
      <c r="BE272" s="144"/>
      <c r="BF272" s="144"/>
      <c r="BG272" s="144"/>
      <c r="BH272" s="144"/>
      <c r="BI272" s="142">
        <v>0</v>
      </c>
      <c r="BJ272" s="142">
        <v>0</v>
      </c>
      <c r="BK272" s="142">
        <v>0</v>
      </c>
      <c r="BL272" s="142">
        <v>0</v>
      </c>
      <c r="BM272" s="142">
        <v>0</v>
      </c>
      <c r="BN272" s="142">
        <v>0</v>
      </c>
      <c r="BO272" s="142">
        <v>0</v>
      </c>
      <c r="BP272" s="142">
        <v>0</v>
      </c>
      <c r="BQ272" s="144">
        <v>0</v>
      </c>
      <c r="BR272" s="142">
        <v>0</v>
      </c>
      <c r="BS272" s="142">
        <v>0</v>
      </c>
      <c r="BT272" s="144">
        <v>0</v>
      </c>
      <c r="BU272" s="144">
        <v>0</v>
      </c>
      <c r="BV272" s="143">
        <v>0</v>
      </c>
      <c r="BW272" s="144"/>
      <c r="BX272" s="144"/>
      <c r="BY272" s="144"/>
      <c r="BZ272" s="144"/>
      <c r="CA272" s="142">
        <v>0</v>
      </c>
      <c r="CB272" s="142">
        <v>0</v>
      </c>
      <c r="CC272" s="142">
        <v>0</v>
      </c>
      <c r="CD272" s="142">
        <v>0</v>
      </c>
      <c r="CE272" s="142">
        <v>0</v>
      </c>
      <c r="CF272" s="142">
        <v>0</v>
      </c>
      <c r="CG272" s="142">
        <v>0</v>
      </c>
      <c r="CH272" s="142">
        <v>0</v>
      </c>
      <c r="CI272" s="144">
        <v>0</v>
      </c>
      <c r="CJ272" s="142">
        <v>0</v>
      </c>
      <c r="CK272" s="142">
        <v>0</v>
      </c>
      <c r="CL272" s="144">
        <v>0</v>
      </c>
      <c r="CM272" s="144">
        <v>0</v>
      </c>
      <c r="CN272" s="143">
        <v>0</v>
      </c>
      <c r="CO272" s="144"/>
      <c r="CP272" s="144"/>
      <c r="CQ272" s="144"/>
      <c r="CR272" s="144"/>
      <c r="CS272" s="142">
        <v>0</v>
      </c>
      <c r="CT272" s="142">
        <v>0</v>
      </c>
      <c r="CU272" s="142">
        <v>0</v>
      </c>
      <c r="CV272" s="142">
        <v>0</v>
      </c>
      <c r="CW272" s="142">
        <v>0</v>
      </c>
      <c r="CX272" s="142">
        <v>0</v>
      </c>
      <c r="CY272" s="142">
        <v>0</v>
      </c>
      <c r="CZ272" s="142">
        <v>0</v>
      </c>
      <c r="DA272" s="144">
        <v>0</v>
      </c>
      <c r="DB272" s="142">
        <v>0</v>
      </c>
      <c r="DC272" s="142">
        <v>0</v>
      </c>
      <c r="DD272" s="144">
        <v>0</v>
      </c>
      <c r="DE272" s="144">
        <v>0</v>
      </c>
      <c r="DF272" s="143">
        <v>0</v>
      </c>
    </row>
    <row r="273" spans="1:110" ht="12.75" hidden="1" customHeight="1" outlineLevel="1" x14ac:dyDescent="0.25">
      <c r="A273" s="141" t="s">
        <v>451</v>
      </c>
      <c r="B273" s="141" t="s">
        <v>452</v>
      </c>
      <c r="C273" s="141"/>
      <c r="D273" s="141"/>
      <c r="E273" s="141"/>
      <c r="F273" s="142">
        <v>0</v>
      </c>
      <c r="G273" s="142">
        <v>0</v>
      </c>
      <c r="H273" s="142">
        <v>0</v>
      </c>
      <c r="I273" s="142">
        <v>0</v>
      </c>
      <c r="J273" s="142">
        <v>0</v>
      </c>
      <c r="K273" s="142">
        <v>0</v>
      </c>
      <c r="L273" s="142">
        <v>0</v>
      </c>
      <c r="M273" s="142">
        <v>0</v>
      </c>
      <c r="N273" s="142">
        <v>0</v>
      </c>
      <c r="O273" s="142">
        <v>0</v>
      </c>
      <c r="P273" s="142">
        <v>0</v>
      </c>
      <c r="Q273" s="142">
        <v>0</v>
      </c>
      <c r="R273" s="142" t="s">
        <v>61</v>
      </c>
      <c r="S273" s="142">
        <v>0</v>
      </c>
      <c r="T273" s="143">
        <v>0</v>
      </c>
      <c r="U273" s="144"/>
      <c r="V273" s="144"/>
      <c r="W273" s="144"/>
      <c r="X273" s="144"/>
      <c r="Y273" s="142">
        <v>0</v>
      </c>
      <c r="Z273" s="142">
        <v>0</v>
      </c>
      <c r="AA273" s="142">
        <v>0</v>
      </c>
      <c r="AB273" s="142">
        <v>0</v>
      </c>
      <c r="AC273" s="142">
        <v>0</v>
      </c>
      <c r="AD273" s="142">
        <v>0</v>
      </c>
      <c r="AE273" s="142">
        <v>0</v>
      </c>
      <c r="AF273" s="142">
        <v>0</v>
      </c>
      <c r="AG273" s="144">
        <v>0</v>
      </c>
      <c r="AH273" s="142">
        <v>0</v>
      </c>
      <c r="AI273" s="142">
        <v>0</v>
      </c>
      <c r="AJ273" s="144">
        <v>0</v>
      </c>
      <c r="AK273" s="144">
        <v>0</v>
      </c>
      <c r="AL273" s="143">
        <v>0</v>
      </c>
      <c r="AM273" s="144"/>
      <c r="AN273" s="144"/>
      <c r="AO273" s="144"/>
      <c r="AP273" s="144"/>
      <c r="AQ273" s="142">
        <v>0</v>
      </c>
      <c r="AR273" s="142">
        <v>0</v>
      </c>
      <c r="AS273" s="142">
        <v>0</v>
      </c>
      <c r="AT273" s="142">
        <v>0</v>
      </c>
      <c r="AU273" s="142">
        <v>0</v>
      </c>
      <c r="AV273" s="142">
        <v>0</v>
      </c>
      <c r="AW273" s="142">
        <v>0</v>
      </c>
      <c r="AX273" s="142">
        <v>0</v>
      </c>
      <c r="AY273" s="144">
        <v>0</v>
      </c>
      <c r="AZ273" s="142">
        <v>0</v>
      </c>
      <c r="BA273" s="142">
        <v>0</v>
      </c>
      <c r="BB273" s="144">
        <v>0</v>
      </c>
      <c r="BC273" s="144">
        <v>0</v>
      </c>
      <c r="BD273" s="143">
        <v>0</v>
      </c>
      <c r="BE273" s="144"/>
      <c r="BF273" s="144"/>
      <c r="BG273" s="144"/>
      <c r="BH273" s="144"/>
      <c r="BI273" s="142">
        <v>0</v>
      </c>
      <c r="BJ273" s="142">
        <v>0</v>
      </c>
      <c r="BK273" s="142">
        <v>0</v>
      </c>
      <c r="BL273" s="142">
        <v>0</v>
      </c>
      <c r="BM273" s="142">
        <v>0</v>
      </c>
      <c r="BN273" s="142">
        <v>0</v>
      </c>
      <c r="BO273" s="142">
        <v>0</v>
      </c>
      <c r="BP273" s="142">
        <v>0</v>
      </c>
      <c r="BQ273" s="144">
        <v>0</v>
      </c>
      <c r="BR273" s="142">
        <v>0</v>
      </c>
      <c r="BS273" s="142">
        <v>0</v>
      </c>
      <c r="BT273" s="144">
        <v>0</v>
      </c>
      <c r="BU273" s="144">
        <v>0</v>
      </c>
      <c r="BV273" s="143">
        <v>0</v>
      </c>
      <c r="BW273" s="144"/>
      <c r="BX273" s="144"/>
      <c r="BY273" s="144"/>
      <c r="BZ273" s="144"/>
      <c r="CA273" s="142">
        <v>0</v>
      </c>
      <c r="CB273" s="142">
        <v>0</v>
      </c>
      <c r="CC273" s="142">
        <v>0</v>
      </c>
      <c r="CD273" s="142">
        <v>0</v>
      </c>
      <c r="CE273" s="142">
        <v>0</v>
      </c>
      <c r="CF273" s="142">
        <v>0</v>
      </c>
      <c r="CG273" s="142">
        <v>0</v>
      </c>
      <c r="CH273" s="142">
        <v>0</v>
      </c>
      <c r="CI273" s="144">
        <v>0</v>
      </c>
      <c r="CJ273" s="142">
        <v>0</v>
      </c>
      <c r="CK273" s="142">
        <v>0</v>
      </c>
      <c r="CL273" s="144">
        <v>0</v>
      </c>
      <c r="CM273" s="144">
        <v>0</v>
      </c>
      <c r="CN273" s="143">
        <v>0</v>
      </c>
      <c r="CO273" s="144"/>
      <c r="CP273" s="144"/>
      <c r="CQ273" s="144"/>
      <c r="CR273" s="144"/>
      <c r="CS273" s="142">
        <v>0</v>
      </c>
      <c r="CT273" s="142">
        <v>0</v>
      </c>
      <c r="CU273" s="142">
        <v>0</v>
      </c>
      <c r="CV273" s="142">
        <v>0</v>
      </c>
      <c r="CW273" s="142">
        <v>0</v>
      </c>
      <c r="CX273" s="142">
        <v>0</v>
      </c>
      <c r="CY273" s="142">
        <v>0</v>
      </c>
      <c r="CZ273" s="142">
        <v>0</v>
      </c>
      <c r="DA273" s="144">
        <v>0</v>
      </c>
      <c r="DB273" s="142">
        <v>0</v>
      </c>
      <c r="DC273" s="142">
        <v>0</v>
      </c>
      <c r="DD273" s="144">
        <v>0</v>
      </c>
      <c r="DE273" s="144">
        <v>0</v>
      </c>
      <c r="DF273" s="143">
        <v>0</v>
      </c>
    </row>
    <row r="274" spans="1:110" ht="12.75" hidden="1" customHeight="1" outlineLevel="1" x14ac:dyDescent="0.25">
      <c r="A274" s="141" t="s">
        <v>451</v>
      </c>
      <c r="B274" s="141" t="s">
        <v>452</v>
      </c>
      <c r="C274" s="141"/>
      <c r="D274" s="141"/>
      <c r="E274" s="141"/>
      <c r="F274" s="142">
        <v>0</v>
      </c>
      <c r="G274" s="142">
        <v>0</v>
      </c>
      <c r="H274" s="142">
        <v>0</v>
      </c>
      <c r="I274" s="142">
        <v>0</v>
      </c>
      <c r="J274" s="142">
        <v>0</v>
      </c>
      <c r="K274" s="142">
        <v>0</v>
      </c>
      <c r="L274" s="142">
        <v>0</v>
      </c>
      <c r="M274" s="142">
        <v>0</v>
      </c>
      <c r="N274" s="142">
        <v>0</v>
      </c>
      <c r="O274" s="142">
        <v>0</v>
      </c>
      <c r="P274" s="142">
        <v>0</v>
      </c>
      <c r="Q274" s="142">
        <v>0</v>
      </c>
      <c r="R274" s="142" t="s">
        <v>61</v>
      </c>
      <c r="S274" s="142">
        <v>0</v>
      </c>
      <c r="T274" s="143">
        <v>0</v>
      </c>
      <c r="U274" s="144"/>
      <c r="V274" s="144"/>
      <c r="W274" s="144"/>
      <c r="X274" s="144"/>
      <c r="Y274" s="142">
        <v>0</v>
      </c>
      <c r="Z274" s="142">
        <v>0</v>
      </c>
      <c r="AA274" s="142">
        <v>0</v>
      </c>
      <c r="AB274" s="142">
        <v>0</v>
      </c>
      <c r="AC274" s="142">
        <v>0</v>
      </c>
      <c r="AD274" s="142">
        <v>0</v>
      </c>
      <c r="AE274" s="142">
        <v>0</v>
      </c>
      <c r="AF274" s="142">
        <v>0</v>
      </c>
      <c r="AG274" s="144">
        <v>0</v>
      </c>
      <c r="AH274" s="142">
        <v>0</v>
      </c>
      <c r="AI274" s="142">
        <v>0</v>
      </c>
      <c r="AJ274" s="144">
        <v>0</v>
      </c>
      <c r="AK274" s="144">
        <v>0</v>
      </c>
      <c r="AL274" s="143">
        <v>0</v>
      </c>
      <c r="AM274" s="144"/>
      <c r="AN274" s="144"/>
      <c r="AO274" s="144"/>
      <c r="AP274" s="144"/>
      <c r="AQ274" s="142">
        <v>0</v>
      </c>
      <c r="AR274" s="142">
        <v>0</v>
      </c>
      <c r="AS274" s="142">
        <v>0</v>
      </c>
      <c r="AT274" s="142">
        <v>0</v>
      </c>
      <c r="AU274" s="142">
        <v>0</v>
      </c>
      <c r="AV274" s="142">
        <v>0</v>
      </c>
      <c r="AW274" s="142">
        <v>0</v>
      </c>
      <c r="AX274" s="142">
        <v>0</v>
      </c>
      <c r="AY274" s="144">
        <v>0</v>
      </c>
      <c r="AZ274" s="142">
        <v>0</v>
      </c>
      <c r="BA274" s="142">
        <v>0</v>
      </c>
      <c r="BB274" s="144">
        <v>0</v>
      </c>
      <c r="BC274" s="144">
        <v>0</v>
      </c>
      <c r="BD274" s="143">
        <v>0</v>
      </c>
      <c r="BE274" s="144"/>
      <c r="BF274" s="144"/>
      <c r="BG274" s="144"/>
      <c r="BH274" s="144"/>
      <c r="BI274" s="142">
        <v>0</v>
      </c>
      <c r="BJ274" s="142">
        <v>0</v>
      </c>
      <c r="BK274" s="142">
        <v>0</v>
      </c>
      <c r="BL274" s="142">
        <v>0</v>
      </c>
      <c r="BM274" s="142">
        <v>0</v>
      </c>
      <c r="BN274" s="142">
        <v>0</v>
      </c>
      <c r="BO274" s="142">
        <v>0</v>
      </c>
      <c r="BP274" s="142">
        <v>0</v>
      </c>
      <c r="BQ274" s="144">
        <v>0</v>
      </c>
      <c r="BR274" s="142">
        <v>0</v>
      </c>
      <c r="BS274" s="142">
        <v>0</v>
      </c>
      <c r="BT274" s="144">
        <v>0</v>
      </c>
      <c r="BU274" s="144">
        <v>0</v>
      </c>
      <c r="BV274" s="143">
        <v>0</v>
      </c>
      <c r="BW274" s="144"/>
      <c r="BX274" s="144"/>
      <c r="BY274" s="144"/>
      <c r="BZ274" s="144"/>
      <c r="CA274" s="142">
        <v>0</v>
      </c>
      <c r="CB274" s="142">
        <v>0</v>
      </c>
      <c r="CC274" s="142">
        <v>0</v>
      </c>
      <c r="CD274" s="142">
        <v>0</v>
      </c>
      <c r="CE274" s="142">
        <v>0</v>
      </c>
      <c r="CF274" s="142">
        <v>0</v>
      </c>
      <c r="CG274" s="142">
        <v>0</v>
      </c>
      <c r="CH274" s="142">
        <v>0</v>
      </c>
      <c r="CI274" s="144">
        <v>0</v>
      </c>
      <c r="CJ274" s="142">
        <v>0</v>
      </c>
      <c r="CK274" s="142">
        <v>0</v>
      </c>
      <c r="CL274" s="144">
        <v>0</v>
      </c>
      <c r="CM274" s="144">
        <v>0</v>
      </c>
      <c r="CN274" s="143">
        <v>0</v>
      </c>
      <c r="CO274" s="144"/>
      <c r="CP274" s="144"/>
      <c r="CQ274" s="144"/>
      <c r="CR274" s="144"/>
      <c r="CS274" s="142">
        <v>0</v>
      </c>
      <c r="CT274" s="142">
        <v>0</v>
      </c>
      <c r="CU274" s="142">
        <v>0</v>
      </c>
      <c r="CV274" s="142">
        <v>0</v>
      </c>
      <c r="CW274" s="142">
        <v>0</v>
      </c>
      <c r="CX274" s="142">
        <v>0</v>
      </c>
      <c r="CY274" s="142">
        <v>0</v>
      </c>
      <c r="CZ274" s="142">
        <v>0</v>
      </c>
      <c r="DA274" s="144">
        <v>0</v>
      </c>
      <c r="DB274" s="142">
        <v>0</v>
      </c>
      <c r="DC274" s="142">
        <v>0</v>
      </c>
      <c r="DD274" s="144">
        <v>0</v>
      </c>
      <c r="DE274" s="144">
        <v>0</v>
      </c>
      <c r="DF274" s="143">
        <v>0</v>
      </c>
    </row>
    <row r="275" spans="1:110" ht="12.75" hidden="1" customHeight="1" outlineLevel="1" x14ac:dyDescent="0.25">
      <c r="A275" s="141" t="s">
        <v>451</v>
      </c>
      <c r="B275" s="141" t="s">
        <v>452</v>
      </c>
      <c r="C275" s="141"/>
      <c r="D275" s="141"/>
      <c r="E275" s="141"/>
      <c r="F275" s="142">
        <v>0</v>
      </c>
      <c r="G275" s="142">
        <v>0</v>
      </c>
      <c r="H275" s="142">
        <v>0</v>
      </c>
      <c r="I275" s="142">
        <v>0</v>
      </c>
      <c r="J275" s="142">
        <v>0</v>
      </c>
      <c r="K275" s="142">
        <v>0</v>
      </c>
      <c r="L275" s="142">
        <v>0</v>
      </c>
      <c r="M275" s="142">
        <v>0</v>
      </c>
      <c r="N275" s="142">
        <v>0</v>
      </c>
      <c r="O275" s="142">
        <v>0</v>
      </c>
      <c r="P275" s="142">
        <v>0</v>
      </c>
      <c r="Q275" s="142">
        <v>0</v>
      </c>
      <c r="R275" s="142" t="s">
        <v>61</v>
      </c>
      <c r="S275" s="142">
        <v>0</v>
      </c>
      <c r="T275" s="143">
        <v>0</v>
      </c>
      <c r="U275" s="144"/>
      <c r="V275" s="144"/>
      <c r="W275" s="144"/>
      <c r="X275" s="144"/>
      <c r="Y275" s="142">
        <v>0</v>
      </c>
      <c r="Z275" s="142">
        <v>0</v>
      </c>
      <c r="AA275" s="142">
        <v>0</v>
      </c>
      <c r="AB275" s="142">
        <v>0</v>
      </c>
      <c r="AC275" s="142">
        <v>0</v>
      </c>
      <c r="AD275" s="142">
        <v>0</v>
      </c>
      <c r="AE275" s="142">
        <v>0</v>
      </c>
      <c r="AF275" s="142">
        <v>0</v>
      </c>
      <c r="AG275" s="144">
        <v>0</v>
      </c>
      <c r="AH275" s="142">
        <v>0</v>
      </c>
      <c r="AI275" s="142">
        <v>0</v>
      </c>
      <c r="AJ275" s="144">
        <v>0</v>
      </c>
      <c r="AK275" s="144">
        <v>0</v>
      </c>
      <c r="AL275" s="143">
        <v>0</v>
      </c>
      <c r="AM275" s="144"/>
      <c r="AN275" s="144"/>
      <c r="AO275" s="144"/>
      <c r="AP275" s="144"/>
      <c r="AQ275" s="142">
        <v>0</v>
      </c>
      <c r="AR275" s="142">
        <v>0</v>
      </c>
      <c r="AS275" s="142">
        <v>0</v>
      </c>
      <c r="AT275" s="142">
        <v>0</v>
      </c>
      <c r="AU275" s="142">
        <v>0</v>
      </c>
      <c r="AV275" s="142">
        <v>0</v>
      </c>
      <c r="AW275" s="142">
        <v>0</v>
      </c>
      <c r="AX275" s="142">
        <v>0</v>
      </c>
      <c r="AY275" s="144">
        <v>0</v>
      </c>
      <c r="AZ275" s="142">
        <v>0</v>
      </c>
      <c r="BA275" s="142">
        <v>0</v>
      </c>
      <c r="BB275" s="144">
        <v>0</v>
      </c>
      <c r="BC275" s="144">
        <v>0</v>
      </c>
      <c r="BD275" s="143">
        <v>0</v>
      </c>
      <c r="BE275" s="144"/>
      <c r="BF275" s="144"/>
      <c r="BG275" s="144"/>
      <c r="BH275" s="144"/>
      <c r="BI275" s="142">
        <v>0</v>
      </c>
      <c r="BJ275" s="142">
        <v>0</v>
      </c>
      <c r="BK275" s="142">
        <v>0</v>
      </c>
      <c r="BL275" s="142">
        <v>0</v>
      </c>
      <c r="BM275" s="142">
        <v>0</v>
      </c>
      <c r="BN275" s="142">
        <v>0</v>
      </c>
      <c r="BO275" s="142">
        <v>0</v>
      </c>
      <c r="BP275" s="142">
        <v>0</v>
      </c>
      <c r="BQ275" s="144">
        <v>0</v>
      </c>
      <c r="BR275" s="142">
        <v>0</v>
      </c>
      <c r="BS275" s="142">
        <v>0</v>
      </c>
      <c r="BT275" s="144">
        <v>0</v>
      </c>
      <c r="BU275" s="144">
        <v>0</v>
      </c>
      <c r="BV275" s="143">
        <v>0</v>
      </c>
      <c r="BW275" s="144"/>
      <c r="BX275" s="144"/>
      <c r="BY275" s="144"/>
      <c r="BZ275" s="144"/>
      <c r="CA275" s="142">
        <v>0</v>
      </c>
      <c r="CB275" s="142">
        <v>0</v>
      </c>
      <c r="CC275" s="142">
        <v>0</v>
      </c>
      <c r="CD275" s="142">
        <v>0</v>
      </c>
      <c r="CE275" s="142">
        <v>0</v>
      </c>
      <c r="CF275" s="142">
        <v>0</v>
      </c>
      <c r="CG275" s="142">
        <v>0</v>
      </c>
      <c r="CH275" s="142">
        <v>0</v>
      </c>
      <c r="CI275" s="144">
        <v>0</v>
      </c>
      <c r="CJ275" s="142">
        <v>0</v>
      </c>
      <c r="CK275" s="142">
        <v>0</v>
      </c>
      <c r="CL275" s="144">
        <v>0</v>
      </c>
      <c r="CM275" s="144">
        <v>0</v>
      </c>
      <c r="CN275" s="143">
        <v>0</v>
      </c>
      <c r="CO275" s="144"/>
      <c r="CP275" s="144"/>
      <c r="CQ275" s="144"/>
      <c r="CR275" s="144"/>
      <c r="CS275" s="142">
        <v>0</v>
      </c>
      <c r="CT275" s="142">
        <v>0</v>
      </c>
      <c r="CU275" s="142">
        <v>0</v>
      </c>
      <c r="CV275" s="142">
        <v>0</v>
      </c>
      <c r="CW275" s="142">
        <v>0</v>
      </c>
      <c r="CX275" s="142">
        <v>0</v>
      </c>
      <c r="CY275" s="142">
        <v>0</v>
      </c>
      <c r="CZ275" s="142">
        <v>0</v>
      </c>
      <c r="DA275" s="144">
        <v>0</v>
      </c>
      <c r="DB275" s="142">
        <v>0</v>
      </c>
      <c r="DC275" s="142">
        <v>0</v>
      </c>
      <c r="DD275" s="144">
        <v>0</v>
      </c>
      <c r="DE275" s="144">
        <v>0</v>
      </c>
      <c r="DF275" s="143">
        <v>0</v>
      </c>
    </row>
    <row r="276" spans="1:110" ht="12.75" hidden="1" customHeight="1" outlineLevel="1" x14ac:dyDescent="0.25">
      <c r="A276" s="141" t="s">
        <v>451</v>
      </c>
      <c r="B276" s="141" t="s">
        <v>452</v>
      </c>
      <c r="C276" s="141"/>
      <c r="D276" s="141"/>
      <c r="E276" s="141"/>
      <c r="F276" s="142">
        <v>0</v>
      </c>
      <c r="G276" s="142">
        <v>0</v>
      </c>
      <c r="H276" s="142">
        <v>0</v>
      </c>
      <c r="I276" s="142">
        <v>0</v>
      </c>
      <c r="J276" s="142">
        <v>0</v>
      </c>
      <c r="K276" s="142">
        <v>0</v>
      </c>
      <c r="L276" s="142">
        <v>0</v>
      </c>
      <c r="M276" s="142">
        <v>0</v>
      </c>
      <c r="N276" s="142">
        <v>0</v>
      </c>
      <c r="O276" s="142">
        <v>0</v>
      </c>
      <c r="P276" s="142">
        <v>0</v>
      </c>
      <c r="Q276" s="142">
        <v>0</v>
      </c>
      <c r="R276" s="142" t="s">
        <v>61</v>
      </c>
      <c r="S276" s="142">
        <v>0</v>
      </c>
      <c r="T276" s="143">
        <v>0</v>
      </c>
      <c r="U276" s="144"/>
      <c r="V276" s="144"/>
      <c r="W276" s="144"/>
      <c r="X276" s="144"/>
      <c r="Y276" s="142">
        <v>0</v>
      </c>
      <c r="Z276" s="142">
        <v>0</v>
      </c>
      <c r="AA276" s="142">
        <v>0</v>
      </c>
      <c r="AB276" s="142">
        <v>0</v>
      </c>
      <c r="AC276" s="142">
        <v>0</v>
      </c>
      <c r="AD276" s="142">
        <v>0</v>
      </c>
      <c r="AE276" s="142">
        <v>0</v>
      </c>
      <c r="AF276" s="142">
        <v>0</v>
      </c>
      <c r="AG276" s="144">
        <v>0</v>
      </c>
      <c r="AH276" s="142">
        <v>0</v>
      </c>
      <c r="AI276" s="142">
        <v>0</v>
      </c>
      <c r="AJ276" s="144">
        <v>0</v>
      </c>
      <c r="AK276" s="144">
        <v>0</v>
      </c>
      <c r="AL276" s="143">
        <v>0</v>
      </c>
      <c r="AM276" s="144"/>
      <c r="AN276" s="144"/>
      <c r="AO276" s="144"/>
      <c r="AP276" s="144"/>
      <c r="AQ276" s="142">
        <v>0</v>
      </c>
      <c r="AR276" s="142">
        <v>0</v>
      </c>
      <c r="AS276" s="142">
        <v>0</v>
      </c>
      <c r="AT276" s="142">
        <v>0</v>
      </c>
      <c r="AU276" s="142">
        <v>0</v>
      </c>
      <c r="AV276" s="142">
        <v>0</v>
      </c>
      <c r="AW276" s="142">
        <v>0</v>
      </c>
      <c r="AX276" s="142">
        <v>0</v>
      </c>
      <c r="AY276" s="144">
        <v>0</v>
      </c>
      <c r="AZ276" s="142">
        <v>0</v>
      </c>
      <c r="BA276" s="142">
        <v>0</v>
      </c>
      <c r="BB276" s="144">
        <v>0</v>
      </c>
      <c r="BC276" s="144">
        <v>0</v>
      </c>
      <c r="BD276" s="143">
        <v>0</v>
      </c>
      <c r="BE276" s="144"/>
      <c r="BF276" s="144"/>
      <c r="BG276" s="144"/>
      <c r="BH276" s="144"/>
      <c r="BI276" s="142">
        <v>0</v>
      </c>
      <c r="BJ276" s="142">
        <v>0</v>
      </c>
      <c r="BK276" s="142">
        <v>0</v>
      </c>
      <c r="BL276" s="142">
        <v>0</v>
      </c>
      <c r="BM276" s="142">
        <v>0</v>
      </c>
      <c r="BN276" s="142">
        <v>0</v>
      </c>
      <c r="BO276" s="142">
        <v>0</v>
      </c>
      <c r="BP276" s="142">
        <v>0</v>
      </c>
      <c r="BQ276" s="144">
        <v>0</v>
      </c>
      <c r="BR276" s="142">
        <v>0</v>
      </c>
      <c r="BS276" s="142">
        <v>0</v>
      </c>
      <c r="BT276" s="144">
        <v>0</v>
      </c>
      <c r="BU276" s="144">
        <v>0</v>
      </c>
      <c r="BV276" s="143">
        <v>0</v>
      </c>
      <c r="BW276" s="144"/>
      <c r="BX276" s="144"/>
      <c r="BY276" s="144"/>
      <c r="BZ276" s="144"/>
      <c r="CA276" s="142">
        <v>0</v>
      </c>
      <c r="CB276" s="142">
        <v>0</v>
      </c>
      <c r="CC276" s="142">
        <v>0</v>
      </c>
      <c r="CD276" s="142">
        <v>0</v>
      </c>
      <c r="CE276" s="142">
        <v>0</v>
      </c>
      <c r="CF276" s="142">
        <v>0</v>
      </c>
      <c r="CG276" s="142">
        <v>0</v>
      </c>
      <c r="CH276" s="142">
        <v>0</v>
      </c>
      <c r="CI276" s="144">
        <v>0</v>
      </c>
      <c r="CJ276" s="142">
        <v>0</v>
      </c>
      <c r="CK276" s="142">
        <v>0</v>
      </c>
      <c r="CL276" s="144">
        <v>0</v>
      </c>
      <c r="CM276" s="144">
        <v>0</v>
      </c>
      <c r="CN276" s="143">
        <v>0</v>
      </c>
      <c r="CO276" s="144"/>
      <c r="CP276" s="144"/>
      <c r="CQ276" s="144"/>
      <c r="CR276" s="144"/>
      <c r="CS276" s="142">
        <v>0</v>
      </c>
      <c r="CT276" s="142">
        <v>0</v>
      </c>
      <c r="CU276" s="142">
        <v>0</v>
      </c>
      <c r="CV276" s="142">
        <v>0</v>
      </c>
      <c r="CW276" s="142">
        <v>0</v>
      </c>
      <c r="CX276" s="142">
        <v>0</v>
      </c>
      <c r="CY276" s="142">
        <v>0</v>
      </c>
      <c r="CZ276" s="142">
        <v>0</v>
      </c>
      <c r="DA276" s="144">
        <v>0</v>
      </c>
      <c r="DB276" s="142">
        <v>0</v>
      </c>
      <c r="DC276" s="142">
        <v>0</v>
      </c>
      <c r="DD276" s="144">
        <v>0</v>
      </c>
      <c r="DE276" s="144">
        <v>0</v>
      </c>
      <c r="DF276" s="143">
        <v>0</v>
      </c>
    </row>
    <row r="277" spans="1:110" ht="12.75" hidden="1" customHeight="1" outlineLevel="1" x14ac:dyDescent="0.25">
      <c r="A277" s="141" t="s">
        <v>451</v>
      </c>
      <c r="B277" s="141" t="s">
        <v>452</v>
      </c>
      <c r="C277" s="141"/>
      <c r="D277" s="141"/>
      <c r="E277" s="141"/>
      <c r="F277" s="142">
        <v>0</v>
      </c>
      <c r="G277" s="142">
        <v>0</v>
      </c>
      <c r="H277" s="142">
        <v>0</v>
      </c>
      <c r="I277" s="142">
        <v>0</v>
      </c>
      <c r="J277" s="142">
        <v>0</v>
      </c>
      <c r="K277" s="142">
        <v>0</v>
      </c>
      <c r="L277" s="142">
        <v>0</v>
      </c>
      <c r="M277" s="142">
        <v>0</v>
      </c>
      <c r="N277" s="142">
        <v>0</v>
      </c>
      <c r="O277" s="142">
        <v>0</v>
      </c>
      <c r="P277" s="142">
        <v>0</v>
      </c>
      <c r="Q277" s="142">
        <v>0</v>
      </c>
      <c r="R277" s="142" t="s">
        <v>61</v>
      </c>
      <c r="S277" s="142">
        <v>0</v>
      </c>
      <c r="T277" s="143">
        <v>0</v>
      </c>
      <c r="U277" s="144"/>
      <c r="V277" s="144"/>
      <c r="W277" s="144"/>
      <c r="X277" s="144"/>
      <c r="Y277" s="142">
        <v>0</v>
      </c>
      <c r="Z277" s="142">
        <v>0</v>
      </c>
      <c r="AA277" s="142">
        <v>0</v>
      </c>
      <c r="AB277" s="142">
        <v>0</v>
      </c>
      <c r="AC277" s="142">
        <v>0</v>
      </c>
      <c r="AD277" s="142">
        <v>0</v>
      </c>
      <c r="AE277" s="142">
        <v>0</v>
      </c>
      <c r="AF277" s="142">
        <v>0</v>
      </c>
      <c r="AG277" s="144">
        <v>0</v>
      </c>
      <c r="AH277" s="142">
        <v>0</v>
      </c>
      <c r="AI277" s="142">
        <v>0</v>
      </c>
      <c r="AJ277" s="144">
        <v>0</v>
      </c>
      <c r="AK277" s="144">
        <v>0</v>
      </c>
      <c r="AL277" s="143">
        <v>0</v>
      </c>
      <c r="AM277" s="144"/>
      <c r="AN277" s="144"/>
      <c r="AO277" s="144"/>
      <c r="AP277" s="144"/>
      <c r="AQ277" s="142">
        <v>0</v>
      </c>
      <c r="AR277" s="142">
        <v>0</v>
      </c>
      <c r="AS277" s="142">
        <v>0</v>
      </c>
      <c r="AT277" s="142">
        <v>0</v>
      </c>
      <c r="AU277" s="142">
        <v>0</v>
      </c>
      <c r="AV277" s="142">
        <v>0</v>
      </c>
      <c r="AW277" s="142">
        <v>0</v>
      </c>
      <c r="AX277" s="142">
        <v>0</v>
      </c>
      <c r="AY277" s="144">
        <v>0</v>
      </c>
      <c r="AZ277" s="142">
        <v>0</v>
      </c>
      <c r="BA277" s="142">
        <v>0</v>
      </c>
      <c r="BB277" s="144">
        <v>0</v>
      </c>
      <c r="BC277" s="144">
        <v>0</v>
      </c>
      <c r="BD277" s="143">
        <v>0</v>
      </c>
      <c r="BE277" s="144"/>
      <c r="BF277" s="144"/>
      <c r="BG277" s="144"/>
      <c r="BH277" s="144"/>
      <c r="BI277" s="142">
        <v>0</v>
      </c>
      <c r="BJ277" s="142">
        <v>0</v>
      </c>
      <c r="BK277" s="142">
        <v>0</v>
      </c>
      <c r="BL277" s="142">
        <v>0</v>
      </c>
      <c r="BM277" s="142">
        <v>0</v>
      </c>
      <c r="BN277" s="142">
        <v>0</v>
      </c>
      <c r="BO277" s="142">
        <v>0</v>
      </c>
      <c r="BP277" s="142">
        <v>0</v>
      </c>
      <c r="BQ277" s="144">
        <v>0</v>
      </c>
      <c r="BR277" s="142">
        <v>0</v>
      </c>
      <c r="BS277" s="142">
        <v>0</v>
      </c>
      <c r="BT277" s="144">
        <v>0</v>
      </c>
      <c r="BU277" s="144">
        <v>0</v>
      </c>
      <c r="BV277" s="143">
        <v>0</v>
      </c>
      <c r="BW277" s="144"/>
      <c r="BX277" s="144"/>
      <c r="BY277" s="144"/>
      <c r="BZ277" s="144"/>
      <c r="CA277" s="142">
        <v>0</v>
      </c>
      <c r="CB277" s="142">
        <v>0</v>
      </c>
      <c r="CC277" s="142">
        <v>0</v>
      </c>
      <c r="CD277" s="142">
        <v>0</v>
      </c>
      <c r="CE277" s="142">
        <v>0</v>
      </c>
      <c r="CF277" s="142">
        <v>0</v>
      </c>
      <c r="CG277" s="142">
        <v>0</v>
      </c>
      <c r="CH277" s="142">
        <v>0</v>
      </c>
      <c r="CI277" s="144">
        <v>0</v>
      </c>
      <c r="CJ277" s="142">
        <v>0</v>
      </c>
      <c r="CK277" s="142">
        <v>0</v>
      </c>
      <c r="CL277" s="144">
        <v>0</v>
      </c>
      <c r="CM277" s="144">
        <v>0</v>
      </c>
      <c r="CN277" s="143">
        <v>0</v>
      </c>
      <c r="CO277" s="144"/>
      <c r="CP277" s="144"/>
      <c r="CQ277" s="144"/>
      <c r="CR277" s="144"/>
      <c r="CS277" s="142">
        <v>0</v>
      </c>
      <c r="CT277" s="142">
        <v>0</v>
      </c>
      <c r="CU277" s="142">
        <v>0</v>
      </c>
      <c r="CV277" s="142">
        <v>0</v>
      </c>
      <c r="CW277" s="142">
        <v>0</v>
      </c>
      <c r="CX277" s="142">
        <v>0</v>
      </c>
      <c r="CY277" s="142">
        <v>0</v>
      </c>
      <c r="CZ277" s="142">
        <v>0</v>
      </c>
      <c r="DA277" s="144">
        <v>0</v>
      </c>
      <c r="DB277" s="142">
        <v>0</v>
      </c>
      <c r="DC277" s="142">
        <v>0</v>
      </c>
      <c r="DD277" s="144">
        <v>0</v>
      </c>
      <c r="DE277" s="144">
        <v>0</v>
      </c>
      <c r="DF277" s="143">
        <v>0</v>
      </c>
    </row>
    <row r="278" spans="1:110" ht="12.75" hidden="1" customHeight="1" outlineLevel="1" x14ac:dyDescent="0.25">
      <c r="A278" s="141" t="s">
        <v>451</v>
      </c>
      <c r="B278" s="141" t="s">
        <v>452</v>
      </c>
      <c r="C278" s="141"/>
      <c r="D278" s="141"/>
      <c r="E278" s="141"/>
      <c r="F278" s="142">
        <v>0</v>
      </c>
      <c r="G278" s="142">
        <v>0</v>
      </c>
      <c r="H278" s="142">
        <v>0</v>
      </c>
      <c r="I278" s="142">
        <v>0</v>
      </c>
      <c r="J278" s="142">
        <v>0</v>
      </c>
      <c r="K278" s="142">
        <v>0</v>
      </c>
      <c r="L278" s="142">
        <v>0</v>
      </c>
      <c r="M278" s="142">
        <v>0</v>
      </c>
      <c r="N278" s="142">
        <v>0</v>
      </c>
      <c r="O278" s="142">
        <v>0</v>
      </c>
      <c r="P278" s="142">
        <v>0</v>
      </c>
      <c r="Q278" s="142">
        <v>0</v>
      </c>
      <c r="R278" s="142" t="s">
        <v>61</v>
      </c>
      <c r="S278" s="142">
        <v>0</v>
      </c>
      <c r="T278" s="143">
        <v>0</v>
      </c>
      <c r="U278" s="144"/>
      <c r="V278" s="144"/>
      <c r="W278" s="144"/>
      <c r="X278" s="144"/>
      <c r="Y278" s="142">
        <v>0</v>
      </c>
      <c r="Z278" s="142">
        <v>0</v>
      </c>
      <c r="AA278" s="142">
        <v>0</v>
      </c>
      <c r="AB278" s="142">
        <v>0</v>
      </c>
      <c r="AC278" s="142">
        <v>0</v>
      </c>
      <c r="AD278" s="142">
        <v>0</v>
      </c>
      <c r="AE278" s="142">
        <v>0</v>
      </c>
      <c r="AF278" s="142">
        <v>0</v>
      </c>
      <c r="AG278" s="144">
        <v>0</v>
      </c>
      <c r="AH278" s="142">
        <v>0</v>
      </c>
      <c r="AI278" s="142">
        <v>0</v>
      </c>
      <c r="AJ278" s="144">
        <v>0</v>
      </c>
      <c r="AK278" s="144">
        <v>0</v>
      </c>
      <c r="AL278" s="143">
        <v>0</v>
      </c>
      <c r="AM278" s="144"/>
      <c r="AN278" s="144"/>
      <c r="AO278" s="144"/>
      <c r="AP278" s="144"/>
      <c r="AQ278" s="142">
        <v>0</v>
      </c>
      <c r="AR278" s="142">
        <v>0</v>
      </c>
      <c r="AS278" s="142">
        <v>0</v>
      </c>
      <c r="AT278" s="142">
        <v>0</v>
      </c>
      <c r="AU278" s="142">
        <v>0</v>
      </c>
      <c r="AV278" s="142">
        <v>0</v>
      </c>
      <c r="AW278" s="142">
        <v>0</v>
      </c>
      <c r="AX278" s="142">
        <v>0</v>
      </c>
      <c r="AY278" s="144">
        <v>0</v>
      </c>
      <c r="AZ278" s="142">
        <v>0</v>
      </c>
      <c r="BA278" s="142">
        <v>0</v>
      </c>
      <c r="BB278" s="144">
        <v>0</v>
      </c>
      <c r="BC278" s="144">
        <v>0</v>
      </c>
      <c r="BD278" s="143">
        <v>0</v>
      </c>
      <c r="BE278" s="144"/>
      <c r="BF278" s="144"/>
      <c r="BG278" s="144"/>
      <c r="BH278" s="144"/>
      <c r="BI278" s="142">
        <v>0</v>
      </c>
      <c r="BJ278" s="142">
        <v>0</v>
      </c>
      <c r="BK278" s="142">
        <v>0</v>
      </c>
      <c r="BL278" s="142">
        <v>0</v>
      </c>
      <c r="BM278" s="142">
        <v>0</v>
      </c>
      <c r="BN278" s="142">
        <v>0</v>
      </c>
      <c r="BO278" s="142">
        <v>0</v>
      </c>
      <c r="BP278" s="142">
        <v>0</v>
      </c>
      <c r="BQ278" s="144">
        <v>0</v>
      </c>
      <c r="BR278" s="142">
        <v>0</v>
      </c>
      <c r="BS278" s="142">
        <v>0</v>
      </c>
      <c r="BT278" s="144">
        <v>0</v>
      </c>
      <c r="BU278" s="144">
        <v>0</v>
      </c>
      <c r="BV278" s="143">
        <v>0</v>
      </c>
      <c r="BW278" s="144"/>
      <c r="BX278" s="144"/>
      <c r="BY278" s="144"/>
      <c r="BZ278" s="144"/>
      <c r="CA278" s="142">
        <v>0</v>
      </c>
      <c r="CB278" s="142">
        <v>0</v>
      </c>
      <c r="CC278" s="142">
        <v>0</v>
      </c>
      <c r="CD278" s="142">
        <v>0</v>
      </c>
      <c r="CE278" s="142">
        <v>0</v>
      </c>
      <c r="CF278" s="142">
        <v>0</v>
      </c>
      <c r="CG278" s="142">
        <v>0</v>
      </c>
      <c r="CH278" s="142">
        <v>0</v>
      </c>
      <c r="CI278" s="144">
        <v>0</v>
      </c>
      <c r="CJ278" s="142">
        <v>0</v>
      </c>
      <c r="CK278" s="142">
        <v>0</v>
      </c>
      <c r="CL278" s="144">
        <v>0</v>
      </c>
      <c r="CM278" s="144">
        <v>0</v>
      </c>
      <c r="CN278" s="143">
        <v>0</v>
      </c>
      <c r="CO278" s="144"/>
      <c r="CP278" s="144"/>
      <c r="CQ278" s="144"/>
      <c r="CR278" s="144"/>
      <c r="CS278" s="142">
        <v>0</v>
      </c>
      <c r="CT278" s="142">
        <v>0</v>
      </c>
      <c r="CU278" s="142">
        <v>0</v>
      </c>
      <c r="CV278" s="142">
        <v>0</v>
      </c>
      <c r="CW278" s="142">
        <v>0</v>
      </c>
      <c r="CX278" s="142">
        <v>0</v>
      </c>
      <c r="CY278" s="142">
        <v>0</v>
      </c>
      <c r="CZ278" s="142">
        <v>0</v>
      </c>
      <c r="DA278" s="144">
        <v>0</v>
      </c>
      <c r="DB278" s="142">
        <v>0</v>
      </c>
      <c r="DC278" s="142">
        <v>0</v>
      </c>
      <c r="DD278" s="144">
        <v>0</v>
      </c>
      <c r="DE278" s="144">
        <v>0</v>
      </c>
      <c r="DF278" s="143">
        <v>0</v>
      </c>
    </row>
    <row r="279" spans="1:110" ht="12.75" hidden="1" customHeight="1" outlineLevel="1" x14ac:dyDescent="0.25">
      <c r="A279" s="141" t="s">
        <v>451</v>
      </c>
      <c r="B279" s="141" t="s">
        <v>452</v>
      </c>
      <c r="C279" s="141"/>
      <c r="D279" s="141"/>
      <c r="E279" s="141"/>
      <c r="F279" s="142">
        <v>0</v>
      </c>
      <c r="G279" s="142">
        <v>0</v>
      </c>
      <c r="H279" s="142">
        <v>0</v>
      </c>
      <c r="I279" s="142">
        <v>0</v>
      </c>
      <c r="J279" s="142">
        <v>0</v>
      </c>
      <c r="K279" s="142">
        <v>0</v>
      </c>
      <c r="L279" s="142">
        <v>0</v>
      </c>
      <c r="M279" s="142">
        <v>0</v>
      </c>
      <c r="N279" s="142">
        <v>0</v>
      </c>
      <c r="O279" s="142">
        <v>0</v>
      </c>
      <c r="P279" s="142">
        <v>0</v>
      </c>
      <c r="Q279" s="142">
        <v>0</v>
      </c>
      <c r="R279" s="142" t="s">
        <v>61</v>
      </c>
      <c r="S279" s="142">
        <v>0</v>
      </c>
      <c r="T279" s="143">
        <v>0</v>
      </c>
      <c r="U279" s="144"/>
      <c r="V279" s="144"/>
      <c r="W279" s="144"/>
      <c r="X279" s="144"/>
      <c r="Y279" s="142">
        <v>0</v>
      </c>
      <c r="Z279" s="142">
        <v>0</v>
      </c>
      <c r="AA279" s="142">
        <v>0</v>
      </c>
      <c r="AB279" s="142">
        <v>0</v>
      </c>
      <c r="AC279" s="142">
        <v>0</v>
      </c>
      <c r="AD279" s="142">
        <v>0</v>
      </c>
      <c r="AE279" s="142">
        <v>0</v>
      </c>
      <c r="AF279" s="142">
        <v>0</v>
      </c>
      <c r="AG279" s="144">
        <v>0</v>
      </c>
      <c r="AH279" s="142">
        <v>0</v>
      </c>
      <c r="AI279" s="142">
        <v>0</v>
      </c>
      <c r="AJ279" s="144">
        <v>0</v>
      </c>
      <c r="AK279" s="144">
        <v>0</v>
      </c>
      <c r="AL279" s="143">
        <v>0</v>
      </c>
      <c r="AM279" s="144"/>
      <c r="AN279" s="144"/>
      <c r="AO279" s="144"/>
      <c r="AP279" s="144"/>
      <c r="AQ279" s="142">
        <v>0</v>
      </c>
      <c r="AR279" s="142">
        <v>0</v>
      </c>
      <c r="AS279" s="142">
        <v>0</v>
      </c>
      <c r="AT279" s="142">
        <v>0</v>
      </c>
      <c r="AU279" s="142">
        <v>0</v>
      </c>
      <c r="AV279" s="142">
        <v>0</v>
      </c>
      <c r="AW279" s="142">
        <v>0</v>
      </c>
      <c r="AX279" s="142">
        <v>0</v>
      </c>
      <c r="AY279" s="144">
        <v>0</v>
      </c>
      <c r="AZ279" s="142">
        <v>0</v>
      </c>
      <c r="BA279" s="142">
        <v>0</v>
      </c>
      <c r="BB279" s="144">
        <v>0</v>
      </c>
      <c r="BC279" s="144">
        <v>0</v>
      </c>
      <c r="BD279" s="143">
        <v>0</v>
      </c>
      <c r="BE279" s="144"/>
      <c r="BF279" s="144"/>
      <c r="BG279" s="144"/>
      <c r="BH279" s="144"/>
      <c r="BI279" s="142">
        <v>0</v>
      </c>
      <c r="BJ279" s="142">
        <v>0</v>
      </c>
      <c r="BK279" s="142">
        <v>0</v>
      </c>
      <c r="BL279" s="142">
        <v>0</v>
      </c>
      <c r="BM279" s="142">
        <v>0</v>
      </c>
      <c r="BN279" s="142">
        <v>0</v>
      </c>
      <c r="BO279" s="142">
        <v>0</v>
      </c>
      <c r="BP279" s="142">
        <v>0</v>
      </c>
      <c r="BQ279" s="144">
        <v>0</v>
      </c>
      <c r="BR279" s="142">
        <v>0</v>
      </c>
      <c r="BS279" s="142">
        <v>0</v>
      </c>
      <c r="BT279" s="144">
        <v>0</v>
      </c>
      <c r="BU279" s="144">
        <v>0</v>
      </c>
      <c r="BV279" s="143">
        <v>0</v>
      </c>
      <c r="BW279" s="144"/>
      <c r="BX279" s="144"/>
      <c r="BY279" s="144"/>
      <c r="BZ279" s="144"/>
      <c r="CA279" s="142">
        <v>0</v>
      </c>
      <c r="CB279" s="142">
        <v>0</v>
      </c>
      <c r="CC279" s="142">
        <v>0</v>
      </c>
      <c r="CD279" s="142">
        <v>0</v>
      </c>
      <c r="CE279" s="142">
        <v>0</v>
      </c>
      <c r="CF279" s="142">
        <v>0</v>
      </c>
      <c r="CG279" s="142">
        <v>0</v>
      </c>
      <c r="CH279" s="142">
        <v>0</v>
      </c>
      <c r="CI279" s="144">
        <v>0</v>
      </c>
      <c r="CJ279" s="142">
        <v>0</v>
      </c>
      <c r="CK279" s="142">
        <v>0</v>
      </c>
      <c r="CL279" s="144">
        <v>0</v>
      </c>
      <c r="CM279" s="144">
        <v>0</v>
      </c>
      <c r="CN279" s="143">
        <v>0</v>
      </c>
      <c r="CO279" s="144"/>
      <c r="CP279" s="144"/>
      <c r="CQ279" s="144"/>
      <c r="CR279" s="144"/>
      <c r="CS279" s="142">
        <v>0</v>
      </c>
      <c r="CT279" s="142">
        <v>0</v>
      </c>
      <c r="CU279" s="142">
        <v>0</v>
      </c>
      <c r="CV279" s="142">
        <v>0</v>
      </c>
      <c r="CW279" s="142">
        <v>0</v>
      </c>
      <c r="CX279" s="142">
        <v>0</v>
      </c>
      <c r="CY279" s="142">
        <v>0</v>
      </c>
      <c r="CZ279" s="142">
        <v>0</v>
      </c>
      <c r="DA279" s="144">
        <v>0</v>
      </c>
      <c r="DB279" s="142">
        <v>0</v>
      </c>
      <c r="DC279" s="142">
        <v>0</v>
      </c>
      <c r="DD279" s="144">
        <v>0</v>
      </c>
      <c r="DE279" s="144">
        <v>0</v>
      </c>
      <c r="DF279" s="143">
        <v>0</v>
      </c>
    </row>
    <row r="280" spans="1:110" ht="12.75" hidden="1" customHeight="1" outlineLevel="1" x14ac:dyDescent="0.25">
      <c r="A280" s="141" t="s">
        <v>451</v>
      </c>
      <c r="B280" s="141" t="s">
        <v>452</v>
      </c>
      <c r="C280" s="141"/>
      <c r="D280" s="141"/>
      <c r="E280" s="141"/>
      <c r="F280" s="142">
        <v>0</v>
      </c>
      <c r="G280" s="142">
        <v>0</v>
      </c>
      <c r="H280" s="142">
        <v>0</v>
      </c>
      <c r="I280" s="142">
        <v>0</v>
      </c>
      <c r="J280" s="142">
        <v>0</v>
      </c>
      <c r="K280" s="142">
        <v>0</v>
      </c>
      <c r="L280" s="142">
        <v>0</v>
      </c>
      <c r="M280" s="142">
        <v>0</v>
      </c>
      <c r="N280" s="142">
        <v>0</v>
      </c>
      <c r="O280" s="142">
        <v>0</v>
      </c>
      <c r="P280" s="142">
        <v>0</v>
      </c>
      <c r="Q280" s="142">
        <v>0</v>
      </c>
      <c r="R280" s="142" t="s">
        <v>61</v>
      </c>
      <c r="S280" s="142">
        <v>0</v>
      </c>
      <c r="T280" s="143">
        <v>0</v>
      </c>
      <c r="U280" s="144"/>
      <c r="V280" s="144"/>
      <c r="W280" s="144"/>
      <c r="X280" s="144"/>
      <c r="Y280" s="142">
        <v>0</v>
      </c>
      <c r="Z280" s="142">
        <v>0</v>
      </c>
      <c r="AA280" s="142">
        <v>0</v>
      </c>
      <c r="AB280" s="142">
        <v>0</v>
      </c>
      <c r="AC280" s="142">
        <v>0</v>
      </c>
      <c r="AD280" s="142">
        <v>0</v>
      </c>
      <c r="AE280" s="142">
        <v>0</v>
      </c>
      <c r="AF280" s="142">
        <v>0</v>
      </c>
      <c r="AG280" s="144">
        <v>0</v>
      </c>
      <c r="AH280" s="142">
        <v>0</v>
      </c>
      <c r="AI280" s="142">
        <v>0</v>
      </c>
      <c r="AJ280" s="144">
        <v>0</v>
      </c>
      <c r="AK280" s="144">
        <v>0</v>
      </c>
      <c r="AL280" s="143">
        <v>0</v>
      </c>
      <c r="AM280" s="144"/>
      <c r="AN280" s="144"/>
      <c r="AO280" s="144"/>
      <c r="AP280" s="144"/>
      <c r="AQ280" s="142">
        <v>0</v>
      </c>
      <c r="AR280" s="142">
        <v>0</v>
      </c>
      <c r="AS280" s="142">
        <v>0</v>
      </c>
      <c r="AT280" s="142">
        <v>0</v>
      </c>
      <c r="AU280" s="142">
        <v>0</v>
      </c>
      <c r="AV280" s="142">
        <v>0</v>
      </c>
      <c r="AW280" s="142">
        <v>0</v>
      </c>
      <c r="AX280" s="142">
        <v>0</v>
      </c>
      <c r="AY280" s="144">
        <v>0</v>
      </c>
      <c r="AZ280" s="142">
        <v>0</v>
      </c>
      <c r="BA280" s="142">
        <v>0</v>
      </c>
      <c r="BB280" s="144">
        <v>0</v>
      </c>
      <c r="BC280" s="144">
        <v>0</v>
      </c>
      <c r="BD280" s="143">
        <v>0</v>
      </c>
      <c r="BE280" s="144"/>
      <c r="BF280" s="144"/>
      <c r="BG280" s="144"/>
      <c r="BH280" s="144"/>
      <c r="BI280" s="142">
        <v>0</v>
      </c>
      <c r="BJ280" s="142">
        <v>0</v>
      </c>
      <c r="BK280" s="142">
        <v>0</v>
      </c>
      <c r="BL280" s="142">
        <v>0</v>
      </c>
      <c r="BM280" s="142">
        <v>0</v>
      </c>
      <c r="BN280" s="142">
        <v>0</v>
      </c>
      <c r="BO280" s="142">
        <v>0</v>
      </c>
      <c r="BP280" s="142">
        <v>0</v>
      </c>
      <c r="BQ280" s="144">
        <v>0</v>
      </c>
      <c r="BR280" s="142">
        <v>0</v>
      </c>
      <c r="BS280" s="142">
        <v>0</v>
      </c>
      <c r="BT280" s="144">
        <v>0</v>
      </c>
      <c r="BU280" s="144">
        <v>0</v>
      </c>
      <c r="BV280" s="143">
        <v>0</v>
      </c>
      <c r="BW280" s="144"/>
      <c r="BX280" s="144"/>
      <c r="BY280" s="144"/>
      <c r="BZ280" s="144"/>
      <c r="CA280" s="142">
        <v>0</v>
      </c>
      <c r="CB280" s="142">
        <v>0</v>
      </c>
      <c r="CC280" s="142">
        <v>0</v>
      </c>
      <c r="CD280" s="142">
        <v>0</v>
      </c>
      <c r="CE280" s="142">
        <v>0</v>
      </c>
      <c r="CF280" s="142">
        <v>0</v>
      </c>
      <c r="CG280" s="142">
        <v>0</v>
      </c>
      <c r="CH280" s="142">
        <v>0</v>
      </c>
      <c r="CI280" s="144">
        <v>0</v>
      </c>
      <c r="CJ280" s="142">
        <v>0</v>
      </c>
      <c r="CK280" s="142">
        <v>0</v>
      </c>
      <c r="CL280" s="144">
        <v>0</v>
      </c>
      <c r="CM280" s="144">
        <v>0</v>
      </c>
      <c r="CN280" s="143">
        <v>0</v>
      </c>
      <c r="CO280" s="144"/>
      <c r="CP280" s="144"/>
      <c r="CQ280" s="144"/>
      <c r="CR280" s="144"/>
      <c r="CS280" s="142">
        <v>0</v>
      </c>
      <c r="CT280" s="142">
        <v>0</v>
      </c>
      <c r="CU280" s="142">
        <v>0</v>
      </c>
      <c r="CV280" s="142">
        <v>0</v>
      </c>
      <c r="CW280" s="142">
        <v>0</v>
      </c>
      <c r="CX280" s="142">
        <v>0</v>
      </c>
      <c r="CY280" s="142">
        <v>0</v>
      </c>
      <c r="CZ280" s="142">
        <v>0</v>
      </c>
      <c r="DA280" s="144">
        <v>0</v>
      </c>
      <c r="DB280" s="142">
        <v>0</v>
      </c>
      <c r="DC280" s="142">
        <v>0</v>
      </c>
      <c r="DD280" s="144">
        <v>0</v>
      </c>
      <c r="DE280" s="144">
        <v>0</v>
      </c>
      <c r="DF280" s="143">
        <v>0</v>
      </c>
    </row>
    <row r="281" spans="1:110" ht="12.75" hidden="1" customHeight="1" outlineLevel="1" x14ac:dyDescent="0.25">
      <c r="A281" s="141" t="s">
        <v>451</v>
      </c>
      <c r="B281" s="141" t="s">
        <v>452</v>
      </c>
      <c r="C281" s="141"/>
      <c r="D281" s="141"/>
      <c r="E281" s="141"/>
      <c r="F281" s="142">
        <v>0</v>
      </c>
      <c r="G281" s="142">
        <v>0</v>
      </c>
      <c r="H281" s="142">
        <v>0</v>
      </c>
      <c r="I281" s="142">
        <v>0</v>
      </c>
      <c r="J281" s="142">
        <v>0</v>
      </c>
      <c r="K281" s="142">
        <v>0</v>
      </c>
      <c r="L281" s="142">
        <v>0</v>
      </c>
      <c r="M281" s="142">
        <v>0</v>
      </c>
      <c r="N281" s="142">
        <v>0</v>
      </c>
      <c r="O281" s="142">
        <v>0</v>
      </c>
      <c r="P281" s="142">
        <v>0</v>
      </c>
      <c r="Q281" s="142">
        <v>0</v>
      </c>
      <c r="R281" s="142" t="s">
        <v>61</v>
      </c>
      <c r="S281" s="142">
        <v>0</v>
      </c>
      <c r="T281" s="143">
        <v>0</v>
      </c>
      <c r="U281" s="144"/>
      <c r="V281" s="144"/>
      <c r="W281" s="144"/>
      <c r="X281" s="144"/>
      <c r="Y281" s="142">
        <v>0</v>
      </c>
      <c r="Z281" s="142">
        <v>0</v>
      </c>
      <c r="AA281" s="142">
        <v>0</v>
      </c>
      <c r="AB281" s="142">
        <v>0</v>
      </c>
      <c r="AC281" s="142">
        <v>0</v>
      </c>
      <c r="AD281" s="142">
        <v>0</v>
      </c>
      <c r="AE281" s="142">
        <v>0</v>
      </c>
      <c r="AF281" s="142">
        <v>0</v>
      </c>
      <c r="AG281" s="144">
        <v>0</v>
      </c>
      <c r="AH281" s="142">
        <v>0</v>
      </c>
      <c r="AI281" s="142">
        <v>0</v>
      </c>
      <c r="AJ281" s="144">
        <v>0</v>
      </c>
      <c r="AK281" s="144">
        <v>0</v>
      </c>
      <c r="AL281" s="143">
        <v>0</v>
      </c>
      <c r="AM281" s="144"/>
      <c r="AN281" s="144"/>
      <c r="AO281" s="144"/>
      <c r="AP281" s="144"/>
      <c r="AQ281" s="142">
        <v>0</v>
      </c>
      <c r="AR281" s="142">
        <v>0</v>
      </c>
      <c r="AS281" s="142">
        <v>0</v>
      </c>
      <c r="AT281" s="142">
        <v>0</v>
      </c>
      <c r="AU281" s="142">
        <v>0</v>
      </c>
      <c r="AV281" s="142">
        <v>0</v>
      </c>
      <c r="AW281" s="142">
        <v>0</v>
      </c>
      <c r="AX281" s="142">
        <v>0</v>
      </c>
      <c r="AY281" s="144">
        <v>0</v>
      </c>
      <c r="AZ281" s="142">
        <v>0</v>
      </c>
      <c r="BA281" s="142">
        <v>0</v>
      </c>
      <c r="BB281" s="144">
        <v>0</v>
      </c>
      <c r="BC281" s="144">
        <v>0</v>
      </c>
      <c r="BD281" s="143">
        <v>0</v>
      </c>
      <c r="BE281" s="144"/>
      <c r="BF281" s="144"/>
      <c r="BG281" s="144"/>
      <c r="BH281" s="144"/>
      <c r="BI281" s="142">
        <v>0</v>
      </c>
      <c r="BJ281" s="142">
        <v>0</v>
      </c>
      <c r="BK281" s="142">
        <v>0</v>
      </c>
      <c r="BL281" s="142">
        <v>0</v>
      </c>
      <c r="BM281" s="142">
        <v>0</v>
      </c>
      <c r="BN281" s="142">
        <v>0</v>
      </c>
      <c r="BO281" s="142">
        <v>0</v>
      </c>
      <c r="BP281" s="142">
        <v>0</v>
      </c>
      <c r="BQ281" s="144">
        <v>0</v>
      </c>
      <c r="BR281" s="142">
        <v>0</v>
      </c>
      <c r="BS281" s="142">
        <v>0</v>
      </c>
      <c r="BT281" s="144">
        <v>0</v>
      </c>
      <c r="BU281" s="144">
        <v>0</v>
      </c>
      <c r="BV281" s="143">
        <v>0</v>
      </c>
      <c r="BW281" s="144"/>
      <c r="BX281" s="144"/>
      <c r="BY281" s="144"/>
      <c r="BZ281" s="144"/>
      <c r="CA281" s="142">
        <v>0</v>
      </c>
      <c r="CB281" s="142">
        <v>0</v>
      </c>
      <c r="CC281" s="142">
        <v>0</v>
      </c>
      <c r="CD281" s="142">
        <v>0</v>
      </c>
      <c r="CE281" s="142">
        <v>0</v>
      </c>
      <c r="CF281" s="142">
        <v>0</v>
      </c>
      <c r="CG281" s="142">
        <v>0</v>
      </c>
      <c r="CH281" s="142">
        <v>0</v>
      </c>
      <c r="CI281" s="144">
        <v>0</v>
      </c>
      <c r="CJ281" s="142">
        <v>0</v>
      </c>
      <c r="CK281" s="142">
        <v>0</v>
      </c>
      <c r="CL281" s="144">
        <v>0</v>
      </c>
      <c r="CM281" s="144">
        <v>0</v>
      </c>
      <c r="CN281" s="143">
        <v>0</v>
      </c>
      <c r="CO281" s="144"/>
      <c r="CP281" s="144"/>
      <c r="CQ281" s="144"/>
      <c r="CR281" s="144"/>
      <c r="CS281" s="142">
        <v>0</v>
      </c>
      <c r="CT281" s="142">
        <v>0</v>
      </c>
      <c r="CU281" s="142">
        <v>0</v>
      </c>
      <c r="CV281" s="142">
        <v>0</v>
      </c>
      <c r="CW281" s="142">
        <v>0</v>
      </c>
      <c r="CX281" s="142">
        <v>0</v>
      </c>
      <c r="CY281" s="142">
        <v>0</v>
      </c>
      <c r="CZ281" s="142">
        <v>0</v>
      </c>
      <c r="DA281" s="144">
        <v>0</v>
      </c>
      <c r="DB281" s="142">
        <v>0</v>
      </c>
      <c r="DC281" s="142">
        <v>0</v>
      </c>
      <c r="DD281" s="144">
        <v>0</v>
      </c>
      <c r="DE281" s="144">
        <v>0</v>
      </c>
      <c r="DF281" s="143">
        <v>0</v>
      </c>
    </row>
    <row r="282" spans="1:110" ht="12.75" hidden="1" customHeight="1" outlineLevel="1" x14ac:dyDescent="0.25">
      <c r="A282" s="141" t="s">
        <v>451</v>
      </c>
      <c r="B282" s="141" t="s">
        <v>452</v>
      </c>
      <c r="C282" s="141"/>
      <c r="D282" s="141"/>
      <c r="E282" s="141"/>
      <c r="F282" s="142">
        <v>0</v>
      </c>
      <c r="G282" s="142">
        <v>0</v>
      </c>
      <c r="H282" s="142">
        <v>0</v>
      </c>
      <c r="I282" s="142">
        <v>0</v>
      </c>
      <c r="J282" s="142">
        <v>0</v>
      </c>
      <c r="K282" s="142">
        <v>0</v>
      </c>
      <c r="L282" s="142">
        <v>0</v>
      </c>
      <c r="M282" s="142">
        <v>0</v>
      </c>
      <c r="N282" s="142">
        <v>0</v>
      </c>
      <c r="O282" s="142">
        <v>0</v>
      </c>
      <c r="P282" s="142">
        <v>0</v>
      </c>
      <c r="Q282" s="142">
        <v>0</v>
      </c>
      <c r="R282" s="142" t="s">
        <v>61</v>
      </c>
      <c r="S282" s="142">
        <v>0</v>
      </c>
      <c r="T282" s="143">
        <v>0</v>
      </c>
      <c r="U282" s="144"/>
      <c r="V282" s="144"/>
      <c r="W282" s="144"/>
      <c r="X282" s="144"/>
      <c r="Y282" s="142">
        <v>0</v>
      </c>
      <c r="Z282" s="142">
        <v>0</v>
      </c>
      <c r="AA282" s="142">
        <v>0</v>
      </c>
      <c r="AB282" s="142">
        <v>0</v>
      </c>
      <c r="AC282" s="142">
        <v>0</v>
      </c>
      <c r="AD282" s="142">
        <v>0</v>
      </c>
      <c r="AE282" s="142">
        <v>0</v>
      </c>
      <c r="AF282" s="142">
        <v>0</v>
      </c>
      <c r="AG282" s="144">
        <v>0</v>
      </c>
      <c r="AH282" s="142">
        <v>0</v>
      </c>
      <c r="AI282" s="142">
        <v>0</v>
      </c>
      <c r="AJ282" s="144">
        <v>0</v>
      </c>
      <c r="AK282" s="144">
        <v>0</v>
      </c>
      <c r="AL282" s="143">
        <v>0</v>
      </c>
      <c r="AM282" s="144"/>
      <c r="AN282" s="144"/>
      <c r="AO282" s="144"/>
      <c r="AP282" s="144"/>
      <c r="AQ282" s="142">
        <v>0</v>
      </c>
      <c r="AR282" s="142">
        <v>0</v>
      </c>
      <c r="AS282" s="142">
        <v>0</v>
      </c>
      <c r="AT282" s="142">
        <v>0</v>
      </c>
      <c r="AU282" s="142">
        <v>0</v>
      </c>
      <c r="AV282" s="142">
        <v>0</v>
      </c>
      <c r="AW282" s="142">
        <v>0</v>
      </c>
      <c r="AX282" s="142">
        <v>0</v>
      </c>
      <c r="AY282" s="144">
        <v>0</v>
      </c>
      <c r="AZ282" s="142">
        <v>0</v>
      </c>
      <c r="BA282" s="142">
        <v>0</v>
      </c>
      <c r="BB282" s="144">
        <v>0</v>
      </c>
      <c r="BC282" s="144">
        <v>0</v>
      </c>
      <c r="BD282" s="143">
        <v>0</v>
      </c>
      <c r="BE282" s="144"/>
      <c r="BF282" s="144"/>
      <c r="BG282" s="144"/>
      <c r="BH282" s="144"/>
      <c r="BI282" s="142">
        <v>0</v>
      </c>
      <c r="BJ282" s="142">
        <v>0</v>
      </c>
      <c r="BK282" s="142">
        <v>0</v>
      </c>
      <c r="BL282" s="142">
        <v>0</v>
      </c>
      <c r="BM282" s="142">
        <v>0</v>
      </c>
      <c r="BN282" s="142">
        <v>0</v>
      </c>
      <c r="BO282" s="142">
        <v>0</v>
      </c>
      <c r="BP282" s="142">
        <v>0</v>
      </c>
      <c r="BQ282" s="144">
        <v>0</v>
      </c>
      <c r="BR282" s="142">
        <v>0</v>
      </c>
      <c r="BS282" s="142">
        <v>0</v>
      </c>
      <c r="BT282" s="144">
        <v>0</v>
      </c>
      <c r="BU282" s="144">
        <v>0</v>
      </c>
      <c r="BV282" s="143">
        <v>0</v>
      </c>
      <c r="BW282" s="144"/>
      <c r="BX282" s="144"/>
      <c r="BY282" s="144"/>
      <c r="BZ282" s="144"/>
      <c r="CA282" s="142">
        <v>0</v>
      </c>
      <c r="CB282" s="142">
        <v>0</v>
      </c>
      <c r="CC282" s="142">
        <v>0</v>
      </c>
      <c r="CD282" s="142">
        <v>0</v>
      </c>
      <c r="CE282" s="142">
        <v>0</v>
      </c>
      <c r="CF282" s="142">
        <v>0</v>
      </c>
      <c r="CG282" s="142">
        <v>0</v>
      </c>
      <c r="CH282" s="142">
        <v>0</v>
      </c>
      <c r="CI282" s="144">
        <v>0</v>
      </c>
      <c r="CJ282" s="142">
        <v>0</v>
      </c>
      <c r="CK282" s="142">
        <v>0</v>
      </c>
      <c r="CL282" s="144">
        <v>0</v>
      </c>
      <c r="CM282" s="144">
        <v>0</v>
      </c>
      <c r="CN282" s="143">
        <v>0</v>
      </c>
      <c r="CO282" s="144"/>
      <c r="CP282" s="144"/>
      <c r="CQ282" s="144"/>
      <c r="CR282" s="144"/>
      <c r="CS282" s="142">
        <v>0</v>
      </c>
      <c r="CT282" s="142">
        <v>0</v>
      </c>
      <c r="CU282" s="142">
        <v>0</v>
      </c>
      <c r="CV282" s="142">
        <v>0</v>
      </c>
      <c r="CW282" s="142">
        <v>0</v>
      </c>
      <c r="CX282" s="142">
        <v>0</v>
      </c>
      <c r="CY282" s="142">
        <v>0</v>
      </c>
      <c r="CZ282" s="142">
        <v>0</v>
      </c>
      <c r="DA282" s="144">
        <v>0</v>
      </c>
      <c r="DB282" s="142">
        <v>0</v>
      </c>
      <c r="DC282" s="142">
        <v>0</v>
      </c>
      <c r="DD282" s="144">
        <v>0</v>
      </c>
      <c r="DE282" s="144">
        <v>0</v>
      </c>
      <c r="DF282" s="143">
        <v>0</v>
      </c>
    </row>
    <row r="283" spans="1:110" ht="12.75" hidden="1" customHeight="1" outlineLevel="1" x14ac:dyDescent="0.25">
      <c r="A283" s="141" t="s">
        <v>451</v>
      </c>
      <c r="B283" s="141" t="s">
        <v>452</v>
      </c>
      <c r="C283" s="141"/>
      <c r="D283" s="141"/>
      <c r="E283" s="141"/>
      <c r="F283" s="142">
        <v>0</v>
      </c>
      <c r="G283" s="142">
        <v>0</v>
      </c>
      <c r="H283" s="142">
        <v>0</v>
      </c>
      <c r="I283" s="142">
        <v>0</v>
      </c>
      <c r="J283" s="142">
        <v>0</v>
      </c>
      <c r="K283" s="142">
        <v>0</v>
      </c>
      <c r="L283" s="142">
        <v>0</v>
      </c>
      <c r="M283" s="142">
        <v>0</v>
      </c>
      <c r="N283" s="142">
        <v>0</v>
      </c>
      <c r="O283" s="142">
        <v>0</v>
      </c>
      <c r="P283" s="142">
        <v>0</v>
      </c>
      <c r="Q283" s="142">
        <v>0</v>
      </c>
      <c r="R283" s="142" t="s">
        <v>61</v>
      </c>
      <c r="S283" s="142">
        <v>0</v>
      </c>
      <c r="T283" s="143">
        <v>0</v>
      </c>
      <c r="U283" s="144"/>
      <c r="V283" s="144"/>
      <c r="W283" s="144"/>
      <c r="X283" s="144"/>
      <c r="Y283" s="142">
        <v>0</v>
      </c>
      <c r="Z283" s="142">
        <v>0</v>
      </c>
      <c r="AA283" s="142">
        <v>0</v>
      </c>
      <c r="AB283" s="142">
        <v>0</v>
      </c>
      <c r="AC283" s="142">
        <v>0</v>
      </c>
      <c r="AD283" s="142">
        <v>0</v>
      </c>
      <c r="AE283" s="142">
        <v>0</v>
      </c>
      <c r="AF283" s="142">
        <v>0</v>
      </c>
      <c r="AG283" s="144">
        <v>0</v>
      </c>
      <c r="AH283" s="142">
        <v>0</v>
      </c>
      <c r="AI283" s="142">
        <v>0</v>
      </c>
      <c r="AJ283" s="144">
        <v>0</v>
      </c>
      <c r="AK283" s="144">
        <v>0</v>
      </c>
      <c r="AL283" s="143">
        <v>0</v>
      </c>
      <c r="AM283" s="144"/>
      <c r="AN283" s="144"/>
      <c r="AO283" s="144"/>
      <c r="AP283" s="144"/>
      <c r="AQ283" s="142">
        <v>0</v>
      </c>
      <c r="AR283" s="142">
        <v>0</v>
      </c>
      <c r="AS283" s="142">
        <v>0</v>
      </c>
      <c r="AT283" s="142">
        <v>0</v>
      </c>
      <c r="AU283" s="142">
        <v>0</v>
      </c>
      <c r="AV283" s="142">
        <v>0</v>
      </c>
      <c r="AW283" s="142">
        <v>0</v>
      </c>
      <c r="AX283" s="142">
        <v>0</v>
      </c>
      <c r="AY283" s="144">
        <v>0</v>
      </c>
      <c r="AZ283" s="142">
        <v>0</v>
      </c>
      <c r="BA283" s="142">
        <v>0</v>
      </c>
      <c r="BB283" s="144">
        <v>0</v>
      </c>
      <c r="BC283" s="144">
        <v>0</v>
      </c>
      <c r="BD283" s="143">
        <v>0</v>
      </c>
      <c r="BE283" s="144"/>
      <c r="BF283" s="144"/>
      <c r="BG283" s="144"/>
      <c r="BH283" s="144"/>
      <c r="BI283" s="142">
        <v>0</v>
      </c>
      <c r="BJ283" s="142">
        <v>0</v>
      </c>
      <c r="BK283" s="142">
        <v>0</v>
      </c>
      <c r="BL283" s="142">
        <v>0</v>
      </c>
      <c r="BM283" s="142">
        <v>0</v>
      </c>
      <c r="BN283" s="142">
        <v>0</v>
      </c>
      <c r="BO283" s="142">
        <v>0</v>
      </c>
      <c r="BP283" s="142">
        <v>0</v>
      </c>
      <c r="BQ283" s="144">
        <v>0</v>
      </c>
      <c r="BR283" s="142">
        <v>0</v>
      </c>
      <c r="BS283" s="142">
        <v>0</v>
      </c>
      <c r="BT283" s="144">
        <v>0</v>
      </c>
      <c r="BU283" s="144">
        <v>0</v>
      </c>
      <c r="BV283" s="143">
        <v>0</v>
      </c>
      <c r="BW283" s="144"/>
      <c r="BX283" s="144"/>
      <c r="BY283" s="144"/>
      <c r="BZ283" s="144"/>
      <c r="CA283" s="142">
        <v>0</v>
      </c>
      <c r="CB283" s="142">
        <v>0</v>
      </c>
      <c r="CC283" s="142">
        <v>0</v>
      </c>
      <c r="CD283" s="142">
        <v>0</v>
      </c>
      <c r="CE283" s="142">
        <v>0</v>
      </c>
      <c r="CF283" s="142">
        <v>0</v>
      </c>
      <c r="CG283" s="142">
        <v>0</v>
      </c>
      <c r="CH283" s="142">
        <v>0</v>
      </c>
      <c r="CI283" s="144">
        <v>0</v>
      </c>
      <c r="CJ283" s="142">
        <v>0</v>
      </c>
      <c r="CK283" s="142">
        <v>0</v>
      </c>
      <c r="CL283" s="144">
        <v>0</v>
      </c>
      <c r="CM283" s="144">
        <v>0</v>
      </c>
      <c r="CN283" s="143">
        <v>0</v>
      </c>
      <c r="CO283" s="144"/>
      <c r="CP283" s="144"/>
      <c r="CQ283" s="144"/>
      <c r="CR283" s="144"/>
      <c r="CS283" s="142">
        <v>0</v>
      </c>
      <c r="CT283" s="142">
        <v>0</v>
      </c>
      <c r="CU283" s="142">
        <v>0</v>
      </c>
      <c r="CV283" s="142">
        <v>0</v>
      </c>
      <c r="CW283" s="142">
        <v>0</v>
      </c>
      <c r="CX283" s="142">
        <v>0</v>
      </c>
      <c r="CY283" s="142">
        <v>0</v>
      </c>
      <c r="CZ283" s="142">
        <v>0</v>
      </c>
      <c r="DA283" s="144">
        <v>0</v>
      </c>
      <c r="DB283" s="142">
        <v>0</v>
      </c>
      <c r="DC283" s="142">
        <v>0</v>
      </c>
      <c r="DD283" s="144">
        <v>0</v>
      </c>
      <c r="DE283" s="144">
        <v>0</v>
      </c>
      <c r="DF283" s="143">
        <v>0</v>
      </c>
    </row>
    <row r="284" spans="1:110" ht="12.75" hidden="1" customHeight="1" outlineLevel="1" x14ac:dyDescent="0.25">
      <c r="A284" s="141" t="s">
        <v>451</v>
      </c>
      <c r="B284" s="141" t="s">
        <v>452</v>
      </c>
      <c r="C284" s="141"/>
      <c r="D284" s="141"/>
      <c r="E284" s="141"/>
      <c r="F284" s="142">
        <v>0</v>
      </c>
      <c r="G284" s="142">
        <v>0</v>
      </c>
      <c r="H284" s="142">
        <v>0</v>
      </c>
      <c r="I284" s="142">
        <v>0</v>
      </c>
      <c r="J284" s="142">
        <v>0</v>
      </c>
      <c r="K284" s="142">
        <v>0</v>
      </c>
      <c r="L284" s="142">
        <v>0</v>
      </c>
      <c r="M284" s="142">
        <v>0</v>
      </c>
      <c r="N284" s="142">
        <v>0</v>
      </c>
      <c r="O284" s="142">
        <v>0</v>
      </c>
      <c r="P284" s="142">
        <v>0</v>
      </c>
      <c r="Q284" s="142">
        <v>0</v>
      </c>
      <c r="R284" s="142" t="s">
        <v>61</v>
      </c>
      <c r="S284" s="142">
        <v>0</v>
      </c>
      <c r="T284" s="143">
        <v>0</v>
      </c>
      <c r="U284" s="144"/>
      <c r="V284" s="144"/>
      <c r="W284" s="144"/>
      <c r="X284" s="144"/>
      <c r="Y284" s="142">
        <v>0</v>
      </c>
      <c r="Z284" s="142">
        <v>0</v>
      </c>
      <c r="AA284" s="142">
        <v>0</v>
      </c>
      <c r="AB284" s="142">
        <v>0</v>
      </c>
      <c r="AC284" s="142">
        <v>0</v>
      </c>
      <c r="AD284" s="142">
        <v>0</v>
      </c>
      <c r="AE284" s="142">
        <v>0</v>
      </c>
      <c r="AF284" s="142">
        <v>0</v>
      </c>
      <c r="AG284" s="144">
        <v>0</v>
      </c>
      <c r="AH284" s="142">
        <v>0</v>
      </c>
      <c r="AI284" s="142">
        <v>0</v>
      </c>
      <c r="AJ284" s="144">
        <v>0</v>
      </c>
      <c r="AK284" s="144">
        <v>0</v>
      </c>
      <c r="AL284" s="143">
        <v>0</v>
      </c>
      <c r="AM284" s="144"/>
      <c r="AN284" s="144"/>
      <c r="AO284" s="144"/>
      <c r="AP284" s="144"/>
      <c r="AQ284" s="142">
        <v>0</v>
      </c>
      <c r="AR284" s="142">
        <v>0</v>
      </c>
      <c r="AS284" s="142">
        <v>0</v>
      </c>
      <c r="AT284" s="142">
        <v>0</v>
      </c>
      <c r="AU284" s="142">
        <v>0</v>
      </c>
      <c r="AV284" s="142">
        <v>0</v>
      </c>
      <c r="AW284" s="142">
        <v>0</v>
      </c>
      <c r="AX284" s="142">
        <v>0</v>
      </c>
      <c r="AY284" s="144">
        <v>0</v>
      </c>
      <c r="AZ284" s="142">
        <v>0</v>
      </c>
      <c r="BA284" s="142">
        <v>0</v>
      </c>
      <c r="BB284" s="144">
        <v>0</v>
      </c>
      <c r="BC284" s="144">
        <v>0</v>
      </c>
      <c r="BD284" s="143">
        <v>0</v>
      </c>
      <c r="BE284" s="144"/>
      <c r="BF284" s="144"/>
      <c r="BG284" s="144"/>
      <c r="BH284" s="144"/>
      <c r="BI284" s="142">
        <v>0</v>
      </c>
      <c r="BJ284" s="142">
        <v>0</v>
      </c>
      <c r="BK284" s="142">
        <v>0</v>
      </c>
      <c r="BL284" s="142">
        <v>0</v>
      </c>
      <c r="BM284" s="142">
        <v>0</v>
      </c>
      <c r="BN284" s="142">
        <v>0</v>
      </c>
      <c r="BO284" s="142">
        <v>0</v>
      </c>
      <c r="BP284" s="142">
        <v>0</v>
      </c>
      <c r="BQ284" s="144">
        <v>0</v>
      </c>
      <c r="BR284" s="142">
        <v>0</v>
      </c>
      <c r="BS284" s="142">
        <v>0</v>
      </c>
      <c r="BT284" s="144">
        <v>0</v>
      </c>
      <c r="BU284" s="144">
        <v>0</v>
      </c>
      <c r="BV284" s="143">
        <v>0</v>
      </c>
      <c r="BW284" s="144"/>
      <c r="BX284" s="144"/>
      <c r="BY284" s="144"/>
      <c r="BZ284" s="144"/>
      <c r="CA284" s="142">
        <v>0</v>
      </c>
      <c r="CB284" s="142">
        <v>0</v>
      </c>
      <c r="CC284" s="142">
        <v>0</v>
      </c>
      <c r="CD284" s="142">
        <v>0</v>
      </c>
      <c r="CE284" s="142">
        <v>0</v>
      </c>
      <c r="CF284" s="142">
        <v>0</v>
      </c>
      <c r="CG284" s="142">
        <v>0</v>
      </c>
      <c r="CH284" s="142">
        <v>0</v>
      </c>
      <c r="CI284" s="144">
        <v>0</v>
      </c>
      <c r="CJ284" s="142">
        <v>0</v>
      </c>
      <c r="CK284" s="142">
        <v>0</v>
      </c>
      <c r="CL284" s="144">
        <v>0</v>
      </c>
      <c r="CM284" s="144">
        <v>0</v>
      </c>
      <c r="CN284" s="143">
        <v>0</v>
      </c>
      <c r="CO284" s="144"/>
      <c r="CP284" s="144"/>
      <c r="CQ284" s="144"/>
      <c r="CR284" s="144"/>
      <c r="CS284" s="142">
        <v>0</v>
      </c>
      <c r="CT284" s="142">
        <v>0</v>
      </c>
      <c r="CU284" s="142">
        <v>0</v>
      </c>
      <c r="CV284" s="142">
        <v>0</v>
      </c>
      <c r="CW284" s="142">
        <v>0</v>
      </c>
      <c r="CX284" s="142">
        <v>0</v>
      </c>
      <c r="CY284" s="142">
        <v>0</v>
      </c>
      <c r="CZ284" s="142">
        <v>0</v>
      </c>
      <c r="DA284" s="144">
        <v>0</v>
      </c>
      <c r="DB284" s="142">
        <v>0</v>
      </c>
      <c r="DC284" s="142">
        <v>0</v>
      </c>
      <c r="DD284" s="144">
        <v>0</v>
      </c>
      <c r="DE284" s="144">
        <v>0</v>
      </c>
      <c r="DF284" s="143">
        <v>0</v>
      </c>
    </row>
    <row r="285" spans="1:110" ht="12.75" hidden="1" customHeight="1" outlineLevel="1" x14ac:dyDescent="0.25">
      <c r="A285" s="141" t="s">
        <v>451</v>
      </c>
      <c r="B285" s="141" t="s">
        <v>452</v>
      </c>
      <c r="C285" s="141"/>
      <c r="D285" s="141"/>
      <c r="E285" s="141"/>
      <c r="F285" s="142">
        <v>0</v>
      </c>
      <c r="G285" s="142">
        <v>0</v>
      </c>
      <c r="H285" s="142">
        <v>0</v>
      </c>
      <c r="I285" s="142">
        <v>0</v>
      </c>
      <c r="J285" s="142">
        <v>0</v>
      </c>
      <c r="K285" s="142">
        <v>0</v>
      </c>
      <c r="L285" s="142">
        <v>0</v>
      </c>
      <c r="M285" s="142">
        <v>0</v>
      </c>
      <c r="N285" s="142">
        <v>0</v>
      </c>
      <c r="O285" s="142">
        <v>0</v>
      </c>
      <c r="P285" s="142">
        <v>0</v>
      </c>
      <c r="Q285" s="142">
        <v>0</v>
      </c>
      <c r="R285" s="142" t="s">
        <v>61</v>
      </c>
      <c r="S285" s="142">
        <v>0</v>
      </c>
      <c r="T285" s="143">
        <v>0</v>
      </c>
      <c r="U285" s="144"/>
      <c r="V285" s="144"/>
      <c r="W285" s="144"/>
      <c r="X285" s="144"/>
      <c r="Y285" s="142">
        <v>0</v>
      </c>
      <c r="Z285" s="142">
        <v>0</v>
      </c>
      <c r="AA285" s="142">
        <v>0</v>
      </c>
      <c r="AB285" s="142">
        <v>0</v>
      </c>
      <c r="AC285" s="142">
        <v>0</v>
      </c>
      <c r="AD285" s="142">
        <v>0</v>
      </c>
      <c r="AE285" s="142">
        <v>0</v>
      </c>
      <c r="AF285" s="142">
        <v>0</v>
      </c>
      <c r="AG285" s="144">
        <v>0</v>
      </c>
      <c r="AH285" s="142">
        <v>0</v>
      </c>
      <c r="AI285" s="142">
        <v>0</v>
      </c>
      <c r="AJ285" s="144">
        <v>0</v>
      </c>
      <c r="AK285" s="144">
        <v>0</v>
      </c>
      <c r="AL285" s="143">
        <v>0</v>
      </c>
      <c r="AM285" s="144"/>
      <c r="AN285" s="144"/>
      <c r="AO285" s="144"/>
      <c r="AP285" s="144"/>
      <c r="AQ285" s="142">
        <v>0</v>
      </c>
      <c r="AR285" s="142">
        <v>0</v>
      </c>
      <c r="AS285" s="142">
        <v>0</v>
      </c>
      <c r="AT285" s="142">
        <v>0</v>
      </c>
      <c r="AU285" s="142">
        <v>0</v>
      </c>
      <c r="AV285" s="142">
        <v>0</v>
      </c>
      <c r="AW285" s="142">
        <v>0</v>
      </c>
      <c r="AX285" s="142">
        <v>0</v>
      </c>
      <c r="AY285" s="144">
        <v>0</v>
      </c>
      <c r="AZ285" s="142">
        <v>0</v>
      </c>
      <c r="BA285" s="142">
        <v>0</v>
      </c>
      <c r="BB285" s="144">
        <v>0</v>
      </c>
      <c r="BC285" s="144">
        <v>0</v>
      </c>
      <c r="BD285" s="143">
        <v>0</v>
      </c>
      <c r="BE285" s="144"/>
      <c r="BF285" s="144"/>
      <c r="BG285" s="144"/>
      <c r="BH285" s="144"/>
      <c r="BI285" s="142">
        <v>0</v>
      </c>
      <c r="BJ285" s="142">
        <v>0</v>
      </c>
      <c r="BK285" s="142">
        <v>0</v>
      </c>
      <c r="BL285" s="142">
        <v>0</v>
      </c>
      <c r="BM285" s="142">
        <v>0</v>
      </c>
      <c r="BN285" s="142">
        <v>0</v>
      </c>
      <c r="BO285" s="142">
        <v>0</v>
      </c>
      <c r="BP285" s="142">
        <v>0</v>
      </c>
      <c r="BQ285" s="144">
        <v>0</v>
      </c>
      <c r="BR285" s="142">
        <v>0</v>
      </c>
      <c r="BS285" s="142">
        <v>0</v>
      </c>
      <c r="BT285" s="144">
        <v>0</v>
      </c>
      <c r="BU285" s="144">
        <v>0</v>
      </c>
      <c r="BV285" s="143">
        <v>0</v>
      </c>
      <c r="BW285" s="144"/>
      <c r="BX285" s="144"/>
      <c r="BY285" s="144"/>
      <c r="BZ285" s="144"/>
      <c r="CA285" s="142">
        <v>0</v>
      </c>
      <c r="CB285" s="142">
        <v>0</v>
      </c>
      <c r="CC285" s="142">
        <v>0</v>
      </c>
      <c r="CD285" s="142">
        <v>0</v>
      </c>
      <c r="CE285" s="142">
        <v>0</v>
      </c>
      <c r="CF285" s="142">
        <v>0</v>
      </c>
      <c r="CG285" s="142">
        <v>0</v>
      </c>
      <c r="CH285" s="142">
        <v>0</v>
      </c>
      <c r="CI285" s="144">
        <v>0</v>
      </c>
      <c r="CJ285" s="142">
        <v>0</v>
      </c>
      <c r="CK285" s="142">
        <v>0</v>
      </c>
      <c r="CL285" s="144">
        <v>0</v>
      </c>
      <c r="CM285" s="144">
        <v>0</v>
      </c>
      <c r="CN285" s="143">
        <v>0</v>
      </c>
      <c r="CO285" s="144"/>
      <c r="CP285" s="144"/>
      <c r="CQ285" s="144"/>
      <c r="CR285" s="144"/>
      <c r="CS285" s="142">
        <v>0</v>
      </c>
      <c r="CT285" s="142">
        <v>0</v>
      </c>
      <c r="CU285" s="142">
        <v>0</v>
      </c>
      <c r="CV285" s="142">
        <v>0</v>
      </c>
      <c r="CW285" s="142">
        <v>0</v>
      </c>
      <c r="CX285" s="142">
        <v>0</v>
      </c>
      <c r="CY285" s="142">
        <v>0</v>
      </c>
      <c r="CZ285" s="142">
        <v>0</v>
      </c>
      <c r="DA285" s="144">
        <v>0</v>
      </c>
      <c r="DB285" s="142">
        <v>0</v>
      </c>
      <c r="DC285" s="142">
        <v>0</v>
      </c>
      <c r="DD285" s="144">
        <v>0</v>
      </c>
      <c r="DE285" s="144">
        <v>0</v>
      </c>
      <c r="DF285" s="143">
        <v>0</v>
      </c>
    </row>
    <row r="286" spans="1:110" ht="12.75" hidden="1" customHeight="1" outlineLevel="1" x14ac:dyDescent="0.25">
      <c r="A286" s="141" t="s">
        <v>451</v>
      </c>
      <c r="B286" s="141" t="s">
        <v>452</v>
      </c>
      <c r="C286" s="141"/>
      <c r="D286" s="141"/>
      <c r="E286" s="141"/>
      <c r="F286" s="142">
        <v>0</v>
      </c>
      <c r="G286" s="142">
        <v>0</v>
      </c>
      <c r="H286" s="142">
        <v>0</v>
      </c>
      <c r="I286" s="142">
        <v>0</v>
      </c>
      <c r="J286" s="142">
        <v>0</v>
      </c>
      <c r="K286" s="142">
        <v>0</v>
      </c>
      <c r="L286" s="142">
        <v>0</v>
      </c>
      <c r="M286" s="142">
        <v>0</v>
      </c>
      <c r="N286" s="142">
        <v>0</v>
      </c>
      <c r="O286" s="142">
        <v>0</v>
      </c>
      <c r="P286" s="142">
        <v>0</v>
      </c>
      <c r="Q286" s="142">
        <v>0</v>
      </c>
      <c r="R286" s="142" t="s">
        <v>61</v>
      </c>
      <c r="S286" s="142">
        <v>0</v>
      </c>
      <c r="T286" s="143">
        <v>0</v>
      </c>
      <c r="U286" s="144"/>
      <c r="V286" s="144"/>
      <c r="W286" s="144"/>
      <c r="X286" s="144"/>
      <c r="Y286" s="142">
        <v>0</v>
      </c>
      <c r="Z286" s="142">
        <v>0</v>
      </c>
      <c r="AA286" s="142">
        <v>0</v>
      </c>
      <c r="AB286" s="142">
        <v>0</v>
      </c>
      <c r="AC286" s="142">
        <v>0</v>
      </c>
      <c r="AD286" s="142">
        <v>0</v>
      </c>
      <c r="AE286" s="142">
        <v>0</v>
      </c>
      <c r="AF286" s="142">
        <v>0</v>
      </c>
      <c r="AG286" s="144">
        <v>0</v>
      </c>
      <c r="AH286" s="142">
        <v>0</v>
      </c>
      <c r="AI286" s="142">
        <v>0</v>
      </c>
      <c r="AJ286" s="144">
        <v>0</v>
      </c>
      <c r="AK286" s="144">
        <v>0</v>
      </c>
      <c r="AL286" s="143">
        <v>0</v>
      </c>
      <c r="AM286" s="144"/>
      <c r="AN286" s="144"/>
      <c r="AO286" s="144"/>
      <c r="AP286" s="144"/>
      <c r="AQ286" s="142">
        <v>0</v>
      </c>
      <c r="AR286" s="142">
        <v>0</v>
      </c>
      <c r="AS286" s="142">
        <v>0</v>
      </c>
      <c r="AT286" s="142">
        <v>0</v>
      </c>
      <c r="AU286" s="142">
        <v>0</v>
      </c>
      <c r="AV286" s="142">
        <v>0</v>
      </c>
      <c r="AW286" s="142">
        <v>0</v>
      </c>
      <c r="AX286" s="142">
        <v>0</v>
      </c>
      <c r="AY286" s="144">
        <v>0</v>
      </c>
      <c r="AZ286" s="142">
        <v>0</v>
      </c>
      <c r="BA286" s="142">
        <v>0</v>
      </c>
      <c r="BB286" s="144">
        <v>0</v>
      </c>
      <c r="BC286" s="144">
        <v>0</v>
      </c>
      <c r="BD286" s="143">
        <v>0</v>
      </c>
      <c r="BE286" s="144"/>
      <c r="BF286" s="144"/>
      <c r="BG286" s="144"/>
      <c r="BH286" s="144"/>
      <c r="BI286" s="142">
        <v>0</v>
      </c>
      <c r="BJ286" s="142">
        <v>0</v>
      </c>
      <c r="BK286" s="142">
        <v>0</v>
      </c>
      <c r="BL286" s="142">
        <v>0</v>
      </c>
      <c r="BM286" s="142">
        <v>0</v>
      </c>
      <c r="BN286" s="142">
        <v>0</v>
      </c>
      <c r="BO286" s="142">
        <v>0</v>
      </c>
      <c r="BP286" s="142">
        <v>0</v>
      </c>
      <c r="BQ286" s="144">
        <v>0</v>
      </c>
      <c r="BR286" s="142">
        <v>0</v>
      </c>
      <c r="BS286" s="142">
        <v>0</v>
      </c>
      <c r="BT286" s="144">
        <v>0</v>
      </c>
      <c r="BU286" s="144">
        <v>0</v>
      </c>
      <c r="BV286" s="143">
        <v>0</v>
      </c>
      <c r="BW286" s="144"/>
      <c r="BX286" s="144"/>
      <c r="BY286" s="144"/>
      <c r="BZ286" s="144"/>
      <c r="CA286" s="142">
        <v>0</v>
      </c>
      <c r="CB286" s="142">
        <v>0</v>
      </c>
      <c r="CC286" s="142">
        <v>0</v>
      </c>
      <c r="CD286" s="142">
        <v>0</v>
      </c>
      <c r="CE286" s="142">
        <v>0</v>
      </c>
      <c r="CF286" s="142">
        <v>0</v>
      </c>
      <c r="CG286" s="142">
        <v>0</v>
      </c>
      <c r="CH286" s="142">
        <v>0</v>
      </c>
      <c r="CI286" s="144">
        <v>0</v>
      </c>
      <c r="CJ286" s="142">
        <v>0</v>
      </c>
      <c r="CK286" s="142">
        <v>0</v>
      </c>
      <c r="CL286" s="144">
        <v>0</v>
      </c>
      <c r="CM286" s="144">
        <v>0</v>
      </c>
      <c r="CN286" s="143">
        <v>0</v>
      </c>
      <c r="CO286" s="144"/>
      <c r="CP286" s="144"/>
      <c r="CQ286" s="144"/>
      <c r="CR286" s="144"/>
      <c r="CS286" s="142">
        <v>0</v>
      </c>
      <c r="CT286" s="142">
        <v>0</v>
      </c>
      <c r="CU286" s="142">
        <v>0</v>
      </c>
      <c r="CV286" s="142">
        <v>0</v>
      </c>
      <c r="CW286" s="142">
        <v>0</v>
      </c>
      <c r="CX286" s="142">
        <v>0</v>
      </c>
      <c r="CY286" s="142">
        <v>0</v>
      </c>
      <c r="CZ286" s="142">
        <v>0</v>
      </c>
      <c r="DA286" s="144">
        <v>0</v>
      </c>
      <c r="DB286" s="142">
        <v>0</v>
      </c>
      <c r="DC286" s="142">
        <v>0</v>
      </c>
      <c r="DD286" s="144">
        <v>0</v>
      </c>
      <c r="DE286" s="144">
        <v>0</v>
      </c>
      <c r="DF286" s="143">
        <v>0</v>
      </c>
    </row>
    <row r="287" spans="1:110" ht="12.75" hidden="1" customHeight="1" outlineLevel="1" x14ac:dyDescent="0.25">
      <c r="A287" s="141" t="s">
        <v>451</v>
      </c>
      <c r="B287" s="141" t="s">
        <v>452</v>
      </c>
      <c r="C287" s="141"/>
      <c r="D287" s="141"/>
      <c r="E287" s="141"/>
      <c r="F287" s="142">
        <v>0</v>
      </c>
      <c r="G287" s="142">
        <v>0</v>
      </c>
      <c r="H287" s="142">
        <v>0</v>
      </c>
      <c r="I287" s="142">
        <v>0</v>
      </c>
      <c r="J287" s="142">
        <v>0</v>
      </c>
      <c r="K287" s="142">
        <v>0</v>
      </c>
      <c r="L287" s="142">
        <v>0</v>
      </c>
      <c r="M287" s="142">
        <v>0</v>
      </c>
      <c r="N287" s="142">
        <v>0</v>
      </c>
      <c r="O287" s="142">
        <v>0</v>
      </c>
      <c r="P287" s="142">
        <v>0</v>
      </c>
      <c r="Q287" s="142">
        <v>0</v>
      </c>
      <c r="R287" s="142" t="s">
        <v>61</v>
      </c>
      <c r="S287" s="142">
        <v>0</v>
      </c>
      <c r="T287" s="143">
        <v>0</v>
      </c>
      <c r="U287" s="144"/>
      <c r="V287" s="144"/>
      <c r="W287" s="144"/>
      <c r="X287" s="144"/>
      <c r="Y287" s="142">
        <v>0</v>
      </c>
      <c r="Z287" s="142">
        <v>0</v>
      </c>
      <c r="AA287" s="142">
        <v>0</v>
      </c>
      <c r="AB287" s="142">
        <v>0</v>
      </c>
      <c r="AC287" s="142">
        <v>0</v>
      </c>
      <c r="AD287" s="142">
        <v>0</v>
      </c>
      <c r="AE287" s="142">
        <v>0</v>
      </c>
      <c r="AF287" s="142">
        <v>0</v>
      </c>
      <c r="AG287" s="144">
        <v>0</v>
      </c>
      <c r="AH287" s="142">
        <v>0</v>
      </c>
      <c r="AI287" s="142">
        <v>0</v>
      </c>
      <c r="AJ287" s="144">
        <v>0</v>
      </c>
      <c r="AK287" s="144">
        <v>0</v>
      </c>
      <c r="AL287" s="143">
        <v>0</v>
      </c>
      <c r="AM287" s="144"/>
      <c r="AN287" s="144"/>
      <c r="AO287" s="144"/>
      <c r="AP287" s="144"/>
      <c r="AQ287" s="142">
        <v>0</v>
      </c>
      <c r="AR287" s="142">
        <v>0</v>
      </c>
      <c r="AS287" s="142">
        <v>0</v>
      </c>
      <c r="AT287" s="142">
        <v>0</v>
      </c>
      <c r="AU287" s="142">
        <v>0</v>
      </c>
      <c r="AV287" s="142">
        <v>0</v>
      </c>
      <c r="AW287" s="142">
        <v>0</v>
      </c>
      <c r="AX287" s="142">
        <v>0</v>
      </c>
      <c r="AY287" s="144">
        <v>0</v>
      </c>
      <c r="AZ287" s="142">
        <v>0</v>
      </c>
      <c r="BA287" s="142">
        <v>0</v>
      </c>
      <c r="BB287" s="144">
        <v>0</v>
      </c>
      <c r="BC287" s="144">
        <v>0</v>
      </c>
      <c r="BD287" s="143">
        <v>0</v>
      </c>
      <c r="BE287" s="144"/>
      <c r="BF287" s="144"/>
      <c r="BG287" s="144"/>
      <c r="BH287" s="144"/>
      <c r="BI287" s="142">
        <v>0</v>
      </c>
      <c r="BJ287" s="142">
        <v>0</v>
      </c>
      <c r="BK287" s="142">
        <v>0</v>
      </c>
      <c r="BL287" s="142">
        <v>0</v>
      </c>
      <c r="BM287" s="142">
        <v>0</v>
      </c>
      <c r="BN287" s="142">
        <v>0</v>
      </c>
      <c r="BO287" s="142">
        <v>0</v>
      </c>
      <c r="BP287" s="142">
        <v>0</v>
      </c>
      <c r="BQ287" s="144">
        <v>0</v>
      </c>
      <c r="BR287" s="142">
        <v>0</v>
      </c>
      <c r="BS287" s="142">
        <v>0</v>
      </c>
      <c r="BT287" s="144">
        <v>0</v>
      </c>
      <c r="BU287" s="144">
        <v>0</v>
      </c>
      <c r="BV287" s="143">
        <v>0</v>
      </c>
      <c r="BW287" s="144"/>
      <c r="BX287" s="144"/>
      <c r="BY287" s="144"/>
      <c r="BZ287" s="144"/>
      <c r="CA287" s="142">
        <v>0</v>
      </c>
      <c r="CB287" s="142">
        <v>0</v>
      </c>
      <c r="CC287" s="142">
        <v>0</v>
      </c>
      <c r="CD287" s="142">
        <v>0</v>
      </c>
      <c r="CE287" s="142">
        <v>0</v>
      </c>
      <c r="CF287" s="142">
        <v>0</v>
      </c>
      <c r="CG287" s="142">
        <v>0</v>
      </c>
      <c r="CH287" s="142">
        <v>0</v>
      </c>
      <c r="CI287" s="144">
        <v>0</v>
      </c>
      <c r="CJ287" s="142">
        <v>0</v>
      </c>
      <c r="CK287" s="142">
        <v>0</v>
      </c>
      <c r="CL287" s="144">
        <v>0</v>
      </c>
      <c r="CM287" s="144">
        <v>0</v>
      </c>
      <c r="CN287" s="143">
        <v>0</v>
      </c>
      <c r="CO287" s="144"/>
      <c r="CP287" s="144"/>
      <c r="CQ287" s="144"/>
      <c r="CR287" s="144"/>
      <c r="CS287" s="142">
        <v>0</v>
      </c>
      <c r="CT287" s="142">
        <v>0</v>
      </c>
      <c r="CU287" s="142">
        <v>0</v>
      </c>
      <c r="CV287" s="142">
        <v>0</v>
      </c>
      <c r="CW287" s="142">
        <v>0</v>
      </c>
      <c r="CX287" s="142">
        <v>0</v>
      </c>
      <c r="CY287" s="142">
        <v>0</v>
      </c>
      <c r="CZ287" s="142">
        <v>0</v>
      </c>
      <c r="DA287" s="144">
        <v>0</v>
      </c>
      <c r="DB287" s="142">
        <v>0</v>
      </c>
      <c r="DC287" s="142">
        <v>0</v>
      </c>
      <c r="DD287" s="144">
        <v>0</v>
      </c>
      <c r="DE287" s="144">
        <v>0</v>
      </c>
      <c r="DF287" s="143">
        <v>0</v>
      </c>
    </row>
    <row r="288" spans="1:110" ht="12.75" hidden="1" customHeight="1" outlineLevel="1" x14ac:dyDescent="0.25">
      <c r="A288" s="141" t="s">
        <v>451</v>
      </c>
      <c r="B288" s="141" t="s">
        <v>452</v>
      </c>
      <c r="C288" s="141"/>
      <c r="D288" s="141"/>
      <c r="E288" s="141"/>
      <c r="F288" s="142">
        <v>0</v>
      </c>
      <c r="G288" s="142">
        <v>0</v>
      </c>
      <c r="H288" s="142">
        <v>0</v>
      </c>
      <c r="I288" s="142">
        <v>0</v>
      </c>
      <c r="J288" s="142">
        <v>0</v>
      </c>
      <c r="K288" s="142">
        <v>0</v>
      </c>
      <c r="L288" s="142">
        <v>0</v>
      </c>
      <c r="M288" s="142">
        <v>0</v>
      </c>
      <c r="N288" s="142">
        <v>0</v>
      </c>
      <c r="O288" s="142">
        <v>0</v>
      </c>
      <c r="P288" s="142">
        <v>0</v>
      </c>
      <c r="Q288" s="142">
        <v>0</v>
      </c>
      <c r="R288" s="142" t="s">
        <v>61</v>
      </c>
      <c r="S288" s="142">
        <v>0</v>
      </c>
      <c r="T288" s="143">
        <v>0</v>
      </c>
      <c r="U288" s="144"/>
      <c r="V288" s="144"/>
      <c r="W288" s="144"/>
      <c r="X288" s="144"/>
      <c r="Y288" s="142">
        <v>0</v>
      </c>
      <c r="Z288" s="142">
        <v>0</v>
      </c>
      <c r="AA288" s="142">
        <v>0</v>
      </c>
      <c r="AB288" s="142">
        <v>0</v>
      </c>
      <c r="AC288" s="142">
        <v>0</v>
      </c>
      <c r="AD288" s="142">
        <v>0</v>
      </c>
      <c r="AE288" s="142">
        <v>0</v>
      </c>
      <c r="AF288" s="142">
        <v>0</v>
      </c>
      <c r="AG288" s="144">
        <v>0</v>
      </c>
      <c r="AH288" s="142">
        <v>0</v>
      </c>
      <c r="AI288" s="142">
        <v>0</v>
      </c>
      <c r="AJ288" s="144">
        <v>0</v>
      </c>
      <c r="AK288" s="144">
        <v>0</v>
      </c>
      <c r="AL288" s="143">
        <v>0</v>
      </c>
      <c r="AM288" s="144"/>
      <c r="AN288" s="144"/>
      <c r="AO288" s="144"/>
      <c r="AP288" s="144"/>
      <c r="AQ288" s="142">
        <v>0</v>
      </c>
      <c r="AR288" s="142">
        <v>0</v>
      </c>
      <c r="AS288" s="142">
        <v>0</v>
      </c>
      <c r="AT288" s="142">
        <v>0</v>
      </c>
      <c r="AU288" s="142">
        <v>0</v>
      </c>
      <c r="AV288" s="142">
        <v>0</v>
      </c>
      <c r="AW288" s="142">
        <v>0</v>
      </c>
      <c r="AX288" s="142">
        <v>0</v>
      </c>
      <c r="AY288" s="144">
        <v>0</v>
      </c>
      <c r="AZ288" s="142">
        <v>0</v>
      </c>
      <c r="BA288" s="142">
        <v>0</v>
      </c>
      <c r="BB288" s="144">
        <v>0</v>
      </c>
      <c r="BC288" s="144">
        <v>0</v>
      </c>
      <c r="BD288" s="143">
        <v>0</v>
      </c>
      <c r="BE288" s="144"/>
      <c r="BF288" s="144"/>
      <c r="BG288" s="144"/>
      <c r="BH288" s="144"/>
      <c r="BI288" s="142">
        <v>0</v>
      </c>
      <c r="BJ288" s="142">
        <v>0</v>
      </c>
      <c r="BK288" s="142">
        <v>0</v>
      </c>
      <c r="BL288" s="142">
        <v>0</v>
      </c>
      <c r="BM288" s="142">
        <v>0</v>
      </c>
      <c r="BN288" s="142">
        <v>0</v>
      </c>
      <c r="BO288" s="142">
        <v>0</v>
      </c>
      <c r="BP288" s="142">
        <v>0</v>
      </c>
      <c r="BQ288" s="144">
        <v>0</v>
      </c>
      <c r="BR288" s="142">
        <v>0</v>
      </c>
      <c r="BS288" s="142">
        <v>0</v>
      </c>
      <c r="BT288" s="144">
        <v>0</v>
      </c>
      <c r="BU288" s="144">
        <v>0</v>
      </c>
      <c r="BV288" s="143">
        <v>0</v>
      </c>
      <c r="BW288" s="144"/>
      <c r="BX288" s="144"/>
      <c r="BY288" s="144"/>
      <c r="BZ288" s="144"/>
      <c r="CA288" s="142">
        <v>0</v>
      </c>
      <c r="CB288" s="142">
        <v>0</v>
      </c>
      <c r="CC288" s="142">
        <v>0</v>
      </c>
      <c r="CD288" s="142">
        <v>0</v>
      </c>
      <c r="CE288" s="142">
        <v>0</v>
      </c>
      <c r="CF288" s="142">
        <v>0</v>
      </c>
      <c r="CG288" s="142">
        <v>0</v>
      </c>
      <c r="CH288" s="142">
        <v>0</v>
      </c>
      <c r="CI288" s="144">
        <v>0</v>
      </c>
      <c r="CJ288" s="142">
        <v>0</v>
      </c>
      <c r="CK288" s="142">
        <v>0</v>
      </c>
      <c r="CL288" s="144">
        <v>0</v>
      </c>
      <c r="CM288" s="144">
        <v>0</v>
      </c>
      <c r="CN288" s="143">
        <v>0</v>
      </c>
      <c r="CO288" s="144"/>
      <c r="CP288" s="144"/>
      <c r="CQ288" s="144"/>
      <c r="CR288" s="144"/>
      <c r="CS288" s="142">
        <v>0</v>
      </c>
      <c r="CT288" s="142">
        <v>0</v>
      </c>
      <c r="CU288" s="142">
        <v>0</v>
      </c>
      <c r="CV288" s="142">
        <v>0</v>
      </c>
      <c r="CW288" s="142">
        <v>0</v>
      </c>
      <c r="CX288" s="142">
        <v>0</v>
      </c>
      <c r="CY288" s="142">
        <v>0</v>
      </c>
      <c r="CZ288" s="142">
        <v>0</v>
      </c>
      <c r="DA288" s="144">
        <v>0</v>
      </c>
      <c r="DB288" s="142">
        <v>0</v>
      </c>
      <c r="DC288" s="142">
        <v>0</v>
      </c>
      <c r="DD288" s="144">
        <v>0</v>
      </c>
      <c r="DE288" s="144">
        <v>0</v>
      </c>
      <c r="DF288" s="143">
        <v>0</v>
      </c>
    </row>
    <row r="289" spans="1:110" ht="12.75" hidden="1" customHeight="1" outlineLevel="1" x14ac:dyDescent="0.25">
      <c r="A289" s="141" t="s">
        <v>451</v>
      </c>
      <c r="B289" s="141" t="s">
        <v>452</v>
      </c>
      <c r="C289" s="141"/>
      <c r="D289" s="141"/>
      <c r="E289" s="141"/>
      <c r="F289" s="142">
        <v>0</v>
      </c>
      <c r="G289" s="142">
        <v>0</v>
      </c>
      <c r="H289" s="142">
        <v>0</v>
      </c>
      <c r="I289" s="142">
        <v>0</v>
      </c>
      <c r="J289" s="142">
        <v>0</v>
      </c>
      <c r="K289" s="142">
        <v>0</v>
      </c>
      <c r="L289" s="142">
        <v>0</v>
      </c>
      <c r="M289" s="142">
        <v>0</v>
      </c>
      <c r="N289" s="142">
        <v>0</v>
      </c>
      <c r="O289" s="142">
        <v>0</v>
      </c>
      <c r="P289" s="142">
        <v>0</v>
      </c>
      <c r="Q289" s="142">
        <v>0</v>
      </c>
      <c r="R289" s="142" t="s">
        <v>61</v>
      </c>
      <c r="S289" s="142">
        <v>0</v>
      </c>
      <c r="T289" s="143">
        <v>0</v>
      </c>
      <c r="U289" s="144"/>
      <c r="V289" s="144"/>
      <c r="W289" s="144"/>
      <c r="X289" s="144"/>
      <c r="Y289" s="142">
        <v>0</v>
      </c>
      <c r="Z289" s="142">
        <v>0</v>
      </c>
      <c r="AA289" s="142">
        <v>0</v>
      </c>
      <c r="AB289" s="142">
        <v>0</v>
      </c>
      <c r="AC289" s="142">
        <v>0</v>
      </c>
      <c r="AD289" s="142">
        <v>0</v>
      </c>
      <c r="AE289" s="142">
        <v>0</v>
      </c>
      <c r="AF289" s="142">
        <v>0</v>
      </c>
      <c r="AG289" s="144">
        <v>0</v>
      </c>
      <c r="AH289" s="142">
        <v>0</v>
      </c>
      <c r="AI289" s="142">
        <v>0</v>
      </c>
      <c r="AJ289" s="144">
        <v>0</v>
      </c>
      <c r="AK289" s="144">
        <v>0</v>
      </c>
      <c r="AL289" s="143">
        <v>0</v>
      </c>
      <c r="AM289" s="144"/>
      <c r="AN289" s="144"/>
      <c r="AO289" s="144"/>
      <c r="AP289" s="144"/>
      <c r="AQ289" s="142">
        <v>0</v>
      </c>
      <c r="AR289" s="142">
        <v>0</v>
      </c>
      <c r="AS289" s="142">
        <v>0</v>
      </c>
      <c r="AT289" s="142">
        <v>0</v>
      </c>
      <c r="AU289" s="142">
        <v>0</v>
      </c>
      <c r="AV289" s="142">
        <v>0</v>
      </c>
      <c r="AW289" s="142">
        <v>0</v>
      </c>
      <c r="AX289" s="142">
        <v>0</v>
      </c>
      <c r="AY289" s="144">
        <v>0</v>
      </c>
      <c r="AZ289" s="142">
        <v>0</v>
      </c>
      <c r="BA289" s="142">
        <v>0</v>
      </c>
      <c r="BB289" s="144">
        <v>0</v>
      </c>
      <c r="BC289" s="144">
        <v>0</v>
      </c>
      <c r="BD289" s="143">
        <v>0</v>
      </c>
      <c r="BE289" s="144"/>
      <c r="BF289" s="144"/>
      <c r="BG289" s="144"/>
      <c r="BH289" s="144"/>
      <c r="BI289" s="142">
        <v>0</v>
      </c>
      <c r="BJ289" s="142">
        <v>0</v>
      </c>
      <c r="BK289" s="142">
        <v>0</v>
      </c>
      <c r="BL289" s="142">
        <v>0</v>
      </c>
      <c r="BM289" s="142">
        <v>0</v>
      </c>
      <c r="BN289" s="142">
        <v>0</v>
      </c>
      <c r="BO289" s="142">
        <v>0</v>
      </c>
      <c r="BP289" s="142">
        <v>0</v>
      </c>
      <c r="BQ289" s="144">
        <v>0</v>
      </c>
      <c r="BR289" s="142">
        <v>0</v>
      </c>
      <c r="BS289" s="142">
        <v>0</v>
      </c>
      <c r="BT289" s="144">
        <v>0</v>
      </c>
      <c r="BU289" s="144">
        <v>0</v>
      </c>
      <c r="BV289" s="143">
        <v>0</v>
      </c>
      <c r="BW289" s="144"/>
      <c r="BX289" s="144"/>
      <c r="BY289" s="144"/>
      <c r="BZ289" s="144"/>
      <c r="CA289" s="142">
        <v>0</v>
      </c>
      <c r="CB289" s="142">
        <v>0</v>
      </c>
      <c r="CC289" s="142">
        <v>0</v>
      </c>
      <c r="CD289" s="142">
        <v>0</v>
      </c>
      <c r="CE289" s="142">
        <v>0</v>
      </c>
      <c r="CF289" s="142">
        <v>0</v>
      </c>
      <c r="CG289" s="142">
        <v>0</v>
      </c>
      <c r="CH289" s="142">
        <v>0</v>
      </c>
      <c r="CI289" s="144">
        <v>0</v>
      </c>
      <c r="CJ289" s="142">
        <v>0</v>
      </c>
      <c r="CK289" s="142">
        <v>0</v>
      </c>
      <c r="CL289" s="144">
        <v>0</v>
      </c>
      <c r="CM289" s="144">
        <v>0</v>
      </c>
      <c r="CN289" s="143">
        <v>0</v>
      </c>
      <c r="CO289" s="144"/>
      <c r="CP289" s="144"/>
      <c r="CQ289" s="144"/>
      <c r="CR289" s="144"/>
      <c r="CS289" s="142">
        <v>0</v>
      </c>
      <c r="CT289" s="142">
        <v>0</v>
      </c>
      <c r="CU289" s="142">
        <v>0</v>
      </c>
      <c r="CV289" s="142">
        <v>0</v>
      </c>
      <c r="CW289" s="142">
        <v>0</v>
      </c>
      <c r="CX289" s="142">
        <v>0</v>
      </c>
      <c r="CY289" s="142">
        <v>0</v>
      </c>
      <c r="CZ289" s="142">
        <v>0</v>
      </c>
      <c r="DA289" s="144">
        <v>0</v>
      </c>
      <c r="DB289" s="142">
        <v>0</v>
      </c>
      <c r="DC289" s="142">
        <v>0</v>
      </c>
      <c r="DD289" s="144">
        <v>0</v>
      </c>
      <c r="DE289" s="144">
        <v>0</v>
      </c>
      <c r="DF289" s="143">
        <v>0</v>
      </c>
    </row>
    <row r="290" spans="1:110" ht="12.75" hidden="1" customHeight="1" outlineLevel="1" x14ac:dyDescent="0.25">
      <c r="A290" s="141" t="s">
        <v>451</v>
      </c>
      <c r="B290" s="141" t="s">
        <v>452</v>
      </c>
      <c r="C290" s="141"/>
      <c r="D290" s="141"/>
      <c r="E290" s="141"/>
      <c r="F290" s="142">
        <v>0</v>
      </c>
      <c r="G290" s="142">
        <v>0</v>
      </c>
      <c r="H290" s="142">
        <v>0</v>
      </c>
      <c r="I290" s="142">
        <v>0</v>
      </c>
      <c r="J290" s="142">
        <v>0</v>
      </c>
      <c r="K290" s="142">
        <v>0</v>
      </c>
      <c r="L290" s="142">
        <v>0</v>
      </c>
      <c r="M290" s="142">
        <v>0</v>
      </c>
      <c r="N290" s="142">
        <v>0</v>
      </c>
      <c r="O290" s="142">
        <v>0</v>
      </c>
      <c r="P290" s="142">
        <v>0</v>
      </c>
      <c r="Q290" s="142">
        <v>0</v>
      </c>
      <c r="R290" s="142" t="s">
        <v>61</v>
      </c>
      <c r="S290" s="142">
        <v>0</v>
      </c>
      <c r="T290" s="143">
        <v>0</v>
      </c>
      <c r="U290" s="144"/>
      <c r="V290" s="144"/>
      <c r="W290" s="144"/>
      <c r="X290" s="144"/>
      <c r="Y290" s="142">
        <v>0</v>
      </c>
      <c r="Z290" s="142">
        <v>0</v>
      </c>
      <c r="AA290" s="142">
        <v>0</v>
      </c>
      <c r="AB290" s="142">
        <v>0</v>
      </c>
      <c r="AC290" s="142">
        <v>0</v>
      </c>
      <c r="AD290" s="142">
        <v>0</v>
      </c>
      <c r="AE290" s="142">
        <v>0</v>
      </c>
      <c r="AF290" s="142">
        <v>0</v>
      </c>
      <c r="AG290" s="144">
        <v>0</v>
      </c>
      <c r="AH290" s="142">
        <v>0</v>
      </c>
      <c r="AI290" s="142">
        <v>0</v>
      </c>
      <c r="AJ290" s="144">
        <v>0</v>
      </c>
      <c r="AK290" s="144">
        <v>0</v>
      </c>
      <c r="AL290" s="143">
        <v>0</v>
      </c>
      <c r="AM290" s="144"/>
      <c r="AN290" s="144"/>
      <c r="AO290" s="144"/>
      <c r="AP290" s="144"/>
      <c r="AQ290" s="142">
        <v>0</v>
      </c>
      <c r="AR290" s="142">
        <v>0</v>
      </c>
      <c r="AS290" s="142">
        <v>0</v>
      </c>
      <c r="AT290" s="142">
        <v>0</v>
      </c>
      <c r="AU290" s="142">
        <v>0</v>
      </c>
      <c r="AV290" s="142">
        <v>0</v>
      </c>
      <c r="AW290" s="142">
        <v>0</v>
      </c>
      <c r="AX290" s="142">
        <v>0</v>
      </c>
      <c r="AY290" s="144">
        <v>0</v>
      </c>
      <c r="AZ290" s="142">
        <v>0</v>
      </c>
      <c r="BA290" s="142">
        <v>0</v>
      </c>
      <c r="BB290" s="144">
        <v>0</v>
      </c>
      <c r="BC290" s="144">
        <v>0</v>
      </c>
      <c r="BD290" s="143">
        <v>0</v>
      </c>
      <c r="BE290" s="144"/>
      <c r="BF290" s="144"/>
      <c r="BG290" s="144"/>
      <c r="BH290" s="144"/>
      <c r="BI290" s="142">
        <v>0</v>
      </c>
      <c r="BJ290" s="142">
        <v>0</v>
      </c>
      <c r="BK290" s="142">
        <v>0</v>
      </c>
      <c r="BL290" s="142">
        <v>0</v>
      </c>
      <c r="BM290" s="142">
        <v>0</v>
      </c>
      <c r="BN290" s="142">
        <v>0</v>
      </c>
      <c r="BO290" s="142">
        <v>0</v>
      </c>
      <c r="BP290" s="142">
        <v>0</v>
      </c>
      <c r="BQ290" s="144">
        <v>0</v>
      </c>
      <c r="BR290" s="142">
        <v>0</v>
      </c>
      <c r="BS290" s="142">
        <v>0</v>
      </c>
      <c r="BT290" s="144">
        <v>0</v>
      </c>
      <c r="BU290" s="144">
        <v>0</v>
      </c>
      <c r="BV290" s="143">
        <v>0</v>
      </c>
      <c r="BW290" s="144"/>
      <c r="BX290" s="144"/>
      <c r="BY290" s="144"/>
      <c r="BZ290" s="144"/>
      <c r="CA290" s="142">
        <v>0</v>
      </c>
      <c r="CB290" s="142">
        <v>0</v>
      </c>
      <c r="CC290" s="142">
        <v>0</v>
      </c>
      <c r="CD290" s="142">
        <v>0</v>
      </c>
      <c r="CE290" s="142">
        <v>0</v>
      </c>
      <c r="CF290" s="142">
        <v>0</v>
      </c>
      <c r="CG290" s="142">
        <v>0</v>
      </c>
      <c r="CH290" s="142">
        <v>0</v>
      </c>
      <c r="CI290" s="144">
        <v>0</v>
      </c>
      <c r="CJ290" s="142">
        <v>0</v>
      </c>
      <c r="CK290" s="142">
        <v>0</v>
      </c>
      <c r="CL290" s="144">
        <v>0</v>
      </c>
      <c r="CM290" s="144">
        <v>0</v>
      </c>
      <c r="CN290" s="143">
        <v>0</v>
      </c>
      <c r="CO290" s="144"/>
      <c r="CP290" s="144"/>
      <c r="CQ290" s="144"/>
      <c r="CR290" s="144"/>
      <c r="CS290" s="142">
        <v>0</v>
      </c>
      <c r="CT290" s="142">
        <v>0</v>
      </c>
      <c r="CU290" s="142">
        <v>0</v>
      </c>
      <c r="CV290" s="142">
        <v>0</v>
      </c>
      <c r="CW290" s="142">
        <v>0</v>
      </c>
      <c r="CX290" s="142">
        <v>0</v>
      </c>
      <c r="CY290" s="142">
        <v>0</v>
      </c>
      <c r="CZ290" s="142">
        <v>0</v>
      </c>
      <c r="DA290" s="144">
        <v>0</v>
      </c>
      <c r="DB290" s="142">
        <v>0</v>
      </c>
      <c r="DC290" s="142">
        <v>0</v>
      </c>
      <c r="DD290" s="144">
        <v>0</v>
      </c>
      <c r="DE290" s="144">
        <v>0</v>
      </c>
      <c r="DF290" s="143">
        <v>0</v>
      </c>
    </row>
    <row r="291" spans="1:110" ht="12.75" hidden="1" customHeight="1" outlineLevel="1" x14ac:dyDescent="0.25">
      <c r="A291" s="141" t="s">
        <v>451</v>
      </c>
      <c r="B291" s="141" t="s">
        <v>452</v>
      </c>
      <c r="C291" s="141"/>
      <c r="D291" s="141"/>
      <c r="E291" s="141"/>
      <c r="F291" s="142">
        <v>0</v>
      </c>
      <c r="G291" s="142">
        <v>0</v>
      </c>
      <c r="H291" s="142">
        <v>0</v>
      </c>
      <c r="I291" s="142">
        <v>0</v>
      </c>
      <c r="J291" s="142">
        <v>0</v>
      </c>
      <c r="K291" s="142">
        <v>0</v>
      </c>
      <c r="L291" s="142">
        <v>0</v>
      </c>
      <c r="M291" s="142">
        <v>0</v>
      </c>
      <c r="N291" s="142">
        <v>0</v>
      </c>
      <c r="O291" s="142">
        <v>0</v>
      </c>
      <c r="P291" s="142">
        <v>0</v>
      </c>
      <c r="Q291" s="142">
        <v>0</v>
      </c>
      <c r="R291" s="142" t="s">
        <v>61</v>
      </c>
      <c r="S291" s="142">
        <v>0</v>
      </c>
      <c r="T291" s="143">
        <v>0</v>
      </c>
      <c r="U291" s="144"/>
      <c r="V291" s="144"/>
      <c r="W291" s="144"/>
      <c r="X291" s="144"/>
      <c r="Y291" s="142">
        <v>0</v>
      </c>
      <c r="Z291" s="142">
        <v>0</v>
      </c>
      <c r="AA291" s="142">
        <v>0</v>
      </c>
      <c r="AB291" s="142">
        <v>0</v>
      </c>
      <c r="AC291" s="142">
        <v>0</v>
      </c>
      <c r="AD291" s="142">
        <v>0</v>
      </c>
      <c r="AE291" s="142">
        <v>0</v>
      </c>
      <c r="AF291" s="142">
        <v>0</v>
      </c>
      <c r="AG291" s="144">
        <v>0</v>
      </c>
      <c r="AH291" s="142">
        <v>0</v>
      </c>
      <c r="AI291" s="142">
        <v>0</v>
      </c>
      <c r="AJ291" s="144">
        <v>0</v>
      </c>
      <c r="AK291" s="144">
        <v>0</v>
      </c>
      <c r="AL291" s="143">
        <v>0</v>
      </c>
      <c r="AM291" s="144"/>
      <c r="AN291" s="144"/>
      <c r="AO291" s="144"/>
      <c r="AP291" s="144"/>
      <c r="AQ291" s="142">
        <v>0</v>
      </c>
      <c r="AR291" s="142">
        <v>0</v>
      </c>
      <c r="AS291" s="142">
        <v>0</v>
      </c>
      <c r="AT291" s="142">
        <v>0</v>
      </c>
      <c r="AU291" s="142">
        <v>0</v>
      </c>
      <c r="AV291" s="142">
        <v>0</v>
      </c>
      <c r="AW291" s="142">
        <v>0</v>
      </c>
      <c r="AX291" s="142">
        <v>0</v>
      </c>
      <c r="AY291" s="144">
        <v>0</v>
      </c>
      <c r="AZ291" s="142">
        <v>0</v>
      </c>
      <c r="BA291" s="142">
        <v>0</v>
      </c>
      <c r="BB291" s="144">
        <v>0</v>
      </c>
      <c r="BC291" s="144">
        <v>0</v>
      </c>
      <c r="BD291" s="143">
        <v>0</v>
      </c>
      <c r="BE291" s="144"/>
      <c r="BF291" s="144"/>
      <c r="BG291" s="144"/>
      <c r="BH291" s="144"/>
      <c r="BI291" s="142">
        <v>0</v>
      </c>
      <c r="BJ291" s="142">
        <v>0</v>
      </c>
      <c r="BK291" s="142">
        <v>0</v>
      </c>
      <c r="BL291" s="142">
        <v>0</v>
      </c>
      <c r="BM291" s="142">
        <v>0</v>
      </c>
      <c r="BN291" s="142">
        <v>0</v>
      </c>
      <c r="BO291" s="142">
        <v>0</v>
      </c>
      <c r="BP291" s="142">
        <v>0</v>
      </c>
      <c r="BQ291" s="144">
        <v>0</v>
      </c>
      <c r="BR291" s="142">
        <v>0</v>
      </c>
      <c r="BS291" s="142">
        <v>0</v>
      </c>
      <c r="BT291" s="144">
        <v>0</v>
      </c>
      <c r="BU291" s="144">
        <v>0</v>
      </c>
      <c r="BV291" s="143">
        <v>0</v>
      </c>
      <c r="BW291" s="144"/>
      <c r="BX291" s="144"/>
      <c r="BY291" s="144"/>
      <c r="BZ291" s="144"/>
      <c r="CA291" s="142">
        <v>0</v>
      </c>
      <c r="CB291" s="142">
        <v>0</v>
      </c>
      <c r="CC291" s="142">
        <v>0</v>
      </c>
      <c r="CD291" s="142">
        <v>0</v>
      </c>
      <c r="CE291" s="142">
        <v>0</v>
      </c>
      <c r="CF291" s="142">
        <v>0</v>
      </c>
      <c r="CG291" s="142">
        <v>0</v>
      </c>
      <c r="CH291" s="142">
        <v>0</v>
      </c>
      <c r="CI291" s="144">
        <v>0</v>
      </c>
      <c r="CJ291" s="142">
        <v>0</v>
      </c>
      <c r="CK291" s="142">
        <v>0</v>
      </c>
      <c r="CL291" s="144">
        <v>0</v>
      </c>
      <c r="CM291" s="144">
        <v>0</v>
      </c>
      <c r="CN291" s="143">
        <v>0</v>
      </c>
      <c r="CO291" s="144"/>
      <c r="CP291" s="144"/>
      <c r="CQ291" s="144"/>
      <c r="CR291" s="144"/>
      <c r="CS291" s="142">
        <v>0</v>
      </c>
      <c r="CT291" s="142">
        <v>0</v>
      </c>
      <c r="CU291" s="142">
        <v>0</v>
      </c>
      <c r="CV291" s="142">
        <v>0</v>
      </c>
      <c r="CW291" s="142">
        <v>0</v>
      </c>
      <c r="CX291" s="142">
        <v>0</v>
      </c>
      <c r="CY291" s="142">
        <v>0</v>
      </c>
      <c r="CZ291" s="142">
        <v>0</v>
      </c>
      <c r="DA291" s="144">
        <v>0</v>
      </c>
      <c r="DB291" s="142">
        <v>0</v>
      </c>
      <c r="DC291" s="142">
        <v>0</v>
      </c>
      <c r="DD291" s="144">
        <v>0</v>
      </c>
      <c r="DE291" s="144">
        <v>0</v>
      </c>
      <c r="DF291" s="143">
        <v>0</v>
      </c>
    </row>
    <row r="292" spans="1:110" ht="12.75" hidden="1" customHeight="1" outlineLevel="1" x14ac:dyDescent="0.25">
      <c r="A292" s="141" t="s">
        <v>451</v>
      </c>
      <c r="B292" s="141" t="s">
        <v>452</v>
      </c>
      <c r="C292" s="141"/>
      <c r="D292" s="141"/>
      <c r="E292" s="141"/>
      <c r="F292" s="142">
        <v>0</v>
      </c>
      <c r="G292" s="142">
        <v>0</v>
      </c>
      <c r="H292" s="142">
        <v>0</v>
      </c>
      <c r="I292" s="142">
        <v>0</v>
      </c>
      <c r="J292" s="142">
        <v>0</v>
      </c>
      <c r="K292" s="142">
        <v>0</v>
      </c>
      <c r="L292" s="142">
        <v>0</v>
      </c>
      <c r="M292" s="142">
        <v>0</v>
      </c>
      <c r="N292" s="142">
        <v>0</v>
      </c>
      <c r="O292" s="142">
        <v>0</v>
      </c>
      <c r="P292" s="142">
        <v>0</v>
      </c>
      <c r="Q292" s="142">
        <v>0</v>
      </c>
      <c r="R292" s="142" t="s">
        <v>61</v>
      </c>
      <c r="S292" s="142">
        <v>0</v>
      </c>
      <c r="T292" s="143">
        <v>0</v>
      </c>
      <c r="U292" s="144"/>
      <c r="V292" s="144"/>
      <c r="W292" s="144"/>
      <c r="X292" s="144"/>
      <c r="Y292" s="142">
        <v>0</v>
      </c>
      <c r="Z292" s="142">
        <v>0</v>
      </c>
      <c r="AA292" s="142">
        <v>0</v>
      </c>
      <c r="AB292" s="142">
        <v>0</v>
      </c>
      <c r="AC292" s="142">
        <v>0</v>
      </c>
      <c r="AD292" s="142">
        <v>0</v>
      </c>
      <c r="AE292" s="142">
        <v>0</v>
      </c>
      <c r="AF292" s="142">
        <v>0</v>
      </c>
      <c r="AG292" s="144">
        <v>0</v>
      </c>
      <c r="AH292" s="142">
        <v>0</v>
      </c>
      <c r="AI292" s="142">
        <v>0</v>
      </c>
      <c r="AJ292" s="144">
        <v>0</v>
      </c>
      <c r="AK292" s="144">
        <v>0</v>
      </c>
      <c r="AL292" s="143">
        <v>0</v>
      </c>
      <c r="AM292" s="144"/>
      <c r="AN292" s="144"/>
      <c r="AO292" s="144"/>
      <c r="AP292" s="144"/>
      <c r="AQ292" s="142">
        <v>0</v>
      </c>
      <c r="AR292" s="142">
        <v>0</v>
      </c>
      <c r="AS292" s="142">
        <v>0</v>
      </c>
      <c r="AT292" s="142">
        <v>0</v>
      </c>
      <c r="AU292" s="142">
        <v>0</v>
      </c>
      <c r="AV292" s="142">
        <v>0</v>
      </c>
      <c r="AW292" s="142">
        <v>0</v>
      </c>
      <c r="AX292" s="142">
        <v>0</v>
      </c>
      <c r="AY292" s="144">
        <v>0</v>
      </c>
      <c r="AZ292" s="142">
        <v>0</v>
      </c>
      <c r="BA292" s="142">
        <v>0</v>
      </c>
      <c r="BB292" s="144">
        <v>0</v>
      </c>
      <c r="BC292" s="144">
        <v>0</v>
      </c>
      <c r="BD292" s="143">
        <v>0</v>
      </c>
      <c r="BE292" s="144"/>
      <c r="BF292" s="144"/>
      <c r="BG292" s="144"/>
      <c r="BH292" s="144"/>
      <c r="BI292" s="142">
        <v>0</v>
      </c>
      <c r="BJ292" s="142">
        <v>0</v>
      </c>
      <c r="BK292" s="142">
        <v>0</v>
      </c>
      <c r="BL292" s="142">
        <v>0</v>
      </c>
      <c r="BM292" s="142">
        <v>0</v>
      </c>
      <c r="BN292" s="142">
        <v>0</v>
      </c>
      <c r="BO292" s="142">
        <v>0</v>
      </c>
      <c r="BP292" s="142">
        <v>0</v>
      </c>
      <c r="BQ292" s="144">
        <v>0</v>
      </c>
      <c r="BR292" s="142">
        <v>0</v>
      </c>
      <c r="BS292" s="142">
        <v>0</v>
      </c>
      <c r="BT292" s="144">
        <v>0</v>
      </c>
      <c r="BU292" s="144">
        <v>0</v>
      </c>
      <c r="BV292" s="143">
        <v>0</v>
      </c>
      <c r="BW292" s="144"/>
      <c r="BX292" s="144"/>
      <c r="BY292" s="144"/>
      <c r="BZ292" s="144"/>
      <c r="CA292" s="142">
        <v>0</v>
      </c>
      <c r="CB292" s="142">
        <v>0</v>
      </c>
      <c r="CC292" s="142">
        <v>0</v>
      </c>
      <c r="CD292" s="142">
        <v>0</v>
      </c>
      <c r="CE292" s="142">
        <v>0</v>
      </c>
      <c r="CF292" s="142">
        <v>0</v>
      </c>
      <c r="CG292" s="142">
        <v>0</v>
      </c>
      <c r="CH292" s="142">
        <v>0</v>
      </c>
      <c r="CI292" s="144">
        <v>0</v>
      </c>
      <c r="CJ292" s="142">
        <v>0</v>
      </c>
      <c r="CK292" s="142">
        <v>0</v>
      </c>
      <c r="CL292" s="144">
        <v>0</v>
      </c>
      <c r="CM292" s="144">
        <v>0</v>
      </c>
      <c r="CN292" s="143">
        <v>0</v>
      </c>
      <c r="CO292" s="144"/>
      <c r="CP292" s="144"/>
      <c r="CQ292" s="144"/>
      <c r="CR292" s="144"/>
      <c r="CS292" s="142">
        <v>0</v>
      </c>
      <c r="CT292" s="142">
        <v>0</v>
      </c>
      <c r="CU292" s="142">
        <v>0</v>
      </c>
      <c r="CV292" s="142">
        <v>0</v>
      </c>
      <c r="CW292" s="142">
        <v>0</v>
      </c>
      <c r="CX292" s="142">
        <v>0</v>
      </c>
      <c r="CY292" s="142">
        <v>0</v>
      </c>
      <c r="CZ292" s="142">
        <v>0</v>
      </c>
      <c r="DA292" s="144">
        <v>0</v>
      </c>
      <c r="DB292" s="142">
        <v>0</v>
      </c>
      <c r="DC292" s="142">
        <v>0</v>
      </c>
      <c r="DD292" s="144">
        <v>0</v>
      </c>
      <c r="DE292" s="144">
        <v>0</v>
      </c>
      <c r="DF292" s="143">
        <v>0</v>
      </c>
    </row>
    <row r="293" spans="1:110" ht="12.75" hidden="1" customHeight="1" outlineLevel="1" x14ac:dyDescent="0.25">
      <c r="A293" s="141" t="s">
        <v>451</v>
      </c>
      <c r="B293" s="141" t="s">
        <v>452</v>
      </c>
      <c r="C293" s="141"/>
      <c r="D293" s="141"/>
      <c r="E293" s="141"/>
      <c r="F293" s="142">
        <v>0</v>
      </c>
      <c r="G293" s="142">
        <v>0</v>
      </c>
      <c r="H293" s="142">
        <v>0</v>
      </c>
      <c r="I293" s="142">
        <v>0</v>
      </c>
      <c r="J293" s="142">
        <v>0</v>
      </c>
      <c r="K293" s="142">
        <v>0</v>
      </c>
      <c r="L293" s="142">
        <v>0</v>
      </c>
      <c r="M293" s="142">
        <v>0</v>
      </c>
      <c r="N293" s="142">
        <v>0</v>
      </c>
      <c r="O293" s="142">
        <v>0</v>
      </c>
      <c r="P293" s="142">
        <v>0</v>
      </c>
      <c r="Q293" s="142">
        <v>0</v>
      </c>
      <c r="R293" s="142" t="s">
        <v>61</v>
      </c>
      <c r="S293" s="142">
        <v>0</v>
      </c>
      <c r="T293" s="143">
        <v>0</v>
      </c>
      <c r="U293" s="144"/>
      <c r="V293" s="144"/>
      <c r="W293" s="144"/>
      <c r="X293" s="144"/>
      <c r="Y293" s="142">
        <v>0</v>
      </c>
      <c r="Z293" s="142">
        <v>0</v>
      </c>
      <c r="AA293" s="142">
        <v>0</v>
      </c>
      <c r="AB293" s="142">
        <v>0</v>
      </c>
      <c r="AC293" s="142">
        <v>0</v>
      </c>
      <c r="AD293" s="142">
        <v>0</v>
      </c>
      <c r="AE293" s="142">
        <v>0</v>
      </c>
      <c r="AF293" s="142">
        <v>0</v>
      </c>
      <c r="AG293" s="144">
        <v>0</v>
      </c>
      <c r="AH293" s="142">
        <v>0</v>
      </c>
      <c r="AI293" s="142">
        <v>0</v>
      </c>
      <c r="AJ293" s="144">
        <v>0</v>
      </c>
      <c r="AK293" s="144">
        <v>0</v>
      </c>
      <c r="AL293" s="143">
        <v>0</v>
      </c>
      <c r="AM293" s="144"/>
      <c r="AN293" s="144"/>
      <c r="AO293" s="144"/>
      <c r="AP293" s="144"/>
      <c r="AQ293" s="142">
        <v>0</v>
      </c>
      <c r="AR293" s="142">
        <v>0</v>
      </c>
      <c r="AS293" s="142">
        <v>0</v>
      </c>
      <c r="AT293" s="142">
        <v>0</v>
      </c>
      <c r="AU293" s="142">
        <v>0</v>
      </c>
      <c r="AV293" s="142">
        <v>0</v>
      </c>
      <c r="AW293" s="142">
        <v>0</v>
      </c>
      <c r="AX293" s="142">
        <v>0</v>
      </c>
      <c r="AY293" s="144">
        <v>0</v>
      </c>
      <c r="AZ293" s="142">
        <v>0</v>
      </c>
      <c r="BA293" s="142">
        <v>0</v>
      </c>
      <c r="BB293" s="144">
        <v>0</v>
      </c>
      <c r="BC293" s="144">
        <v>0</v>
      </c>
      <c r="BD293" s="143">
        <v>0</v>
      </c>
      <c r="BE293" s="144"/>
      <c r="BF293" s="144"/>
      <c r="BG293" s="144"/>
      <c r="BH293" s="144"/>
      <c r="BI293" s="142">
        <v>0</v>
      </c>
      <c r="BJ293" s="142">
        <v>0</v>
      </c>
      <c r="BK293" s="142">
        <v>0</v>
      </c>
      <c r="BL293" s="142">
        <v>0</v>
      </c>
      <c r="BM293" s="142">
        <v>0</v>
      </c>
      <c r="BN293" s="142">
        <v>0</v>
      </c>
      <c r="BO293" s="142">
        <v>0</v>
      </c>
      <c r="BP293" s="142">
        <v>0</v>
      </c>
      <c r="BQ293" s="144">
        <v>0</v>
      </c>
      <c r="BR293" s="142">
        <v>0</v>
      </c>
      <c r="BS293" s="142">
        <v>0</v>
      </c>
      <c r="BT293" s="144">
        <v>0</v>
      </c>
      <c r="BU293" s="144">
        <v>0</v>
      </c>
      <c r="BV293" s="143">
        <v>0</v>
      </c>
      <c r="BW293" s="144"/>
      <c r="BX293" s="144"/>
      <c r="BY293" s="144"/>
      <c r="BZ293" s="144"/>
      <c r="CA293" s="142">
        <v>0</v>
      </c>
      <c r="CB293" s="142">
        <v>0</v>
      </c>
      <c r="CC293" s="142">
        <v>0</v>
      </c>
      <c r="CD293" s="142">
        <v>0</v>
      </c>
      <c r="CE293" s="142">
        <v>0</v>
      </c>
      <c r="CF293" s="142">
        <v>0</v>
      </c>
      <c r="CG293" s="142">
        <v>0</v>
      </c>
      <c r="CH293" s="142">
        <v>0</v>
      </c>
      <c r="CI293" s="144">
        <v>0</v>
      </c>
      <c r="CJ293" s="142">
        <v>0</v>
      </c>
      <c r="CK293" s="142">
        <v>0</v>
      </c>
      <c r="CL293" s="144">
        <v>0</v>
      </c>
      <c r="CM293" s="144">
        <v>0</v>
      </c>
      <c r="CN293" s="143">
        <v>0</v>
      </c>
      <c r="CO293" s="144"/>
      <c r="CP293" s="144"/>
      <c r="CQ293" s="144"/>
      <c r="CR293" s="144"/>
      <c r="CS293" s="142">
        <v>0</v>
      </c>
      <c r="CT293" s="142">
        <v>0</v>
      </c>
      <c r="CU293" s="142">
        <v>0</v>
      </c>
      <c r="CV293" s="142">
        <v>0</v>
      </c>
      <c r="CW293" s="142">
        <v>0</v>
      </c>
      <c r="CX293" s="142">
        <v>0</v>
      </c>
      <c r="CY293" s="142">
        <v>0</v>
      </c>
      <c r="CZ293" s="142">
        <v>0</v>
      </c>
      <c r="DA293" s="144">
        <v>0</v>
      </c>
      <c r="DB293" s="142">
        <v>0</v>
      </c>
      <c r="DC293" s="142">
        <v>0</v>
      </c>
      <c r="DD293" s="144">
        <v>0</v>
      </c>
      <c r="DE293" s="144">
        <v>0</v>
      </c>
      <c r="DF293" s="143">
        <v>0</v>
      </c>
    </row>
    <row r="294" spans="1:110" ht="12.75" hidden="1" customHeight="1" outlineLevel="1" x14ac:dyDescent="0.25">
      <c r="A294" s="141" t="s">
        <v>451</v>
      </c>
      <c r="B294" s="141" t="s">
        <v>452</v>
      </c>
      <c r="C294" s="141"/>
      <c r="D294" s="141"/>
      <c r="E294" s="141"/>
      <c r="F294" s="142">
        <v>0</v>
      </c>
      <c r="G294" s="142">
        <v>0</v>
      </c>
      <c r="H294" s="142">
        <v>0</v>
      </c>
      <c r="I294" s="142">
        <v>0</v>
      </c>
      <c r="J294" s="142">
        <v>0</v>
      </c>
      <c r="K294" s="142">
        <v>0</v>
      </c>
      <c r="L294" s="142">
        <v>0</v>
      </c>
      <c r="M294" s="142">
        <v>0</v>
      </c>
      <c r="N294" s="142">
        <v>0</v>
      </c>
      <c r="O294" s="142">
        <v>0</v>
      </c>
      <c r="P294" s="142">
        <v>0</v>
      </c>
      <c r="Q294" s="142">
        <v>0</v>
      </c>
      <c r="R294" s="142" t="s">
        <v>61</v>
      </c>
      <c r="S294" s="142">
        <v>0</v>
      </c>
      <c r="T294" s="143">
        <v>0</v>
      </c>
      <c r="U294" s="144"/>
      <c r="V294" s="144"/>
      <c r="W294" s="144"/>
      <c r="X294" s="144"/>
      <c r="Y294" s="142">
        <v>0</v>
      </c>
      <c r="Z294" s="142">
        <v>0</v>
      </c>
      <c r="AA294" s="142">
        <v>0</v>
      </c>
      <c r="AB294" s="142">
        <v>0</v>
      </c>
      <c r="AC294" s="142">
        <v>0</v>
      </c>
      <c r="AD294" s="142">
        <v>0</v>
      </c>
      <c r="AE294" s="142">
        <v>0</v>
      </c>
      <c r="AF294" s="142">
        <v>0</v>
      </c>
      <c r="AG294" s="144">
        <v>0</v>
      </c>
      <c r="AH294" s="142">
        <v>0</v>
      </c>
      <c r="AI294" s="142">
        <v>0</v>
      </c>
      <c r="AJ294" s="144">
        <v>0</v>
      </c>
      <c r="AK294" s="144">
        <v>0</v>
      </c>
      <c r="AL294" s="143">
        <v>0</v>
      </c>
      <c r="AM294" s="144"/>
      <c r="AN294" s="144"/>
      <c r="AO294" s="144"/>
      <c r="AP294" s="144"/>
      <c r="AQ294" s="142">
        <v>0</v>
      </c>
      <c r="AR294" s="142">
        <v>0</v>
      </c>
      <c r="AS294" s="142">
        <v>0</v>
      </c>
      <c r="AT294" s="142">
        <v>0</v>
      </c>
      <c r="AU294" s="142">
        <v>0</v>
      </c>
      <c r="AV294" s="142">
        <v>0</v>
      </c>
      <c r="AW294" s="142">
        <v>0</v>
      </c>
      <c r="AX294" s="142">
        <v>0</v>
      </c>
      <c r="AY294" s="144">
        <v>0</v>
      </c>
      <c r="AZ294" s="142">
        <v>0</v>
      </c>
      <c r="BA294" s="142">
        <v>0</v>
      </c>
      <c r="BB294" s="144">
        <v>0</v>
      </c>
      <c r="BC294" s="144">
        <v>0</v>
      </c>
      <c r="BD294" s="143">
        <v>0</v>
      </c>
      <c r="BE294" s="144"/>
      <c r="BF294" s="144"/>
      <c r="BG294" s="144"/>
      <c r="BH294" s="144"/>
      <c r="BI294" s="142">
        <v>0</v>
      </c>
      <c r="BJ294" s="142">
        <v>0</v>
      </c>
      <c r="BK294" s="142">
        <v>0</v>
      </c>
      <c r="BL294" s="142">
        <v>0</v>
      </c>
      <c r="BM294" s="142">
        <v>0</v>
      </c>
      <c r="BN294" s="142">
        <v>0</v>
      </c>
      <c r="BO294" s="142">
        <v>0</v>
      </c>
      <c r="BP294" s="142">
        <v>0</v>
      </c>
      <c r="BQ294" s="144">
        <v>0</v>
      </c>
      <c r="BR294" s="142">
        <v>0</v>
      </c>
      <c r="BS294" s="142">
        <v>0</v>
      </c>
      <c r="BT294" s="144">
        <v>0</v>
      </c>
      <c r="BU294" s="144">
        <v>0</v>
      </c>
      <c r="BV294" s="143">
        <v>0</v>
      </c>
      <c r="BW294" s="144"/>
      <c r="BX294" s="144"/>
      <c r="BY294" s="144"/>
      <c r="BZ294" s="144"/>
      <c r="CA294" s="142">
        <v>0</v>
      </c>
      <c r="CB294" s="142">
        <v>0</v>
      </c>
      <c r="CC294" s="142">
        <v>0</v>
      </c>
      <c r="CD294" s="142">
        <v>0</v>
      </c>
      <c r="CE294" s="142">
        <v>0</v>
      </c>
      <c r="CF294" s="142">
        <v>0</v>
      </c>
      <c r="CG294" s="142">
        <v>0</v>
      </c>
      <c r="CH294" s="142">
        <v>0</v>
      </c>
      <c r="CI294" s="144">
        <v>0</v>
      </c>
      <c r="CJ294" s="142">
        <v>0</v>
      </c>
      <c r="CK294" s="142">
        <v>0</v>
      </c>
      <c r="CL294" s="144">
        <v>0</v>
      </c>
      <c r="CM294" s="144">
        <v>0</v>
      </c>
      <c r="CN294" s="143">
        <v>0</v>
      </c>
      <c r="CO294" s="144"/>
      <c r="CP294" s="144"/>
      <c r="CQ294" s="144"/>
      <c r="CR294" s="144"/>
      <c r="CS294" s="142">
        <v>0</v>
      </c>
      <c r="CT294" s="142">
        <v>0</v>
      </c>
      <c r="CU294" s="142">
        <v>0</v>
      </c>
      <c r="CV294" s="142">
        <v>0</v>
      </c>
      <c r="CW294" s="142">
        <v>0</v>
      </c>
      <c r="CX294" s="142">
        <v>0</v>
      </c>
      <c r="CY294" s="142">
        <v>0</v>
      </c>
      <c r="CZ294" s="142">
        <v>0</v>
      </c>
      <c r="DA294" s="144">
        <v>0</v>
      </c>
      <c r="DB294" s="142">
        <v>0</v>
      </c>
      <c r="DC294" s="142">
        <v>0</v>
      </c>
      <c r="DD294" s="144">
        <v>0</v>
      </c>
      <c r="DE294" s="144">
        <v>0</v>
      </c>
      <c r="DF294" s="143">
        <v>0</v>
      </c>
    </row>
    <row r="295" spans="1:110" ht="12.75" hidden="1" customHeight="1" outlineLevel="1" x14ac:dyDescent="0.25">
      <c r="A295" s="141" t="s">
        <v>451</v>
      </c>
      <c r="B295" s="141" t="s">
        <v>452</v>
      </c>
      <c r="C295" s="141"/>
      <c r="D295" s="141"/>
      <c r="E295" s="141"/>
      <c r="F295" s="142">
        <v>0</v>
      </c>
      <c r="G295" s="142">
        <v>0</v>
      </c>
      <c r="H295" s="142">
        <v>0</v>
      </c>
      <c r="I295" s="142">
        <v>0</v>
      </c>
      <c r="J295" s="142">
        <v>0</v>
      </c>
      <c r="K295" s="142">
        <v>0</v>
      </c>
      <c r="L295" s="142">
        <v>0</v>
      </c>
      <c r="M295" s="142">
        <v>0</v>
      </c>
      <c r="N295" s="142">
        <v>0</v>
      </c>
      <c r="O295" s="142">
        <v>0</v>
      </c>
      <c r="P295" s="142">
        <v>0</v>
      </c>
      <c r="Q295" s="142">
        <v>0</v>
      </c>
      <c r="R295" s="142" t="s">
        <v>61</v>
      </c>
      <c r="S295" s="142">
        <v>0</v>
      </c>
      <c r="T295" s="143">
        <v>0</v>
      </c>
      <c r="U295" s="144"/>
      <c r="V295" s="144"/>
      <c r="W295" s="144"/>
      <c r="X295" s="144"/>
      <c r="Y295" s="142">
        <v>0</v>
      </c>
      <c r="Z295" s="142">
        <v>0</v>
      </c>
      <c r="AA295" s="142">
        <v>0</v>
      </c>
      <c r="AB295" s="142">
        <v>0</v>
      </c>
      <c r="AC295" s="142">
        <v>0</v>
      </c>
      <c r="AD295" s="142">
        <v>0</v>
      </c>
      <c r="AE295" s="142">
        <v>0</v>
      </c>
      <c r="AF295" s="142">
        <v>0</v>
      </c>
      <c r="AG295" s="144">
        <v>0</v>
      </c>
      <c r="AH295" s="142">
        <v>0</v>
      </c>
      <c r="AI295" s="142">
        <v>0</v>
      </c>
      <c r="AJ295" s="144">
        <v>0</v>
      </c>
      <c r="AK295" s="144">
        <v>0</v>
      </c>
      <c r="AL295" s="143">
        <v>0</v>
      </c>
      <c r="AM295" s="144"/>
      <c r="AN295" s="144"/>
      <c r="AO295" s="144"/>
      <c r="AP295" s="144"/>
      <c r="AQ295" s="142">
        <v>0</v>
      </c>
      <c r="AR295" s="142">
        <v>0</v>
      </c>
      <c r="AS295" s="142">
        <v>0</v>
      </c>
      <c r="AT295" s="142">
        <v>0</v>
      </c>
      <c r="AU295" s="142">
        <v>0</v>
      </c>
      <c r="AV295" s="142">
        <v>0</v>
      </c>
      <c r="AW295" s="142">
        <v>0</v>
      </c>
      <c r="AX295" s="142">
        <v>0</v>
      </c>
      <c r="AY295" s="144">
        <v>0</v>
      </c>
      <c r="AZ295" s="142">
        <v>0</v>
      </c>
      <c r="BA295" s="142">
        <v>0</v>
      </c>
      <c r="BB295" s="144">
        <v>0</v>
      </c>
      <c r="BC295" s="144">
        <v>0</v>
      </c>
      <c r="BD295" s="143">
        <v>0</v>
      </c>
      <c r="BE295" s="144"/>
      <c r="BF295" s="144"/>
      <c r="BG295" s="144"/>
      <c r="BH295" s="144"/>
      <c r="BI295" s="142">
        <v>0</v>
      </c>
      <c r="BJ295" s="142">
        <v>0</v>
      </c>
      <c r="BK295" s="142">
        <v>0</v>
      </c>
      <c r="BL295" s="142">
        <v>0</v>
      </c>
      <c r="BM295" s="142">
        <v>0</v>
      </c>
      <c r="BN295" s="142">
        <v>0</v>
      </c>
      <c r="BO295" s="142">
        <v>0</v>
      </c>
      <c r="BP295" s="142">
        <v>0</v>
      </c>
      <c r="BQ295" s="144">
        <v>0</v>
      </c>
      <c r="BR295" s="142">
        <v>0</v>
      </c>
      <c r="BS295" s="142">
        <v>0</v>
      </c>
      <c r="BT295" s="144">
        <v>0</v>
      </c>
      <c r="BU295" s="144">
        <v>0</v>
      </c>
      <c r="BV295" s="143">
        <v>0</v>
      </c>
      <c r="BW295" s="144"/>
      <c r="BX295" s="144"/>
      <c r="BY295" s="144"/>
      <c r="BZ295" s="144"/>
      <c r="CA295" s="142">
        <v>0</v>
      </c>
      <c r="CB295" s="142">
        <v>0</v>
      </c>
      <c r="CC295" s="142">
        <v>0</v>
      </c>
      <c r="CD295" s="142">
        <v>0</v>
      </c>
      <c r="CE295" s="142">
        <v>0</v>
      </c>
      <c r="CF295" s="142">
        <v>0</v>
      </c>
      <c r="CG295" s="142">
        <v>0</v>
      </c>
      <c r="CH295" s="142">
        <v>0</v>
      </c>
      <c r="CI295" s="144">
        <v>0</v>
      </c>
      <c r="CJ295" s="142">
        <v>0</v>
      </c>
      <c r="CK295" s="142">
        <v>0</v>
      </c>
      <c r="CL295" s="144">
        <v>0</v>
      </c>
      <c r="CM295" s="144">
        <v>0</v>
      </c>
      <c r="CN295" s="143">
        <v>0</v>
      </c>
      <c r="CO295" s="144"/>
      <c r="CP295" s="144"/>
      <c r="CQ295" s="144"/>
      <c r="CR295" s="144"/>
      <c r="CS295" s="142">
        <v>0</v>
      </c>
      <c r="CT295" s="142">
        <v>0</v>
      </c>
      <c r="CU295" s="142">
        <v>0</v>
      </c>
      <c r="CV295" s="142">
        <v>0</v>
      </c>
      <c r="CW295" s="142">
        <v>0</v>
      </c>
      <c r="CX295" s="142">
        <v>0</v>
      </c>
      <c r="CY295" s="142">
        <v>0</v>
      </c>
      <c r="CZ295" s="142">
        <v>0</v>
      </c>
      <c r="DA295" s="144">
        <v>0</v>
      </c>
      <c r="DB295" s="142">
        <v>0</v>
      </c>
      <c r="DC295" s="142">
        <v>0</v>
      </c>
      <c r="DD295" s="144">
        <v>0</v>
      </c>
      <c r="DE295" s="144">
        <v>0</v>
      </c>
      <c r="DF295" s="143">
        <v>0</v>
      </c>
    </row>
    <row r="296" spans="1:110" ht="12.75" hidden="1" customHeight="1" outlineLevel="1" x14ac:dyDescent="0.25">
      <c r="A296" s="141" t="s">
        <v>451</v>
      </c>
      <c r="B296" s="141" t="s">
        <v>452</v>
      </c>
      <c r="C296" s="141"/>
      <c r="D296" s="141"/>
      <c r="E296" s="141"/>
      <c r="F296" s="142">
        <v>0</v>
      </c>
      <c r="G296" s="142">
        <v>0</v>
      </c>
      <c r="H296" s="142">
        <v>0</v>
      </c>
      <c r="I296" s="142">
        <v>0</v>
      </c>
      <c r="J296" s="142">
        <v>0</v>
      </c>
      <c r="K296" s="142">
        <v>0</v>
      </c>
      <c r="L296" s="142">
        <v>0</v>
      </c>
      <c r="M296" s="142">
        <v>0</v>
      </c>
      <c r="N296" s="142">
        <v>0</v>
      </c>
      <c r="O296" s="142">
        <v>0</v>
      </c>
      <c r="P296" s="142">
        <v>0</v>
      </c>
      <c r="Q296" s="142">
        <v>0</v>
      </c>
      <c r="R296" s="142" t="s">
        <v>61</v>
      </c>
      <c r="S296" s="142">
        <v>0</v>
      </c>
      <c r="T296" s="143">
        <v>0</v>
      </c>
      <c r="U296" s="144"/>
      <c r="V296" s="144"/>
      <c r="W296" s="144"/>
      <c r="X296" s="144"/>
      <c r="Y296" s="142">
        <v>0</v>
      </c>
      <c r="Z296" s="142">
        <v>0</v>
      </c>
      <c r="AA296" s="142">
        <v>0</v>
      </c>
      <c r="AB296" s="142">
        <v>0</v>
      </c>
      <c r="AC296" s="142">
        <v>0</v>
      </c>
      <c r="AD296" s="142">
        <v>0</v>
      </c>
      <c r="AE296" s="142">
        <v>0</v>
      </c>
      <c r="AF296" s="142">
        <v>0</v>
      </c>
      <c r="AG296" s="144">
        <v>0</v>
      </c>
      <c r="AH296" s="142">
        <v>0</v>
      </c>
      <c r="AI296" s="142">
        <v>0</v>
      </c>
      <c r="AJ296" s="144">
        <v>0</v>
      </c>
      <c r="AK296" s="144">
        <v>0</v>
      </c>
      <c r="AL296" s="143">
        <v>0</v>
      </c>
      <c r="AM296" s="144"/>
      <c r="AN296" s="144"/>
      <c r="AO296" s="144"/>
      <c r="AP296" s="144"/>
      <c r="AQ296" s="142">
        <v>0</v>
      </c>
      <c r="AR296" s="142">
        <v>0</v>
      </c>
      <c r="AS296" s="142">
        <v>0</v>
      </c>
      <c r="AT296" s="142">
        <v>0</v>
      </c>
      <c r="AU296" s="142">
        <v>0</v>
      </c>
      <c r="AV296" s="142">
        <v>0</v>
      </c>
      <c r="AW296" s="142">
        <v>0</v>
      </c>
      <c r="AX296" s="142">
        <v>0</v>
      </c>
      <c r="AY296" s="144">
        <v>0</v>
      </c>
      <c r="AZ296" s="142">
        <v>0</v>
      </c>
      <c r="BA296" s="142">
        <v>0</v>
      </c>
      <c r="BB296" s="144">
        <v>0</v>
      </c>
      <c r="BC296" s="144">
        <v>0</v>
      </c>
      <c r="BD296" s="143">
        <v>0</v>
      </c>
      <c r="BE296" s="144"/>
      <c r="BF296" s="144"/>
      <c r="BG296" s="144"/>
      <c r="BH296" s="144"/>
      <c r="BI296" s="142">
        <v>0</v>
      </c>
      <c r="BJ296" s="142">
        <v>0</v>
      </c>
      <c r="BK296" s="142">
        <v>0</v>
      </c>
      <c r="BL296" s="142">
        <v>0</v>
      </c>
      <c r="BM296" s="142">
        <v>0</v>
      </c>
      <c r="BN296" s="142">
        <v>0</v>
      </c>
      <c r="BO296" s="142">
        <v>0</v>
      </c>
      <c r="BP296" s="142">
        <v>0</v>
      </c>
      <c r="BQ296" s="144">
        <v>0</v>
      </c>
      <c r="BR296" s="142">
        <v>0</v>
      </c>
      <c r="BS296" s="142">
        <v>0</v>
      </c>
      <c r="BT296" s="144">
        <v>0</v>
      </c>
      <c r="BU296" s="144">
        <v>0</v>
      </c>
      <c r="BV296" s="143">
        <v>0</v>
      </c>
      <c r="BW296" s="144"/>
      <c r="BX296" s="144"/>
      <c r="BY296" s="144"/>
      <c r="BZ296" s="144"/>
      <c r="CA296" s="142">
        <v>0</v>
      </c>
      <c r="CB296" s="142">
        <v>0</v>
      </c>
      <c r="CC296" s="142">
        <v>0</v>
      </c>
      <c r="CD296" s="142">
        <v>0</v>
      </c>
      <c r="CE296" s="142">
        <v>0</v>
      </c>
      <c r="CF296" s="142">
        <v>0</v>
      </c>
      <c r="CG296" s="142">
        <v>0</v>
      </c>
      <c r="CH296" s="142">
        <v>0</v>
      </c>
      <c r="CI296" s="144">
        <v>0</v>
      </c>
      <c r="CJ296" s="142">
        <v>0</v>
      </c>
      <c r="CK296" s="142">
        <v>0</v>
      </c>
      <c r="CL296" s="144">
        <v>0</v>
      </c>
      <c r="CM296" s="144">
        <v>0</v>
      </c>
      <c r="CN296" s="143">
        <v>0</v>
      </c>
      <c r="CO296" s="144"/>
      <c r="CP296" s="144"/>
      <c r="CQ296" s="144"/>
      <c r="CR296" s="144"/>
      <c r="CS296" s="142">
        <v>0</v>
      </c>
      <c r="CT296" s="142">
        <v>0</v>
      </c>
      <c r="CU296" s="142">
        <v>0</v>
      </c>
      <c r="CV296" s="142">
        <v>0</v>
      </c>
      <c r="CW296" s="142">
        <v>0</v>
      </c>
      <c r="CX296" s="142">
        <v>0</v>
      </c>
      <c r="CY296" s="142">
        <v>0</v>
      </c>
      <c r="CZ296" s="142">
        <v>0</v>
      </c>
      <c r="DA296" s="144">
        <v>0</v>
      </c>
      <c r="DB296" s="142">
        <v>0</v>
      </c>
      <c r="DC296" s="142">
        <v>0</v>
      </c>
      <c r="DD296" s="144">
        <v>0</v>
      </c>
      <c r="DE296" s="144">
        <v>0</v>
      </c>
      <c r="DF296" s="143">
        <v>0</v>
      </c>
    </row>
    <row r="297" spans="1:110" ht="12.75" hidden="1" customHeight="1" outlineLevel="1" x14ac:dyDescent="0.25">
      <c r="A297" s="141" t="s">
        <v>451</v>
      </c>
      <c r="B297" s="141" t="s">
        <v>452</v>
      </c>
      <c r="C297" s="141"/>
      <c r="D297" s="141"/>
      <c r="E297" s="141"/>
      <c r="F297" s="142">
        <v>0</v>
      </c>
      <c r="G297" s="142">
        <v>0</v>
      </c>
      <c r="H297" s="142">
        <v>0</v>
      </c>
      <c r="I297" s="142">
        <v>0</v>
      </c>
      <c r="J297" s="142">
        <v>0</v>
      </c>
      <c r="K297" s="142">
        <v>0</v>
      </c>
      <c r="L297" s="142">
        <v>0</v>
      </c>
      <c r="M297" s="142">
        <v>0</v>
      </c>
      <c r="N297" s="142">
        <v>0</v>
      </c>
      <c r="O297" s="142">
        <v>0</v>
      </c>
      <c r="P297" s="142">
        <v>0</v>
      </c>
      <c r="Q297" s="142">
        <v>0</v>
      </c>
      <c r="R297" s="142" t="s">
        <v>61</v>
      </c>
      <c r="S297" s="142">
        <v>0</v>
      </c>
      <c r="T297" s="143">
        <v>0</v>
      </c>
      <c r="U297" s="144"/>
      <c r="V297" s="144"/>
      <c r="W297" s="144"/>
      <c r="X297" s="144"/>
      <c r="Y297" s="142">
        <v>0</v>
      </c>
      <c r="Z297" s="142">
        <v>0</v>
      </c>
      <c r="AA297" s="142">
        <v>0</v>
      </c>
      <c r="AB297" s="142">
        <v>0</v>
      </c>
      <c r="AC297" s="142">
        <v>0</v>
      </c>
      <c r="AD297" s="142">
        <v>0</v>
      </c>
      <c r="AE297" s="142">
        <v>0</v>
      </c>
      <c r="AF297" s="142">
        <v>0</v>
      </c>
      <c r="AG297" s="144">
        <v>0</v>
      </c>
      <c r="AH297" s="142">
        <v>0</v>
      </c>
      <c r="AI297" s="142">
        <v>0</v>
      </c>
      <c r="AJ297" s="144">
        <v>0</v>
      </c>
      <c r="AK297" s="144">
        <v>0</v>
      </c>
      <c r="AL297" s="143">
        <v>0</v>
      </c>
      <c r="AM297" s="144"/>
      <c r="AN297" s="144"/>
      <c r="AO297" s="144"/>
      <c r="AP297" s="144"/>
      <c r="AQ297" s="142">
        <v>0</v>
      </c>
      <c r="AR297" s="142">
        <v>0</v>
      </c>
      <c r="AS297" s="142">
        <v>0</v>
      </c>
      <c r="AT297" s="142">
        <v>0</v>
      </c>
      <c r="AU297" s="142">
        <v>0</v>
      </c>
      <c r="AV297" s="142">
        <v>0</v>
      </c>
      <c r="AW297" s="142">
        <v>0</v>
      </c>
      <c r="AX297" s="142">
        <v>0</v>
      </c>
      <c r="AY297" s="144">
        <v>0</v>
      </c>
      <c r="AZ297" s="142">
        <v>0</v>
      </c>
      <c r="BA297" s="142">
        <v>0</v>
      </c>
      <c r="BB297" s="144">
        <v>0</v>
      </c>
      <c r="BC297" s="144">
        <v>0</v>
      </c>
      <c r="BD297" s="143">
        <v>0</v>
      </c>
      <c r="BE297" s="144"/>
      <c r="BF297" s="144"/>
      <c r="BG297" s="144"/>
      <c r="BH297" s="144"/>
      <c r="BI297" s="142">
        <v>0</v>
      </c>
      <c r="BJ297" s="142">
        <v>0</v>
      </c>
      <c r="BK297" s="142">
        <v>0</v>
      </c>
      <c r="BL297" s="142">
        <v>0</v>
      </c>
      <c r="BM297" s="142">
        <v>0</v>
      </c>
      <c r="BN297" s="142">
        <v>0</v>
      </c>
      <c r="BO297" s="142">
        <v>0</v>
      </c>
      <c r="BP297" s="142">
        <v>0</v>
      </c>
      <c r="BQ297" s="144">
        <v>0</v>
      </c>
      <c r="BR297" s="142">
        <v>0</v>
      </c>
      <c r="BS297" s="142">
        <v>0</v>
      </c>
      <c r="BT297" s="144">
        <v>0</v>
      </c>
      <c r="BU297" s="144">
        <v>0</v>
      </c>
      <c r="BV297" s="143">
        <v>0</v>
      </c>
      <c r="BW297" s="144"/>
      <c r="BX297" s="144"/>
      <c r="BY297" s="144"/>
      <c r="BZ297" s="144"/>
      <c r="CA297" s="142">
        <v>0</v>
      </c>
      <c r="CB297" s="142">
        <v>0</v>
      </c>
      <c r="CC297" s="142">
        <v>0</v>
      </c>
      <c r="CD297" s="142">
        <v>0</v>
      </c>
      <c r="CE297" s="142">
        <v>0</v>
      </c>
      <c r="CF297" s="142">
        <v>0</v>
      </c>
      <c r="CG297" s="142">
        <v>0</v>
      </c>
      <c r="CH297" s="142">
        <v>0</v>
      </c>
      <c r="CI297" s="144">
        <v>0</v>
      </c>
      <c r="CJ297" s="142">
        <v>0</v>
      </c>
      <c r="CK297" s="142">
        <v>0</v>
      </c>
      <c r="CL297" s="144">
        <v>0</v>
      </c>
      <c r="CM297" s="144">
        <v>0</v>
      </c>
      <c r="CN297" s="143">
        <v>0</v>
      </c>
      <c r="CO297" s="144"/>
      <c r="CP297" s="144"/>
      <c r="CQ297" s="144"/>
      <c r="CR297" s="144"/>
      <c r="CS297" s="142">
        <v>0</v>
      </c>
      <c r="CT297" s="142">
        <v>0</v>
      </c>
      <c r="CU297" s="142">
        <v>0</v>
      </c>
      <c r="CV297" s="142">
        <v>0</v>
      </c>
      <c r="CW297" s="142">
        <v>0</v>
      </c>
      <c r="CX297" s="142">
        <v>0</v>
      </c>
      <c r="CY297" s="142">
        <v>0</v>
      </c>
      <c r="CZ297" s="142">
        <v>0</v>
      </c>
      <c r="DA297" s="144">
        <v>0</v>
      </c>
      <c r="DB297" s="142">
        <v>0</v>
      </c>
      <c r="DC297" s="142">
        <v>0</v>
      </c>
      <c r="DD297" s="144">
        <v>0</v>
      </c>
      <c r="DE297" s="144">
        <v>0</v>
      </c>
      <c r="DF297" s="143">
        <v>0</v>
      </c>
    </row>
    <row r="298" spans="1:110" ht="12.75" hidden="1" customHeight="1" outlineLevel="1" x14ac:dyDescent="0.25">
      <c r="A298" s="141" t="s">
        <v>451</v>
      </c>
      <c r="B298" s="141" t="s">
        <v>452</v>
      </c>
      <c r="C298" s="141"/>
      <c r="D298" s="141"/>
      <c r="E298" s="141"/>
      <c r="F298" s="142">
        <v>0</v>
      </c>
      <c r="G298" s="142">
        <v>0</v>
      </c>
      <c r="H298" s="142">
        <v>0</v>
      </c>
      <c r="I298" s="142">
        <v>0</v>
      </c>
      <c r="J298" s="142">
        <v>0</v>
      </c>
      <c r="K298" s="142">
        <v>0</v>
      </c>
      <c r="L298" s="142">
        <v>0</v>
      </c>
      <c r="M298" s="142">
        <v>0</v>
      </c>
      <c r="N298" s="142">
        <v>0</v>
      </c>
      <c r="O298" s="142">
        <v>0</v>
      </c>
      <c r="P298" s="142">
        <v>0</v>
      </c>
      <c r="Q298" s="142">
        <v>0</v>
      </c>
      <c r="R298" s="142" t="s">
        <v>61</v>
      </c>
      <c r="S298" s="142">
        <v>0</v>
      </c>
      <c r="T298" s="143">
        <v>0</v>
      </c>
      <c r="U298" s="144"/>
      <c r="V298" s="144"/>
      <c r="W298" s="144"/>
      <c r="X298" s="144"/>
      <c r="Y298" s="142">
        <v>0</v>
      </c>
      <c r="Z298" s="142">
        <v>0</v>
      </c>
      <c r="AA298" s="142">
        <v>0</v>
      </c>
      <c r="AB298" s="142">
        <v>0</v>
      </c>
      <c r="AC298" s="142">
        <v>0</v>
      </c>
      <c r="AD298" s="142">
        <v>0</v>
      </c>
      <c r="AE298" s="142">
        <v>0</v>
      </c>
      <c r="AF298" s="142">
        <v>0</v>
      </c>
      <c r="AG298" s="144">
        <v>0</v>
      </c>
      <c r="AH298" s="142">
        <v>0</v>
      </c>
      <c r="AI298" s="142">
        <v>0</v>
      </c>
      <c r="AJ298" s="144">
        <v>0</v>
      </c>
      <c r="AK298" s="144">
        <v>0</v>
      </c>
      <c r="AL298" s="143">
        <v>0</v>
      </c>
      <c r="AM298" s="144"/>
      <c r="AN298" s="144"/>
      <c r="AO298" s="144"/>
      <c r="AP298" s="144"/>
      <c r="AQ298" s="142">
        <v>0</v>
      </c>
      <c r="AR298" s="142">
        <v>0</v>
      </c>
      <c r="AS298" s="142">
        <v>0</v>
      </c>
      <c r="AT298" s="142">
        <v>0</v>
      </c>
      <c r="AU298" s="142">
        <v>0</v>
      </c>
      <c r="AV298" s="142">
        <v>0</v>
      </c>
      <c r="AW298" s="142">
        <v>0</v>
      </c>
      <c r="AX298" s="142">
        <v>0</v>
      </c>
      <c r="AY298" s="144">
        <v>0</v>
      </c>
      <c r="AZ298" s="142">
        <v>0</v>
      </c>
      <c r="BA298" s="142">
        <v>0</v>
      </c>
      <c r="BB298" s="144">
        <v>0</v>
      </c>
      <c r="BC298" s="144">
        <v>0</v>
      </c>
      <c r="BD298" s="143">
        <v>0</v>
      </c>
      <c r="BE298" s="144"/>
      <c r="BF298" s="144"/>
      <c r="BG298" s="144"/>
      <c r="BH298" s="144"/>
      <c r="BI298" s="142">
        <v>0</v>
      </c>
      <c r="BJ298" s="142">
        <v>0</v>
      </c>
      <c r="BK298" s="142">
        <v>0</v>
      </c>
      <c r="BL298" s="142">
        <v>0</v>
      </c>
      <c r="BM298" s="142">
        <v>0</v>
      </c>
      <c r="BN298" s="142">
        <v>0</v>
      </c>
      <c r="BO298" s="142">
        <v>0</v>
      </c>
      <c r="BP298" s="142">
        <v>0</v>
      </c>
      <c r="BQ298" s="144">
        <v>0</v>
      </c>
      <c r="BR298" s="142">
        <v>0</v>
      </c>
      <c r="BS298" s="142">
        <v>0</v>
      </c>
      <c r="BT298" s="144">
        <v>0</v>
      </c>
      <c r="BU298" s="144">
        <v>0</v>
      </c>
      <c r="BV298" s="143">
        <v>0</v>
      </c>
      <c r="BW298" s="144"/>
      <c r="BX298" s="144"/>
      <c r="BY298" s="144"/>
      <c r="BZ298" s="144"/>
      <c r="CA298" s="142">
        <v>0</v>
      </c>
      <c r="CB298" s="142">
        <v>0</v>
      </c>
      <c r="CC298" s="142">
        <v>0</v>
      </c>
      <c r="CD298" s="142">
        <v>0</v>
      </c>
      <c r="CE298" s="142">
        <v>0</v>
      </c>
      <c r="CF298" s="142">
        <v>0</v>
      </c>
      <c r="CG298" s="142">
        <v>0</v>
      </c>
      <c r="CH298" s="142">
        <v>0</v>
      </c>
      <c r="CI298" s="144">
        <v>0</v>
      </c>
      <c r="CJ298" s="142">
        <v>0</v>
      </c>
      <c r="CK298" s="142">
        <v>0</v>
      </c>
      <c r="CL298" s="144">
        <v>0</v>
      </c>
      <c r="CM298" s="144">
        <v>0</v>
      </c>
      <c r="CN298" s="143">
        <v>0</v>
      </c>
      <c r="CO298" s="144"/>
      <c r="CP298" s="144"/>
      <c r="CQ298" s="144"/>
      <c r="CR298" s="144"/>
      <c r="CS298" s="142">
        <v>0</v>
      </c>
      <c r="CT298" s="142">
        <v>0</v>
      </c>
      <c r="CU298" s="142">
        <v>0</v>
      </c>
      <c r="CV298" s="142">
        <v>0</v>
      </c>
      <c r="CW298" s="142">
        <v>0</v>
      </c>
      <c r="CX298" s="142">
        <v>0</v>
      </c>
      <c r="CY298" s="142">
        <v>0</v>
      </c>
      <c r="CZ298" s="142">
        <v>0</v>
      </c>
      <c r="DA298" s="144">
        <v>0</v>
      </c>
      <c r="DB298" s="142">
        <v>0</v>
      </c>
      <c r="DC298" s="142">
        <v>0</v>
      </c>
      <c r="DD298" s="144">
        <v>0</v>
      </c>
      <c r="DE298" s="144">
        <v>0</v>
      </c>
      <c r="DF298" s="143">
        <v>0</v>
      </c>
    </row>
    <row r="299" spans="1:110" ht="12.75" hidden="1" customHeight="1" outlineLevel="1" x14ac:dyDescent="0.25">
      <c r="A299" s="141" t="s">
        <v>451</v>
      </c>
      <c r="B299" s="141" t="s">
        <v>452</v>
      </c>
      <c r="C299" s="141"/>
      <c r="D299" s="141"/>
      <c r="E299" s="141"/>
      <c r="F299" s="142">
        <v>0</v>
      </c>
      <c r="G299" s="142">
        <v>0</v>
      </c>
      <c r="H299" s="142">
        <v>0</v>
      </c>
      <c r="I299" s="142">
        <v>0</v>
      </c>
      <c r="J299" s="142">
        <v>0</v>
      </c>
      <c r="K299" s="142">
        <v>0</v>
      </c>
      <c r="L299" s="142">
        <v>0</v>
      </c>
      <c r="M299" s="142">
        <v>0</v>
      </c>
      <c r="N299" s="142">
        <v>0</v>
      </c>
      <c r="O299" s="142">
        <v>0</v>
      </c>
      <c r="P299" s="142">
        <v>0</v>
      </c>
      <c r="Q299" s="142">
        <v>0</v>
      </c>
      <c r="R299" s="142" t="s">
        <v>61</v>
      </c>
      <c r="S299" s="142">
        <v>0</v>
      </c>
      <c r="T299" s="143">
        <v>0</v>
      </c>
      <c r="U299" s="144"/>
      <c r="V299" s="144"/>
      <c r="W299" s="144"/>
      <c r="X299" s="144"/>
      <c r="Y299" s="142">
        <v>0</v>
      </c>
      <c r="Z299" s="142">
        <v>0</v>
      </c>
      <c r="AA299" s="142">
        <v>0</v>
      </c>
      <c r="AB299" s="142">
        <v>0</v>
      </c>
      <c r="AC299" s="142">
        <v>0</v>
      </c>
      <c r="AD299" s="142">
        <v>0</v>
      </c>
      <c r="AE299" s="142">
        <v>0</v>
      </c>
      <c r="AF299" s="142">
        <v>0</v>
      </c>
      <c r="AG299" s="144">
        <v>0</v>
      </c>
      <c r="AH299" s="142">
        <v>0</v>
      </c>
      <c r="AI299" s="142">
        <v>0</v>
      </c>
      <c r="AJ299" s="144">
        <v>0</v>
      </c>
      <c r="AK299" s="144">
        <v>0</v>
      </c>
      <c r="AL299" s="143">
        <v>0</v>
      </c>
      <c r="AM299" s="144"/>
      <c r="AN299" s="144"/>
      <c r="AO299" s="144"/>
      <c r="AP299" s="144"/>
      <c r="AQ299" s="142">
        <v>0</v>
      </c>
      <c r="AR299" s="142">
        <v>0</v>
      </c>
      <c r="AS299" s="142">
        <v>0</v>
      </c>
      <c r="AT299" s="142">
        <v>0</v>
      </c>
      <c r="AU299" s="142">
        <v>0</v>
      </c>
      <c r="AV299" s="142">
        <v>0</v>
      </c>
      <c r="AW299" s="142">
        <v>0</v>
      </c>
      <c r="AX299" s="142">
        <v>0</v>
      </c>
      <c r="AY299" s="144">
        <v>0</v>
      </c>
      <c r="AZ299" s="142">
        <v>0</v>
      </c>
      <c r="BA299" s="142">
        <v>0</v>
      </c>
      <c r="BB299" s="144">
        <v>0</v>
      </c>
      <c r="BC299" s="144">
        <v>0</v>
      </c>
      <c r="BD299" s="143">
        <v>0</v>
      </c>
      <c r="BE299" s="144"/>
      <c r="BF299" s="144"/>
      <c r="BG299" s="144"/>
      <c r="BH299" s="144"/>
      <c r="BI299" s="142">
        <v>0</v>
      </c>
      <c r="BJ299" s="142">
        <v>0</v>
      </c>
      <c r="BK299" s="142">
        <v>0</v>
      </c>
      <c r="BL299" s="142">
        <v>0</v>
      </c>
      <c r="BM299" s="142">
        <v>0</v>
      </c>
      <c r="BN299" s="142">
        <v>0</v>
      </c>
      <c r="BO299" s="142">
        <v>0</v>
      </c>
      <c r="BP299" s="142">
        <v>0</v>
      </c>
      <c r="BQ299" s="144">
        <v>0</v>
      </c>
      <c r="BR299" s="142">
        <v>0</v>
      </c>
      <c r="BS299" s="142">
        <v>0</v>
      </c>
      <c r="BT299" s="144">
        <v>0</v>
      </c>
      <c r="BU299" s="144">
        <v>0</v>
      </c>
      <c r="BV299" s="143">
        <v>0</v>
      </c>
      <c r="BW299" s="144"/>
      <c r="BX299" s="144"/>
      <c r="BY299" s="144"/>
      <c r="BZ299" s="144"/>
      <c r="CA299" s="142">
        <v>0</v>
      </c>
      <c r="CB299" s="142">
        <v>0</v>
      </c>
      <c r="CC299" s="142">
        <v>0</v>
      </c>
      <c r="CD299" s="142">
        <v>0</v>
      </c>
      <c r="CE299" s="142">
        <v>0</v>
      </c>
      <c r="CF299" s="142">
        <v>0</v>
      </c>
      <c r="CG299" s="142">
        <v>0</v>
      </c>
      <c r="CH299" s="142">
        <v>0</v>
      </c>
      <c r="CI299" s="144">
        <v>0</v>
      </c>
      <c r="CJ299" s="142">
        <v>0</v>
      </c>
      <c r="CK299" s="142">
        <v>0</v>
      </c>
      <c r="CL299" s="144">
        <v>0</v>
      </c>
      <c r="CM299" s="144">
        <v>0</v>
      </c>
      <c r="CN299" s="143">
        <v>0</v>
      </c>
      <c r="CO299" s="144"/>
      <c r="CP299" s="144"/>
      <c r="CQ299" s="144"/>
      <c r="CR299" s="144"/>
      <c r="CS299" s="142">
        <v>0</v>
      </c>
      <c r="CT299" s="142">
        <v>0</v>
      </c>
      <c r="CU299" s="142">
        <v>0</v>
      </c>
      <c r="CV299" s="142">
        <v>0</v>
      </c>
      <c r="CW299" s="142">
        <v>0</v>
      </c>
      <c r="CX299" s="142">
        <v>0</v>
      </c>
      <c r="CY299" s="142">
        <v>0</v>
      </c>
      <c r="CZ299" s="142">
        <v>0</v>
      </c>
      <c r="DA299" s="144">
        <v>0</v>
      </c>
      <c r="DB299" s="142">
        <v>0</v>
      </c>
      <c r="DC299" s="142">
        <v>0</v>
      </c>
      <c r="DD299" s="144">
        <v>0</v>
      </c>
      <c r="DE299" s="144">
        <v>0</v>
      </c>
      <c r="DF299" s="143">
        <v>0</v>
      </c>
    </row>
    <row r="300" spans="1:110" ht="12.75" hidden="1" customHeight="1" outlineLevel="1" x14ac:dyDescent="0.25">
      <c r="A300" s="141" t="s">
        <v>451</v>
      </c>
      <c r="B300" s="141" t="s">
        <v>452</v>
      </c>
      <c r="C300" s="141"/>
      <c r="D300" s="141"/>
      <c r="E300" s="141"/>
      <c r="F300" s="142">
        <v>0</v>
      </c>
      <c r="G300" s="142">
        <v>0</v>
      </c>
      <c r="H300" s="142">
        <v>0</v>
      </c>
      <c r="I300" s="142">
        <v>0</v>
      </c>
      <c r="J300" s="142">
        <v>0</v>
      </c>
      <c r="K300" s="142">
        <v>0</v>
      </c>
      <c r="L300" s="142">
        <v>0</v>
      </c>
      <c r="M300" s="142">
        <v>0</v>
      </c>
      <c r="N300" s="142">
        <v>0</v>
      </c>
      <c r="O300" s="142">
        <v>0</v>
      </c>
      <c r="P300" s="142">
        <v>0</v>
      </c>
      <c r="Q300" s="142">
        <v>0</v>
      </c>
      <c r="R300" s="142" t="s">
        <v>61</v>
      </c>
      <c r="S300" s="142">
        <v>0</v>
      </c>
      <c r="T300" s="143">
        <v>0</v>
      </c>
      <c r="U300" s="144"/>
      <c r="V300" s="144"/>
      <c r="W300" s="144"/>
      <c r="X300" s="144"/>
      <c r="Y300" s="142">
        <v>0</v>
      </c>
      <c r="Z300" s="142">
        <v>0</v>
      </c>
      <c r="AA300" s="142">
        <v>0</v>
      </c>
      <c r="AB300" s="142">
        <v>0</v>
      </c>
      <c r="AC300" s="142">
        <v>0</v>
      </c>
      <c r="AD300" s="142">
        <v>0</v>
      </c>
      <c r="AE300" s="142">
        <v>0</v>
      </c>
      <c r="AF300" s="142">
        <v>0</v>
      </c>
      <c r="AG300" s="144">
        <v>0</v>
      </c>
      <c r="AH300" s="142">
        <v>0</v>
      </c>
      <c r="AI300" s="142">
        <v>0</v>
      </c>
      <c r="AJ300" s="144">
        <v>0</v>
      </c>
      <c r="AK300" s="144">
        <v>0</v>
      </c>
      <c r="AL300" s="143">
        <v>0</v>
      </c>
      <c r="AM300" s="144"/>
      <c r="AN300" s="144"/>
      <c r="AO300" s="144"/>
      <c r="AP300" s="144"/>
      <c r="AQ300" s="142">
        <v>0</v>
      </c>
      <c r="AR300" s="142">
        <v>0</v>
      </c>
      <c r="AS300" s="142">
        <v>0</v>
      </c>
      <c r="AT300" s="142">
        <v>0</v>
      </c>
      <c r="AU300" s="142">
        <v>0</v>
      </c>
      <c r="AV300" s="142">
        <v>0</v>
      </c>
      <c r="AW300" s="142">
        <v>0</v>
      </c>
      <c r="AX300" s="142">
        <v>0</v>
      </c>
      <c r="AY300" s="144">
        <v>0</v>
      </c>
      <c r="AZ300" s="142">
        <v>0</v>
      </c>
      <c r="BA300" s="142">
        <v>0</v>
      </c>
      <c r="BB300" s="144">
        <v>0</v>
      </c>
      <c r="BC300" s="144">
        <v>0</v>
      </c>
      <c r="BD300" s="143">
        <v>0</v>
      </c>
      <c r="BE300" s="144"/>
      <c r="BF300" s="144"/>
      <c r="BG300" s="144"/>
      <c r="BH300" s="144"/>
      <c r="BI300" s="142">
        <v>0</v>
      </c>
      <c r="BJ300" s="142">
        <v>0</v>
      </c>
      <c r="BK300" s="142">
        <v>0</v>
      </c>
      <c r="BL300" s="142">
        <v>0</v>
      </c>
      <c r="BM300" s="142">
        <v>0</v>
      </c>
      <c r="BN300" s="142">
        <v>0</v>
      </c>
      <c r="BO300" s="142">
        <v>0</v>
      </c>
      <c r="BP300" s="142">
        <v>0</v>
      </c>
      <c r="BQ300" s="144">
        <v>0</v>
      </c>
      <c r="BR300" s="142">
        <v>0</v>
      </c>
      <c r="BS300" s="142">
        <v>0</v>
      </c>
      <c r="BT300" s="144">
        <v>0</v>
      </c>
      <c r="BU300" s="144">
        <v>0</v>
      </c>
      <c r="BV300" s="143">
        <v>0</v>
      </c>
      <c r="BW300" s="144"/>
      <c r="BX300" s="144"/>
      <c r="BY300" s="144"/>
      <c r="BZ300" s="144"/>
      <c r="CA300" s="142">
        <v>0</v>
      </c>
      <c r="CB300" s="142">
        <v>0</v>
      </c>
      <c r="CC300" s="142">
        <v>0</v>
      </c>
      <c r="CD300" s="142">
        <v>0</v>
      </c>
      <c r="CE300" s="142">
        <v>0</v>
      </c>
      <c r="CF300" s="142">
        <v>0</v>
      </c>
      <c r="CG300" s="142">
        <v>0</v>
      </c>
      <c r="CH300" s="142">
        <v>0</v>
      </c>
      <c r="CI300" s="144">
        <v>0</v>
      </c>
      <c r="CJ300" s="142">
        <v>0</v>
      </c>
      <c r="CK300" s="142">
        <v>0</v>
      </c>
      <c r="CL300" s="144">
        <v>0</v>
      </c>
      <c r="CM300" s="144">
        <v>0</v>
      </c>
      <c r="CN300" s="143">
        <v>0</v>
      </c>
      <c r="CO300" s="144"/>
      <c r="CP300" s="144"/>
      <c r="CQ300" s="144"/>
      <c r="CR300" s="144"/>
      <c r="CS300" s="142">
        <v>0</v>
      </c>
      <c r="CT300" s="142">
        <v>0</v>
      </c>
      <c r="CU300" s="142">
        <v>0</v>
      </c>
      <c r="CV300" s="142">
        <v>0</v>
      </c>
      <c r="CW300" s="142">
        <v>0</v>
      </c>
      <c r="CX300" s="142">
        <v>0</v>
      </c>
      <c r="CY300" s="142">
        <v>0</v>
      </c>
      <c r="CZ300" s="142">
        <v>0</v>
      </c>
      <c r="DA300" s="144">
        <v>0</v>
      </c>
      <c r="DB300" s="142">
        <v>0</v>
      </c>
      <c r="DC300" s="142">
        <v>0</v>
      </c>
      <c r="DD300" s="144">
        <v>0</v>
      </c>
      <c r="DE300" s="144">
        <v>0</v>
      </c>
      <c r="DF300" s="143">
        <v>0</v>
      </c>
    </row>
    <row r="301" spans="1:110" ht="12.75" hidden="1" customHeight="1" outlineLevel="1" x14ac:dyDescent="0.25">
      <c r="A301" s="141"/>
      <c r="B301" s="141"/>
      <c r="C301" s="141"/>
      <c r="D301" s="141"/>
      <c r="E301" s="141"/>
      <c r="F301" s="142"/>
      <c r="G301" s="142"/>
      <c r="H301" s="142"/>
      <c r="I301" s="142"/>
      <c r="J301" s="142"/>
      <c r="K301" s="142"/>
      <c r="L301" s="142"/>
      <c r="M301" s="142"/>
      <c r="N301" s="142"/>
      <c r="O301" s="142"/>
      <c r="P301" s="142"/>
      <c r="Q301" s="144"/>
      <c r="R301" s="142"/>
      <c r="S301" s="142"/>
      <c r="T301" s="143"/>
      <c r="U301" s="144"/>
      <c r="V301" s="144"/>
      <c r="W301" s="144"/>
      <c r="X301" s="144"/>
      <c r="Y301" s="142"/>
      <c r="Z301" s="142"/>
      <c r="AA301" s="142"/>
      <c r="AB301" s="142"/>
      <c r="AC301" s="142"/>
      <c r="AD301" s="142"/>
      <c r="AE301" s="142"/>
      <c r="AF301" s="142"/>
      <c r="AG301" s="144"/>
      <c r="AH301" s="142"/>
      <c r="AI301" s="142"/>
      <c r="AJ301" s="144"/>
      <c r="AK301" s="144"/>
      <c r="AL301" s="143"/>
      <c r="AM301" s="144"/>
      <c r="AN301" s="144"/>
      <c r="AO301" s="144"/>
      <c r="AP301" s="144"/>
      <c r="AQ301" s="142"/>
      <c r="AR301" s="142"/>
      <c r="AS301" s="142"/>
      <c r="AT301" s="142"/>
      <c r="AU301" s="142"/>
      <c r="AV301" s="142"/>
      <c r="AW301" s="142"/>
      <c r="AX301" s="142"/>
      <c r="AY301" s="144"/>
      <c r="AZ301" s="142"/>
      <c r="BA301" s="142"/>
      <c r="BB301" s="144"/>
      <c r="BC301" s="144"/>
      <c r="BD301" s="143"/>
      <c r="BE301" s="144"/>
      <c r="BF301" s="144"/>
      <c r="BG301" s="144"/>
      <c r="BH301" s="144"/>
      <c r="BI301" s="142"/>
      <c r="BJ301" s="142"/>
      <c r="BK301" s="142"/>
      <c r="BL301" s="142"/>
      <c r="BM301" s="142"/>
      <c r="BN301" s="142"/>
      <c r="BO301" s="142"/>
      <c r="BP301" s="142"/>
      <c r="BQ301" s="144"/>
      <c r="BR301" s="142"/>
      <c r="BS301" s="142"/>
      <c r="BT301" s="144"/>
      <c r="BU301" s="144"/>
      <c r="BV301" s="143"/>
      <c r="BW301" s="144"/>
      <c r="BX301" s="144"/>
      <c r="BY301" s="144"/>
      <c r="BZ301" s="144"/>
      <c r="CA301" s="142"/>
      <c r="CB301" s="142"/>
      <c r="CC301" s="142"/>
      <c r="CD301" s="142"/>
      <c r="CE301" s="142"/>
      <c r="CF301" s="142"/>
      <c r="CG301" s="142"/>
      <c r="CH301" s="142"/>
      <c r="CI301" s="144"/>
      <c r="CJ301" s="142"/>
      <c r="CK301" s="142"/>
      <c r="CL301" s="144"/>
      <c r="CM301" s="144"/>
      <c r="CN301" s="143"/>
      <c r="CO301" s="144"/>
      <c r="CP301" s="144"/>
      <c r="CQ301" s="144"/>
      <c r="CR301" s="144"/>
      <c r="CS301" s="142"/>
      <c r="CT301" s="142"/>
      <c r="CU301" s="142"/>
      <c r="CV301" s="142"/>
      <c r="CW301" s="142"/>
      <c r="CX301" s="142"/>
      <c r="CY301" s="142"/>
      <c r="CZ301" s="142"/>
      <c r="DA301" s="144"/>
      <c r="DB301" s="142"/>
      <c r="DC301" s="142"/>
      <c r="DD301" s="144"/>
      <c r="DE301" s="144"/>
      <c r="DF301" s="143"/>
    </row>
    <row r="302" spans="1:110" collapsed="1" x14ac:dyDescent="0.25">
      <c r="A302" s="141"/>
      <c r="B302" s="141" t="s">
        <v>15</v>
      </c>
      <c r="C302" s="141"/>
      <c r="D302" s="141"/>
      <c r="E302" s="141"/>
      <c r="F302" s="142">
        <f>SUM(F254:F301)</f>
        <v>0</v>
      </c>
      <c r="G302" s="142">
        <f t="shared" ref="G302:CK302" si="21">SUM(G254:G301)</f>
        <v>0</v>
      </c>
      <c r="H302" s="142">
        <f t="shared" si="21"/>
        <v>2200</v>
      </c>
      <c r="I302" s="142">
        <f t="shared" si="21"/>
        <v>2200</v>
      </c>
      <c r="J302" s="142">
        <f t="shared" si="21"/>
        <v>2200</v>
      </c>
      <c r="K302" s="142">
        <f t="shared" si="21"/>
        <v>2200</v>
      </c>
      <c r="L302" s="142">
        <f t="shared" si="21"/>
        <v>2200</v>
      </c>
      <c r="M302" s="142">
        <f t="shared" si="21"/>
        <v>2200</v>
      </c>
      <c r="N302" s="142">
        <f t="shared" si="21"/>
        <v>2200</v>
      </c>
      <c r="O302" s="142">
        <f t="shared" si="21"/>
        <v>2200</v>
      </c>
      <c r="P302" s="142">
        <f t="shared" si="21"/>
        <v>2200</v>
      </c>
      <c r="Q302" s="144">
        <f t="shared" si="21"/>
        <v>2200</v>
      </c>
      <c r="R302" s="142"/>
      <c r="S302" s="142">
        <f t="shared" si="21"/>
        <v>22000</v>
      </c>
      <c r="T302" s="143">
        <f t="shared" si="21"/>
        <v>0</v>
      </c>
      <c r="U302" s="144"/>
      <c r="V302" s="144"/>
      <c r="W302" s="144"/>
      <c r="X302" s="144"/>
      <c r="Y302" s="142">
        <f t="shared" si="21"/>
        <v>0</v>
      </c>
      <c r="Z302" s="142">
        <f t="shared" si="21"/>
        <v>0</v>
      </c>
      <c r="AA302" s="142">
        <f t="shared" si="21"/>
        <v>2266</v>
      </c>
      <c r="AB302" s="142">
        <f t="shared" si="21"/>
        <v>2266</v>
      </c>
      <c r="AC302" s="142">
        <f t="shared" si="21"/>
        <v>2266</v>
      </c>
      <c r="AD302" s="142">
        <f t="shared" si="21"/>
        <v>2266</v>
      </c>
      <c r="AE302" s="142">
        <f t="shared" si="21"/>
        <v>2266</v>
      </c>
      <c r="AF302" s="142">
        <f t="shared" si="21"/>
        <v>2266</v>
      </c>
      <c r="AG302" s="144">
        <f t="shared" si="21"/>
        <v>2266</v>
      </c>
      <c r="AH302" s="142">
        <f t="shared" si="21"/>
        <v>2266</v>
      </c>
      <c r="AI302" s="142">
        <f t="shared" si="21"/>
        <v>2266</v>
      </c>
      <c r="AJ302" s="144">
        <f t="shared" si="21"/>
        <v>2266</v>
      </c>
      <c r="AK302" s="144">
        <v>22660</v>
      </c>
      <c r="AL302" s="143">
        <f>SUM(AL254:AL301)</f>
        <v>0</v>
      </c>
      <c r="AM302" s="144"/>
      <c r="AN302" s="144"/>
      <c r="AO302" s="144"/>
      <c r="AP302" s="144"/>
      <c r="AQ302" s="142">
        <f t="shared" si="21"/>
        <v>0</v>
      </c>
      <c r="AR302" s="142">
        <f t="shared" si="21"/>
        <v>0</v>
      </c>
      <c r="AS302" s="142">
        <f t="shared" si="21"/>
        <v>2333.98</v>
      </c>
      <c r="AT302" s="142">
        <f t="shared" si="21"/>
        <v>2333.98</v>
      </c>
      <c r="AU302" s="142">
        <f t="shared" si="21"/>
        <v>2333.98</v>
      </c>
      <c r="AV302" s="142">
        <f t="shared" si="21"/>
        <v>2333.98</v>
      </c>
      <c r="AW302" s="142">
        <f t="shared" si="21"/>
        <v>2333.98</v>
      </c>
      <c r="AX302" s="142">
        <f t="shared" si="21"/>
        <v>2333.98</v>
      </c>
      <c r="AY302" s="144">
        <f t="shared" si="21"/>
        <v>2333.98</v>
      </c>
      <c r="AZ302" s="142">
        <f t="shared" si="21"/>
        <v>2333.98</v>
      </c>
      <c r="BA302" s="142">
        <f t="shared" si="21"/>
        <v>2333.98</v>
      </c>
      <c r="BB302" s="144">
        <f t="shared" si="21"/>
        <v>2333.98</v>
      </c>
      <c r="BC302" s="144">
        <f>SUM(BC254:BC301)</f>
        <v>23339.8</v>
      </c>
      <c r="BD302" s="143">
        <f>SUM(BD254:BD301)</f>
        <v>0</v>
      </c>
      <c r="BE302" s="144"/>
      <c r="BF302" s="144"/>
      <c r="BG302" s="144"/>
      <c r="BH302" s="144"/>
      <c r="BI302" s="142">
        <f t="shared" si="21"/>
        <v>0</v>
      </c>
      <c r="BJ302" s="142">
        <f t="shared" si="21"/>
        <v>0</v>
      </c>
      <c r="BK302" s="142">
        <f t="shared" si="21"/>
        <v>2403.9994000000002</v>
      </c>
      <c r="BL302" s="142">
        <f t="shared" si="21"/>
        <v>2403.9994000000002</v>
      </c>
      <c r="BM302" s="142">
        <f t="shared" si="21"/>
        <v>2403.9994000000002</v>
      </c>
      <c r="BN302" s="142">
        <f t="shared" si="21"/>
        <v>2403.9994000000002</v>
      </c>
      <c r="BO302" s="142">
        <f t="shared" si="21"/>
        <v>2403.9994000000002</v>
      </c>
      <c r="BP302" s="142">
        <f t="shared" si="21"/>
        <v>2403.9994000000002</v>
      </c>
      <c r="BQ302" s="144">
        <f t="shared" si="21"/>
        <v>2403.9994000000002</v>
      </c>
      <c r="BR302" s="142">
        <f t="shared" si="21"/>
        <v>2403.9994000000002</v>
      </c>
      <c r="BS302" s="142">
        <f t="shared" si="21"/>
        <v>2403.9994000000002</v>
      </c>
      <c r="BT302" s="144">
        <f t="shared" si="21"/>
        <v>2403.9994000000002</v>
      </c>
      <c r="BU302" s="144">
        <f>SUM(BU254:BU301)</f>
        <v>24039.993999999999</v>
      </c>
      <c r="BV302" s="143">
        <f>SUM(BV254:BV301)</f>
        <v>0</v>
      </c>
      <c r="BW302" s="144"/>
      <c r="BX302" s="144"/>
      <c r="BY302" s="144"/>
      <c r="BZ302" s="144"/>
      <c r="CA302" s="142">
        <f t="shared" si="21"/>
        <v>0</v>
      </c>
      <c r="CB302" s="142">
        <f t="shared" si="21"/>
        <v>0</v>
      </c>
      <c r="CC302" s="142">
        <f t="shared" si="21"/>
        <v>2476.1193820000003</v>
      </c>
      <c r="CD302" s="142">
        <f t="shared" si="21"/>
        <v>2476.1193820000003</v>
      </c>
      <c r="CE302" s="142">
        <f t="shared" si="21"/>
        <v>2476.1193820000003</v>
      </c>
      <c r="CF302" s="142">
        <f t="shared" si="21"/>
        <v>2476.1193820000003</v>
      </c>
      <c r="CG302" s="142">
        <f t="shared" si="21"/>
        <v>2476.1193820000003</v>
      </c>
      <c r="CH302" s="142">
        <f t="shared" si="21"/>
        <v>2476.1193820000003</v>
      </c>
      <c r="CI302" s="144">
        <f t="shared" si="21"/>
        <v>2476.1193820000003</v>
      </c>
      <c r="CJ302" s="142">
        <f t="shared" si="21"/>
        <v>2476.1193820000003</v>
      </c>
      <c r="CK302" s="142">
        <f t="shared" si="21"/>
        <v>2476.1193820000003</v>
      </c>
      <c r="CL302" s="144">
        <f t="shared" ref="CL302:DD302" si="22">SUM(CL254:CL301)</f>
        <v>2476.1193820000003</v>
      </c>
      <c r="CM302" s="144">
        <f>SUM(CM254:CM301)</f>
        <v>24761.19382</v>
      </c>
      <c r="CN302" s="143">
        <f>SUM(CN254:CN301)</f>
        <v>0</v>
      </c>
      <c r="CO302" s="144"/>
      <c r="CP302" s="144"/>
      <c r="CQ302" s="144"/>
      <c r="CR302" s="144"/>
      <c r="CS302" s="142">
        <f t="shared" si="22"/>
        <v>0</v>
      </c>
      <c r="CT302" s="142">
        <f t="shared" si="22"/>
        <v>0</v>
      </c>
      <c r="CU302" s="142">
        <f t="shared" si="22"/>
        <v>2550.4029634600001</v>
      </c>
      <c r="CV302" s="142">
        <f t="shared" si="22"/>
        <v>2550.4029634600001</v>
      </c>
      <c r="CW302" s="142">
        <f t="shared" si="22"/>
        <v>2550.4029634600001</v>
      </c>
      <c r="CX302" s="142">
        <f t="shared" si="22"/>
        <v>2550.4029634600001</v>
      </c>
      <c r="CY302" s="142">
        <f t="shared" si="22"/>
        <v>2550.4029634600001</v>
      </c>
      <c r="CZ302" s="142">
        <f t="shared" si="22"/>
        <v>2550.4029634600001</v>
      </c>
      <c r="DA302" s="144">
        <f t="shared" si="22"/>
        <v>2550.4029634600001</v>
      </c>
      <c r="DB302" s="142">
        <f t="shared" si="22"/>
        <v>2550.4029634600001</v>
      </c>
      <c r="DC302" s="142">
        <f t="shared" si="22"/>
        <v>2550.4029634600001</v>
      </c>
      <c r="DD302" s="144">
        <f t="shared" si="22"/>
        <v>2550.4029634600001</v>
      </c>
      <c r="DE302" s="144">
        <f>SUM(DE254:DE301)</f>
        <v>25504.0296346</v>
      </c>
      <c r="DF302" s="143">
        <f>SUM(DF254:DF301)</f>
        <v>0</v>
      </c>
    </row>
    <row r="303" spans="1:110" x14ac:dyDescent="0.25">
      <c r="A303" s="141"/>
      <c r="B303" s="141"/>
      <c r="C303" s="141"/>
      <c r="D303" s="141"/>
      <c r="E303" s="141"/>
      <c r="F303" s="142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4"/>
      <c r="R303" s="142"/>
      <c r="S303" s="142"/>
      <c r="T303" s="143"/>
      <c r="U303" s="144"/>
      <c r="V303" s="144"/>
      <c r="W303" s="144"/>
      <c r="X303" s="144"/>
      <c r="Y303" s="142"/>
      <c r="Z303" s="142"/>
      <c r="AA303" s="142"/>
      <c r="AB303" s="142"/>
      <c r="AC303" s="142"/>
      <c r="AD303" s="142"/>
      <c r="AE303" s="142"/>
      <c r="AF303" s="142"/>
      <c r="AG303" s="144"/>
      <c r="AH303" s="142"/>
      <c r="AI303" s="142"/>
      <c r="AJ303" s="144"/>
      <c r="AK303" s="144"/>
      <c r="AL303" s="143"/>
      <c r="AM303" s="144"/>
      <c r="AN303" s="144"/>
      <c r="AO303" s="144"/>
      <c r="AP303" s="144"/>
      <c r="AQ303" s="142"/>
      <c r="AR303" s="142"/>
      <c r="AS303" s="142"/>
      <c r="AT303" s="142"/>
      <c r="AU303" s="142"/>
      <c r="AV303" s="142"/>
      <c r="AW303" s="142"/>
      <c r="AX303" s="142"/>
      <c r="AY303" s="144"/>
      <c r="AZ303" s="142"/>
      <c r="BA303" s="142"/>
      <c r="BB303" s="144"/>
      <c r="BC303" s="144"/>
      <c r="BD303" s="143"/>
      <c r="BE303" s="144"/>
      <c r="BF303" s="144"/>
      <c r="BG303" s="144"/>
      <c r="BH303" s="144"/>
      <c r="BI303" s="142"/>
      <c r="BJ303" s="142"/>
      <c r="BK303" s="142"/>
      <c r="BL303" s="142"/>
      <c r="BM303" s="142"/>
      <c r="BN303" s="142"/>
      <c r="BO303" s="142"/>
      <c r="BP303" s="142"/>
      <c r="BQ303" s="144"/>
      <c r="BR303" s="142"/>
      <c r="BS303" s="142"/>
      <c r="BT303" s="144"/>
      <c r="BU303" s="144"/>
      <c r="BV303" s="143"/>
      <c r="BW303" s="144"/>
      <c r="BX303" s="144"/>
      <c r="BY303" s="144"/>
      <c r="BZ303" s="144"/>
      <c r="CA303" s="142"/>
      <c r="CB303" s="142"/>
      <c r="CC303" s="142"/>
      <c r="CD303" s="142"/>
      <c r="CE303" s="142"/>
      <c r="CF303" s="142"/>
      <c r="CG303" s="142"/>
      <c r="CH303" s="142"/>
      <c r="CI303" s="144"/>
      <c r="CJ303" s="142"/>
      <c r="CK303" s="142"/>
      <c r="CL303" s="144"/>
      <c r="CM303" s="144"/>
      <c r="CN303" s="143"/>
      <c r="CO303" s="144"/>
      <c r="CP303" s="144"/>
      <c r="CQ303" s="144"/>
      <c r="CR303" s="144"/>
      <c r="CS303" s="142"/>
      <c r="CT303" s="142"/>
      <c r="CU303" s="142"/>
      <c r="CV303" s="142"/>
      <c r="CW303" s="142"/>
      <c r="CX303" s="142"/>
      <c r="CY303" s="142"/>
      <c r="CZ303" s="142"/>
      <c r="DA303" s="144"/>
      <c r="DB303" s="142"/>
      <c r="DC303" s="142"/>
      <c r="DD303" s="144"/>
      <c r="DE303" s="144"/>
      <c r="DF303" s="143"/>
    </row>
    <row r="304" spans="1:110" ht="13" x14ac:dyDescent="0.3">
      <c r="A304" s="5"/>
      <c r="B304" s="145" t="s">
        <v>16</v>
      </c>
      <c r="C304" s="145"/>
      <c r="D304" s="145"/>
      <c r="E304" s="145"/>
      <c r="F304" s="146">
        <f t="shared" ref="F304:Q304" si="23">+F302+F251+F190+F155+F117</f>
        <v>50326.96</v>
      </c>
      <c r="G304" s="146">
        <f t="shared" si="23"/>
        <v>52316.504090909089</v>
      </c>
      <c r="H304" s="146">
        <f t="shared" si="23"/>
        <v>107538.9829626014</v>
      </c>
      <c r="I304" s="146">
        <f t="shared" si="23"/>
        <v>962706.33247853047</v>
      </c>
      <c r="J304" s="146">
        <f t="shared" si="23"/>
        <v>145020.7829626014</v>
      </c>
      <c r="K304" s="146">
        <f t="shared" si="23"/>
        <v>145020.7829626014</v>
      </c>
      <c r="L304" s="146">
        <f t="shared" si="23"/>
        <v>607162.66132710746</v>
      </c>
      <c r="M304" s="146">
        <f t="shared" si="23"/>
        <v>95048.326004268078</v>
      </c>
      <c r="N304" s="146">
        <f t="shared" si="23"/>
        <v>1013576.4131948475</v>
      </c>
      <c r="O304" s="146">
        <f t="shared" si="23"/>
        <v>825530.12173651427</v>
      </c>
      <c r="P304" s="146">
        <f t="shared" si="23"/>
        <v>751859.0154865142</v>
      </c>
      <c r="Q304" s="135">
        <f t="shared" si="23"/>
        <v>711647.04923651426</v>
      </c>
      <c r="R304" s="146"/>
      <c r="S304" s="146">
        <f>+S302+S251+S190+S155+S117</f>
        <v>6601719.0837169234</v>
      </c>
      <c r="T304" s="137">
        <f>+T302+T251+T190+T155+T117</f>
        <v>1133965.1512739125</v>
      </c>
      <c r="U304" s="135"/>
      <c r="V304" s="135"/>
      <c r="W304" s="135"/>
      <c r="X304" s="135"/>
      <c r="Y304" s="146">
        <f t="shared" ref="Y304:AL304" si="24">+Y302+Y251+Y190+Y155+Y117</f>
        <v>86877.378400999994</v>
      </c>
      <c r="Z304" s="146">
        <f t="shared" si="24"/>
        <v>379566.78743058507</v>
      </c>
      <c r="AA304" s="146">
        <f t="shared" si="24"/>
        <v>395872.70677833329</v>
      </c>
      <c r="AB304" s="146">
        <f t="shared" si="24"/>
        <v>604437.43548120139</v>
      </c>
      <c r="AC304" s="146">
        <f t="shared" si="24"/>
        <v>573123.18548120128</v>
      </c>
      <c r="AD304" s="146">
        <f t="shared" si="24"/>
        <v>573123.18548120128</v>
      </c>
      <c r="AE304" s="146">
        <f t="shared" si="24"/>
        <v>648651.99798120139</v>
      </c>
      <c r="AF304" s="146">
        <f t="shared" si="24"/>
        <v>666044.95981182624</v>
      </c>
      <c r="AG304" s="135">
        <f t="shared" si="24"/>
        <v>905831.10274195182</v>
      </c>
      <c r="AH304" s="146">
        <f t="shared" si="24"/>
        <v>918933.45101945172</v>
      </c>
      <c r="AI304" s="146">
        <f t="shared" si="24"/>
        <v>905207.90927157667</v>
      </c>
      <c r="AJ304" s="135">
        <f t="shared" si="24"/>
        <v>819955.13851945172</v>
      </c>
      <c r="AK304" s="135">
        <f t="shared" si="24"/>
        <v>8450588.675088102</v>
      </c>
      <c r="AL304" s="137">
        <f t="shared" si="24"/>
        <v>972963.43668912025</v>
      </c>
      <c r="AM304" s="135"/>
      <c r="AN304" s="135"/>
      <c r="AO304" s="135"/>
      <c r="AP304" s="135"/>
      <c r="AQ304" s="146">
        <f t="shared" ref="AQ304:BD304" si="25">+AQ302+AQ251+AQ190+AQ155+AQ117</f>
        <v>106709.904202106</v>
      </c>
      <c r="AR304" s="146">
        <f t="shared" si="25"/>
        <v>478807.70408698765</v>
      </c>
      <c r="AS304" s="146">
        <f t="shared" si="25"/>
        <v>485733.28381473973</v>
      </c>
      <c r="AT304" s="146">
        <f t="shared" si="25"/>
        <v>751437.881811445</v>
      </c>
      <c r="AU304" s="146">
        <f t="shared" si="25"/>
        <v>712307.131811445</v>
      </c>
      <c r="AV304" s="146">
        <f t="shared" si="25"/>
        <v>712307.131811445</v>
      </c>
      <c r="AW304" s="146">
        <f t="shared" si="25"/>
        <v>797070.21966521861</v>
      </c>
      <c r="AX304" s="146">
        <f t="shared" si="25"/>
        <v>790540.09759793011</v>
      </c>
      <c r="AY304" s="135">
        <f t="shared" si="25"/>
        <v>745747.82805028919</v>
      </c>
      <c r="AZ304" s="146">
        <f t="shared" si="25"/>
        <v>804970.02971742116</v>
      </c>
      <c r="BA304" s="146">
        <f t="shared" si="25"/>
        <v>816653.98369469843</v>
      </c>
      <c r="BB304" s="135">
        <f t="shared" si="25"/>
        <v>717746.19186364755</v>
      </c>
      <c r="BC304" s="135">
        <f t="shared" si="25"/>
        <v>8871107.0694659874</v>
      </c>
      <c r="BD304" s="137">
        <f t="shared" si="25"/>
        <v>951075.68133861455</v>
      </c>
      <c r="BE304" s="135"/>
      <c r="BF304" s="135"/>
      <c r="BG304" s="135"/>
      <c r="BH304" s="135"/>
      <c r="BI304" s="146">
        <f t="shared" ref="BI304:BV304" si="26">+BI302+BI251+BI190+BI155+BI117</f>
        <v>113562.65620670085</v>
      </c>
      <c r="BJ304" s="146">
        <f t="shared" si="26"/>
        <v>502947.55466870085</v>
      </c>
      <c r="BK304" s="146">
        <f t="shared" si="26"/>
        <v>513427.06048365927</v>
      </c>
      <c r="BL304" s="146">
        <f t="shared" si="26"/>
        <v>752340.11303565931</v>
      </c>
      <c r="BM304" s="146">
        <f t="shared" si="26"/>
        <v>752340.11303565931</v>
      </c>
      <c r="BN304" s="146">
        <f t="shared" si="26"/>
        <v>752340.11303565931</v>
      </c>
      <c r="BO304" s="146">
        <f t="shared" si="26"/>
        <v>798926.72624320653</v>
      </c>
      <c r="BP304" s="146">
        <f t="shared" si="26"/>
        <v>861457.37165290839</v>
      </c>
      <c r="BQ304" s="135">
        <f t="shared" si="26"/>
        <v>738174.38686693576</v>
      </c>
      <c r="BR304" s="146">
        <f t="shared" si="26"/>
        <v>792893.9335399241</v>
      </c>
      <c r="BS304" s="146">
        <f t="shared" si="26"/>
        <v>848336.87887797994</v>
      </c>
      <c r="BT304" s="135">
        <f t="shared" si="26"/>
        <v>746307.32033237687</v>
      </c>
      <c r="BU304" s="135">
        <f t="shared" si="26"/>
        <v>9098194.623311244</v>
      </c>
      <c r="BV304" s="137">
        <f t="shared" si="26"/>
        <v>925140.39533187356</v>
      </c>
      <c r="BW304" s="135"/>
      <c r="BX304" s="135"/>
      <c r="BY304" s="135"/>
      <c r="BZ304" s="135"/>
      <c r="CA304" s="146">
        <f t="shared" ref="CA304:CN304" si="27">+CA302+CA251+CA190+CA155+CA117</f>
        <v>116526.11801233327</v>
      </c>
      <c r="CB304" s="146">
        <f t="shared" si="27"/>
        <v>513905.63395483326</v>
      </c>
      <c r="CC304" s="146">
        <f t="shared" si="27"/>
        <v>524761.32598599256</v>
      </c>
      <c r="CD304" s="146">
        <f t="shared" si="27"/>
        <v>768579.59821599233</v>
      </c>
      <c r="CE304" s="146">
        <f t="shared" si="27"/>
        <v>768579.59821599233</v>
      </c>
      <c r="CF304" s="146">
        <f t="shared" si="27"/>
        <v>768579.59821599233</v>
      </c>
      <c r="CG304" s="146">
        <f t="shared" si="27"/>
        <v>816015.93901787919</v>
      </c>
      <c r="CH304" s="146">
        <f t="shared" si="27"/>
        <v>879197.76599547931</v>
      </c>
      <c r="CI304" s="135">
        <f t="shared" si="27"/>
        <v>746314.0228467593</v>
      </c>
      <c r="CJ304" s="146">
        <f t="shared" si="27"/>
        <v>803992.30370808602</v>
      </c>
      <c r="CK304" s="146">
        <f t="shared" si="27"/>
        <v>860566.45296444604</v>
      </c>
      <c r="CL304" s="135">
        <f t="shared" si="27"/>
        <v>756555.96290619927</v>
      </c>
      <c r="CM304" s="135">
        <f t="shared" si="27"/>
        <v>9259430.5829786435</v>
      </c>
      <c r="CN304" s="137">
        <f t="shared" si="27"/>
        <v>935856.26293865882</v>
      </c>
      <c r="CO304" s="135"/>
      <c r="CP304" s="135"/>
      <c r="CQ304" s="135"/>
      <c r="CR304" s="135"/>
      <c r="CS304" s="146">
        <f t="shared" ref="CS304:DF304" si="28">+CS302+CS251+CS190+CS155+CS117</f>
        <v>118661.12315925921</v>
      </c>
      <c r="CT304" s="146">
        <f t="shared" si="28"/>
        <v>523094.71334925923</v>
      </c>
      <c r="CU304" s="146">
        <f t="shared" si="28"/>
        <v>550897.10819668102</v>
      </c>
      <c r="CV304" s="146">
        <f t="shared" si="28"/>
        <v>799043.51543668099</v>
      </c>
      <c r="CW304" s="146">
        <f t="shared" si="28"/>
        <v>799043.51543668099</v>
      </c>
      <c r="CX304" s="146">
        <f t="shared" si="28"/>
        <v>799043.51543668099</v>
      </c>
      <c r="CY304" s="146">
        <f t="shared" si="28"/>
        <v>833860.51543668099</v>
      </c>
      <c r="CZ304" s="146">
        <f t="shared" si="28"/>
        <v>910819.40003586106</v>
      </c>
      <c r="DA304" s="135">
        <f t="shared" si="28"/>
        <v>740176.09142801422</v>
      </c>
      <c r="DB304" s="146">
        <f t="shared" si="28"/>
        <v>794765.63046361424</v>
      </c>
      <c r="DC304" s="146">
        <f t="shared" si="28"/>
        <v>902037.16885916074</v>
      </c>
      <c r="DD304" s="135">
        <f t="shared" si="28"/>
        <v>759948.63046361424</v>
      </c>
      <c r="DE304" s="135">
        <f t="shared" si="28"/>
        <v>9458656.3501390107</v>
      </c>
      <c r="DF304" s="137">
        <f t="shared" si="28"/>
        <v>927265.42243682244</v>
      </c>
    </row>
    <row r="305" spans="1:110" x14ac:dyDescent="0.25">
      <c r="A305" s="5"/>
      <c r="B305" s="141"/>
      <c r="C305" s="141"/>
      <c r="D305" s="141"/>
      <c r="E305" s="141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8"/>
      <c r="R305" s="147"/>
      <c r="S305" s="147"/>
      <c r="T305" s="149" t="str">
        <f>IF(ABS(SUM(F304:Q304,T304)-S304)&gt;1,"Check Total Revenues vs In Monthly","")</f>
        <v/>
      </c>
      <c r="U305" s="148"/>
      <c r="V305" s="148"/>
      <c r="W305" s="148"/>
      <c r="X305" s="148"/>
      <c r="Y305" s="147"/>
      <c r="Z305" s="147"/>
      <c r="AA305" s="147"/>
      <c r="AB305" s="147"/>
      <c r="AC305" s="147"/>
      <c r="AD305" s="147"/>
      <c r="AE305" s="147"/>
      <c r="AF305" s="147"/>
      <c r="AG305" s="148"/>
      <c r="AH305" s="147"/>
      <c r="AI305" s="147"/>
      <c r="AJ305" s="148"/>
      <c r="AK305" s="148"/>
      <c r="AL305" s="149" t="str">
        <f>IF(ABS(SUM(Y304:AJ304,AL304)-AK304)&gt;1,"Check Total Revenues vs In Monthly","")</f>
        <v/>
      </c>
      <c r="AM305" s="148"/>
      <c r="AN305" s="148"/>
      <c r="AO305" s="148"/>
      <c r="AP305" s="148"/>
      <c r="AQ305" s="147"/>
      <c r="AR305" s="147"/>
      <c r="AS305" s="147"/>
      <c r="AT305" s="147"/>
      <c r="AU305" s="147"/>
      <c r="AV305" s="147"/>
      <c r="AW305" s="147"/>
      <c r="AX305" s="147"/>
      <c r="AY305" s="148"/>
      <c r="AZ305" s="147"/>
      <c r="BA305" s="147"/>
      <c r="BB305" s="148"/>
      <c r="BC305" s="148"/>
      <c r="BD305" s="149" t="str">
        <f>IF(ABS(SUM(AQ304:BB304,BD304)-BC304)&gt;1,"Check Total Revenues vs In Monthly","")</f>
        <v/>
      </c>
      <c r="BE305" s="148"/>
      <c r="BF305" s="148"/>
      <c r="BG305" s="148"/>
      <c r="BH305" s="148"/>
      <c r="BI305" s="147"/>
      <c r="BJ305" s="147"/>
      <c r="BK305" s="147"/>
      <c r="BL305" s="147"/>
      <c r="BM305" s="147"/>
      <c r="BN305" s="147"/>
      <c r="BO305" s="147"/>
      <c r="BP305" s="147"/>
      <c r="BQ305" s="148"/>
      <c r="BR305" s="147"/>
      <c r="BS305" s="147"/>
      <c r="BT305" s="148"/>
      <c r="BU305" s="148"/>
      <c r="BV305" s="149" t="str">
        <f>IF(ABS(SUM(BI304:BT304,BV304)-BU304)&gt;1,"Check Total Revenues vs In Monthly","")</f>
        <v/>
      </c>
      <c r="BW305" s="148"/>
      <c r="BX305" s="148"/>
      <c r="BY305" s="148"/>
      <c r="BZ305" s="148"/>
      <c r="CA305" s="147"/>
      <c r="CB305" s="147"/>
      <c r="CC305" s="147"/>
      <c r="CD305" s="147"/>
      <c r="CE305" s="147"/>
      <c r="CF305" s="147"/>
      <c r="CG305" s="147"/>
      <c r="CH305" s="147"/>
      <c r="CI305" s="148"/>
      <c r="CJ305" s="147"/>
      <c r="CK305" s="147"/>
      <c r="CL305" s="148"/>
      <c r="CM305" s="148"/>
      <c r="CN305" s="149" t="str">
        <f>IF(ABS(SUM(CA304:CL304,CN304)-CM304)&gt;1,"Check Total Revenues vs In Monthly","")</f>
        <v/>
      </c>
      <c r="CO305" s="148"/>
      <c r="CP305" s="148"/>
      <c r="CQ305" s="148"/>
      <c r="CR305" s="148"/>
      <c r="CS305" s="147"/>
      <c r="CT305" s="147"/>
      <c r="CU305" s="147"/>
      <c r="CV305" s="147"/>
      <c r="CW305" s="147"/>
      <c r="CX305" s="147"/>
      <c r="CY305" s="147"/>
      <c r="CZ305" s="147"/>
      <c r="DA305" s="148"/>
      <c r="DB305" s="147"/>
      <c r="DC305" s="147"/>
      <c r="DD305" s="148"/>
      <c r="DE305" s="148"/>
      <c r="DF305" s="149" t="str">
        <f>IF(ABS(SUM(CS304:DD304,DF304)-DE304)&gt;1,"Check Total Revenues vs In Monthly","")</f>
        <v/>
      </c>
    </row>
    <row r="306" spans="1:110" ht="12.75" customHeight="1" x14ac:dyDescent="0.25">
      <c r="A306" s="5"/>
      <c r="B306" s="141"/>
      <c r="C306" s="141"/>
      <c r="D306" s="141"/>
      <c r="E306" s="141"/>
      <c r="F306" s="147"/>
      <c r="G306" s="147"/>
      <c r="H306" s="147"/>
      <c r="I306" s="147"/>
      <c r="J306" s="147"/>
      <c r="K306" s="147"/>
      <c r="L306" s="147"/>
      <c r="M306" s="147"/>
      <c r="N306" s="147"/>
      <c r="O306" s="147"/>
      <c r="P306" s="147"/>
      <c r="Q306" s="148"/>
      <c r="R306" s="147"/>
      <c r="S306" s="147"/>
      <c r="T306" s="149"/>
      <c r="U306" s="148"/>
      <c r="V306" s="148"/>
      <c r="W306" s="148"/>
      <c r="X306" s="148"/>
      <c r="Y306" s="147"/>
      <c r="Z306" s="147"/>
      <c r="AA306" s="147"/>
      <c r="AB306" s="147"/>
      <c r="AC306" s="147"/>
      <c r="AD306" s="147"/>
      <c r="AE306" s="147"/>
      <c r="AF306" s="147"/>
      <c r="AG306" s="148"/>
      <c r="AH306" s="147"/>
      <c r="AI306" s="147"/>
      <c r="AJ306" s="148"/>
      <c r="AK306" s="148"/>
      <c r="AL306" s="149"/>
      <c r="AM306" s="148"/>
      <c r="AN306" s="148"/>
      <c r="AO306" s="148"/>
      <c r="AP306" s="148"/>
      <c r="AQ306" s="147"/>
      <c r="AR306" s="147"/>
      <c r="AS306" s="147"/>
      <c r="AT306" s="147"/>
      <c r="AU306" s="147"/>
      <c r="AV306" s="147"/>
      <c r="AW306" s="147"/>
      <c r="AX306" s="147"/>
      <c r="AY306" s="148"/>
      <c r="AZ306" s="147"/>
      <c r="BA306" s="147"/>
      <c r="BB306" s="148"/>
      <c r="BC306" s="148"/>
      <c r="BD306" s="149"/>
      <c r="BE306" s="148"/>
      <c r="BF306" s="148"/>
      <c r="BG306" s="148"/>
      <c r="BH306" s="148"/>
      <c r="BI306" s="147"/>
      <c r="BJ306" s="147"/>
      <c r="BK306" s="147"/>
      <c r="BL306" s="147"/>
      <c r="BM306" s="147"/>
      <c r="BN306" s="147"/>
      <c r="BO306" s="147"/>
      <c r="BP306" s="147"/>
      <c r="BQ306" s="148"/>
      <c r="BR306" s="147"/>
      <c r="BS306" s="147"/>
      <c r="BT306" s="148"/>
      <c r="BU306" s="148"/>
      <c r="BV306" s="149"/>
      <c r="BW306" s="148"/>
      <c r="BX306" s="148"/>
      <c r="BY306" s="148"/>
      <c r="BZ306" s="148"/>
      <c r="CA306" s="147"/>
      <c r="CB306" s="147"/>
      <c r="CC306" s="147"/>
      <c r="CD306" s="147"/>
      <c r="CE306" s="147"/>
      <c r="CF306" s="147"/>
      <c r="CG306" s="147"/>
      <c r="CH306" s="147"/>
      <c r="CI306" s="148"/>
      <c r="CJ306" s="147"/>
      <c r="CK306" s="147"/>
      <c r="CL306" s="148"/>
      <c r="CM306" s="148"/>
      <c r="CN306" s="149"/>
      <c r="CO306" s="148"/>
      <c r="CP306" s="148"/>
      <c r="CQ306" s="148"/>
      <c r="CR306" s="148"/>
      <c r="CS306" s="147"/>
      <c r="CT306" s="147"/>
      <c r="CU306" s="147"/>
      <c r="CV306" s="147"/>
      <c r="CW306" s="147"/>
      <c r="CX306" s="147"/>
      <c r="CY306" s="147"/>
      <c r="CZ306" s="147"/>
      <c r="DA306" s="148"/>
      <c r="DB306" s="147"/>
      <c r="DC306" s="147"/>
      <c r="DD306" s="148"/>
      <c r="DE306" s="148"/>
      <c r="DF306" s="149"/>
    </row>
    <row r="307" spans="1:110" ht="12.75" customHeight="1" x14ac:dyDescent="0.25">
      <c r="A307" s="5"/>
      <c r="B307" s="5"/>
      <c r="C307" s="5"/>
      <c r="D307" s="5"/>
      <c r="E307" s="5"/>
      <c r="F307" s="150"/>
      <c r="G307" s="150"/>
      <c r="H307" s="150"/>
      <c r="I307" s="150"/>
      <c r="J307" s="150"/>
      <c r="K307" s="150"/>
      <c r="L307" s="150"/>
      <c r="M307" s="150"/>
      <c r="N307" s="150"/>
      <c r="O307" s="150"/>
      <c r="P307" s="150"/>
      <c r="Q307" s="151"/>
      <c r="R307" s="150"/>
      <c r="S307" s="150"/>
      <c r="T307" s="152"/>
      <c r="U307" s="151"/>
      <c r="V307" s="151"/>
      <c r="W307" s="151"/>
      <c r="X307" s="151"/>
      <c r="Y307" s="150"/>
      <c r="Z307" s="150"/>
      <c r="AA307" s="150"/>
      <c r="AB307" s="150"/>
      <c r="AC307" s="150"/>
      <c r="AD307" s="150"/>
      <c r="AE307" s="150"/>
      <c r="AF307" s="150"/>
      <c r="AG307" s="151"/>
      <c r="AH307" s="150"/>
      <c r="AI307" s="150"/>
      <c r="AJ307" s="151"/>
      <c r="AK307" s="151"/>
      <c r="AL307" s="152"/>
      <c r="AM307" s="151"/>
      <c r="AN307" s="151"/>
      <c r="AO307" s="151"/>
      <c r="AP307" s="151"/>
      <c r="AQ307" s="150"/>
      <c r="AR307" s="150"/>
      <c r="AS307" s="150"/>
      <c r="AT307" s="150"/>
      <c r="AU307" s="150"/>
      <c r="AV307" s="150"/>
      <c r="AW307" s="150"/>
      <c r="AX307" s="150"/>
      <c r="AY307" s="151"/>
      <c r="AZ307" s="150"/>
      <c r="BA307" s="150"/>
      <c r="BB307" s="151"/>
      <c r="BC307" s="151"/>
      <c r="BD307" s="152"/>
      <c r="BE307" s="151"/>
      <c r="BF307" s="151"/>
      <c r="BG307" s="151"/>
      <c r="BH307" s="151"/>
      <c r="BI307" s="150"/>
      <c r="BJ307" s="150"/>
      <c r="BK307" s="150"/>
      <c r="BL307" s="150"/>
      <c r="BM307" s="150"/>
      <c r="BN307" s="150"/>
      <c r="BO307" s="150"/>
      <c r="BP307" s="150"/>
      <c r="BQ307" s="151"/>
      <c r="BR307" s="150"/>
      <c r="BS307" s="150"/>
      <c r="BT307" s="151"/>
      <c r="BU307" s="151"/>
      <c r="BV307" s="152"/>
      <c r="BW307" s="151"/>
      <c r="BX307" s="151"/>
      <c r="BY307" s="151"/>
      <c r="BZ307" s="151"/>
      <c r="CA307" s="150"/>
      <c r="CB307" s="150"/>
      <c r="CC307" s="150"/>
      <c r="CD307" s="150"/>
      <c r="CE307" s="150"/>
      <c r="CF307" s="150"/>
      <c r="CG307" s="150"/>
      <c r="CH307" s="150"/>
      <c r="CI307" s="151"/>
      <c r="CJ307" s="150"/>
      <c r="CK307" s="150"/>
      <c r="CL307" s="151"/>
      <c r="CM307" s="151"/>
      <c r="CN307" s="152"/>
      <c r="CO307" s="151"/>
      <c r="CP307" s="151"/>
      <c r="CQ307" s="151"/>
      <c r="CR307" s="151"/>
      <c r="CS307" s="150"/>
      <c r="CT307" s="150"/>
      <c r="CU307" s="150"/>
      <c r="CV307" s="150"/>
      <c r="CW307" s="150"/>
      <c r="CX307" s="150"/>
      <c r="CY307" s="150"/>
      <c r="CZ307" s="150"/>
      <c r="DA307" s="151"/>
      <c r="DB307" s="150"/>
      <c r="DC307" s="150"/>
      <c r="DD307" s="151"/>
      <c r="DE307" s="151"/>
      <c r="DF307" s="152"/>
    </row>
    <row r="308" spans="1:110" ht="13" x14ac:dyDescent="0.3">
      <c r="A308" s="138" t="s">
        <v>17</v>
      </c>
      <c r="B308" s="5"/>
      <c r="C308" s="5"/>
      <c r="D308" s="5"/>
      <c r="E308" s="5"/>
      <c r="Q308" s="139"/>
      <c r="R308" s="65"/>
      <c r="T308" s="140"/>
      <c r="U308" s="139"/>
      <c r="V308" s="139"/>
      <c r="W308" s="139"/>
      <c r="X308" s="139"/>
      <c r="AG308" s="139"/>
      <c r="AJ308" s="139"/>
      <c r="AK308" s="139"/>
      <c r="AL308" s="140"/>
      <c r="AM308" s="139"/>
      <c r="AN308" s="139"/>
      <c r="AO308" s="139"/>
      <c r="AP308" s="139"/>
      <c r="AQ308" s="65"/>
      <c r="AY308" s="139"/>
      <c r="BB308" s="139"/>
      <c r="BC308" s="139"/>
      <c r="BD308" s="140"/>
      <c r="BE308" s="139"/>
      <c r="BF308" s="139"/>
      <c r="BG308" s="139"/>
      <c r="BH308" s="139"/>
      <c r="BQ308" s="139"/>
      <c r="BT308" s="139"/>
      <c r="BU308" s="139"/>
      <c r="BV308" s="140"/>
      <c r="BW308" s="139"/>
      <c r="BX308" s="139"/>
      <c r="BY308" s="139"/>
      <c r="BZ308" s="139"/>
      <c r="CI308" s="139"/>
      <c r="CL308" s="139"/>
      <c r="CM308" s="139"/>
      <c r="CN308" s="140"/>
      <c r="CO308" s="139"/>
      <c r="CP308" s="139"/>
      <c r="CQ308" s="139"/>
      <c r="CR308" s="139"/>
      <c r="DA308" s="139"/>
      <c r="DD308" s="139"/>
      <c r="DE308" s="139"/>
      <c r="DF308" s="140"/>
    </row>
    <row r="309" spans="1:110" ht="12.75" hidden="1" customHeight="1" outlineLevel="1" x14ac:dyDescent="0.3">
      <c r="A309" s="138"/>
      <c r="B309" s="5"/>
      <c r="C309" s="5"/>
      <c r="D309" s="5"/>
      <c r="E309" s="5"/>
      <c r="Q309" s="139"/>
      <c r="R309" s="65"/>
      <c r="T309" s="140"/>
      <c r="U309" s="139"/>
      <c r="V309" s="139"/>
      <c r="W309" s="139"/>
      <c r="X309" s="139"/>
      <c r="AG309" s="139"/>
      <c r="AJ309" s="139"/>
      <c r="AK309" s="139"/>
      <c r="AL309" s="140"/>
      <c r="AM309" s="139"/>
      <c r="AN309" s="139"/>
      <c r="AO309" s="139"/>
      <c r="AP309" s="139"/>
      <c r="AQ309" s="65"/>
      <c r="AY309" s="139"/>
      <c r="BB309" s="139"/>
      <c r="BC309" s="139"/>
      <c r="BD309" s="140"/>
      <c r="BE309" s="139"/>
      <c r="BF309" s="139"/>
      <c r="BG309" s="139"/>
      <c r="BH309" s="139"/>
      <c r="BQ309" s="139"/>
      <c r="BT309" s="139"/>
      <c r="BU309" s="139"/>
      <c r="BV309" s="140"/>
      <c r="BW309" s="139"/>
      <c r="BX309" s="139"/>
      <c r="BY309" s="139"/>
      <c r="BZ309" s="139"/>
      <c r="CI309" s="139"/>
      <c r="CL309" s="139"/>
      <c r="CM309" s="139"/>
      <c r="CN309" s="140"/>
      <c r="CO309" s="139"/>
      <c r="CP309" s="139"/>
      <c r="CQ309" s="139"/>
      <c r="CR309" s="139"/>
      <c r="DA309" s="139"/>
      <c r="DD309" s="139"/>
      <c r="DE309" s="139"/>
      <c r="DF309" s="140"/>
    </row>
    <row r="310" spans="1:110" ht="12.75" hidden="1" customHeight="1" outlineLevel="1" x14ac:dyDescent="0.3">
      <c r="A310" s="145">
        <v>1000</v>
      </c>
      <c r="B310" s="145" t="s">
        <v>550</v>
      </c>
      <c r="C310" s="145"/>
      <c r="D310" s="145"/>
      <c r="E310" s="145"/>
      <c r="Q310" s="139"/>
      <c r="R310" s="65"/>
      <c r="T310" s="140"/>
      <c r="U310" s="139"/>
      <c r="V310" s="139"/>
      <c r="W310" s="139"/>
      <c r="X310" s="139"/>
      <c r="AG310" s="139"/>
      <c r="AJ310" s="139"/>
      <c r="AK310" s="139"/>
      <c r="AL310" s="140"/>
      <c r="AM310" s="139"/>
      <c r="AN310" s="139"/>
      <c r="AO310" s="139"/>
      <c r="AP310" s="139"/>
      <c r="AQ310" s="65"/>
      <c r="AY310" s="139"/>
      <c r="BB310" s="139"/>
      <c r="BC310" s="139"/>
      <c r="BD310" s="140"/>
      <c r="BE310" s="139"/>
      <c r="BF310" s="139"/>
      <c r="BG310" s="139"/>
      <c r="BH310" s="139"/>
      <c r="BQ310" s="139"/>
      <c r="BT310" s="139"/>
      <c r="BU310" s="139"/>
      <c r="BV310" s="140"/>
      <c r="BW310" s="139"/>
      <c r="BX310" s="139"/>
      <c r="BY310" s="139"/>
      <c r="BZ310" s="139"/>
      <c r="CI310" s="139"/>
      <c r="CL310" s="139"/>
      <c r="CM310" s="139"/>
      <c r="CN310" s="140"/>
      <c r="CO310" s="139"/>
      <c r="CP310" s="139"/>
      <c r="CQ310" s="139"/>
      <c r="CR310" s="139"/>
      <c r="DA310" s="139"/>
      <c r="DD310" s="139"/>
      <c r="DE310" s="139"/>
      <c r="DF310" s="140"/>
    </row>
    <row r="311" spans="1:110" ht="12.75" hidden="1" customHeight="1" outlineLevel="2" x14ac:dyDescent="0.25">
      <c r="A311" s="141">
        <v>1100</v>
      </c>
      <c r="B311" s="141" t="s">
        <v>551</v>
      </c>
      <c r="C311" s="141"/>
      <c r="D311" s="141"/>
      <c r="E311" s="141"/>
      <c r="F311" s="142">
        <v>24603.16</v>
      </c>
      <c r="G311" s="142">
        <v>166547.17636363639</v>
      </c>
      <c r="H311" s="142">
        <v>166547.17636363636</v>
      </c>
      <c r="I311" s="142">
        <v>166547.17636363639</v>
      </c>
      <c r="J311" s="142">
        <v>166547.17636363636</v>
      </c>
      <c r="K311" s="142">
        <v>166547.17636363636</v>
      </c>
      <c r="L311" s="142">
        <v>166547.17636363636</v>
      </c>
      <c r="M311" s="142">
        <v>166547.17636363636</v>
      </c>
      <c r="N311" s="142">
        <v>166547.17636363639</v>
      </c>
      <c r="O311" s="142">
        <v>166547.17636363642</v>
      </c>
      <c r="P311" s="142">
        <v>166547.17636363639</v>
      </c>
      <c r="Q311" s="142">
        <v>166547.17636363627</v>
      </c>
      <c r="R311" s="142" t="s">
        <v>73</v>
      </c>
      <c r="S311" s="142">
        <v>1856622.1</v>
      </c>
      <c r="T311" s="143">
        <v>0</v>
      </c>
      <c r="U311" s="144"/>
      <c r="V311" s="144"/>
      <c r="W311" s="144"/>
      <c r="X311" s="144"/>
      <c r="Y311" s="142">
        <v>114786.15008965739</v>
      </c>
      <c r="Z311" s="142">
        <v>185076.78561003105</v>
      </c>
      <c r="AA311" s="142">
        <v>185076.78561003105</v>
      </c>
      <c r="AB311" s="142">
        <v>185076.78561003105</v>
      </c>
      <c r="AC311" s="142">
        <v>185076.78561003105</v>
      </c>
      <c r="AD311" s="142">
        <v>185076.78561003105</v>
      </c>
      <c r="AE311" s="142">
        <v>185076.78561003105</v>
      </c>
      <c r="AF311" s="142">
        <v>185076.78561003105</v>
      </c>
      <c r="AG311" s="144">
        <v>185076.78561003105</v>
      </c>
      <c r="AH311" s="142">
        <v>185076.78561003105</v>
      </c>
      <c r="AI311" s="142">
        <v>185076.78561003105</v>
      </c>
      <c r="AJ311" s="144">
        <v>185076.78561003105</v>
      </c>
      <c r="AK311" s="144">
        <v>2150630.7917999998</v>
      </c>
      <c r="AL311" s="143">
        <v>0</v>
      </c>
      <c r="AM311" s="144"/>
      <c r="AN311" s="144"/>
      <c r="AO311" s="144"/>
      <c r="AP311" s="144"/>
      <c r="AQ311" s="142">
        <v>120093.24423088107</v>
      </c>
      <c r="AR311" s="142">
        <v>195459.67921119265</v>
      </c>
      <c r="AS311" s="142">
        <v>195459.67921119265</v>
      </c>
      <c r="AT311" s="142">
        <v>195459.67921119265</v>
      </c>
      <c r="AU311" s="142">
        <v>195459.67921119265</v>
      </c>
      <c r="AV311" s="142">
        <v>195459.67921119265</v>
      </c>
      <c r="AW311" s="142">
        <v>195459.67921119265</v>
      </c>
      <c r="AX311" s="142">
        <v>195459.67921119265</v>
      </c>
      <c r="AY311" s="144">
        <v>195459.67921119265</v>
      </c>
      <c r="AZ311" s="142">
        <v>195459.67921119265</v>
      </c>
      <c r="BA311" s="142">
        <v>195459.67921119265</v>
      </c>
      <c r="BB311" s="144">
        <v>195459.67921119265</v>
      </c>
      <c r="BC311" s="144">
        <v>2270149.7155539999</v>
      </c>
      <c r="BD311" s="143">
        <v>0</v>
      </c>
      <c r="BE311" s="144"/>
      <c r="BF311" s="144"/>
      <c r="BG311" s="144"/>
      <c r="BH311" s="144"/>
      <c r="BI311" s="142">
        <v>125527.3330761056</v>
      </c>
      <c r="BJ311" s="142">
        <v>206156.98854041062</v>
      </c>
      <c r="BK311" s="142">
        <v>206156.98854041062</v>
      </c>
      <c r="BL311" s="142">
        <v>206156.98854041062</v>
      </c>
      <c r="BM311" s="142">
        <v>206156.98854041062</v>
      </c>
      <c r="BN311" s="142">
        <v>206156.98854041062</v>
      </c>
      <c r="BO311" s="142">
        <v>206156.98854041062</v>
      </c>
      <c r="BP311" s="142">
        <v>206156.98854041062</v>
      </c>
      <c r="BQ311" s="144">
        <v>206156.98854041062</v>
      </c>
      <c r="BR311" s="142">
        <v>206156.98854041062</v>
      </c>
      <c r="BS311" s="142">
        <v>206156.98854041062</v>
      </c>
      <c r="BT311" s="144">
        <v>206156.98854041062</v>
      </c>
      <c r="BU311" s="144">
        <v>2393254.2070206203</v>
      </c>
      <c r="BV311" s="143">
        <v>0</v>
      </c>
      <c r="BW311" s="144"/>
      <c r="BX311" s="144"/>
      <c r="BY311" s="144"/>
      <c r="BZ311" s="144"/>
      <c r="CA311" s="142">
        <v>129293.1530683888</v>
      </c>
      <c r="CB311" s="142">
        <v>212341.6981966228</v>
      </c>
      <c r="CC311" s="142">
        <v>212341.6981966228</v>
      </c>
      <c r="CD311" s="142">
        <v>212341.6981966228</v>
      </c>
      <c r="CE311" s="142">
        <v>212341.6981966228</v>
      </c>
      <c r="CF311" s="142">
        <v>212341.6981966228</v>
      </c>
      <c r="CG311" s="142">
        <v>212341.6981966228</v>
      </c>
      <c r="CH311" s="142">
        <v>212341.6981966228</v>
      </c>
      <c r="CI311" s="144">
        <v>212341.6981966228</v>
      </c>
      <c r="CJ311" s="142">
        <v>212341.6981966228</v>
      </c>
      <c r="CK311" s="142">
        <v>212341.6981966228</v>
      </c>
      <c r="CL311" s="144">
        <v>212341.6981966228</v>
      </c>
      <c r="CM311" s="144">
        <v>2465051.8332312391</v>
      </c>
      <c r="CN311" s="143">
        <v>0</v>
      </c>
      <c r="CO311" s="144"/>
      <c r="CP311" s="144"/>
      <c r="CQ311" s="144"/>
      <c r="CR311" s="144"/>
      <c r="CS311" s="142">
        <v>211583.61568568126</v>
      </c>
      <c r="CT311" s="142">
        <v>211583.61568568126</v>
      </c>
      <c r="CU311" s="142">
        <v>211583.61568568126</v>
      </c>
      <c r="CV311" s="142">
        <v>211583.61568568126</v>
      </c>
      <c r="CW311" s="142">
        <v>211583.61568568126</v>
      </c>
      <c r="CX311" s="142">
        <v>211583.61568568126</v>
      </c>
      <c r="CY311" s="142">
        <v>211583.61568568126</v>
      </c>
      <c r="CZ311" s="142">
        <v>211583.61568568126</v>
      </c>
      <c r="DA311" s="144">
        <v>211583.61568568126</v>
      </c>
      <c r="DB311" s="142">
        <v>211583.61568568126</v>
      </c>
      <c r="DC311" s="142">
        <v>211583.61568568126</v>
      </c>
      <c r="DD311" s="144">
        <v>211583.61568568126</v>
      </c>
      <c r="DE311" s="144">
        <v>2539003.3882281752</v>
      </c>
      <c r="DF311" s="143">
        <v>0</v>
      </c>
    </row>
    <row r="312" spans="1:110" ht="12.75" hidden="1" customHeight="1" outlineLevel="2" x14ac:dyDescent="0.25">
      <c r="A312" s="141">
        <v>1101</v>
      </c>
      <c r="B312" s="141" t="s">
        <v>554</v>
      </c>
      <c r="C312" s="141"/>
      <c r="D312" s="141"/>
      <c r="E312" s="141"/>
      <c r="F312" s="142">
        <v>0</v>
      </c>
      <c r="G312" s="142">
        <v>0</v>
      </c>
      <c r="H312" s="142">
        <v>0</v>
      </c>
      <c r="I312" s="142">
        <v>0</v>
      </c>
      <c r="J312" s="142">
        <v>0</v>
      </c>
      <c r="K312" s="142">
        <v>0</v>
      </c>
      <c r="L312" s="142">
        <v>0</v>
      </c>
      <c r="M312" s="142">
        <v>0</v>
      </c>
      <c r="N312" s="142">
        <v>0</v>
      </c>
      <c r="O312" s="142">
        <v>0</v>
      </c>
      <c r="P312" s="142">
        <v>0</v>
      </c>
      <c r="Q312" s="142">
        <v>0</v>
      </c>
      <c r="R312" s="142" t="s">
        <v>61</v>
      </c>
      <c r="S312" s="142">
        <v>0</v>
      </c>
      <c r="T312" s="143">
        <v>0</v>
      </c>
      <c r="U312" s="144"/>
      <c r="V312" s="144"/>
      <c r="W312" s="144"/>
      <c r="X312" s="144"/>
      <c r="Y312" s="142">
        <v>0</v>
      </c>
      <c r="Z312" s="142">
        <v>0</v>
      </c>
      <c r="AA312" s="142">
        <v>0</v>
      </c>
      <c r="AB312" s="142">
        <v>0</v>
      </c>
      <c r="AC312" s="142">
        <v>0</v>
      </c>
      <c r="AD312" s="142">
        <v>0</v>
      </c>
      <c r="AE312" s="142">
        <v>0</v>
      </c>
      <c r="AF312" s="142">
        <v>0</v>
      </c>
      <c r="AG312" s="144">
        <v>0</v>
      </c>
      <c r="AH312" s="142">
        <v>0</v>
      </c>
      <c r="AI312" s="142">
        <v>0</v>
      </c>
      <c r="AJ312" s="144">
        <v>0</v>
      </c>
      <c r="AK312" s="144">
        <v>0</v>
      </c>
      <c r="AL312" s="143">
        <v>0</v>
      </c>
      <c r="AM312" s="144"/>
      <c r="AN312" s="144"/>
      <c r="AO312" s="144"/>
      <c r="AP312" s="144"/>
      <c r="AQ312" s="142">
        <v>0</v>
      </c>
      <c r="AR312" s="142">
        <v>0</v>
      </c>
      <c r="AS312" s="142">
        <v>0</v>
      </c>
      <c r="AT312" s="142">
        <v>0</v>
      </c>
      <c r="AU312" s="142">
        <v>0</v>
      </c>
      <c r="AV312" s="142">
        <v>0</v>
      </c>
      <c r="AW312" s="142">
        <v>0</v>
      </c>
      <c r="AX312" s="142">
        <v>0</v>
      </c>
      <c r="AY312" s="144">
        <v>0</v>
      </c>
      <c r="AZ312" s="142">
        <v>0</v>
      </c>
      <c r="BA312" s="142">
        <v>0</v>
      </c>
      <c r="BB312" s="144">
        <v>0</v>
      </c>
      <c r="BC312" s="144">
        <v>0</v>
      </c>
      <c r="BD312" s="143">
        <v>0</v>
      </c>
      <c r="BE312" s="144"/>
      <c r="BF312" s="144"/>
      <c r="BG312" s="144"/>
      <c r="BH312" s="144"/>
      <c r="BI312" s="142">
        <v>0</v>
      </c>
      <c r="BJ312" s="142">
        <v>0</v>
      </c>
      <c r="BK312" s="142">
        <v>0</v>
      </c>
      <c r="BL312" s="142">
        <v>0</v>
      </c>
      <c r="BM312" s="142">
        <v>0</v>
      </c>
      <c r="BN312" s="142">
        <v>0</v>
      </c>
      <c r="BO312" s="142">
        <v>0</v>
      </c>
      <c r="BP312" s="142">
        <v>0</v>
      </c>
      <c r="BQ312" s="144">
        <v>0</v>
      </c>
      <c r="BR312" s="142">
        <v>0</v>
      </c>
      <c r="BS312" s="142">
        <v>0</v>
      </c>
      <c r="BT312" s="144">
        <v>0</v>
      </c>
      <c r="BU312" s="144">
        <v>0</v>
      </c>
      <c r="BV312" s="143">
        <v>0</v>
      </c>
      <c r="BW312" s="144"/>
      <c r="BX312" s="144"/>
      <c r="BY312" s="144"/>
      <c r="BZ312" s="144"/>
      <c r="CA312" s="142">
        <v>0</v>
      </c>
      <c r="CB312" s="142">
        <v>0</v>
      </c>
      <c r="CC312" s="142">
        <v>0</v>
      </c>
      <c r="CD312" s="142">
        <v>0</v>
      </c>
      <c r="CE312" s="142">
        <v>0</v>
      </c>
      <c r="CF312" s="142">
        <v>0</v>
      </c>
      <c r="CG312" s="142">
        <v>0</v>
      </c>
      <c r="CH312" s="142">
        <v>0</v>
      </c>
      <c r="CI312" s="144">
        <v>0</v>
      </c>
      <c r="CJ312" s="142">
        <v>0</v>
      </c>
      <c r="CK312" s="142">
        <v>0</v>
      </c>
      <c r="CL312" s="144">
        <v>0</v>
      </c>
      <c r="CM312" s="144">
        <v>0</v>
      </c>
      <c r="CN312" s="143">
        <v>0</v>
      </c>
      <c r="CO312" s="144"/>
      <c r="CP312" s="144"/>
      <c r="CQ312" s="144"/>
      <c r="CR312" s="144"/>
      <c r="CS312" s="142">
        <v>0</v>
      </c>
      <c r="CT312" s="142">
        <v>0</v>
      </c>
      <c r="CU312" s="142">
        <v>0</v>
      </c>
      <c r="CV312" s="142">
        <v>0</v>
      </c>
      <c r="CW312" s="142">
        <v>0</v>
      </c>
      <c r="CX312" s="142">
        <v>0</v>
      </c>
      <c r="CY312" s="142">
        <v>0</v>
      </c>
      <c r="CZ312" s="142">
        <v>0</v>
      </c>
      <c r="DA312" s="144">
        <v>0</v>
      </c>
      <c r="DB312" s="142">
        <v>0</v>
      </c>
      <c r="DC312" s="142">
        <v>0</v>
      </c>
      <c r="DD312" s="144">
        <v>0</v>
      </c>
      <c r="DE312" s="144">
        <v>0</v>
      </c>
      <c r="DF312" s="143">
        <v>0</v>
      </c>
    </row>
    <row r="313" spans="1:110" ht="12.75" hidden="1" customHeight="1" outlineLevel="2" x14ac:dyDescent="0.25">
      <c r="A313" s="141">
        <v>1103</v>
      </c>
      <c r="B313" s="141" t="s">
        <v>555</v>
      </c>
      <c r="C313" s="141"/>
      <c r="D313" s="141"/>
      <c r="E313" s="141"/>
      <c r="F313" s="142">
        <v>0</v>
      </c>
      <c r="G313" s="142">
        <v>0</v>
      </c>
      <c r="H313" s="142">
        <v>0</v>
      </c>
      <c r="I313" s="142">
        <v>0</v>
      </c>
      <c r="J313" s="142">
        <v>0</v>
      </c>
      <c r="K313" s="142">
        <v>0</v>
      </c>
      <c r="L313" s="142">
        <v>0</v>
      </c>
      <c r="M313" s="142">
        <v>0</v>
      </c>
      <c r="N313" s="142">
        <v>0</v>
      </c>
      <c r="O313" s="142">
        <v>0</v>
      </c>
      <c r="P313" s="142">
        <v>0</v>
      </c>
      <c r="Q313" s="142">
        <v>0</v>
      </c>
      <c r="R313" s="142" t="s">
        <v>61</v>
      </c>
      <c r="S313" s="142">
        <v>0</v>
      </c>
      <c r="T313" s="143">
        <v>0</v>
      </c>
      <c r="U313" s="144"/>
      <c r="V313" s="144"/>
      <c r="W313" s="144"/>
      <c r="X313" s="144"/>
      <c r="Y313" s="142">
        <v>0</v>
      </c>
      <c r="Z313" s="142">
        <v>0</v>
      </c>
      <c r="AA313" s="142">
        <v>0</v>
      </c>
      <c r="AB313" s="142">
        <v>0</v>
      </c>
      <c r="AC313" s="142">
        <v>0</v>
      </c>
      <c r="AD313" s="142">
        <v>0</v>
      </c>
      <c r="AE313" s="142">
        <v>0</v>
      </c>
      <c r="AF313" s="142">
        <v>0</v>
      </c>
      <c r="AG313" s="144">
        <v>0</v>
      </c>
      <c r="AH313" s="142">
        <v>0</v>
      </c>
      <c r="AI313" s="142">
        <v>0</v>
      </c>
      <c r="AJ313" s="144">
        <v>0</v>
      </c>
      <c r="AK313" s="144">
        <v>0</v>
      </c>
      <c r="AL313" s="143">
        <v>0</v>
      </c>
      <c r="AM313" s="144"/>
      <c r="AN313" s="144"/>
      <c r="AO313" s="144"/>
      <c r="AP313" s="144"/>
      <c r="AQ313" s="142">
        <v>0</v>
      </c>
      <c r="AR313" s="142">
        <v>0</v>
      </c>
      <c r="AS313" s="142">
        <v>0</v>
      </c>
      <c r="AT313" s="142">
        <v>0</v>
      </c>
      <c r="AU313" s="142">
        <v>0</v>
      </c>
      <c r="AV313" s="142">
        <v>0</v>
      </c>
      <c r="AW313" s="142">
        <v>0</v>
      </c>
      <c r="AX313" s="142">
        <v>0</v>
      </c>
      <c r="AY313" s="144">
        <v>0</v>
      </c>
      <c r="AZ313" s="142">
        <v>0</v>
      </c>
      <c r="BA313" s="142">
        <v>0</v>
      </c>
      <c r="BB313" s="144">
        <v>0</v>
      </c>
      <c r="BC313" s="144">
        <v>0</v>
      </c>
      <c r="BD313" s="143">
        <v>0</v>
      </c>
      <c r="BE313" s="144"/>
      <c r="BF313" s="144"/>
      <c r="BG313" s="144"/>
      <c r="BH313" s="144"/>
      <c r="BI313" s="142">
        <v>0</v>
      </c>
      <c r="BJ313" s="142">
        <v>0</v>
      </c>
      <c r="BK313" s="142">
        <v>0</v>
      </c>
      <c r="BL313" s="142">
        <v>0</v>
      </c>
      <c r="BM313" s="142">
        <v>0</v>
      </c>
      <c r="BN313" s="142">
        <v>0</v>
      </c>
      <c r="BO313" s="142">
        <v>0</v>
      </c>
      <c r="BP313" s="142">
        <v>0</v>
      </c>
      <c r="BQ313" s="144">
        <v>0</v>
      </c>
      <c r="BR313" s="142">
        <v>0</v>
      </c>
      <c r="BS313" s="142">
        <v>0</v>
      </c>
      <c r="BT313" s="144">
        <v>0</v>
      </c>
      <c r="BU313" s="144">
        <v>0</v>
      </c>
      <c r="BV313" s="143">
        <v>0</v>
      </c>
      <c r="BW313" s="144"/>
      <c r="BX313" s="144"/>
      <c r="BY313" s="144"/>
      <c r="BZ313" s="144"/>
      <c r="CA313" s="142">
        <v>0</v>
      </c>
      <c r="CB313" s="142">
        <v>0</v>
      </c>
      <c r="CC313" s="142">
        <v>0</v>
      </c>
      <c r="CD313" s="142">
        <v>0</v>
      </c>
      <c r="CE313" s="142">
        <v>0</v>
      </c>
      <c r="CF313" s="142">
        <v>0</v>
      </c>
      <c r="CG313" s="142">
        <v>0</v>
      </c>
      <c r="CH313" s="142">
        <v>0</v>
      </c>
      <c r="CI313" s="144">
        <v>0</v>
      </c>
      <c r="CJ313" s="142">
        <v>0</v>
      </c>
      <c r="CK313" s="142">
        <v>0</v>
      </c>
      <c r="CL313" s="144">
        <v>0</v>
      </c>
      <c r="CM313" s="144">
        <v>0</v>
      </c>
      <c r="CN313" s="143">
        <v>0</v>
      </c>
      <c r="CO313" s="144"/>
      <c r="CP313" s="144"/>
      <c r="CQ313" s="144"/>
      <c r="CR313" s="144"/>
      <c r="CS313" s="142">
        <v>0</v>
      </c>
      <c r="CT313" s="142">
        <v>0</v>
      </c>
      <c r="CU313" s="142">
        <v>0</v>
      </c>
      <c r="CV313" s="142">
        <v>0</v>
      </c>
      <c r="CW313" s="142">
        <v>0</v>
      </c>
      <c r="CX313" s="142">
        <v>0</v>
      </c>
      <c r="CY313" s="142">
        <v>0</v>
      </c>
      <c r="CZ313" s="142">
        <v>0</v>
      </c>
      <c r="DA313" s="144">
        <v>0</v>
      </c>
      <c r="DB313" s="142">
        <v>0</v>
      </c>
      <c r="DC313" s="142">
        <v>0</v>
      </c>
      <c r="DD313" s="144">
        <v>0</v>
      </c>
      <c r="DE313" s="144">
        <v>0</v>
      </c>
      <c r="DF313" s="143">
        <v>0</v>
      </c>
    </row>
    <row r="314" spans="1:110" ht="12.75" hidden="1" customHeight="1" outlineLevel="2" x14ac:dyDescent="0.25">
      <c r="A314" s="141">
        <v>1111</v>
      </c>
      <c r="B314" s="141" t="s">
        <v>556</v>
      </c>
      <c r="C314" s="141"/>
      <c r="D314" s="141"/>
      <c r="E314" s="141"/>
      <c r="F314" s="142">
        <v>0</v>
      </c>
      <c r="G314" s="142">
        <v>0</v>
      </c>
      <c r="H314" s="142">
        <v>0</v>
      </c>
      <c r="I314" s="142">
        <v>0</v>
      </c>
      <c r="J314" s="142">
        <v>0</v>
      </c>
      <c r="K314" s="142">
        <v>0</v>
      </c>
      <c r="L314" s="142">
        <v>0</v>
      </c>
      <c r="M314" s="142">
        <v>0</v>
      </c>
      <c r="N314" s="142">
        <v>0</v>
      </c>
      <c r="O314" s="142">
        <v>0</v>
      </c>
      <c r="P314" s="142">
        <v>0</v>
      </c>
      <c r="Q314" s="142">
        <v>0</v>
      </c>
      <c r="R314" s="142" t="s">
        <v>61</v>
      </c>
      <c r="S314" s="142">
        <v>0</v>
      </c>
      <c r="T314" s="143">
        <v>0</v>
      </c>
      <c r="U314" s="144"/>
      <c r="V314" s="144"/>
      <c r="W314" s="144"/>
      <c r="X314" s="144"/>
      <c r="Y314" s="142">
        <v>0</v>
      </c>
      <c r="Z314" s="142">
        <v>0</v>
      </c>
      <c r="AA314" s="142">
        <v>0</v>
      </c>
      <c r="AB314" s="142">
        <v>0</v>
      </c>
      <c r="AC314" s="142">
        <v>0</v>
      </c>
      <c r="AD314" s="142">
        <v>0</v>
      </c>
      <c r="AE314" s="142">
        <v>0</v>
      </c>
      <c r="AF314" s="142">
        <v>0</v>
      </c>
      <c r="AG314" s="144">
        <v>0</v>
      </c>
      <c r="AH314" s="142">
        <v>0</v>
      </c>
      <c r="AI314" s="142">
        <v>0</v>
      </c>
      <c r="AJ314" s="144">
        <v>0</v>
      </c>
      <c r="AK314" s="144">
        <v>0</v>
      </c>
      <c r="AL314" s="143">
        <v>0</v>
      </c>
      <c r="AM314" s="144"/>
      <c r="AN314" s="144"/>
      <c r="AO314" s="144"/>
      <c r="AP314" s="144"/>
      <c r="AQ314" s="142">
        <v>0</v>
      </c>
      <c r="AR314" s="142">
        <v>0</v>
      </c>
      <c r="AS314" s="142">
        <v>0</v>
      </c>
      <c r="AT314" s="142">
        <v>0</v>
      </c>
      <c r="AU314" s="142">
        <v>0</v>
      </c>
      <c r="AV314" s="142">
        <v>0</v>
      </c>
      <c r="AW314" s="142">
        <v>0</v>
      </c>
      <c r="AX314" s="142">
        <v>0</v>
      </c>
      <c r="AY314" s="144">
        <v>0</v>
      </c>
      <c r="AZ314" s="142">
        <v>0</v>
      </c>
      <c r="BA314" s="142">
        <v>0</v>
      </c>
      <c r="BB314" s="144">
        <v>0</v>
      </c>
      <c r="BC314" s="144">
        <v>0</v>
      </c>
      <c r="BD314" s="143">
        <v>0</v>
      </c>
      <c r="BE314" s="144"/>
      <c r="BF314" s="144"/>
      <c r="BG314" s="144"/>
      <c r="BH314" s="144"/>
      <c r="BI314" s="142">
        <v>0</v>
      </c>
      <c r="BJ314" s="142">
        <v>0</v>
      </c>
      <c r="BK314" s="142">
        <v>0</v>
      </c>
      <c r="BL314" s="142">
        <v>0</v>
      </c>
      <c r="BM314" s="142">
        <v>0</v>
      </c>
      <c r="BN314" s="142">
        <v>0</v>
      </c>
      <c r="BO314" s="142">
        <v>0</v>
      </c>
      <c r="BP314" s="142">
        <v>0</v>
      </c>
      <c r="BQ314" s="144">
        <v>0</v>
      </c>
      <c r="BR314" s="142">
        <v>0</v>
      </c>
      <c r="BS314" s="142">
        <v>0</v>
      </c>
      <c r="BT314" s="144">
        <v>0</v>
      </c>
      <c r="BU314" s="144">
        <v>0</v>
      </c>
      <c r="BV314" s="143">
        <v>0</v>
      </c>
      <c r="BW314" s="144"/>
      <c r="BX314" s="144"/>
      <c r="BY314" s="144"/>
      <c r="BZ314" s="144"/>
      <c r="CA314" s="142">
        <v>0</v>
      </c>
      <c r="CB314" s="142">
        <v>0</v>
      </c>
      <c r="CC314" s="142">
        <v>0</v>
      </c>
      <c r="CD314" s="142">
        <v>0</v>
      </c>
      <c r="CE314" s="142">
        <v>0</v>
      </c>
      <c r="CF314" s="142">
        <v>0</v>
      </c>
      <c r="CG314" s="142">
        <v>0</v>
      </c>
      <c r="CH314" s="142">
        <v>0</v>
      </c>
      <c r="CI314" s="144">
        <v>0</v>
      </c>
      <c r="CJ314" s="142">
        <v>0</v>
      </c>
      <c r="CK314" s="142">
        <v>0</v>
      </c>
      <c r="CL314" s="144">
        <v>0</v>
      </c>
      <c r="CM314" s="144">
        <v>0</v>
      </c>
      <c r="CN314" s="143">
        <v>0</v>
      </c>
      <c r="CO314" s="144"/>
      <c r="CP314" s="144"/>
      <c r="CQ314" s="144"/>
      <c r="CR314" s="144"/>
      <c r="CS314" s="142">
        <v>0</v>
      </c>
      <c r="CT314" s="142">
        <v>0</v>
      </c>
      <c r="CU314" s="142">
        <v>0</v>
      </c>
      <c r="CV314" s="142">
        <v>0</v>
      </c>
      <c r="CW314" s="142">
        <v>0</v>
      </c>
      <c r="CX314" s="142">
        <v>0</v>
      </c>
      <c r="CY314" s="142">
        <v>0</v>
      </c>
      <c r="CZ314" s="142">
        <v>0</v>
      </c>
      <c r="DA314" s="144">
        <v>0</v>
      </c>
      <c r="DB314" s="142">
        <v>0</v>
      </c>
      <c r="DC314" s="142">
        <v>0</v>
      </c>
      <c r="DD314" s="144">
        <v>0</v>
      </c>
      <c r="DE314" s="144">
        <v>0</v>
      </c>
      <c r="DF314" s="143">
        <v>0</v>
      </c>
    </row>
    <row r="315" spans="1:110" ht="12.75" hidden="1" customHeight="1" outlineLevel="2" x14ac:dyDescent="0.25">
      <c r="A315" s="141">
        <v>1145</v>
      </c>
      <c r="B315" s="141" t="s">
        <v>557</v>
      </c>
      <c r="C315" s="141"/>
      <c r="D315" s="141"/>
      <c r="E315" s="141"/>
      <c r="F315" s="142">
        <v>0</v>
      </c>
      <c r="G315" s="142">
        <v>0</v>
      </c>
      <c r="H315" s="142">
        <v>0</v>
      </c>
      <c r="I315" s="142">
        <v>0</v>
      </c>
      <c r="J315" s="142">
        <v>0</v>
      </c>
      <c r="K315" s="142">
        <v>0</v>
      </c>
      <c r="L315" s="142">
        <v>0</v>
      </c>
      <c r="M315" s="142">
        <v>0</v>
      </c>
      <c r="N315" s="142">
        <v>0</v>
      </c>
      <c r="O315" s="142">
        <v>0</v>
      </c>
      <c r="P315" s="142">
        <v>0</v>
      </c>
      <c r="Q315" s="142">
        <v>0</v>
      </c>
      <c r="R315" s="142" t="s">
        <v>61</v>
      </c>
      <c r="S315" s="142">
        <v>0</v>
      </c>
      <c r="T315" s="143">
        <v>0</v>
      </c>
      <c r="U315" s="144"/>
      <c r="V315" s="144"/>
      <c r="W315" s="144"/>
      <c r="X315" s="144"/>
      <c r="Y315" s="142">
        <v>0</v>
      </c>
      <c r="Z315" s="142">
        <v>0</v>
      </c>
      <c r="AA315" s="142">
        <v>0</v>
      </c>
      <c r="AB315" s="142">
        <v>0</v>
      </c>
      <c r="AC315" s="142">
        <v>0</v>
      </c>
      <c r="AD315" s="142">
        <v>0</v>
      </c>
      <c r="AE315" s="142">
        <v>0</v>
      </c>
      <c r="AF315" s="142">
        <v>0</v>
      </c>
      <c r="AG315" s="144">
        <v>0</v>
      </c>
      <c r="AH315" s="142">
        <v>0</v>
      </c>
      <c r="AI315" s="142">
        <v>0</v>
      </c>
      <c r="AJ315" s="144">
        <v>0</v>
      </c>
      <c r="AK315" s="144">
        <v>0</v>
      </c>
      <c r="AL315" s="143">
        <v>0</v>
      </c>
      <c r="AM315" s="144"/>
      <c r="AN315" s="144"/>
      <c r="AO315" s="144"/>
      <c r="AP315" s="144"/>
      <c r="AQ315" s="142">
        <v>0</v>
      </c>
      <c r="AR315" s="142">
        <v>0</v>
      </c>
      <c r="AS315" s="142">
        <v>0</v>
      </c>
      <c r="AT315" s="142">
        <v>0</v>
      </c>
      <c r="AU315" s="142">
        <v>0</v>
      </c>
      <c r="AV315" s="142">
        <v>0</v>
      </c>
      <c r="AW315" s="142">
        <v>0</v>
      </c>
      <c r="AX315" s="142">
        <v>0</v>
      </c>
      <c r="AY315" s="144">
        <v>0</v>
      </c>
      <c r="AZ315" s="142">
        <v>0</v>
      </c>
      <c r="BA315" s="142">
        <v>0</v>
      </c>
      <c r="BB315" s="144">
        <v>0</v>
      </c>
      <c r="BC315" s="144">
        <v>0</v>
      </c>
      <c r="BD315" s="143">
        <v>0</v>
      </c>
      <c r="BE315" s="144"/>
      <c r="BF315" s="144"/>
      <c r="BG315" s="144"/>
      <c r="BH315" s="144"/>
      <c r="BI315" s="142">
        <v>0</v>
      </c>
      <c r="BJ315" s="142">
        <v>0</v>
      </c>
      <c r="BK315" s="142">
        <v>0</v>
      </c>
      <c r="BL315" s="142">
        <v>0</v>
      </c>
      <c r="BM315" s="142">
        <v>0</v>
      </c>
      <c r="BN315" s="142">
        <v>0</v>
      </c>
      <c r="BO315" s="142">
        <v>0</v>
      </c>
      <c r="BP315" s="142">
        <v>0</v>
      </c>
      <c r="BQ315" s="144">
        <v>0</v>
      </c>
      <c r="BR315" s="142">
        <v>0</v>
      </c>
      <c r="BS315" s="142">
        <v>0</v>
      </c>
      <c r="BT315" s="144">
        <v>0</v>
      </c>
      <c r="BU315" s="144">
        <v>0</v>
      </c>
      <c r="BV315" s="143">
        <v>0</v>
      </c>
      <c r="BW315" s="144"/>
      <c r="BX315" s="144"/>
      <c r="BY315" s="144"/>
      <c r="BZ315" s="144"/>
      <c r="CA315" s="142">
        <v>0</v>
      </c>
      <c r="CB315" s="142">
        <v>0</v>
      </c>
      <c r="CC315" s="142">
        <v>0</v>
      </c>
      <c r="CD315" s="142">
        <v>0</v>
      </c>
      <c r="CE315" s="142">
        <v>0</v>
      </c>
      <c r="CF315" s="142">
        <v>0</v>
      </c>
      <c r="CG315" s="142">
        <v>0</v>
      </c>
      <c r="CH315" s="142">
        <v>0</v>
      </c>
      <c r="CI315" s="144">
        <v>0</v>
      </c>
      <c r="CJ315" s="142">
        <v>0</v>
      </c>
      <c r="CK315" s="142">
        <v>0</v>
      </c>
      <c r="CL315" s="144">
        <v>0</v>
      </c>
      <c r="CM315" s="144">
        <v>0</v>
      </c>
      <c r="CN315" s="143">
        <v>0</v>
      </c>
      <c r="CO315" s="144"/>
      <c r="CP315" s="144"/>
      <c r="CQ315" s="144"/>
      <c r="CR315" s="144"/>
      <c r="CS315" s="142">
        <v>0</v>
      </c>
      <c r="CT315" s="142">
        <v>0</v>
      </c>
      <c r="CU315" s="142">
        <v>0</v>
      </c>
      <c r="CV315" s="142">
        <v>0</v>
      </c>
      <c r="CW315" s="142">
        <v>0</v>
      </c>
      <c r="CX315" s="142">
        <v>0</v>
      </c>
      <c r="CY315" s="142">
        <v>0</v>
      </c>
      <c r="CZ315" s="142">
        <v>0</v>
      </c>
      <c r="DA315" s="144">
        <v>0</v>
      </c>
      <c r="DB315" s="142">
        <v>0</v>
      </c>
      <c r="DC315" s="142">
        <v>0</v>
      </c>
      <c r="DD315" s="144">
        <v>0</v>
      </c>
      <c r="DE315" s="144">
        <v>0</v>
      </c>
      <c r="DF315" s="143">
        <v>0</v>
      </c>
    </row>
    <row r="316" spans="1:110" ht="12.75" hidden="1" customHeight="1" outlineLevel="2" x14ac:dyDescent="0.25">
      <c r="A316" s="141">
        <v>1148</v>
      </c>
      <c r="B316" s="141" t="s">
        <v>558</v>
      </c>
      <c r="C316" s="141"/>
      <c r="D316" s="141"/>
      <c r="E316" s="141"/>
      <c r="F316" s="142">
        <v>0</v>
      </c>
      <c r="G316" s="142">
        <v>0</v>
      </c>
      <c r="H316" s="142">
        <v>0</v>
      </c>
      <c r="I316" s="142">
        <v>0</v>
      </c>
      <c r="J316" s="142">
        <v>0</v>
      </c>
      <c r="K316" s="142">
        <v>0</v>
      </c>
      <c r="L316" s="142">
        <v>0</v>
      </c>
      <c r="M316" s="142">
        <v>0</v>
      </c>
      <c r="N316" s="142">
        <v>0</v>
      </c>
      <c r="O316" s="142">
        <v>0</v>
      </c>
      <c r="P316" s="142">
        <v>0</v>
      </c>
      <c r="Q316" s="142">
        <v>0</v>
      </c>
      <c r="R316" s="142" t="s">
        <v>61</v>
      </c>
      <c r="S316" s="142">
        <v>0</v>
      </c>
      <c r="T316" s="143">
        <v>0</v>
      </c>
      <c r="U316" s="144"/>
      <c r="V316" s="144"/>
      <c r="W316" s="144"/>
      <c r="X316" s="144"/>
      <c r="Y316" s="142">
        <v>0</v>
      </c>
      <c r="Z316" s="142">
        <v>0</v>
      </c>
      <c r="AA316" s="142">
        <v>0</v>
      </c>
      <c r="AB316" s="142">
        <v>0</v>
      </c>
      <c r="AC316" s="142">
        <v>0</v>
      </c>
      <c r="AD316" s="142">
        <v>0</v>
      </c>
      <c r="AE316" s="142">
        <v>0</v>
      </c>
      <c r="AF316" s="142">
        <v>0</v>
      </c>
      <c r="AG316" s="144">
        <v>0</v>
      </c>
      <c r="AH316" s="142">
        <v>0</v>
      </c>
      <c r="AI316" s="142">
        <v>0</v>
      </c>
      <c r="AJ316" s="144">
        <v>0</v>
      </c>
      <c r="AK316" s="144">
        <v>0</v>
      </c>
      <c r="AL316" s="143">
        <v>0</v>
      </c>
      <c r="AM316" s="144"/>
      <c r="AN316" s="144"/>
      <c r="AO316" s="144"/>
      <c r="AP316" s="144"/>
      <c r="AQ316" s="142">
        <v>0</v>
      </c>
      <c r="AR316" s="142">
        <v>0</v>
      </c>
      <c r="AS316" s="142">
        <v>0</v>
      </c>
      <c r="AT316" s="142">
        <v>0</v>
      </c>
      <c r="AU316" s="142">
        <v>0</v>
      </c>
      <c r="AV316" s="142">
        <v>0</v>
      </c>
      <c r="AW316" s="142">
        <v>0</v>
      </c>
      <c r="AX316" s="142">
        <v>0</v>
      </c>
      <c r="AY316" s="144">
        <v>0</v>
      </c>
      <c r="AZ316" s="142">
        <v>0</v>
      </c>
      <c r="BA316" s="142">
        <v>0</v>
      </c>
      <c r="BB316" s="144">
        <v>0</v>
      </c>
      <c r="BC316" s="144">
        <v>0</v>
      </c>
      <c r="BD316" s="143">
        <v>0</v>
      </c>
      <c r="BE316" s="144"/>
      <c r="BF316" s="144"/>
      <c r="BG316" s="144"/>
      <c r="BH316" s="144"/>
      <c r="BI316" s="142">
        <v>0</v>
      </c>
      <c r="BJ316" s="142">
        <v>0</v>
      </c>
      <c r="BK316" s="142">
        <v>0</v>
      </c>
      <c r="BL316" s="142">
        <v>0</v>
      </c>
      <c r="BM316" s="142">
        <v>0</v>
      </c>
      <c r="BN316" s="142">
        <v>0</v>
      </c>
      <c r="BO316" s="142">
        <v>0</v>
      </c>
      <c r="BP316" s="142">
        <v>0</v>
      </c>
      <c r="BQ316" s="144">
        <v>0</v>
      </c>
      <c r="BR316" s="142">
        <v>0</v>
      </c>
      <c r="BS316" s="142">
        <v>0</v>
      </c>
      <c r="BT316" s="144">
        <v>0</v>
      </c>
      <c r="BU316" s="144">
        <v>0</v>
      </c>
      <c r="BV316" s="143">
        <v>0</v>
      </c>
      <c r="BW316" s="144"/>
      <c r="BX316" s="144"/>
      <c r="BY316" s="144"/>
      <c r="BZ316" s="144"/>
      <c r="CA316" s="142">
        <v>0</v>
      </c>
      <c r="CB316" s="142">
        <v>0</v>
      </c>
      <c r="CC316" s="142">
        <v>0</v>
      </c>
      <c r="CD316" s="142">
        <v>0</v>
      </c>
      <c r="CE316" s="142">
        <v>0</v>
      </c>
      <c r="CF316" s="142">
        <v>0</v>
      </c>
      <c r="CG316" s="142">
        <v>0</v>
      </c>
      <c r="CH316" s="142">
        <v>0</v>
      </c>
      <c r="CI316" s="144">
        <v>0</v>
      </c>
      <c r="CJ316" s="142">
        <v>0</v>
      </c>
      <c r="CK316" s="142">
        <v>0</v>
      </c>
      <c r="CL316" s="144">
        <v>0</v>
      </c>
      <c r="CM316" s="144">
        <v>0</v>
      </c>
      <c r="CN316" s="143">
        <v>0</v>
      </c>
      <c r="CO316" s="144"/>
      <c r="CP316" s="144"/>
      <c r="CQ316" s="144"/>
      <c r="CR316" s="144"/>
      <c r="CS316" s="142">
        <v>0</v>
      </c>
      <c r="CT316" s="142">
        <v>0</v>
      </c>
      <c r="CU316" s="142">
        <v>0</v>
      </c>
      <c r="CV316" s="142">
        <v>0</v>
      </c>
      <c r="CW316" s="142">
        <v>0</v>
      </c>
      <c r="CX316" s="142">
        <v>0</v>
      </c>
      <c r="CY316" s="142">
        <v>0</v>
      </c>
      <c r="CZ316" s="142">
        <v>0</v>
      </c>
      <c r="DA316" s="144">
        <v>0</v>
      </c>
      <c r="DB316" s="142">
        <v>0</v>
      </c>
      <c r="DC316" s="142">
        <v>0</v>
      </c>
      <c r="DD316" s="144">
        <v>0</v>
      </c>
      <c r="DE316" s="144">
        <v>0</v>
      </c>
      <c r="DF316" s="143">
        <v>0</v>
      </c>
    </row>
    <row r="317" spans="1:110" ht="12.75" hidden="1" customHeight="1" outlineLevel="2" x14ac:dyDescent="0.25">
      <c r="A317" s="141">
        <v>1150</v>
      </c>
      <c r="B317" s="141" t="s">
        <v>559</v>
      </c>
      <c r="C317" s="141"/>
      <c r="D317" s="141"/>
      <c r="E317" s="141"/>
      <c r="F317" s="142">
        <v>0</v>
      </c>
      <c r="G317" s="142">
        <v>0</v>
      </c>
      <c r="H317" s="142">
        <v>0</v>
      </c>
      <c r="I317" s="142">
        <v>0</v>
      </c>
      <c r="J317" s="142">
        <v>0</v>
      </c>
      <c r="K317" s="142">
        <v>0</v>
      </c>
      <c r="L317" s="142">
        <v>0</v>
      </c>
      <c r="M317" s="142">
        <v>0</v>
      </c>
      <c r="N317" s="142">
        <v>0</v>
      </c>
      <c r="O317" s="142">
        <v>0</v>
      </c>
      <c r="P317" s="142">
        <v>0</v>
      </c>
      <c r="Q317" s="142">
        <v>0</v>
      </c>
      <c r="R317" s="142" t="s">
        <v>61</v>
      </c>
      <c r="S317" s="142">
        <v>0</v>
      </c>
      <c r="T317" s="143">
        <v>0</v>
      </c>
      <c r="U317" s="144"/>
      <c r="V317" s="144"/>
      <c r="W317" s="144"/>
      <c r="X317" s="144"/>
      <c r="Y317" s="142">
        <v>0</v>
      </c>
      <c r="Z317" s="142">
        <v>0</v>
      </c>
      <c r="AA317" s="142">
        <v>0</v>
      </c>
      <c r="AB317" s="142">
        <v>0</v>
      </c>
      <c r="AC317" s="142">
        <v>0</v>
      </c>
      <c r="AD317" s="142">
        <v>0</v>
      </c>
      <c r="AE317" s="142">
        <v>0</v>
      </c>
      <c r="AF317" s="142">
        <v>0</v>
      </c>
      <c r="AG317" s="144">
        <v>0</v>
      </c>
      <c r="AH317" s="142">
        <v>0</v>
      </c>
      <c r="AI317" s="142">
        <v>0</v>
      </c>
      <c r="AJ317" s="144">
        <v>0</v>
      </c>
      <c r="AK317" s="144">
        <v>0</v>
      </c>
      <c r="AL317" s="143">
        <v>0</v>
      </c>
      <c r="AM317" s="144"/>
      <c r="AN317" s="144"/>
      <c r="AO317" s="144"/>
      <c r="AP317" s="144"/>
      <c r="AQ317" s="142">
        <v>0</v>
      </c>
      <c r="AR317" s="142">
        <v>0</v>
      </c>
      <c r="AS317" s="142">
        <v>0</v>
      </c>
      <c r="AT317" s="142">
        <v>0</v>
      </c>
      <c r="AU317" s="142">
        <v>0</v>
      </c>
      <c r="AV317" s="142">
        <v>0</v>
      </c>
      <c r="AW317" s="142">
        <v>0</v>
      </c>
      <c r="AX317" s="142">
        <v>0</v>
      </c>
      <c r="AY317" s="144">
        <v>0</v>
      </c>
      <c r="AZ317" s="142">
        <v>0</v>
      </c>
      <c r="BA317" s="142">
        <v>0</v>
      </c>
      <c r="BB317" s="144">
        <v>0</v>
      </c>
      <c r="BC317" s="144">
        <v>0</v>
      </c>
      <c r="BD317" s="143">
        <v>0</v>
      </c>
      <c r="BE317" s="144"/>
      <c r="BF317" s="144"/>
      <c r="BG317" s="144"/>
      <c r="BH317" s="144"/>
      <c r="BI317" s="142">
        <v>0</v>
      </c>
      <c r="BJ317" s="142">
        <v>0</v>
      </c>
      <c r="BK317" s="142">
        <v>0</v>
      </c>
      <c r="BL317" s="142">
        <v>0</v>
      </c>
      <c r="BM317" s="142">
        <v>0</v>
      </c>
      <c r="BN317" s="142">
        <v>0</v>
      </c>
      <c r="BO317" s="142">
        <v>0</v>
      </c>
      <c r="BP317" s="142">
        <v>0</v>
      </c>
      <c r="BQ317" s="144">
        <v>0</v>
      </c>
      <c r="BR317" s="142">
        <v>0</v>
      </c>
      <c r="BS317" s="142">
        <v>0</v>
      </c>
      <c r="BT317" s="144">
        <v>0</v>
      </c>
      <c r="BU317" s="144">
        <v>0</v>
      </c>
      <c r="BV317" s="143">
        <v>0</v>
      </c>
      <c r="BW317" s="144"/>
      <c r="BX317" s="144"/>
      <c r="BY317" s="144"/>
      <c r="BZ317" s="144"/>
      <c r="CA317" s="142">
        <v>0</v>
      </c>
      <c r="CB317" s="142">
        <v>0</v>
      </c>
      <c r="CC317" s="142">
        <v>0</v>
      </c>
      <c r="CD317" s="142">
        <v>0</v>
      </c>
      <c r="CE317" s="142">
        <v>0</v>
      </c>
      <c r="CF317" s="142">
        <v>0</v>
      </c>
      <c r="CG317" s="142">
        <v>0</v>
      </c>
      <c r="CH317" s="142">
        <v>0</v>
      </c>
      <c r="CI317" s="144">
        <v>0</v>
      </c>
      <c r="CJ317" s="142">
        <v>0</v>
      </c>
      <c r="CK317" s="142">
        <v>0</v>
      </c>
      <c r="CL317" s="144">
        <v>0</v>
      </c>
      <c r="CM317" s="144">
        <v>0</v>
      </c>
      <c r="CN317" s="143">
        <v>0</v>
      </c>
      <c r="CO317" s="144"/>
      <c r="CP317" s="144"/>
      <c r="CQ317" s="144"/>
      <c r="CR317" s="144"/>
      <c r="CS317" s="142">
        <v>0</v>
      </c>
      <c r="CT317" s="142">
        <v>0</v>
      </c>
      <c r="CU317" s="142">
        <v>0</v>
      </c>
      <c r="CV317" s="142">
        <v>0</v>
      </c>
      <c r="CW317" s="142">
        <v>0</v>
      </c>
      <c r="CX317" s="142">
        <v>0</v>
      </c>
      <c r="CY317" s="142">
        <v>0</v>
      </c>
      <c r="CZ317" s="142">
        <v>0</v>
      </c>
      <c r="DA317" s="144">
        <v>0</v>
      </c>
      <c r="DB317" s="142">
        <v>0</v>
      </c>
      <c r="DC317" s="142">
        <v>0</v>
      </c>
      <c r="DD317" s="144">
        <v>0</v>
      </c>
      <c r="DE317" s="144">
        <v>0</v>
      </c>
      <c r="DF317" s="143">
        <v>0</v>
      </c>
    </row>
    <row r="318" spans="1:110" ht="12.75" hidden="1" customHeight="1" outlineLevel="2" x14ac:dyDescent="0.25">
      <c r="A318" s="141">
        <v>1160</v>
      </c>
      <c r="B318" s="141" t="s">
        <v>560</v>
      </c>
      <c r="C318" s="141"/>
      <c r="D318" s="141"/>
      <c r="E318" s="141"/>
      <c r="F318" s="142">
        <v>0</v>
      </c>
      <c r="G318" s="142">
        <v>0</v>
      </c>
      <c r="H318" s="142">
        <v>0</v>
      </c>
      <c r="I318" s="142">
        <v>0</v>
      </c>
      <c r="J318" s="142">
        <v>0</v>
      </c>
      <c r="K318" s="142">
        <v>0</v>
      </c>
      <c r="L318" s="142">
        <v>0</v>
      </c>
      <c r="M318" s="142">
        <v>0</v>
      </c>
      <c r="N318" s="142">
        <v>0</v>
      </c>
      <c r="O318" s="142">
        <v>0</v>
      </c>
      <c r="P318" s="142">
        <v>0</v>
      </c>
      <c r="Q318" s="142">
        <v>0</v>
      </c>
      <c r="R318" s="142" t="s">
        <v>61</v>
      </c>
      <c r="S318" s="142">
        <v>0</v>
      </c>
      <c r="T318" s="143">
        <v>0</v>
      </c>
      <c r="U318" s="144"/>
      <c r="V318" s="144"/>
      <c r="W318" s="144"/>
      <c r="X318" s="144"/>
      <c r="Y318" s="142">
        <v>0</v>
      </c>
      <c r="Z318" s="142">
        <v>0</v>
      </c>
      <c r="AA318" s="142">
        <v>0</v>
      </c>
      <c r="AB318" s="142">
        <v>0</v>
      </c>
      <c r="AC318" s="142">
        <v>0</v>
      </c>
      <c r="AD318" s="142">
        <v>0</v>
      </c>
      <c r="AE318" s="142">
        <v>0</v>
      </c>
      <c r="AF318" s="142">
        <v>0</v>
      </c>
      <c r="AG318" s="144">
        <v>0</v>
      </c>
      <c r="AH318" s="142">
        <v>0</v>
      </c>
      <c r="AI318" s="142">
        <v>0</v>
      </c>
      <c r="AJ318" s="144">
        <v>0</v>
      </c>
      <c r="AK318" s="144">
        <v>0</v>
      </c>
      <c r="AL318" s="143">
        <v>0</v>
      </c>
      <c r="AM318" s="144"/>
      <c r="AN318" s="144"/>
      <c r="AO318" s="144"/>
      <c r="AP318" s="144"/>
      <c r="AQ318" s="142">
        <v>0</v>
      </c>
      <c r="AR318" s="142">
        <v>0</v>
      </c>
      <c r="AS318" s="142">
        <v>0</v>
      </c>
      <c r="AT318" s="142">
        <v>0</v>
      </c>
      <c r="AU318" s="142">
        <v>0</v>
      </c>
      <c r="AV318" s="142">
        <v>0</v>
      </c>
      <c r="AW318" s="142">
        <v>0</v>
      </c>
      <c r="AX318" s="142">
        <v>0</v>
      </c>
      <c r="AY318" s="144">
        <v>0</v>
      </c>
      <c r="AZ318" s="142">
        <v>0</v>
      </c>
      <c r="BA318" s="142">
        <v>0</v>
      </c>
      <c r="BB318" s="144">
        <v>0</v>
      </c>
      <c r="BC318" s="144">
        <v>0</v>
      </c>
      <c r="BD318" s="143">
        <v>0</v>
      </c>
      <c r="BE318" s="144"/>
      <c r="BF318" s="144"/>
      <c r="BG318" s="144"/>
      <c r="BH318" s="144"/>
      <c r="BI318" s="142">
        <v>0</v>
      </c>
      <c r="BJ318" s="142">
        <v>0</v>
      </c>
      <c r="BK318" s="142">
        <v>0</v>
      </c>
      <c r="BL318" s="142">
        <v>0</v>
      </c>
      <c r="BM318" s="142">
        <v>0</v>
      </c>
      <c r="BN318" s="142">
        <v>0</v>
      </c>
      <c r="BO318" s="142">
        <v>0</v>
      </c>
      <c r="BP318" s="142">
        <v>0</v>
      </c>
      <c r="BQ318" s="144">
        <v>0</v>
      </c>
      <c r="BR318" s="142">
        <v>0</v>
      </c>
      <c r="BS318" s="142">
        <v>0</v>
      </c>
      <c r="BT318" s="144">
        <v>0</v>
      </c>
      <c r="BU318" s="144">
        <v>0</v>
      </c>
      <c r="BV318" s="143">
        <v>0</v>
      </c>
      <c r="BW318" s="144"/>
      <c r="BX318" s="144"/>
      <c r="BY318" s="144"/>
      <c r="BZ318" s="144"/>
      <c r="CA318" s="142">
        <v>0</v>
      </c>
      <c r="CB318" s="142">
        <v>0</v>
      </c>
      <c r="CC318" s="142">
        <v>0</v>
      </c>
      <c r="CD318" s="142">
        <v>0</v>
      </c>
      <c r="CE318" s="142">
        <v>0</v>
      </c>
      <c r="CF318" s="142">
        <v>0</v>
      </c>
      <c r="CG318" s="142">
        <v>0</v>
      </c>
      <c r="CH318" s="142">
        <v>0</v>
      </c>
      <c r="CI318" s="144">
        <v>0</v>
      </c>
      <c r="CJ318" s="142">
        <v>0</v>
      </c>
      <c r="CK318" s="142">
        <v>0</v>
      </c>
      <c r="CL318" s="144">
        <v>0</v>
      </c>
      <c r="CM318" s="144">
        <v>0</v>
      </c>
      <c r="CN318" s="143">
        <v>0</v>
      </c>
      <c r="CO318" s="144"/>
      <c r="CP318" s="144"/>
      <c r="CQ318" s="144"/>
      <c r="CR318" s="144"/>
      <c r="CS318" s="142">
        <v>0</v>
      </c>
      <c r="CT318" s="142">
        <v>0</v>
      </c>
      <c r="CU318" s="142">
        <v>0</v>
      </c>
      <c r="CV318" s="142">
        <v>0</v>
      </c>
      <c r="CW318" s="142">
        <v>0</v>
      </c>
      <c r="CX318" s="142">
        <v>0</v>
      </c>
      <c r="CY318" s="142">
        <v>0</v>
      </c>
      <c r="CZ318" s="142">
        <v>0</v>
      </c>
      <c r="DA318" s="144">
        <v>0</v>
      </c>
      <c r="DB318" s="142">
        <v>0</v>
      </c>
      <c r="DC318" s="142">
        <v>0</v>
      </c>
      <c r="DD318" s="144">
        <v>0</v>
      </c>
      <c r="DE318" s="144">
        <v>0</v>
      </c>
      <c r="DF318" s="143">
        <v>0</v>
      </c>
    </row>
    <row r="319" spans="1:110" ht="12.75" hidden="1" customHeight="1" outlineLevel="2" x14ac:dyDescent="0.25">
      <c r="A319" s="141">
        <v>1170</v>
      </c>
      <c r="B319" s="141" t="s">
        <v>561</v>
      </c>
      <c r="C319" s="141"/>
      <c r="D319" s="141"/>
      <c r="E319" s="141"/>
      <c r="F319" s="142">
        <v>0</v>
      </c>
      <c r="G319" s="142">
        <v>0</v>
      </c>
      <c r="H319" s="142">
        <v>0</v>
      </c>
      <c r="I319" s="142">
        <v>0</v>
      </c>
      <c r="J319" s="142">
        <v>0</v>
      </c>
      <c r="K319" s="142">
        <v>0</v>
      </c>
      <c r="L319" s="142">
        <v>0</v>
      </c>
      <c r="M319" s="142">
        <v>0</v>
      </c>
      <c r="N319" s="142">
        <v>0</v>
      </c>
      <c r="O319" s="142">
        <v>0</v>
      </c>
      <c r="P319" s="142">
        <v>0</v>
      </c>
      <c r="Q319" s="142">
        <v>0</v>
      </c>
      <c r="R319" s="142" t="s">
        <v>61</v>
      </c>
      <c r="S319" s="142">
        <v>0</v>
      </c>
      <c r="T319" s="143">
        <v>0</v>
      </c>
      <c r="U319" s="144"/>
      <c r="V319" s="144"/>
      <c r="W319" s="144"/>
      <c r="X319" s="144"/>
      <c r="Y319" s="142">
        <v>0</v>
      </c>
      <c r="Z319" s="142">
        <v>0</v>
      </c>
      <c r="AA319" s="142">
        <v>0</v>
      </c>
      <c r="AB319" s="142">
        <v>0</v>
      </c>
      <c r="AC319" s="142">
        <v>0</v>
      </c>
      <c r="AD319" s="142">
        <v>0</v>
      </c>
      <c r="AE319" s="142">
        <v>0</v>
      </c>
      <c r="AF319" s="142">
        <v>0</v>
      </c>
      <c r="AG319" s="144">
        <v>0</v>
      </c>
      <c r="AH319" s="142">
        <v>0</v>
      </c>
      <c r="AI319" s="142">
        <v>0</v>
      </c>
      <c r="AJ319" s="144">
        <v>0</v>
      </c>
      <c r="AK319" s="144">
        <v>0</v>
      </c>
      <c r="AL319" s="143">
        <v>0</v>
      </c>
      <c r="AM319" s="144"/>
      <c r="AN319" s="144"/>
      <c r="AO319" s="144"/>
      <c r="AP319" s="144"/>
      <c r="AQ319" s="142">
        <v>0</v>
      </c>
      <c r="AR319" s="142">
        <v>0</v>
      </c>
      <c r="AS319" s="142">
        <v>0</v>
      </c>
      <c r="AT319" s="142">
        <v>0</v>
      </c>
      <c r="AU319" s="142">
        <v>0</v>
      </c>
      <c r="AV319" s="142">
        <v>0</v>
      </c>
      <c r="AW319" s="142">
        <v>0</v>
      </c>
      <c r="AX319" s="142">
        <v>0</v>
      </c>
      <c r="AY319" s="144">
        <v>0</v>
      </c>
      <c r="AZ319" s="142">
        <v>0</v>
      </c>
      <c r="BA319" s="142">
        <v>0</v>
      </c>
      <c r="BB319" s="144">
        <v>0</v>
      </c>
      <c r="BC319" s="144">
        <v>0</v>
      </c>
      <c r="BD319" s="143">
        <v>0</v>
      </c>
      <c r="BE319" s="144"/>
      <c r="BF319" s="144"/>
      <c r="BG319" s="144"/>
      <c r="BH319" s="144"/>
      <c r="BI319" s="142">
        <v>0</v>
      </c>
      <c r="BJ319" s="142">
        <v>0</v>
      </c>
      <c r="BK319" s="142">
        <v>0</v>
      </c>
      <c r="BL319" s="142">
        <v>0</v>
      </c>
      <c r="BM319" s="142">
        <v>0</v>
      </c>
      <c r="BN319" s="142">
        <v>0</v>
      </c>
      <c r="BO319" s="142">
        <v>0</v>
      </c>
      <c r="BP319" s="142">
        <v>0</v>
      </c>
      <c r="BQ319" s="144">
        <v>0</v>
      </c>
      <c r="BR319" s="142">
        <v>0</v>
      </c>
      <c r="BS319" s="142">
        <v>0</v>
      </c>
      <c r="BT319" s="144">
        <v>0</v>
      </c>
      <c r="BU319" s="144">
        <v>0</v>
      </c>
      <c r="BV319" s="143">
        <v>0</v>
      </c>
      <c r="BW319" s="144"/>
      <c r="BX319" s="144"/>
      <c r="BY319" s="144"/>
      <c r="BZ319" s="144"/>
      <c r="CA319" s="142">
        <v>0</v>
      </c>
      <c r="CB319" s="142">
        <v>0</v>
      </c>
      <c r="CC319" s="142">
        <v>0</v>
      </c>
      <c r="CD319" s="142">
        <v>0</v>
      </c>
      <c r="CE319" s="142">
        <v>0</v>
      </c>
      <c r="CF319" s="142">
        <v>0</v>
      </c>
      <c r="CG319" s="142">
        <v>0</v>
      </c>
      <c r="CH319" s="142">
        <v>0</v>
      </c>
      <c r="CI319" s="144">
        <v>0</v>
      </c>
      <c r="CJ319" s="142">
        <v>0</v>
      </c>
      <c r="CK319" s="142">
        <v>0</v>
      </c>
      <c r="CL319" s="144">
        <v>0</v>
      </c>
      <c r="CM319" s="144">
        <v>0</v>
      </c>
      <c r="CN319" s="143">
        <v>0</v>
      </c>
      <c r="CO319" s="144"/>
      <c r="CP319" s="144"/>
      <c r="CQ319" s="144"/>
      <c r="CR319" s="144"/>
      <c r="CS319" s="142">
        <v>0</v>
      </c>
      <c r="CT319" s="142">
        <v>0</v>
      </c>
      <c r="CU319" s="142">
        <v>0</v>
      </c>
      <c r="CV319" s="142">
        <v>0</v>
      </c>
      <c r="CW319" s="142">
        <v>0</v>
      </c>
      <c r="CX319" s="142">
        <v>0</v>
      </c>
      <c r="CY319" s="142">
        <v>0</v>
      </c>
      <c r="CZ319" s="142">
        <v>0</v>
      </c>
      <c r="DA319" s="144">
        <v>0</v>
      </c>
      <c r="DB319" s="142">
        <v>0</v>
      </c>
      <c r="DC319" s="142">
        <v>0</v>
      </c>
      <c r="DD319" s="144">
        <v>0</v>
      </c>
      <c r="DE319" s="144">
        <v>0</v>
      </c>
      <c r="DF319" s="143">
        <v>0</v>
      </c>
    </row>
    <row r="320" spans="1:110" ht="12.75" hidden="1" customHeight="1" outlineLevel="2" x14ac:dyDescent="0.25">
      <c r="A320" s="141">
        <v>1180</v>
      </c>
      <c r="B320" s="141" t="s">
        <v>562</v>
      </c>
      <c r="C320" s="141"/>
      <c r="D320" s="141"/>
      <c r="E320" s="141"/>
      <c r="F320" s="142">
        <v>0</v>
      </c>
      <c r="G320" s="142">
        <v>0</v>
      </c>
      <c r="H320" s="142">
        <v>0</v>
      </c>
      <c r="I320" s="142">
        <v>0</v>
      </c>
      <c r="J320" s="142">
        <v>0</v>
      </c>
      <c r="K320" s="142">
        <v>0</v>
      </c>
      <c r="L320" s="142">
        <v>0</v>
      </c>
      <c r="M320" s="142">
        <v>0</v>
      </c>
      <c r="N320" s="142">
        <v>0</v>
      </c>
      <c r="O320" s="142">
        <v>0</v>
      </c>
      <c r="P320" s="142">
        <v>0</v>
      </c>
      <c r="Q320" s="142">
        <v>0</v>
      </c>
      <c r="R320" s="142" t="s">
        <v>61</v>
      </c>
      <c r="S320" s="142">
        <v>0</v>
      </c>
      <c r="T320" s="143">
        <v>0</v>
      </c>
      <c r="U320" s="144"/>
      <c r="V320" s="144"/>
      <c r="W320" s="144"/>
      <c r="X320" s="144"/>
      <c r="Y320" s="142">
        <v>0</v>
      </c>
      <c r="Z320" s="142">
        <v>0</v>
      </c>
      <c r="AA320" s="142">
        <v>0</v>
      </c>
      <c r="AB320" s="142">
        <v>0</v>
      </c>
      <c r="AC320" s="142">
        <v>0</v>
      </c>
      <c r="AD320" s="142">
        <v>0</v>
      </c>
      <c r="AE320" s="142">
        <v>0</v>
      </c>
      <c r="AF320" s="142">
        <v>0</v>
      </c>
      <c r="AG320" s="144">
        <v>0</v>
      </c>
      <c r="AH320" s="142">
        <v>0</v>
      </c>
      <c r="AI320" s="142">
        <v>0</v>
      </c>
      <c r="AJ320" s="144">
        <v>0</v>
      </c>
      <c r="AK320" s="144">
        <v>0</v>
      </c>
      <c r="AL320" s="143">
        <v>0</v>
      </c>
      <c r="AM320" s="144"/>
      <c r="AN320" s="144"/>
      <c r="AO320" s="144"/>
      <c r="AP320" s="144"/>
      <c r="AQ320" s="142">
        <v>0</v>
      </c>
      <c r="AR320" s="142">
        <v>0</v>
      </c>
      <c r="AS320" s="142">
        <v>0</v>
      </c>
      <c r="AT320" s="142">
        <v>0</v>
      </c>
      <c r="AU320" s="142">
        <v>0</v>
      </c>
      <c r="AV320" s="142">
        <v>0</v>
      </c>
      <c r="AW320" s="142">
        <v>0</v>
      </c>
      <c r="AX320" s="142">
        <v>0</v>
      </c>
      <c r="AY320" s="144">
        <v>0</v>
      </c>
      <c r="AZ320" s="142">
        <v>0</v>
      </c>
      <c r="BA320" s="142">
        <v>0</v>
      </c>
      <c r="BB320" s="144">
        <v>0</v>
      </c>
      <c r="BC320" s="144">
        <v>0</v>
      </c>
      <c r="BD320" s="143">
        <v>0</v>
      </c>
      <c r="BE320" s="144"/>
      <c r="BF320" s="144"/>
      <c r="BG320" s="144"/>
      <c r="BH320" s="144"/>
      <c r="BI320" s="142">
        <v>0</v>
      </c>
      <c r="BJ320" s="142">
        <v>0</v>
      </c>
      <c r="BK320" s="142">
        <v>0</v>
      </c>
      <c r="BL320" s="142">
        <v>0</v>
      </c>
      <c r="BM320" s="142">
        <v>0</v>
      </c>
      <c r="BN320" s="142">
        <v>0</v>
      </c>
      <c r="BO320" s="142">
        <v>0</v>
      </c>
      <c r="BP320" s="142">
        <v>0</v>
      </c>
      <c r="BQ320" s="144">
        <v>0</v>
      </c>
      <c r="BR320" s="142">
        <v>0</v>
      </c>
      <c r="BS320" s="142">
        <v>0</v>
      </c>
      <c r="BT320" s="144">
        <v>0</v>
      </c>
      <c r="BU320" s="144">
        <v>0</v>
      </c>
      <c r="BV320" s="143">
        <v>0</v>
      </c>
      <c r="BW320" s="144"/>
      <c r="BX320" s="144"/>
      <c r="BY320" s="144"/>
      <c r="BZ320" s="144"/>
      <c r="CA320" s="142">
        <v>0</v>
      </c>
      <c r="CB320" s="142">
        <v>0</v>
      </c>
      <c r="CC320" s="142">
        <v>0</v>
      </c>
      <c r="CD320" s="142">
        <v>0</v>
      </c>
      <c r="CE320" s="142">
        <v>0</v>
      </c>
      <c r="CF320" s="142">
        <v>0</v>
      </c>
      <c r="CG320" s="142">
        <v>0</v>
      </c>
      <c r="CH320" s="142">
        <v>0</v>
      </c>
      <c r="CI320" s="144">
        <v>0</v>
      </c>
      <c r="CJ320" s="142">
        <v>0</v>
      </c>
      <c r="CK320" s="142">
        <v>0</v>
      </c>
      <c r="CL320" s="144">
        <v>0</v>
      </c>
      <c r="CM320" s="144">
        <v>0</v>
      </c>
      <c r="CN320" s="143">
        <v>0</v>
      </c>
      <c r="CO320" s="144"/>
      <c r="CP320" s="144"/>
      <c r="CQ320" s="144"/>
      <c r="CR320" s="144"/>
      <c r="CS320" s="142">
        <v>0</v>
      </c>
      <c r="CT320" s="142">
        <v>0</v>
      </c>
      <c r="CU320" s="142">
        <v>0</v>
      </c>
      <c r="CV320" s="142">
        <v>0</v>
      </c>
      <c r="CW320" s="142">
        <v>0</v>
      </c>
      <c r="CX320" s="142">
        <v>0</v>
      </c>
      <c r="CY320" s="142">
        <v>0</v>
      </c>
      <c r="CZ320" s="142">
        <v>0</v>
      </c>
      <c r="DA320" s="144">
        <v>0</v>
      </c>
      <c r="DB320" s="142">
        <v>0</v>
      </c>
      <c r="DC320" s="142">
        <v>0</v>
      </c>
      <c r="DD320" s="144">
        <v>0</v>
      </c>
      <c r="DE320" s="144">
        <v>0</v>
      </c>
      <c r="DF320" s="143">
        <v>0</v>
      </c>
    </row>
    <row r="321" spans="1:110" ht="12.75" hidden="1" customHeight="1" outlineLevel="2" x14ac:dyDescent="0.25">
      <c r="A321" s="141">
        <v>1190</v>
      </c>
      <c r="B321" s="141" t="s">
        <v>563</v>
      </c>
      <c r="C321" s="141"/>
      <c r="D321" s="141"/>
      <c r="E321" s="141"/>
      <c r="F321" s="142">
        <v>0</v>
      </c>
      <c r="G321" s="142">
        <v>0</v>
      </c>
      <c r="H321" s="142">
        <v>0</v>
      </c>
      <c r="I321" s="142">
        <v>0</v>
      </c>
      <c r="J321" s="142">
        <v>0</v>
      </c>
      <c r="K321" s="142">
        <v>0</v>
      </c>
      <c r="L321" s="142">
        <v>0</v>
      </c>
      <c r="M321" s="142">
        <v>0</v>
      </c>
      <c r="N321" s="142">
        <v>0</v>
      </c>
      <c r="O321" s="142">
        <v>0</v>
      </c>
      <c r="P321" s="142">
        <v>0</v>
      </c>
      <c r="Q321" s="142">
        <v>0</v>
      </c>
      <c r="R321" s="142" t="s">
        <v>61</v>
      </c>
      <c r="S321" s="142">
        <v>0</v>
      </c>
      <c r="T321" s="143">
        <v>0</v>
      </c>
      <c r="U321" s="144"/>
      <c r="V321" s="144"/>
      <c r="W321" s="144"/>
      <c r="X321" s="144"/>
      <c r="Y321" s="142">
        <v>0</v>
      </c>
      <c r="Z321" s="142">
        <v>0</v>
      </c>
      <c r="AA321" s="142">
        <v>0</v>
      </c>
      <c r="AB321" s="142">
        <v>0</v>
      </c>
      <c r="AC321" s="142">
        <v>0</v>
      </c>
      <c r="AD321" s="142">
        <v>0</v>
      </c>
      <c r="AE321" s="142">
        <v>0</v>
      </c>
      <c r="AF321" s="142">
        <v>0</v>
      </c>
      <c r="AG321" s="144">
        <v>0</v>
      </c>
      <c r="AH321" s="142">
        <v>0</v>
      </c>
      <c r="AI321" s="142">
        <v>0</v>
      </c>
      <c r="AJ321" s="144">
        <v>0</v>
      </c>
      <c r="AK321" s="144">
        <v>0</v>
      </c>
      <c r="AL321" s="143">
        <v>0</v>
      </c>
      <c r="AM321" s="144"/>
      <c r="AN321" s="144"/>
      <c r="AO321" s="144"/>
      <c r="AP321" s="144"/>
      <c r="AQ321" s="142">
        <v>0</v>
      </c>
      <c r="AR321" s="142">
        <v>0</v>
      </c>
      <c r="AS321" s="142">
        <v>0</v>
      </c>
      <c r="AT321" s="142">
        <v>0</v>
      </c>
      <c r="AU321" s="142">
        <v>0</v>
      </c>
      <c r="AV321" s="142">
        <v>0</v>
      </c>
      <c r="AW321" s="142">
        <v>0</v>
      </c>
      <c r="AX321" s="142">
        <v>0</v>
      </c>
      <c r="AY321" s="144">
        <v>0</v>
      </c>
      <c r="AZ321" s="142">
        <v>0</v>
      </c>
      <c r="BA321" s="142">
        <v>0</v>
      </c>
      <c r="BB321" s="144">
        <v>0</v>
      </c>
      <c r="BC321" s="144">
        <v>0</v>
      </c>
      <c r="BD321" s="143">
        <v>0</v>
      </c>
      <c r="BE321" s="144"/>
      <c r="BF321" s="144"/>
      <c r="BG321" s="144"/>
      <c r="BH321" s="144"/>
      <c r="BI321" s="142">
        <v>0</v>
      </c>
      <c r="BJ321" s="142">
        <v>0</v>
      </c>
      <c r="BK321" s="142">
        <v>0</v>
      </c>
      <c r="BL321" s="142">
        <v>0</v>
      </c>
      <c r="BM321" s="142">
        <v>0</v>
      </c>
      <c r="BN321" s="142">
        <v>0</v>
      </c>
      <c r="BO321" s="142">
        <v>0</v>
      </c>
      <c r="BP321" s="142">
        <v>0</v>
      </c>
      <c r="BQ321" s="144">
        <v>0</v>
      </c>
      <c r="BR321" s="142">
        <v>0</v>
      </c>
      <c r="BS321" s="142">
        <v>0</v>
      </c>
      <c r="BT321" s="144">
        <v>0</v>
      </c>
      <c r="BU321" s="144">
        <v>0</v>
      </c>
      <c r="BV321" s="143">
        <v>0</v>
      </c>
      <c r="BW321" s="144"/>
      <c r="BX321" s="144"/>
      <c r="BY321" s="144"/>
      <c r="BZ321" s="144"/>
      <c r="CA321" s="142">
        <v>0</v>
      </c>
      <c r="CB321" s="142">
        <v>0</v>
      </c>
      <c r="CC321" s="142">
        <v>0</v>
      </c>
      <c r="CD321" s="142">
        <v>0</v>
      </c>
      <c r="CE321" s="142">
        <v>0</v>
      </c>
      <c r="CF321" s="142">
        <v>0</v>
      </c>
      <c r="CG321" s="142">
        <v>0</v>
      </c>
      <c r="CH321" s="142">
        <v>0</v>
      </c>
      <c r="CI321" s="144">
        <v>0</v>
      </c>
      <c r="CJ321" s="142">
        <v>0</v>
      </c>
      <c r="CK321" s="142">
        <v>0</v>
      </c>
      <c r="CL321" s="144">
        <v>0</v>
      </c>
      <c r="CM321" s="144">
        <v>0</v>
      </c>
      <c r="CN321" s="143">
        <v>0</v>
      </c>
      <c r="CO321" s="144"/>
      <c r="CP321" s="144"/>
      <c r="CQ321" s="144"/>
      <c r="CR321" s="144"/>
      <c r="CS321" s="142">
        <v>0</v>
      </c>
      <c r="CT321" s="142">
        <v>0</v>
      </c>
      <c r="CU321" s="142">
        <v>0</v>
      </c>
      <c r="CV321" s="142">
        <v>0</v>
      </c>
      <c r="CW321" s="142">
        <v>0</v>
      </c>
      <c r="CX321" s="142">
        <v>0</v>
      </c>
      <c r="CY321" s="142">
        <v>0</v>
      </c>
      <c r="CZ321" s="142">
        <v>0</v>
      </c>
      <c r="DA321" s="144">
        <v>0</v>
      </c>
      <c r="DB321" s="142">
        <v>0</v>
      </c>
      <c r="DC321" s="142">
        <v>0</v>
      </c>
      <c r="DD321" s="144">
        <v>0</v>
      </c>
      <c r="DE321" s="144">
        <v>0</v>
      </c>
      <c r="DF321" s="143">
        <v>0</v>
      </c>
    </row>
    <row r="322" spans="1:110" ht="12.75" hidden="1" customHeight="1" outlineLevel="2" x14ac:dyDescent="0.25">
      <c r="A322" s="141">
        <v>1200</v>
      </c>
      <c r="B322" s="141" t="s">
        <v>564</v>
      </c>
      <c r="C322" s="141"/>
      <c r="D322" s="141"/>
      <c r="E322" s="141"/>
      <c r="F322" s="142">
        <v>0</v>
      </c>
      <c r="G322" s="142">
        <v>0</v>
      </c>
      <c r="H322" s="142">
        <v>0</v>
      </c>
      <c r="I322" s="142">
        <v>0</v>
      </c>
      <c r="J322" s="142">
        <v>0</v>
      </c>
      <c r="K322" s="142">
        <v>0</v>
      </c>
      <c r="L322" s="142">
        <v>0</v>
      </c>
      <c r="M322" s="142">
        <v>0</v>
      </c>
      <c r="N322" s="142">
        <v>0</v>
      </c>
      <c r="O322" s="142">
        <v>0</v>
      </c>
      <c r="P322" s="142">
        <v>0</v>
      </c>
      <c r="Q322" s="142">
        <v>0</v>
      </c>
      <c r="R322" s="142" t="s">
        <v>61</v>
      </c>
      <c r="S322" s="142">
        <v>0</v>
      </c>
      <c r="T322" s="143">
        <v>0</v>
      </c>
      <c r="U322" s="144"/>
      <c r="V322" s="144"/>
      <c r="W322" s="144"/>
      <c r="X322" s="144"/>
      <c r="Y322" s="142">
        <v>0</v>
      </c>
      <c r="Z322" s="142">
        <v>0</v>
      </c>
      <c r="AA322" s="142">
        <v>0</v>
      </c>
      <c r="AB322" s="142">
        <v>0</v>
      </c>
      <c r="AC322" s="142">
        <v>0</v>
      </c>
      <c r="AD322" s="142">
        <v>0</v>
      </c>
      <c r="AE322" s="142">
        <v>0</v>
      </c>
      <c r="AF322" s="142">
        <v>0</v>
      </c>
      <c r="AG322" s="144">
        <v>0</v>
      </c>
      <c r="AH322" s="142">
        <v>0</v>
      </c>
      <c r="AI322" s="142">
        <v>0</v>
      </c>
      <c r="AJ322" s="144">
        <v>0</v>
      </c>
      <c r="AK322" s="144">
        <v>0</v>
      </c>
      <c r="AL322" s="143">
        <v>0</v>
      </c>
      <c r="AM322" s="144"/>
      <c r="AN322" s="144"/>
      <c r="AO322" s="144"/>
      <c r="AP322" s="144"/>
      <c r="AQ322" s="142">
        <v>0</v>
      </c>
      <c r="AR322" s="142">
        <v>0</v>
      </c>
      <c r="AS322" s="142">
        <v>0</v>
      </c>
      <c r="AT322" s="142">
        <v>0</v>
      </c>
      <c r="AU322" s="142">
        <v>0</v>
      </c>
      <c r="AV322" s="142">
        <v>0</v>
      </c>
      <c r="AW322" s="142">
        <v>0</v>
      </c>
      <c r="AX322" s="142">
        <v>0</v>
      </c>
      <c r="AY322" s="144">
        <v>0</v>
      </c>
      <c r="AZ322" s="142">
        <v>0</v>
      </c>
      <c r="BA322" s="142">
        <v>0</v>
      </c>
      <c r="BB322" s="144">
        <v>0</v>
      </c>
      <c r="BC322" s="144">
        <v>0</v>
      </c>
      <c r="BD322" s="143">
        <v>0</v>
      </c>
      <c r="BE322" s="144"/>
      <c r="BF322" s="144"/>
      <c r="BG322" s="144"/>
      <c r="BH322" s="144"/>
      <c r="BI322" s="142">
        <v>0</v>
      </c>
      <c r="BJ322" s="142">
        <v>0</v>
      </c>
      <c r="BK322" s="142">
        <v>0</v>
      </c>
      <c r="BL322" s="142">
        <v>0</v>
      </c>
      <c r="BM322" s="142">
        <v>0</v>
      </c>
      <c r="BN322" s="142">
        <v>0</v>
      </c>
      <c r="BO322" s="142">
        <v>0</v>
      </c>
      <c r="BP322" s="142">
        <v>0</v>
      </c>
      <c r="BQ322" s="144">
        <v>0</v>
      </c>
      <c r="BR322" s="142">
        <v>0</v>
      </c>
      <c r="BS322" s="142">
        <v>0</v>
      </c>
      <c r="BT322" s="144">
        <v>0</v>
      </c>
      <c r="BU322" s="144">
        <v>0</v>
      </c>
      <c r="BV322" s="143">
        <v>0</v>
      </c>
      <c r="BW322" s="144"/>
      <c r="BX322" s="144"/>
      <c r="BY322" s="144"/>
      <c r="BZ322" s="144"/>
      <c r="CA322" s="142">
        <v>0</v>
      </c>
      <c r="CB322" s="142">
        <v>0</v>
      </c>
      <c r="CC322" s="142">
        <v>0</v>
      </c>
      <c r="CD322" s="142">
        <v>0</v>
      </c>
      <c r="CE322" s="142">
        <v>0</v>
      </c>
      <c r="CF322" s="142">
        <v>0</v>
      </c>
      <c r="CG322" s="142">
        <v>0</v>
      </c>
      <c r="CH322" s="142">
        <v>0</v>
      </c>
      <c r="CI322" s="144">
        <v>0</v>
      </c>
      <c r="CJ322" s="142">
        <v>0</v>
      </c>
      <c r="CK322" s="142">
        <v>0</v>
      </c>
      <c r="CL322" s="144">
        <v>0</v>
      </c>
      <c r="CM322" s="144">
        <v>0</v>
      </c>
      <c r="CN322" s="143">
        <v>0</v>
      </c>
      <c r="CO322" s="144"/>
      <c r="CP322" s="144"/>
      <c r="CQ322" s="144"/>
      <c r="CR322" s="144"/>
      <c r="CS322" s="142">
        <v>0</v>
      </c>
      <c r="CT322" s="142">
        <v>0</v>
      </c>
      <c r="CU322" s="142">
        <v>0</v>
      </c>
      <c r="CV322" s="142">
        <v>0</v>
      </c>
      <c r="CW322" s="142">
        <v>0</v>
      </c>
      <c r="CX322" s="142">
        <v>0</v>
      </c>
      <c r="CY322" s="142">
        <v>0</v>
      </c>
      <c r="CZ322" s="142">
        <v>0</v>
      </c>
      <c r="DA322" s="144">
        <v>0</v>
      </c>
      <c r="DB322" s="142">
        <v>0</v>
      </c>
      <c r="DC322" s="142">
        <v>0</v>
      </c>
      <c r="DD322" s="144">
        <v>0</v>
      </c>
      <c r="DE322" s="144">
        <v>0</v>
      </c>
      <c r="DF322" s="143">
        <v>0</v>
      </c>
    </row>
    <row r="323" spans="1:110" ht="12.75" hidden="1" customHeight="1" outlineLevel="2" x14ac:dyDescent="0.25">
      <c r="A323" s="141">
        <v>1201</v>
      </c>
      <c r="B323" s="141" t="s">
        <v>565</v>
      </c>
      <c r="C323" s="141"/>
      <c r="D323" s="141"/>
      <c r="E323" s="141"/>
      <c r="F323" s="142">
        <v>0</v>
      </c>
      <c r="G323" s="142">
        <v>0</v>
      </c>
      <c r="H323" s="142">
        <v>0</v>
      </c>
      <c r="I323" s="142">
        <v>0</v>
      </c>
      <c r="J323" s="142">
        <v>0</v>
      </c>
      <c r="K323" s="142">
        <v>0</v>
      </c>
      <c r="L323" s="142">
        <v>0</v>
      </c>
      <c r="M323" s="142">
        <v>0</v>
      </c>
      <c r="N323" s="142">
        <v>0</v>
      </c>
      <c r="O323" s="142">
        <v>0</v>
      </c>
      <c r="P323" s="142">
        <v>0</v>
      </c>
      <c r="Q323" s="142">
        <v>0</v>
      </c>
      <c r="R323" s="142" t="s">
        <v>61</v>
      </c>
      <c r="S323" s="142">
        <v>0</v>
      </c>
      <c r="T323" s="143">
        <v>0</v>
      </c>
      <c r="U323" s="144"/>
      <c r="V323" s="144"/>
      <c r="W323" s="144"/>
      <c r="X323" s="144"/>
      <c r="Y323" s="142">
        <v>0</v>
      </c>
      <c r="Z323" s="142">
        <v>0</v>
      </c>
      <c r="AA323" s="142">
        <v>0</v>
      </c>
      <c r="AB323" s="142">
        <v>0</v>
      </c>
      <c r="AC323" s="142">
        <v>0</v>
      </c>
      <c r="AD323" s="142">
        <v>0</v>
      </c>
      <c r="AE323" s="142">
        <v>0</v>
      </c>
      <c r="AF323" s="142">
        <v>0</v>
      </c>
      <c r="AG323" s="144">
        <v>0</v>
      </c>
      <c r="AH323" s="142">
        <v>0</v>
      </c>
      <c r="AI323" s="142">
        <v>0</v>
      </c>
      <c r="AJ323" s="144">
        <v>0</v>
      </c>
      <c r="AK323" s="144">
        <v>0</v>
      </c>
      <c r="AL323" s="143">
        <v>0</v>
      </c>
      <c r="AM323" s="144"/>
      <c r="AN323" s="144"/>
      <c r="AO323" s="144"/>
      <c r="AP323" s="144"/>
      <c r="AQ323" s="142">
        <v>0</v>
      </c>
      <c r="AR323" s="142">
        <v>0</v>
      </c>
      <c r="AS323" s="142">
        <v>0</v>
      </c>
      <c r="AT323" s="142">
        <v>0</v>
      </c>
      <c r="AU323" s="142">
        <v>0</v>
      </c>
      <c r="AV323" s="142">
        <v>0</v>
      </c>
      <c r="AW323" s="142">
        <v>0</v>
      </c>
      <c r="AX323" s="142">
        <v>0</v>
      </c>
      <c r="AY323" s="144">
        <v>0</v>
      </c>
      <c r="AZ323" s="142">
        <v>0</v>
      </c>
      <c r="BA323" s="142">
        <v>0</v>
      </c>
      <c r="BB323" s="144">
        <v>0</v>
      </c>
      <c r="BC323" s="144">
        <v>0</v>
      </c>
      <c r="BD323" s="143">
        <v>0</v>
      </c>
      <c r="BE323" s="144"/>
      <c r="BF323" s="144"/>
      <c r="BG323" s="144"/>
      <c r="BH323" s="144"/>
      <c r="BI323" s="142">
        <v>0</v>
      </c>
      <c r="BJ323" s="142">
        <v>0</v>
      </c>
      <c r="BK323" s="142">
        <v>0</v>
      </c>
      <c r="BL323" s="142">
        <v>0</v>
      </c>
      <c r="BM323" s="142">
        <v>0</v>
      </c>
      <c r="BN323" s="142">
        <v>0</v>
      </c>
      <c r="BO323" s="142">
        <v>0</v>
      </c>
      <c r="BP323" s="142">
        <v>0</v>
      </c>
      <c r="BQ323" s="144">
        <v>0</v>
      </c>
      <c r="BR323" s="142">
        <v>0</v>
      </c>
      <c r="BS323" s="142">
        <v>0</v>
      </c>
      <c r="BT323" s="144">
        <v>0</v>
      </c>
      <c r="BU323" s="144">
        <v>0</v>
      </c>
      <c r="BV323" s="143">
        <v>0</v>
      </c>
      <c r="BW323" s="144"/>
      <c r="BX323" s="144"/>
      <c r="BY323" s="144"/>
      <c r="BZ323" s="144"/>
      <c r="CA323" s="142">
        <v>0</v>
      </c>
      <c r="CB323" s="142">
        <v>0</v>
      </c>
      <c r="CC323" s="142">
        <v>0</v>
      </c>
      <c r="CD323" s="142">
        <v>0</v>
      </c>
      <c r="CE323" s="142">
        <v>0</v>
      </c>
      <c r="CF323" s="142">
        <v>0</v>
      </c>
      <c r="CG323" s="142">
        <v>0</v>
      </c>
      <c r="CH323" s="142">
        <v>0</v>
      </c>
      <c r="CI323" s="144">
        <v>0</v>
      </c>
      <c r="CJ323" s="142">
        <v>0</v>
      </c>
      <c r="CK323" s="142">
        <v>0</v>
      </c>
      <c r="CL323" s="144">
        <v>0</v>
      </c>
      <c r="CM323" s="144">
        <v>0</v>
      </c>
      <c r="CN323" s="143">
        <v>0</v>
      </c>
      <c r="CO323" s="144"/>
      <c r="CP323" s="144"/>
      <c r="CQ323" s="144"/>
      <c r="CR323" s="144"/>
      <c r="CS323" s="142">
        <v>0</v>
      </c>
      <c r="CT323" s="142">
        <v>0</v>
      </c>
      <c r="CU323" s="142">
        <v>0</v>
      </c>
      <c r="CV323" s="142">
        <v>0</v>
      </c>
      <c r="CW323" s="142">
        <v>0</v>
      </c>
      <c r="CX323" s="142">
        <v>0</v>
      </c>
      <c r="CY323" s="142">
        <v>0</v>
      </c>
      <c r="CZ323" s="142">
        <v>0</v>
      </c>
      <c r="DA323" s="144">
        <v>0</v>
      </c>
      <c r="DB323" s="142">
        <v>0</v>
      </c>
      <c r="DC323" s="142">
        <v>0</v>
      </c>
      <c r="DD323" s="144">
        <v>0</v>
      </c>
      <c r="DE323" s="144">
        <v>0</v>
      </c>
      <c r="DF323" s="143">
        <v>0</v>
      </c>
    </row>
    <row r="324" spans="1:110" ht="12.75" hidden="1" customHeight="1" outlineLevel="2" x14ac:dyDescent="0.25">
      <c r="A324" s="141">
        <v>1202</v>
      </c>
      <c r="B324" s="141" t="s">
        <v>566</v>
      </c>
      <c r="C324" s="141"/>
      <c r="D324" s="141"/>
      <c r="E324" s="141"/>
      <c r="F324" s="142">
        <v>0</v>
      </c>
      <c r="G324" s="142">
        <v>0</v>
      </c>
      <c r="H324" s="142">
        <v>0</v>
      </c>
      <c r="I324" s="142">
        <v>0</v>
      </c>
      <c r="J324" s="142">
        <v>0</v>
      </c>
      <c r="K324" s="142">
        <v>0</v>
      </c>
      <c r="L324" s="142">
        <v>0</v>
      </c>
      <c r="M324" s="142">
        <v>0</v>
      </c>
      <c r="N324" s="142">
        <v>0</v>
      </c>
      <c r="O324" s="142">
        <v>0</v>
      </c>
      <c r="P324" s="142">
        <v>0</v>
      </c>
      <c r="Q324" s="142">
        <v>0</v>
      </c>
      <c r="R324" s="142" t="s">
        <v>61</v>
      </c>
      <c r="S324" s="142">
        <v>0</v>
      </c>
      <c r="T324" s="143">
        <v>0</v>
      </c>
      <c r="U324" s="144"/>
      <c r="V324" s="144"/>
      <c r="W324" s="144"/>
      <c r="X324" s="144"/>
      <c r="Y324" s="142">
        <v>0</v>
      </c>
      <c r="Z324" s="142">
        <v>0</v>
      </c>
      <c r="AA324" s="142">
        <v>0</v>
      </c>
      <c r="AB324" s="142">
        <v>0</v>
      </c>
      <c r="AC324" s="142">
        <v>0</v>
      </c>
      <c r="AD324" s="142">
        <v>0</v>
      </c>
      <c r="AE324" s="142">
        <v>0</v>
      </c>
      <c r="AF324" s="142">
        <v>0</v>
      </c>
      <c r="AG324" s="144">
        <v>0</v>
      </c>
      <c r="AH324" s="142">
        <v>0</v>
      </c>
      <c r="AI324" s="142">
        <v>0</v>
      </c>
      <c r="AJ324" s="144">
        <v>0</v>
      </c>
      <c r="AK324" s="144">
        <v>0</v>
      </c>
      <c r="AL324" s="143">
        <v>0</v>
      </c>
      <c r="AM324" s="144"/>
      <c r="AN324" s="144"/>
      <c r="AO324" s="144"/>
      <c r="AP324" s="144"/>
      <c r="AQ324" s="142">
        <v>0</v>
      </c>
      <c r="AR324" s="142">
        <v>0</v>
      </c>
      <c r="AS324" s="142">
        <v>0</v>
      </c>
      <c r="AT324" s="142">
        <v>0</v>
      </c>
      <c r="AU324" s="142">
        <v>0</v>
      </c>
      <c r="AV324" s="142">
        <v>0</v>
      </c>
      <c r="AW324" s="142">
        <v>0</v>
      </c>
      <c r="AX324" s="142">
        <v>0</v>
      </c>
      <c r="AY324" s="144">
        <v>0</v>
      </c>
      <c r="AZ324" s="142">
        <v>0</v>
      </c>
      <c r="BA324" s="142">
        <v>0</v>
      </c>
      <c r="BB324" s="144">
        <v>0</v>
      </c>
      <c r="BC324" s="144">
        <v>0</v>
      </c>
      <c r="BD324" s="143">
        <v>0</v>
      </c>
      <c r="BE324" s="144"/>
      <c r="BF324" s="144"/>
      <c r="BG324" s="144"/>
      <c r="BH324" s="144"/>
      <c r="BI324" s="142">
        <v>0</v>
      </c>
      <c r="BJ324" s="142">
        <v>0</v>
      </c>
      <c r="BK324" s="142">
        <v>0</v>
      </c>
      <c r="BL324" s="142">
        <v>0</v>
      </c>
      <c r="BM324" s="142">
        <v>0</v>
      </c>
      <c r="BN324" s="142">
        <v>0</v>
      </c>
      <c r="BO324" s="142">
        <v>0</v>
      </c>
      <c r="BP324" s="142">
        <v>0</v>
      </c>
      <c r="BQ324" s="144">
        <v>0</v>
      </c>
      <c r="BR324" s="142">
        <v>0</v>
      </c>
      <c r="BS324" s="142">
        <v>0</v>
      </c>
      <c r="BT324" s="144">
        <v>0</v>
      </c>
      <c r="BU324" s="144">
        <v>0</v>
      </c>
      <c r="BV324" s="143">
        <v>0</v>
      </c>
      <c r="BW324" s="144"/>
      <c r="BX324" s="144"/>
      <c r="BY324" s="144"/>
      <c r="BZ324" s="144"/>
      <c r="CA324" s="142">
        <v>0</v>
      </c>
      <c r="CB324" s="142">
        <v>0</v>
      </c>
      <c r="CC324" s="142">
        <v>0</v>
      </c>
      <c r="CD324" s="142">
        <v>0</v>
      </c>
      <c r="CE324" s="142">
        <v>0</v>
      </c>
      <c r="CF324" s="142">
        <v>0</v>
      </c>
      <c r="CG324" s="142">
        <v>0</v>
      </c>
      <c r="CH324" s="142">
        <v>0</v>
      </c>
      <c r="CI324" s="144">
        <v>0</v>
      </c>
      <c r="CJ324" s="142">
        <v>0</v>
      </c>
      <c r="CK324" s="142">
        <v>0</v>
      </c>
      <c r="CL324" s="144">
        <v>0</v>
      </c>
      <c r="CM324" s="144">
        <v>0</v>
      </c>
      <c r="CN324" s="143">
        <v>0</v>
      </c>
      <c r="CO324" s="144"/>
      <c r="CP324" s="144"/>
      <c r="CQ324" s="144"/>
      <c r="CR324" s="144"/>
      <c r="CS324" s="142">
        <v>0</v>
      </c>
      <c r="CT324" s="142">
        <v>0</v>
      </c>
      <c r="CU324" s="142">
        <v>0</v>
      </c>
      <c r="CV324" s="142">
        <v>0</v>
      </c>
      <c r="CW324" s="142">
        <v>0</v>
      </c>
      <c r="CX324" s="142">
        <v>0</v>
      </c>
      <c r="CY324" s="142">
        <v>0</v>
      </c>
      <c r="CZ324" s="142">
        <v>0</v>
      </c>
      <c r="DA324" s="144">
        <v>0</v>
      </c>
      <c r="DB324" s="142">
        <v>0</v>
      </c>
      <c r="DC324" s="142">
        <v>0</v>
      </c>
      <c r="DD324" s="144">
        <v>0</v>
      </c>
      <c r="DE324" s="144">
        <v>0</v>
      </c>
      <c r="DF324" s="143">
        <v>0</v>
      </c>
    </row>
    <row r="325" spans="1:110" ht="12.75" hidden="1" customHeight="1" outlineLevel="2" x14ac:dyDescent="0.25">
      <c r="A325" s="141">
        <v>1203</v>
      </c>
      <c r="B325" s="141" t="s">
        <v>567</v>
      </c>
      <c r="C325" s="141"/>
      <c r="D325" s="141"/>
      <c r="E325" s="141"/>
      <c r="F325" s="142">
        <v>0</v>
      </c>
      <c r="G325" s="142">
        <v>0</v>
      </c>
      <c r="H325" s="142">
        <v>0</v>
      </c>
      <c r="I325" s="142">
        <v>0</v>
      </c>
      <c r="J325" s="142">
        <v>0</v>
      </c>
      <c r="K325" s="142">
        <v>0</v>
      </c>
      <c r="L325" s="142">
        <v>0</v>
      </c>
      <c r="M325" s="142">
        <v>0</v>
      </c>
      <c r="N325" s="142">
        <v>0</v>
      </c>
      <c r="O325" s="142">
        <v>0</v>
      </c>
      <c r="P325" s="142">
        <v>0</v>
      </c>
      <c r="Q325" s="142">
        <v>0</v>
      </c>
      <c r="R325" s="142" t="s">
        <v>61</v>
      </c>
      <c r="S325" s="142">
        <v>0</v>
      </c>
      <c r="T325" s="143">
        <v>0</v>
      </c>
      <c r="U325" s="144"/>
      <c r="V325" s="144"/>
      <c r="W325" s="144"/>
      <c r="X325" s="144"/>
      <c r="Y325" s="142">
        <v>0</v>
      </c>
      <c r="Z325" s="142">
        <v>0</v>
      </c>
      <c r="AA325" s="142">
        <v>0</v>
      </c>
      <c r="AB325" s="142">
        <v>0</v>
      </c>
      <c r="AC325" s="142">
        <v>0</v>
      </c>
      <c r="AD325" s="142">
        <v>0</v>
      </c>
      <c r="AE325" s="142">
        <v>0</v>
      </c>
      <c r="AF325" s="142">
        <v>0</v>
      </c>
      <c r="AG325" s="144">
        <v>0</v>
      </c>
      <c r="AH325" s="142">
        <v>0</v>
      </c>
      <c r="AI325" s="142">
        <v>0</v>
      </c>
      <c r="AJ325" s="144">
        <v>0</v>
      </c>
      <c r="AK325" s="144">
        <v>0</v>
      </c>
      <c r="AL325" s="143">
        <v>0</v>
      </c>
      <c r="AM325" s="144"/>
      <c r="AN325" s="144"/>
      <c r="AO325" s="144"/>
      <c r="AP325" s="144"/>
      <c r="AQ325" s="142">
        <v>0</v>
      </c>
      <c r="AR325" s="142">
        <v>0</v>
      </c>
      <c r="AS325" s="142">
        <v>0</v>
      </c>
      <c r="AT325" s="142">
        <v>0</v>
      </c>
      <c r="AU325" s="142">
        <v>0</v>
      </c>
      <c r="AV325" s="142">
        <v>0</v>
      </c>
      <c r="AW325" s="142">
        <v>0</v>
      </c>
      <c r="AX325" s="142">
        <v>0</v>
      </c>
      <c r="AY325" s="144">
        <v>0</v>
      </c>
      <c r="AZ325" s="142">
        <v>0</v>
      </c>
      <c r="BA325" s="142">
        <v>0</v>
      </c>
      <c r="BB325" s="144">
        <v>0</v>
      </c>
      <c r="BC325" s="144">
        <v>0</v>
      </c>
      <c r="BD325" s="143">
        <v>0</v>
      </c>
      <c r="BE325" s="144"/>
      <c r="BF325" s="144"/>
      <c r="BG325" s="144"/>
      <c r="BH325" s="144"/>
      <c r="BI325" s="142">
        <v>0</v>
      </c>
      <c r="BJ325" s="142">
        <v>0</v>
      </c>
      <c r="BK325" s="142">
        <v>0</v>
      </c>
      <c r="BL325" s="142">
        <v>0</v>
      </c>
      <c r="BM325" s="142">
        <v>0</v>
      </c>
      <c r="BN325" s="142">
        <v>0</v>
      </c>
      <c r="BO325" s="142">
        <v>0</v>
      </c>
      <c r="BP325" s="142">
        <v>0</v>
      </c>
      <c r="BQ325" s="144">
        <v>0</v>
      </c>
      <c r="BR325" s="142">
        <v>0</v>
      </c>
      <c r="BS325" s="142">
        <v>0</v>
      </c>
      <c r="BT325" s="144">
        <v>0</v>
      </c>
      <c r="BU325" s="144">
        <v>0</v>
      </c>
      <c r="BV325" s="143">
        <v>0</v>
      </c>
      <c r="BW325" s="144"/>
      <c r="BX325" s="144"/>
      <c r="BY325" s="144"/>
      <c r="BZ325" s="144"/>
      <c r="CA325" s="142">
        <v>0</v>
      </c>
      <c r="CB325" s="142">
        <v>0</v>
      </c>
      <c r="CC325" s="142">
        <v>0</v>
      </c>
      <c r="CD325" s="142">
        <v>0</v>
      </c>
      <c r="CE325" s="142">
        <v>0</v>
      </c>
      <c r="CF325" s="142">
        <v>0</v>
      </c>
      <c r="CG325" s="142">
        <v>0</v>
      </c>
      <c r="CH325" s="142">
        <v>0</v>
      </c>
      <c r="CI325" s="144">
        <v>0</v>
      </c>
      <c r="CJ325" s="142">
        <v>0</v>
      </c>
      <c r="CK325" s="142">
        <v>0</v>
      </c>
      <c r="CL325" s="144">
        <v>0</v>
      </c>
      <c r="CM325" s="144">
        <v>0</v>
      </c>
      <c r="CN325" s="143">
        <v>0</v>
      </c>
      <c r="CO325" s="144"/>
      <c r="CP325" s="144"/>
      <c r="CQ325" s="144"/>
      <c r="CR325" s="144"/>
      <c r="CS325" s="142">
        <v>0</v>
      </c>
      <c r="CT325" s="142">
        <v>0</v>
      </c>
      <c r="CU325" s="142">
        <v>0</v>
      </c>
      <c r="CV325" s="142">
        <v>0</v>
      </c>
      <c r="CW325" s="142">
        <v>0</v>
      </c>
      <c r="CX325" s="142">
        <v>0</v>
      </c>
      <c r="CY325" s="142">
        <v>0</v>
      </c>
      <c r="CZ325" s="142">
        <v>0</v>
      </c>
      <c r="DA325" s="144">
        <v>0</v>
      </c>
      <c r="DB325" s="142">
        <v>0</v>
      </c>
      <c r="DC325" s="142">
        <v>0</v>
      </c>
      <c r="DD325" s="144">
        <v>0</v>
      </c>
      <c r="DE325" s="144">
        <v>0</v>
      </c>
      <c r="DF325" s="143">
        <v>0</v>
      </c>
    </row>
    <row r="326" spans="1:110" ht="12.75" hidden="1" customHeight="1" outlineLevel="2" x14ac:dyDescent="0.25">
      <c r="A326" s="141">
        <v>1204</v>
      </c>
      <c r="B326" s="141" t="s">
        <v>568</v>
      </c>
      <c r="C326" s="141"/>
      <c r="D326" s="141"/>
      <c r="E326" s="141"/>
      <c r="F326" s="142">
        <v>0</v>
      </c>
      <c r="G326" s="142">
        <v>0</v>
      </c>
      <c r="H326" s="142">
        <v>0</v>
      </c>
      <c r="I326" s="142">
        <v>0</v>
      </c>
      <c r="J326" s="142">
        <v>0</v>
      </c>
      <c r="K326" s="142">
        <v>0</v>
      </c>
      <c r="L326" s="142">
        <v>0</v>
      </c>
      <c r="M326" s="142">
        <v>0</v>
      </c>
      <c r="N326" s="142">
        <v>0</v>
      </c>
      <c r="O326" s="142">
        <v>0</v>
      </c>
      <c r="P326" s="142">
        <v>0</v>
      </c>
      <c r="Q326" s="142">
        <v>0</v>
      </c>
      <c r="R326" s="142" t="s">
        <v>61</v>
      </c>
      <c r="S326" s="142">
        <v>0</v>
      </c>
      <c r="T326" s="143">
        <v>0</v>
      </c>
      <c r="U326" s="144"/>
      <c r="V326" s="144"/>
      <c r="W326" s="144"/>
      <c r="X326" s="144"/>
      <c r="Y326" s="142">
        <v>0</v>
      </c>
      <c r="Z326" s="142">
        <v>0</v>
      </c>
      <c r="AA326" s="142">
        <v>0</v>
      </c>
      <c r="AB326" s="142">
        <v>0</v>
      </c>
      <c r="AC326" s="142">
        <v>0</v>
      </c>
      <c r="AD326" s="142">
        <v>0</v>
      </c>
      <c r="AE326" s="142">
        <v>0</v>
      </c>
      <c r="AF326" s="142">
        <v>0</v>
      </c>
      <c r="AG326" s="144">
        <v>0</v>
      </c>
      <c r="AH326" s="142">
        <v>0</v>
      </c>
      <c r="AI326" s="142">
        <v>0</v>
      </c>
      <c r="AJ326" s="144">
        <v>0</v>
      </c>
      <c r="AK326" s="144">
        <v>0</v>
      </c>
      <c r="AL326" s="143">
        <v>0</v>
      </c>
      <c r="AM326" s="144"/>
      <c r="AN326" s="144"/>
      <c r="AO326" s="144"/>
      <c r="AP326" s="144"/>
      <c r="AQ326" s="142">
        <v>0</v>
      </c>
      <c r="AR326" s="142">
        <v>0</v>
      </c>
      <c r="AS326" s="142">
        <v>0</v>
      </c>
      <c r="AT326" s="142">
        <v>0</v>
      </c>
      <c r="AU326" s="142">
        <v>0</v>
      </c>
      <c r="AV326" s="142">
        <v>0</v>
      </c>
      <c r="AW326" s="142">
        <v>0</v>
      </c>
      <c r="AX326" s="142">
        <v>0</v>
      </c>
      <c r="AY326" s="144">
        <v>0</v>
      </c>
      <c r="AZ326" s="142">
        <v>0</v>
      </c>
      <c r="BA326" s="142">
        <v>0</v>
      </c>
      <c r="BB326" s="144">
        <v>0</v>
      </c>
      <c r="BC326" s="144">
        <v>0</v>
      </c>
      <c r="BD326" s="143">
        <v>0</v>
      </c>
      <c r="BE326" s="144"/>
      <c r="BF326" s="144"/>
      <c r="BG326" s="144"/>
      <c r="BH326" s="144"/>
      <c r="BI326" s="142">
        <v>0</v>
      </c>
      <c r="BJ326" s="142">
        <v>0</v>
      </c>
      <c r="BK326" s="142">
        <v>0</v>
      </c>
      <c r="BL326" s="142">
        <v>0</v>
      </c>
      <c r="BM326" s="142">
        <v>0</v>
      </c>
      <c r="BN326" s="142">
        <v>0</v>
      </c>
      <c r="BO326" s="142">
        <v>0</v>
      </c>
      <c r="BP326" s="142">
        <v>0</v>
      </c>
      <c r="BQ326" s="144">
        <v>0</v>
      </c>
      <c r="BR326" s="142">
        <v>0</v>
      </c>
      <c r="BS326" s="142">
        <v>0</v>
      </c>
      <c r="BT326" s="144">
        <v>0</v>
      </c>
      <c r="BU326" s="144">
        <v>0</v>
      </c>
      <c r="BV326" s="143">
        <v>0</v>
      </c>
      <c r="BW326" s="144"/>
      <c r="BX326" s="144"/>
      <c r="BY326" s="144"/>
      <c r="BZ326" s="144"/>
      <c r="CA326" s="142">
        <v>0</v>
      </c>
      <c r="CB326" s="142">
        <v>0</v>
      </c>
      <c r="CC326" s="142">
        <v>0</v>
      </c>
      <c r="CD326" s="142">
        <v>0</v>
      </c>
      <c r="CE326" s="142">
        <v>0</v>
      </c>
      <c r="CF326" s="142">
        <v>0</v>
      </c>
      <c r="CG326" s="142">
        <v>0</v>
      </c>
      <c r="CH326" s="142">
        <v>0</v>
      </c>
      <c r="CI326" s="144">
        <v>0</v>
      </c>
      <c r="CJ326" s="142">
        <v>0</v>
      </c>
      <c r="CK326" s="142">
        <v>0</v>
      </c>
      <c r="CL326" s="144">
        <v>0</v>
      </c>
      <c r="CM326" s="144">
        <v>0</v>
      </c>
      <c r="CN326" s="143">
        <v>0</v>
      </c>
      <c r="CO326" s="144"/>
      <c r="CP326" s="144"/>
      <c r="CQ326" s="144"/>
      <c r="CR326" s="144"/>
      <c r="CS326" s="142">
        <v>0</v>
      </c>
      <c r="CT326" s="142">
        <v>0</v>
      </c>
      <c r="CU326" s="142">
        <v>0</v>
      </c>
      <c r="CV326" s="142">
        <v>0</v>
      </c>
      <c r="CW326" s="142">
        <v>0</v>
      </c>
      <c r="CX326" s="142">
        <v>0</v>
      </c>
      <c r="CY326" s="142">
        <v>0</v>
      </c>
      <c r="CZ326" s="142">
        <v>0</v>
      </c>
      <c r="DA326" s="144">
        <v>0</v>
      </c>
      <c r="DB326" s="142">
        <v>0</v>
      </c>
      <c r="DC326" s="142">
        <v>0</v>
      </c>
      <c r="DD326" s="144">
        <v>0</v>
      </c>
      <c r="DE326" s="144">
        <v>0</v>
      </c>
      <c r="DF326" s="143">
        <v>0</v>
      </c>
    </row>
    <row r="327" spans="1:110" ht="12.75" hidden="1" customHeight="1" outlineLevel="2" x14ac:dyDescent="0.25">
      <c r="A327" s="141">
        <v>1205</v>
      </c>
      <c r="B327" s="141" t="s">
        <v>569</v>
      </c>
      <c r="C327" s="141"/>
      <c r="D327" s="141"/>
      <c r="E327" s="141"/>
      <c r="F327" s="142">
        <v>0</v>
      </c>
      <c r="G327" s="142">
        <v>0</v>
      </c>
      <c r="H327" s="142">
        <v>0</v>
      </c>
      <c r="I327" s="142">
        <v>0</v>
      </c>
      <c r="J327" s="142">
        <v>0</v>
      </c>
      <c r="K327" s="142">
        <v>0</v>
      </c>
      <c r="L327" s="142">
        <v>0</v>
      </c>
      <c r="M327" s="142">
        <v>0</v>
      </c>
      <c r="N327" s="142">
        <v>0</v>
      </c>
      <c r="O327" s="142">
        <v>0</v>
      </c>
      <c r="P327" s="142">
        <v>0</v>
      </c>
      <c r="Q327" s="142">
        <v>0</v>
      </c>
      <c r="R327" s="142" t="s">
        <v>61</v>
      </c>
      <c r="S327" s="142">
        <v>0</v>
      </c>
      <c r="T327" s="143">
        <v>0</v>
      </c>
      <c r="U327" s="144"/>
      <c r="V327" s="144"/>
      <c r="W327" s="144"/>
      <c r="X327" s="144"/>
      <c r="Y327" s="142">
        <v>0</v>
      </c>
      <c r="Z327" s="142">
        <v>0</v>
      </c>
      <c r="AA327" s="142">
        <v>0</v>
      </c>
      <c r="AB327" s="142">
        <v>0</v>
      </c>
      <c r="AC327" s="142">
        <v>0</v>
      </c>
      <c r="AD327" s="142">
        <v>0</v>
      </c>
      <c r="AE327" s="142">
        <v>0</v>
      </c>
      <c r="AF327" s="142">
        <v>0</v>
      </c>
      <c r="AG327" s="144">
        <v>0</v>
      </c>
      <c r="AH327" s="142">
        <v>0</v>
      </c>
      <c r="AI327" s="142">
        <v>0</v>
      </c>
      <c r="AJ327" s="144">
        <v>0</v>
      </c>
      <c r="AK327" s="144">
        <v>0</v>
      </c>
      <c r="AL327" s="143">
        <v>0</v>
      </c>
      <c r="AM327" s="144"/>
      <c r="AN327" s="144"/>
      <c r="AO327" s="144"/>
      <c r="AP327" s="144"/>
      <c r="AQ327" s="142">
        <v>0</v>
      </c>
      <c r="AR327" s="142">
        <v>0</v>
      </c>
      <c r="AS327" s="142">
        <v>0</v>
      </c>
      <c r="AT327" s="142">
        <v>0</v>
      </c>
      <c r="AU327" s="142">
        <v>0</v>
      </c>
      <c r="AV327" s="142">
        <v>0</v>
      </c>
      <c r="AW327" s="142">
        <v>0</v>
      </c>
      <c r="AX327" s="142">
        <v>0</v>
      </c>
      <c r="AY327" s="144">
        <v>0</v>
      </c>
      <c r="AZ327" s="142">
        <v>0</v>
      </c>
      <c r="BA327" s="142">
        <v>0</v>
      </c>
      <c r="BB327" s="144">
        <v>0</v>
      </c>
      <c r="BC327" s="144">
        <v>0</v>
      </c>
      <c r="BD327" s="143">
        <v>0</v>
      </c>
      <c r="BE327" s="144"/>
      <c r="BF327" s="144"/>
      <c r="BG327" s="144"/>
      <c r="BH327" s="144"/>
      <c r="BI327" s="142">
        <v>0</v>
      </c>
      <c r="BJ327" s="142">
        <v>0</v>
      </c>
      <c r="BK327" s="142">
        <v>0</v>
      </c>
      <c r="BL327" s="142">
        <v>0</v>
      </c>
      <c r="BM327" s="142">
        <v>0</v>
      </c>
      <c r="BN327" s="142">
        <v>0</v>
      </c>
      <c r="BO327" s="142">
        <v>0</v>
      </c>
      <c r="BP327" s="142">
        <v>0</v>
      </c>
      <c r="BQ327" s="144">
        <v>0</v>
      </c>
      <c r="BR327" s="142">
        <v>0</v>
      </c>
      <c r="BS327" s="142">
        <v>0</v>
      </c>
      <c r="BT327" s="144">
        <v>0</v>
      </c>
      <c r="BU327" s="144">
        <v>0</v>
      </c>
      <c r="BV327" s="143">
        <v>0</v>
      </c>
      <c r="BW327" s="144"/>
      <c r="BX327" s="144"/>
      <c r="BY327" s="144"/>
      <c r="BZ327" s="144"/>
      <c r="CA327" s="142">
        <v>0</v>
      </c>
      <c r="CB327" s="142">
        <v>0</v>
      </c>
      <c r="CC327" s="142">
        <v>0</v>
      </c>
      <c r="CD327" s="142">
        <v>0</v>
      </c>
      <c r="CE327" s="142">
        <v>0</v>
      </c>
      <c r="CF327" s="142">
        <v>0</v>
      </c>
      <c r="CG327" s="142">
        <v>0</v>
      </c>
      <c r="CH327" s="142">
        <v>0</v>
      </c>
      <c r="CI327" s="144">
        <v>0</v>
      </c>
      <c r="CJ327" s="142">
        <v>0</v>
      </c>
      <c r="CK327" s="142">
        <v>0</v>
      </c>
      <c r="CL327" s="144">
        <v>0</v>
      </c>
      <c r="CM327" s="144">
        <v>0</v>
      </c>
      <c r="CN327" s="143">
        <v>0</v>
      </c>
      <c r="CO327" s="144"/>
      <c r="CP327" s="144"/>
      <c r="CQ327" s="144"/>
      <c r="CR327" s="144"/>
      <c r="CS327" s="142">
        <v>0</v>
      </c>
      <c r="CT327" s="142">
        <v>0</v>
      </c>
      <c r="CU327" s="142">
        <v>0</v>
      </c>
      <c r="CV327" s="142">
        <v>0</v>
      </c>
      <c r="CW327" s="142">
        <v>0</v>
      </c>
      <c r="CX327" s="142">
        <v>0</v>
      </c>
      <c r="CY327" s="142">
        <v>0</v>
      </c>
      <c r="CZ327" s="142">
        <v>0</v>
      </c>
      <c r="DA327" s="144">
        <v>0</v>
      </c>
      <c r="DB327" s="142">
        <v>0</v>
      </c>
      <c r="DC327" s="142">
        <v>0</v>
      </c>
      <c r="DD327" s="144">
        <v>0</v>
      </c>
      <c r="DE327" s="144">
        <v>0</v>
      </c>
      <c r="DF327" s="143">
        <v>0</v>
      </c>
    </row>
    <row r="328" spans="1:110" ht="12.75" hidden="1" customHeight="1" outlineLevel="2" x14ac:dyDescent="0.25">
      <c r="A328" s="141">
        <v>1300</v>
      </c>
      <c r="B328" s="141" t="s">
        <v>570</v>
      </c>
      <c r="C328" s="141"/>
      <c r="D328" s="141"/>
      <c r="E328" s="141"/>
      <c r="F328" s="142">
        <v>18887.53</v>
      </c>
      <c r="G328" s="142">
        <v>34808.573636363639</v>
      </c>
      <c r="H328" s="142">
        <v>34808.573636363639</v>
      </c>
      <c r="I328" s="142">
        <v>34808.573636363639</v>
      </c>
      <c r="J328" s="142">
        <v>34808.573636363639</v>
      </c>
      <c r="K328" s="142">
        <v>34808.573636363639</v>
      </c>
      <c r="L328" s="142">
        <v>34808.573636363639</v>
      </c>
      <c r="M328" s="142">
        <v>34808.573636363639</v>
      </c>
      <c r="N328" s="142">
        <v>34808.573636363639</v>
      </c>
      <c r="O328" s="142">
        <v>34808.573636363632</v>
      </c>
      <c r="P328" s="142">
        <v>34808.573636363639</v>
      </c>
      <c r="Q328" s="142">
        <v>34808.573636363668</v>
      </c>
      <c r="R328" s="142" t="s">
        <v>73</v>
      </c>
      <c r="S328" s="142">
        <v>401781.84</v>
      </c>
      <c r="T328" s="143">
        <v>0</v>
      </c>
      <c r="U328" s="144"/>
      <c r="V328" s="144"/>
      <c r="W328" s="144"/>
      <c r="X328" s="144"/>
      <c r="Y328" s="142">
        <v>42382.941266666661</v>
      </c>
      <c r="Z328" s="142">
        <v>42382.941266666661</v>
      </c>
      <c r="AA328" s="142">
        <v>42382.941266666661</v>
      </c>
      <c r="AB328" s="142">
        <v>42382.941266666661</v>
      </c>
      <c r="AC328" s="142">
        <v>42382.941266666661</v>
      </c>
      <c r="AD328" s="142">
        <v>42382.941266666661</v>
      </c>
      <c r="AE328" s="142">
        <v>42382.941266666661</v>
      </c>
      <c r="AF328" s="142">
        <v>42382.941266666661</v>
      </c>
      <c r="AG328" s="144">
        <v>42382.941266666661</v>
      </c>
      <c r="AH328" s="142">
        <v>42382.941266666661</v>
      </c>
      <c r="AI328" s="142">
        <v>42382.941266666661</v>
      </c>
      <c r="AJ328" s="144">
        <v>42382.941266666661</v>
      </c>
      <c r="AK328" s="144">
        <v>508595.29519999993</v>
      </c>
      <c r="AL328" s="143">
        <v>0</v>
      </c>
      <c r="AM328" s="144"/>
      <c r="AN328" s="144"/>
      <c r="AO328" s="144"/>
      <c r="AP328" s="144"/>
      <c r="AQ328" s="142">
        <v>43654.429504666652</v>
      </c>
      <c r="AR328" s="142">
        <v>43654.429504666652</v>
      </c>
      <c r="AS328" s="142">
        <v>43654.429504666652</v>
      </c>
      <c r="AT328" s="142">
        <v>43654.429504666652</v>
      </c>
      <c r="AU328" s="142">
        <v>43654.429504666652</v>
      </c>
      <c r="AV328" s="142">
        <v>43654.429504666652</v>
      </c>
      <c r="AW328" s="142">
        <v>43654.429504666652</v>
      </c>
      <c r="AX328" s="142">
        <v>43654.429504666652</v>
      </c>
      <c r="AY328" s="144">
        <v>43654.429504666652</v>
      </c>
      <c r="AZ328" s="142">
        <v>43654.429504666652</v>
      </c>
      <c r="BA328" s="142">
        <v>43654.429504666652</v>
      </c>
      <c r="BB328" s="144">
        <v>43654.429504666652</v>
      </c>
      <c r="BC328" s="144">
        <v>523853.15405599994</v>
      </c>
      <c r="BD328" s="143">
        <v>0</v>
      </c>
      <c r="BE328" s="144"/>
      <c r="BF328" s="144"/>
      <c r="BG328" s="144"/>
      <c r="BH328" s="144"/>
      <c r="BI328" s="142">
        <v>44964.062389806677</v>
      </c>
      <c r="BJ328" s="142">
        <v>44964.062389806677</v>
      </c>
      <c r="BK328" s="142">
        <v>44964.062389806677</v>
      </c>
      <c r="BL328" s="142">
        <v>44964.062389806677</v>
      </c>
      <c r="BM328" s="142">
        <v>44964.062389806677</v>
      </c>
      <c r="BN328" s="142">
        <v>44964.062389806677</v>
      </c>
      <c r="BO328" s="142">
        <v>44964.062389806677</v>
      </c>
      <c r="BP328" s="142">
        <v>44964.062389806677</v>
      </c>
      <c r="BQ328" s="144">
        <v>44964.062389806677</v>
      </c>
      <c r="BR328" s="142">
        <v>44964.062389806677</v>
      </c>
      <c r="BS328" s="142">
        <v>44964.062389806677</v>
      </c>
      <c r="BT328" s="144">
        <v>44964.062389806677</v>
      </c>
      <c r="BU328" s="144">
        <v>539568.74867768004</v>
      </c>
      <c r="BV328" s="143">
        <v>0</v>
      </c>
      <c r="BW328" s="144"/>
      <c r="BX328" s="144"/>
      <c r="BY328" s="144"/>
      <c r="BZ328" s="144"/>
      <c r="CA328" s="142">
        <v>46312.984261500897</v>
      </c>
      <c r="CB328" s="142">
        <v>46312.984261500897</v>
      </c>
      <c r="CC328" s="142">
        <v>46312.984261500897</v>
      </c>
      <c r="CD328" s="142">
        <v>46312.984261500897</v>
      </c>
      <c r="CE328" s="142">
        <v>46312.984261500897</v>
      </c>
      <c r="CF328" s="142">
        <v>46312.984261500897</v>
      </c>
      <c r="CG328" s="142">
        <v>46312.984261500897</v>
      </c>
      <c r="CH328" s="142">
        <v>46312.984261500897</v>
      </c>
      <c r="CI328" s="144">
        <v>46312.984261500897</v>
      </c>
      <c r="CJ328" s="142">
        <v>46312.984261500897</v>
      </c>
      <c r="CK328" s="142">
        <v>46312.984261500897</v>
      </c>
      <c r="CL328" s="144">
        <v>46312.984261500897</v>
      </c>
      <c r="CM328" s="144">
        <v>555755.81113801058</v>
      </c>
      <c r="CN328" s="143">
        <v>0</v>
      </c>
      <c r="CO328" s="144"/>
      <c r="CP328" s="144"/>
      <c r="CQ328" s="144"/>
      <c r="CR328" s="144"/>
      <c r="CS328" s="142">
        <v>47702.373789345897</v>
      </c>
      <c r="CT328" s="142">
        <v>47702.373789345897</v>
      </c>
      <c r="CU328" s="142">
        <v>47702.373789345897</v>
      </c>
      <c r="CV328" s="142">
        <v>47702.373789345897</v>
      </c>
      <c r="CW328" s="142">
        <v>47702.373789345897</v>
      </c>
      <c r="CX328" s="142">
        <v>47702.373789345897</v>
      </c>
      <c r="CY328" s="142">
        <v>47702.373789345897</v>
      </c>
      <c r="CZ328" s="142">
        <v>47702.373789345897</v>
      </c>
      <c r="DA328" s="144">
        <v>47702.373789345897</v>
      </c>
      <c r="DB328" s="142">
        <v>47702.373789345897</v>
      </c>
      <c r="DC328" s="142">
        <v>47702.373789345897</v>
      </c>
      <c r="DD328" s="144">
        <v>47702.373789345897</v>
      </c>
      <c r="DE328" s="144">
        <v>572428.48547215073</v>
      </c>
      <c r="DF328" s="143">
        <v>0</v>
      </c>
    </row>
    <row r="329" spans="1:110" ht="12.75" hidden="1" customHeight="1" outlineLevel="2" x14ac:dyDescent="0.25">
      <c r="A329" s="141">
        <v>1311</v>
      </c>
      <c r="B329" s="141" t="s">
        <v>573</v>
      </c>
      <c r="C329" s="141"/>
      <c r="D329" s="141"/>
      <c r="E329" s="141"/>
      <c r="F329" s="142">
        <v>0</v>
      </c>
      <c r="G329" s="142">
        <v>0</v>
      </c>
      <c r="H329" s="142">
        <v>0</v>
      </c>
      <c r="I329" s="142">
        <v>0</v>
      </c>
      <c r="J329" s="142">
        <v>0</v>
      </c>
      <c r="K329" s="142">
        <v>0</v>
      </c>
      <c r="L329" s="142">
        <v>0</v>
      </c>
      <c r="M329" s="142">
        <v>0</v>
      </c>
      <c r="N329" s="142">
        <v>0</v>
      </c>
      <c r="O329" s="142">
        <v>0</v>
      </c>
      <c r="P329" s="142">
        <v>0</v>
      </c>
      <c r="Q329" s="142">
        <v>0</v>
      </c>
      <c r="R329" s="142" t="s">
        <v>61</v>
      </c>
      <c r="S329" s="142">
        <v>0</v>
      </c>
      <c r="T329" s="143">
        <v>0</v>
      </c>
      <c r="U329" s="144"/>
      <c r="V329" s="144"/>
      <c r="W329" s="144"/>
      <c r="X329" s="144"/>
      <c r="Y329" s="142">
        <v>0</v>
      </c>
      <c r="Z329" s="142">
        <v>0</v>
      </c>
      <c r="AA329" s="142">
        <v>0</v>
      </c>
      <c r="AB329" s="142">
        <v>0</v>
      </c>
      <c r="AC329" s="142">
        <v>0</v>
      </c>
      <c r="AD329" s="142">
        <v>0</v>
      </c>
      <c r="AE329" s="142">
        <v>0</v>
      </c>
      <c r="AF329" s="142">
        <v>0</v>
      </c>
      <c r="AG329" s="144">
        <v>0</v>
      </c>
      <c r="AH329" s="142">
        <v>0</v>
      </c>
      <c r="AI329" s="142">
        <v>0</v>
      </c>
      <c r="AJ329" s="144">
        <v>0</v>
      </c>
      <c r="AK329" s="144">
        <v>0</v>
      </c>
      <c r="AL329" s="143">
        <v>0</v>
      </c>
      <c r="AM329" s="144"/>
      <c r="AN329" s="144"/>
      <c r="AO329" s="144"/>
      <c r="AP329" s="144"/>
      <c r="AQ329" s="142">
        <v>0</v>
      </c>
      <c r="AR329" s="142">
        <v>0</v>
      </c>
      <c r="AS329" s="142">
        <v>0</v>
      </c>
      <c r="AT329" s="142">
        <v>0</v>
      </c>
      <c r="AU329" s="142">
        <v>0</v>
      </c>
      <c r="AV329" s="142">
        <v>0</v>
      </c>
      <c r="AW329" s="142">
        <v>0</v>
      </c>
      <c r="AX329" s="142">
        <v>0</v>
      </c>
      <c r="AY329" s="144">
        <v>0</v>
      </c>
      <c r="AZ329" s="142">
        <v>0</v>
      </c>
      <c r="BA329" s="142">
        <v>0</v>
      </c>
      <c r="BB329" s="144">
        <v>0</v>
      </c>
      <c r="BC329" s="144">
        <v>0</v>
      </c>
      <c r="BD329" s="143">
        <v>0</v>
      </c>
      <c r="BE329" s="144"/>
      <c r="BF329" s="144"/>
      <c r="BG329" s="144"/>
      <c r="BH329" s="144"/>
      <c r="BI329" s="142">
        <v>0</v>
      </c>
      <c r="BJ329" s="142">
        <v>0</v>
      </c>
      <c r="BK329" s="142">
        <v>0</v>
      </c>
      <c r="BL329" s="142">
        <v>0</v>
      </c>
      <c r="BM329" s="142">
        <v>0</v>
      </c>
      <c r="BN329" s="142">
        <v>0</v>
      </c>
      <c r="BO329" s="142">
        <v>0</v>
      </c>
      <c r="BP329" s="142">
        <v>0</v>
      </c>
      <c r="BQ329" s="144">
        <v>0</v>
      </c>
      <c r="BR329" s="142">
        <v>0</v>
      </c>
      <c r="BS329" s="142">
        <v>0</v>
      </c>
      <c r="BT329" s="144">
        <v>0</v>
      </c>
      <c r="BU329" s="144">
        <v>0</v>
      </c>
      <c r="BV329" s="143">
        <v>0</v>
      </c>
      <c r="BW329" s="144"/>
      <c r="BX329" s="144"/>
      <c r="BY329" s="144"/>
      <c r="BZ329" s="144"/>
      <c r="CA329" s="142">
        <v>0</v>
      </c>
      <c r="CB329" s="142">
        <v>0</v>
      </c>
      <c r="CC329" s="142">
        <v>0</v>
      </c>
      <c r="CD329" s="142">
        <v>0</v>
      </c>
      <c r="CE329" s="142">
        <v>0</v>
      </c>
      <c r="CF329" s="142">
        <v>0</v>
      </c>
      <c r="CG329" s="142">
        <v>0</v>
      </c>
      <c r="CH329" s="142">
        <v>0</v>
      </c>
      <c r="CI329" s="144">
        <v>0</v>
      </c>
      <c r="CJ329" s="142">
        <v>0</v>
      </c>
      <c r="CK329" s="142">
        <v>0</v>
      </c>
      <c r="CL329" s="144">
        <v>0</v>
      </c>
      <c r="CM329" s="144">
        <v>0</v>
      </c>
      <c r="CN329" s="143">
        <v>0</v>
      </c>
      <c r="CO329" s="144"/>
      <c r="CP329" s="144"/>
      <c r="CQ329" s="144"/>
      <c r="CR329" s="144"/>
      <c r="CS329" s="142">
        <v>0</v>
      </c>
      <c r="CT329" s="142">
        <v>0</v>
      </c>
      <c r="CU329" s="142">
        <v>0</v>
      </c>
      <c r="CV329" s="142">
        <v>0</v>
      </c>
      <c r="CW329" s="142">
        <v>0</v>
      </c>
      <c r="CX329" s="142">
        <v>0</v>
      </c>
      <c r="CY329" s="142">
        <v>0</v>
      </c>
      <c r="CZ329" s="142">
        <v>0</v>
      </c>
      <c r="DA329" s="144">
        <v>0</v>
      </c>
      <c r="DB329" s="142">
        <v>0</v>
      </c>
      <c r="DC329" s="142">
        <v>0</v>
      </c>
      <c r="DD329" s="144">
        <v>0</v>
      </c>
      <c r="DE329" s="144">
        <v>0</v>
      </c>
      <c r="DF329" s="143">
        <v>0</v>
      </c>
    </row>
    <row r="330" spans="1:110" ht="12.75" hidden="1" customHeight="1" outlineLevel="2" x14ac:dyDescent="0.25">
      <c r="A330" s="141">
        <v>1322</v>
      </c>
      <c r="B330" s="141" t="s">
        <v>574</v>
      </c>
      <c r="C330" s="141"/>
      <c r="D330" s="141"/>
      <c r="E330" s="141"/>
      <c r="F330" s="142">
        <v>0</v>
      </c>
      <c r="G330" s="142">
        <v>0</v>
      </c>
      <c r="H330" s="142">
        <v>0</v>
      </c>
      <c r="I330" s="142">
        <v>0</v>
      </c>
      <c r="J330" s="142">
        <v>0</v>
      </c>
      <c r="K330" s="142">
        <v>0</v>
      </c>
      <c r="L330" s="142">
        <v>0</v>
      </c>
      <c r="M330" s="142">
        <v>0</v>
      </c>
      <c r="N330" s="142">
        <v>0</v>
      </c>
      <c r="O330" s="142">
        <v>0</v>
      </c>
      <c r="P330" s="142">
        <v>0</v>
      </c>
      <c r="Q330" s="142">
        <v>0</v>
      </c>
      <c r="R330" s="142" t="s">
        <v>61</v>
      </c>
      <c r="S330" s="142">
        <v>0</v>
      </c>
      <c r="T330" s="143">
        <v>0</v>
      </c>
      <c r="U330" s="144"/>
      <c r="V330" s="144"/>
      <c r="W330" s="144"/>
      <c r="X330" s="144"/>
      <c r="Y330" s="142">
        <v>0</v>
      </c>
      <c r="Z330" s="142">
        <v>0</v>
      </c>
      <c r="AA330" s="142">
        <v>0</v>
      </c>
      <c r="AB330" s="142">
        <v>0</v>
      </c>
      <c r="AC330" s="142">
        <v>0</v>
      </c>
      <c r="AD330" s="142">
        <v>0</v>
      </c>
      <c r="AE330" s="142">
        <v>0</v>
      </c>
      <c r="AF330" s="142">
        <v>0</v>
      </c>
      <c r="AG330" s="144">
        <v>0</v>
      </c>
      <c r="AH330" s="142">
        <v>0</v>
      </c>
      <c r="AI330" s="142">
        <v>0</v>
      </c>
      <c r="AJ330" s="144">
        <v>0</v>
      </c>
      <c r="AK330" s="144">
        <v>0</v>
      </c>
      <c r="AL330" s="143">
        <v>0</v>
      </c>
      <c r="AM330" s="144"/>
      <c r="AN330" s="144"/>
      <c r="AO330" s="144"/>
      <c r="AP330" s="144"/>
      <c r="AQ330" s="142">
        <v>0</v>
      </c>
      <c r="AR330" s="142">
        <v>0</v>
      </c>
      <c r="AS330" s="142">
        <v>0</v>
      </c>
      <c r="AT330" s="142">
        <v>0</v>
      </c>
      <c r="AU330" s="142">
        <v>0</v>
      </c>
      <c r="AV330" s="142">
        <v>0</v>
      </c>
      <c r="AW330" s="142">
        <v>0</v>
      </c>
      <c r="AX330" s="142">
        <v>0</v>
      </c>
      <c r="AY330" s="144">
        <v>0</v>
      </c>
      <c r="AZ330" s="142">
        <v>0</v>
      </c>
      <c r="BA330" s="142">
        <v>0</v>
      </c>
      <c r="BB330" s="144">
        <v>0</v>
      </c>
      <c r="BC330" s="144">
        <v>0</v>
      </c>
      <c r="BD330" s="143">
        <v>0</v>
      </c>
      <c r="BE330" s="144"/>
      <c r="BF330" s="144"/>
      <c r="BG330" s="144"/>
      <c r="BH330" s="144"/>
      <c r="BI330" s="142">
        <v>0</v>
      </c>
      <c r="BJ330" s="142">
        <v>0</v>
      </c>
      <c r="BK330" s="142">
        <v>0</v>
      </c>
      <c r="BL330" s="142">
        <v>0</v>
      </c>
      <c r="BM330" s="142">
        <v>0</v>
      </c>
      <c r="BN330" s="142">
        <v>0</v>
      </c>
      <c r="BO330" s="142">
        <v>0</v>
      </c>
      <c r="BP330" s="142">
        <v>0</v>
      </c>
      <c r="BQ330" s="144">
        <v>0</v>
      </c>
      <c r="BR330" s="142">
        <v>0</v>
      </c>
      <c r="BS330" s="142">
        <v>0</v>
      </c>
      <c r="BT330" s="144">
        <v>0</v>
      </c>
      <c r="BU330" s="144">
        <v>0</v>
      </c>
      <c r="BV330" s="143">
        <v>0</v>
      </c>
      <c r="BW330" s="144"/>
      <c r="BX330" s="144"/>
      <c r="BY330" s="144"/>
      <c r="BZ330" s="144"/>
      <c r="CA330" s="142">
        <v>0</v>
      </c>
      <c r="CB330" s="142">
        <v>0</v>
      </c>
      <c r="CC330" s="142">
        <v>0</v>
      </c>
      <c r="CD330" s="142">
        <v>0</v>
      </c>
      <c r="CE330" s="142">
        <v>0</v>
      </c>
      <c r="CF330" s="142">
        <v>0</v>
      </c>
      <c r="CG330" s="142">
        <v>0</v>
      </c>
      <c r="CH330" s="142">
        <v>0</v>
      </c>
      <c r="CI330" s="144">
        <v>0</v>
      </c>
      <c r="CJ330" s="142">
        <v>0</v>
      </c>
      <c r="CK330" s="142">
        <v>0</v>
      </c>
      <c r="CL330" s="144">
        <v>0</v>
      </c>
      <c r="CM330" s="144">
        <v>0</v>
      </c>
      <c r="CN330" s="143">
        <v>0</v>
      </c>
      <c r="CO330" s="144"/>
      <c r="CP330" s="144"/>
      <c r="CQ330" s="144"/>
      <c r="CR330" s="144"/>
      <c r="CS330" s="142">
        <v>0</v>
      </c>
      <c r="CT330" s="142">
        <v>0</v>
      </c>
      <c r="CU330" s="142">
        <v>0</v>
      </c>
      <c r="CV330" s="142">
        <v>0</v>
      </c>
      <c r="CW330" s="142">
        <v>0</v>
      </c>
      <c r="CX330" s="142">
        <v>0</v>
      </c>
      <c r="CY330" s="142">
        <v>0</v>
      </c>
      <c r="CZ330" s="142">
        <v>0</v>
      </c>
      <c r="DA330" s="144">
        <v>0</v>
      </c>
      <c r="DB330" s="142">
        <v>0</v>
      </c>
      <c r="DC330" s="142">
        <v>0</v>
      </c>
      <c r="DD330" s="144">
        <v>0</v>
      </c>
      <c r="DE330" s="144">
        <v>0</v>
      </c>
      <c r="DF330" s="143">
        <v>0</v>
      </c>
    </row>
    <row r="331" spans="1:110" ht="12.75" hidden="1" customHeight="1" outlineLevel="2" x14ac:dyDescent="0.25">
      <c r="A331" s="141">
        <v>1333</v>
      </c>
      <c r="B331" s="141" t="s">
        <v>575</v>
      </c>
      <c r="C331" s="141"/>
      <c r="D331" s="141"/>
      <c r="E331" s="141"/>
      <c r="F331" s="142">
        <v>0</v>
      </c>
      <c r="G331" s="142">
        <v>0</v>
      </c>
      <c r="H331" s="142">
        <v>0</v>
      </c>
      <c r="I331" s="142">
        <v>0</v>
      </c>
      <c r="J331" s="142">
        <v>0</v>
      </c>
      <c r="K331" s="142">
        <v>0</v>
      </c>
      <c r="L331" s="142">
        <v>0</v>
      </c>
      <c r="M331" s="142">
        <v>0</v>
      </c>
      <c r="N331" s="142">
        <v>0</v>
      </c>
      <c r="O331" s="142">
        <v>0</v>
      </c>
      <c r="P331" s="142">
        <v>0</v>
      </c>
      <c r="Q331" s="142">
        <v>0</v>
      </c>
      <c r="R331" s="142" t="s">
        <v>61</v>
      </c>
      <c r="S331" s="142">
        <v>0</v>
      </c>
      <c r="T331" s="143">
        <v>0</v>
      </c>
      <c r="U331" s="144"/>
      <c r="V331" s="144"/>
      <c r="W331" s="144"/>
      <c r="X331" s="144"/>
      <c r="Y331" s="142">
        <v>0</v>
      </c>
      <c r="Z331" s="142">
        <v>0</v>
      </c>
      <c r="AA331" s="142">
        <v>0</v>
      </c>
      <c r="AB331" s="142">
        <v>0</v>
      </c>
      <c r="AC331" s="142">
        <v>0</v>
      </c>
      <c r="AD331" s="142">
        <v>0</v>
      </c>
      <c r="AE331" s="142">
        <v>0</v>
      </c>
      <c r="AF331" s="142">
        <v>0</v>
      </c>
      <c r="AG331" s="144">
        <v>0</v>
      </c>
      <c r="AH331" s="142">
        <v>0</v>
      </c>
      <c r="AI331" s="142">
        <v>0</v>
      </c>
      <c r="AJ331" s="144">
        <v>0</v>
      </c>
      <c r="AK331" s="144">
        <v>0</v>
      </c>
      <c r="AL331" s="143">
        <v>0</v>
      </c>
      <c r="AM331" s="144"/>
      <c r="AN331" s="144"/>
      <c r="AO331" s="144"/>
      <c r="AP331" s="144"/>
      <c r="AQ331" s="142">
        <v>0</v>
      </c>
      <c r="AR331" s="142">
        <v>0</v>
      </c>
      <c r="AS331" s="142">
        <v>0</v>
      </c>
      <c r="AT331" s="142">
        <v>0</v>
      </c>
      <c r="AU331" s="142">
        <v>0</v>
      </c>
      <c r="AV331" s="142">
        <v>0</v>
      </c>
      <c r="AW331" s="142">
        <v>0</v>
      </c>
      <c r="AX331" s="142">
        <v>0</v>
      </c>
      <c r="AY331" s="144">
        <v>0</v>
      </c>
      <c r="AZ331" s="142">
        <v>0</v>
      </c>
      <c r="BA331" s="142">
        <v>0</v>
      </c>
      <c r="BB331" s="144">
        <v>0</v>
      </c>
      <c r="BC331" s="144">
        <v>0</v>
      </c>
      <c r="BD331" s="143">
        <v>0</v>
      </c>
      <c r="BE331" s="144"/>
      <c r="BF331" s="144"/>
      <c r="BG331" s="144"/>
      <c r="BH331" s="144"/>
      <c r="BI331" s="142">
        <v>0</v>
      </c>
      <c r="BJ331" s="142">
        <v>0</v>
      </c>
      <c r="BK331" s="142">
        <v>0</v>
      </c>
      <c r="BL331" s="142">
        <v>0</v>
      </c>
      <c r="BM331" s="142">
        <v>0</v>
      </c>
      <c r="BN331" s="142">
        <v>0</v>
      </c>
      <c r="BO331" s="142">
        <v>0</v>
      </c>
      <c r="BP331" s="142">
        <v>0</v>
      </c>
      <c r="BQ331" s="144">
        <v>0</v>
      </c>
      <c r="BR331" s="142">
        <v>0</v>
      </c>
      <c r="BS331" s="142">
        <v>0</v>
      </c>
      <c r="BT331" s="144">
        <v>0</v>
      </c>
      <c r="BU331" s="144">
        <v>0</v>
      </c>
      <c r="BV331" s="143">
        <v>0</v>
      </c>
      <c r="BW331" s="144"/>
      <c r="BX331" s="144"/>
      <c r="BY331" s="144"/>
      <c r="BZ331" s="144"/>
      <c r="CA331" s="142">
        <v>0</v>
      </c>
      <c r="CB331" s="142">
        <v>0</v>
      </c>
      <c r="CC331" s="142">
        <v>0</v>
      </c>
      <c r="CD331" s="142">
        <v>0</v>
      </c>
      <c r="CE331" s="142">
        <v>0</v>
      </c>
      <c r="CF331" s="142">
        <v>0</v>
      </c>
      <c r="CG331" s="142">
        <v>0</v>
      </c>
      <c r="CH331" s="142">
        <v>0</v>
      </c>
      <c r="CI331" s="144">
        <v>0</v>
      </c>
      <c r="CJ331" s="142">
        <v>0</v>
      </c>
      <c r="CK331" s="142">
        <v>0</v>
      </c>
      <c r="CL331" s="144">
        <v>0</v>
      </c>
      <c r="CM331" s="144">
        <v>0</v>
      </c>
      <c r="CN331" s="143">
        <v>0</v>
      </c>
      <c r="CO331" s="144"/>
      <c r="CP331" s="144"/>
      <c r="CQ331" s="144"/>
      <c r="CR331" s="144"/>
      <c r="CS331" s="142">
        <v>0</v>
      </c>
      <c r="CT331" s="142">
        <v>0</v>
      </c>
      <c r="CU331" s="142">
        <v>0</v>
      </c>
      <c r="CV331" s="142">
        <v>0</v>
      </c>
      <c r="CW331" s="142">
        <v>0</v>
      </c>
      <c r="CX331" s="142">
        <v>0</v>
      </c>
      <c r="CY331" s="142">
        <v>0</v>
      </c>
      <c r="CZ331" s="142">
        <v>0</v>
      </c>
      <c r="DA331" s="144">
        <v>0</v>
      </c>
      <c r="DB331" s="142">
        <v>0</v>
      </c>
      <c r="DC331" s="142">
        <v>0</v>
      </c>
      <c r="DD331" s="144">
        <v>0</v>
      </c>
      <c r="DE331" s="144">
        <v>0</v>
      </c>
      <c r="DF331" s="143">
        <v>0</v>
      </c>
    </row>
    <row r="332" spans="1:110" ht="12.75" hidden="1" customHeight="1" outlineLevel="2" x14ac:dyDescent="0.25">
      <c r="A332" s="141">
        <v>1340</v>
      </c>
      <c r="B332" s="141" t="s">
        <v>576</v>
      </c>
      <c r="C332" s="141"/>
      <c r="D332" s="141"/>
      <c r="E332" s="141"/>
      <c r="F332" s="142">
        <v>0</v>
      </c>
      <c r="G332" s="142">
        <v>0</v>
      </c>
      <c r="H332" s="142">
        <v>0</v>
      </c>
      <c r="I332" s="142">
        <v>0</v>
      </c>
      <c r="J332" s="142">
        <v>0</v>
      </c>
      <c r="K332" s="142">
        <v>0</v>
      </c>
      <c r="L332" s="142">
        <v>0</v>
      </c>
      <c r="M332" s="142">
        <v>0</v>
      </c>
      <c r="N332" s="142">
        <v>0</v>
      </c>
      <c r="O332" s="142">
        <v>0</v>
      </c>
      <c r="P332" s="142">
        <v>0</v>
      </c>
      <c r="Q332" s="142">
        <v>0</v>
      </c>
      <c r="R332" s="142" t="s">
        <v>61</v>
      </c>
      <c r="S332" s="142">
        <v>0</v>
      </c>
      <c r="T332" s="143">
        <v>0</v>
      </c>
      <c r="U332" s="144"/>
      <c r="V332" s="144"/>
      <c r="W332" s="144"/>
      <c r="X332" s="144"/>
      <c r="Y332" s="142">
        <v>0</v>
      </c>
      <c r="Z332" s="142">
        <v>0</v>
      </c>
      <c r="AA332" s="142">
        <v>0</v>
      </c>
      <c r="AB332" s="142">
        <v>0</v>
      </c>
      <c r="AC332" s="142">
        <v>0</v>
      </c>
      <c r="AD332" s="142">
        <v>0</v>
      </c>
      <c r="AE332" s="142">
        <v>0</v>
      </c>
      <c r="AF332" s="142">
        <v>0</v>
      </c>
      <c r="AG332" s="144">
        <v>0</v>
      </c>
      <c r="AH332" s="142">
        <v>0</v>
      </c>
      <c r="AI332" s="142">
        <v>0</v>
      </c>
      <c r="AJ332" s="144">
        <v>0</v>
      </c>
      <c r="AK332" s="144">
        <v>0</v>
      </c>
      <c r="AL332" s="143">
        <v>0</v>
      </c>
      <c r="AM332" s="144"/>
      <c r="AN332" s="144"/>
      <c r="AO332" s="144"/>
      <c r="AP332" s="144"/>
      <c r="AQ332" s="142">
        <v>0</v>
      </c>
      <c r="AR332" s="142">
        <v>0</v>
      </c>
      <c r="AS332" s="142">
        <v>0</v>
      </c>
      <c r="AT332" s="142">
        <v>0</v>
      </c>
      <c r="AU332" s="142">
        <v>0</v>
      </c>
      <c r="AV332" s="142">
        <v>0</v>
      </c>
      <c r="AW332" s="142">
        <v>0</v>
      </c>
      <c r="AX332" s="142">
        <v>0</v>
      </c>
      <c r="AY332" s="144">
        <v>0</v>
      </c>
      <c r="AZ332" s="142">
        <v>0</v>
      </c>
      <c r="BA332" s="142">
        <v>0</v>
      </c>
      <c r="BB332" s="144">
        <v>0</v>
      </c>
      <c r="BC332" s="144">
        <v>0</v>
      </c>
      <c r="BD332" s="143">
        <v>0</v>
      </c>
      <c r="BE332" s="144"/>
      <c r="BF332" s="144"/>
      <c r="BG332" s="144"/>
      <c r="BH332" s="144"/>
      <c r="BI332" s="142">
        <v>0</v>
      </c>
      <c r="BJ332" s="142">
        <v>0</v>
      </c>
      <c r="BK332" s="142">
        <v>0</v>
      </c>
      <c r="BL332" s="142">
        <v>0</v>
      </c>
      <c r="BM332" s="142">
        <v>0</v>
      </c>
      <c r="BN332" s="142">
        <v>0</v>
      </c>
      <c r="BO332" s="142">
        <v>0</v>
      </c>
      <c r="BP332" s="142">
        <v>0</v>
      </c>
      <c r="BQ332" s="144">
        <v>0</v>
      </c>
      <c r="BR332" s="142">
        <v>0</v>
      </c>
      <c r="BS332" s="142">
        <v>0</v>
      </c>
      <c r="BT332" s="144">
        <v>0</v>
      </c>
      <c r="BU332" s="144">
        <v>0</v>
      </c>
      <c r="BV332" s="143">
        <v>0</v>
      </c>
      <c r="BW332" s="144"/>
      <c r="BX332" s="144"/>
      <c r="BY332" s="144"/>
      <c r="BZ332" s="144"/>
      <c r="CA332" s="142">
        <v>0</v>
      </c>
      <c r="CB332" s="142">
        <v>0</v>
      </c>
      <c r="CC332" s="142">
        <v>0</v>
      </c>
      <c r="CD332" s="142">
        <v>0</v>
      </c>
      <c r="CE332" s="142">
        <v>0</v>
      </c>
      <c r="CF332" s="142">
        <v>0</v>
      </c>
      <c r="CG332" s="142">
        <v>0</v>
      </c>
      <c r="CH332" s="142">
        <v>0</v>
      </c>
      <c r="CI332" s="144">
        <v>0</v>
      </c>
      <c r="CJ332" s="142">
        <v>0</v>
      </c>
      <c r="CK332" s="142">
        <v>0</v>
      </c>
      <c r="CL332" s="144">
        <v>0</v>
      </c>
      <c r="CM332" s="144">
        <v>0</v>
      </c>
      <c r="CN332" s="143">
        <v>0</v>
      </c>
      <c r="CO332" s="144"/>
      <c r="CP332" s="144"/>
      <c r="CQ332" s="144"/>
      <c r="CR332" s="144"/>
      <c r="CS332" s="142">
        <v>0</v>
      </c>
      <c r="CT332" s="142">
        <v>0</v>
      </c>
      <c r="CU332" s="142">
        <v>0</v>
      </c>
      <c r="CV332" s="142">
        <v>0</v>
      </c>
      <c r="CW332" s="142">
        <v>0</v>
      </c>
      <c r="CX332" s="142">
        <v>0</v>
      </c>
      <c r="CY332" s="142">
        <v>0</v>
      </c>
      <c r="CZ332" s="142">
        <v>0</v>
      </c>
      <c r="DA332" s="144">
        <v>0</v>
      </c>
      <c r="DB332" s="142">
        <v>0</v>
      </c>
      <c r="DC332" s="142">
        <v>0</v>
      </c>
      <c r="DD332" s="144">
        <v>0</v>
      </c>
      <c r="DE332" s="144">
        <v>0</v>
      </c>
      <c r="DF332" s="143">
        <v>0</v>
      </c>
    </row>
    <row r="333" spans="1:110" ht="12.75" hidden="1" customHeight="1" outlineLevel="2" x14ac:dyDescent="0.25">
      <c r="A333" s="141">
        <v>1350</v>
      </c>
      <c r="B333" s="141" t="s">
        <v>577</v>
      </c>
      <c r="C333" s="141"/>
      <c r="D333" s="141"/>
      <c r="E333" s="141"/>
      <c r="F333" s="142">
        <v>0</v>
      </c>
      <c r="G333" s="142">
        <v>0</v>
      </c>
      <c r="H333" s="142">
        <v>0</v>
      </c>
      <c r="I333" s="142">
        <v>0</v>
      </c>
      <c r="J333" s="142">
        <v>0</v>
      </c>
      <c r="K333" s="142">
        <v>0</v>
      </c>
      <c r="L333" s="142">
        <v>0</v>
      </c>
      <c r="M333" s="142">
        <v>0</v>
      </c>
      <c r="N333" s="142">
        <v>0</v>
      </c>
      <c r="O333" s="142">
        <v>0</v>
      </c>
      <c r="P333" s="142">
        <v>0</v>
      </c>
      <c r="Q333" s="142">
        <v>0</v>
      </c>
      <c r="R333" s="142" t="s">
        <v>61</v>
      </c>
      <c r="S333" s="142">
        <v>0</v>
      </c>
      <c r="T333" s="143">
        <v>0</v>
      </c>
      <c r="U333" s="144"/>
      <c r="V333" s="144"/>
      <c r="W333" s="144"/>
      <c r="X333" s="144"/>
      <c r="Y333" s="142">
        <v>0</v>
      </c>
      <c r="Z333" s="142">
        <v>0</v>
      </c>
      <c r="AA333" s="142">
        <v>0</v>
      </c>
      <c r="AB333" s="142">
        <v>0</v>
      </c>
      <c r="AC333" s="142">
        <v>0</v>
      </c>
      <c r="AD333" s="142">
        <v>0</v>
      </c>
      <c r="AE333" s="142">
        <v>0</v>
      </c>
      <c r="AF333" s="142">
        <v>0</v>
      </c>
      <c r="AG333" s="144">
        <v>0</v>
      </c>
      <c r="AH333" s="142">
        <v>0</v>
      </c>
      <c r="AI333" s="142">
        <v>0</v>
      </c>
      <c r="AJ333" s="144">
        <v>0</v>
      </c>
      <c r="AK333" s="144">
        <v>0</v>
      </c>
      <c r="AL333" s="143">
        <v>0</v>
      </c>
      <c r="AM333" s="144"/>
      <c r="AN333" s="144"/>
      <c r="AO333" s="144"/>
      <c r="AP333" s="144"/>
      <c r="AQ333" s="142">
        <v>0</v>
      </c>
      <c r="AR333" s="142">
        <v>0</v>
      </c>
      <c r="AS333" s="142">
        <v>0</v>
      </c>
      <c r="AT333" s="142">
        <v>0</v>
      </c>
      <c r="AU333" s="142">
        <v>0</v>
      </c>
      <c r="AV333" s="142">
        <v>0</v>
      </c>
      <c r="AW333" s="142">
        <v>0</v>
      </c>
      <c r="AX333" s="142">
        <v>0</v>
      </c>
      <c r="AY333" s="144">
        <v>0</v>
      </c>
      <c r="AZ333" s="142">
        <v>0</v>
      </c>
      <c r="BA333" s="142">
        <v>0</v>
      </c>
      <c r="BB333" s="144">
        <v>0</v>
      </c>
      <c r="BC333" s="144">
        <v>0</v>
      </c>
      <c r="BD333" s="143">
        <v>0</v>
      </c>
      <c r="BE333" s="144"/>
      <c r="BF333" s="144"/>
      <c r="BG333" s="144"/>
      <c r="BH333" s="144"/>
      <c r="BI333" s="142">
        <v>0</v>
      </c>
      <c r="BJ333" s="142">
        <v>0</v>
      </c>
      <c r="BK333" s="142">
        <v>0</v>
      </c>
      <c r="BL333" s="142">
        <v>0</v>
      </c>
      <c r="BM333" s="142">
        <v>0</v>
      </c>
      <c r="BN333" s="142">
        <v>0</v>
      </c>
      <c r="BO333" s="142">
        <v>0</v>
      </c>
      <c r="BP333" s="142">
        <v>0</v>
      </c>
      <c r="BQ333" s="144">
        <v>0</v>
      </c>
      <c r="BR333" s="142">
        <v>0</v>
      </c>
      <c r="BS333" s="142">
        <v>0</v>
      </c>
      <c r="BT333" s="144">
        <v>0</v>
      </c>
      <c r="BU333" s="144">
        <v>0</v>
      </c>
      <c r="BV333" s="143">
        <v>0</v>
      </c>
      <c r="BW333" s="144"/>
      <c r="BX333" s="144"/>
      <c r="BY333" s="144"/>
      <c r="BZ333" s="144"/>
      <c r="CA333" s="142">
        <v>0</v>
      </c>
      <c r="CB333" s="142">
        <v>0</v>
      </c>
      <c r="CC333" s="142">
        <v>0</v>
      </c>
      <c r="CD333" s="142">
        <v>0</v>
      </c>
      <c r="CE333" s="142">
        <v>0</v>
      </c>
      <c r="CF333" s="142">
        <v>0</v>
      </c>
      <c r="CG333" s="142">
        <v>0</v>
      </c>
      <c r="CH333" s="142">
        <v>0</v>
      </c>
      <c r="CI333" s="144">
        <v>0</v>
      </c>
      <c r="CJ333" s="142">
        <v>0</v>
      </c>
      <c r="CK333" s="142">
        <v>0</v>
      </c>
      <c r="CL333" s="144">
        <v>0</v>
      </c>
      <c r="CM333" s="144">
        <v>0</v>
      </c>
      <c r="CN333" s="143">
        <v>0</v>
      </c>
      <c r="CO333" s="144"/>
      <c r="CP333" s="144"/>
      <c r="CQ333" s="144"/>
      <c r="CR333" s="144"/>
      <c r="CS333" s="142">
        <v>0</v>
      </c>
      <c r="CT333" s="142">
        <v>0</v>
      </c>
      <c r="CU333" s="142">
        <v>0</v>
      </c>
      <c r="CV333" s="142">
        <v>0</v>
      </c>
      <c r="CW333" s="142">
        <v>0</v>
      </c>
      <c r="CX333" s="142">
        <v>0</v>
      </c>
      <c r="CY333" s="142">
        <v>0</v>
      </c>
      <c r="CZ333" s="142">
        <v>0</v>
      </c>
      <c r="DA333" s="144">
        <v>0</v>
      </c>
      <c r="DB333" s="142">
        <v>0</v>
      </c>
      <c r="DC333" s="142">
        <v>0</v>
      </c>
      <c r="DD333" s="144">
        <v>0</v>
      </c>
      <c r="DE333" s="144">
        <v>0</v>
      </c>
      <c r="DF333" s="143">
        <v>0</v>
      </c>
    </row>
    <row r="334" spans="1:110" ht="12.75" hidden="1" customHeight="1" outlineLevel="2" x14ac:dyDescent="0.25">
      <c r="A334" s="141">
        <v>1400</v>
      </c>
      <c r="B334" s="141" t="s">
        <v>578</v>
      </c>
      <c r="C334" s="141"/>
      <c r="D334" s="141"/>
      <c r="E334" s="141"/>
      <c r="F334" s="142">
        <v>0</v>
      </c>
      <c r="G334" s="142">
        <v>0</v>
      </c>
      <c r="H334" s="142">
        <v>0</v>
      </c>
      <c r="I334" s="142">
        <v>0</v>
      </c>
      <c r="J334" s="142">
        <v>0</v>
      </c>
      <c r="K334" s="142">
        <v>0</v>
      </c>
      <c r="L334" s="142">
        <v>0</v>
      </c>
      <c r="M334" s="142">
        <v>0</v>
      </c>
      <c r="N334" s="142">
        <v>0</v>
      </c>
      <c r="O334" s="142">
        <v>0</v>
      </c>
      <c r="P334" s="142">
        <v>0</v>
      </c>
      <c r="Q334" s="142">
        <v>0</v>
      </c>
      <c r="R334" s="142" t="s">
        <v>61</v>
      </c>
      <c r="S334" s="142">
        <v>0</v>
      </c>
      <c r="T334" s="143">
        <v>0</v>
      </c>
      <c r="U334" s="144"/>
      <c r="V334" s="144"/>
      <c r="W334" s="144"/>
      <c r="X334" s="144"/>
      <c r="Y334" s="142">
        <v>0</v>
      </c>
      <c r="Z334" s="142">
        <v>0</v>
      </c>
      <c r="AA334" s="142">
        <v>0</v>
      </c>
      <c r="AB334" s="142">
        <v>0</v>
      </c>
      <c r="AC334" s="142">
        <v>0</v>
      </c>
      <c r="AD334" s="142">
        <v>0</v>
      </c>
      <c r="AE334" s="142">
        <v>0</v>
      </c>
      <c r="AF334" s="142">
        <v>0</v>
      </c>
      <c r="AG334" s="144">
        <v>0</v>
      </c>
      <c r="AH334" s="142">
        <v>0</v>
      </c>
      <c r="AI334" s="142">
        <v>0</v>
      </c>
      <c r="AJ334" s="144">
        <v>0</v>
      </c>
      <c r="AK334" s="144">
        <v>0</v>
      </c>
      <c r="AL334" s="143">
        <v>0</v>
      </c>
      <c r="AM334" s="144"/>
      <c r="AN334" s="144"/>
      <c r="AO334" s="144"/>
      <c r="AP334" s="144"/>
      <c r="AQ334" s="142">
        <v>0</v>
      </c>
      <c r="AR334" s="142">
        <v>0</v>
      </c>
      <c r="AS334" s="142">
        <v>0</v>
      </c>
      <c r="AT334" s="142">
        <v>0</v>
      </c>
      <c r="AU334" s="142">
        <v>0</v>
      </c>
      <c r="AV334" s="142">
        <v>0</v>
      </c>
      <c r="AW334" s="142">
        <v>0</v>
      </c>
      <c r="AX334" s="142">
        <v>0</v>
      </c>
      <c r="AY334" s="144">
        <v>0</v>
      </c>
      <c r="AZ334" s="142">
        <v>0</v>
      </c>
      <c r="BA334" s="142">
        <v>0</v>
      </c>
      <c r="BB334" s="144">
        <v>0</v>
      </c>
      <c r="BC334" s="144">
        <v>0</v>
      </c>
      <c r="BD334" s="143">
        <v>0</v>
      </c>
      <c r="BE334" s="144"/>
      <c r="BF334" s="144"/>
      <c r="BG334" s="144"/>
      <c r="BH334" s="144"/>
      <c r="BI334" s="142">
        <v>0</v>
      </c>
      <c r="BJ334" s="142">
        <v>0</v>
      </c>
      <c r="BK334" s="142">
        <v>0</v>
      </c>
      <c r="BL334" s="142">
        <v>0</v>
      </c>
      <c r="BM334" s="142">
        <v>0</v>
      </c>
      <c r="BN334" s="142">
        <v>0</v>
      </c>
      <c r="BO334" s="142">
        <v>0</v>
      </c>
      <c r="BP334" s="142">
        <v>0</v>
      </c>
      <c r="BQ334" s="144">
        <v>0</v>
      </c>
      <c r="BR334" s="142">
        <v>0</v>
      </c>
      <c r="BS334" s="142">
        <v>0</v>
      </c>
      <c r="BT334" s="144">
        <v>0</v>
      </c>
      <c r="BU334" s="144">
        <v>0</v>
      </c>
      <c r="BV334" s="143">
        <v>0</v>
      </c>
      <c r="BW334" s="144"/>
      <c r="BX334" s="144"/>
      <c r="BY334" s="144"/>
      <c r="BZ334" s="144"/>
      <c r="CA334" s="142">
        <v>0</v>
      </c>
      <c r="CB334" s="142">
        <v>0</v>
      </c>
      <c r="CC334" s="142">
        <v>0</v>
      </c>
      <c r="CD334" s="142">
        <v>0</v>
      </c>
      <c r="CE334" s="142">
        <v>0</v>
      </c>
      <c r="CF334" s="142">
        <v>0</v>
      </c>
      <c r="CG334" s="142">
        <v>0</v>
      </c>
      <c r="CH334" s="142">
        <v>0</v>
      </c>
      <c r="CI334" s="144">
        <v>0</v>
      </c>
      <c r="CJ334" s="142">
        <v>0</v>
      </c>
      <c r="CK334" s="142">
        <v>0</v>
      </c>
      <c r="CL334" s="144">
        <v>0</v>
      </c>
      <c r="CM334" s="144">
        <v>0</v>
      </c>
      <c r="CN334" s="143">
        <v>0</v>
      </c>
      <c r="CO334" s="144"/>
      <c r="CP334" s="144"/>
      <c r="CQ334" s="144"/>
      <c r="CR334" s="144"/>
      <c r="CS334" s="142">
        <v>0</v>
      </c>
      <c r="CT334" s="142">
        <v>0</v>
      </c>
      <c r="CU334" s="142">
        <v>0</v>
      </c>
      <c r="CV334" s="142">
        <v>0</v>
      </c>
      <c r="CW334" s="142">
        <v>0</v>
      </c>
      <c r="CX334" s="142">
        <v>0</v>
      </c>
      <c r="CY334" s="142">
        <v>0</v>
      </c>
      <c r="CZ334" s="142">
        <v>0</v>
      </c>
      <c r="DA334" s="144">
        <v>0</v>
      </c>
      <c r="DB334" s="142">
        <v>0</v>
      </c>
      <c r="DC334" s="142">
        <v>0</v>
      </c>
      <c r="DD334" s="144">
        <v>0</v>
      </c>
      <c r="DE334" s="144">
        <v>0</v>
      </c>
      <c r="DF334" s="143">
        <v>0</v>
      </c>
    </row>
    <row r="335" spans="1:110" ht="12.75" hidden="1" customHeight="1" outlineLevel="2" x14ac:dyDescent="0.25">
      <c r="A335" s="141">
        <v>1401</v>
      </c>
      <c r="B335" s="141" t="s">
        <v>579</v>
      </c>
      <c r="C335" s="141"/>
      <c r="D335" s="141"/>
      <c r="E335" s="141"/>
      <c r="F335" s="142">
        <v>0</v>
      </c>
      <c r="G335" s="142">
        <v>0</v>
      </c>
      <c r="H335" s="142">
        <v>0</v>
      </c>
      <c r="I335" s="142">
        <v>0</v>
      </c>
      <c r="J335" s="142">
        <v>0</v>
      </c>
      <c r="K335" s="142">
        <v>0</v>
      </c>
      <c r="L335" s="142">
        <v>0</v>
      </c>
      <c r="M335" s="142">
        <v>0</v>
      </c>
      <c r="N335" s="142">
        <v>0</v>
      </c>
      <c r="O335" s="142">
        <v>0</v>
      </c>
      <c r="P335" s="142">
        <v>0</v>
      </c>
      <c r="Q335" s="142">
        <v>0</v>
      </c>
      <c r="R335" s="142" t="s">
        <v>61</v>
      </c>
      <c r="S335" s="142">
        <v>0</v>
      </c>
      <c r="T335" s="143">
        <v>0</v>
      </c>
      <c r="U335" s="144"/>
      <c r="V335" s="144"/>
      <c r="W335" s="144"/>
      <c r="X335" s="144"/>
      <c r="Y335" s="142">
        <v>0</v>
      </c>
      <c r="Z335" s="142">
        <v>0</v>
      </c>
      <c r="AA335" s="142">
        <v>0</v>
      </c>
      <c r="AB335" s="142">
        <v>0</v>
      </c>
      <c r="AC335" s="142">
        <v>0</v>
      </c>
      <c r="AD335" s="142">
        <v>0</v>
      </c>
      <c r="AE335" s="142">
        <v>0</v>
      </c>
      <c r="AF335" s="142">
        <v>0</v>
      </c>
      <c r="AG335" s="144">
        <v>0</v>
      </c>
      <c r="AH335" s="142">
        <v>0</v>
      </c>
      <c r="AI335" s="142">
        <v>0</v>
      </c>
      <c r="AJ335" s="144">
        <v>0</v>
      </c>
      <c r="AK335" s="144">
        <v>0</v>
      </c>
      <c r="AL335" s="143">
        <v>0</v>
      </c>
      <c r="AM335" s="144"/>
      <c r="AN335" s="144"/>
      <c r="AO335" s="144"/>
      <c r="AP335" s="144"/>
      <c r="AQ335" s="142">
        <v>0</v>
      </c>
      <c r="AR335" s="142">
        <v>0</v>
      </c>
      <c r="AS335" s="142">
        <v>0</v>
      </c>
      <c r="AT335" s="142">
        <v>0</v>
      </c>
      <c r="AU335" s="142">
        <v>0</v>
      </c>
      <c r="AV335" s="142">
        <v>0</v>
      </c>
      <c r="AW335" s="142">
        <v>0</v>
      </c>
      <c r="AX335" s="142">
        <v>0</v>
      </c>
      <c r="AY335" s="144">
        <v>0</v>
      </c>
      <c r="AZ335" s="142">
        <v>0</v>
      </c>
      <c r="BA335" s="142">
        <v>0</v>
      </c>
      <c r="BB335" s="144">
        <v>0</v>
      </c>
      <c r="BC335" s="144">
        <v>0</v>
      </c>
      <c r="BD335" s="143">
        <v>0</v>
      </c>
      <c r="BE335" s="144"/>
      <c r="BF335" s="144"/>
      <c r="BG335" s="144"/>
      <c r="BH335" s="144"/>
      <c r="BI335" s="142">
        <v>0</v>
      </c>
      <c r="BJ335" s="142">
        <v>0</v>
      </c>
      <c r="BK335" s="142">
        <v>0</v>
      </c>
      <c r="BL335" s="142">
        <v>0</v>
      </c>
      <c r="BM335" s="142">
        <v>0</v>
      </c>
      <c r="BN335" s="142">
        <v>0</v>
      </c>
      <c r="BO335" s="142">
        <v>0</v>
      </c>
      <c r="BP335" s="142">
        <v>0</v>
      </c>
      <c r="BQ335" s="144">
        <v>0</v>
      </c>
      <c r="BR335" s="142">
        <v>0</v>
      </c>
      <c r="BS335" s="142">
        <v>0</v>
      </c>
      <c r="BT335" s="144">
        <v>0</v>
      </c>
      <c r="BU335" s="144">
        <v>0</v>
      </c>
      <c r="BV335" s="143">
        <v>0</v>
      </c>
      <c r="BW335" s="144"/>
      <c r="BX335" s="144"/>
      <c r="BY335" s="144"/>
      <c r="BZ335" s="144"/>
      <c r="CA335" s="142">
        <v>0</v>
      </c>
      <c r="CB335" s="142">
        <v>0</v>
      </c>
      <c r="CC335" s="142">
        <v>0</v>
      </c>
      <c r="CD335" s="142">
        <v>0</v>
      </c>
      <c r="CE335" s="142">
        <v>0</v>
      </c>
      <c r="CF335" s="142">
        <v>0</v>
      </c>
      <c r="CG335" s="142">
        <v>0</v>
      </c>
      <c r="CH335" s="142">
        <v>0</v>
      </c>
      <c r="CI335" s="144">
        <v>0</v>
      </c>
      <c r="CJ335" s="142">
        <v>0</v>
      </c>
      <c r="CK335" s="142">
        <v>0</v>
      </c>
      <c r="CL335" s="144">
        <v>0</v>
      </c>
      <c r="CM335" s="144">
        <v>0</v>
      </c>
      <c r="CN335" s="143">
        <v>0</v>
      </c>
      <c r="CO335" s="144"/>
      <c r="CP335" s="144"/>
      <c r="CQ335" s="144"/>
      <c r="CR335" s="144"/>
      <c r="CS335" s="142">
        <v>0</v>
      </c>
      <c r="CT335" s="142">
        <v>0</v>
      </c>
      <c r="CU335" s="142">
        <v>0</v>
      </c>
      <c r="CV335" s="142">
        <v>0</v>
      </c>
      <c r="CW335" s="142">
        <v>0</v>
      </c>
      <c r="CX335" s="142">
        <v>0</v>
      </c>
      <c r="CY335" s="142">
        <v>0</v>
      </c>
      <c r="CZ335" s="142">
        <v>0</v>
      </c>
      <c r="DA335" s="144">
        <v>0</v>
      </c>
      <c r="DB335" s="142">
        <v>0</v>
      </c>
      <c r="DC335" s="142">
        <v>0</v>
      </c>
      <c r="DD335" s="144">
        <v>0</v>
      </c>
      <c r="DE335" s="144">
        <v>0</v>
      </c>
      <c r="DF335" s="143">
        <v>0</v>
      </c>
    </row>
    <row r="336" spans="1:110" ht="12.75" hidden="1" customHeight="1" outlineLevel="2" x14ac:dyDescent="0.25">
      <c r="A336" s="141">
        <v>1402</v>
      </c>
      <c r="B336" s="141" t="s">
        <v>580</v>
      </c>
      <c r="C336" s="141"/>
      <c r="D336" s="141"/>
      <c r="E336" s="141"/>
      <c r="F336" s="142">
        <v>0</v>
      </c>
      <c r="G336" s="142">
        <v>0</v>
      </c>
      <c r="H336" s="142">
        <v>0</v>
      </c>
      <c r="I336" s="142">
        <v>0</v>
      </c>
      <c r="J336" s="142">
        <v>0</v>
      </c>
      <c r="K336" s="142">
        <v>0</v>
      </c>
      <c r="L336" s="142">
        <v>0</v>
      </c>
      <c r="M336" s="142">
        <v>0</v>
      </c>
      <c r="N336" s="142">
        <v>0</v>
      </c>
      <c r="O336" s="142">
        <v>0</v>
      </c>
      <c r="P336" s="142">
        <v>0</v>
      </c>
      <c r="Q336" s="142">
        <v>0</v>
      </c>
      <c r="R336" s="142" t="s">
        <v>61</v>
      </c>
      <c r="S336" s="142">
        <v>0</v>
      </c>
      <c r="T336" s="143">
        <v>0</v>
      </c>
      <c r="U336" s="144"/>
      <c r="V336" s="144"/>
      <c r="W336" s="144"/>
      <c r="X336" s="144"/>
      <c r="Y336" s="142">
        <v>0</v>
      </c>
      <c r="Z336" s="142">
        <v>0</v>
      </c>
      <c r="AA336" s="142">
        <v>0</v>
      </c>
      <c r="AB336" s="142">
        <v>0</v>
      </c>
      <c r="AC336" s="142">
        <v>0</v>
      </c>
      <c r="AD336" s="142">
        <v>0</v>
      </c>
      <c r="AE336" s="142">
        <v>0</v>
      </c>
      <c r="AF336" s="142">
        <v>0</v>
      </c>
      <c r="AG336" s="144">
        <v>0</v>
      </c>
      <c r="AH336" s="142">
        <v>0</v>
      </c>
      <c r="AI336" s="142">
        <v>0</v>
      </c>
      <c r="AJ336" s="144">
        <v>0</v>
      </c>
      <c r="AK336" s="144">
        <v>0</v>
      </c>
      <c r="AL336" s="143">
        <v>0</v>
      </c>
      <c r="AM336" s="144"/>
      <c r="AN336" s="144"/>
      <c r="AO336" s="144"/>
      <c r="AP336" s="144"/>
      <c r="AQ336" s="142">
        <v>0</v>
      </c>
      <c r="AR336" s="142">
        <v>0</v>
      </c>
      <c r="AS336" s="142">
        <v>0</v>
      </c>
      <c r="AT336" s="142">
        <v>0</v>
      </c>
      <c r="AU336" s="142">
        <v>0</v>
      </c>
      <c r="AV336" s="142">
        <v>0</v>
      </c>
      <c r="AW336" s="142">
        <v>0</v>
      </c>
      <c r="AX336" s="142">
        <v>0</v>
      </c>
      <c r="AY336" s="144">
        <v>0</v>
      </c>
      <c r="AZ336" s="142">
        <v>0</v>
      </c>
      <c r="BA336" s="142">
        <v>0</v>
      </c>
      <c r="BB336" s="144">
        <v>0</v>
      </c>
      <c r="BC336" s="144">
        <v>0</v>
      </c>
      <c r="BD336" s="143">
        <v>0</v>
      </c>
      <c r="BE336" s="144"/>
      <c r="BF336" s="144"/>
      <c r="BG336" s="144"/>
      <c r="BH336" s="144"/>
      <c r="BI336" s="142">
        <v>0</v>
      </c>
      <c r="BJ336" s="142">
        <v>0</v>
      </c>
      <c r="BK336" s="142">
        <v>0</v>
      </c>
      <c r="BL336" s="142">
        <v>0</v>
      </c>
      <c r="BM336" s="142">
        <v>0</v>
      </c>
      <c r="BN336" s="142">
        <v>0</v>
      </c>
      <c r="BO336" s="142">
        <v>0</v>
      </c>
      <c r="BP336" s="142">
        <v>0</v>
      </c>
      <c r="BQ336" s="144">
        <v>0</v>
      </c>
      <c r="BR336" s="142">
        <v>0</v>
      </c>
      <c r="BS336" s="142">
        <v>0</v>
      </c>
      <c r="BT336" s="144">
        <v>0</v>
      </c>
      <c r="BU336" s="144">
        <v>0</v>
      </c>
      <c r="BV336" s="143">
        <v>0</v>
      </c>
      <c r="BW336" s="144"/>
      <c r="BX336" s="144"/>
      <c r="BY336" s="144"/>
      <c r="BZ336" s="144"/>
      <c r="CA336" s="142">
        <v>0</v>
      </c>
      <c r="CB336" s="142">
        <v>0</v>
      </c>
      <c r="CC336" s="142">
        <v>0</v>
      </c>
      <c r="CD336" s="142">
        <v>0</v>
      </c>
      <c r="CE336" s="142">
        <v>0</v>
      </c>
      <c r="CF336" s="142">
        <v>0</v>
      </c>
      <c r="CG336" s="142">
        <v>0</v>
      </c>
      <c r="CH336" s="142">
        <v>0</v>
      </c>
      <c r="CI336" s="144">
        <v>0</v>
      </c>
      <c r="CJ336" s="142">
        <v>0</v>
      </c>
      <c r="CK336" s="142">
        <v>0</v>
      </c>
      <c r="CL336" s="144">
        <v>0</v>
      </c>
      <c r="CM336" s="144">
        <v>0</v>
      </c>
      <c r="CN336" s="143">
        <v>0</v>
      </c>
      <c r="CO336" s="144"/>
      <c r="CP336" s="144"/>
      <c r="CQ336" s="144"/>
      <c r="CR336" s="144"/>
      <c r="CS336" s="142">
        <v>0</v>
      </c>
      <c r="CT336" s="142">
        <v>0</v>
      </c>
      <c r="CU336" s="142">
        <v>0</v>
      </c>
      <c r="CV336" s="142">
        <v>0</v>
      </c>
      <c r="CW336" s="142">
        <v>0</v>
      </c>
      <c r="CX336" s="142">
        <v>0</v>
      </c>
      <c r="CY336" s="142">
        <v>0</v>
      </c>
      <c r="CZ336" s="142">
        <v>0</v>
      </c>
      <c r="DA336" s="144">
        <v>0</v>
      </c>
      <c r="DB336" s="142">
        <v>0</v>
      </c>
      <c r="DC336" s="142">
        <v>0</v>
      </c>
      <c r="DD336" s="144">
        <v>0</v>
      </c>
      <c r="DE336" s="144">
        <v>0</v>
      </c>
      <c r="DF336" s="143">
        <v>0</v>
      </c>
    </row>
    <row r="337" spans="1:110" ht="12.75" hidden="1" customHeight="1" outlineLevel="2" x14ac:dyDescent="0.25">
      <c r="A337" s="141">
        <v>1403</v>
      </c>
      <c r="B337" s="141" t="s">
        <v>581</v>
      </c>
      <c r="C337" s="141"/>
      <c r="D337" s="141"/>
      <c r="E337" s="141"/>
      <c r="F337" s="142">
        <v>0</v>
      </c>
      <c r="G337" s="142">
        <v>0</v>
      </c>
      <c r="H337" s="142">
        <v>0</v>
      </c>
      <c r="I337" s="142">
        <v>0</v>
      </c>
      <c r="J337" s="142">
        <v>0</v>
      </c>
      <c r="K337" s="142">
        <v>0</v>
      </c>
      <c r="L337" s="142">
        <v>0</v>
      </c>
      <c r="M337" s="142">
        <v>0</v>
      </c>
      <c r="N337" s="142">
        <v>0</v>
      </c>
      <c r="O337" s="142">
        <v>0</v>
      </c>
      <c r="P337" s="142">
        <v>0</v>
      </c>
      <c r="Q337" s="142">
        <v>0</v>
      </c>
      <c r="R337" s="142" t="s">
        <v>61</v>
      </c>
      <c r="S337" s="142">
        <v>0</v>
      </c>
      <c r="T337" s="143">
        <v>0</v>
      </c>
      <c r="U337" s="144"/>
      <c r="V337" s="144"/>
      <c r="W337" s="144"/>
      <c r="X337" s="144"/>
      <c r="Y337" s="142">
        <v>0</v>
      </c>
      <c r="Z337" s="142">
        <v>0</v>
      </c>
      <c r="AA337" s="142">
        <v>0</v>
      </c>
      <c r="AB337" s="142">
        <v>0</v>
      </c>
      <c r="AC337" s="142">
        <v>0</v>
      </c>
      <c r="AD337" s="142">
        <v>0</v>
      </c>
      <c r="AE337" s="142">
        <v>0</v>
      </c>
      <c r="AF337" s="142">
        <v>0</v>
      </c>
      <c r="AG337" s="144">
        <v>0</v>
      </c>
      <c r="AH337" s="142">
        <v>0</v>
      </c>
      <c r="AI337" s="142">
        <v>0</v>
      </c>
      <c r="AJ337" s="144">
        <v>0</v>
      </c>
      <c r="AK337" s="144">
        <v>0</v>
      </c>
      <c r="AL337" s="143">
        <v>0</v>
      </c>
      <c r="AM337" s="144"/>
      <c r="AN337" s="144"/>
      <c r="AO337" s="144"/>
      <c r="AP337" s="144"/>
      <c r="AQ337" s="142">
        <v>0</v>
      </c>
      <c r="AR337" s="142">
        <v>0</v>
      </c>
      <c r="AS337" s="142">
        <v>0</v>
      </c>
      <c r="AT337" s="142">
        <v>0</v>
      </c>
      <c r="AU337" s="142">
        <v>0</v>
      </c>
      <c r="AV337" s="142">
        <v>0</v>
      </c>
      <c r="AW337" s="142">
        <v>0</v>
      </c>
      <c r="AX337" s="142">
        <v>0</v>
      </c>
      <c r="AY337" s="144">
        <v>0</v>
      </c>
      <c r="AZ337" s="142">
        <v>0</v>
      </c>
      <c r="BA337" s="142">
        <v>0</v>
      </c>
      <c r="BB337" s="144">
        <v>0</v>
      </c>
      <c r="BC337" s="144">
        <v>0</v>
      </c>
      <c r="BD337" s="143">
        <v>0</v>
      </c>
      <c r="BE337" s="144"/>
      <c r="BF337" s="144"/>
      <c r="BG337" s="144"/>
      <c r="BH337" s="144"/>
      <c r="BI337" s="142">
        <v>0</v>
      </c>
      <c r="BJ337" s="142">
        <v>0</v>
      </c>
      <c r="BK337" s="142">
        <v>0</v>
      </c>
      <c r="BL337" s="142">
        <v>0</v>
      </c>
      <c r="BM337" s="142">
        <v>0</v>
      </c>
      <c r="BN337" s="142">
        <v>0</v>
      </c>
      <c r="BO337" s="142">
        <v>0</v>
      </c>
      <c r="BP337" s="142">
        <v>0</v>
      </c>
      <c r="BQ337" s="144">
        <v>0</v>
      </c>
      <c r="BR337" s="142">
        <v>0</v>
      </c>
      <c r="BS337" s="142">
        <v>0</v>
      </c>
      <c r="BT337" s="144">
        <v>0</v>
      </c>
      <c r="BU337" s="144">
        <v>0</v>
      </c>
      <c r="BV337" s="143">
        <v>0</v>
      </c>
      <c r="BW337" s="144"/>
      <c r="BX337" s="144"/>
      <c r="BY337" s="144"/>
      <c r="BZ337" s="144"/>
      <c r="CA337" s="142">
        <v>0</v>
      </c>
      <c r="CB337" s="142">
        <v>0</v>
      </c>
      <c r="CC337" s="142">
        <v>0</v>
      </c>
      <c r="CD337" s="142">
        <v>0</v>
      </c>
      <c r="CE337" s="142">
        <v>0</v>
      </c>
      <c r="CF337" s="142">
        <v>0</v>
      </c>
      <c r="CG337" s="142">
        <v>0</v>
      </c>
      <c r="CH337" s="142">
        <v>0</v>
      </c>
      <c r="CI337" s="144">
        <v>0</v>
      </c>
      <c r="CJ337" s="142">
        <v>0</v>
      </c>
      <c r="CK337" s="142">
        <v>0</v>
      </c>
      <c r="CL337" s="144">
        <v>0</v>
      </c>
      <c r="CM337" s="144">
        <v>0</v>
      </c>
      <c r="CN337" s="143">
        <v>0</v>
      </c>
      <c r="CO337" s="144"/>
      <c r="CP337" s="144"/>
      <c r="CQ337" s="144"/>
      <c r="CR337" s="144"/>
      <c r="CS337" s="142">
        <v>0</v>
      </c>
      <c r="CT337" s="142">
        <v>0</v>
      </c>
      <c r="CU337" s="142">
        <v>0</v>
      </c>
      <c r="CV337" s="142">
        <v>0</v>
      </c>
      <c r="CW337" s="142">
        <v>0</v>
      </c>
      <c r="CX337" s="142">
        <v>0</v>
      </c>
      <c r="CY337" s="142">
        <v>0</v>
      </c>
      <c r="CZ337" s="142">
        <v>0</v>
      </c>
      <c r="DA337" s="144">
        <v>0</v>
      </c>
      <c r="DB337" s="142">
        <v>0</v>
      </c>
      <c r="DC337" s="142">
        <v>0</v>
      </c>
      <c r="DD337" s="144">
        <v>0</v>
      </c>
      <c r="DE337" s="144">
        <v>0</v>
      </c>
      <c r="DF337" s="143">
        <v>0</v>
      </c>
    </row>
    <row r="338" spans="1:110" ht="12.75" hidden="1" customHeight="1" outlineLevel="2" x14ac:dyDescent="0.25">
      <c r="A338" s="141">
        <v>1404</v>
      </c>
      <c r="B338" s="141" t="s">
        <v>582</v>
      </c>
      <c r="C338" s="141"/>
      <c r="D338" s="141"/>
      <c r="E338" s="141"/>
      <c r="F338" s="142">
        <v>0</v>
      </c>
      <c r="G338" s="142">
        <v>0</v>
      </c>
      <c r="H338" s="142">
        <v>0</v>
      </c>
      <c r="I338" s="142">
        <v>0</v>
      </c>
      <c r="J338" s="142">
        <v>0</v>
      </c>
      <c r="K338" s="142">
        <v>0</v>
      </c>
      <c r="L338" s="142">
        <v>0</v>
      </c>
      <c r="M338" s="142">
        <v>0</v>
      </c>
      <c r="N338" s="142">
        <v>0</v>
      </c>
      <c r="O338" s="142">
        <v>0</v>
      </c>
      <c r="P338" s="142">
        <v>0</v>
      </c>
      <c r="Q338" s="142">
        <v>0</v>
      </c>
      <c r="R338" s="142" t="s">
        <v>61</v>
      </c>
      <c r="S338" s="142">
        <v>0</v>
      </c>
      <c r="T338" s="143">
        <v>0</v>
      </c>
      <c r="U338" s="144"/>
      <c r="V338" s="144"/>
      <c r="W338" s="144"/>
      <c r="X338" s="144"/>
      <c r="Y338" s="142">
        <v>0</v>
      </c>
      <c r="Z338" s="142">
        <v>0</v>
      </c>
      <c r="AA338" s="142">
        <v>0</v>
      </c>
      <c r="AB338" s="142">
        <v>0</v>
      </c>
      <c r="AC338" s="142">
        <v>0</v>
      </c>
      <c r="AD338" s="142">
        <v>0</v>
      </c>
      <c r="AE338" s="142">
        <v>0</v>
      </c>
      <c r="AF338" s="142">
        <v>0</v>
      </c>
      <c r="AG338" s="144">
        <v>0</v>
      </c>
      <c r="AH338" s="142">
        <v>0</v>
      </c>
      <c r="AI338" s="142">
        <v>0</v>
      </c>
      <c r="AJ338" s="144">
        <v>0</v>
      </c>
      <c r="AK338" s="144">
        <v>0</v>
      </c>
      <c r="AL338" s="143">
        <v>0</v>
      </c>
      <c r="AM338" s="144"/>
      <c r="AN338" s="144"/>
      <c r="AO338" s="144"/>
      <c r="AP338" s="144"/>
      <c r="AQ338" s="142">
        <v>0</v>
      </c>
      <c r="AR338" s="142">
        <v>0</v>
      </c>
      <c r="AS338" s="142">
        <v>0</v>
      </c>
      <c r="AT338" s="142">
        <v>0</v>
      </c>
      <c r="AU338" s="142">
        <v>0</v>
      </c>
      <c r="AV338" s="142">
        <v>0</v>
      </c>
      <c r="AW338" s="142">
        <v>0</v>
      </c>
      <c r="AX338" s="142">
        <v>0</v>
      </c>
      <c r="AY338" s="144">
        <v>0</v>
      </c>
      <c r="AZ338" s="142">
        <v>0</v>
      </c>
      <c r="BA338" s="142">
        <v>0</v>
      </c>
      <c r="BB338" s="144">
        <v>0</v>
      </c>
      <c r="BC338" s="144">
        <v>0</v>
      </c>
      <c r="BD338" s="143">
        <v>0</v>
      </c>
      <c r="BE338" s="144"/>
      <c r="BF338" s="144"/>
      <c r="BG338" s="144"/>
      <c r="BH338" s="144"/>
      <c r="BI338" s="142">
        <v>0</v>
      </c>
      <c r="BJ338" s="142">
        <v>0</v>
      </c>
      <c r="BK338" s="142">
        <v>0</v>
      </c>
      <c r="BL338" s="142">
        <v>0</v>
      </c>
      <c r="BM338" s="142">
        <v>0</v>
      </c>
      <c r="BN338" s="142">
        <v>0</v>
      </c>
      <c r="BO338" s="142">
        <v>0</v>
      </c>
      <c r="BP338" s="142">
        <v>0</v>
      </c>
      <c r="BQ338" s="144">
        <v>0</v>
      </c>
      <c r="BR338" s="142">
        <v>0</v>
      </c>
      <c r="BS338" s="142">
        <v>0</v>
      </c>
      <c r="BT338" s="144">
        <v>0</v>
      </c>
      <c r="BU338" s="144">
        <v>0</v>
      </c>
      <c r="BV338" s="143">
        <v>0</v>
      </c>
      <c r="BW338" s="144"/>
      <c r="BX338" s="144"/>
      <c r="BY338" s="144"/>
      <c r="BZ338" s="144"/>
      <c r="CA338" s="142">
        <v>0</v>
      </c>
      <c r="CB338" s="142">
        <v>0</v>
      </c>
      <c r="CC338" s="142">
        <v>0</v>
      </c>
      <c r="CD338" s="142">
        <v>0</v>
      </c>
      <c r="CE338" s="142">
        <v>0</v>
      </c>
      <c r="CF338" s="142">
        <v>0</v>
      </c>
      <c r="CG338" s="142">
        <v>0</v>
      </c>
      <c r="CH338" s="142">
        <v>0</v>
      </c>
      <c r="CI338" s="144">
        <v>0</v>
      </c>
      <c r="CJ338" s="142">
        <v>0</v>
      </c>
      <c r="CK338" s="142">
        <v>0</v>
      </c>
      <c r="CL338" s="144">
        <v>0</v>
      </c>
      <c r="CM338" s="144">
        <v>0</v>
      </c>
      <c r="CN338" s="143">
        <v>0</v>
      </c>
      <c r="CO338" s="144"/>
      <c r="CP338" s="144"/>
      <c r="CQ338" s="144"/>
      <c r="CR338" s="144"/>
      <c r="CS338" s="142">
        <v>0</v>
      </c>
      <c r="CT338" s="142">
        <v>0</v>
      </c>
      <c r="CU338" s="142">
        <v>0</v>
      </c>
      <c r="CV338" s="142">
        <v>0</v>
      </c>
      <c r="CW338" s="142">
        <v>0</v>
      </c>
      <c r="CX338" s="142">
        <v>0</v>
      </c>
      <c r="CY338" s="142">
        <v>0</v>
      </c>
      <c r="CZ338" s="142">
        <v>0</v>
      </c>
      <c r="DA338" s="144">
        <v>0</v>
      </c>
      <c r="DB338" s="142">
        <v>0</v>
      </c>
      <c r="DC338" s="142">
        <v>0</v>
      </c>
      <c r="DD338" s="144">
        <v>0</v>
      </c>
      <c r="DE338" s="144">
        <v>0</v>
      </c>
      <c r="DF338" s="143">
        <v>0</v>
      </c>
    </row>
    <row r="339" spans="1:110" ht="12.75" hidden="1" customHeight="1" outlineLevel="2" x14ac:dyDescent="0.25">
      <c r="A339" s="141">
        <v>1405</v>
      </c>
      <c r="B339" s="141" t="s">
        <v>583</v>
      </c>
      <c r="C339" s="141"/>
      <c r="D339" s="141"/>
      <c r="E339" s="141"/>
      <c r="F339" s="142">
        <v>0</v>
      </c>
      <c r="G339" s="142">
        <v>0</v>
      </c>
      <c r="H339" s="142">
        <v>0</v>
      </c>
      <c r="I339" s="142">
        <v>0</v>
      </c>
      <c r="J339" s="142">
        <v>0</v>
      </c>
      <c r="K339" s="142">
        <v>0</v>
      </c>
      <c r="L339" s="142">
        <v>0</v>
      </c>
      <c r="M339" s="142">
        <v>0</v>
      </c>
      <c r="N339" s="142">
        <v>0</v>
      </c>
      <c r="O339" s="142">
        <v>0</v>
      </c>
      <c r="P339" s="142">
        <v>0</v>
      </c>
      <c r="Q339" s="142">
        <v>0</v>
      </c>
      <c r="R339" s="142" t="s">
        <v>61</v>
      </c>
      <c r="S339" s="142">
        <v>0</v>
      </c>
      <c r="T339" s="143">
        <v>0</v>
      </c>
      <c r="U339" s="144"/>
      <c r="V339" s="144"/>
      <c r="W339" s="144"/>
      <c r="X339" s="144"/>
      <c r="Y339" s="142">
        <v>0</v>
      </c>
      <c r="Z339" s="142">
        <v>0</v>
      </c>
      <c r="AA339" s="142">
        <v>0</v>
      </c>
      <c r="AB339" s="142">
        <v>0</v>
      </c>
      <c r="AC339" s="142">
        <v>0</v>
      </c>
      <c r="AD339" s="142">
        <v>0</v>
      </c>
      <c r="AE339" s="142">
        <v>0</v>
      </c>
      <c r="AF339" s="142">
        <v>0</v>
      </c>
      <c r="AG339" s="144">
        <v>0</v>
      </c>
      <c r="AH339" s="142">
        <v>0</v>
      </c>
      <c r="AI339" s="142">
        <v>0</v>
      </c>
      <c r="AJ339" s="144">
        <v>0</v>
      </c>
      <c r="AK339" s="144">
        <v>0</v>
      </c>
      <c r="AL339" s="143">
        <v>0</v>
      </c>
      <c r="AM339" s="144"/>
      <c r="AN339" s="144"/>
      <c r="AO339" s="144"/>
      <c r="AP339" s="144"/>
      <c r="AQ339" s="142">
        <v>0</v>
      </c>
      <c r="AR339" s="142">
        <v>0</v>
      </c>
      <c r="AS339" s="142">
        <v>0</v>
      </c>
      <c r="AT339" s="142">
        <v>0</v>
      </c>
      <c r="AU339" s="142">
        <v>0</v>
      </c>
      <c r="AV339" s="142">
        <v>0</v>
      </c>
      <c r="AW339" s="142">
        <v>0</v>
      </c>
      <c r="AX339" s="142">
        <v>0</v>
      </c>
      <c r="AY339" s="144">
        <v>0</v>
      </c>
      <c r="AZ339" s="142">
        <v>0</v>
      </c>
      <c r="BA339" s="142">
        <v>0</v>
      </c>
      <c r="BB339" s="144">
        <v>0</v>
      </c>
      <c r="BC339" s="144">
        <v>0</v>
      </c>
      <c r="BD339" s="143">
        <v>0</v>
      </c>
      <c r="BE339" s="144"/>
      <c r="BF339" s="144"/>
      <c r="BG339" s="144"/>
      <c r="BH339" s="144"/>
      <c r="BI339" s="142">
        <v>0</v>
      </c>
      <c r="BJ339" s="142">
        <v>0</v>
      </c>
      <c r="BK339" s="142">
        <v>0</v>
      </c>
      <c r="BL339" s="142">
        <v>0</v>
      </c>
      <c r="BM339" s="142">
        <v>0</v>
      </c>
      <c r="BN339" s="142">
        <v>0</v>
      </c>
      <c r="BO339" s="142">
        <v>0</v>
      </c>
      <c r="BP339" s="142">
        <v>0</v>
      </c>
      <c r="BQ339" s="144">
        <v>0</v>
      </c>
      <c r="BR339" s="142">
        <v>0</v>
      </c>
      <c r="BS339" s="142">
        <v>0</v>
      </c>
      <c r="BT339" s="144">
        <v>0</v>
      </c>
      <c r="BU339" s="144">
        <v>0</v>
      </c>
      <c r="BV339" s="143">
        <v>0</v>
      </c>
      <c r="BW339" s="144"/>
      <c r="BX339" s="144"/>
      <c r="BY339" s="144"/>
      <c r="BZ339" s="144"/>
      <c r="CA339" s="142">
        <v>0</v>
      </c>
      <c r="CB339" s="142">
        <v>0</v>
      </c>
      <c r="CC339" s="142">
        <v>0</v>
      </c>
      <c r="CD339" s="142">
        <v>0</v>
      </c>
      <c r="CE339" s="142">
        <v>0</v>
      </c>
      <c r="CF339" s="142">
        <v>0</v>
      </c>
      <c r="CG339" s="142">
        <v>0</v>
      </c>
      <c r="CH339" s="142">
        <v>0</v>
      </c>
      <c r="CI339" s="144">
        <v>0</v>
      </c>
      <c r="CJ339" s="142">
        <v>0</v>
      </c>
      <c r="CK339" s="142">
        <v>0</v>
      </c>
      <c r="CL339" s="144">
        <v>0</v>
      </c>
      <c r="CM339" s="144">
        <v>0</v>
      </c>
      <c r="CN339" s="143">
        <v>0</v>
      </c>
      <c r="CO339" s="144"/>
      <c r="CP339" s="144"/>
      <c r="CQ339" s="144"/>
      <c r="CR339" s="144"/>
      <c r="CS339" s="142">
        <v>0</v>
      </c>
      <c r="CT339" s="142">
        <v>0</v>
      </c>
      <c r="CU339" s="142">
        <v>0</v>
      </c>
      <c r="CV339" s="142">
        <v>0</v>
      </c>
      <c r="CW339" s="142">
        <v>0</v>
      </c>
      <c r="CX339" s="142">
        <v>0</v>
      </c>
      <c r="CY339" s="142">
        <v>0</v>
      </c>
      <c r="CZ339" s="142">
        <v>0</v>
      </c>
      <c r="DA339" s="144">
        <v>0</v>
      </c>
      <c r="DB339" s="142">
        <v>0</v>
      </c>
      <c r="DC339" s="142">
        <v>0</v>
      </c>
      <c r="DD339" s="144">
        <v>0</v>
      </c>
      <c r="DE339" s="144">
        <v>0</v>
      </c>
      <c r="DF339" s="143">
        <v>0</v>
      </c>
    </row>
    <row r="340" spans="1:110" ht="12.75" hidden="1" customHeight="1" outlineLevel="2" x14ac:dyDescent="0.25">
      <c r="A340" s="141">
        <v>1900</v>
      </c>
      <c r="B340" s="141" t="s">
        <v>584</v>
      </c>
      <c r="C340" s="141"/>
      <c r="D340" s="141"/>
      <c r="E340" s="141"/>
      <c r="F340" s="142">
        <v>0</v>
      </c>
      <c r="G340" s="142">
        <v>0</v>
      </c>
      <c r="H340" s="142">
        <v>0</v>
      </c>
      <c r="I340" s="142">
        <v>0</v>
      </c>
      <c r="J340" s="142">
        <v>0</v>
      </c>
      <c r="K340" s="142">
        <v>0</v>
      </c>
      <c r="L340" s="142">
        <v>0</v>
      </c>
      <c r="M340" s="142">
        <v>0</v>
      </c>
      <c r="N340" s="142">
        <v>0</v>
      </c>
      <c r="O340" s="142">
        <v>0</v>
      </c>
      <c r="P340" s="142">
        <v>0</v>
      </c>
      <c r="Q340" s="142">
        <v>0</v>
      </c>
      <c r="R340" s="142" t="s">
        <v>61</v>
      </c>
      <c r="S340" s="142">
        <v>0</v>
      </c>
      <c r="T340" s="143">
        <v>0</v>
      </c>
      <c r="U340" s="144"/>
      <c r="V340" s="144"/>
      <c r="W340" s="144"/>
      <c r="X340" s="144"/>
      <c r="Y340" s="142">
        <v>0</v>
      </c>
      <c r="Z340" s="142">
        <v>0</v>
      </c>
      <c r="AA340" s="142">
        <v>0</v>
      </c>
      <c r="AB340" s="142">
        <v>0</v>
      </c>
      <c r="AC340" s="142">
        <v>0</v>
      </c>
      <c r="AD340" s="142">
        <v>0</v>
      </c>
      <c r="AE340" s="142">
        <v>0</v>
      </c>
      <c r="AF340" s="142">
        <v>0</v>
      </c>
      <c r="AG340" s="144">
        <v>0</v>
      </c>
      <c r="AH340" s="142">
        <v>0</v>
      </c>
      <c r="AI340" s="142">
        <v>0</v>
      </c>
      <c r="AJ340" s="144">
        <v>0</v>
      </c>
      <c r="AK340" s="144">
        <v>0</v>
      </c>
      <c r="AL340" s="143">
        <v>0</v>
      </c>
      <c r="AM340" s="144"/>
      <c r="AN340" s="144"/>
      <c r="AO340" s="144"/>
      <c r="AP340" s="144"/>
      <c r="AQ340" s="142">
        <v>0</v>
      </c>
      <c r="AR340" s="142">
        <v>0</v>
      </c>
      <c r="AS340" s="142">
        <v>0</v>
      </c>
      <c r="AT340" s="142">
        <v>0</v>
      </c>
      <c r="AU340" s="142">
        <v>0</v>
      </c>
      <c r="AV340" s="142">
        <v>0</v>
      </c>
      <c r="AW340" s="142">
        <v>0</v>
      </c>
      <c r="AX340" s="142">
        <v>0</v>
      </c>
      <c r="AY340" s="144">
        <v>0</v>
      </c>
      <c r="AZ340" s="142">
        <v>0</v>
      </c>
      <c r="BA340" s="142">
        <v>0</v>
      </c>
      <c r="BB340" s="144">
        <v>0</v>
      </c>
      <c r="BC340" s="144">
        <v>0</v>
      </c>
      <c r="BD340" s="143">
        <v>0</v>
      </c>
      <c r="BE340" s="144"/>
      <c r="BF340" s="144"/>
      <c r="BG340" s="144"/>
      <c r="BH340" s="144"/>
      <c r="BI340" s="142">
        <v>0</v>
      </c>
      <c r="BJ340" s="142">
        <v>0</v>
      </c>
      <c r="BK340" s="142">
        <v>0</v>
      </c>
      <c r="BL340" s="142">
        <v>0</v>
      </c>
      <c r="BM340" s="142">
        <v>0</v>
      </c>
      <c r="BN340" s="142">
        <v>0</v>
      </c>
      <c r="BO340" s="142">
        <v>0</v>
      </c>
      <c r="BP340" s="142">
        <v>0</v>
      </c>
      <c r="BQ340" s="144">
        <v>0</v>
      </c>
      <c r="BR340" s="142">
        <v>0</v>
      </c>
      <c r="BS340" s="142">
        <v>0</v>
      </c>
      <c r="BT340" s="144">
        <v>0</v>
      </c>
      <c r="BU340" s="144">
        <v>0</v>
      </c>
      <c r="BV340" s="143">
        <v>0</v>
      </c>
      <c r="BW340" s="144"/>
      <c r="BX340" s="144"/>
      <c r="BY340" s="144"/>
      <c r="BZ340" s="144"/>
      <c r="CA340" s="142">
        <v>0</v>
      </c>
      <c r="CB340" s="142">
        <v>0</v>
      </c>
      <c r="CC340" s="142">
        <v>0</v>
      </c>
      <c r="CD340" s="142">
        <v>0</v>
      </c>
      <c r="CE340" s="142">
        <v>0</v>
      </c>
      <c r="CF340" s="142">
        <v>0</v>
      </c>
      <c r="CG340" s="142">
        <v>0</v>
      </c>
      <c r="CH340" s="142">
        <v>0</v>
      </c>
      <c r="CI340" s="144">
        <v>0</v>
      </c>
      <c r="CJ340" s="142">
        <v>0</v>
      </c>
      <c r="CK340" s="142">
        <v>0</v>
      </c>
      <c r="CL340" s="144">
        <v>0</v>
      </c>
      <c r="CM340" s="144">
        <v>0</v>
      </c>
      <c r="CN340" s="143">
        <v>0</v>
      </c>
      <c r="CO340" s="144"/>
      <c r="CP340" s="144"/>
      <c r="CQ340" s="144"/>
      <c r="CR340" s="144"/>
      <c r="CS340" s="142">
        <v>0</v>
      </c>
      <c r="CT340" s="142">
        <v>0</v>
      </c>
      <c r="CU340" s="142">
        <v>0</v>
      </c>
      <c r="CV340" s="142">
        <v>0</v>
      </c>
      <c r="CW340" s="142">
        <v>0</v>
      </c>
      <c r="CX340" s="142">
        <v>0</v>
      </c>
      <c r="CY340" s="142">
        <v>0</v>
      </c>
      <c r="CZ340" s="142">
        <v>0</v>
      </c>
      <c r="DA340" s="144">
        <v>0</v>
      </c>
      <c r="DB340" s="142">
        <v>0</v>
      </c>
      <c r="DC340" s="142">
        <v>0</v>
      </c>
      <c r="DD340" s="144">
        <v>0</v>
      </c>
      <c r="DE340" s="144">
        <v>0</v>
      </c>
      <c r="DF340" s="143">
        <v>0</v>
      </c>
    </row>
    <row r="341" spans="1:110" ht="12.75" hidden="1" customHeight="1" outlineLevel="2" x14ac:dyDescent="0.25">
      <c r="A341" s="141">
        <v>1904</v>
      </c>
      <c r="B341" s="141" t="s">
        <v>585</v>
      </c>
      <c r="C341" s="141"/>
      <c r="D341" s="141"/>
      <c r="E341" s="141"/>
      <c r="F341" s="142">
        <v>0</v>
      </c>
      <c r="G341" s="142">
        <v>0</v>
      </c>
      <c r="H341" s="142">
        <v>0</v>
      </c>
      <c r="I341" s="142">
        <v>0</v>
      </c>
      <c r="J341" s="142">
        <v>0</v>
      </c>
      <c r="K341" s="142">
        <v>0</v>
      </c>
      <c r="L341" s="142">
        <v>0</v>
      </c>
      <c r="M341" s="142">
        <v>0</v>
      </c>
      <c r="N341" s="142">
        <v>0</v>
      </c>
      <c r="O341" s="142">
        <v>0</v>
      </c>
      <c r="P341" s="142">
        <v>0</v>
      </c>
      <c r="Q341" s="142">
        <v>0</v>
      </c>
      <c r="R341" s="142" t="s">
        <v>61</v>
      </c>
      <c r="S341" s="142">
        <v>0</v>
      </c>
      <c r="T341" s="143">
        <v>0</v>
      </c>
      <c r="U341" s="144"/>
      <c r="V341" s="144"/>
      <c r="W341" s="144"/>
      <c r="X341" s="144"/>
      <c r="Y341" s="142">
        <v>0</v>
      </c>
      <c r="Z341" s="142">
        <v>0</v>
      </c>
      <c r="AA341" s="142">
        <v>0</v>
      </c>
      <c r="AB341" s="142">
        <v>0</v>
      </c>
      <c r="AC341" s="142">
        <v>0</v>
      </c>
      <c r="AD341" s="142">
        <v>0</v>
      </c>
      <c r="AE341" s="142">
        <v>0</v>
      </c>
      <c r="AF341" s="142">
        <v>0</v>
      </c>
      <c r="AG341" s="144">
        <v>0</v>
      </c>
      <c r="AH341" s="142">
        <v>0</v>
      </c>
      <c r="AI341" s="142">
        <v>0</v>
      </c>
      <c r="AJ341" s="144">
        <v>0</v>
      </c>
      <c r="AK341" s="144">
        <v>0</v>
      </c>
      <c r="AL341" s="143">
        <v>0</v>
      </c>
      <c r="AM341" s="144"/>
      <c r="AN341" s="144"/>
      <c r="AO341" s="144"/>
      <c r="AP341" s="144"/>
      <c r="AQ341" s="142">
        <v>0</v>
      </c>
      <c r="AR341" s="142">
        <v>0</v>
      </c>
      <c r="AS341" s="142">
        <v>0</v>
      </c>
      <c r="AT341" s="142">
        <v>0</v>
      </c>
      <c r="AU341" s="142">
        <v>0</v>
      </c>
      <c r="AV341" s="142">
        <v>0</v>
      </c>
      <c r="AW341" s="142">
        <v>0</v>
      </c>
      <c r="AX341" s="142">
        <v>0</v>
      </c>
      <c r="AY341" s="144">
        <v>0</v>
      </c>
      <c r="AZ341" s="142">
        <v>0</v>
      </c>
      <c r="BA341" s="142">
        <v>0</v>
      </c>
      <c r="BB341" s="144">
        <v>0</v>
      </c>
      <c r="BC341" s="144">
        <v>0</v>
      </c>
      <c r="BD341" s="143">
        <v>0</v>
      </c>
      <c r="BE341" s="144"/>
      <c r="BF341" s="144"/>
      <c r="BG341" s="144"/>
      <c r="BH341" s="144"/>
      <c r="BI341" s="142">
        <v>0</v>
      </c>
      <c r="BJ341" s="142">
        <v>0</v>
      </c>
      <c r="BK341" s="142">
        <v>0</v>
      </c>
      <c r="BL341" s="142">
        <v>0</v>
      </c>
      <c r="BM341" s="142">
        <v>0</v>
      </c>
      <c r="BN341" s="142">
        <v>0</v>
      </c>
      <c r="BO341" s="142">
        <v>0</v>
      </c>
      <c r="BP341" s="142">
        <v>0</v>
      </c>
      <c r="BQ341" s="144">
        <v>0</v>
      </c>
      <c r="BR341" s="142">
        <v>0</v>
      </c>
      <c r="BS341" s="142">
        <v>0</v>
      </c>
      <c r="BT341" s="144">
        <v>0</v>
      </c>
      <c r="BU341" s="144">
        <v>0</v>
      </c>
      <c r="BV341" s="143">
        <v>0</v>
      </c>
      <c r="BW341" s="144"/>
      <c r="BX341" s="144"/>
      <c r="BY341" s="144"/>
      <c r="BZ341" s="144"/>
      <c r="CA341" s="142">
        <v>0</v>
      </c>
      <c r="CB341" s="142">
        <v>0</v>
      </c>
      <c r="CC341" s="142">
        <v>0</v>
      </c>
      <c r="CD341" s="142">
        <v>0</v>
      </c>
      <c r="CE341" s="142">
        <v>0</v>
      </c>
      <c r="CF341" s="142">
        <v>0</v>
      </c>
      <c r="CG341" s="142">
        <v>0</v>
      </c>
      <c r="CH341" s="142">
        <v>0</v>
      </c>
      <c r="CI341" s="144">
        <v>0</v>
      </c>
      <c r="CJ341" s="142">
        <v>0</v>
      </c>
      <c r="CK341" s="142">
        <v>0</v>
      </c>
      <c r="CL341" s="144">
        <v>0</v>
      </c>
      <c r="CM341" s="144">
        <v>0</v>
      </c>
      <c r="CN341" s="143">
        <v>0</v>
      </c>
      <c r="CO341" s="144"/>
      <c r="CP341" s="144"/>
      <c r="CQ341" s="144"/>
      <c r="CR341" s="144"/>
      <c r="CS341" s="142">
        <v>0</v>
      </c>
      <c r="CT341" s="142">
        <v>0</v>
      </c>
      <c r="CU341" s="142">
        <v>0</v>
      </c>
      <c r="CV341" s="142">
        <v>0</v>
      </c>
      <c r="CW341" s="142">
        <v>0</v>
      </c>
      <c r="CX341" s="142">
        <v>0</v>
      </c>
      <c r="CY341" s="142">
        <v>0</v>
      </c>
      <c r="CZ341" s="142">
        <v>0</v>
      </c>
      <c r="DA341" s="144">
        <v>0</v>
      </c>
      <c r="DB341" s="142">
        <v>0</v>
      </c>
      <c r="DC341" s="142">
        <v>0</v>
      </c>
      <c r="DD341" s="144">
        <v>0</v>
      </c>
      <c r="DE341" s="144">
        <v>0</v>
      </c>
      <c r="DF341" s="143">
        <v>0</v>
      </c>
    </row>
    <row r="342" spans="1:110" ht="12.75" hidden="1" customHeight="1" outlineLevel="2" x14ac:dyDescent="0.25">
      <c r="A342" s="141">
        <v>1910</v>
      </c>
      <c r="B342" s="141" t="s">
        <v>586</v>
      </c>
      <c r="C342" s="141"/>
      <c r="D342" s="141"/>
      <c r="E342" s="141"/>
      <c r="F342" s="142">
        <v>0</v>
      </c>
      <c r="G342" s="142">
        <v>0</v>
      </c>
      <c r="H342" s="142">
        <v>0</v>
      </c>
      <c r="I342" s="142">
        <v>0</v>
      </c>
      <c r="J342" s="142">
        <v>0</v>
      </c>
      <c r="K342" s="142">
        <v>0</v>
      </c>
      <c r="L342" s="142">
        <v>0</v>
      </c>
      <c r="M342" s="142">
        <v>0</v>
      </c>
      <c r="N342" s="142">
        <v>0</v>
      </c>
      <c r="O342" s="142">
        <v>0</v>
      </c>
      <c r="P342" s="142">
        <v>0</v>
      </c>
      <c r="Q342" s="142">
        <v>0</v>
      </c>
      <c r="R342" s="142" t="s">
        <v>61</v>
      </c>
      <c r="S342" s="142">
        <v>0</v>
      </c>
      <c r="T342" s="143">
        <v>0</v>
      </c>
      <c r="U342" s="144"/>
      <c r="V342" s="144"/>
      <c r="W342" s="144"/>
      <c r="X342" s="144"/>
      <c r="Y342" s="142">
        <v>0</v>
      </c>
      <c r="Z342" s="142">
        <v>0</v>
      </c>
      <c r="AA342" s="142">
        <v>0</v>
      </c>
      <c r="AB342" s="142">
        <v>0</v>
      </c>
      <c r="AC342" s="142">
        <v>0</v>
      </c>
      <c r="AD342" s="142">
        <v>0</v>
      </c>
      <c r="AE342" s="142">
        <v>0</v>
      </c>
      <c r="AF342" s="142">
        <v>0</v>
      </c>
      <c r="AG342" s="144">
        <v>0</v>
      </c>
      <c r="AH342" s="142">
        <v>0</v>
      </c>
      <c r="AI342" s="142">
        <v>0</v>
      </c>
      <c r="AJ342" s="144">
        <v>0</v>
      </c>
      <c r="AK342" s="144">
        <v>0</v>
      </c>
      <c r="AL342" s="143">
        <v>0</v>
      </c>
      <c r="AM342" s="144"/>
      <c r="AN342" s="144"/>
      <c r="AO342" s="144"/>
      <c r="AP342" s="144"/>
      <c r="AQ342" s="142">
        <v>0</v>
      </c>
      <c r="AR342" s="142">
        <v>0</v>
      </c>
      <c r="AS342" s="142">
        <v>0</v>
      </c>
      <c r="AT342" s="142">
        <v>0</v>
      </c>
      <c r="AU342" s="142">
        <v>0</v>
      </c>
      <c r="AV342" s="142">
        <v>0</v>
      </c>
      <c r="AW342" s="142">
        <v>0</v>
      </c>
      <c r="AX342" s="142">
        <v>0</v>
      </c>
      <c r="AY342" s="144">
        <v>0</v>
      </c>
      <c r="AZ342" s="142">
        <v>0</v>
      </c>
      <c r="BA342" s="142">
        <v>0</v>
      </c>
      <c r="BB342" s="144">
        <v>0</v>
      </c>
      <c r="BC342" s="144">
        <v>0</v>
      </c>
      <c r="BD342" s="143">
        <v>0</v>
      </c>
      <c r="BE342" s="144"/>
      <c r="BF342" s="144"/>
      <c r="BG342" s="144"/>
      <c r="BH342" s="144"/>
      <c r="BI342" s="142">
        <v>0</v>
      </c>
      <c r="BJ342" s="142">
        <v>0</v>
      </c>
      <c r="BK342" s="142">
        <v>0</v>
      </c>
      <c r="BL342" s="142">
        <v>0</v>
      </c>
      <c r="BM342" s="142">
        <v>0</v>
      </c>
      <c r="BN342" s="142">
        <v>0</v>
      </c>
      <c r="BO342" s="142">
        <v>0</v>
      </c>
      <c r="BP342" s="142">
        <v>0</v>
      </c>
      <c r="BQ342" s="144">
        <v>0</v>
      </c>
      <c r="BR342" s="142">
        <v>0</v>
      </c>
      <c r="BS342" s="142">
        <v>0</v>
      </c>
      <c r="BT342" s="144">
        <v>0</v>
      </c>
      <c r="BU342" s="144">
        <v>0</v>
      </c>
      <c r="BV342" s="143">
        <v>0</v>
      </c>
      <c r="BW342" s="144"/>
      <c r="BX342" s="144"/>
      <c r="BY342" s="144"/>
      <c r="BZ342" s="144"/>
      <c r="CA342" s="142">
        <v>0</v>
      </c>
      <c r="CB342" s="142">
        <v>0</v>
      </c>
      <c r="CC342" s="142">
        <v>0</v>
      </c>
      <c r="CD342" s="142">
        <v>0</v>
      </c>
      <c r="CE342" s="142">
        <v>0</v>
      </c>
      <c r="CF342" s="142">
        <v>0</v>
      </c>
      <c r="CG342" s="142">
        <v>0</v>
      </c>
      <c r="CH342" s="142">
        <v>0</v>
      </c>
      <c r="CI342" s="144">
        <v>0</v>
      </c>
      <c r="CJ342" s="142">
        <v>0</v>
      </c>
      <c r="CK342" s="142">
        <v>0</v>
      </c>
      <c r="CL342" s="144">
        <v>0</v>
      </c>
      <c r="CM342" s="144">
        <v>0</v>
      </c>
      <c r="CN342" s="143">
        <v>0</v>
      </c>
      <c r="CO342" s="144"/>
      <c r="CP342" s="144"/>
      <c r="CQ342" s="144"/>
      <c r="CR342" s="144"/>
      <c r="CS342" s="142">
        <v>0</v>
      </c>
      <c r="CT342" s="142">
        <v>0</v>
      </c>
      <c r="CU342" s="142">
        <v>0</v>
      </c>
      <c r="CV342" s="142">
        <v>0</v>
      </c>
      <c r="CW342" s="142">
        <v>0</v>
      </c>
      <c r="CX342" s="142">
        <v>0</v>
      </c>
      <c r="CY342" s="142">
        <v>0</v>
      </c>
      <c r="CZ342" s="142">
        <v>0</v>
      </c>
      <c r="DA342" s="144">
        <v>0</v>
      </c>
      <c r="DB342" s="142">
        <v>0</v>
      </c>
      <c r="DC342" s="142">
        <v>0</v>
      </c>
      <c r="DD342" s="144">
        <v>0</v>
      </c>
      <c r="DE342" s="144">
        <v>0</v>
      </c>
      <c r="DF342" s="143">
        <v>0</v>
      </c>
    </row>
    <row r="343" spans="1:110" ht="12.75" hidden="1" customHeight="1" outlineLevel="2" x14ac:dyDescent="0.25">
      <c r="A343" s="141">
        <v>1920</v>
      </c>
      <c r="B343" s="141" t="s">
        <v>587</v>
      </c>
      <c r="C343" s="141"/>
      <c r="D343" s="141"/>
      <c r="E343" s="141"/>
      <c r="F343" s="142">
        <v>0</v>
      </c>
      <c r="G343" s="142">
        <v>0</v>
      </c>
      <c r="H343" s="142">
        <v>0</v>
      </c>
      <c r="I343" s="142">
        <v>0</v>
      </c>
      <c r="J343" s="142">
        <v>0</v>
      </c>
      <c r="K343" s="142">
        <v>0</v>
      </c>
      <c r="L343" s="142">
        <v>0</v>
      </c>
      <c r="M343" s="142">
        <v>0</v>
      </c>
      <c r="N343" s="142">
        <v>0</v>
      </c>
      <c r="O343" s="142">
        <v>0</v>
      </c>
      <c r="P343" s="142">
        <v>0</v>
      </c>
      <c r="Q343" s="142">
        <v>0</v>
      </c>
      <c r="R343" s="142" t="s">
        <v>61</v>
      </c>
      <c r="S343" s="142">
        <v>0</v>
      </c>
      <c r="T343" s="143">
        <v>0</v>
      </c>
      <c r="U343" s="144"/>
      <c r="V343" s="144"/>
      <c r="W343" s="144"/>
      <c r="X343" s="144"/>
      <c r="Y343" s="142">
        <v>0</v>
      </c>
      <c r="Z343" s="142">
        <v>0</v>
      </c>
      <c r="AA343" s="142">
        <v>0</v>
      </c>
      <c r="AB343" s="142">
        <v>0</v>
      </c>
      <c r="AC343" s="142">
        <v>0</v>
      </c>
      <c r="AD343" s="142">
        <v>0</v>
      </c>
      <c r="AE343" s="142">
        <v>0</v>
      </c>
      <c r="AF343" s="142">
        <v>0</v>
      </c>
      <c r="AG343" s="144">
        <v>0</v>
      </c>
      <c r="AH343" s="142">
        <v>0</v>
      </c>
      <c r="AI343" s="142">
        <v>0</v>
      </c>
      <c r="AJ343" s="144">
        <v>0</v>
      </c>
      <c r="AK343" s="144">
        <v>0</v>
      </c>
      <c r="AL343" s="143">
        <v>0</v>
      </c>
      <c r="AM343" s="144"/>
      <c r="AN343" s="144"/>
      <c r="AO343" s="144"/>
      <c r="AP343" s="144"/>
      <c r="AQ343" s="142">
        <v>0</v>
      </c>
      <c r="AR343" s="142">
        <v>0</v>
      </c>
      <c r="AS343" s="142">
        <v>0</v>
      </c>
      <c r="AT343" s="142">
        <v>0</v>
      </c>
      <c r="AU343" s="142">
        <v>0</v>
      </c>
      <c r="AV343" s="142">
        <v>0</v>
      </c>
      <c r="AW343" s="142">
        <v>0</v>
      </c>
      <c r="AX343" s="142">
        <v>0</v>
      </c>
      <c r="AY343" s="144">
        <v>0</v>
      </c>
      <c r="AZ343" s="142">
        <v>0</v>
      </c>
      <c r="BA343" s="142">
        <v>0</v>
      </c>
      <c r="BB343" s="144">
        <v>0</v>
      </c>
      <c r="BC343" s="144">
        <v>0</v>
      </c>
      <c r="BD343" s="143">
        <v>0</v>
      </c>
      <c r="BE343" s="144"/>
      <c r="BF343" s="144"/>
      <c r="BG343" s="144"/>
      <c r="BH343" s="144"/>
      <c r="BI343" s="142">
        <v>0</v>
      </c>
      <c r="BJ343" s="142">
        <v>0</v>
      </c>
      <c r="BK343" s="142">
        <v>0</v>
      </c>
      <c r="BL343" s="142">
        <v>0</v>
      </c>
      <c r="BM343" s="142">
        <v>0</v>
      </c>
      <c r="BN343" s="142">
        <v>0</v>
      </c>
      <c r="BO343" s="142">
        <v>0</v>
      </c>
      <c r="BP343" s="142">
        <v>0</v>
      </c>
      <c r="BQ343" s="144">
        <v>0</v>
      </c>
      <c r="BR343" s="142">
        <v>0</v>
      </c>
      <c r="BS343" s="142">
        <v>0</v>
      </c>
      <c r="BT343" s="144">
        <v>0</v>
      </c>
      <c r="BU343" s="144">
        <v>0</v>
      </c>
      <c r="BV343" s="143">
        <v>0</v>
      </c>
      <c r="BW343" s="144"/>
      <c r="BX343" s="144"/>
      <c r="BY343" s="144"/>
      <c r="BZ343" s="144"/>
      <c r="CA343" s="142">
        <v>0</v>
      </c>
      <c r="CB343" s="142">
        <v>0</v>
      </c>
      <c r="CC343" s="142">
        <v>0</v>
      </c>
      <c r="CD343" s="142">
        <v>0</v>
      </c>
      <c r="CE343" s="142">
        <v>0</v>
      </c>
      <c r="CF343" s="142">
        <v>0</v>
      </c>
      <c r="CG343" s="142">
        <v>0</v>
      </c>
      <c r="CH343" s="142">
        <v>0</v>
      </c>
      <c r="CI343" s="144">
        <v>0</v>
      </c>
      <c r="CJ343" s="142">
        <v>0</v>
      </c>
      <c r="CK343" s="142">
        <v>0</v>
      </c>
      <c r="CL343" s="144">
        <v>0</v>
      </c>
      <c r="CM343" s="144">
        <v>0</v>
      </c>
      <c r="CN343" s="143">
        <v>0</v>
      </c>
      <c r="CO343" s="144"/>
      <c r="CP343" s="144"/>
      <c r="CQ343" s="144"/>
      <c r="CR343" s="144"/>
      <c r="CS343" s="142">
        <v>0</v>
      </c>
      <c r="CT343" s="142">
        <v>0</v>
      </c>
      <c r="CU343" s="142">
        <v>0</v>
      </c>
      <c r="CV343" s="142">
        <v>0</v>
      </c>
      <c r="CW343" s="142">
        <v>0</v>
      </c>
      <c r="CX343" s="142">
        <v>0</v>
      </c>
      <c r="CY343" s="142">
        <v>0</v>
      </c>
      <c r="CZ343" s="142">
        <v>0</v>
      </c>
      <c r="DA343" s="144">
        <v>0</v>
      </c>
      <c r="DB343" s="142">
        <v>0</v>
      </c>
      <c r="DC343" s="142">
        <v>0</v>
      </c>
      <c r="DD343" s="144">
        <v>0</v>
      </c>
      <c r="DE343" s="144">
        <v>0</v>
      </c>
      <c r="DF343" s="143">
        <v>0</v>
      </c>
    </row>
    <row r="344" spans="1:110" ht="12.75" hidden="1" customHeight="1" outlineLevel="2" x14ac:dyDescent="0.25">
      <c r="A344" s="141">
        <v>1930</v>
      </c>
      <c r="B344" s="141" t="s">
        <v>588</v>
      </c>
      <c r="C344" s="141"/>
      <c r="D344" s="141"/>
      <c r="E344" s="141"/>
      <c r="F344" s="142">
        <v>0</v>
      </c>
      <c r="G344" s="142">
        <v>0</v>
      </c>
      <c r="H344" s="142">
        <v>0</v>
      </c>
      <c r="I344" s="142">
        <v>0</v>
      </c>
      <c r="J344" s="142">
        <v>0</v>
      </c>
      <c r="K344" s="142">
        <v>0</v>
      </c>
      <c r="L344" s="142">
        <v>0</v>
      </c>
      <c r="M344" s="142">
        <v>0</v>
      </c>
      <c r="N344" s="142">
        <v>0</v>
      </c>
      <c r="O344" s="142">
        <v>0</v>
      </c>
      <c r="P344" s="142">
        <v>0</v>
      </c>
      <c r="Q344" s="142">
        <v>0</v>
      </c>
      <c r="R344" s="142" t="s">
        <v>61</v>
      </c>
      <c r="S344" s="142">
        <v>0</v>
      </c>
      <c r="T344" s="143">
        <v>0</v>
      </c>
      <c r="U344" s="144"/>
      <c r="V344" s="144"/>
      <c r="W344" s="144"/>
      <c r="X344" s="144"/>
      <c r="Y344" s="142">
        <v>0</v>
      </c>
      <c r="Z344" s="142">
        <v>0</v>
      </c>
      <c r="AA344" s="142">
        <v>0</v>
      </c>
      <c r="AB344" s="142">
        <v>0</v>
      </c>
      <c r="AC344" s="142">
        <v>0</v>
      </c>
      <c r="AD344" s="142">
        <v>0</v>
      </c>
      <c r="AE344" s="142">
        <v>0</v>
      </c>
      <c r="AF344" s="142">
        <v>0</v>
      </c>
      <c r="AG344" s="144">
        <v>0</v>
      </c>
      <c r="AH344" s="142">
        <v>0</v>
      </c>
      <c r="AI344" s="142">
        <v>0</v>
      </c>
      <c r="AJ344" s="144">
        <v>0</v>
      </c>
      <c r="AK344" s="144">
        <v>0</v>
      </c>
      <c r="AL344" s="143">
        <v>0</v>
      </c>
      <c r="AM344" s="144"/>
      <c r="AN344" s="144"/>
      <c r="AO344" s="144"/>
      <c r="AP344" s="144"/>
      <c r="AQ344" s="142">
        <v>0</v>
      </c>
      <c r="AR344" s="142">
        <v>0</v>
      </c>
      <c r="AS344" s="142">
        <v>0</v>
      </c>
      <c r="AT344" s="142">
        <v>0</v>
      </c>
      <c r="AU344" s="142">
        <v>0</v>
      </c>
      <c r="AV344" s="142">
        <v>0</v>
      </c>
      <c r="AW344" s="142">
        <v>0</v>
      </c>
      <c r="AX344" s="142">
        <v>0</v>
      </c>
      <c r="AY344" s="144">
        <v>0</v>
      </c>
      <c r="AZ344" s="142">
        <v>0</v>
      </c>
      <c r="BA344" s="142">
        <v>0</v>
      </c>
      <c r="BB344" s="144">
        <v>0</v>
      </c>
      <c r="BC344" s="144">
        <v>0</v>
      </c>
      <c r="BD344" s="143">
        <v>0</v>
      </c>
      <c r="BE344" s="144"/>
      <c r="BF344" s="144"/>
      <c r="BG344" s="144"/>
      <c r="BH344" s="144"/>
      <c r="BI344" s="142">
        <v>0</v>
      </c>
      <c r="BJ344" s="142">
        <v>0</v>
      </c>
      <c r="BK344" s="142">
        <v>0</v>
      </c>
      <c r="BL344" s="142">
        <v>0</v>
      </c>
      <c r="BM344" s="142">
        <v>0</v>
      </c>
      <c r="BN344" s="142">
        <v>0</v>
      </c>
      <c r="BO344" s="142">
        <v>0</v>
      </c>
      <c r="BP344" s="142">
        <v>0</v>
      </c>
      <c r="BQ344" s="144">
        <v>0</v>
      </c>
      <c r="BR344" s="142">
        <v>0</v>
      </c>
      <c r="BS344" s="142">
        <v>0</v>
      </c>
      <c r="BT344" s="144">
        <v>0</v>
      </c>
      <c r="BU344" s="144">
        <v>0</v>
      </c>
      <c r="BV344" s="143">
        <v>0</v>
      </c>
      <c r="BW344" s="144"/>
      <c r="BX344" s="144"/>
      <c r="BY344" s="144"/>
      <c r="BZ344" s="144"/>
      <c r="CA344" s="142">
        <v>0</v>
      </c>
      <c r="CB344" s="142">
        <v>0</v>
      </c>
      <c r="CC344" s="142">
        <v>0</v>
      </c>
      <c r="CD344" s="142">
        <v>0</v>
      </c>
      <c r="CE344" s="142">
        <v>0</v>
      </c>
      <c r="CF344" s="142">
        <v>0</v>
      </c>
      <c r="CG344" s="142">
        <v>0</v>
      </c>
      <c r="CH344" s="142">
        <v>0</v>
      </c>
      <c r="CI344" s="144">
        <v>0</v>
      </c>
      <c r="CJ344" s="142">
        <v>0</v>
      </c>
      <c r="CK344" s="142">
        <v>0</v>
      </c>
      <c r="CL344" s="144">
        <v>0</v>
      </c>
      <c r="CM344" s="144">
        <v>0</v>
      </c>
      <c r="CN344" s="143">
        <v>0</v>
      </c>
      <c r="CO344" s="144"/>
      <c r="CP344" s="144"/>
      <c r="CQ344" s="144"/>
      <c r="CR344" s="144"/>
      <c r="CS344" s="142">
        <v>0</v>
      </c>
      <c r="CT344" s="142">
        <v>0</v>
      </c>
      <c r="CU344" s="142">
        <v>0</v>
      </c>
      <c r="CV344" s="142">
        <v>0</v>
      </c>
      <c r="CW344" s="142">
        <v>0</v>
      </c>
      <c r="CX344" s="142">
        <v>0</v>
      </c>
      <c r="CY344" s="142">
        <v>0</v>
      </c>
      <c r="CZ344" s="142">
        <v>0</v>
      </c>
      <c r="DA344" s="144">
        <v>0</v>
      </c>
      <c r="DB344" s="142">
        <v>0</v>
      </c>
      <c r="DC344" s="142">
        <v>0</v>
      </c>
      <c r="DD344" s="144">
        <v>0</v>
      </c>
      <c r="DE344" s="144">
        <v>0</v>
      </c>
      <c r="DF344" s="143">
        <v>0</v>
      </c>
    </row>
    <row r="345" spans="1:110" ht="12.75" hidden="1" customHeight="1" outlineLevel="2" x14ac:dyDescent="0.25">
      <c r="A345" s="141">
        <v>1940</v>
      </c>
      <c r="B345" s="141" t="s">
        <v>589</v>
      </c>
      <c r="C345" s="141"/>
      <c r="D345" s="141"/>
      <c r="E345" s="141"/>
      <c r="F345" s="142">
        <v>0</v>
      </c>
      <c r="G345" s="142">
        <v>0</v>
      </c>
      <c r="H345" s="142">
        <v>0</v>
      </c>
      <c r="I345" s="142">
        <v>0</v>
      </c>
      <c r="J345" s="142">
        <v>0</v>
      </c>
      <c r="K345" s="142">
        <v>0</v>
      </c>
      <c r="L345" s="142">
        <v>0</v>
      </c>
      <c r="M345" s="142">
        <v>0</v>
      </c>
      <c r="N345" s="142">
        <v>0</v>
      </c>
      <c r="O345" s="142">
        <v>0</v>
      </c>
      <c r="P345" s="142">
        <v>0</v>
      </c>
      <c r="Q345" s="142">
        <v>0</v>
      </c>
      <c r="R345" s="142" t="s">
        <v>61</v>
      </c>
      <c r="S345" s="142">
        <v>0</v>
      </c>
      <c r="T345" s="143">
        <v>0</v>
      </c>
      <c r="U345" s="144"/>
      <c r="V345" s="144"/>
      <c r="W345" s="144"/>
      <c r="X345" s="144"/>
      <c r="Y345" s="142">
        <v>0</v>
      </c>
      <c r="Z345" s="142">
        <v>0</v>
      </c>
      <c r="AA345" s="142">
        <v>0</v>
      </c>
      <c r="AB345" s="142">
        <v>0</v>
      </c>
      <c r="AC345" s="142">
        <v>0</v>
      </c>
      <c r="AD345" s="142">
        <v>0</v>
      </c>
      <c r="AE345" s="142">
        <v>0</v>
      </c>
      <c r="AF345" s="142">
        <v>0</v>
      </c>
      <c r="AG345" s="144">
        <v>0</v>
      </c>
      <c r="AH345" s="142">
        <v>0</v>
      </c>
      <c r="AI345" s="142">
        <v>0</v>
      </c>
      <c r="AJ345" s="144">
        <v>0</v>
      </c>
      <c r="AK345" s="144">
        <v>0</v>
      </c>
      <c r="AL345" s="143">
        <v>0</v>
      </c>
      <c r="AM345" s="144"/>
      <c r="AN345" s="144"/>
      <c r="AO345" s="144"/>
      <c r="AP345" s="144"/>
      <c r="AQ345" s="142">
        <v>0</v>
      </c>
      <c r="AR345" s="142">
        <v>0</v>
      </c>
      <c r="AS345" s="142">
        <v>0</v>
      </c>
      <c r="AT345" s="142">
        <v>0</v>
      </c>
      <c r="AU345" s="142">
        <v>0</v>
      </c>
      <c r="AV345" s="142">
        <v>0</v>
      </c>
      <c r="AW345" s="142">
        <v>0</v>
      </c>
      <c r="AX345" s="142">
        <v>0</v>
      </c>
      <c r="AY345" s="144">
        <v>0</v>
      </c>
      <c r="AZ345" s="142">
        <v>0</v>
      </c>
      <c r="BA345" s="142">
        <v>0</v>
      </c>
      <c r="BB345" s="144">
        <v>0</v>
      </c>
      <c r="BC345" s="144">
        <v>0</v>
      </c>
      <c r="BD345" s="143">
        <v>0</v>
      </c>
      <c r="BE345" s="144"/>
      <c r="BF345" s="144"/>
      <c r="BG345" s="144"/>
      <c r="BH345" s="144"/>
      <c r="BI345" s="142">
        <v>0</v>
      </c>
      <c r="BJ345" s="142">
        <v>0</v>
      </c>
      <c r="BK345" s="142">
        <v>0</v>
      </c>
      <c r="BL345" s="142">
        <v>0</v>
      </c>
      <c r="BM345" s="142">
        <v>0</v>
      </c>
      <c r="BN345" s="142">
        <v>0</v>
      </c>
      <c r="BO345" s="142">
        <v>0</v>
      </c>
      <c r="BP345" s="142">
        <v>0</v>
      </c>
      <c r="BQ345" s="144">
        <v>0</v>
      </c>
      <c r="BR345" s="142">
        <v>0</v>
      </c>
      <c r="BS345" s="142">
        <v>0</v>
      </c>
      <c r="BT345" s="144">
        <v>0</v>
      </c>
      <c r="BU345" s="144">
        <v>0</v>
      </c>
      <c r="BV345" s="143">
        <v>0</v>
      </c>
      <c r="BW345" s="144"/>
      <c r="BX345" s="144"/>
      <c r="BY345" s="144"/>
      <c r="BZ345" s="144"/>
      <c r="CA345" s="142">
        <v>0</v>
      </c>
      <c r="CB345" s="142">
        <v>0</v>
      </c>
      <c r="CC345" s="142">
        <v>0</v>
      </c>
      <c r="CD345" s="142">
        <v>0</v>
      </c>
      <c r="CE345" s="142">
        <v>0</v>
      </c>
      <c r="CF345" s="142">
        <v>0</v>
      </c>
      <c r="CG345" s="142">
        <v>0</v>
      </c>
      <c r="CH345" s="142">
        <v>0</v>
      </c>
      <c r="CI345" s="144">
        <v>0</v>
      </c>
      <c r="CJ345" s="142">
        <v>0</v>
      </c>
      <c r="CK345" s="142">
        <v>0</v>
      </c>
      <c r="CL345" s="144">
        <v>0</v>
      </c>
      <c r="CM345" s="144">
        <v>0</v>
      </c>
      <c r="CN345" s="143">
        <v>0</v>
      </c>
      <c r="CO345" s="144"/>
      <c r="CP345" s="144"/>
      <c r="CQ345" s="144"/>
      <c r="CR345" s="144"/>
      <c r="CS345" s="142">
        <v>0</v>
      </c>
      <c r="CT345" s="142">
        <v>0</v>
      </c>
      <c r="CU345" s="142">
        <v>0</v>
      </c>
      <c r="CV345" s="142">
        <v>0</v>
      </c>
      <c r="CW345" s="142">
        <v>0</v>
      </c>
      <c r="CX345" s="142">
        <v>0</v>
      </c>
      <c r="CY345" s="142">
        <v>0</v>
      </c>
      <c r="CZ345" s="142">
        <v>0</v>
      </c>
      <c r="DA345" s="144">
        <v>0</v>
      </c>
      <c r="DB345" s="142">
        <v>0</v>
      </c>
      <c r="DC345" s="142">
        <v>0</v>
      </c>
      <c r="DD345" s="144">
        <v>0</v>
      </c>
      <c r="DE345" s="144">
        <v>0</v>
      </c>
      <c r="DF345" s="143">
        <v>0</v>
      </c>
    </row>
    <row r="346" spans="1:110" ht="12.75" hidden="1" customHeight="1" outlineLevel="2" x14ac:dyDescent="0.25">
      <c r="A346" s="141">
        <v>1950</v>
      </c>
      <c r="B346" s="141" t="s">
        <v>590</v>
      </c>
      <c r="C346" s="141"/>
      <c r="D346" s="141"/>
      <c r="E346" s="141"/>
      <c r="F346" s="142">
        <v>0</v>
      </c>
      <c r="G346" s="142">
        <v>0</v>
      </c>
      <c r="H346" s="142">
        <v>0</v>
      </c>
      <c r="I346" s="142">
        <v>0</v>
      </c>
      <c r="J346" s="142">
        <v>0</v>
      </c>
      <c r="K346" s="142">
        <v>0</v>
      </c>
      <c r="L346" s="142">
        <v>0</v>
      </c>
      <c r="M346" s="142">
        <v>0</v>
      </c>
      <c r="N346" s="142">
        <v>0</v>
      </c>
      <c r="O346" s="142">
        <v>0</v>
      </c>
      <c r="P346" s="142">
        <v>0</v>
      </c>
      <c r="Q346" s="142">
        <v>0</v>
      </c>
      <c r="R346" s="142" t="s">
        <v>61</v>
      </c>
      <c r="S346" s="142">
        <v>0</v>
      </c>
      <c r="T346" s="143">
        <v>0</v>
      </c>
      <c r="U346" s="144"/>
      <c r="V346" s="144"/>
      <c r="W346" s="144"/>
      <c r="X346" s="144"/>
      <c r="Y346" s="142">
        <v>0</v>
      </c>
      <c r="Z346" s="142">
        <v>0</v>
      </c>
      <c r="AA346" s="142">
        <v>0</v>
      </c>
      <c r="AB346" s="142">
        <v>0</v>
      </c>
      <c r="AC346" s="142">
        <v>0</v>
      </c>
      <c r="AD346" s="142">
        <v>0</v>
      </c>
      <c r="AE346" s="142">
        <v>0</v>
      </c>
      <c r="AF346" s="142">
        <v>0</v>
      </c>
      <c r="AG346" s="144">
        <v>0</v>
      </c>
      <c r="AH346" s="142">
        <v>0</v>
      </c>
      <c r="AI346" s="142">
        <v>0</v>
      </c>
      <c r="AJ346" s="144">
        <v>0</v>
      </c>
      <c r="AK346" s="144">
        <v>0</v>
      </c>
      <c r="AL346" s="143">
        <v>0</v>
      </c>
      <c r="AM346" s="144"/>
      <c r="AN346" s="144"/>
      <c r="AO346" s="144"/>
      <c r="AP346" s="144"/>
      <c r="AQ346" s="142">
        <v>0</v>
      </c>
      <c r="AR346" s="142">
        <v>0</v>
      </c>
      <c r="AS346" s="142">
        <v>0</v>
      </c>
      <c r="AT346" s="142">
        <v>0</v>
      </c>
      <c r="AU346" s="142">
        <v>0</v>
      </c>
      <c r="AV346" s="142">
        <v>0</v>
      </c>
      <c r="AW346" s="142">
        <v>0</v>
      </c>
      <c r="AX346" s="142">
        <v>0</v>
      </c>
      <c r="AY346" s="144">
        <v>0</v>
      </c>
      <c r="AZ346" s="142">
        <v>0</v>
      </c>
      <c r="BA346" s="142">
        <v>0</v>
      </c>
      <c r="BB346" s="144">
        <v>0</v>
      </c>
      <c r="BC346" s="144">
        <v>0</v>
      </c>
      <c r="BD346" s="143">
        <v>0</v>
      </c>
      <c r="BE346" s="144"/>
      <c r="BF346" s="144"/>
      <c r="BG346" s="144"/>
      <c r="BH346" s="144"/>
      <c r="BI346" s="142">
        <v>0</v>
      </c>
      <c r="BJ346" s="142">
        <v>0</v>
      </c>
      <c r="BK346" s="142">
        <v>0</v>
      </c>
      <c r="BL346" s="142">
        <v>0</v>
      </c>
      <c r="BM346" s="142">
        <v>0</v>
      </c>
      <c r="BN346" s="142">
        <v>0</v>
      </c>
      <c r="BO346" s="142">
        <v>0</v>
      </c>
      <c r="BP346" s="142">
        <v>0</v>
      </c>
      <c r="BQ346" s="144">
        <v>0</v>
      </c>
      <c r="BR346" s="142">
        <v>0</v>
      </c>
      <c r="BS346" s="142">
        <v>0</v>
      </c>
      <c r="BT346" s="144">
        <v>0</v>
      </c>
      <c r="BU346" s="144">
        <v>0</v>
      </c>
      <c r="BV346" s="143">
        <v>0</v>
      </c>
      <c r="BW346" s="144"/>
      <c r="BX346" s="144"/>
      <c r="BY346" s="144"/>
      <c r="BZ346" s="144"/>
      <c r="CA346" s="142">
        <v>0</v>
      </c>
      <c r="CB346" s="142">
        <v>0</v>
      </c>
      <c r="CC346" s="142">
        <v>0</v>
      </c>
      <c r="CD346" s="142">
        <v>0</v>
      </c>
      <c r="CE346" s="142">
        <v>0</v>
      </c>
      <c r="CF346" s="142">
        <v>0</v>
      </c>
      <c r="CG346" s="142">
        <v>0</v>
      </c>
      <c r="CH346" s="142">
        <v>0</v>
      </c>
      <c r="CI346" s="144">
        <v>0</v>
      </c>
      <c r="CJ346" s="142">
        <v>0</v>
      </c>
      <c r="CK346" s="142">
        <v>0</v>
      </c>
      <c r="CL346" s="144">
        <v>0</v>
      </c>
      <c r="CM346" s="144">
        <v>0</v>
      </c>
      <c r="CN346" s="143">
        <v>0</v>
      </c>
      <c r="CO346" s="144"/>
      <c r="CP346" s="144"/>
      <c r="CQ346" s="144"/>
      <c r="CR346" s="144"/>
      <c r="CS346" s="142">
        <v>0</v>
      </c>
      <c r="CT346" s="142">
        <v>0</v>
      </c>
      <c r="CU346" s="142">
        <v>0</v>
      </c>
      <c r="CV346" s="142">
        <v>0</v>
      </c>
      <c r="CW346" s="142">
        <v>0</v>
      </c>
      <c r="CX346" s="142">
        <v>0</v>
      </c>
      <c r="CY346" s="142">
        <v>0</v>
      </c>
      <c r="CZ346" s="142">
        <v>0</v>
      </c>
      <c r="DA346" s="144">
        <v>0</v>
      </c>
      <c r="DB346" s="142">
        <v>0</v>
      </c>
      <c r="DC346" s="142">
        <v>0</v>
      </c>
      <c r="DD346" s="144">
        <v>0</v>
      </c>
      <c r="DE346" s="144">
        <v>0</v>
      </c>
      <c r="DF346" s="143">
        <v>0</v>
      </c>
    </row>
    <row r="347" spans="1:110" ht="12.75" hidden="1" customHeight="1" outlineLevel="2" x14ac:dyDescent="0.25">
      <c r="A347" s="141">
        <v>1960</v>
      </c>
      <c r="B347" s="141" t="s">
        <v>591</v>
      </c>
      <c r="C347" s="141"/>
      <c r="D347" s="141"/>
      <c r="E347" s="141"/>
      <c r="F347" s="142">
        <v>0</v>
      </c>
      <c r="G347" s="142">
        <v>0</v>
      </c>
      <c r="H347" s="142">
        <v>0</v>
      </c>
      <c r="I347" s="142">
        <v>0</v>
      </c>
      <c r="J347" s="142">
        <v>0</v>
      </c>
      <c r="K347" s="142">
        <v>0</v>
      </c>
      <c r="L347" s="142">
        <v>0</v>
      </c>
      <c r="M347" s="142">
        <v>0</v>
      </c>
      <c r="N347" s="142">
        <v>0</v>
      </c>
      <c r="O347" s="142">
        <v>0</v>
      </c>
      <c r="P347" s="142">
        <v>0</v>
      </c>
      <c r="Q347" s="142">
        <v>0</v>
      </c>
      <c r="R347" s="142" t="s">
        <v>61</v>
      </c>
      <c r="S347" s="142">
        <v>0</v>
      </c>
      <c r="T347" s="143">
        <v>0</v>
      </c>
      <c r="U347" s="144"/>
      <c r="V347" s="144"/>
      <c r="W347" s="144"/>
      <c r="X347" s="144"/>
      <c r="Y347" s="142">
        <v>0</v>
      </c>
      <c r="Z347" s="142">
        <v>0</v>
      </c>
      <c r="AA347" s="142">
        <v>0</v>
      </c>
      <c r="AB347" s="142">
        <v>0</v>
      </c>
      <c r="AC347" s="142">
        <v>0</v>
      </c>
      <c r="AD347" s="142">
        <v>0</v>
      </c>
      <c r="AE347" s="142">
        <v>0</v>
      </c>
      <c r="AF347" s="142">
        <v>0</v>
      </c>
      <c r="AG347" s="144">
        <v>0</v>
      </c>
      <c r="AH347" s="142">
        <v>0</v>
      </c>
      <c r="AI347" s="142">
        <v>0</v>
      </c>
      <c r="AJ347" s="144">
        <v>0</v>
      </c>
      <c r="AK347" s="144">
        <v>0</v>
      </c>
      <c r="AL347" s="143">
        <v>0</v>
      </c>
      <c r="AM347" s="144"/>
      <c r="AN347" s="144"/>
      <c r="AO347" s="144"/>
      <c r="AP347" s="144"/>
      <c r="AQ347" s="142">
        <v>0</v>
      </c>
      <c r="AR347" s="142">
        <v>0</v>
      </c>
      <c r="AS347" s="142">
        <v>0</v>
      </c>
      <c r="AT347" s="142">
        <v>0</v>
      </c>
      <c r="AU347" s="142">
        <v>0</v>
      </c>
      <c r="AV347" s="142">
        <v>0</v>
      </c>
      <c r="AW347" s="142">
        <v>0</v>
      </c>
      <c r="AX347" s="142">
        <v>0</v>
      </c>
      <c r="AY347" s="144">
        <v>0</v>
      </c>
      <c r="AZ347" s="142">
        <v>0</v>
      </c>
      <c r="BA347" s="142">
        <v>0</v>
      </c>
      <c r="BB347" s="144">
        <v>0</v>
      </c>
      <c r="BC347" s="144">
        <v>0</v>
      </c>
      <c r="BD347" s="143">
        <v>0</v>
      </c>
      <c r="BE347" s="144"/>
      <c r="BF347" s="144"/>
      <c r="BG347" s="144"/>
      <c r="BH347" s="144"/>
      <c r="BI347" s="142">
        <v>0</v>
      </c>
      <c r="BJ347" s="142">
        <v>0</v>
      </c>
      <c r="BK347" s="142">
        <v>0</v>
      </c>
      <c r="BL347" s="142">
        <v>0</v>
      </c>
      <c r="BM347" s="142">
        <v>0</v>
      </c>
      <c r="BN347" s="142">
        <v>0</v>
      </c>
      <c r="BO347" s="142">
        <v>0</v>
      </c>
      <c r="BP347" s="142">
        <v>0</v>
      </c>
      <c r="BQ347" s="144">
        <v>0</v>
      </c>
      <c r="BR347" s="142">
        <v>0</v>
      </c>
      <c r="BS347" s="142">
        <v>0</v>
      </c>
      <c r="BT347" s="144">
        <v>0</v>
      </c>
      <c r="BU347" s="144">
        <v>0</v>
      </c>
      <c r="BV347" s="143">
        <v>0</v>
      </c>
      <c r="BW347" s="144"/>
      <c r="BX347" s="144"/>
      <c r="BY347" s="144"/>
      <c r="BZ347" s="144"/>
      <c r="CA347" s="142">
        <v>0</v>
      </c>
      <c r="CB347" s="142">
        <v>0</v>
      </c>
      <c r="CC347" s="142">
        <v>0</v>
      </c>
      <c r="CD347" s="142">
        <v>0</v>
      </c>
      <c r="CE347" s="142">
        <v>0</v>
      </c>
      <c r="CF347" s="142">
        <v>0</v>
      </c>
      <c r="CG347" s="142">
        <v>0</v>
      </c>
      <c r="CH347" s="142">
        <v>0</v>
      </c>
      <c r="CI347" s="144">
        <v>0</v>
      </c>
      <c r="CJ347" s="142">
        <v>0</v>
      </c>
      <c r="CK347" s="142">
        <v>0</v>
      </c>
      <c r="CL347" s="144">
        <v>0</v>
      </c>
      <c r="CM347" s="144">
        <v>0</v>
      </c>
      <c r="CN347" s="143">
        <v>0</v>
      </c>
      <c r="CO347" s="144"/>
      <c r="CP347" s="144"/>
      <c r="CQ347" s="144"/>
      <c r="CR347" s="144"/>
      <c r="CS347" s="142">
        <v>0</v>
      </c>
      <c r="CT347" s="142">
        <v>0</v>
      </c>
      <c r="CU347" s="142">
        <v>0</v>
      </c>
      <c r="CV347" s="142">
        <v>0</v>
      </c>
      <c r="CW347" s="142">
        <v>0</v>
      </c>
      <c r="CX347" s="142">
        <v>0</v>
      </c>
      <c r="CY347" s="142">
        <v>0</v>
      </c>
      <c r="CZ347" s="142">
        <v>0</v>
      </c>
      <c r="DA347" s="144">
        <v>0</v>
      </c>
      <c r="DB347" s="142">
        <v>0</v>
      </c>
      <c r="DC347" s="142">
        <v>0</v>
      </c>
      <c r="DD347" s="144">
        <v>0</v>
      </c>
      <c r="DE347" s="144">
        <v>0</v>
      </c>
      <c r="DF347" s="143">
        <v>0</v>
      </c>
    </row>
    <row r="348" spans="1:110" ht="12.75" hidden="1" customHeight="1" outlineLevel="2" x14ac:dyDescent="0.25">
      <c r="A348" s="141">
        <v>1970</v>
      </c>
      <c r="B348" s="141" t="s">
        <v>592</v>
      </c>
      <c r="C348" s="141"/>
      <c r="D348" s="141"/>
      <c r="E348" s="141"/>
      <c r="F348" s="142">
        <v>0</v>
      </c>
      <c r="G348" s="142">
        <v>0</v>
      </c>
      <c r="H348" s="142">
        <v>0</v>
      </c>
      <c r="I348" s="142">
        <v>0</v>
      </c>
      <c r="J348" s="142">
        <v>0</v>
      </c>
      <c r="K348" s="142">
        <v>0</v>
      </c>
      <c r="L348" s="142">
        <v>0</v>
      </c>
      <c r="M348" s="142">
        <v>0</v>
      </c>
      <c r="N348" s="142">
        <v>0</v>
      </c>
      <c r="O348" s="142">
        <v>0</v>
      </c>
      <c r="P348" s="142">
        <v>0</v>
      </c>
      <c r="Q348" s="142">
        <v>0</v>
      </c>
      <c r="R348" s="142" t="s">
        <v>61</v>
      </c>
      <c r="S348" s="142">
        <v>0</v>
      </c>
      <c r="T348" s="143">
        <v>0</v>
      </c>
      <c r="U348" s="144"/>
      <c r="V348" s="144"/>
      <c r="W348" s="144"/>
      <c r="X348" s="144"/>
      <c r="Y348" s="142">
        <v>0</v>
      </c>
      <c r="Z348" s="142">
        <v>0</v>
      </c>
      <c r="AA348" s="142">
        <v>0</v>
      </c>
      <c r="AB348" s="142">
        <v>0</v>
      </c>
      <c r="AC348" s="142">
        <v>0</v>
      </c>
      <c r="AD348" s="142">
        <v>0</v>
      </c>
      <c r="AE348" s="142">
        <v>0</v>
      </c>
      <c r="AF348" s="142">
        <v>0</v>
      </c>
      <c r="AG348" s="144">
        <v>0</v>
      </c>
      <c r="AH348" s="142">
        <v>0</v>
      </c>
      <c r="AI348" s="142">
        <v>0</v>
      </c>
      <c r="AJ348" s="144">
        <v>0</v>
      </c>
      <c r="AK348" s="144">
        <v>0</v>
      </c>
      <c r="AL348" s="143">
        <v>0</v>
      </c>
      <c r="AM348" s="144"/>
      <c r="AN348" s="144"/>
      <c r="AO348" s="144"/>
      <c r="AP348" s="144"/>
      <c r="AQ348" s="142">
        <v>0</v>
      </c>
      <c r="AR348" s="142">
        <v>0</v>
      </c>
      <c r="AS348" s="142">
        <v>0</v>
      </c>
      <c r="AT348" s="142">
        <v>0</v>
      </c>
      <c r="AU348" s="142">
        <v>0</v>
      </c>
      <c r="AV348" s="142">
        <v>0</v>
      </c>
      <c r="AW348" s="142">
        <v>0</v>
      </c>
      <c r="AX348" s="142">
        <v>0</v>
      </c>
      <c r="AY348" s="144">
        <v>0</v>
      </c>
      <c r="AZ348" s="142">
        <v>0</v>
      </c>
      <c r="BA348" s="142">
        <v>0</v>
      </c>
      <c r="BB348" s="144">
        <v>0</v>
      </c>
      <c r="BC348" s="144">
        <v>0</v>
      </c>
      <c r="BD348" s="143">
        <v>0</v>
      </c>
      <c r="BE348" s="144"/>
      <c r="BF348" s="144"/>
      <c r="BG348" s="144"/>
      <c r="BH348" s="144"/>
      <c r="BI348" s="142">
        <v>0</v>
      </c>
      <c r="BJ348" s="142">
        <v>0</v>
      </c>
      <c r="BK348" s="142">
        <v>0</v>
      </c>
      <c r="BL348" s="142">
        <v>0</v>
      </c>
      <c r="BM348" s="142">
        <v>0</v>
      </c>
      <c r="BN348" s="142">
        <v>0</v>
      </c>
      <c r="BO348" s="142">
        <v>0</v>
      </c>
      <c r="BP348" s="142">
        <v>0</v>
      </c>
      <c r="BQ348" s="144">
        <v>0</v>
      </c>
      <c r="BR348" s="142">
        <v>0</v>
      </c>
      <c r="BS348" s="142">
        <v>0</v>
      </c>
      <c r="BT348" s="144">
        <v>0</v>
      </c>
      <c r="BU348" s="144">
        <v>0</v>
      </c>
      <c r="BV348" s="143">
        <v>0</v>
      </c>
      <c r="BW348" s="144"/>
      <c r="BX348" s="144"/>
      <c r="BY348" s="144"/>
      <c r="BZ348" s="144"/>
      <c r="CA348" s="142">
        <v>0</v>
      </c>
      <c r="CB348" s="142">
        <v>0</v>
      </c>
      <c r="CC348" s="142">
        <v>0</v>
      </c>
      <c r="CD348" s="142">
        <v>0</v>
      </c>
      <c r="CE348" s="142">
        <v>0</v>
      </c>
      <c r="CF348" s="142">
        <v>0</v>
      </c>
      <c r="CG348" s="142">
        <v>0</v>
      </c>
      <c r="CH348" s="142">
        <v>0</v>
      </c>
      <c r="CI348" s="144">
        <v>0</v>
      </c>
      <c r="CJ348" s="142">
        <v>0</v>
      </c>
      <c r="CK348" s="142">
        <v>0</v>
      </c>
      <c r="CL348" s="144">
        <v>0</v>
      </c>
      <c r="CM348" s="144">
        <v>0</v>
      </c>
      <c r="CN348" s="143">
        <v>0</v>
      </c>
      <c r="CO348" s="144"/>
      <c r="CP348" s="144"/>
      <c r="CQ348" s="144"/>
      <c r="CR348" s="144"/>
      <c r="CS348" s="142">
        <v>0</v>
      </c>
      <c r="CT348" s="142">
        <v>0</v>
      </c>
      <c r="CU348" s="142">
        <v>0</v>
      </c>
      <c r="CV348" s="142">
        <v>0</v>
      </c>
      <c r="CW348" s="142">
        <v>0</v>
      </c>
      <c r="CX348" s="142">
        <v>0</v>
      </c>
      <c r="CY348" s="142">
        <v>0</v>
      </c>
      <c r="CZ348" s="142">
        <v>0</v>
      </c>
      <c r="DA348" s="144">
        <v>0</v>
      </c>
      <c r="DB348" s="142">
        <v>0</v>
      </c>
      <c r="DC348" s="142">
        <v>0</v>
      </c>
      <c r="DD348" s="144">
        <v>0</v>
      </c>
      <c r="DE348" s="144">
        <v>0</v>
      </c>
      <c r="DF348" s="143">
        <v>0</v>
      </c>
    </row>
    <row r="349" spans="1:110" ht="12.75" hidden="1" customHeight="1" outlineLevel="2" x14ac:dyDescent="0.25">
      <c r="A349" s="141">
        <v>1980</v>
      </c>
      <c r="B349" s="141" t="s">
        <v>593</v>
      </c>
      <c r="C349" s="141"/>
      <c r="D349" s="141"/>
      <c r="E349" s="141"/>
      <c r="F349" s="142">
        <v>0</v>
      </c>
      <c r="G349" s="142">
        <v>0</v>
      </c>
      <c r="H349" s="142">
        <v>0</v>
      </c>
      <c r="I349" s="142">
        <v>0</v>
      </c>
      <c r="J349" s="142">
        <v>0</v>
      </c>
      <c r="K349" s="142">
        <v>0</v>
      </c>
      <c r="L349" s="142">
        <v>0</v>
      </c>
      <c r="M349" s="142">
        <v>0</v>
      </c>
      <c r="N349" s="142">
        <v>0</v>
      </c>
      <c r="O349" s="142">
        <v>0</v>
      </c>
      <c r="P349" s="142">
        <v>0</v>
      </c>
      <c r="Q349" s="142">
        <v>0</v>
      </c>
      <c r="R349" s="142" t="s">
        <v>61</v>
      </c>
      <c r="S349" s="142">
        <v>0</v>
      </c>
      <c r="T349" s="143">
        <v>0</v>
      </c>
      <c r="U349" s="144"/>
      <c r="V349" s="144"/>
      <c r="W349" s="144"/>
      <c r="X349" s="144"/>
      <c r="Y349" s="142">
        <v>0</v>
      </c>
      <c r="Z349" s="142">
        <v>0</v>
      </c>
      <c r="AA349" s="142">
        <v>0</v>
      </c>
      <c r="AB349" s="142">
        <v>0</v>
      </c>
      <c r="AC349" s="142">
        <v>0</v>
      </c>
      <c r="AD349" s="142">
        <v>0</v>
      </c>
      <c r="AE349" s="142">
        <v>0</v>
      </c>
      <c r="AF349" s="142">
        <v>0</v>
      </c>
      <c r="AG349" s="144">
        <v>0</v>
      </c>
      <c r="AH349" s="142">
        <v>0</v>
      </c>
      <c r="AI349" s="142">
        <v>0</v>
      </c>
      <c r="AJ349" s="144">
        <v>0</v>
      </c>
      <c r="AK349" s="144">
        <v>0</v>
      </c>
      <c r="AL349" s="143">
        <v>0</v>
      </c>
      <c r="AM349" s="144"/>
      <c r="AN349" s="144"/>
      <c r="AO349" s="144"/>
      <c r="AP349" s="144"/>
      <c r="AQ349" s="142">
        <v>0</v>
      </c>
      <c r="AR349" s="142">
        <v>0</v>
      </c>
      <c r="AS349" s="142">
        <v>0</v>
      </c>
      <c r="AT349" s="142">
        <v>0</v>
      </c>
      <c r="AU349" s="142">
        <v>0</v>
      </c>
      <c r="AV349" s="142">
        <v>0</v>
      </c>
      <c r="AW349" s="142">
        <v>0</v>
      </c>
      <c r="AX349" s="142">
        <v>0</v>
      </c>
      <c r="AY349" s="144">
        <v>0</v>
      </c>
      <c r="AZ349" s="142">
        <v>0</v>
      </c>
      <c r="BA349" s="142">
        <v>0</v>
      </c>
      <c r="BB349" s="144">
        <v>0</v>
      </c>
      <c r="BC349" s="144">
        <v>0</v>
      </c>
      <c r="BD349" s="143">
        <v>0</v>
      </c>
      <c r="BE349" s="144"/>
      <c r="BF349" s="144"/>
      <c r="BG349" s="144"/>
      <c r="BH349" s="144"/>
      <c r="BI349" s="142">
        <v>0</v>
      </c>
      <c r="BJ349" s="142">
        <v>0</v>
      </c>
      <c r="BK349" s="142">
        <v>0</v>
      </c>
      <c r="BL349" s="142">
        <v>0</v>
      </c>
      <c r="BM349" s="142">
        <v>0</v>
      </c>
      <c r="BN349" s="142">
        <v>0</v>
      </c>
      <c r="BO349" s="142">
        <v>0</v>
      </c>
      <c r="BP349" s="142">
        <v>0</v>
      </c>
      <c r="BQ349" s="144">
        <v>0</v>
      </c>
      <c r="BR349" s="142">
        <v>0</v>
      </c>
      <c r="BS349" s="142">
        <v>0</v>
      </c>
      <c r="BT349" s="144">
        <v>0</v>
      </c>
      <c r="BU349" s="144">
        <v>0</v>
      </c>
      <c r="BV349" s="143">
        <v>0</v>
      </c>
      <c r="BW349" s="144"/>
      <c r="BX349" s="144"/>
      <c r="BY349" s="144"/>
      <c r="BZ349" s="144"/>
      <c r="CA349" s="142">
        <v>0</v>
      </c>
      <c r="CB349" s="142">
        <v>0</v>
      </c>
      <c r="CC349" s="142">
        <v>0</v>
      </c>
      <c r="CD349" s="142">
        <v>0</v>
      </c>
      <c r="CE349" s="142">
        <v>0</v>
      </c>
      <c r="CF349" s="142">
        <v>0</v>
      </c>
      <c r="CG349" s="142">
        <v>0</v>
      </c>
      <c r="CH349" s="142">
        <v>0</v>
      </c>
      <c r="CI349" s="144">
        <v>0</v>
      </c>
      <c r="CJ349" s="142">
        <v>0</v>
      </c>
      <c r="CK349" s="142">
        <v>0</v>
      </c>
      <c r="CL349" s="144">
        <v>0</v>
      </c>
      <c r="CM349" s="144">
        <v>0</v>
      </c>
      <c r="CN349" s="143">
        <v>0</v>
      </c>
      <c r="CO349" s="144"/>
      <c r="CP349" s="144"/>
      <c r="CQ349" s="144"/>
      <c r="CR349" s="144"/>
      <c r="CS349" s="142">
        <v>0</v>
      </c>
      <c r="CT349" s="142">
        <v>0</v>
      </c>
      <c r="CU349" s="142">
        <v>0</v>
      </c>
      <c r="CV349" s="142">
        <v>0</v>
      </c>
      <c r="CW349" s="142">
        <v>0</v>
      </c>
      <c r="CX349" s="142">
        <v>0</v>
      </c>
      <c r="CY349" s="142">
        <v>0</v>
      </c>
      <c r="CZ349" s="142">
        <v>0</v>
      </c>
      <c r="DA349" s="144">
        <v>0</v>
      </c>
      <c r="DB349" s="142">
        <v>0</v>
      </c>
      <c r="DC349" s="142">
        <v>0</v>
      </c>
      <c r="DD349" s="144">
        <v>0</v>
      </c>
      <c r="DE349" s="144">
        <v>0</v>
      </c>
      <c r="DF349" s="143">
        <v>0</v>
      </c>
    </row>
    <row r="350" spans="1:110" ht="12.75" hidden="1" customHeight="1" outlineLevel="2" x14ac:dyDescent="0.3">
      <c r="A350" s="138"/>
      <c r="B350" s="5"/>
      <c r="C350" s="5"/>
      <c r="D350" s="5"/>
      <c r="E350" s="5"/>
      <c r="F350" s="142"/>
      <c r="G350" s="142"/>
      <c r="H350" s="142"/>
      <c r="I350" s="142"/>
      <c r="J350" s="142"/>
      <c r="K350" s="142"/>
      <c r="L350" s="142"/>
      <c r="M350" s="142"/>
      <c r="N350" s="142"/>
      <c r="O350" s="142"/>
      <c r="P350" s="142"/>
      <c r="Q350" s="144"/>
      <c r="R350" s="142"/>
      <c r="S350" s="142"/>
      <c r="T350" s="143"/>
      <c r="U350" s="144"/>
      <c r="V350" s="144"/>
      <c r="W350" s="144"/>
      <c r="X350" s="144"/>
      <c r="Y350" s="142"/>
      <c r="Z350" s="142"/>
      <c r="AA350" s="142"/>
      <c r="AB350" s="142"/>
      <c r="AC350" s="142"/>
      <c r="AD350" s="142"/>
      <c r="AE350" s="142"/>
      <c r="AF350" s="142"/>
      <c r="AG350" s="144"/>
      <c r="AH350" s="142"/>
      <c r="AI350" s="142"/>
      <c r="AJ350" s="144"/>
      <c r="AK350" s="144"/>
      <c r="AL350" s="143"/>
      <c r="AM350" s="144"/>
      <c r="AN350" s="144"/>
      <c r="AO350" s="144"/>
      <c r="AP350" s="144"/>
      <c r="AQ350" s="142"/>
      <c r="AR350" s="142"/>
      <c r="AS350" s="142"/>
      <c r="AT350" s="142"/>
      <c r="AU350" s="142"/>
      <c r="AV350" s="142"/>
      <c r="AW350" s="142"/>
      <c r="AX350" s="142"/>
      <c r="AY350" s="144"/>
      <c r="AZ350" s="142"/>
      <c r="BA350" s="142"/>
      <c r="BB350" s="144"/>
      <c r="BC350" s="144"/>
      <c r="BD350" s="143"/>
      <c r="BE350" s="144"/>
      <c r="BF350" s="144"/>
      <c r="BG350" s="144"/>
      <c r="BH350" s="144"/>
      <c r="BI350" s="142"/>
      <c r="BJ350" s="142"/>
      <c r="BK350" s="142"/>
      <c r="BL350" s="142"/>
      <c r="BM350" s="142"/>
      <c r="BN350" s="142"/>
      <c r="BO350" s="142"/>
      <c r="BP350" s="142"/>
      <c r="BQ350" s="144"/>
      <c r="BR350" s="142"/>
      <c r="BS350" s="142"/>
      <c r="BT350" s="144"/>
      <c r="BU350" s="144"/>
      <c r="BV350" s="143"/>
      <c r="BW350" s="144"/>
      <c r="BX350" s="144"/>
      <c r="BY350" s="144"/>
      <c r="BZ350" s="144"/>
      <c r="CA350" s="142"/>
      <c r="CB350" s="142"/>
      <c r="CC350" s="142"/>
      <c r="CD350" s="142"/>
      <c r="CE350" s="142"/>
      <c r="CF350" s="142"/>
      <c r="CG350" s="142"/>
      <c r="CH350" s="142"/>
      <c r="CI350" s="144"/>
      <c r="CJ350" s="142"/>
      <c r="CK350" s="142"/>
      <c r="CL350" s="144"/>
      <c r="CM350" s="144"/>
      <c r="CN350" s="143"/>
      <c r="CO350" s="144"/>
      <c r="CP350" s="144"/>
      <c r="CQ350" s="144"/>
      <c r="CR350" s="144"/>
      <c r="CS350" s="142"/>
      <c r="CT350" s="142"/>
      <c r="CU350" s="142"/>
      <c r="CV350" s="142"/>
      <c r="CW350" s="142"/>
      <c r="CX350" s="142"/>
      <c r="CY350" s="142"/>
      <c r="CZ350" s="142"/>
      <c r="DA350" s="144"/>
      <c r="DB350" s="142"/>
      <c r="DC350" s="142"/>
      <c r="DD350" s="144"/>
      <c r="DE350" s="144"/>
      <c r="DF350" s="143"/>
    </row>
    <row r="351" spans="1:110" ht="12.75" hidden="1" customHeight="1" outlineLevel="1" x14ac:dyDescent="0.3">
      <c r="A351" s="138"/>
      <c r="B351" s="153" t="s">
        <v>79</v>
      </c>
      <c r="C351" s="153"/>
      <c r="D351" s="153"/>
      <c r="E351" s="153"/>
      <c r="F351" s="142">
        <f>SUM(F311:F349)</f>
        <v>43490.69</v>
      </c>
      <c r="G351" s="142">
        <f t="shared" ref="G351:Q351" si="29">SUM(G311:G349)</f>
        <v>201355.75000000003</v>
      </c>
      <c r="H351" s="142">
        <f t="shared" si="29"/>
        <v>201355.75</v>
      </c>
      <c r="I351" s="142">
        <f t="shared" si="29"/>
        <v>201355.75000000003</v>
      </c>
      <c r="J351" s="142">
        <f t="shared" si="29"/>
        <v>201355.75</v>
      </c>
      <c r="K351" s="142">
        <f t="shared" si="29"/>
        <v>201355.75</v>
      </c>
      <c r="L351" s="142">
        <f>SUM(L311:L350)</f>
        <v>201355.75</v>
      </c>
      <c r="M351" s="142">
        <f t="shared" si="29"/>
        <v>201355.75</v>
      </c>
      <c r="N351" s="142">
        <f t="shared" si="29"/>
        <v>201355.75000000003</v>
      </c>
      <c r="O351" s="142">
        <f t="shared" si="29"/>
        <v>201355.75000000006</v>
      </c>
      <c r="P351" s="142">
        <f t="shared" si="29"/>
        <v>201355.75000000003</v>
      </c>
      <c r="Q351" s="144">
        <f t="shared" si="29"/>
        <v>201355.74999999994</v>
      </c>
      <c r="R351" s="142"/>
      <c r="S351" s="142">
        <f>SUM(S311:S349)</f>
        <v>2258403.94</v>
      </c>
      <c r="T351" s="143">
        <f>SUM(T311:T349)</f>
        <v>0</v>
      </c>
      <c r="U351" s="144"/>
      <c r="V351" s="144"/>
      <c r="W351" s="144"/>
      <c r="X351" s="144"/>
      <c r="Y351" s="142">
        <f>SUM(Y311:Y349)</f>
        <v>157169.09135632403</v>
      </c>
      <c r="Z351" s="142">
        <f t="shared" ref="Z351:DD351" si="30">SUM(Z311:Z349)</f>
        <v>227459.72687669771</v>
      </c>
      <c r="AA351" s="142">
        <f t="shared" si="30"/>
        <v>227459.72687669771</v>
      </c>
      <c r="AB351" s="142">
        <f t="shared" si="30"/>
        <v>227459.72687669771</v>
      </c>
      <c r="AC351" s="142">
        <f t="shared" si="30"/>
        <v>227459.72687669771</v>
      </c>
      <c r="AD351" s="142">
        <f t="shared" si="30"/>
        <v>227459.72687669771</v>
      </c>
      <c r="AE351" s="142">
        <f t="shared" si="30"/>
        <v>227459.72687669771</v>
      </c>
      <c r="AF351" s="142">
        <f t="shared" si="30"/>
        <v>227459.72687669771</v>
      </c>
      <c r="AG351" s="144">
        <f t="shared" si="30"/>
        <v>227459.72687669771</v>
      </c>
      <c r="AH351" s="142">
        <f t="shared" si="30"/>
        <v>227459.72687669771</v>
      </c>
      <c r="AI351" s="142">
        <f t="shared" si="30"/>
        <v>227459.72687669771</v>
      </c>
      <c r="AJ351" s="144">
        <f t="shared" si="30"/>
        <v>227459.72687669771</v>
      </c>
      <c r="AK351" s="144">
        <f>SUM(AK311:AK349)</f>
        <v>2659226.0869999998</v>
      </c>
      <c r="AL351" s="143">
        <f>SUM(AL311:AL349)</f>
        <v>0</v>
      </c>
      <c r="AM351" s="144"/>
      <c r="AN351" s="144"/>
      <c r="AO351" s="144"/>
      <c r="AP351" s="144"/>
      <c r="AQ351" s="142">
        <f t="shared" si="30"/>
        <v>163747.67373554772</v>
      </c>
      <c r="AR351" s="142">
        <f t="shared" si="30"/>
        <v>239114.1087158593</v>
      </c>
      <c r="AS351" s="142">
        <f t="shared" si="30"/>
        <v>239114.1087158593</v>
      </c>
      <c r="AT351" s="142">
        <f t="shared" si="30"/>
        <v>239114.1087158593</v>
      </c>
      <c r="AU351" s="142">
        <f t="shared" si="30"/>
        <v>239114.1087158593</v>
      </c>
      <c r="AV351" s="142">
        <f t="shared" si="30"/>
        <v>239114.1087158593</v>
      </c>
      <c r="AW351" s="142">
        <f t="shared" si="30"/>
        <v>239114.1087158593</v>
      </c>
      <c r="AX351" s="142">
        <f t="shared" si="30"/>
        <v>239114.1087158593</v>
      </c>
      <c r="AY351" s="144">
        <f t="shared" si="30"/>
        <v>239114.1087158593</v>
      </c>
      <c r="AZ351" s="142">
        <f t="shared" si="30"/>
        <v>239114.1087158593</v>
      </c>
      <c r="BA351" s="142">
        <f t="shared" si="30"/>
        <v>239114.1087158593</v>
      </c>
      <c r="BB351" s="144">
        <f t="shared" si="30"/>
        <v>239114.1087158593</v>
      </c>
      <c r="BC351" s="144">
        <f>SUM(BC311:BC349)</f>
        <v>2794002.8696099999</v>
      </c>
      <c r="BD351" s="143">
        <f>SUM(BD311:BD349)</f>
        <v>0</v>
      </c>
      <c r="BE351" s="144"/>
      <c r="BF351" s="144"/>
      <c r="BG351" s="144"/>
      <c r="BH351" s="144"/>
      <c r="BI351" s="142">
        <f t="shared" si="30"/>
        <v>170491.39546591227</v>
      </c>
      <c r="BJ351" s="142">
        <f t="shared" si="30"/>
        <v>251121.05093021729</v>
      </c>
      <c r="BK351" s="142">
        <f t="shared" si="30"/>
        <v>251121.05093021729</v>
      </c>
      <c r="BL351" s="142">
        <f t="shared" si="30"/>
        <v>251121.05093021729</v>
      </c>
      <c r="BM351" s="142">
        <f t="shared" si="30"/>
        <v>251121.05093021729</v>
      </c>
      <c r="BN351" s="142">
        <f t="shared" si="30"/>
        <v>251121.05093021729</v>
      </c>
      <c r="BO351" s="142">
        <f t="shared" si="30"/>
        <v>251121.05093021729</v>
      </c>
      <c r="BP351" s="142">
        <f t="shared" si="30"/>
        <v>251121.05093021729</v>
      </c>
      <c r="BQ351" s="144">
        <f t="shared" si="30"/>
        <v>251121.05093021729</v>
      </c>
      <c r="BR351" s="142">
        <f t="shared" si="30"/>
        <v>251121.05093021729</v>
      </c>
      <c r="BS351" s="142">
        <f t="shared" si="30"/>
        <v>251121.05093021729</v>
      </c>
      <c r="BT351" s="144">
        <f t="shared" si="30"/>
        <v>251121.05093021729</v>
      </c>
      <c r="BU351" s="144">
        <f>SUM(BU311:BU349)</f>
        <v>2932822.9556983002</v>
      </c>
      <c r="BV351" s="143">
        <f>SUM(BV311:BV349)</f>
        <v>0</v>
      </c>
      <c r="BW351" s="144"/>
      <c r="BX351" s="144"/>
      <c r="BY351" s="144"/>
      <c r="BZ351" s="144"/>
      <c r="CA351" s="142">
        <f t="shared" si="30"/>
        <v>175606.13732988969</v>
      </c>
      <c r="CB351" s="142">
        <f t="shared" si="30"/>
        <v>258654.68245812372</v>
      </c>
      <c r="CC351" s="142">
        <f t="shared" si="30"/>
        <v>258654.68245812372</v>
      </c>
      <c r="CD351" s="142">
        <f t="shared" si="30"/>
        <v>258654.68245812372</v>
      </c>
      <c r="CE351" s="142">
        <f t="shared" si="30"/>
        <v>258654.68245812372</v>
      </c>
      <c r="CF351" s="142">
        <f t="shared" si="30"/>
        <v>258654.68245812372</v>
      </c>
      <c r="CG351" s="142">
        <f t="shared" si="30"/>
        <v>258654.68245812372</v>
      </c>
      <c r="CH351" s="142">
        <f t="shared" si="30"/>
        <v>258654.68245812372</v>
      </c>
      <c r="CI351" s="144">
        <f t="shared" si="30"/>
        <v>258654.68245812372</v>
      </c>
      <c r="CJ351" s="142">
        <f t="shared" si="30"/>
        <v>258654.68245812372</v>
      </c>
      <c r="CK351" s="142">
        <f t="shared" si="30"/>
        <v>258654.68245812372</v>
      </c>
      <c r="CL351" s="144">
        <f t="shared" si="30"/>
        <v>258654.68245812372</v>
      </c>
      <c r="CM351" s="144">
        <f>SUM(CM311:CM349)</f>
        <v>3020807.6443692497</v>
      </c>
      <c r="CN351" s="143">
        <f>SUM(CN311:CN349)</f>
        <v>0</v>
      </c>
      <c r="CO351" s="144"/>
      <c r="CP351" s="144"/>
      <c r="CQ351" s="144"/>
      <c r="CR351" s="144"/>
      <c r="CS351" s="142">
        <f t="shared" si="30"/>
        <v>259285.98947502716</v>
      </c>
      <c r="CT351" s="142">
        <f t="shared" si="30"/>
        <v>259285.98947502716</v>
      </c>
      <c r="CU351" s="142">
        <f t="shared" si="30"/>
        <v>259285.98947502716</v>
      </c>
      <c r="CV351" s="142">
        <f t="shared" si="30"/>
        <v>259285.98947502716</v>
      </c>
      <c r="CW351" s="142">
        <f t="shared" si="30"/>
        <v>259285.98947502716</v>
      </c>
      <c r="CX351" s="142">
        <f t="shared" si="30"/>
        <v>259285.98947502716</v>
      </c>
      <c r="CY351" s="142">
        <f t="shared" si="30"/>
        <v>259285.98947502716</v>
      </c>
      <c r="CZ351" s="142">
        <f t="shared" si="30"/>
        <v>259285.98947502716</v>
      </c>
      <c r="DA351" s="144">
        <f t="shared" si="30"/>
        <v>259285.98947502716</v>
      </c>
      <c r="DB351" s="142">
        <f t="shared" si="30"/>
        <v>259285.98947502716</v>
      </c>
      <c r="DC351" s="142">
        <f t="shared" si="30"/>
        <v>259285.98947502716</v>
      </c>
      <c r="DD351" s="144">
        <f t="shared" si="30"/>
        <v>259285.98947502716</v>
      </c>
      <c r="DE351" s="144">
        <f>SUM(DE311:DE349)</f>
        <v>3111431.8737003258</v>
      </c>
      <c r="DF351" s="143">
        <f>SUM(DF311:DF349)</f>
        <v>0</v>
      </c>
    </row>
    <row r="352" spans="1:110" ht="12.75" hidden="1" customHeight="1" outlineLevel="1" x14ac:dyDescent="0.3">
      <c r="A352" s="138"/>
      <c r="B352" s="153"/>
      <c r="C352" s="153"/>
      <c r="D352" s="153"/>
      <c r="E352" s="153"/>
      <c r="F352" s="142"/>
      <c r="G352" s="142"/>
      <c r="H352" s="142"/>
      <c r="I352" s="142"/>
      <c r="J352" s="142"/>
      <c r="K352" s="142"/>
      <c r="L352" s="142"/>
      <c r="M352" s="142"/>
      <c r="N352" s="142"/>
      <c r="O352" s="142"/>
      <c r="P352" s="142"/>
      <c r="Q352" s="144"/>
      <c r="R352" s="142"/>
      <c r="S352" s="142"/>
      <c r="T352" s="143"/>
      <c r="U352" s="144"/>
      <c r="V352" s="144"/>
      <c r="W352" s="144"/>
      <c r="X352" s="144"/>
      <c r="Y352" s="142"/>
      <c r="Z352" s="142"/>
      <c r="AA352" s="142"/>
      <c r="AB352" s="142"/>
      <c r="AC352" s="142"/>
      <c r="AD352" s="142"/>
      <c r="AE352" s="142"/>
      <c r="AF352" s="142"/>
      <c r="AG352" s="144"/>
      <c r="AH352" s="142"/>
      <c r="AI352" s="142"/>
      <c r="AJ352" s="144"/>
      <c r="AK352" s="144"/>
      <c r="AL352" s="143"/>
      <c r="AM352" s="144"/>
      <c r="AN352" s="144"/>
      <c r="AO352" s="144"/>
      <c r="AP352" s="144"/>
      <c r="AQ352" s="142"/>
      <c r="AR352" s="142"/>
      <c r="AS352" s="142"/>
      <c r="AT352" s="142"/>
      <c r="AU352" s="142"/>
      <c r="AV352" s="142"/>
      <c r="AW352" s="142"/>
      <c r="AX352" s="142"/>
      <c r="AY352" s="144"/>
      <c r="AZ352" s="142"/>
      <c r="BA352" s="142"/>
      <c r="BB352" s="144"/>
      <c r="BC352" s="144"/>
      <c r="BD352" s="143"/>
      <c r="BE352" s="144"/>
      <c r="BF352" s="144"/>
      <c r="BG352" s="144"/>
      <c r="BH352" s="144"/>
      <c r="BI352" s="142"/>
      <c r="BJ352" s="142"/>
      <c r="BK352" s="142"/>
      <c r="BL352" s="142"/>
      <c r="BM352" s="142"/>
      <c r="BN352" s="142"/>
      <c r="BO352" s="142"/>
      <c r="BP352" s="142"/>
      <c r="BQ352" s="144"/>
      <c r="BR352" s="142"/>
      <c r="BS352" s="142"/>
      <c r="BT352" s="144"/>
      <c r="BU352" s="144"/>
      <c r="BV352" s="143"/>
      <c r="BW352" s="144"/>
      <c r="BX352" s="144"/>
      <c r="BY352" s="144"/>
      <c r="BZ352" s="144"/>
      <c r="CA352" s="142"/>
      <c r="CB352" s="142"/>
      <c r="CC352" s="142"/>
      <c r="CD352" s="142"/>
      <c r="CE352" s="142"/>
      <c r="CF352" s="142"/>
      <c r="CG352" s="142"/>
      <c r="CH352" s="142"/>
      <c r="CI352" s="144"/>
      <c r="CJ352" s="142"/>
      <c r="CK352" s="142"/>
      <c r="CL352" s="144"/>
      <c r="CM352" s="144"/>
      <c r="CN352" s="143"/>
      <c r="CO352" s="144"/>
      <c r="CP352" s="144"/>
      <c r="CQ352" s="144"/>
      <c r="CR352" s="144"/>
      <c r="CS352" s="142"/>
      <c r="CT352" s="142"/>
      <c r="CU352" s="142"/>
      <c r="CV352" s="142"/>
      <c r="CW352" s="142"/>
      <c r="CX352" s="142"/>
      <c r="CY352" s="142"/>
      <c r="CZ352" s="142"/>
      <c r="DA352" s="144"/>
      <c r="DB352" s="142"/>
      <c r="DC352" s="142"/>
      <c r="DD352" s="144"/>
      <c r="DE352" s="144"/>
      <c r="DF352" s="143"/>
    </row>
    <row r="353" spans="1:110" ht="12.75" hidden="1" customHeight="1" outlineLevel="1" x14ac:dyDescent="0.3">
      <c r="A353" s="138"/>
      <c r="B353" s="153"/>
      <c r="C353" s="153"/>
      <c r="D353" s="153"/>
      <c r="E353" s="153"/>
      <c r="F353" s="142"/>
      <c r="G353" s="142"/>
      <c r="H353" s="142"/>
      <c r="I353" s="142"/>
      <c r="J353" s="142"/>
      <c r="K353" s="142"/>
      <c r="L353" s="142"/>
      <c r="M353" s="142"/>
      <c r="N353" s="142"/>
      <c r="O353" s="142"/>
      <c r="P353" s="142"/>
      <c r="Q353" s="144"/>
      <c r="R353" s="142"/>
      <c r="S353" s="142"/>
      <c r="T353" s="143"/>
      <c r="U353" s="144"/>
      <c r="V353" s="144"/>
      <c r="W353" s="144"/>
      <c r="X353" s="144"/>
      <c r="Y353" s="142"/>
      <c r="Z353" s="142"/>
      <c r="AA353" s="142"/>
      <c r="AB353" s="142"/>
      <c r="AC353" s="142"/>
      <c r="AD353" s="142"/>
      <c r="AE353" s="142"/>
      <c r="AF353" s="142"/>
      <c r="AG353" s="144"/>
      <c r="AH353" s="142"/>
      <c r="AI353" s="142"/>
      <c r="AJ353" s="144"/>
      <c r="AK353" s="144"/>
      <c r="AL353" s="143"/>
      <c r="AM353" s="144"/>
      <c r="AN353" s="144"/>
      <c r="AO353" s="144"/>
      <c r="AP353" s="144"/>
      <c r="AQ353" s="142"/>
      <c r="AR353" s="142"/>
      <c r="AS353" s="142"/>
      <c r="AT353" s="142"/>
      <c r="AU353" s="142"/>
      <c r="AV353" s="142"/>
      <c r="AW353" s="142"/>
      <c r="AX353" s="142"/>
      <c r="AY353" s="144"/>
      <c r="AZ353" s="142"/>
      <c r="BA353" s="142"/>
      <c r="BB353" s="144"/>
      <c r="BC353" s="144"/>
      <c r="BD353" s="143"/>
      <c r="BE353" s="144"/>
      <c r="BF353" s="144"/>
      <c r="BG353" s="144"/>
      <c r="BH353" s="144"/>
      <c r="BI353" s="142"/>
      <c r="BJ353" s="142"/>
      <c r="BK353" s="142"/>
      <c r="BL353" s="142"/>
      <c r="BM353" s="142"/>
      <c r="BN353" s="142"/>
      <c r="BO353" s="142"/>
      <c r="BP353" s="142"/>
      <c r="BQ353" s="144"/>
      <c r="BR353" s="142"/>
      <c r="BS353" s="142"/>
      <c r="BT353" s="144"/>
      <c r="BU353" s="144"/>
      <c r="BV353" s="143"/>
      <c r="BW353" s="144"/>
      <c r="BX353" s="144"/>
      <c r="BY353" s="144"/>
      <c r="BZ353" s="144"/>
      <c r="CA353" s="142"/>
      <c r="CB353" s="142"/>
      <c r="CC353" s="142"/>
      <c r="CD353" s="142"/>
      <c r="CE353" s="142"/>
      <c r="CF353" s="142"/>
      <c r="CG353" s="142"/>
      <c r="CH353" s="142"/>
      <c r="CI353" s="144"/>
      <c r="CJ353" s="142"/>
      <c r="CK353" s="142"/>
      <c r="CL353" s="144"/>
      <c r="CM353" s="144"/>
      <c r="CN353" s="143"/>
      <c r="CO353" s="144"/>
      <c r="CP353" s="144"/>
      <c r="CQ353" s="144"/>
      <c r="CR353" s="144"/>
      <c r="CS353" s="142"/>
      <c r="CT353" s="142"/>
      <c r="CU353" s="142"/>
      <c r="CV353" s="142"/>
      <c r="CW353" s="142"/>
      <c r="CX353" s="142"/>
      <c r="CY353" s="142"/>
      <c r="CZ353" s="142"/>
      <c r="DA353" s="144"/>
      <c r="DB353" s="142"/>
      <c r="DC353" s="142"/>
      <c r="DD353" s="144"/>
      <c r="DE353" s="144"/>
      <c r="DF353" s="143"/>
    </row>
    <row r="354" spans="1:110" ht="12.75" hidden="1" customHeight="1" outlineLevel="1" x14ac:dyDescent="0.3">
      <c r="A354" s="138"/>
      <c r="B354" s="153"/>
      <c r="C354" s="153"/>
      <c r="D354" s="153"/>
      <c r="E354" s="153"/>
      <c r="F354" s="142"/>
      <c r="G354" s="142"/>
      <c r="H354" s="142"/>
      <c r="I354" s="142"/>
      <c r="J354" s="142"/>
      <c r="K354" s="142"/>
      <c r="L354" s="142"/>
      <c r="M354" s="142"/>
      <c r="N354" s="142"/>
      <c r="O354" s="142"/>
      <c r="P354" s="142"/>
      <c r="Q354" s="144"/>
      <c r="R354" s="142"/>
      <c r="S354" s="142"/>
      <c r="T354" s="143"/>
      <c r="U354" s="144"/>
      <c r="V354" s="144"/>
      <c r="W354" s="144"/>
      <c r="X354" s="144"/>
      <c r="Y354" s="142"/>
      <c r="Z354" s="142"/>
      <c r="AA354" s="142"/>
      <c r="AB354" s="142"/>
      <c r="AC354" s="142"/>
      <c r="AD354" s="142"/>
      <c r="AE354" s="142"/>
      <c r="AF354" s="142"/>
      <c r="AG354" s="144"/>
      <c r="AH354" s="142"/>
      <c r="AI354" s="142"/>
      <c r="AJ354" s="144"/>
      <c r="AK354" s="144"/>
      <c r="AL354" s="143"/>
      <c r="AM354" s="144"/>
      <c r="AN354" s="144"/>
      <c r="AO354" s="144"/>
      <c r="AP354" s="144"/>
      <c r="AQ354" s="142"/>
      <c r="AR354" s="142"/>
      <c r="AS354" s="142"/>
      <c r="AT354" s="142"/>
      <c r="AU354" s="142"/>
      <c r="AV354" s="142"/>
      <c r="AW354" s="142"/>
      <c r="AX354" s="142"/>
      <c r="AY354" s="144"/>
      <c r="AZ354" s="142"/>
      <c r="BA354" s="142"/>
      <c r="BB354" s="144"/>
      <c r="BC354" s="144"/>
      <c r="BD354" s="143"/>
      <c r="BE354" s="144"/>
      <c r="BF354" s="144"/>
      <c r="BG354" s="144"/>
      <c r="BH354" s="144"/>
      <c r="BI354" s="142"/>
      <c r="BJ354" s="142"/>
      <c r="BK354" s="142"/>
      <c r="BL354" s="142"/>
      <c r="BM354" s="142"/>
      <c r="BN354" s="142"/>
      <c r="BO354" s="142"/>
      <c r="BP354" s="142"/>
      <c r="BQ354" s="144"/>
      <c r="BR354" s="142"/>
      <c r="BS354" s="142"/>
      <c r="BT354" s="144"/>
      <c r="BU354" s="144"/>
      <c r="BV354" s="143"/>
      <c r="BW354" s="144"/>
      <c r="BX354" s="144"/>
      <c r="BY354" s="144"/>
      <c r="BZ354" s="144"/>
      <c r="CA354" s="142"/>
      <c r="CB354" s="142"/>
      <c r="CC354" s="142"/>
      <c r="CD354" s="142"/>
      <c r="CE354" s="142"/>
      <c r="CF354" s="142"/>
      <c r="CG354" s="142"/>
      <c r="CH354" s="142"/>
      <c r="CI354" s="144"/>
      <c r="CJ354" s="142"/>
      <c r="CK354" s="142"/>
      <c r="CL354" s="144"/>
      <c r="CM354" s="144"/>
      <c r="CN354" s="143"/>
      <c r="CO354" s="144"/>
      <c r="CP354" s="144"/>
      <c r="CQ354" s="144"/>
      <c r="CR354" s="144"/>
      <c r="CS354" s="142"/>
      <c r="CT354" s="142"/>
      <c r="CU354" s="142"/>
      <c r="CV354" s="142"/>
      <c r="CW354" s="142"/>
      <c r="CX354" s="142"/>
      <c r="CY354" s="142"/>
      <c r="CZ354" s="142"/>
      <c r="DA354" s="144"/>
      <c r="DB354" s="142"/>
      <c r="DC354" s="142"/>
      <c r="DD354" s="144"/>
      <c r="DE354" s="144"/>
      <c r="DF354" s="143"/>
    </row>
    <row r="355" spans="1:110" ht="12.75" hidden="1" customHeight="1" outlineLevel="1" x14ac:dyDescent="0.3">
      <c r="A355" s="138"/>
      <c r="B355" s="153"/>
      <c r="C355" s="153"/>
      <c r="D355" s="153"/>
      <c r="E355" s="153"/>
      <c r="F355" s="142"/>
      <c r="G355" s="142"/>
      <c r="H355" s="142"/>
      <c r="I355" s="142"/>
      <c r="J355" s="142"/>
      <c r="K355" s="142"/>
      <c r="L355" s="142"/>
      <c r="M355" s="142"/>
      <c r="N355" s="142"/>
      <c r="O355" s="142"/>
      <c r="P355" s="142"/>
      <c r="Q355" s="144"/>
      <c r="R355" s="142"/>
      <c r="S355" s="142"/>
      <c r="T355" s="143"/>
      <c r="U355" s="144"/>
      <c r="V355" s="144"/>
      <c r="W355" s="144"/>
      <c r="X355" s="144"/>
      <c r="Y355" s="142"/>
      <c r="Z355" s="142"/>
      <c r="AA355" s="142"/>
      <c r="AB355" s="142"/>
      <c r="AC355" s="142"/>
      <c r="AD355" s="142"/>
      <c r="AE355" s="142"/>
      <c r="AF355" s="142"/>
      <c r="AG355" s="144"/>
      <c r="AH355" s="142"/>
      <c r="AI355" s="142"/>
      <c r="AJ355" s="144"/>
      <c r="AK355" s="144"/>
      <c r="AL355" s="143"/>
      <c r="AM355" s="144"/>
      <c r="AN355" s="144"/>
      <c r="AO355" s="144"/>
      <c r="AP355" s="144"/>
      <c r="AQ355" s="142"/>
      <c r="AR355" s="142"/>
      <c r="AS355" s="142"/>
      <c r="AT355" s="142"/>
      <c r="AU355" s="142"/>
      <c r="AV355" s="142"/>
      <c r="AW355" s="142"/>
      <c r="AX355" s="142"/>
      <c r="AY355" s="144"/>
      <c r="AZ355" s="142"/>
      <c r="BA355" s="142"/>
      <c r="BB355" s="144"/>
      <c r="BC355" s="144"/>
      <c r="BD355" s="143"/>
      <c r="BE355" s="144"/>
      <c r="BF355" s="144"/>
      <c r="BG355" s="144"/>
      <c r="BH355" s="144"/>
      <c r="BI355" s="142"/>
      <c r="BJ355" s="142"/>
      <c r="BK355" s="142"/>
      <c r="BL355" s="142"/>
      <c r="BM355" s="142"/>
      <c r="BN355" s="142"/>
      <c r="BO355" s="142"/>
      <c r="BP355" s="142"/>
      <c r="BQ355" s="144"/>
      <c r="BR355" s="142"/>
      <c r="BS355" s="142"/>
      <c r="BT355" s="144"/>
      <c r="BU355" s="144"/>
      <c r="BV355" s="143"/>
      <c r="BW355" s="144"/>
      <c r="BX355" s="144"/>
      <c r="BY355" s="144"/>
      <c r="BZ355" s="144"/>
      <c r="CA355" s="142"/>
      <c r="CB355" s="142"/>
      <c r="CC355" s="142"/>
      <c r="CD355" s="142"/>
      <c r="CE355" s="142"/>
      <c r="CF355" s="142"/>
      <c r="CG355" s="142"/>
      <c r="CH355" s="142"/>
      <c r="CI355" s="144"/>
      <c r="CJ355" s="142"/>
      <c r="CK355" s="142"/>
      <c r="CL355" s="144"/>
      <c r="CM355" s="144"/>
      <c r="CN355" s="143"/>
      <c r="CO355" s="144"/>
      <c r="CP355" s="144"/>
      <c r="CQ355" s="144"/>
      <c r="CR355" s="144"/>
      <c r="CS355" s="142"/>
      <c r="CT355" s="142"/>
      <c r="CU355" s="142"/>
      <c r="CV355" s="142"/>
      <c r="CW355" s="142"/>
      <c r="CX355" s="142"/>
      <c r="CY355" s="142"/>
      <c r="CZ355" s="142"/>
      <c r="DA355" s="144"/>
      <c r="DB355" s="142"/>
      <c r="DC355" s="142"/>
      <c r="DD355" s="144"/>
      <c r="DE355" s="144"/>
      <c r="DF355" s="143"/>
    </row>
    <row r="356" spans="1:110" ht="12.75" hidden="1" customHeight="1" outlineLevel="1" x14ac:dyDescent="0.3">
      <c r="A356" s="138"/>
      <c r="B356" s="153"/>
      <c r="C356" s="153"/>
      <c r="D356" s="153"/>
      <c r="E356" s="153"/>
      <c r="F356" s="142"/>
      <c r="G356" s="142"/>
      <c r="H356" s="142"/>
      <c r="I356" s="142"/>
      <c r="J356" s="142"/>
      <c r="K356" s="142"/>
      <c r="L356" s="142"/>
      <c r="M356" s="142"/>
      <c r="N356" s="142"/>
      <c r="O356" s="142"/>
      <c r="P356" s="142"/>
      <c r="Q356" s="144"/>
      <c r="R356" s="142"/>
      <c r="S356" s="142"/>
      <c r="T356" s="143"/>
      <c r="U356" s="144"/>
      <c r="V356" s="144"/>
      <c r="W356" s="144"/>
      <c r="X356" s="144"/>
      <c r="Y356" s="142"/>
      <c r="Z356" s="142"/>
      <c r="AA356" s="142"/>
      <c r="AB356" s="142"/>
      <c r="AC356" s="142"/>
      <c r="AD356" s="142"/>
      <c r="AE356" s="142"/>
      <c r="AF356" s="142"/>
      <c r="AG356" s="144"/>
      <c r="AH356" s="142"/>
      <c r="AI356" s="142"/>
      <c r="AJ356" s="144"/>
      <c r="AK356" s="144"/>
      <c r="AL356" s="143"/>
      <c r="AM356" s="144"/>
      <c r="AN356" s="144"/>
      <c r="AO356" s="144"/>
      <c r="AP356" s="144"/>
      <c r="AQ356" s="142"/>
      <c r="AR356" s="142"/>
      <c r="AS356" s="142"/>
      <c r="AT356" s="142"/>
      <c r="AU356" s="142"/>
      <c r="AV356" s="142"/>
      <c r="AW356" s="142"/>
      <c r="AX356" s="142"/>
      <c r="AY356" s="144"/>
      <c r="AZ356" s="142"/>
      <c r="BA356" s="142"/>
      <c r="BB356" s="144"/>
      <c r="BC356" s="144"/>
      <c r="BD356" s="143"/>
      <c r="BE356" s="144"/>
      <c r="BF356" s="144"/>
      <c r="BG356" s="144"/>
      <c r="BH356" s="144"/>
      <c r="BI356" s="142"/>
      <c r="BJ356" s="142"/>
      <c r="BK356" s="142"/>
      <c r="BL356" s="142"/>
      <c r="BM356" s="142"/>
      <c r="BN356" s="142"/>
      <c r="BO356" s="142"/>
      <c r="BP356" s="142"/>
      <c r="BQ356" s="144"/>
      <c r="BR356" s="142"/>
      <c r="BS356" s="142"/>
      <c r="BT356" s="144"/>
      <c r="BU356" s="144"/>
      <c r="BV356" s="143"/>
      <c r="BW356" s="144"/>
      <c r="BX356" s="144"/>
      <c r="BY356" s="144"/>
      <c r="BZ356" s="144"/>
      <c r="CA356" s="142"/>
      <c r="CB356" s="142"/>
      <c r="CC356" s="142"/>
      <c r="CD356" s="142"/>
      <c r="CE356" s="142"/>
      <c r="CF356" s="142"/>
      <c r="CG356" s="142"/>
      <c r="CH356" s="142"/>
      <c r="CI356" s="144"/>
      <c r="CJ356" s="142"/>
      <c r="CK356" s="142"/>
      <c r="CL356" s="144"/>
      <c r="CM356" s="144"/>
      <c r="CN356" s="143"/>
      <c r="CO356" s="144"/>
      <c r="CP356" s="144"/>
      <c r="CQ356" s="144"/>
      <c r="CR356" s="144"/>
      <c r="CS356" s="142"/>
      <c r="CT356" s="142"/>
      <c r="CU356" s="142"/>
      <c r="CV356" s="142"/>
      <c r="CW356" s="142"/>
      <c r="CX356" s="142"/>
      <c r="CY356" s="142"/>
      <c r="CZ356" s="142"/>
      <c r="DA356" s="144"/>
      <c r="DB356" s="142"/>
      <c r="DC356" s="142"/>
      <c r="DD356" s="144"/>
      <c r="DE356" s="144"/>
      <c r="DF356" s="143"/>
    </row>
    <row r="357" spans="1:110" ht="12.75" hidden="1" customHeight="1" outlineLevel="1" x14ac:dyDescent="0.3">
      <c r="A357" s="138"/>
      <c r="B357" s="153"/>
      <c r="C357" s="153"/>
      <c r="D357" s="153"/>
      <c r="E357" s="153"/>
      <c r="F357" s="142"/>
      <c r="G357" s="142"/>
      <c r="H357" s="142"/>
      <c r="I357" s="142"/>
      <c r="J357" s="142"/>
      <c r="K357" s="142"/>
      <c r="L357" s="142"/>
      <c r="M357" s="142"/>
      <c r="N357" s="142"/>
      <c r="O357" s="142"/>
      <c r="P357" s="142"/>
      <c r="Q357" s="144"/>
      <c r="R357" s="142"/>
      <c r="S357" s="142"/>
      <c r="T357" s="143"/>
      <c r="U357" s="144"/>
      <c r="V357" s="144"/>
      <c r="W357" s="144"/>
      <c r="X357" s="144"/>
      <c r="Y357" s="142"/>
      <c r="Z357" s="142"/>
      <c r="AA357" s="142"/>
      <c r="AB357" s="142"/>
      <c r="AC357" s="142"/>
      <c r="AD357" s="142"/>
      <c r="AE357" s="142"/>
      <c r="AF357" s="142"/>
      <c r="AG357" s="144"/>
      <c r="AH357" s="142"/>
      <c r="AI357" s="142"/>
      <c r="AJ357" s="144"/>
      <c r="AK357" s="144"/>
      <c r="AL357" s="143"/>
      <c r="AM357" s="144"/>
      <c r="AN357" s="144"/>
      <c r="AO357" s="144"/>
      <c r="AP357" s="144"/>
      <c r="AQ357" s="142"/>
      <c r="AR357" s="142"/>
      <c r="AS357" s="142"/>
      <c r="AT357" s="142"/>
      <c r="AU357" s="142"/>
      <c r="AV357" s="142"/>
      <c r="AW357" s="142"/>
      <c r="AX357" s="142"/>
      <c r="AY357" s="144"/>
      <c r="AZ357" s="142"/>
      <c r="BA357" s="142"/>
      <c r="BB357" s="144"/>
      <c r="BC357" s="144"/>
      <c r="BD357" s="143"/>
      <c r="BE357" s="144"/>
      <c r="BF357" s="144"/>
      <c r="BG357" s="144"/>
      <c r="BH357" s="144"/>
      <c r="BI357" s="142"/>
      <c r="BJ357" s="142"/>
      <c r="BK357" s="142"/>
      <c r="BL357" s="142"/>
      <c r="BM357" s="142"/>
      <c r="BN357" s="142"/>
      <c r="BO357" s="142"/>
      <c r="BP357" s="142"/>
      <c r="BQ357" s="144"/>
      <c r="BR357" s="142"/>
      <c r="BS357" s="142"/>
      <c r="BT357" s="144"/>
      <c r="BU357" s="144"/>
      <c r="BV357" s="143"/>
      <c r="BW357" s="144"/>
      <c r="BX357" s="144"/>
      <c r="BY357" s="144"/>
      <c r="BZ357" s="144"/>
      <c r="CA357" s="142"/>
      <c r="CB357" s="142"/>
      <c r="CC357" s="142"/>
      <c r="CD357" s="142"/>
      <c r="CE357" s="142"/>
      <c r="CF357" s="142"/>
      <c r="CG357" s="142"/>
      <c r="CH357" s="142"/>
      <c r="CI357" s="144"/>
      <c r="CJ357" s="142"/>
      <c r="CK357" s="142"/>
      <c r="CL357" s="144"/>
      <c r="CM357" s="144"/>
      <c r="CN357" s="143"/>
      <c r="CO357" s="144"/>
      <c r="CP357" s="144"/>
      <c r="CQ357" s="144"/>
      <c r="CR357" s="144"/>
      <c r="CS357" s="142"/>
      <c r="CT357" s="142"/>
      <c r="CU357" s="142"/>
      <c r="CV357" s="142"/>
      <c r="CW357" s="142"/>
      <c r="CX357" s="142"/>
      <c r="CY357" s="142"/>
      <c r="CZ357" s="142"/>
      <c r="DA357" s="144"/>
      <c r="DB357" s="142"/>
      <c r="DC357" s="142"/>
      <c r="DD357" s="144"/>
      <c r="DE357" s="144"/>
      <c r="DF357" s="143"/>
    </row>
    <row r="358" spans="1:110" ht="12.75" hidden="1" customHeight="1" outlineLevel="1" x14ac:dyDescent="0.3">
      <c r="A358" s="138"/>
      <c r="B358" s="153"/>
      <c r="C358" s="153"/>
      <c r="D358" s="153"/>
      <c r="E358" s="153"/>
      <c r="F358" s="142"/>
      <c r="G358" s="142"/>
      <c r="H358" s="142"/>
      <c r="I358" s="142"/>
      <c r="J358" s="142"/>
      <c r="K358" s="142"/>
      <c r="L358" s="142"/>
      <c r="M358" s="142"/>
      <c r="N358" s="142"/>
      <c r="O358" s="142"/>
      <c r="P358" s="142"/>
      <c r="Q358" s="144"/>
      <c r="R358" s="142"/>
      <c r="S358" s="142"/>
      <c r="T358" s="143"/>
      <c r="U358" s="144"/>
      <c r="V358" s="144"/>
      <c r="W358" s="144"/>
      <c r="X358" s="144"/>
      <c r="Y358" s="142"/>
      <c r="Z358" s="142"/>
      <c r="AA358" s="142"/>
      <c r="AB358" s="142"/>
      <c r="AC358" s="142"/>
      <c r="AD358" s="142"/>
      <c r="AE358" s="142"/>
      <c r="AF358" s="142"/>
      <c r="AG358" s="144"/>
      <c r="AH358" s="142"/>
      <c r="AI358" s="142"/>
      <c r="AJ358" s="144"/>
      <c r="AK358" s="144"/>
      <c r="AL358" s="143"/>
      <c r="AM358" s="144"/>
      <c r="AN358" s="144"/>
      <c r="AO358" s="144"/>
      <c r="AP358" s="144"/>
      <c r="AQ358" s="142"/>
      <c r="AR358" s="142"/>
      <c r="AS358" s="142"/>
      <c r="AT358" s="142"/>
      <c r="AU358" s="142"/>
      <c r="AV358" s="142"/>
      <c r="AW358" s="142"/>
      <c r="AX358" s="142"/>
      <c r="AY358" s="144"/>
      <c r="AZ358" s="142"/>
      <c r="BA358" s="142"/>
      <c r="BB358" s="144"/>
      <c r="BC358" s="144"/>
      <c r="BD358" s="143"/>
      <c r="BE358" s="144"/>
      <c r="BF358" s="144"/>
      <c r="BG358" s="144"/>
      <c r="BH358" s="144"/>
      <c r="BI358" s="142"/>
      <c r="BJ358" s="142"/>
      <c r="BK358" s="142"/>
      <c r="BL358" s="142"/>
      <c r="BM358" s="142"/>
      <c r="BN358" s="142"/>
      <c r="BO358" s="142"/>
      <c r="BP358" s="142"/>
      <c r="BQ358" s="144"/>
      <c r="BR358" s="142"/>
      <c r="BS358" s="142"/>
      <c r="BT358" s="144"/>
      <c r="BU358" s="144"/>
      <c r="BV358" s="143"/>
      <c r="BW358" s="144"/>
      <c r="BX358" s="144"/>
      <c r="BY358" s="144"/>
      <c r="BZ358" s="144"/>
      <c r="CA358" s="142"/>
      <c r="CB358" s="142"/>
      <c r="CC358" s="142"/>
      <c r="CD358" s="142"/>
      <c r="CE358" s="142"/>
      <c r="CF358" s="142"/>
      <c r="CG358" s="142"/>
      <c r="CH358" s="142"/>
      <c r="CI358" s="144"/>
      <c r="CJ358" s="142"/>
      <c r="CK358" s="142"/>
      <c r="CL358" s="144"/>
      <c r="CM358" s="144"/>
      <c r="CN358" s="143"/>
      <c r="CO358" s="144"/>
      <c r="CP358" s="144"/>
      <c r="CQ358" s="144"/>
      <c r="CR358" s="144"/>
      <c r="CS358" s="142"/>
      <c r="CT358" s="142"/>
      <c r="CU358" s="142"/>
      <c r="CV358" s="142"/>
      <c r="CW358" s="142"/>
      <c r="CX358" s="142"/>
      <c r="CY358" s="142"/>
      <c r="CZ358" s="142"/>
      <c r="DA358" s="144"/>
      <c r="DB358" s="142"/>
      <c r="DC358" s="142"/>
      <c r="DD358" s="144"/>
      <c r="DE358" s="144"/>
      <c r="DF358" s="143"/>
    </row>
    <row r="359" spans="1:110" ht="12.75" hidden="1" customHeight="1" outlineLevel="1" x14ac:dyDescent="0.3">
      <c r="A359" s="138"/>
      <c r="B359" s="153"/>
      <c r="C359" s="153"/>
      <c r="D359" s="153"/>
      <c r="E359" s="153"/>
      <c r="F359" s="142"/>
      <c r="G359" s="142"/>
      <c r="H359" s="142"/>
      <c r="I359" s="142"/>
      <c r="J359" s="142"/>
      <c r="K359" s="142"/>
      <c r="L359" s="142"/>
      <c r="M359" s="142"/>
      <c r="N359" s="142"/>
      <c r="O359" s="142"/>
      <c r="P359" s="142"/>
      <c r="Q359" s="144"/>
      <c r="R359" s="142"/>
      <c r="S359" s="142"/>
      <c r="T359" s="143"/>
      <c r="U359" s="144"/>
      <c r="V359" s="144"/>
      <c r="W359" s="144"/>
      <c r="X359" s="144"/>
      <c r="Y359" s="142"/>
      <c r="Z359" s="142"/>
      <c r="AA359" s="142"/>
      <c r="AB359" s="142"/>
      <c r="AC359" s="142"/>
      <c r="AD359" s="142"/>
      <c r="AE359" s="142"/>
      <c r="AF359" s="142"/>
      <c r="AG359" s="144"/>
      <c r="AH359" s="142"/>
      <c r="AI359" s="142"/>
      <c r="AJ359" s="144"/>
      <c r="AK359" s="144"/>
      <c r="AL359" s="143"/>
      <c r="AM359" s="144"/>
      <c r="AN359" s="144"/>
      <c r="AO359" s="144"/>
      <c r="AP359" s="144"/>
      <c r="AQ359" s="142"/>
      <c r="AR359" s="142"/>
      <c r="AS359" s="142"/>
      <c r="AT359" s="142"/>
      <c r="AU359" s="142"/>
      <c r="AV359" s="142"/>
      <c r="AW359" s="142"/>
      <c r="AX359" s="142"/>
      <c r="AY359" s="144"/>
      <c r="AZ359" s="142"/>
      <c r="BA359" s="142"/>
      <c r="BB359" s="144"/>
      <c r="BC359" s="144"/>
      <c r="BD359" s="143"/>
      <c r="BE359" s="144"/>
      <c r="BF359" s="144"/>
      <c r="BG359" s="144"/>
      <c r="BH359" s="144"/>
      <c r="BI359" s="142"/>
      <c r="BJ359" s="142"/>
      <c r="BK359" s="142"/>
      <c r="BL359" s="142"/>
      <c r="BM359" s="142"/>
      <c r="BN359" s="142"/>
      <c r="BO359" s="142"/>
      <c r="BP359" s="142"/>
      <c r="BQ359" s="144"/>
      <c r="BR359" s="142"/>
      <c r="BS359" s="142"/>
      <c r="BT359" s="144"/>
      <c r="BU359" s="144"/>
      <c r="BV359" s="143"/>
      <c r="BW359" s="144"/>
      <c r="BX359" s="144"/>
      <c r="BY359" s="144"/>
      <c r="BZ359" s="144"/>
      <c r="CA359" s="142"/>
      <c r="CB359" s="142"/>
      <c r="CC359" s="142"/>
      <c r="CD359" s="142"/>
      <c r="CE359" s="142"/>
      <c r="CF359" s="142"/>
      <c r="CG359" s="142"/>
      <c r="CH359" s="142"/>
      <c r="CI359" s="144"/>
      <c r="CJ359" s="142"/>
      <c r="CK359" s="142"/>
      <c r="CL359" s="144"/>
      <c r="CM359" s="144"/>
      <c r="CN359" s="143"/>
      <c r="CO359" s="144"/>
      <c r="CP359" s="144"/>
      <c r="CQ359" s="144"/>
      <c r="CR359" s="144"/>
      <c r="CS359" s="142"/>
      <c r="CT359" s="142"/>
      <c r="CU359" s="142"/>
      <c r="CV359" s="142"/>
      <c r="CW359" s="142"/>
      <c r="CX359" s="142"/>
      <c r="CY359" s="142"/>
      <c r="CZ359" s="142"/>
      <c r="DA359" s="144"/>
      <c r="DB359" s="142"/>
      <c r="DC359" s="142"/>
      <c r="DD359" s="144"/>
      <c r="DE359" s="144"/>
      <c r="DF359" s="143"/>
    </row>
    <row r="360" spans="1:110" ht="12.75" hidden="1" customHeight="1" outlineLevel="1" x14ac:dyDescent="0.3">
      <c r="A360" s="138"/>
      <c r="B360" s="5"/>
      <c r="C360" s="5"/>
      <c r="D360" s="5"/>
      <c r="E360" s="5"/>
      <c r="F360" s="142"/>
      <c r="G360" s="142"/>
      <c r="H360" s="142"/>
      <c r="I360" s="142"/>
      <c r="J360" s="142"/>
      <c r="K360" s="142"/>
      <c r="L360" s="142"/>
      <c r="M360" s="142"/>
      <c r="N360" s="142"/>
      <c r="O360" s="142"/>
      <c r="P360" s="142"/>
      <c r="Q360" s="144"/>
      <c r="R360" s="142"/>
      <c r="S360" s="142"/>
      <c r="T360" s="143"/>
      <c r="U360" s="144"/>
      <c r="V360" s="144"/>
      <c r="W360" s="144"/>
      <c r="X360" s="144"/>
      <c r="Y360" s="142"/>
      <c r="Z360" s="142"/>
      <c r="AA360" s="142"/>
      <c r="AB360" s="142"/>
      <c r="AC360" s="142"/>
      <c r="AD360" s="142"/>
      <c r="AE360" s="142"/>
      <c r="AF360" s="142"/>
      <c r="AG360" s="144"/>
      <c r="AH360" s="142"/>
      <c r="AI360" s="142"/>
      <c r="AJ360" s="144"/>
      <c r="AK360" s="144"/>
      <c r="AL360" s="143"/>
      <c r="AM360" s="144"/>
      <c r="AN360" s="144"/>
      <c r="AO360" s="144"/>
      <c r="AP360" s="144"/>
      <c r="AQ360" s="142"/>
      <c r="AR360" s="142"/>
      <c r="AS360" s="142"/>
      <c r="AT360" s="142"/>
      <c r="AU360" s="142"/>
      <c r="AV360" s="142"/>
      <c r="AW360" s="142"/>
      <c r="AX360" s="142"/>
      <c r="AY360" s="144"/>
      <c r="AZ360" s="142"/>
      <c r="BA360" s="142"/>
      <c r="BB360" s="144"/>
      <c r="BC360" s="144"/>
      <c r="BD360" s="143"/>
      <c r="BE360" s="144"/>
      <c r="BF360" s="144"/>
      <c r="BG360" s="144"/>
      <c r="BH360" s="144"/>
      <c r="BI360" s="142"/>
      <c r="BJ360" s="142"/>
      <c r="BK360" s="142"/>
      <c r="BL360" s="142"/>
      <c r="BM360" s="142"/>
      <c r="BN360" s="142"/>
      <c r="BO360" s="142"/>
      <c r="BP360" s="142"/>
      <c r="BQ360" s="144"/>
      <c r="BR360" s="142"/>
      <c r="BS360" s="142"/>
      <c r="BT360" s="144"/>
      <c r="BU360" s="144"/>
      <c r="BV360" s="143"/>
      <c r="BW360" s="144"/>
      <c r="BX360" s="144"/>
      <c r="BY360" s="144"/>
      <c r="BZ360" s="144"/>
      <c r="CA360" s="142"/>
      <c r="CB360" s="142"/>
      <c r="CC360" s="142"/>
      <c r="CD360" s="142"/>
      <c r="CE360" s="142"/>
      <c r="CF360" s="142"/>
      <c r="CG360" s="142"/>
      <c r="CH360" s="142"/>
      <c r="CI360" s="144"/>
      <c r="CJ360" s="142"/>
      <c r="CK360" s="142"/>
      <c r="CL360" s="144"/>
      <c r="CM360" s="144"/>
      <c r="CN360" s="143"/>
      <c r="CO360" s="144"/>
      <c r="CP360" s="144"/>
      <c r="CQ360" s="144"/>
      <c r="CR360" s="144"/>
      <c r="CS360" s="142"/>
      <c r="CT360" s="142"/>
      <c r="CU360" s="142"/>
      <c r="CV360" s="142"/>
      <c r="CW360" s="142"/>
      <c r="CX360" s="142"/>
      <c r="CY360" s="142"/>
      <c r="CZ360" s="142"/>
      <c r="DA360" s="144"/>
      <c r="DB360" s="142"/>
      <c r="DC360" s="142"/>
      <c r="DD360" s="144"/>
      <c r="DE360" s="144"/>
      <c r="DF360" s="143"/>
    </row>
    <row r="361" spans="1:110" ht="12.75" hidden="1" customHeight="1" outlineLevel="1" x14ac:dyDescent="0.3">
      <c r="A361" s="154">
        <v>2000</v>
      </c>
      <c r="B361" s="145" t="s">
        <v>595</v>
      </c>
      <c r="C361" s="145"/>
      <c r="D361" s="145"/>
      <c r="E361" s="145"/>
      <c r="F361" s="142"/>
      <c r="G361" s="142"/>
      <c r="H361" s="142"/>
      <c r="I361" s="142"/>
      <c r="J361" s="142"/>
      <c r="K361" s="142"/>
      <c r="L361" s="142"/>
      <c r="M361" s="142"/>
      <c r="N361" s="142"/>
      <c r="O361" s="142"/>
      <c r="P361" s="142"/>
      <c r="Q361" s="144"/>
      <c r="R361" s="142"/>
      <c r="S361" s="142"/>
      <c r="T361" s="143"/>
      <c r="U361" s="144"/>
      <c r="V361" s="144"/>
      <c r="W361" s="144"/>
      <c r="X361" s="144"/>
      <c r="Y361" s="142"/>
      <c r="Z361" s="142"/>
      <c r="AA361" s="142"/>
      <c r="AB361" s="142"/>
      <c r="AC361" s="142"/>
      <c r="AD361" s="142"/>
      <c r="AE361" s="142"/>
      <c r="AF361" s="142"/>
      <c r="AG361" s="144"/>
      <c r="AH361" s="142"/>
      <c r="AI361" s="142"/>
      <c r="AJ361" s="144"/>
      <c r="AK361" s="144"/>
      <c r="AL361" s="143"/>
      <c r="AM361" s="144"/>
      <c r="AN361" s="144"/>
      <c r="AO361" s="144"/>
      <c r="AP361" s="144"/>
      <c r="AQ361" s="142"/>
      <c r="AR361" s="142"/>
      <c r="AS361" s="142"/>
      <c r="AT361" s="142"/>
      <c r="AU361" s="142"/>
      <c r="AV361" s="142"/>
      <c r="AW361" s="142"/>
      <c r="AX361" s="142"/>
      <c r="AY361" s="144"/>
      <c r="AZ361" s="142"/>
      <c r="BA361" s="142"/>
      <c r="BB361" s="144"/>
      <c r="BC361" s="144"/>
      <c r="BD361" s="143"/>
      <c r="BE361" s="144"/>
      <c r="BF361" s="144"/>
      <c r="BG361" s="144"/>
      <c r="BH361" s="144"/>
      <c r="BI361" s="142"/>
      <c r="BJ361" s="142"/>
      <c r="BK361" s="142"/>
      <c r="BL361" s="142"/>
      <c r="BM361" s="142"/>
      <c r="BN361" s="142"/>
      <c r="BO361" s="142"/>
      <c r="BP361" s="142"/>
      <c r="BQ361" s="144"/>
      <c r="BR361" s="142"/>
      <c r="BS361" s="142"/>
      <c r="BT361" s="144"/>
      <c r="BU361" s="144"/>
      <c r="BV361" s="143"/>
      <c r="BW361" s="144"/>
      <c r="BX361" s="144"/>
      <c r="BY361" s="144"/>
      <c r="BZ361" s="144"/>
      <c r="CA361" s="142"/>
      <c r="CB361" s="142"/>
      <c r="CC361" s="142"/>
      <c r="CD361" s="142"/>
      <c r="CE361" s="142"/>
      <c r="CF361" s="142"/>
      <c r="CG361" s="142"/>
      <c r="CH361" s="142"/>
      <c r="CI361" s="144"/>
      <c r="CJ361" s="142"/>
      <c r="CK361" s="142"/>
      <c r="CL361" s="144"/>
      <c r="CM361" s="144"/>
      <c r="CN361" s="143"/>
      <c r="CO361" s="144"/>
      <c r="CP361" s="144"/>
      <c r="CQ361" s="144"/>
      <c r="CR361" s="144"/>
      <c r="CS361" s="142"/>
      <c r="CT361" s="142"/>
      <c r="CU361" s="142"/>
      <c r="CV361" s="142"/>
      <c r="CW361" s="142"/>
      <c r="CX361" s="142"/>
      <c r="CY361" s="142"/>
      <c r="CZ361" s="142"/>
      <c r="DA361" s="144"/>
      <c r="DB361" s="142"/>
      <c r="DC361" s="142"/>
      <c r="DD361" s="144"/>
      <c r="DE361" s="144"/>
      <c r="DF361" s="143"/>
    </row>
    <row r="362" spans="1:110" ht="12.75" hidden="1" customHeight="1" outlineLevel="2" x14ac:dyDescent="0.25">
      <c r="A362" s="141">
        <v>2100</v>
      </c>
      <c r="B362" s="141" t="s">
        <v>596</v>
      </c>
      <c r="C362" s="141"/>
      <c r="D362" s="141"/>
      <c r="E362" s="141"/>
      <c r="F362" s="142">
        <v>0</v>
      </c>
      <c r="G362" s="142">
        <v>0</v>
      </c>
      <c r="H362" s="142">
        <v>0</v>
      </c>
      <c r="I362" s="142">
        <v>0</v>
      </c>
      <c r="J362" s="142">
        <v>0</v>
      </c>
      <c r="K362" s="142">
        <v>0</v>
      </c>
      <c r="L362" s="142">
        <v>0</v>
      </c>
      <c r="M362" s="142">
        <v>0</v>
      </c>
      <c r="N362" s="142">
        <v>0</v>
      </c>
      <c r="O362" s="142">
        <v>0</v>
      </c>
      <c r="P362" s="142">
        <v>0</v>
      </c>
      <c r="Q362" s="142">
        <v>0</v>
      </c>
      <c r="R362" s="142" t="s">
        <v>61</v>
      </c>
      <c r="S362" s="142">
        <v>0</v>
      </c>
      <c r="T362" s="143">
        <v>0</v>
      </c>
      <c r="U362" s="144"/>
      <c r="V362" s="144"/>
      <c r="W362" s="144"/>
      <c r="X362" s="144"/>
      <c r="Y362" s="142">
        <v>0</v>
      </c>
      <c r="Z362" s="142">
        <v>0</v>
      </c>
      <c r="AA362" s="142">
        <v>0</v>
      </c>
      <c r="AB362" s="142">
        <v>0</v>
      </c>
      <c r="AC362" s="142">
        <v>0</v>
      </c>
      <c r="AD362" s="142">
        <v>0</v>
      </c>
      <c r="AE362" s="142">
        <v>0</v>
      </c>
      <c r="AF362" s="142">
        <v>0</v>
      </c>
      <c r="AG362" s="144">
        <v>0</v>
      </c>
      <c r="AH362" s="142">
        <v>0</v>
      </c>
      <c r="AI362" s="142">
        <v>0</v>
      </c>
      <c r="AJ362" s="144">
        <v>0</v>
      </c>
      <c r="AK362" s="144">
        <v>0</v>
      </c>
      <c r="AL362" s="143">
        <v>0</v>
      </c>
      <c r="AM362" s="144"/>
      <c r="AN362" s="144"/>
      <c r="AO362" s="144"/>
      <c r="AP362" s="144"/>
      <c r="AQ362" s="142">
        <v>0</v>
      </c>
      <c r="AR362" s="142">
        <v>0</v>
      </c>
      <c r="AS362" s="142">
        <v>0</v>
      </c>
      <c r="AT362" s="142">
        <v>0</v>
      </c>
      <c r="AU362" s="142">
        <v>0</v>
      </c>
      <c r="AV362" s="142">
        <v>0</v>
      </c>
      <c r="AW362" s="142">
        <v>0</v>
      </c>
      <c r="AX362" s="142">
        <v>0</v>
      </c>
      <c r="AY362" s="144">
        <v>0</v>
      </c>
      <c r="AZ362" s="142">
        <v>0</v>
      </c>
      <c r="BA362" s="142">
        <v>0</v>
      </c>
      <c r="BB362" s="144">
        <v>0</v>
      </c>
      <c r="BC362" s="144">
        <v>0</v>
      </c>
      <c r="BD362" s="143">
        <v>0</v>
      </c>
      <c r="BE362" s="144"/>
      <c r="BF362" s="144"/>
      <c r="BG362" s="144"/>
      <c r="BH362" s="144"/>
      <c r="BI362" s="142">
        <v>0</v>
      </c>
      <c r="BJ362" s="142">
        <v>0</v>
      </c>
      <c r="BK362" s="142">
        <v>0</v>
      </c>
      <c r="BL362" s="142">
        <v>0</v>
      </c>
      <c r="BM362" s="142">
        <v>0</v>
      </c>
      <c r="BN362" s="142">
        <v>0</v>
      </c>
      <c r="BO362" s="142">
        <v>0</v>
      </c>
      <c r="BP362" s="142">
        <v>0</v>
      </c>
      <c r="BQ362" s="144">
        <v>0</v>
      </c>
      <c r="BR362" s="142">
        <v>0</v>
      </c>
      <c r="BS362" s="142">
        <v>0</v>
      </c>
      <c r="BT362" s="144">
        <v>0</v>
      </c>
      <c r="BU362" s="144">
        <v>0</v>
      </c>
      <c r="BV362" s="143">
        <v>0</v>
      </c>
      <c r="BW362" s="144"/>
      <c r="BX362" s="144"/>
      <c r="BY362" s="144"/>
      <c r="BZ362" s="144"/>
      <c r="CA362" s="142">
        <v>0</v>
      </c>
      <c r="CB362" s="142">
        <v>0</v>
      </c>
      <c r="CC362" s="142">
        <v>0</v>
      </c>
      <c r="CD362" s="142">
        <v>0</v>
      </c>
      <c r="CE362" s="142">
        <v>0</v>
      </c>
      <c r="CF362" s="142">
        <v>0</v>
      </c>
      <c r="CG362" s="142">
        <v>0</v>
      </c>
      <c r="CH362" s="142">
        <v>0</v>
      </c>
      <c r="CI362" s="144">
        <v>0</v>
      </c>
      <c r="CJ362" s="142">
        <v>0</v>
      </c>
      <c r="CK362" s="142">
        <v>0</v>
      </c>
      <c r="CL362" s="144">
        <v>0</v>
      </c>
      <c r="CM362" s="144">
        <v>0</v>
      </c>
      <c r="CN362" s="143">
        <v>0</v>
      </c>
      <c r="CO362" s="144"/>
      <c r="CP362" s="144"/>
      <c r="CQ362" s="144"/>
      <c r="CR362" s="144"/>
      <c r="CS362" s="142">
        <v>0</v>
      </c>
      <c r="CT362" s="142">
        <v>0</v>
      </c>
      <c r="CU362" s="142">
        <v>0</v>
      </c>
      <c r="CV362" s="142">
        <v>0</v>
      </c>
      <c r="CW362" s="142">
        <v>0</v>
      </c>
      <c r="CX362" s="142">
        <v>0</v>
      </c>
      <c r="CY362" s="142">
        <v>0</v>
      </c>
      <c r="CZ362" s="142">
        <v>0</v>
      </c>
      <c r="DA362" s="144">
        <v>0</v>
      </c>
      <c r="DB362" s="142">
        <v>0</v>
      </c>
      <c r="DC362" s="142">
        <v>0</v>
      </c>
      <c r="DD362" s="144">
        <v>0</v>
      </c>
      <c r="DE362" s="144">
        <v>0</v>
      </c>
      <c r="DF362" s="143">
        <v>0</v>
      </c>
    </row>
    <row r="363" spans="1:110" ht="12.75" hidden="1" customHeight="1" outlineLevel="2" x14ac:dyDescent="0.25">
      <c r="A363" s="141">
        <v>2101</v>
      </c>
      <c r="B363" s="141" t="s">
        <v>597</v>
      </c>
      <c r="C363" s="141"/>
      <c r="D363" s="141"/>
      <c r="E363" s="141"/>
      <c r="F363" s="142">
        <v>0</v>
      </c>
      <c r="G363" s="142">
        <v>0</v>
      </c>
      <c r="H363" s="142">
        <v>0</v>
      </c>
      <c r="I363" s="142">
        <v>0</v>
      </c>
      <c r="J363" s="142">
        <v>0</v>
      </c>
      <c r="K363" s="142">
        <v>0</v>
      </c>
      <c r="L363" s="142">
        <v>0</v>
      </c>
      <c r="M363" s="142">
        <v>0</v>
      </c>
      <c r="N363" s="142">
        <v>0</v>
      </c>
      <c r="O363" s="142">
        <v>0</v>
      </c>
      <c r="P363" s="142">
        <v>0</v>
      </c>
      <c r="Q363" s="142">
        <v>0</v>
      </c>
      <c r="R363" s="142" t="s">
        <v>61</v>
      </c>
      <c r="S363" s="142">
        <v>0</v>
      </c>
      <c r="T363" s="143">
        <v>0</v>
      </c>
      <c r="U363" s="144"/>
      <c r="V363" s="144"/>
      <c r="W363" s="144"/>
      <c r="X363" s="144"/>
      <c r="Y363" s="142">
        <v>0</v>
      </c>
      <c r="Z363" s="142">
        <v>0</v>
      </c>
      <c r="AA363" s="142">
        <v>0</v>
      </c>
      <c r="AB363" s="142">
        <v>0</v>
      </c>
      <c r="AC363" s="142">
        <v>0</v>
      </c>
      <c r="AD363" s="142">
        <v>0</v>
      </c>
      <c r="AE363" s="142">
        <v>0</v>
      </c>
      <c r="AF363" s="142">
        <v>0</v>
      </c>
      <c r="AG363" s="144">
        <v>0</v>
      </c>
      <c r="AH363" s="142">
        <v>0</v>
      </c>
      <c r="AI363" s="142">
        <v>0</v>
      </c>
      <c r="AJ363" s="144">
        <v>0</v>
      </c>
      <c r="AK363" s="144">
        <v>0</v>
      </c>
      <c r="AL363" s="143">
        <v>0</v>
      </c>
      <c r="AM363" s="144"/>
      <c r="AN363" s="144"/>
      <c r="AO363" s="144"/>
      <c r="AP363" s="144"/>
      <c r="AQ363" s="142">
        <v>0</v>
      </c>
      <c r="AR363" s="142">
        <v>0</v>
      </c>
      <c r="AS363" s="142">
        <v>0</v>
      </c>
      <c r="AT363" s="142">
        <v>0</v>
      </c>
      <c r="AU363" s="142">
        <v>0</v>
      </c>
      <c r="AV363" s="142">
        <v>0</v>
      </c>
      <c r="AW363" s="142">
        <v>0</v>
      </c>
      <c r="AX363" s="142">
        <v>0</v>
      </c>
      <c r="AY363" s="144">
        <v>0</v>
      </c>
      <c r="AZ363" s="142">
        <v>0</v>
      </c>
      <c r="BA363" s="142">
        <v>0</v>
      </c>
      <c r="BB363" s="144">
        <v>0</v>
      </c>
      <c r="BC363" s="144">
        <v>0</v>
      </c>
      <c r="BD363" s="143">
        <v>0</v>
      </c>
      <c r="BE363" s="144"/>
      <c r="BF363" s="144"/>
      <c r="BG363" s="144"/>
      <c r="BH363" s="144"/>
      <c r="BI363" s="142">
        <v>0</v>
      </c>
      <c r="BJ363" s="142">
        <v>0</v>
      </c>
      <c r="BK363" s="142">
        <v>0</v>
      </c>
      <c r="BL363" s="142">
        <v>0</v>
      </c>
      <c r="BM363" s="142">
        <v>0</v>
      </c>
      <c r="BN363" s="142">
        <v>0</v>
      </c>
      <c r="BO363" s="142">
        <v>0</v>
      </c>
      <c r="BP363" s="142">
        <v>0</v>
      </c>
      <c r="BQ363" s="144">
        <v>0</v>
      </c>
      <c r="BR363" s="142">
        <v>0</v>
      </c>
      <c r="BS363" s="142">
        <v>0</v>
      </c>
      <c r="BT363" s="144">
        <v>0</v>
      </c>
      <c r="BU363" s="144">
        <v>0</v>
      </c>
      <c r="BV363" s="143">
        <v>0</v>
      </c>
      <c r="BW363" s="144"/>
      <c r="BX363" s="144"/>
      <c r="BY363" s="144"/>
      <c r="BZ363" s="144"/>
      <c r="CA363" s="142">
        <v>0</v>
      </c>
      <c r="CB363" s="142">
        <v>0</v>
      </c>
      <c r="CC363" s="142">
        <v>0</v>
      </c>
      <c r="CD363" s="142">
        <v>0</v>
      </c>
      <c r="CE363" s="142">
        <v>0</v>
      </c>
      <c r="CF363" s="142">
        <v>0</v>
      </c>
      <c r="CG363" s="142">
        <v>0</v>
      </c>
      <c r="CH363" s="142">
        <v>0</v>
      </c>
      <c r="CI363" s="144">
        <v>0</v>
      </c>
      <c r="CJ363" s="142">
        <v>0</v>
      </c>
      <c r="CK363" s="142">
        <v>0</v>
      </c>
      <c r="CL363" s="144">
        <v>0</v>
      </c>
      <c r="CM363" s="144">
        <v>0</v>
      </c>
      <c r="CN363" s="143">
        <v>0</v>
      </c>
      <c r="CO363" s="144"/>
      <c r="CP363" s="144"/>
      <c r="CQ363" s="144"/>
      <c r="CR363" s="144"/>
      <c r="CS363" s="142">
        <v>0</v>
      </c>
      <c r="CT363" s="142">
        <v>0</v>
      </c>
      <c r="CU363" s="142">
        <v>0</v>
      </c>
      <c r="CV363" s="142">
        <v>0</v>
      </c>
      <c r="CW363" s="142">
        <v>0</v>
      </c>
      <c r="CX363" s="142">
        <v>0</v>
      </c>
      <c r="CY363" s="142">
        <v>0</v>
      </c>
      <c r="CZ363" s="142">
        <v>0</v>
      </c>
      <c r="DA363" s="144">
        <v>0</v>
      </c>
      <c r="DB363" s="142">
        <v>0</v>
      </c>
      <c r="DC363" s="142">
        <v>0</v>
      </c>
      <c r="DD363" s="144">
        <v>0</v>
      </c>
      <c r="DE363" s="144">
        <v>0</v>
      </c>
      <c r="DF363" s="143">
        <v>0</v>
      </c>
    </row>
    <row r="364" spans="1:110" ht="12.75" hidden="1" customHeight="1" outlineLevel="2" x14ac:dyDescent="0.25">
      <c r="A364" s="141">
        <v>2102</v>
      </c>
      <c r="B364" s="141" t="s">
        <v>598</v>
      </c>
      <c r="C364" s="141"/>
      <c r="D364" s="141"/>
      <c r="E364" s="141"/>
      <c r="F364" s="142">
        <v>0</v>
      </c>
      <c r="G364" s="142">
        <v>0</v>
      </c>
      <c r="H364" s="142">
        <v>0</v>
      </c>
      <c r="I364" s="142">
        <v>0</v>
      </c>
      <c r="J364" s="142">
        <v>0</v>
      </c>
      <c r="K364" s="142">
        <v>0</v>
      </c>
      <c r="L364" s="142">
        <v>0</v>
      </c>
      <c r="M364" s="142">
        <v>0</v>
      </c>
      <c r="N364" s="142">
        <v>0</v>
      </c>
      <c r="O364" s="142">
        <v>0</v>
      </c>
      <c r="P364" s="142">
        <v>0</v>
      </c>
      <c r="Q364" s="142">
        <v>0</v>
      </c>
      <c r="R364" s="142" t="s">
        <v>61</v>
      </c>
      <c r="S364" s="142">
        <v>0</v>
      </c>
      <c r="T364" s="143">
        <v>0</v>
      </c>
      <c r="U364" s="144"/>
      <c r="V364" s="144"/>
      <c r="W364" s="144"/>
      <c r="X364" s="144"/>
      <c r="Y364" s="142">
        <v>0</v>
      </c>
      <c r="Z364" s="142">
        <v>0</v>
      </c>
      <c r="AA364" s="142">
        <v>0</v>
      </c>
      <c r="AB364" s="142">
        <v>0</v>
      </c>
      <c r="AC364" s="142">
        <v>0</v>
      </c>
      <c r="AD364" s="142">
        <v>0</v>
      </c>
      <c r="AE364" s="142">
        <v>0</v>
      </c>
      <c r="AF364" s="142">
        <v>0</v>
      </c>
      <c r="AG364" s="144">
        <v>0</v>
      </c>
      <c r="AH364" s="142">
        <v>0</v>
      </c>
      <c r="AI364" s="142">
        <v>0</v>
      </c>
      <c r="AJ364" s="144">
        <v>0</v>
      </c>
      <c r="AK364" s="144">
        <v>0</v>
      </c>
      <c r="AL364" s="143">
        <v>0</v>
      </c>
      <c r="AM364" s="144"/>
      <c r="AN364" s="144"/>
      <c r="AO364" s="144"/>
      <c r="AP364" s="144"/>
      <c r="AQ364" s="142">
        <v>0</v>
      </c>
      <c r="AR364" s="142">
        <v>0</v>
      </c>
      <c r="AS364" s="142">
        <v>0</v>
      </c>
      <c r="AT364" s="142">
        <v>0</v>
      </c>
      <c r="AU364" s="142">
        <v>0</v>
      </c>
      <c r="AV364" s="142">
        <v>0</v>
      </c>
      <c r="AW364" s="142">
        <v>0</v>
      </c>
      <c r="AX364" s="142">
        <v>0</v>
      </c>
      <c r="AY364" s="144">
        <v>0</v>
      </c>
      <c r="AZ364" s="142">
        <v>0</v>
      </c>
      <c r="BA364" s="142">
        <v>0</v>
      </c>
      <c r="BB364" s="144">
        <v>0</v>
      </c>
      <c r="BC364" s="144">
        <v>0</v>
      </c>
      <c r="BD364" s="143">
        <v>0</v>
      </c>
      <c r="BE364" s="144"/>
      <c r="BF364" s="144"/>
      <c r="BG364" s="144"/>
      <c r="BH364" s="144"/>
      <c r="BI364" s="142">
        <v>0</v>
      </c>
      <c r="BJ364" s="142">
        <v>0</v>
      </c>
      <c r="BK364" s="142">
        <v>0</v>
      </c>
      <c r="BL364" s="142">
        <v>0</v>
      </c>
      <c r="BM364" s="142">
        <v>0</v>
      </c>
      <c r="BN364" s="142">
        <v>0</v>
      </c>
      <c r="BO364" s="142">
        <v>0</v>
      </c>
      <c r="BP364" s="142">
        <v>0</v>
      </c>
      <c r="BQ364" s="144">
        <v>0</v>
      </c>
      <c r="BR364" s="142">
        <v>0</v>
      </c>
      <c r="BS364" s="142">
        <v>0</v>
      </c>
      <c r="BT364" s="144">
        <v>0</v>
      </c>
      <c r="BU364" s="144">
        <v>0</v>
      </c>
      <c r="BV364" s="143">
        <v>0</v>
      </c>
      <c r="BW364" s="144"/>
      <c r="BX364" s="144"/>
      <c r="BY364" s="144"/>
      <c r="BZ364" s="144"/>
      <c r="CA364" s="142">
        <v>0</v>
      </c>
      <c r="CB364" s="142">
        <v>0</v>
      </c>
      <c r="CC364" s="142">
        <v>0</v>
      </c>
      <c r="CD364" s="142">
        <v>0</v>
      </c>
      <c r="CE364" s="142">
        <v>0</v>
      </c>
      <c r="CF364" s="142">
        <v>0</v>
      </c>
      <c r="CG364" s="142">
        <v>0</v>
      </c>
      <c r="CH364" s="142">
        <v>0</v>
      </c>
      <c r="CI364" s="144">
        <v>0</v>
      </c>
      <c r="CJ364" s="142">
        <v>0</v>
      </c>
      <c r="CK364" s="142">
        <v>0</v>
      </c>
      <c r="CL364" s="144">
        <v>0</v>
      </c>
      <c r="CM364" s="144">
        <v>0</v>
      </c>
      <c r="CN364" s="143">
        <v>0</v>
      </c>
      <c r="CO364" s="144"/>
      <c r="CP364" s="144"/>
      <c r="CQ364" s="144"/>
      <c r="CR364" s="144"/>
      <c r="CS364" s="142">
        <v>0</v>
      </c>
      <c r="CT364" s="142">
        <v>0</v>
      </c>
      <c r="CU364" s="142">
        <v>0</v>
      </c>
      <c r="CV364" s="142">
        <v>0</v>
      </c>
      <c r="CW364" s="142">
        <v>0</v>
      </c>
      <c r="CX364" s="142">
        <v>0</v>
      </c>
      <c r="CY364" s="142">
        <v>0</v>
      </c>
      <c r="CZ364" s="142">
        <v>0</v>
      </c>
      <c r="DA364" s="144">
        <v>0</v>
      </c>
      <c r="DB364" s="142">
        <v>0</v>
      </c>
      <c r="DC364" s="142">
        <v>0</v>
      </c>
      <c r="DD364" s="144">
        <v>0</v>
      </c>
      <c r="DE364" s="144">
        <v>0</v>
      </c>
      <c r="DF364" s="143">
        <v>0</v>
      </c>
    </row>
    <row r="365" spans="1:110" ht="12.75" hidden="1" customHeight="1" outlineLevel="2" x14ac:dyDescent="0.25">
      <c r="A365" s="141">
        <v>2103</v>
      </c>
      <c r="B365" s="141" t="s">
        <v>599</v>
      </c>
      <c r="C365" s="141"/>
      <c r="D365" s="141"/>
      <c r="E365" s="141"/>
      <c r="F365" s="142">
        <v>0</v>
      </c>
      <c r="G365" s="142">
        <v>0</v>
      </c>
      <c r="H365" s="142">
        <v>0</v>
      </c>
      <c r="I365" s="142">
        <v>0</v>
      </c>
      <c r="J365" s="142">
        <v>0</v>
      </c>
      <c r="K365" s="142">
        <v>0</v>
      </c>
      <c r="L365" s="142">
        <v>0</v>
      </c>
      <c r="M365" s="142">
        <v>0</v>
      </c>
      <c r="N365" s="142">
        <v>0</v>
      </c>
      <c r="O365" s="142">
        <v>0</v>
      </c>
      <c r="P365" s="142">
        <v>0</v>
      </c>
      <c r="Q365" s="142">
        <v>0</v>
      </c>
      <c r="R365" s="142" t="s">
        <v>61</v>
      </c>
      <c r="S365" s="142">
        <v>0</v>
      </c>
      <c r="T365" s="143">
        <v>0</v>
      </c>
      <c r="U365" s="144"/>
      <c r="V365" s="144"/>
      <c r="W365" s="144"/>
      <c r="X365" s="144"/>
      <c r="Y365" s="142">
        <v>0</v>
      </c>
      <c r="Z365" s="142">
        <v>0</v>
      </c>
      <c r="AA365" s="142">
        <v>0</v>
      </c>
      <c r="AB365" s="142">
        <v>0</v>
      </c>
      <c r="AC365" s="142">
        <v>0</v>
      </c>
      <c r="AD365" s="142">
        <v>0</v>
      </c>
      <c r="AE365" s="142">
        <v>0</v>
      </c>
      <c r="AF365" s="142">
        <v>0</v>
      </c>
      <c r="AG365" s="144">
        <v>0</v>
      </c>
      <c r="AH365" s="142">
        <v>0</v>
      </c>
      <c r="AI365" s="142">
        <v>0</v>
      </c>
      <c r="AJ365" s="144">
        <v>0</v>
      </c>
      <c r="AK365" s="144">
        <v>0</v>
      </c>
      <c r="AL365" s="143">
        <v>0</v>
      </c>
      <c r="AM365" s="144"/>
      <c r="AN365" s="144"/>
      <c r="AO365" s="144"/>
      <c r="AP365" s="144"/>
      <c r="AQ365" s="142">
        <v>0</v>
      </c>
      <c r="AR365" s="142">
        <v>0</v>
      </c>
      <c r="AS365" s="142">
        <v>0</v>
      </c>
      <c r="AT365" s="142">
        <v>0</v>
      </c>
      <c r="AU365" s="142">
        <v>0</v>
      </c>
      <c r="AV365" s="142">
        <v>0</v>
      </c>
      <c r="AW365" s="142">
        <v>0</v>
      </c>
      <c r="AX365" s="142">
        <v>0</v>
      </c>
      <c r="AY365" s="144">
        <v>0</v>
      </c>
      <c r="AZ365" s="142">
        <v>0</v>
      </c>
      <c r="BA365" s="142">
        <v>0</v>
      </c>
      <c r="BB365" s="144">
        <v>0</v>
      </c>
      <c r="BC365" s="144">
        <v>0</v>
      </c>
      <c r="BD365" s="143">
        <v>0</v>
      </c>
      <c r="BE365" s="144"/>
      <c r="BF365" s="144"/>
      <c r="BG365" s="144"/>
      <c r="BH365" s="144"/>
      <c r="BI365" s="142">
        <v>0</v>
      </c>
      <c r="BJ365" s="142">
        <v>0</v>
      </c>
      <c r="BK365" s="142">
        <v>0</v>
      </c>
      <c r="BL365" s="142">
        <v>0</v>
      </c>
      <c r="BM365" s="142">
        <v>0</v>
      </c>
      <c r="BN365" s="142">
        <v>0</v>
      </c>
      <c r="BO365" s="142">
        <v>0</v>
      </c>
      <c r="BP365" s="142">
        <v>0</v>
      </c>
      <c r="BQ365" s="144">
        <v>0</v>
      </c>
      <c r="BR365" s="142">
        <v>0</v>
      </c>
      <c r="BS365" s="142">
        <v>0</v>
      </c>
      <c r="BT365" s="144">
        <v>0</v>
      </c>
      <c r="BU365" s="144">
        <v>0</v>
      </c>
      <c r="BV365" s="143">
        <v>0</v>
      </c>
      <c r="BW365" s="144"/>
      <c r="BX365" s="144"/>
      <c r="BY365" s="144"/>
      <c r="BZ365" s="144"/>
      <c r="CA365" s="142">
        <v>0</v>
      </c>
      <c r="CB365" s="142">
        <v>0</v>
      </c>
      <c r="CC365" s="142">
        <v>0</v>
      </c>
      <c r="CD365" s="142">
        <v>0</v>
      </c>
      <c r="CE365" s="142">
        <v>0</v>
      </c>
      <c r="CF365" s="142">
        <v>0</v>
      </c>
      <c r="CG365" s="142">
        <v>0</v>
      </c>
      <c r="CH365" s="142">
        <v>0</v>
      </c>
      <c r="CI365" s="144">
        <v>0</v>
      </c>
      <c r="CJ365" s="142">
        <v>0</v>
      </c>
      <c r="CK365" s="142">
        <v>0</v>
      </c>
      <c r="CL365" s="144">
        <v>0</v>
      </c>
      <c r="CM365" s="144">
        <v>0</v>
      </c>
      <c r="CN365" s="143">
        <v>0</v>
      </c>
      <c r="CO365" s="144"/>
      <c r="CP365" s="144"/>
      <c r="CQ365" s="144"/>
      <c r="CR365" s="144"/>
      <c r="CS365" s="142">
        <v>0</v>
      </c>
      <c r="CT365" s="142">
        <v>0</v>
      </c>
      <c r="CU365" s="142">
        <v>0</v>
      </c>
      <c r="CV365" s="142">
        <v>0</v>
      </c>
      <c r="CW365" s="142">
        <v>0</v>
      </c>
      <c r="CX365" s="142">
        <v>0</v>
      </c>
      <c r="CY365" s="142">
        <v>0</v>
      </c>
      <c r="CZ365" s="142">
        <v>0</v>
      </c>
      <c r="DA365" s="144">
        <v>0</v>
      </c>
      <c r="DB365" s="142">
        <v>0</v>
      </c>
      <c r="DC365" s="142">
        <v>0</v>
      </c>
      <c r="DD365" s="144">
        <v>0</v>
      </c>
      <c r="DE365" s="144">
        <v>0</v>
      </c>
      <c r="DF365" s="143">
        <v>0</v>
      </c>
    </row>
    <row r="366" spans="1:110" ht="12.75" hidden="1" customHeight="1" outlineLevel="2" x14ac:dyDescent="0.25">
      <c r="A366" s="141">
        <v>2104</v>
      </c>
      <c r="B366" s="141" t="s">
        <v>600</v>
      </c>
      <c r="C366" s="141"/>
      <c r="D366" s="141"/>
      <c r="E366" s="141"/>
      <c r="F366" s="142">
        <v>0</v>
      </c>
      <c r="G366" s="142">
        <v>0</v>
      </c>
      <c r="H366" s="142">
        <v>0</v>
      </c>
      <c r="I366" s="142">
        <v>0</v>
      </c>
      <c r="J366" s="142">
        <v>0</v>
      </c>
      <c r="K366" s="142">
        <v>0</v>
      </c>
      <c r="L366" s="142">
        <v>0</v>
      </c>
      <c r="M366" s="142">
        <v>0</v>
      </c>
      <c r="N366" s="142">
        <v>0</v>
      </c>
      <c r="O366" s="142">
        <v>0</v>
      </c>
      <c r="P366" s="142">
        <v>0</v>
      </c>
      <c r="Q366" s="142">
        <v>0</v>
      </c>
      <c r="R366" s="142" t="s">
        <v>61</v>
      </c>
      <c r="S366" s="142">
        <v>0</v>
      </c>
      <c r="T366" s="143">
        <v>0</v>
      </c>
      <c r="U366" s="144"/>
      <c r="V366" s="144"/>
      <c r="W366" s="144"/>
      <c r="X366" s="144"/>
      <c r="Y366" s="142">
        <v>0</v>
      </c>
      <c r="Z366" s="142">
        <v>0</v>
      </c>
      <c r="AA366" s="142">
        <v>0</v>
      </c>
      <c r="AB366" s="142">
        <v>0</v>
      </c>
      <c r="AC366" s="142">
        <v>0</v>
      </c>
      <c r="AD366" s="142">
        <v>0</v>
      </c>
      <c r="AE366" s="142">
        <v>0</v>
      </c>
      <c r="AF366" s="142">
        <v>0</v>
      </c>
      <c r="AG366" s="144">
        <v>0</v>
      </c>
      <c r="AH366" s="142">
        <v>0</v>
      </c>
      <c r="AI366" s="142">
        <v>0</v>
      </c>
      <c r="AJ366" s="144">
        <v>0</v>
      </c>
      <c r="AK366" s="144">
        <v>0</v>
      </c>
      <c r="AL366" s="143">
        <v>0</v>
      </c>
      <c r="AM366" s="144"/>
      <c r="AN366" s="144"/>
      <c r="AO366" s="144"/>
      <c r="AP366" s="144"/>
      <c r="AQ366" s="142">
        <v>0</v>
      </c>
      <c r="AR366" s="142">
        <v>0</v>
      </c>
      <c r="AS366" s="142">
        <v>0</v>
      </c>
      <c r="AT366" s="142">
        <v>0</v>
      </c>
      <c r="AU366" s="142">
        <v>0</v>
      </c>
      <c r="AV366" s="142">
        <v>0</v>
      </c>
      <c r="AW366" s="142">
        <v>0</v>
      </c>
      <c r="AX366" s="142">
        <v>0</v>
      </c>
      <c r="AY366" s="144">
        <v>0</v>
      </c>
      <c r="AZ366" s="142">
        <v>0</v>
      </c>
      <c r="BA366" s="142">
        <v>0</v>
      </c>
      <c r="BB366" s="144">
        <v>0</v>
      </c>
      <c r="BC366" s="144">
        <v>0</v>
      </c>
      <c r="BD366" s="143">
        <v>0</v>
      </c>
      <c r="BE366" s="144"/>
      <c r="BF366" s="144"/>
      <c r="BG366" s="144"/>
      <c r="BH366" s="144"/>
      <c r="BI366" s="142">
        <v>0</v>
      </c>
      <c r="BJ366" s="142">
        <v>0</v>
      </c>
      <c r="BK366" s="142">
        <v>0</v>
      </c>
      <c r="BL366" s="142">
        <v>0</v>
      </c>
      <c r="BM366" s="142">
        <v>0</v>
      </c>
      <c r="BN366" s="142">
        <v>0</v>
      </c>
      <c r="BO366" s="142">
        <v>0</v>
      </c>
      <c r="BP366" s="142">
        <v>0</v>
      </c>
      <c r="BQ366" s="144">
        <v>0</v>
      </c>
      <c r="BR366" s="142">
        <v>0</v>
      </c>
      <c r="BS366" s="142">
        <v>0</v>
      </c>
      <c r="BT366" s="144">
        <v>0</v>
      </c>
      <c r="BU366" s="144">
        <v>0</v>
      </c>
      <c r="BV366" s="143">
        <v>0</v>
      </c>
      <c r="BW366" s="144"/>
      <c r="BX366" s="144"/>
      <c r="BY366" s="144"/>
      <c r="BZ366" s="144"/>
      <c r="CA366" s="142">
        <v>0</v>
      </c>
      <c r="CB366" s="142">
        <v>0</v>
      </c>
      <c r="CC366" s="142">
        <v>0</v>
      </c>
      <c r="CD366" s="142">
        <v>0</v>
      </c>
      <c r="CE366" s="142">
        <v>0</v>
      </c>
      <c r="CF366" s="142">
        <v>0</v>
      </c>
      <c r="CG366" s="142">
        <v>0</v>
      </c>
      <c r="CH366" s="142">
        <v>0</v>
      </c>
      <c r="CI366" s="144">
        <v>0</v>
      </c>
      <c r="CJ366" s="142">
        <v>0</v>
      </c>
      <c r="CK366" s="142">
        <v>0</v>
      </c>
      <c r="CL366" s="144">
        <v>0</v>
      </c>
      <c r="CM366" s="144">
        <v>0</v>
      </c>
      <c r="CN366" s="143">
        <v>0</v>
      </c>
      <c r="CO366" s="144"/>
      <c r="CP366" s="144"/>
      <c r="CQ366" s="144"/>
      <c r="CR366" s="144"/>
      <c r="CS366" s="142">
        <v>0</v>
      </c>
      <c r="CT366" s="142">
        <v>0</v>
      </c>
      <c r="CU366" s="142">
        <v>0</v>
      </c>
      <c r="CV366" s="142">
        <v>0</v>
      </c>
      <c r="CW366" s="142">
        <v>0</v>
      </c>
      <c r="CX366" s="142">
        <v>0</v>
      </c>
      <c r="CY366" s="142">
        <v>0</v>
      </c>
      <c r="CZ366" s="142">
        <v>0</v>
      </c>
      <c r="DA366" s="144">
        <v>0</v>
      </c>
      <c r="DB366" s="142">
        <v>0</v>
      </c>
      <c r="DC366" s="142">
        <v>0</v>
      </c>
      <c r="DD366" s="144">
        <v>0</v>
      </c>
      <c r="DE366" s="144">
        <v>0</v>
      </c>
      <c r="DF366" s="143">
        <v>0</v>
      </c>
    </row>
    <row r="367" spans="1:110" ht="12.75" hidden="1" customHeight="1" outlineLevel="2" x14ac:dyDescent="0.25">
      <c r="A367" s="141">
        <v>2105</v>
      </c>
      <c r="B367" s="141" t="s">
        <v>601</v>
      </c>
      <c r="C367" s="141"/>
      <c r="D367" s="141"/>
      <c r="E367" s="141"/>
      <c r="F367" s="142">
        <v>0</v>
      </c>
      <c r="G367" s="142">
        <v>0</v>
      </c>
      <c r="H367" s="142">
        <v>0</v>
      </c>
      <c r="I367" s="142">
        <v>0</v>
      </c>
      <c r="J367" s="142">
        <v>0</v>
      </c>
      <c r="K367" s="142">
        <v>0</v>
      </c>
      <c r="L367" s="142">
        <v>0</v>
      </c>
      <c r="M367" s="142">
        <v>0</v>
      </c>
      <c r="N367" s="142">
        <v>0</v>
      </c>
      <c r="O367" s="142">
        <v>0</v>
      </c>
      <c r="P367" s="142">
        <v>0</v>
      </c>
      <c r="Q367" s="142">
        <v>0</v>
      </c>
      <c r="R367" s="142" t="s">
        <v>61</v>
      </c>
      <c r="S367" s="142">
        <v>0</v>
      </c>
      <c r="T367" s="143">
        <v>0</v>
      </c>
      <c r="U367" s="144"/>
      <c r="V367" s="144"/>
      <c r="W367" s="144"/>
      <c r="X367" s="144"/>
      <c r="Y367" s="142">
        <v>0</v>
      </c>
      <c r="Z367" s="142">
        <v>0</v>
      </c>
      <c r="AA367" s="142">
        <v>0</v>
      </c>
      <c r="AB367" s="142">
        <v>0</v>
      </c>
      <c r="AC367" s="142">
        <v>0</v>
      </c>
      <c r="AD367" s="142">
        <v>0</v>
      </c>
      <c r="AE367" s="142">
        <v>0</v>
      </c>
      <c r="AF367" s="142">
        <v>0</v>
      </c>
      <c r="AG367" s="144">
        <v>0</v>
      </c>
      <c r="AH367" s="142">
        <v>0</v>
      </c>
      <c r="AI367" s="142">
        <v>0</v>
      </c>
      <c r="AJ367" s="144">
        <v>0</v>
      </c>
      <c r="AK367" s="144">
        <v>0</v>
      </c>
      <c r="AL367" s="143">
        <v>0</v>
      </c>
      <c r="AM367" s="144"/>
      <c r="AN367" s="144"/>
      <c r="AO367" s="144"/>
      <c r="AP367" s="144"/>
      <c r="AQ367" s="142">
        <v>0</v>
      </c>
      <c r="AR367" s="142">
        <v>0</v>
      </c>
      <c r="AS367" s="142">
        <v>0</v>
      </c>
      <c r="AT367" s="142">
        <v>0</v>
      </c>
      <c r="AU367" s="142">
        <v>0</v>
      </c>
      <c r="AV367" s="142">
        <v>0</v>
      </c>
      <c r="AW367" s="142">
        <v>0</v>
      </c>
      <c r="AX367" s="142">
        <v>0</v>
      </c>
      <c r="AY367" s="144">
        <v>0</v>
      </c>
      <c r="AZ367" s="142">
        <v>0</v>
      </c>
      <c r="BA367" s="142">
        <v>0</v>
      </c>
      <c r="BB367" s="144">
        <v>0</v>
      </c>
      <c r="BC367" s="144">
        <v>0</v>
      </c>
      <c r="BD367" s="143">
        <v>0</v>
      </c>
      <c r="BE367" s="144"/>
      <c r="BF367" s="144"/>
      <c r="BG367" s="144"/>
      <c r="BH367" s="144"/>
      <c r="BI367" s="142">
        <v>0</v>
      </c>
      <c r="BJ367" s="142">
        <v>0</v>
      </c>
      <c r="BK367" s="142">
        <v>0</v>
      </c>
      <c r="BL367" s="142">
        <v>0</v>
      </c>
      <c r="BM367" s="142">
        <v>0</v>
      </c>
      <c r="BN367" s="142">
        <v>0</v>
      </c>
      <c r="BO367" s="142">
        <v>0</v>
      </c>
      <c r="BP367" s="142">
        <v>0</v>
      </c>
      <c r="BQ367" s="144">
        <v>0</v>
      </c>
      <c r="BR367" s="142">
        <v>0</v>
      </c>
      <c r="BS367" s="142">
        <v>0</v>
      </c>
      <c r="BT367" s="144">
        <v>0</v>
      </c>
      <c r="BU367" s="144">
        <v>0</v>
      </c>
      <c r="BV367" s="143">
        <v>0</v>
      </c>
      <c r="BW367" s="144"/>
      <c r="BX367" s="144"/>
      <c r="BY367" s="144"/>
      <c r="BZ367" s="144"/>
      <c r="CA367" s="142">
        <v>0</v>
      </c>
      <c r="CB367" s="142">
        <v>0</v>
      </c>
      <c r="CC367" s="142">
        <v>0</v>
      </c>
      <c r="CD367" s="142">
        <v>0</v>
      </c>
      <c r="CE367" s="142">
        <v>0</v>
      </c>
      <c r="CF367" s="142">
        <v>0</v>
      </c>
      <c r="CG367" s="142">
        <v>0</v>
      </c>
      <c r="CH367" s="142">
        <v>0</v>
      </c>
      <c r="CI367" s="144">
        <v>0</v>
      </c>
      <c r="CJ367" s="142">
        <v>0</v>
      </c>
      <c r="CK367" s="142">
        <v>0</v>
      </c>
      <c r="CL367" s="144">
        <v>0</v>
      </c>
      <c r="CM367" s="144">
        <v>0</v>
      </c>
      <c r="CN367" s="143">
        <v>0</v>
      </c>
      <c r="CO367" s="144"/>
      <c r="CP367" s="144"/>
      <c r="CQ367" s="144"/>
      <c r="CR367" s="144"/>
      <c r="CS367" s="142">
        <v>0</v>
      </c>
      <c r="CT367" s="142">
        <v>0</v>
      </c>
      <c r="CU367" s="142">
        <v>0</v>
      </c>
      <c r="CV367" s="142">
        <v>0</v>
      </c>
      <c r="CW367" s="142">
        <v>0</v>
      </c>
      <c r="CX367" s="142">
        <v>0</v>
      </c>
      <c r="CY367" s="142">
        <v>0</v>
      </c>
      <c r="CZ367" s="142">
        <v>0</v>
      </c>
      <c r="DA367" s="144">
        <v>0</v>
      </c>
      <c r="DB367" s="142">
        <v>0</v>
      </c>
      <c r="DC367" s="142">
        <v>0</v>
      </c>
      <c r="DD367" s="144">
        <v>0</v>
      </c>
      <c r="DE367" s="144">
        <v>0</v>
      </c>
      <c r="DF367" s="143">
        <v>0</v>
      </c>
    </row>
    <row r="368" spans="1:110" ht="12.75" hidden="1" customHeight="1" outlineLevel="2" x14ac:dyDescent="0.25">
      <c r="A368" s="141">
        <v>2106</v>
      </c>
      <c r="B368" s="141" t="s">
        <v>602</v>
      </c>
      <c r="C368" s="141"/>
      <c r="D368" s="141"/>
      <c r="E368" s="141"/>
      <c r="F368" s="142">
        <v>0</v>
      </c>
      <c r="G368" s="142">
        <v>0</v>
      </c>
      <c r="H368" s="142">
        <v>0</v>
      </c>
      <c r="I368" s="142">
        <v>0</v>
      </c>
      <c r="J368" s="142">
        <v>0</v>
      </c>
      <c r="K368" s="142">
        <v>0</v>
      </c>
      <c r="L368" s="142">
        <v>0</v>
      </c>
      <c r="M368" s="142">
        <v>0</v>
      </c>
      <c r="N368" s="142">
        <v>0</v>
      </c>
      <c r="O368" s="142">
        <v>0</v>
      </c>
      <c r="P368" s="142">
        <v>0</v>
      </c>
      <c r="Q368" s="142">
        <v>0</v>
      </c>
      <c r="R368" s="142" t="s">
        <v>61</v>
      </c>
      <c r="S368" s="142">
        <v>0</v>
      </c>
      <c r="T368" s="143">
        <v>0</v>
      </c>
      <c r="U368" s="144"/>
      <c r="V368" s="144"/>
      <c r="W368" s="144"/>
      <c r="X368" s="144"/>
      <c r="Y368" s="142">
        <v>0</v>
      </c>
      <c r="Z368" s="142">
        <v>0</v>
      </c>
      <c r="AA368" s="142">
        <v>0</v>
      </c>
      <c r="AB368" s="142">
        <v>0</v>
      </c>
      <c r="AC368" s="142">
        <v>0</v>
      </c>
      <c r="AD368" s="142">
        <v>0</v>
      </c>
      <c r="AE368" s="142">
        <v>0</v>
      </c>
      <c r="AF368" s="142">
        <v>0</v>
      </c>
      <c r="AG368" s="144">
        <v>0</v>
      </c>
      <c r="AH368" s="142">
        <v>0</v>
      </c>
      <c r="AI368" s="142">
        <v>0</v>
      </c>
      <c r="AJ368" s="144">
        <v>0</v>
      </c>
      <c r="AK368" s="144">
        <v>0</v>
      </c>
      <c r="AL368" s="143">
        <v>0</v>
      </c>
      <c r="AM368" s="144"/>
      <c r="AN368" s="144"/>
      <c r="AO368" s="144"/>
      <c r="AP368" s="144"/>
      <c r="AQ368" s="142">
        <v>0</v>
      </c>
      <c r="AR368" s="142">
        <v>0</v>
      </c>
      <c r="AS368" s="142">
        <v>0</v>
      </c>
      <c r="AT368" s="142">
        <v>0</v>
      </c>
      <c r="AU368" s="142">
        <v>0</v>
      </c>
      <c r="AV368" s="142">
        <v>0</v>
      </c>
      <c r="AW368" s="142">
        <v>0</v>
      </c>
      <c r="AX368" s="142">
        <v>0</v>
      </c>
      <c r="AY368" s="144">
        <v>0</v>
      </c>
      <c r="AZ368" s="142">
        <v>0</v>
      </c>
      <c r="BA368" s="142">
        <v>0</v>
      </c>
      <c r="BB368" s="144">
        <v>0</v>
      </c>
      <c r="BC368" s="144">
        <v>0</v>
      </c>
      <c r="BD368" s="143">
        <v>0</v>
      </c>
      <c r="BE368" s="144"/>
      <c r="BF368" s="144"/>
      <c r="BG368" s="144"/>
      <c r="BH368" s="144"/>
      <c r="BI368" s="142">
        <v>0</v>
      </c>
      <c r="BJ368" s="142">
        <v>0</v>
      </c>
      <c r="BK368" s="142">
        <v>0</v>
      </c>
      <c r="BL368" s="142">
        <v>0</v>
      </c>
      <c r="BM368" s="142">
        <v>0</v>
      </c>
      <c r="BN368" s="142">
        <v>0</v>
      </c>
      <c r="BO368" s="142">
        <v>0</v>
      </c>
      <c r="BP368" s="142">
        <v>0</v>
      </c>
      <c r="BQ368" s="144">
        <v>0</v>
      </c>
      <c r="BR368" s="142">
        <v>0</v>
      </c>
      <c r="BS368" s="142">
        <v>0</v>
      </c>
      <c r="BT368" s="144">
        <v>0</v>
      </c>
      <c r="BU368" s="144">
        <v>0</v>
      </c>
      <c r="BV368" s="143">
        <v>0</v>
      </c>
      <c r="BW368" s="144"/>
      <c r="BX368" s="144"/>
      <c r="BY368" s="144"/>
      <c r="BZ368" s="144"/>
      <c r="CA368" s="142">
        <v>0</v>
      </c>
      <c r="CB368" s="142">
        <v>0</v>
      </c>
      <c r="CC368" s="142">
        <v>0</v>
      </c>
      <c r="CD368" s="142">
        <v>0</v>
      </c>
      <c r="CE368" s="142">
        <v>0</v>
      </c>
      <c r="CF368" s="142">
        <v>0</v>
      </c>
      <c r="CG368" s="142">
        <v>0</v>
      </c>
      <c r="CH368" s="142">
        <v>0</v>
      </c>
      <c r="CI368" s="144">
        <v>0</v>
      </c>
      <c r="CJ368" s="142">
        <v>0</v>
      </c>
      <c r="CK368" s="142">
        <v>0</v>
      </c>
      <c r="CL368" s="144">
        <v>0</v>
      </c>
      <c r="CM368" s="144">
        <v>0</v>
      </c>
      <c r="CN368" s="143">
        <v>0</v>
      </c>
      <c r="CO368" s="144"/>
      <c r="CP368" s="144"/>
      <c r="CQ368" s="144"/>
      <c r="CR368" s="144"/>
      <c r="CS368" s="142">
        <v>0</v>
      </c>
      <c r="CT368" s="142">
        <v>0</v>
      </c>
      <c r="CU368" s="142">
        <v>0</v>
      </c>
      <c r="CV368" s="142">
        <v>0</v>
      </c>
      <c r="CW368" s="142">
        <v>0</v>
      </c>
      <c r="CX368" s="142">
        <v>0</v>
      </c>
      <c r="CY368" s="142">
        <v>0</v>
      </c>
      <c r="CZ368" s="142">
        <v>0</v>
      </c>
      <c r="DA368" s="144">
        <v>0</v>
      </c>
      <c r="DB368" s="142">
        <v>0</v>
      </c>
      <c r="DC368" s="142">
        <v>0</v>
      </c>
      <c r="DD368" s="144">
        <v>0</v>
      </c>
      <c r="DE368" s="144">
        <v>0</v>
      </c>
      <c r="DF368" s="143">
        <v>0</v>
      </c>
    </row>
    <row r="369" spans="1:110" ht="12.75" hidden="1" customHeight="1" outlineLevel="2" x14ac:dyDescent="0.25">
      <c r="A369" s="141">
        <v>2107</v>
      </c>
      <c r="B369" s="141" t="s">
        <v>603</v>
      </c>
      <c r="C369" s="141"/>
      <c r="D369" s="141"/>
      <c r="E369" s="141"/>
      <c r="F369" s="142">
        <v>0</v>
      </c>
      <c r="G369" s="142">
        <v>0</v>
      </c>
      <c r="H369" s="142">
        <v>0</v>
      </c>
      <c r="I369" s="142">
        <v>0</v>
      </c>
      <c r="J369" s="142">
        <v>0</v>
      </c>
      <c r="K369" s="142">
        <v>0</v>
      </c>
      <c r="L369" s="142">
        <v>0</v>
      </c>
      <c r="M369" s="142">
        <v>0</v>
      </c>
      <c r="N369" s="142">
        <v>0</v>
      </c>
      <c r="O369" s="142">
        <v>0</v>
      </c>
      <c r="P369" s="142">
        <v>0</v>
      </c>
      <c r="Q369" s="142">
        <v>0</v>
      </c>
      <c r="R369" s="142" t="s">
        <v>61</v>
      </c>
      <c r="S369" s="142">
        <v>0</v>
      </c>
      <c r="T369" s="143">
        <v>0</v>
      </c>
      <c r="U369" s="144"/>
      <c r="V369" s="144"/>
      <c r="W369" s="144"/>
      <c r="X369" s="144"/>
      <c r="Y369" s="142">
        <v>0</v>
      </c>
      <c r="Z369" s="142">
        <v>0</v>
      </c>
      <c r="AA369" s="142">
        <v>0</v>
      </c>
      <c r="AB369" s="142">
        <v>0</v>
      </c>
      <c r="AC369" s="142">
        <v>0</v>
      </c>
      <c r="AD369" s="142">
        <v>0</v>
      </c>
      <c r="AE369" s="142">
        <v>0</v>
      </c>
      <c r="AF369" s="142">
        <v>0</v>
      </c>
      <c r="AG369" s="144">
        <v>0</v>
      </c>
      <c r="AH369" s="142">
        <v>0</v>
      </c>
      <c r="AI369" s="142">
        <v>0</v>
      </c>
      <c r="AJ369" s="144">
        <v>0</v>
      </c>
      <c r="AK369" s="144">
        <v>0</v>
      </c>
      <c r="AL369" s="143">
        <v>0</v>
      </c>
      <c r="AM369" s="144"/>
      <c r="AN369" s="144"/>
      <c r="AO369" s="144"/>
      <c r="AP369" s="144"/>
      <c r="AQ369" s="142">
        <v>0</v>
      </c>
      <c r="AR369" s="142">
        <v>0</v>
      </c>
      <c r="AS369" s="142">
        <v>0</v>
      </c>
      <c r="AT369" s="142">
        <v>0</v>
      </c>
      <c r="AU369" s="142">
        <v>0</v>
      </c>
      <c r="AV369" s="142">
        <v>0</v>
      </c>
      <c r="AW369" s="142">
        <v>0</v>
      </c>
      <c r="AX369" s="142">
        <v>0</v>
      </c>
      <c r="AY369" s="144">
        <v>0</v>
      </c>
      <c r="AZ369" s="142">
        <v>0</v>
      </c>
      <c r="BA369" s="142">
        <v>0</v>
      </c>
      <c r="BB369" s="144">
        <v>0</v>
      </c>
      <c r="BC369" s="144">
        <v>0</v>
      </c>
      <c r="BD369" s="143">
        <v>0</v>
      </c>
      <c r="BE369" s="144"/>
      <c r="BF369" s="144"/>
      <c r="BG369" s="144"/>
      <c r="BH369" s="144"/>
      <c r="BI369" s="142">
        <v>0</v>
      </c>
      <c r="BJ369" s="142">
        <v>0</v>
      </c>
      <c r="BK369" s="142">
        <v>0</v>
      </c>
      <c r="BL369" s="142">
        <v>0</v>
      </c>
      <c r="BM369" s="142">
        <v>0</v>
      </c>
      <c r="BN369" s="142">
        <v>0</v>
      </c>
      <c r="BO369" s="142">
        <v>0</v>
      </c>
      <c r="BP369" s="142">
        <v>0</v>
      </c>
      <c r="BQ369" s="144">
        <v>0</v>
      </c>
      <c r="BR369" s="142">
        <v>0</v>
      </c>
      <c r="BS369" s="142">
        <v>0</v>
      </c>
      <c r="BT369" s="144">
        <v>0</v>
      </c>
      <c r="BU369" s="144">
        <v>0</v>
      </c>
      <c r="BV369" s="143">
        <v>0</v>
      </c>
      <c r="BW369" s="144"/>
      <c r="BX369" s="144"/>
      <c r="BY369" s="144"/>
      <c r="BZ369" s="144"/>
      <c r="CA369" s="142">
        <v>0</v>
      </c>
      <c r="CB369" s="142">
        <v>0</v>
      </c>
      <c r="CC369" s="142">
        <v>0</v>
      </c>
      <c r="CD369" s="142">
        <v>0</v>
      </c>
      <c r="CE369" s="142">
        <v>0</v>
      </c>
      <c r="CF369" s="142">
        <v>0</v>
      </c>
      <c r="CG369" s="142">
        <v>0</v>
      </c>
      <c r="CH369" s="142">
        <v>0</v>
      </c>
      <c r="CI369" s="144">
        <v>0</v>
      </c>
      <c r="CJ369" s="142">
        <v>0</v>
      </c>
      <c r="CK369" s="142">
        <v>0</v>
      </c>
      <c r="CL369" s="144">
        <v>0</v>
      </c>
      <c r="CM369" s="144">
        <v>0</v>
      </c>
      <c r="CN369" s="143">
        <v>0</v>
      </c>
      <c r="CO369" s="144"/>
      <c r="CP369" s="144"/>
      <c r="CQ369" s="144"/>
      <c r="CR369" s="144"/>
      <c r="CS369" s="142">
        <v>0</v>
      </c>
      <c r="CT369" s="142">
        <v>0</v>
      </c>
      <c r="CU369" s="142">
        <v>0</v>
      </c>
      <c r="CV369" s="142">
        <v>0</v>
      </c>
      <c r="CW369" s="142">
        <v>0</v>
      </c>
      <c r="CX369" s="142">
        <v>0</v>
      </c>
      <c r="CY369" s="142">
        <v>0</v>
      </c>
      <c r="CZ369" s="142">
        <v>0</v>
      </c>
      <c r="DA369" s="144">
        <v>0</v>
      </c>
      <c r="DB369" s="142">
        <v>0</v>
      </c>
      <c r="DC369" s="142">
        <v>0</v>
      </c>
      <c r="DD369" s="144">
        <v>0</v>
      </c>
      <c r="DE369" s="144">
        <v>0</v>
      </c>
      <c r="DF369" s="143">
        <v>0</v>
      </c>
    </row>
    <row r="370" spans="1:110" ht="12.75" hidden="1" customHeight="1" outlineLevel="2" x14ac:dyDescent="0.25">
      <c r="A370" s="141">
        <v>2108</v>
      </c>
      <c r="B370" s="141" t="s">
        <v>604</v>
      </c>
      <c r="C370" s="141"/>
      <c r="D370" s="141"/>
      <c r="E370" s="141"/>
      <c r="F370" s="142">
        <v>0</v>
      </c>
      <c r="G370" s="142">
        <v>0</v>
      </c>
      <c r="H370" s="142">
        <v>0</v>
      </c>
      <c r="I370" s="142">
        <v>0</v>
      </c>
      <c r="J370" s="142">
        <v>0</v>
      </c>
      <c r="K370" s="142">
        <v>0</v>
      </c>
      <c r="L370" s="142">
        <v>0</v>
      </c>
      <c r="M370" s="142">
        <v>0</v>
      </c>
      <c r="N370" s="142">
        <v>0</v>
      </c>
      <c r="O370" s="142">
        <v>0</v>
      </c>
      <c r="P370" s="142">
        <v>0</v>
      </c>
      <c r="Q370" s="142">
        <v>0</v>
      </c>
      <c r="R370" s="142" t="s">
        <v>61</v>
      </c>
      <c r="S370" s="142">
        <v>0</v>
      </c>
      <c r="T370" s="143">
        <v>0</v>
      </c>
      <c r="U370" s="144"/>
      <c r="V370" s="144"/>
      <c r="W370" s="144"/>
      <c r="X370" s="144"/>
      <c r="Y370" s="142">
        <v>0</v>
      </c>
      <c r="Z370" s="142">
        <v>0</v>
      </c>
      <c r="AA370" s="142">
        <v>0</v>
      </c>
      <c r="AB370" s="142">
        <v>0</v>
      </c>
      <c r="AC370" s="142">
        <v>0</v>
      </c>
      <c r="AD370" s="142">
        <v>0</v>
      </c>
      <c r="AE370" s="142">
        <v>0</v>
      </c>
      <c r="AF370" s="142">
        <v>0</v>
      </c>
      <c r="AG370" s="144">
        <v>0</v>
      </c>
      <c r="AH370" s="142">
        <v>0</v>
      </c>
      <c r="AI370" s="142">
        <v>0</v>
      </c>
      <c r="AJ370" s="144">
        <v>0</v>
      </c>
      <c r="AK370" s="144">
        <v>0</v>
      </c>
      <c r="AL370" s="143">
        <v>0</v>
      </c>
      <c r="AM370" s="144"/>
      <c r="AN370" s="144"/>
      <c r="AO370" s="144"/>
      <c r="AP370" s="144"/>
      <c r="AQ370" s="142">
        <v>0</v>
      </c>
      <c r="AR370" s="142">
        <v>0</v>
      </c>
      <c r="AS370" s="142">
        <v>0</v>
      </c>
      <c r="AT370" s="142">
        <v>0</v>
      </c>
      <c r="AU370" s="142">
        <v>0</v>
      </c>
      <c r="AV370" s="142">
        <v>0</v>
      </c>
      <c r="AW370" s="142">
        <v>0</v>
      </c>
      <c r="AX370" s="142">
        <v>0</v>
      </c>
      <c r="AY370" s="144">
        <v>0</v>
      </c>
      <c r="AZ370" s="142">
        <v>0</v>
      </c>
      <c r="BA370" s="142">
        <v>0</v>
      </c>
      <c r="BB370" s="144">
        <v>0</v>
      </c>
      <c r="BC370" s="144">
        <v>0</v>
      </c>
      <c r="BD370" s="143">
        <v>0</v>
      </c>
      <c r="BE370" s="144"/>
      <c r="BF370" s="144"/>
      <c r="BG370" s="144"/>
      <c r="BH370" s="144"/>
      <c r="BI370" s="142">
        <v>0</v>
      </c>
      <c r="BJ370" s="142">
        <v>0</v>
      </c>
      <c r="BK370" s="142">
        <v>0</v>
      </c>
      <c r="BL370" s="142">
        <v>0</v>
      </c>
      <c r="BM370" s="142">
        <v>0</v>
      </c>
      <c r="BN370" s="142">
        <v>0</v>
      </c>
      <c r="BO370" s="142">
        <v>0</v>
      </c>
      <c r="BP370" s="142">
        <v>0</v>
      </c>
      <c r="BQ370" s="144">
        <v>0</v>
      </c>
      <c r="BR370" s="142">
        <v>0</v>
      </c>
      <c r="BS370" s="142">
        <v>0</v>
      </c>
      <c r="BT370" s="144">
        <v>0</v>
      </c>
      <c r="BU370" s="144">
        <v>0</v>
      </c>
      <c r="BV370" s="143">
        <v>0</v>
      </c>
      <c r="BW370" s="144"/>
      <c r="BX370" s="144"/>
      <c r="BY370" s="144"/>
      <c r="BZ370" s="144"/>
      <c r="CA370" s="142">
        <v>0</v>
      </c>
      <c r="CB370" s="142">
        <v>0</v>
      </c>
      <c r="CC370" s="142">
        <v>0</v>
      </c>
      <c r="CD370" s="142">
        <v>0</v>
      </c>
      <c r="CE370" s="142">
        <v>0</v>
      </c>
      <c r="CF370" s="142">
        <v>0</v>
      </c>
      <c r="CG370" s="142">
        <v>0</v>
      </c>
      <c r="CH370" s="142">
        <v>0</v>
      </c>
      <c r="CI370" s="144">
        <v>0</v>
      </c>
      <c r="CJ370" s="142">
        <v>0</v>
      </c>
      <c r="CK370" s="142">
        <v>0</v>
      </c>
      <c r="CL370" s="144">
        <v>0</v>
      </c>
      <c r="CM370" s="144">
        <v>0</v>
      </c>
      <c r="CN370" s="143">
        <v>0</v>
      </c>
      <c r="CO370" s="144"/>
      <c r="CP370" s="144"/>
      <c r="CQ370" s="144"/>
      <c r="CR370" s="144"/>
      <c r="CS370" s="142">
        <v>0</v>
      </c>
      <c r="CT370" s="142">
        <v>0</v>
      </c>
      <c r="CU370" s="142">
        <v>0</v>
      </c>
      <c r="CV370" s="142">
        <v>0</v>
      </c>
      <c r="CW370" s="142">
        <v>0</v>
      </c>
      <c r="CX370" s="142">
        <v>0</v>
      </c>
      <c r="CY370" s="142">
        <v>0</v>
      </c>
      <c r="CZ370" s="142">
        <v>0</v>
      </c>
      <c r="DA370" s="144">
        <v>0</v>
      </c>
      <c r="DB370" s="142">
        <v>0</v>
      </c>
      <c r="DC370" s="142">
        <v>0</v>
      </c>
      <c r="DD370" s="144">
        <v>0</v>
      </c>
      <c r="DE370" s="144">
        <v>0</v>
      </c>
      <c r="DF370" s="143">
        <v>0</v>
      </c>
    </row>
    <row r="371" spans="1:110" ht="12.75" hidden="1" customHeight="1" outlineLevel="2" x14ac:dyDescent="0.25">
      <c r="A371" s="141">
        <v>2200</v>
      </c>
      <c r="B371" s="141" t="s">
        <v>605</v>
      </c>
      <c r="C371" s="141"/>
      <c r="D371" s="141"/>
      <c r="E371" s="141"/>
      <c r="F371" s="142">
        <v>0</v>
      </c>
      <c r="G371" s="142">
        <v>0</v>
      </c>
      <c r="H371" s="142">
        <v>0</v>
      </c>
      <c r="I371" s="142">
        <v>0</v>
      </c>
      <c r="J371" s="142">
        <v>0</v>
      </c>
      <c r="K371" s="142">
        <v>0</v>
      </c>
      <c r="L371" s="142">
        <v>0</v>
      </c>
      <c r="M371" s="142">
        <v>0</v>
      </c>
      <c r="N371" s="142">
        <v>0</v>
      </c>
      <c r="O371" s="142">
        <v>0</v>
      </c>
      <c r="P371" s="142">
        <v>0</v>
      </c>
      <c r="Q371" s="142">
        <v>0</v>
      </c>
      <c r="R371" s="142" t="s">
        <v>61</v>
      </c>
      <c r="S371" s="142">
        <v>0</v>
      </c>
      <c r="T371" s="143">
        <v>0</v>
      </c>
      <c r="U371" s="144"/>
      <c r="V371" s="144"/>
      <c r="W371" s="144"/>
      <c r="X371" s="144"/>
      <c r="Y371" s="142">
        <v>0</v>
      </c>
      <c r="Z371" s="142">
        <v>0</v>
      </c>
      <c r="AA371" s="142">
        <v>0</v>
      </c>
      <c r="AB371" s="142">
        <v>0</v>
      </c>
      <c r="AC371" s="142">
        <v>0</v>
      </c>
      <c r="AD371" s="142">
        <v>0</v>
      </c>
      <c r="AE371" s="142">
        <v>0</v>
      </c>
      <c r="AF371" s="142">
        <v>0</v>
      </c>
      <c r="AG371" s="144">
        <v>0</v>
      </c>
      <c r="AH371" s="142">
        <v>0</v>
      </c>
      <c r="AI371" s="142">
        <v>0</v>
      </c>
      <c r="AJ371" s="144">
        <v>0</v>
      </c>
      <c r="AK371" s="144">
        <v>0</v>
      </c>
      <c r="AL371" s="143">
        <v>0</v>
      </c>
      <c r="AM371" s="144"/>
      <c r="AN371" s="144"/>
      <c r="AO371" s="144"/>
      <c r="AP371" s="144"/>
      <c r="AQ371" s="142">
        <v>0</v>
      </c>
      <c r="AR371" s="142">
        <v>0</v>
      </c>
      <c r="AS371" s="142">
        <v>0</v>
      </c>
      <c r="AT371" s="142">
        <v>0</v>
      </c>
      <c r="AU371" s="142">
        <v>0</v>
      </c>
      <c r="AV371" s="142">
        <v>0</v>
      </c>
      <c r="AW371" s="142">
        <v>0</v>
      </c>
      <c r="AX371" s="142">
        <v>0</v>
      </c>
      <c r="AY371" s="144">
        <v>0</v>
      </c>
      <c r="AZ371" s="142">
        <v>0</v>
      </c>
      <c r="BA371" s="142">
        <v>0</v>
      </c>
      <c r="BB371" s="144">
        <v>0</v>
      </c>
      <c r="BC371" s="144">
        <v>0</v>
      </c>
      <c r="BD371" s="143">
        <v>0</v>
      </c>
      <c r="BE371" s="144"/>
      <c r="BF371" s="144"/>
      <c r="BG371" s="144"/>
      <c r="BH371" s="144"/>
      <c r="BI371" s="142">
        <v>0</v>
      </c>
      <c r="BJ371" s="142">
        <v>0</v>
      </c>
      <c r="BK371" s="142">
        <v>0</v>
      </c>
      <c r="BL371" s="142">
        <v>0</v>
      </c>
      <c r="BM371" s="142">
        <v>0</v>
      </c>
      <c r="BN371" s="142">
        <v>0</v>
      </c>
      <c r="BO371" s="142">
        <v>0</v>
      </c>
      <c r="BP371" s="142">
        <v>0</v>
      </c>
      <c r="BQ371" s="144">
        <v>0</v>
      </c>
      <c r="BR371" s="142">
        <v>0</v>
      </c>
      <c r="BS371" s="142">
        <v>0</v>
      </c>
      <c r="BT371" s="144">
        <v>0</v>
      </c>
      <c r="BU371" s="144">
        <v>0</v>
      </c>
      <c r="BV371" s="143">
        <v>0</v>
      </c>
      <c r="BW371" s="144"/>
      <c r="BX371" s="144"/>
      <c r="BY371" s="144"/>
      <c r="BZ371" s="144"/>
      <c r="CA371" s="142">
        <v>0</v>
      </c>
      <c r="CB371" s="142">
        <v>0</v>
      </c>
      <c r="CC371" s="142">
        <v>0</v>
      </c>
      <c r="CD371" s="142">
        <v>0</v>
      </c>
      <c r="CE371" s="142">
        <v>0</v>
      </c>
      <c r="CF371" s="142">
        <v>0</v>
      </c>
      <c r="CG371" s="142">
        <v>0</v>
      </c>
      <c r="CH371" s="142">
        <v>0</v>
      </c>
      <c r="CI371" s="144">
        <v>0</v>
      </c>
      <c r="CJ371" s="142">
        <v>0</v>
      </c>
      <c r="CK371" s="142">
        <v>0</v>
      </c>
      <c r="CL371" s="144">
        <v>0</v>
      </c>
      <c r="CM371" s="144">
        <v>0</v>
      </c>
      <c r="CN371" s="143">
        <v>0</v>
      </c>
      <c r="CO371" s="144"/>
      <c r="CP371" s="144"/>
      <c r="CQ371" s="144"/>
      <c r="CR371" s="144"/>
      <c r="CS371" s="142">
        <v>0</v>
      </c>
      <c r="CT371" s="142">
        <v>0</v>
      </c>
      <c r="CU371" s="142">
        <v>0</v>
      </c>
      <c r="CV371" s="142">
        <v>0</v>
      </c>
      <c r="CW371" s="142">
        <v>0</v>
      </c>
      <c r="CX371" s="142">
        <v>0</v>
      </c>
      <c r="CY371" s="142">
        <v>0</v>
      </c>
      <c r="CZ371" s="142">
        <v>0</v>
      </c>
      <c r="DA371" s="144">
        <v>0</v>
      </c>
      <c r="DB371" s="142">
        <v>0</v>
      </c>
      <c r="DC371" s="142">
        <v>0</v>
      </c>
      <c r="DD371" s="144">
        <v>0</v>
      </c>
      <c r="DE371" s="144">
        <v>0</v>
      </c>
      <c r="DF371" s="143">
        <v>0</v>
      </c>
    </row>
    <row r="372" spans="1:110" ht="12.75" hidden="1" customHeight="1" outlineLevel="2" x14ac:dyDescent="0.25">
      <c r="A372" s="141">
        <v>2201</v>
      </c>
      <c r="B372" s="141" t="s">
        <v>606</v>
      </c>
      <c r="C372" s="141"/>
      <c r="D372" s="141"/>
      <c r="E372" s="141"/>
      <c r="F372" s="142">
        <v>0</v>
      </c>
      <c r="G372" s="142">
        <v>0</v>
      </c>
      <c r="H372" s="142">
        <v>0</v>
      </c>
      <c r="I372" s="142">
        <v>0</v>
      </c>
      <c r="J372" s="142">
        <v>0</v>
      </c>
      <c r="K372" s="142">
        <v>0</v>
      </c>
      <c r="L372" s="142">
        <v>0</v>
      </c>
      <c r="M372" s="142">
        <v>0</v>
      </c>
      <c r="N372" s="142">
        <v>0</v>
      </c>
      <c r="O372" s="142">
        <v>0</v>
      </c>
      <c r="P372" s="142">
        <v>0</v>
      </c>
      <c r="Q372" s="142">
        <v>0</v>
      </c>
      <c r="R372" s="142" t="s">
        <v>61</v>
      </c>
      <c r="S372" s="142">
        <v>0</v>
      </c>
      <c r="T372" s="143">
        <v>0</v>
      </c>
      <c r="U372" s="144"/>
      <c r="V372" s="144"/>
      <c r="W372" s="144"/>
      <c r="X372" s="144"/>
      <c r="Y372" s="142">
        <v>0</v>
      </c>
      <c r="Z372" s="142">
        <v>0</v>
      </c>
      <c r="AA372" s="142">
        <v>0</v>
      </c>
      <c r="AB372" s="142">
        <v>0</v>
      </c>
      <c r="AC372" s="142">
        <v>0</v>
      </c>
      <c r="AD372" s="142">
        <v>0</v>
      </c>
      <c r="AE372" s="142">
        <v>0</v>
      </c>
      <c r="AF372" s="142">
        <v>0</v>
      </c>
      <c r="AG372" s="144">
        <v>0</v>
      </c>
      <c r="AH372" s="142">
        <v>0</v>
      </c>
      <c r="AI372" s="142">
        <v>0</v>
      </c>
      <c r="AJ372" s="144">
        <v>0</v>
      </c>
      <c r="AK372" s="144">
        <v>0</v>
      </c>
      <c r="AL372" s="143">
        <v>0</v>
      </c>
      <c r="AM372" s="144"/>
      <c r="AN372" s="144"/>
      <c r="AO372" s="144"/>
      <c r="AP372" s="144"/>
      <c r="AQ372" s="142">
        <v>0</v>
      </c>
      <c r="AR372" s="142">
        <v>0</v>
      </c>
      <c r="AS372" s="142">
        <v>0</v>
      </c>
      <c r="AT372" s="142">
        <v>0</v>
      </c>
      <c r="AU372" s="142">
        <v>0</v>
      </c>
      <c r="AV372" s="142">
        <v>0</v>
      </c>
      <c r="AW372" s="142">
        <v>0</v>
      </c>
      <c r="AX372" s="142">
        <v>0</v>
      </c>
      <c r="AY372" s="144">
        <v>0</v>
      </c>
      <c r="AZ372" s="142">
        <v>0</v>
      </c>
      <c r="BA372" s="142">
        <v>0</v>
      </c>
      <c r="BB372" s="144">
        <v>0</v>
      </c>
      <c r="BC372" s="144">
        <v>0</v>
      </c>
      <c r="BD372" s="143">
        <v>0</v>
      </c>
      <c r="BE372" s="144"/>
      <c r="BF372" s="144"/>
      <c r="BG372" s="144"/>
      <c r="BH372" s="144"/>
      <c r="BI372" s="142">
        <v>0</v>
      </c>
      <c r="BJ372" s="142">
        <v>0</v>
      </c>
      <c r="BK372" s="142">
        <v>0</v>
      </c>
      <c r="BL372" s="142">
        <v>0</v>
      </c>
      <c r="BM372" s="142">
        <v>0</v>
      </c>
      <c r="BN372" s="142">
        <v>0</v>
      </c>
      <c r="BO372" s="142">
        <v>0</v>
      </c>
      <c r="BP372" s="142">
        <v>0</v>
      </c>
      <c r="BQ372" s="144">
        <v>0</v>
      </c>
      <c r="BR372" s="142">
        <v>0</v>
      </c>
      <c r="BS372" s="142">
        <v>0</v>
      </c>
      <c r="BT372" s="144">
        <v>0</v>
      </c>
      <c r="BU372" s="144">
        <v>0</v>
      </c>
      <c r="BV372" s="143">
        <v>0</v>
      </c>
      <c r="BW372" s="144"/>
      <c r="BX372" s="144"/>
      <c r="BY372" s="144"/>
      <c r="BZ372" s="144"/>
      <c r="CA372" s="142">
        <v>0</v>
      </c>
      <c r="CB372" s="142">
        <v>0</v>
      </c>
      <c r="CC372" s="142">
        <v>0</v>
      </c>
      <c r="CD372" s="142">
        <v>0</v>
      </c>
      <c r="CE372" s="142">
        <v>0</v>
      </c>
      <c r="CF372" s="142">
        <v>0</v>
      </c>
      <c r="CG372" s="142">
        <v>0</v>
      </c>
      <c r="CH372" s="142">
        <v>0</v>
      </c>
      <c r="CI372" s="144">
        <v>0</v>
      </c>
      <c r="CJ372" s="142">
        <v>0</v>
      </c>
      <c r="CK372" s="142">
        <v>0</v>
      </c>
      <c r="CL372" s="144">
        <v>0</v>
      </c>
      <c r="CM372" s="144">
        <v>0</v>
      </c>
      <c r="CN372" s="143">
        <v>0</v>
      </c>
      <c r="CO372" s="144"/>
      <c r="CP372" s="144"/>
      <c r="CQ372" s="144"/>
      <c r="CR372" s="144"/>
      <c r="CS372" s="142">
        <v>0</v>
      </c>
      <c r="CT372" s="142">
        <v>0</v>
      </c>
      <c r="CU372" s="142">
        <v>0</v>
      </c>
      <c r="CV372" s="142">
        <v>0</v>
      </c>
      <c r="CW372" s="142">
        <v>0</v>
      </c>
      <c r="CX372" s="142">
        <v>0</v>
      </c>
      <c r="CY372" s="142">
        <v>0</v>
      </c>
      <c r="CZ372" s="142">
        <v>0</v>
      </c>
      <c r="DA372" s="144">
        <v>0</v>
      </c>
      <c r="DB372" s="142">
        <v>0</v>
      </c>
      <c r="DC372" s="142">
        <v>0</v>
      </c>
      <c r="DD372" s="144">
        <v>0</v>
      </c>
      <c r="DE372" s="144">
        <v>0</v>
      </c>
      <c r="DF372" s="143">
        <v>0</v>
      </c>
    </row>
    <row r="373" spans="1:110" ht="12.75" hidden="1" customHeight="1" outlineLevel="2" x14ac:dyDescent="0.25">
      <c r="A373" s="141">
        <v>2202</v>
      </c>
      <c r="B373" s="141" t="s">
        <v>607</v>
      </c>
      <c r="C373" s="141"/>
      <c r="D373" s="141"/>
      <c r="E373" s="141"/>
      <c r="F373" s="142">
        <v>0</v>
      </c>
      <c r="G373" s="142">
        <v>0</v>
      </c>
      <c r="H373" s="142">
        <v>0</v>
      </c>
      <c r="I373" s="142">
        <v>0</v>
      </c>
      <c r="J373" s="142">
        <v>0</v>
      </c>
      <c r="K373" s="142">
        <v>0</v>
      </c>
      <c r="L373" s="142">
        <v>0</v>
      </c>
      <c r="M373" s="142">
        <v>0</v>
      </c>
      <c r="N373" s="142">
        <v>0</v>
      </c>
      <c r="O373" s="142">
        <v>0</v>
      </c>
      <c r="P373" s="142">
        <v>0</v>
      </c>
      <c r="Q373" s="142">
        <v>0</v>
      </c>
      <c r="R373" s="142" t="s">
        <v>61</v>
      </c>
      <c r="S373" s="142">
        <v>0</v>
      </c>
      <c r="T373" s="143">
        <v>0</v>
      </c>
      <c r="U373" s="144"/>
      <c r="V373" s="144"/>
      <c r="W373" s="144"/>
      <c r="X373" s="144"/>
      <c r="Y373" s="142">
        <v>0</v>
      </c>
      <c r="Z373" s="142">
        <v>0</v>
      </c>
      <c r="AA373" s="142">
        <v>0</v>
      </c>
      <c r="AB373" s="142">
        <v>0</v>
      </c>
      <c r="AC373" s="142">
        <v>0</v>
      </c>
      <c r="AD373" s="142">
        <v>0</v>
      </c>
      <c r="AE373" s="142">
        <v>0</v>
      </c>
      <c r="AF373" s="142">
        <v>0</v>
      </c>
      <c r="AG373" s="144">
        <v>0</v>
      </c>
      <c r="AH373" s="142">
        <v>0</v>
      </c>
      <c r="AI373" s="142">
        <v>0</v>
      </c>
      <c r="AJ373" s="144">
        <v>0</v>
      </c>
      <c r="AK373" s="144">
        <v>0</v>
      </c>
      <c r="AL373" s="143">
        <v>0</v>
      </c>
      <c r="AM373" s="144"/>
      <c r="AN373" s="144"/>
      <c r="AO373" s="144"/>
      <c r="AP373" s="144"/>
      <c r="AQ373" s="142">
        <v>0</v>
      </c>
      <c r="AR373" s="142">
        <v>0</v>
      </c>
      <c r="AS373" s="142">
        <v>0</v>
      </c>
      <c r="AT373" s="142">
        <v>0</v>
      </c>
      <c r="AU373" s="142">
        <v>0</v>
      </c>
      <c r="AV373" s="142">
        <v>0</v>
      </c>
      <c r="AW373" s="142">
        <v>0</v>
      </c>
      <c r="AX373" s="142">
        <v>0</v>
      </c>
      <c r="AY373" s="144">
        <v>0</v>
      </c>
      <c r="AZ373" s="142">
        <v>0</v>
      </c>
      <c r="BA373" s="142">
        <v>0</v>
      </c>
      <c r="BB373" s="144">
        <v>0</v>
      </c>
      <c r="BC373" s="144">
        <v>0</v>
      </c>
      <c r="BD373" s="143">
        <v>0</v>
      </c>
      <c r="BE373" s="144"/>
      <c r="BF373" s="144"/>
      <c r="BG373" s="144"/>
      <c r="BH373" s="144"/>
      <c r="BI373" s="142">
        <v>0</v>
      </c>
      <c r="BJ373" s="142">
        <v>0</v>
      </c>
      <c r="BK373" s="142">
        <v>0</v>
      </c>
      <c r="BL373" s="142">
        <v>0</v>
      </c>
      <c r="BM373" s="142">
        <v>0</v>
      </c>
      <c r="BN373" s="142">
        <v>0</v>
      </c>
      <c r="BO373" s="142">
        <v>0</v>
      </c>
      <c r="BP373" s="142">
        <v>0</v>
      </c>
      <c r="BQ373" s="144">
        <v>0</v>
      </c>
      <c r="BR373" s="142">
        <v>0</v>
      </c>
      <c r="BS373" s="142">
        <v>0</v>
      </c>
      <c r="BT373" s="144">
        <v>0</v>
      </c>
      <c r="BU373" s="144">
        <v>0</v>
      </c>
      <c r="BV373" s="143">
        <v>0</v>
      </c>
      <c r="BW373" s="144"/>
      <c r="BX373" s="144"/>
      <c r="BY373" s="144"/>
      <c r="BZ373" s="144"/>
      <c r="CA373" s="142">
        <v>0</v>
      </c>
      <c r="CB373" s="142">
        <v>0</v>
      </c>
      <c r="CC373" s="142">
        <v>0</v>
      </c>
      <c r="CD373" s="142">
        <v>0</v>
      </c>
      <c r="CE373" s="142">
        <v>0</v>
      </c>
      <c r="CF373" s="142">
        <v>0</v>
      </c>
      <c r="CG373" s="142">
        <v>0</v>
      </c>
      <c r="CH373" s="142">
        <v>0</v>
      </c>
      <c r="CI373" s="144">
        <v>0</v>
      </c>
      <c r="CJ373" s="142">
        <v>0</v>
      </c>
      <c r="CK373" s="142">
        <v>0</v>
      </c>
      <c r="CL373" s="144">
        <v>0</v>
      </c>
      <c r="CM373" s="144">
        <v>0</v>
      </c>
      <c r="CN373" s="143">
        <v>0</v>
      </c>
      <c r="CO373" s="144"/>
      <c r="CP373" s="144"/>
      <c r="CQ373" s="144"/>
      <c r="CR373" s="144"/>
      <c r="CS373" s="142">
        <v>0</v>
      </c>
      <c r="CT373" s="142">
        <v>0</v>
      </c>
      <c r="CU373" s="142">
        <v>0</v>
      </c>
      <c r="CV373" s="142">
        <v>0</v>
      </c>
      <c r="CW373" s="142">
        <v>0</v>
      </c>
      <c r="CX373" s="142">
        <v>0</v>
      </c>
      <c r="CY373" s="142">
        <v>0</v>
      </c>
      <c r="CZ373" s="142">
        <v>0</v>
      </c>
      <c r="DA373" s="144">
        <v>0</v>
      </c>
      <c r="DB373" s="142">
        <v>0</v>
      </c>
      <c r="DC373" s="142">
        <v>0</v>
      </c>
      <c r="DD373" s="144">
        <v>0</v>
      </c>
      <c r="DE373" s="144">
        <v>0</v>
      </c>
      <c r="DF373" s="143">
        <v>0</v>
      </c>
    </row>
    <row r="374" spans="1:110" ht="12.75" hidden="1" customHeight="1" outlineLevel="2" x14ac:dyDescent="0.25">
      <c r="A374" s="141">
        <v>2203</v>
      </c>
      <c r="B374" s="141" t="s">
        <v>608</v>
      </c>
      <c r="C374" s="141"/>
      <c r="D374" s="141"/>
      <c r="E374" s="141"/>
      <c r="F374" s="142">
        <v>0</v>
      </c>
      <c r="G374" s="142">
        <v>0</v>
      </c>
      <c r="H374" s="142">
        <v>0</v>
      </c>
      <c r="I374" s="142">
        <v>0</v>
      </c>
      <c r="J374" s="142">
        <v>0</v>
      </c>
      <c r="K374" s="142">
        <v>0</v>
      </c>
      <c r="L374" s="142">
        <v>0</v>
      </c>
      <c r="M374" s="142">
        <v>0</v>
      </c>
      <c r="N374" s="142">
        <v>0</v>
      </c>
      <c r="O374" s="142">
        <v>0</v>
      </c>
      <c r="P374" s="142">
        <v>0</v>
      </c>
      <c r="Q374" s="142">
        <v>0</v>
      </c>
      <c r="R374" s="142" t="s">
        <v>61</v>
      </c>
      <c r="S374" s="142">
        <v>0</v>
      </c>
      <c r="T374" s="143">
        <v>0</v>
      </c>
      <c r="U374" s="144"/>
      <c r="V374" s="144"/>
      <c r="W374" s="144"/>
      <c r="X374" s="144"/>
      <c r="Y374" s="142">
        <v>0</v>
      </c>
      <c r="Z374" s="142">
        <v>0</v>
      </c>
      <c r="AA374" s="142">
        <v>0</v>
      </c>
      <c r="AB374" s="142">
        <v>0</v>
      </c>
      <c r="AC374" s="142">
        <v>0</v>
      </c>
      <c r="AD374" s="142">
        <v>0</v>
      </c>
      <c r="AE374" s="142">
        <v>0</v>
      </c>
      <c r="AF374" s="142">
        <v>0</v>
      </c>
      <c r="AG374" s="144">
        <v>0</v>
      </c>
      <c r="AH374" s="142">
        <v>0</v>
      </c>
      <c r="AI374" s="142">
        <v>0</v>
      </c>
      <c r="AJ374" s="144">
        <v>0</v>
      </c>
      <c r="AK374" s="144">
        <v>0</v>
      </c>
      <c r="AL374" s="143">
        <v>0</v>
      </c>
      <c r="AM374" s="144"/>
      <c r="AN374" s="144"/>
      <c r="AO374" s="144"/>
      <c r="AP374" s="144"/>
      <c r="AQ374" s="142">
        <v>0</v>
      </c>
      <c r="AR374" s="142">
        <v>0</v>
      </c>
      <c r="AS374" s="142">
        <v>0</v>
      </c>
      <c r="AT374" s="142">
        <v>0</v>
      </c>
      <c r="AU374" s="142">
        <v>0</v>
      </c>
      <c r="AV374" s="142">
        <v>0</v>
      </c>
      <c r="AW374" s="142">
        <v>0</v>
      </c>
      <c r="AX374" s="142">
        <v>0</v>
      </c>
      <c r="AY374" s="144">
        <v>0</v>
      </c>
      <c r="AZ374" s="142">
        <v>0</v>
      </c>
      <c r="BA374" s="142">
        <v>0</v>
      </c>
      <c r="BB374" s="144">
        <v>0</v>
      </c>
      <c r="BC374" s="144">
        <v>0</v>
      </c>
      <c r="BD374" s="143">
        <v>0</v>
      </c>
      <c r="BE374" s="144"/>
      <c r="BF374" s="144"/>
      <c r="BG374" s="144"/>
      <c r="BH374" s="144"/>
      <c r="BI374" s="142">
        <v>0</v>
      </c>
      <c r="BJ374" s="142">
        <v>0</v>
      </c>
      <c r="BK374" s="142">
        <v>0</v>
      </c>
      <c r="BL374" s="142">
        <v>0</v>
      </c>
      <c r="BM374" s="142">
        <v>0</v>
      </c>
      <c r="BN374" s="142">
        <v>0</v>
      </c>
      <c r="BO374" s="142">
        <v>0</v>
      </c>
      <c r="BP374" s="142">
        <v>0</v>
      </c>
      <c r="BQ374" s="144">
        <v>0</v>
      </c>
      <c r="BR374" s="142">
        <v>0</v>
      </c>
      <c r="BS374" s="142">
        <v>0</v>
      </c>
      <c r="BT374" s="144">
        <v>0</v>
      </c>
      <c r="BU374" s="144">
        <v>0</v>
      </c>
      <c r="BV374" s="143">
        <v>0</v>
      </c>
      <c r="BW374" s="144"/>
      <c r="BX374" s="144"/>
      <c r="BY374" s="144"/>
      <c r="BZ374" s="144"/>
      <c r="CA374" s="142">
        <v>0</v>
      </c>
      <c r="CB374" s="142">
        <v>0</v>
      </c>
      <c r="CC374" s="142">
        <v>0</v>
      </c>
      <c r="CD374" s="142">
        <v>0</v>
      </c>
      <c r="CE374" s="142">
        <v>0</v>
      </c>
      <c r="CF374" s="142">
        <v>0</v>
      </c>
      <c r="CG374" s="142">
        <v>0</v>
      </c>
      <c r="CH374" s="142">
        <v>0</v>
      </c>
      <c r="CI374" s="144">
        <v>0</v>
      </c>
      <c r="CJ374" s="142">
        <v>0</v>
      </c>
      <c r="CK374" s="142">
        <v>0</v>
      </c>
      <c r="CL374" s="144">
        <v>0</v>
      </c>
      <c r="CM374" s="144">
        <v>0</v>
      </c>
      <c r="CN374" s="143">
        <v>0</v>
      </c>
      <c r="CO374" s="144"/>
      <c r="CP374" s="144"/>
      <c r="CQ374" s="144"/>
      <c r="CR374" s="144"/>
      <c r="CS374" s="142">
        <v>0</v>
      </c>
      <c r="CT374" s="142">
        <v>0</v>
      </c>
      <c r="CU374" s="142">
        <v>0</v>
      </c>
      <c r="CV374" s="142">
        <v>0</v>
      </c>
      <c r="CW374" s="142">
        <v>0</v>
      </c>
      <c r="CX374" s="142">
        <v>0</v>
      </c>
      <c r="CY374" s="142">
        <v>0</v>
      </c>
      <c r="CZ374" s="142">
        <v>0</v>
      </c>
      <c r="DA374" s="144">
        <v>0</v>
      </c>
      <c r="DB374" s="142">
        <v>0</v>
      </c>
      <c r="DC374" s="142">
        <v>0</v>
      </c>
      <c r="DD374" s="144">
        <v>0</v>
      </c>
      <c r="DE374" s="144">
        <v>0</v>
      </c>
      <c r="DF374" s="143">
        <v>0</v>
      </c>
    </row>
    <row r="375" spans="1:110" ht="12.75" hidden="1" customHeight="1" outlineLevel="2" x14ac:dyDescent="0.25">
      <c r="A375" s="141">
        <v>2204</v>
      </c>
      <c r="B375" s="141" t="s">
        <v>609</v>
      </c>
      <c r="C375" s="141"/>
      <c r="D375" s="141"/>
      <c r="E375" s="141"/>
      <c r="F375" s="142">
        <v>0</v>
      </c>
      <c r="G375" s="142">
        <v>0</v>
      </c>
      <c r="H375" s="142">
        <v>0</v>
      </c>
      <c r="I375" s="142">
        <v>0</v>
      </c>
      <c r="J375" s="142">
        <v>0</v>
      </c>
      <c r="K375" s="142">
        <v>0</v>
      </c>
      <c r="L375" s="142">
        <v>0</v>
      </c>
      <c r="M375" s="142">
        <v>0</v>
      </c>
      <c r="N375" s="142">
        <v>0</v>
      </c>
      <c r="O375" s="142">
        <v>0</v>
      </c>
      <c r="P375" s="142">
        <v>0</v>
      </c>
      <c r="Q375" s="142">
        <v>0</v>
      </c>
      <c r="R375" s="142" t="s">
        <v>61</v>
      </c>
      <c r="S375" s="142">
        <v>0</v>
      </c>
      <c r="T375" s="143">
        <v>0</v>
      </c>
      <c r="U375" s="144"/>
      <c r="V375" s="144"/>
      <c r="W375" s="144"/>
      <c r="X375" s="144"/>
      <c r="Y375" s="142">
        <v>0</v>
      </c>
      <c r="Z375" s="142">
        <v>0</v>
      </c>
      <c r="AA375" s="142">
        <v>0</v>
      </c>
      <c r="AB375" s="142">
        <v>0</v>
      </c>
      <c r="AC375" s="142">
        <v>0</v>
      </c>
      <c r="AD375" s="142">
        <v>0</v>
      </c>
      <c r="AE375" s="142">
        <v>0</v>
      </c>
      <c r="AF375" s="142">
        <v>0</v>
      </c>
      <c r="AG375" s="144">
        <v>0</v>
      </c>
      <c r="AH375" s="142">
        <v>0</v>
      </c>
      <c r="AI375" s="142">
        <v>0</v>
      </c>
      <c r="AJ375" s="144">
        <v>0</v>
      </c>
      <c r="AK375" s="144">
        <v>0</v>
      </c>
      <c r="AL375" s="143">
        <v>0</v>
      </c>
      <c r="AM375" s="144"/>
      <c r="AN375" s="144"/>
      <c r="AO375" s="144"/>
      <c r="AP375" s="144"/>
      <c r="AQ375" s="142">
        <v>0</v>
      </c>
      <c r="AR375" s="142">
        <v>0</v>
      </c>
      <c r="AS375" s="142">
        <v>0</v>
      </c>
      <c r="AT375" s="142">
        <v>0</v>
      </c>
      <c r="AU375" s="142">
        <v>0</v>
      </c>
      <c r="AV375" s="142">
        <v>0</v>
      </c>
      <c r="AW375" s="142">
        <v>0</v>
      </c>
      <c r="AX375" s="142">
        <v>0</v>
      </c>
      <c r="AY375" s="144">
        <v>0</v>
      </c>
      <c r="AZ375" s="142">
        <v>0</v>
      </c>
      <c r="BA375" s="142">
        <v>0</v>
      </c>
      <c r="BB375" s="144">
        <v>0</v>
      </c>
      <c r="BC375" s="144">
        <v>0</v>
      </c>
      <c r="BD375" s="143">
        <v>0</v>
      </c>
      <c r="BE375" s="144"/>
      <c r="BF375" s="144"/>
      <c r="BG375" s="144"/>
      <c r="BH375" s="144"/>
      <c r="BI375" s="142">
        <v>0</v>
      </c>
      <c r="BJ375" s="142">
        <v>0</v>
      </c>
      <c r="BK375" s="142">
        <v>0</v>
      </c>
      <c r="BL375" s="142">
        <v>0</v>
      </c>
      <c r="BM375" s="142">
        <v>0</v>
      </c>
      <c r="BN375" s="142">
        <v>0</v>
      </c>
      <c r="BO375" s="142">
        <v>0</v>
      </c>
      <c r="BP375" s="142">
        <v>0</v>
      </c>
      <c r="BQ375" s="144">
        <v>0</v>
      </c>
      <c r="BR375" s="142">
        <v>0</v>
      </c>
      <c r="BS375" s="142">
        <v>0</v>
      </c>
      <c r="BT375" s="144">
        <v>0</v>
      </c>
      <c r="BU375" s="144">
        <v>0</v>
      </c>
      <c r="BV375" s="143">
        <v>0</v>
      </c>
      <c r="BW375" s="144"/>
      <c r="BX375" s="144"/>
      <c r="BY375" s="144"/>
      <c r="BZ375" s="144"/>
      <c r="CA375" s="142">
        <v>0</v>
      </c>
      <c r="CB375" s="142">
        <v>0</v>
      </c>
      <c r="CC375" s="142">
        <v>0</v>
      </c>
      <c r="CD375" s="142">
        <v>0</v>
      </c>
      <c r="CE375" s="142">
        <v>0</v>
      </c>
      <c r="CF375" s="142">
        <v>0</v>
      </c>
      <c r="CG375" s="142">
        <v>0</v>
      </c>
      <c r="CH375" s="142">
        <v>0</v>
      </c>
      <c r="CI375" s="144">
        <v>0</v>
      </c>
      <c r="CJ375" s="142">
        <v>0</v>
      </c>
      <c r="CK375" s="142">
        <v>0</v>
      </c>
      <c r="CL375" s="144">
        <v>0</v>
      </c>
      <c r="CM375" s="144">
        <v>0</v>
      </c>
      <c r="CN375" s="143">
        <v>0</v>
      </c>
      <c r="CO375" s="144"/>
      <c r="CP375" s="144"/>
      <c r="CQ375" s="144"/>
      <c r="CR375" s="144"/>
      <c r="CS375" s="142">
        <v>0</v>
      </c>
      <c r="CT375" s="142">
        <v>0</v>
      </c>
      <c r="CU375" s="142">
        <v>0</v>
      </c>
      <c r="CV375" s="142">
        <v>0</v>
      </c>
      <c r="CW375" s="142">
        <v>0</v>
      </c>
      <c r="CX375" s="142">
        <v>0</v>
      </c>
      <c r="CY375" s="142">
        <v>0</v>
      </c>
      <c r="CZ375" s="142">
        <v>0</v>
      </c>
      <c r="DA375" s="144">
        <v>0</v>
      </c>
      <c r="DB375" s="142">
        <v>0</v>
      </c>
      <c r="DC375" s="142">
        <v>0</v>
      </c>
      <c r="DD375" s="144">
        <v>0</v>
      </c>
      <c r="DE375" s="144">
        <v>0</v>
      </c>
      <c r="DF375" s="143">
        <v>0</v>
      </c>
    </row>
    <row r="376" spans="1:110" ht="12.75" hidden="1" customHeight="1" outlineLevel="2" x14ac:dyDescent="0.25">
      <c r="A376" s="141">
        <v>2205</v>
      </c>
      <c r="B376" s="141" t="s">
        <v>610</v>
      </c>
      <c r="C376" s="141"/>
      <c r="D376" s="141"/>
      <c r="E376" s="141"/>
      <c r="F376" s="142">
        <v>0</v>
      </c>
      <c r="G376" s="142">
        <v>0</v>
      </c>
      <c r="H376" s="142">
        <v>0</v>
      </c>
      <c r="I376" s="142">
        <v>0</v>
      </c>
      <c r="J376" s="142">
        <v>0</v>
      </c>
      <c r="K376" s="142">
        <v>0</v>
      </c>
      <c r="L376" s="142">
        <v>0</v>
      </c>
      <c r="M376" s="142">
        <v>0</v>
      </c>
      <c r="N376" s="142">
        <v>0</v>
      </c>
      <c r="O376" s="142">
        <v>0</v>
      </c>
      <c r="P376" s="142">
        <v>0</v>
      </c>
      <c r="Q376" s="142">
        <v>0</v>
      </c>
      <c r="R376" s="142" t="s">
        <v>61</v>
      </c>
      <c r="S376" s="142">
        <v>0</v>
      </c>
      <c r="T376" s="143">
        <v>0</v>
      </c>
      <c r="U376" s="144"/>
      <c r="V376" s="144"/>
      <c r="W376" s="144"/>
      <c r="X376" s="144"/>
      <c r="Y376" s="142">
        <v>0</v>
      </c>
      <c r="Z376" s="142">
        <v>0</v>
      </c>
      <c r="AA376" s="142">
        <v>0</v>
      </c>
      <c r="AB376" s="142">
        <v>0</v>
      </c>
      <c r="AC376" s="142">
        <v>0</v>
      </c>
      <c r="AD376" s="142">
        <v>0</v>
      </c>
      <c r="AE376" s="142">
        <v>0</v>
      </c>
      <c r="AF376" s="142">
        <v>0</v>
      </c>
      <c r="AG376" s="144">
        <v>0</v>
      </c>
      <c r="AH376" s="142">
        <v>0</v>
      </c>
      <c r="AI376" s="142">
        <v>0</v>
      </c>
      <c r="AJ376" s="144">
        <v>0</v>
      </c>
      <c r="AK376" s="144">
        <v>0</v>
      </c>
      <c r="AL376" s="143">
        <v>0</v>
      </c>
      <c r="AM376" s="144"/>
      <c r="AN376" s="144"/>
      <c r="AO376" s="144"/>
      <c r="AP376" s="144"/>
      <c r="AQ376" s="142">
        <v>0</v>
      </c>
      <c r="AR376" s="142">
        <v>0</v>
      </c>
      <c r="AS376" s="142">
        <v>0</v>
      </c>
      <c r="AT376" s="142">
        <v>0</v>
      </c>
      <c r="AU376" s="142">
        <v>0</v>
      </c>
      <c r="AV376" s="142">
        <v>0</v>
      </c>
      <c r="AW376" s="142">
        <v>0</v>
      </c>
      <c r="AX376" s="142">
        <v>0</v>
      </c>
      <c r="AY376" s="144">
        <v>0</v>
      </c>
      <c r="AZ376" s="142">
        <v>0</v>
      </c>
      <c r="BA376" s="142">
        <v>0</v>
      </c>
      <c r="BB376" s="144">
        <v>0</v>
      </c>
      <c r="BC376" s="144">
        <v>0</v>
      </c>
      <c r="BD376" s="143">
        <v>0</v>
      </c>
      <c r="BE376" s="144"/>
      <c r="BF376" s="144"/>
      <c r="BG376" s="144"/>
      <c r="BH376" s="144"/>
      <c r="BI376" s="142">
        <v>0</v>
      </c>
      <c r="BJ376" s="142">
        <v>0</v>
      </c>
      <c r="BK376" s="142">
        <v>0</v>
      </c>
      <c r="BL376" s="142">
        <v>0</v>
      </c>
      <c r="BM376" s="142">
        <v>0</v>
      </c>
      <c r="BN376" s="142">
        <v>0</v>
      </c>
      <c r="BO376" s="142">
        <v>0</v>
      </c>
      <c r="BP376" s="142">
        <v>0</v>
      </c>
      <c r="BQ376" s="144">
        <v>0</v>
      </c>
      <c r="BR376" s="142">
        <v>0</v>
      </c>
      <c r="BS376" s="142">
        <v>0</v>
      </c>
      <c r="BT376" s="144">
        <v>0</v>
      </c>
      <c r="BU376" s="144">
        <v>0</v>
      </c>
      <c r="BV376" s="143">
        <v>0</v>
      </c>
      <c r="BW376" s="144"/>
      <c r="BX376" s="144"/>
      <c r="BY376" s="144"/>
      <c r="BZ376" s="144"/>
      <c r="CA376" s="142">
        <v>0</v>
      </c>
      <c r="CB376" s="142">
        <v>0</v>
      </c>
      <c r="CC376" s="142">
        <v>0</v>
      </c>
      <c r="CD376" s="142">
        <v>0</v>
      </c>
      <c r="CE376" s="142">
        <v>0</v>
      </c>
      <c r="CF376" s="142">
        <v>0</v>
      </c>
      <c r="CG376" s="142">
        <v>0</v>
      </c>
      <c r="CH376" s="142">
        <v>0</v>
      </c>
      <c r="CI376" s="144">
        <v>0</v>
      </c>
      <c r="CJ376" s="142">
        <v>0</v>
      </c>
      <c r="CK376" s="142">
        <v>0</v>
      </c>
      <c r="CL376" s="144">
        <v>0</v>
      </c>
      <c r="CM376" s="144">
        <v>0</v>
      </c>
      <c r="CN376" s="143">
        <v>0</v>
      </c>
      <c r="CO376" s="144"/>
      <c r="CP376" s="144"/>
      <c r="CQ376" s="144"/>
      <c r="CR376" s="144"/>
      <c r="CS376" s="142">
        <v>0</v>
      </c>
      <c r="CT376" s="142">
        <v>0</v>
      </c>
      <c r="CU376" s="142">
        <v>0</v>
      </c>
      <c r="CV376" s="142">
        <v>0</v>
      </c>
      <c r="CW376" s="142">
        <v>0</v>
      </c>
      <c r="CX376" s="142">
        <v>0</v>
      </c>
      <c r="CY376" s="142">
        <v>0</v>
      </c>
      <c r="CZ376" s="142">
        <v>0</v>
      </c>
      <c r="DA376" s="144">
        <v>0</v>
      </c>
      <c r="DB376" s="142">
        <v>0</v>
      </c>
      <c r="DC376" s="142">
        <v>0</v>
      </c>
      <c r="DD376" s="144">
        <v>0</v>
      </c>
      <c r="DE376" s="144">
        <v>0</v>
      </c>
      <c r="DF376" s="143">
        <v>0</v>
      </c>
    </row>
    <row r="377" spans="1:110" ht="12.75" hidden="1" customHeight="1" outlineLevel="2" x14ac:dyDescent="0.25">
      <c r="A377" s="141">
        <v>2300</v>
      </c>
      <c r="B377" s="141" t="s">
        <v>611</v>
      </c>
      <c r="C377" s="141"/>
      <c r="D377" s="141"/>
      <c r="E377" s="141"/>
      <c r="F377" s="142">
        <v>0</v>
      </c>
      <c r="G377" s="142">
        <v>0</v>
      </c>
      <c r="H377" s="142">
        <v>0</v>
      </c>
      <c r="I377" s="142">
        <v>0</v>
      </c>
      <c r="J377" s="142">
        <v>0</v>
      </c>
      <c r="K377" s="142">
        <v>0</v>
      </c>
      <c r="L377" s="142">
        <v>0</v>
      </c>
      <c r="M377" s="142">
        <v>0</v>
      </c>
      <c r="N377" s="142">
        <v>0</v>
      </c>
      <c r="O377" s="142">
        <v>0</v>
      </c>
      <c r="P377" s="142">
        <v>0</v>
      </c>
      <c r="Q377" s="142">
        <v>0</v>
      </c>
      <c r="R377" s="142" t="s">
        <v>61</v>
      </c>
      <c r="S377" s="142">
        <v>0</v>
      </c>
      <c r="T377" s="143">
        <v>0</v>
      </c>
      <c r="U377" s="144"/>
      <c r="V377" s="144"/>
      <c r="W377" s="144"/>
      <c r="X377" s="144"/>
      <c r="Y377" s="142">
        <v>0</v>
      </c>
      <c r="Z377" s="142">
        <v>0</v>
      </c>
      <c r="AA377" s="142">
        <v>0</v>
      </c>
      <c r="AB377" s="142">
        <v>0</v>
      </c>
      <c r="AC377" s="142">
        <v>0</v>
      </c>
      <c r="AD377" s="142">
        <v>0</v>
      </c>
      <c r="AE377" s="142">
        <v>0</v>
      </c>
      <c r="AF377" s="142">
        <v>0</v>
      </c>
      <c r="AG377" s="144">
        <v>0</v>
      </c>
      <c r="AH377" s="142">
        <v>0</v>
      </c>
      <c r="AI377" s="142">
        <v>0</v>
      </c>
      <c r="AJ377" s="144">
        <v>0</v>
      </c>
      <c r="AK377" s="144">
        <v>0</v>
      </c>
      <c r="AL377" s="143">
        <v>0</v>
      </c>
      <c r="AM377" s="144"/>
      <c r="AN377" s="144"/>
      <c r="AO377" s="144"/>
      <c r="AP377" s="144"/>
      <c r="AQ377" s="142">
        <v>0</v>
      </c>
      <c r="AR377" s="142">
        <v>0</v>
      </c>
      <c r="AS377" s="142">
        <v>0</v>
      </c>
      <c r="AT377" s="142">
        <v>0</v>
      </c>
      <c r="AU377" s="142">
        <v>0</v>
      </c>
      <c r="AV377" s="142">
        <v>0</v>
      </c>
      <c r="AW377" s="142">
        <v>0</v>
      </c>
      <c r="AX377" s="142">
        <v>0</v>
      </c>
      <c r="AY377" s="144">
        <v>0</v>
      </c>
      <c r="AZ377" s="142">
        <v>0</v>
      </c>
      <c r="BA377" s="142">
        <v>0</v>
      </c>
      <c r="BB377" s="144">
        <v>0</v>
      </c>
      <c r="BC377" s="144">
        <v>0</v>
      </c>
      <c r="BD377" s="143">
        <v>0</v>
      </c>
      <c r="BE377" s="144"/>
      <c r="BF377" s="144"/>
      <c r="BG377" s="144"/>
      <c r="BH377" s="144"/>
      <c r="BI377" s="142">
        <v>0</v>
      </c>
      <c r="BJ377" s="142">
        <v>0</v>
      </c>
      <c r="BK377" s="142">
        <v>0</v>
      </c>
      <c r="BL377" s="142">
        <v>0</v>
      </c>
      <c r="BM377" s="142">
        <v>0</v>
      </c>
      <c r="BN377" s="142">
        <v>0</v>
      </c>
      <c r="BO377" s="142">
        <v>0</v>
      </c>
      <c r="BP377" s="142">
        <v>0</v>
      </c>
      <c r="BQ377" s="144">
        <v>0</v>
      </c>
      <c r="BR377" s="142">
        <v>0</v>
      </c>
      <c r="BS377" s="142">
        <v>0</v>
      </c>
      <c r="BT377" s="144">
        <v>0</v>
      </c>
      <c r="BU377" s="144">
        <v>0</v>
      </c>
      <c r="BV377" s="143">
        <v>0</v>
      </c>
      <c r="BW377" s="144"/>
      <c r="BX377" s="144"/>
      <c r="BY377" s="144"/>
      <c r="BZ377" s="144"/>
      <c r="CA377" s="142">
        <v>0</v>
      </c>
      <c r="CB377" s="142">
        <v>0</v>
      </c>
      <c r="CC377" s="142">
        <v>0</v>
      </c>
      <c r="CD377" s="142">
        <v>0</v>
      </c>
      <c r="CE377" s="142">
        <v>0</v>
      </c>
      <c r="CF377" s="142">
        <v>0</v>
      </c>
      <c r="CG377" s="142">
        <v>0</v>
      </c>
      <c r="CH377" s="142">
        <v>0</v>
      </c>
      <c r="CI377" s="144">
        <v>0</v>
      </c>
      <c r="CJ377" s="142">
        <v>0</v>
      </c>
      <c r="CK377" s="142">
        <v>0</v>
      </c>
      <c r="CL377" s="144">
        <v>0</v>
      </c>
      <c r="CM377" s="144">
        <v>0</v>
      </c>
      <c r="CN377" s="143">
        <v>0</v>
      </c>
      <c r="CO377" s="144"/>
      <c r="CP377" s="144"/>
      <c r="CQ377" s="144"/>
      <c r="CR377" s="144"/>
      <c r="CS377" s="142">
        <v>0</v>
      </c>
      <c r="CT377" s="142">
        <v>0</v>
      </c>
      <c r="CU377" s="142">
        <v>0</v>
      </c>
      <c r="CV377" s="142">
        <v>0</v>
      </c>
      <c r="CW377" s="142">
        <v>0</v>
      </c>
      <c r="CX377" s="142">
        <v>0</v>
      </c>
      <c r="CY377" s="142">
        <v>0</v>
      </c>
      <c r="CZ377" s="142">
        <v>0</v>
      </c>
      <c r="DA377" s="144">
        <v>0</v>
      </c>
      <c r="DB377" s="142">
        <v>0</v>
      </c>
      <c r="DC377" s="142">
        <v>0</v>
      </c>
      <c r="DD377" s="144">
        <v>0</v>
      </c>
      <c r="DE377" s="144">
        <v>0</v>
      </c>
      <c r="DF377" s="143">
        <v>0</v>
      </c>
    </row>
    <row r="378" spans="1:110" ht="12.75" hidden="1" customHeight="1" outlineLevel="2" x14ac:dyDescent="0.25">
      <c r="A378" s="141">
        <v>2311</v>
      </c>
      <c r="B378" s="141" t="s">
        <v>612</v>
      </c>
      <c r="C378" s="141"/>
      <c r="D378" s="141"/>
      <c r="E378" s="141"/>
      <c r="F378" s="142">
        <v>0</v>
      </c>
      <c r="G378" s="142">
        <v>0</v>
      </c>
      <c r="H378" s="142">
        <v>0</v>
      </c>
      <c r="I378" s="142">
        <v>0</v>
      </c>
      <c r="J378" s="142">
        <v>0</v>
      </c>
      <c r="K378" s="142">
        <v>0</v>
      </c>
      <c r="L378" s="142">
        <v>0</v>
      </c>
      <c r="M378" s="142">
        <v>0</v>
      </c>
      <c r="N378" s="142">
        <v>0</v>
      </c>
      <c r="O378" s="142">
        <v>0</v>
      </c>
      <c r="P378" s="142">
        <v>0</v>
      </c>
      <c r="Q378" s="142">
        <v>0</v>
      </c>
      <c r="R378" s="142" t="s">
        <v>61</v>
      </c>
      <c r="S378" s="142">
        <v>0</v>
      </c>
      <c r="T378" s="143">
        <v>0</v>
      </c>
      <c r="U378" s="144"/>
      <c r="V378" s="144"/>
      <c r="W378" s="144"/>
      <c r="X378" s="144"/>
      <c r="Y378" s="142">
        <v>0</v>
      </c>
      <c r="Z378" s="142">
        <v>0</v>
      </c>
      <c r="AA378" s="142">
        <v>0</v>
      </c>
      <c r="AB378" s="142">
        <v>0</v>
      </c>
      <c r="AC378" s="142">
        <v>0</v>
      </c>
      <c r="AD378" s="142">
        <v>0</v>
      </c>
      <c r="AE378" s="142">
        <v>0</v>
      </c>
      <c r="AF378" s="142">
        <v>0</v>
      </c>
      <c r="AG378" s="144">
        <v>0</v>
      </c>
      <c r="AH378" s="142">
        <v>0</v>
      </c>
      <c r="AI378" s="142">
        <v>0</v>
      </c>
      <c r="AJ378" s="144">
        <v>0</v>
      </c>
      <c r="AK378" s="144">
        <v>0</v>
      </c>
      <c r="AL378" s="143">
        <v>0</v>
      </c>
      <c r="AM378" s="144"/>
      <c r="AN378" s="144"/>
      <c r="AO378" s="144"/>
      <c r="AP378" s="144"/>
      <c r="AQ378" s="142">
        <v>0</v>
      </c>
      <c r="AR378" s="142">
        <v>0</v>
      </c>
      <c r="AS378" s="142">
        <v>0</v>
      </c>
      <c r="AT378" s="142">
        <v>0</v>
      </c>
      <c r="AU378" s="142">
        <v>0</v>
      </c>
      <c r="AV378" s="142">
        <v>0</v>
      </c>
      <c r="AW378" s="142">
        <v>0</v>
      </c>
      <c r="AX378" s="142">
        <v>0</v>
      </c>
      <c r="AY378" s="144">
        <v>0</v>
      </c>
      <c r="AZ378" s="142">
        <v>0</v>
      </c>
      <c r="BA378" s="142">
        <v>0</v>
      </c>
      <c r="BB378" s="144">
        <v>0</v>
      </c>
      <c r="BC378" s="144">
        <v>0</v>
      </c>
      <c r="BD378" s="143">
        <v>0</v>
      </c>
      <c r="BE378" s="144"/>
      <c r="BF378" s="144"/>
      <c r="BG378" s="144"/>
      <c r="BH378" s="144"/>
      <c r="BI378" s="142">
        <v>0</v>
      </c>
      <c r="BJ378" s="142">
        <v>0</v>
      </c>
      <c r="BK378" s="142">
        <v>0</v>
      </c>
      <c r="BL378" s="142">
        <v>0</v>
      </c>
      <c r="BM378" s="142">
        <v>0</v>
      </c>
      <c r="BN378" s="142">
        <v>0</v>
      </c>
      <c r="BO378" s="142">
        <v>0</v>
      </c>
      <c r="BP378" s="142">
        <v>0</v>
      </c>
      <c r="BQ378" s="144">
        <v>0</v>
      </c>
      <c r="BR378" s="142">
        <v>0</v>
      </c>
      <c r="BS378" s="142">
        <v>0</v>
      </c>
      <c r="BT378" s="144">
        <v>0</v>
      </c>
      <c r="BU378" s="144">
        <v>0</v>
      </c>
      <c r="BV378" s="143">
        <v>0</v>
      </c>
      <c r="BW378" s="144"/>
      <c r="BX378" s="144"/>
      <c r="BY378" s="144"/>
      <c r="BZ378" s="144"/>
      <c r="CA378" s="142">
        <v>0</v>
      </c>
      <c r="CB378" s="142">
        <v>0</v>
      </c>
      <c r="CC378" s="142">
        <v>0</v>
      </c>
      <c r="CD378" s="142">
        <v>0</v>
      </c>
      <c r="CE378" s="142">
        <v>0</v>
      </c>
      <c r="CF378" s="142">
        <v>0</v>
      </c>
      <c r="CG378" s="142">
        <v>0</v>
      </c>
      <c r="CH378" s="142">
        <v>0</v>
      </c>
      <c r="CI378" s="144">
        <v>0</v>
      </c>
      <c r="CJ378" s="142">
        <v>0</v>
      </c>
      <c r="CK378" s="142">
        <v>0</v>
      </c>
      <c r="CL378" s="144">
        <v>0</v>
      </c>
      <c r="CM378" s="144">
        <v>0</v>
      </c>
      <c r="CN378" s="143">
        <v>0</v>
      </c>
      <c r="CO378" s="144"/>
      <c r="CP378" s="144"/>
      <c r="CQ378" s="144"/>
      <c r="CR378" s="144"/>
      <c r="CS378" s="142">
        <v>0</v>
      </c>
      <c r="CT378" s="142">
        <v>0</v>
      </c>
      <c r="CU378" s="142">
        <v>0</v>
      </c>
      <c r="CV378" s="142">
        <v>0</v>
      </c>
      <c r="CW378" s="142">
        <v>0</v>
      </c>
      <c r="CX378" s="142">
        <v>0</v>
      </c>
      <c r="CY378" s="142">
        <v>0</v>
      </c>
      <c r="CZ378" s="142">
        <v>0</v>
      </c>
      <c r="DA378" s="144">
        <v>0</v>
      </c>
      <c r="DB378" s="142">
        <v>0</v>
      </c>
      <c r="DC378" s="142">
        <v>0</v>
      </c>
      <c r="DD378" s="144">
        <v>0</v>
      </c>
      <c r="DE378" s="144">
        <v>0</v>
      </c>
      <c r="DF378" s="143">
        <v>0</v>
      </c>
    </row>
    <row r="379" spans="1:110" ht="12.75" hidden="1" customHeight="1" outlineLevel="2" x14ac:dyDescent="0.25">
      <c r="A379" s="141">
        <v>2322</v>
      </c>
      <c r="B379" s="141" t="s">
        <v>613</v>
      </c>
      <c r="C379" s="141"/>
      <c r="D379" s="141"/>
      <c r="E379" s="141"/>
      <c r="F379" s="142">
        <v>0</v>
      </c>
      <c r="G379" s="142">
        <v>0</v>
      </c>
      <c r="H379" s="142">
        <v>0</v>
      </c>
      <c r="I379" s="142">
        <v>0</v>
      </c>
      <c r="J379" s="142">
        <v>0</v>
      </c>
      <c r="K379" s="142">
        <v>0</v>
      </c>
      <c r="L379" s="142">
        <v>0</v>
      </c>
      <c r="M379" s="142">
        <v>0</v>
      </c>
      <c r="N379" s="142">
        <v>0</v>
      </c>
      <c r="O379" s="142">
        <v>0</v>
      </c>
      <c r="P379" s="142">
        <v>0</v>
      </c>
      <c r="Q379" s="142">
        <v>0</v>
      </c>
      <c r="R379" s="142" t="s">
        <v>61</v>
      </c>
      <c r="S379" s="142">
        <v>0</v>
      </c>
      <c r="T379" s="143">
        <v>0</v>
      </c>
      <c r="U379" s="144"/>
      <c r="V379" s="144"/>
      <c r="W379" s="144"/>
      <c r="X379" s="144"/>
      <c r="Y379" s="142">
        <v>0</v>
      </c>
      <c r="Z379" s="142">
        <v>0</v>
      </c>
      <c r="AA379" s="142">
        <v>0</v>
      </c>
      <c r="AB379" s="142">
        <v>0</v>
      </c>
      <c r="AC379" s="142">
        <v>0</v>
      </c>
      <c r="AD379" s="142">
        <v>0</v>
      </c>
      <c r="AE379" s="142">
        <v>0</v>
      </c>
      <c r="AF379" s="142">
        <v>0</v>
      </c>
      <c r="AG379" s="144">
        <v>0</v>
      </c>
      <c r="AH379" s="142">
        <v>0</v>
      </c>
      <c r="AI379" s="142">
        <v>0</v>
      </c>
      <c r="AJ379" s="144">
        <v>0</v>
      </c>
      <c r="AK379" s="144">
        <v>0</v>
      </c>
      <c r="AL379" s="143">
        <v>0</v>
      </c>
      <c r="AM379" s="144"/>
      <c r="AN379" s="144"/>
      <c r="AO379" s="144"/>
      <c r="AP379" s="144"/>
      <c r="AQ379" s="142">
        <v>0</v>
      </c>
      <c r="AR379" s="142">
        <v>0</v>
      </c>
      <c r="AS379" s="142">
        <v>0</v>
      </c>
      <c r="AT379" s="142">
        <v>0</v>
      </c>
      <c r="AU379" s="142">
        <v>0</v>
      </c>
      <c r="AV379" s="142">
        <v>0</v>
      </c>
      <c r="AW379" s="142">
        <v>0</v>
      </c>
      <c r="AX379" s="142">
        <v>0</v>
      </c>
      <c r="AY379" s="144">
        <v>0</v>
      </c>
      <c r="AZ379" s="142">
        <v>0</v>
      </c>
      <c r="BA379" s="142">
        <v>0</v>
      </c>
      <c r="BB379" s="144">
        <v>0</v>
      </c>
      <c r="BC379" s="144">
        <v>0</v>
      </c>
      <c r="BD379" s="143">
        <v>0</v>
      </c>
      <c r="BE379" s="144"/>
      <c r="BF379" s="144"/>
      <c r="BG379" s="144"/>
      <c r="BH379" s="144"/>
      <c r="BI379" s="142">
        <v>0</v>
      </c>
      <c r="BJ379" s="142">
        <v>0</v>
      </c>
      <c r="BK379" s="142">
        <v>0</v>
      </c>
      <c r="BL379" s="142">
        <v>0</v>
      </c>
      <c r="BM379" s="142">
        <v>0</v>
      </c>
      <c r="BN379" s="142">
        <v>0</v>
      </c>
      <c r="BO379" s="142">
        <v>0</v>
      </c>
      <c r="BP379" s="142">
        <v>0</v>
      </c>
      <c r="BQ379" s="144">
        <v>0</v>
      </c>
      <c r="BR379" s="142">
        <v>0</v>
      </c>
      <c r="BS379" s="142">
        <v>0</v>
      </c>
      <c r="BT379" s="144">
        <v>0</v>
      </c>
      <c r="BU379" s="144">
        <v>0</v>
      </c>
      <c r="BV379" s="143">
        <v>0</v>
      </c>
      <c r="BW379" s="144"/>
      <c r="BX379" s="144"/>
      <c r="BY379" s="144"/>
      <c r="BZ379" s="144"/>
      <c r="CA379" s="142">
        <v>0</v>
      </c>
      <c r="CB379" s="142">
        <v>0</v>
      </c>
      <c r="CC379" s="142">
        <v>0</v>
      </c>
      <c r="CD379" s="142">
        <v>0</v>
      </c>
      <c r="CE379" s="142">
        <v>0</v>
      </c>
      <c r="CF379" s="142">
        <v>0</v>
      </c>
      <c r="CG379" s="142">
        <v>0</v>
      </c>
      <c r="CH379" s="142">
        <v>0</v>
      </c>
      <c r="CI379" s="144">
        <v>0</v>
      </c>
      <c r="CJ379" s="142">
        <v>0</v>
      </c>
      <c r="CK379" s="142">
        <v>0</v>
      </c>
      <c r="CL379" s="144">
        <v>0</v>
      </c>
      <c r="CM379" s="144">
        <v>0</v>
      </c>
      <c r="CN379" s="143">
        <v>0</v>
      </c>
      <c r="CO379" s="144"/>
      <c r="CP379" s="144"/>
      <c r="CQ379" s="144"/>
      <c r="CR379" s="144"/>
      <c r="CS379" s="142">
        <v>0</v>
      </c>
      <c r="CT379" s="142">
        <v>0</v>
      </c>
      <c r="CU379" s="142">
        <v>0</v>
      </c>
      <c r="CV379" s="142">
        <v>0</v>
      </c>
      <c r="CW379" s="142">
        <v>0</v>
      </c>
      <c r="CX379" s="142">
        <v>0</v>
      </c>
      <c r="CY379" s="142">
        <v>0</v>
      </c>
      <c r="CZ379" s="142">
        <v>0</v>
      </c>
      <c r="DA379" s="144">
        <v>0</v>
      </c>
      <c r="DB379" s="142">
        <v>0</v>
      </c>
      <c r="DC379" s="142">
        <v>0</v>
      </c>
      <c r="DD379" s="144">
        <v>0</v>
      </c>
      <c r="DE379" s="144">
        <v>0</v>
      </c>
      <c r="DF379" s="143">
        <v>0</v>
      </c>
    </row>
    <row r="380" spans="1:110" ht="12.75" hidden="1" customHeight="1" outlineLevel="2" x14ac:dyDescent="0.25">
      <c r="A380" s="141">
        <v>2330</v>
      </c>
      <c r="B380" s="141" t="s">
        <v>614</v>
      </c>
      <c r="C380" s="141"/>
      <c r="D380" s="141"/>
      <c r="E380" s="141"/>
      <c r="F380" s="142">
        <v>0</v>
      </c>
      <c r="G380" s="142">
        <v>0</v>
      </c>
      <c r="H380" s="142">
        <v>0</v>
      </c>
      <c r="I380" s="142">
        <v>0</v>
      </c>
      <c r="J380" s="142">
        <v>0</v>
      </c>
      <c r="K380" s="142">
        <v>0</v>
      </c>
      <c r="L380" s="142">
        <v>0</v>
      </c>
      <c r="M380" s="142">
        <v>0</v>
      </c>
      <c r="N380" s="142">
        <v>0</v>
      </c>
      <c r="O380" s="142">
        <v>0</v>
      </c>
      <c r="P380" s="142">
        <v>0</v>
      </c>
      <c r="Q380" s="142">
        <v>0</v>
      </c>
      <c r="R380" s="142" t="s">
        <v>61</v>
      </c>
      <c r="S380" s="142">
        <v>0</v>
      </c>
      <c r="T380" s="143">
        <v>0</v>
      </c>
      <c r="U380" s="144"/>
      <c r="V380" s="144"/>
      <c r="W380" s="144"/>
      <c r="X380" s="144"/>
      <c r="Y380" s="142">
        <v>0</v>
      </c>
      <c r="Z380" s="142">
        <v>0</v>
      </c>
      <c r="AA380" s="142">
        <v>0</v>
      </c>
      <c r="AB380" s="142">
        <v>0</v>
      </c>
      <c r="AC380" s="142">
        <v>0</v>
      </c>
      <c r="AD380" s="142">
        <v>0</v>
      </c>
      <c r="AE380" s="142">
        <v>0</v>
      </c>
      <c r="AF380" s="142">
        <v>0</v>
      </c>
      <c r="AG380" s="144">
        <v>0</v>
      </c>
      <c r="AH380" s="142">
        <v>0</v>
      </c>
      <c r="AI380" s="142">
        <v>0</v>
      </c>
      <c r="AJ380" s="144">
        <v>0</v>
      </c>
      <c r="AK380" s="144">
        <v>0</v>
      </c>
      <c r="AL380" s="143">
        <v>0</v>
      </c>
      <c r="AM380" s="144"/>
      <c r="AN380" s="144"/>
      <c r="AO380" s="144"/>
      <c r="AP380" s="144"/>
      <c r="AQ380" s="142">
        <v>0</v>
      </c>
      <c r="AR380" s="142">
        <v>0</v>
      </c>
      <c r="AS380" s="142">
        <v>0</v>
      </c>
      <c r="AT380" s="142">
        <v>0</v>
      </c>
      <c r="AU380" s="142">
        <v>0</v>
      </c>
      <c r="AV380" s="142">
        <v>0</v>
      </c>
      <c r="AW380" s="142">
        <v>0</v>
      </c>
      <c r="AX380" s="142">
        <v>0</v>
      </c>
      <c r="AY380" s="144">
        <v>0</v>
      </c>
      <c r="AZ380" s="142">
        <v>0</v>
      </c>
      <c r="BA380" s="142">
        <v>0</v>
      </c>
      <c r="BB380" s="144">
        <v>0</v>
      </c>
      <c r="BC380" s="144">
        <v>0</v>
      </c>
      <c r="BD380" s="143">
        <v>0</v>
      </c>
      <c r="BE380" s="144"/>
      <c r="BF380" s="144"/>
      <c r="BG380" s="144"/>
      <c r="BH380" s="144"/>
      <c r="BI380" s="142">
        <v>0</v>
      </c>
      <c r="BJ380" s="142">
        <v>0</v>
      </c>
      <c r="BK380" s="142">
        <v>0</v>
      </c>
      <c r="BL380" s="142">
        <v>0</v>
      </c>
      <c r="BM380" s="142">
        <v>0</v>
      </c>
      <c r="BN380" s="142">
        <v>0</v>
      </c>
      <c r="BO380" s="142">
        <v>0</v>
      </c>
      <c r="BP380" s="142">
        <v>0</v>
      </c>
      <c r="BQ380" s="144">
        <v>0</v>
      </c>
      <c r="BR380" s="142">
        <v>0</v>
      </c>
      <c r="BS380" s="142">
        <v>0</v>
      </c>
      <c r="BT380" s="144">
        <v>0</v>
      </c>
      <c r="BU380" s="144">
        <v>0</v>
      </c>
      <c r="BV380" s="143">
        <v>0</v>
      </c>
      <c r="BW380" s="144"/>
      <c r="BX380" s="144"/>
      <c r="BY380" s="144"/>
      <c r="BZ380" s="144"/>
      <c r="CA380" s="142">
        <v>0</v>
      </c>
      <c r="CB380" s="142">
        <v>0</v>
      </c>
      <c r="CC380" s="142">
        <v>0</v>
      </c>
      <c r="CD380" s="142">
        <v>0</v>
      </c>
      <c r="CE380" s="142">
        <v>0</v>
      </c>
      <c r="CF380" s="142">
        <v>0</v>
      </c>
      <c r="CG380" s="142">
        <v>0</v>
      </c>
      <c r="CH380" s="142">
        <v>0</v>
      </c>
      <c r="CI380" s="144">
        <v>0</v>
      </c>
      <c r="CJ380" s="142">
        <v>0</v>
      </c>
      <c r="CK380" s="142">
        <v>0</v>
      </c>
      <c r="CL380" s="144">
        <v>0</v>
      </c>
      <c r="CM380" s="144">
        <v>0</v>
      </c>
      <c r="CN380" s="143">
        <v>0</v>
      </c>
      <c r="CO380" s="144"/>
      <c r="CP380" s="144"/>
      <c r="CQ380" s="144"/>
      <c r="CR380" s="144"/>
      <c r="CS380" s="142">
        <v>0</v>
      </c>
      <c r="CT380" s="142">
        <v>0</v>
      </c>
      <c r="CU380" s="142">
        <v>0</v>
      </c>
      <c r="CV380" s="142">
        <v>0</v>
      </c>
      <c r="CW380" s="142">
        <v>0</v>
      </c>
      <c r="CX380" s="142">
        <v>0</v>
      </c>
      <c r="CY380" s="142">
        <v>0</v>
      </c>
      <c r="CZ380" s="142">
        <v>0</v>
      </c>
      <c r="DA380" s="144">
        <v>0</v>
      </c>
      <c r="DB380" s="142">
        <v>0</v>
      </c>
      <c r="DC380" s="142">
        <v>0</v>
      </c>
      <c r="DD380" s="144">
        <v>0</v>
      </c>
      <c r="DE380" s="144">
        <v>0</v>
      </c>
      <c r="DF380" s="143">
        <v>0</v>
      </c>
    </row>
    <row r="381" spans="1:110" ht="12.75" hidden="1" customHeight="1" outlineLevel="2" x14ac:dyDescent="0.25">
      <c r="A381" s="141">
        <v>2340</v>
      </c>
      <c r="B381" s="141" t="s">
        <v>615</v>
      </c>
      <c r="C381" s="141"/>
      <c r="D381" s="141"/>
      <c r="E381" s="141"/>
      <c r="F381" s="142">
        <v>0</v>
      </c>
      <c r="G381" s="142">
        <v>0</v>
      </c>
      <c r="H381" s="142">
        <v>0</v>
      </c>
      <c r="I381" s="142">
        <v>0</v>
      </c>
      <c r="J381" s="142">
        <v>0</v>
      </c>
      <c r="K381" s="142">
        <v>0</v>
      </c>
      <c r="L381" s="142">
        <v>0</v>
      </c>
      <c r="M381" s="142">
        <v>0</v>
      </c>
      <c r="N381" s="142">
        <v>0</v>
      </c>
      <c r="O381" s="142">
        <v>0</v>
      </c>
      <c r="P381" s="142">
        <v>0</v>
      </c>
      <c r="Q381" s="142">
        <v>0</v>
      </c>
      <c r="R381" s="142" t="s">
        <v>61</v>
      </c>
      <c r="S381" s="142">
        <v>0</v>
      </c>
      <c r="T381" s="143">
        <v>0</v>
      </c>
      <c r="U381" s="144"/>
      <c r="V381" s="144"/>
      <c r="W381" s="144"/>
      <c r="X381" s="144"/>
      <c r="Y381" s="142">
        <v>0</v>
      </c>
      <c r="Z381" s="142">
        <v>0</v>
      </c>
      <c r="AA381" s="142">
        <v>0</v>
      </c>
      <c r="AB381" s="142">
        <v>0</v>
      </c>
      <c r="AC381" s="142">
        <v>0</v>
      </c>
      <c r="AD381" s="142">
        <v>0</v>
      </c>
      <c r="AE381" s="142">
        <v>0</v>
      </c>
      <c r="AF381" s="142">
        <v>0</v>
      </c>
      <c r="AG381" s="144">
        <v>0</v>
      </c>
      <c r="AH381" s="142">
        <v>0</v>
      </c>
      <c r="AI381" s="142">
        <v>0</v>
      </c>
      <c r="AJ381" s="144">
        <v>0</v>
      </c>
      <c r="AK381" s="144">
        <v>0</v>
      </c>
      <c r="AL381" s="143">
        <v>0</v>
      </c>
      <c r="AM381" s="144"/>
      <c r="AN381" s="144"/>
      <c r="AO381" s="144"/>
      <c r="AP381" s="144"/>
      <c r="AQ381" s="142">
        <v>0</v>
      </c>
      <c r="AR381" s="142">
        <v>0</v>
      </c>
      <c r="AS381" s="142">
        <v>0</v>
      </c>
      <c r="AT381" s="142">
        <v>0</v>
      </c>
      <c r="AU381" s="142">
        <v>0</v>
      </c>
      <c r="AV381" s="142">
        <v>0</v>
      </c>
      <c r="AW381" s="142">
        <v>0</v>
      </c>
      <c r="AX381" s="142">
        <v>0</v>
      </c>
      <c r="AY381" s="144">
        <v>0</v>
      </c>
      <c r="AZ381" s="142">
        <v>0</v>
      </c>
      <c r="BA381" s="142">
        <v>0</v>
      </c>
      <c r="BB381" s="144">
        <v>0</v>
      </c>
      <c r="BC381" s="144">
        <v>0</v>
      </c>
      <c r="BD381" s="143">
        <v>0</v>
      </c>
      <c r="BE381" s="144"/>
      <c r="BF381" s="144"/>
      <c r="BG381" s="144"/>
      <c r="BH381" s="144"/>
      <c r="BI381" s="142">
        <v>0</v>
      </c>
      <c r="BJ381" s="142">
        <v>0</v>
      </c>
      <c r="BK381" s="142">
        <v>0</v>
      </c>
      <c r="BL381" s="142">
        <v>0</v>
      </c>
      <c r="BM381" s="142">
        <v>0</v>
      </c>
      <c r="BN381" s="142">
        <v>0</v>
      </c>
      <c r="BO381" s="142">
        <v>0</v>
      </c>
      <c r="BP381" s="142">
        <v>0</v>
      </c>
      <c r="BQ381" s="144">
        <v>0</v>
      </c>
      <c r="BR381" s="142">
        <v>0</v>
      </c>
      <c r="BS381" s="142">
        <v>0</v>
      </c>
      <c r="BT381" s="144">
        <v>0</v>
      </c>
      <c r="BU381" s="144">
        <v>0</v>
      </c>
      <c r="BV381" s="143">
        <v>0</v>
      </c>
      <c r="BW381" s="144"/>
      <c r="BX381" s="144"/>
      <c r="BY381" s="144"/>
      <c r="BZ381" s="144"/>
      <c r="CA381" s="142">
        <v>0</v>
      </c>
      <c r="CB381" s="142">
        <v>0</v>
      </c>
      <c r="CC381" s="142">
        <v>0</v>
      </c>
      <c r="CD381" s="142">
        <v>0</v>
      </c>
      <c r="CE381" s="142">
        <v>0</v>
      </c>
      <c r="CF381" s="142">
        <v>0</v>
      </c>
      <c r="CG381" s="142">
        <v>0</v>
      </c>
      <c r="CH381" s="142">
        <v>0</v>
      </c>
      <c r="CI381" s="144">
        <v>0</v>
      </c>
      <c r="CJ381" s="142">
        <v>0</v>
      </c>
      <c r="CK381" s="142">
        <v>0</v>
      </c>
      <c r="CL381" s="144">
        <v>0</v>
      </c>
      <c r="CM381" s="144">
        <v>0</v>
      </c>
      <c r="CN381" s="143">
        <v>0</v>
      </c>
      <c r="CO381" s="144"/>
      <c r="CP381" s="144"/>
      <c r="CQ381" s="144"/>
      <c r="CR381" s="144"/>
      <c r="CS381" s="142">
        <v>0</v>
      </c>
      <c r="CT381" s="142">
        <v>0</v>
      </c>
      <c r="CU381" s="142">
        <v>0</v>
      </c>
      <c r="CV381" s="142">
        <v>0</v>
      </c>
      <c r="CW381" s="142">
        <v>0</v>
      </c>
      <c r="CX381" s="142">
        <v>0</v>
      </c>
      <c r="CY381" s="142">
        <v>0</v>
      </c>
      <c r="CZ381" s="142">
        <v>0</v>
      </c>
      <c r="DA381" s="144">
        <v>0</v>
      </c>
      <c r="DB381" s="142">
        <v>0</v>
      </c>
      <c r="DC381" s="142">
        <v>0</v>
      </c>
      <c r="DD381" s="144">
        <v>0</v>
      </c>
      <c r="DE381" s="144">
        <v>0</v>
      </c>
      <c r="DF381" s="143">
        <v>0</v>
      </c>
    </row>
    <row r="382" spans="1:110" ht="12.75" hidden="1" customHeight="1" outlineLevel="2" x14ac:dyDescent="0.25">
      <c r="A382" s="141">
        <v>2350</v>
      </c>
      <c r="B382" s="141" t="s">
        <v>616</v>
      </c>
      <c r="C382" s="141"/>
      <c r="D382" s="141"/>
      <c r="E382" s="141"/>
      <c r="F382" s="142">
        <v>0</v>
      </c>
      <c r="G382" s="142">
        <v>0</v>
      </c>
      <c r="H382" s="142">
        <v>0</v>
      </c>
      <c r="I382" s="142">
        <v>0</v>
      </c>
      <c r="J382" s="142">
        <v>0</v>
      </c>
      <c r="K382" s="142">
        <v>0</v>
      </c>
      <c r="L382" s="142">
        <v>0</v>
      </c>
      <c r="M382" s="142">
        <v>0</v>
      </c>
      <c r="N382" s="142">
        <v>0</v>
      </c>
      <c r="O382" s="142">
        <v>0</v>
      </c>
      <c r="P382" s="142">
        <v>0</v>
      </c>
      <c r="Q382" s="142">
        <v>0</v>
      </c>
      <c r="R382" s="142" t="s">
        <v>61</v>
      </c>
      <c r="S382" s="142">
        <v>0</v>
      </c>
      <c r="T382" s="143">
        <v>0</v>
      </c>
      <c r="U382" s="144"/>
      <c r="V382" s="144"/>
      <c r="W382" s="144"/>
      <c r="X382" s="144"/>
      <c r="Y382" s="142">
        <v>0</v>
      </c>
      <c r="Z382" s="142">
        <v>0</v>
      </c>
      <c r="AA382" s="142">
        <v>0</v>
      </c>
      <c r="AB382" s="142">
        <v>0</v>
      </c>
      <c r="AC382" s="142">
        <v>0</v>
      </c>
      <c r="AD382" s="142">
        <v>0</v>
      </c>
      <c r="AE382" s="142">
        <v>0</v>
      </c>
      <c r="AF382" s="142">
        <v>0</v>
      </c>
      <c r="AG382" s="144">
        <v>0</v>
      </c>
      <c r="AH382" s="142">
        <v>0</v>
      </c>
      <c r="AI382" s="142">
        <v>0</v>
      </c>
      <c r="AJ382" s="144">
        <v>0</v>
      </c>
      <c r="AK382" s="144">
        <v>0</v>
      </c>
      <c r="AL382" s="143">
        <v>0</v>
      </c>
      <c r="AM382" s="144"/>
      <c r="AN382" s="144"/>
      <c r="AO382" s="144"/>
      <c r="AP382" s="144"/>
      <c r="AQ382" s="142">
        <v>0</v>
      </c>
      <c r="AR382" s="142">
        <v>0</v>
      </c>
      <c r="AS382" s="142">
        <v>0</v>
      </c>
      <c r="AT382" s="142">
        <v>0</v>
      </c>
      <c r="AU382" s="142">
        <v>0</v>
      </c>
      <c r="AV382" s="142">
        <v>0</v>
      </c>
      <c r="AW382" s="142">
        <v>0</v>
      </c>
      <c r="AX382" s="142">
        <v>0</v>
      </c>
      <c r="AY382" s="144">
        <v>0</v>
      </c>
      <c r="AZ382" s="142">
        <v>0</v>
      </c>
      <c r="BA382" s="142">
        <v>0</v>
      </c>
      <c r="BB382" s="144">
        <v>0</v>
      </c>
      <c r="BC382" s="144">
        <v>0</v>
      </c>
      <c r="BD382" s="143">
        <v>0</v>
      </c>
      <c r="BE382" s="144"/>
      <c r="BF382" s="144"/>
      <c r="BG382" s="144"/>
      <c r="BH382" s="144"/>
      <c r="BI382" s="142">
        <v>0</v>
      </c>
      <c r="BJ382" s="142">
        <v>0</v>
      </c>
      <c r="BK382" s="142">
        <v>0</v>
      </c>
      <c r="BL382" s="142">
        <v>0</v>
      </c>
      <c r="BM382" s="142">
        <v>0</v>
      </c>
      <c r="BN382" s="142">
        <v>0</v>
      </c>
      <c r="BO382" s="142">
        <v>0</v>
      </c>
      <c r="BP382" s="142">
        <v>0</v>
      </c>
      <c r="BQ382" s="144">
        <v>0</v>
      </c>
      <c r="BR382" s="142">
        <v>0</v>
      </c>
      <c r="BS382" s="142">
        <v>0</v>
      </c>
      <c r="BT382" s="144">
        <v>0</v>
      </c>
      <c r="BU382" s="144">
        <v>0</v>
      </c>
      <c r="BV382" s="143">
        <v>0</v>
      </c>
      <c r="BW382" s="144"/>
      <c r="BX382" s="144"/>
      <c r="BY382" s="144"/>
      <c r="BZ382" s="144"/>
      <c r="CA382" s="142">
        <v>0</v>
      </c>
      <c r="CB382" s="142">
        <v>0</v>
      </c>
      <c r="CC382" s="142">
        <v>0</v>
      </c>
      <c r="CD382" s="142">
        <v>0</v>
      </c>
      <c r="CE382" s="142">
        <v>0</v>
      </c>
      <c r="CF382" s="142">
        <v>0</v>
      </c>
      <c r="CG382" s="142">
        <v>0</v>
      </c>
      <c r="CH382" s="142">
        <v>0</v>
      </c>
      <c r="CI382" s="144">
        <v>0</v>
      </c>
      <c r="CJ382" s="142">
        <v>0</v>
      </c>
      <c r="CK382" s="142">
        <v>0</v>
      </c>
      <c r="CL382" s="144">
        <v>0</v>
      </c>
      <c r="CM382" s="144">
        <v>0</v>
      </c>
      <c r="CN382" s="143">
        <v>0</v>
      </c>
      <c r="CO382" s="144"/>
      <c r="CP382" s="144"/>
      <c r="CQ382" s="144"/>
      <c r="CR382" s="144"/>
      <c r="CS382" s="142">
        <v>0</v>
      </c>
      <c r="CT382" s="142">
        <v>0</v>
      </c>
      <c r="CU382" s="142">
        <v>0</v>
      </c>
      <c r="CV382" s="142">
        <v>0</v>
      </c>
      <c r="CW382" s="142">
        <v>0</v>
      </c>
      <c r="CX382" s="142">
        <v>0</v>
      </c>
      <c r="CY382" s="142">
        <v>0</v>
      </c>
      <c r="CZ382" s="142">
        <v>0</v>
      </c>
      <c r="DA382" s="144">
        <v>0</v>
      </c>
      <c r="DB382" s="142">
        <v>0</v>
      </c>
      <c r="DC382" s="142">
        <v>0</v>
      </c>
      <c r="DD382" s="144">
        <v>0</v>
      </c>
      <c r="DE382" s="144">
        <v>0</v>
      </c>
      <c r="DF382" s="143">
        <v>0</v>
      </c>
    </row>
    <row r="383" spans="1:110" ht="12.75" hidden="1" customHeight="1" outlineLevel="2" x14ac:dyDescent="0.25">
      <c r="A383" s="141">
        <v>2400</v>
      </c>
      <c r="B383" s="141" t="s">
        <v>617</v>
      </c>
      <c r="C383" s="141"/>
      <c r="D383" s="141"/>
      <c r="E383" s="141"/>
      <c r="F383" s="142">
        <v>5396.76</v>
      </c>
      <c r="G383" s="142">
        <v>12800.30909090909</v>
      </c>
      <c r="H383" s="142">
        <v>12800.309090909092</v>
      </c>
      <c r="I383" s="142">
        <v>12800.309090909092</v>
      </c>
      <c r="J383" s="142">
        <v>12800.309090909092</v>
      </c>
      <c r="K383" s="142">
        <v>12800.309090909092</v>
      </c>
      <c r="L383" s="142">
        <v>12800.309090909092</v>
      </c>
      <c r="M383" s="142">
        <v>12800.309090909092</v>
      </c>
      <c r="N383" s="142">
        <v>12800.30909090909</v>
      </c>
      <c r="O383" s="142">
        <v>12800.309090909092</v>
      </c>
      <c r="P383" s="142">
        <v>12800.30909090909</v>
      </c>
      <c r="Q383" s="142">
        <v>12800.309090909082</v>
      </c>
      <c r="R383" s="142" t="s">
        <v>73</v>
      </c>
      <c r="S383" s="142">
        <v>146200.16</v>
      </c>
      <c r="T383" s="143">
        <v>0</v>
      </c>
      <c r="U383" s="144"/>
      <c r="V383" s="144"/>
      <c r="W383" s="144"/>
      <c r="X383" s="144"/>
      <c r="Y383" s="142">
        <v>12548.847066666667</v>
      </c>
      <c r="Z383" s="142">
        <v>12548.847066666667</v>
      </c>
      <c r="AA383" s="142">
        <v>12548.847066666667</v>
      </c>
      <c r="AB383" s="142">
        <v>12548.847066666667</v>
      </c>
      <c r="AC383" s="142">
        <v>12548.847066666667</v>
      </c>
      <c r="AD383" s="142">
        <v>12548.847066666667</v>
      </c>
      <c r="AE383" s="142">
        <v>12548.847066666667</v>
      </c>
      <c r="AF383" s="142">
        <v>12548.847066666667</v>
      </c>
      <c r="AG383" s="144">
        <v>12548.847066666667</v>
      </c>
      <c r="AH383" s="142">
        <v>12548.847066666667</v>
      </c>
      <c r="AI383" s="142">
        <v>12548.847066666667</v>
      </c>
      <c r="AJ383" s="144">
        <v>12548.847066666667</v>
      </c>
      <c r="AK383" s="144">
        <v>150586.1648</v>
      </c>
      <c r="AL383" s="143">
        <v>0</v>
      </c>
      <c r="AM383" s="144"/>
      <c r="AN383" s="144"/>
      <c r="AO383" s="144"/>
      <c r="AP383" s="144"/>
      <c r="AQ383" s="142">
        <v>12925.312478666665</v>
      </c>
      <c r="AR383" s="142">
        <v>12925.312478666665</v>
      </c>
      <c r="AS383" s="142">
        <v>12925.312478666665</v>
      </c>
      <c r="AT383" s="142">
        <v>12925.312478666665</v>
      </c>
      <c r="AU383" s="142">
        <v>12925.312478666665</v>
      </c>
      <c r="AV383" s="142">
        <v>12925.312478666665</v>
      </c>
      <c r="AW383" s="142">
        <v>12925.312478666665</v>
      </c>
      <c r="AX383" s="142">
        <v>12925.312478666665</v>
      </c>
      <c r="AY383" s="144">
        <v>12925.312478666665</v>
      </c>
      <c r="AZ383" s="142">
        <v>12925.312478666665</v>
      </c>
      <c r="BA383" s="142">
        <v>12925.312478666665</v>
      </c>
      <c r="BB383" s="144">
        <v>12925.312478666665</v>
      </c>
      <c r="BC383" s="144">
        <v>155103.749744</v>
      </c>
      <c r="BD383" s="143">
        <v>0</v>
      </c>
      <c r="BE383" s="144"/>
      <c r="BF383" s="144"/>
      <c r="BG383" s="144"/>
      <c r="BH383" s="144"/>
      <c r="BI383" s="142">
        <v>13313.071853026664</v>
      </c>
      <c r="BJ383" s="142">
        <v>13313.071853026664</v>
      </c>
      <c r="BK383" s="142">
        <v>13313.071853026664</v>
      </c>
      <c r="BL383" s="142">
        <v>13313.071853026664</v>
      </c>
      <c r="BM383" s="142">
        <v>13313.071853026664</v>
      </c>
      <c r="BN383" s="142">
        <v>13313.071853026664</v>
      </c>
      <c r="BO383" s="142">
        <v>13313.071853026664</v>
      </c>
      <c r="BP383" s="142">
        <v>13313.071853026664</v>
      </c>
      <c r="BQ383" s="144">
        <v>13313.071853026664</v>
      </c>
      <c r="BR383" s="142">
        <v>13313.071853026664</v>
      </c>
      <c r="BS383" s="142">
        <v>13313.071853026664</v>
      </c>
      <c r="BT383" s="144">
        <v>13313.071853026664</v>
      </c>
      <c r="BU383" s="144">
        <v>159756.86223631998</v>
      </c>
      <c r="BV383" s="143">
        <v>0</v>
      </c>
      <c r="BW383" s="144"/>
      <c r="BX383" s="144"/>
      <c r="BY383" s="144"/>
      <c r="BZ383" s="144"/>
      <c r="CA383" s="142">
        <v>13712.464008617468</v>
      </c>
      <c r="CB383" s="142">
        <v>13712.464008617468</v>
      </c>
      <c r="CC383" s="142">
        <v>13712.464008617468</v>
      </c>
      <c r="CD383" s="142">
        <v>13712.464008617468</v>
      </c>
      <c r="CE383" s="142">
        <v>13712.464008617468</v>
      </c>
      <c r="CF383" s="142">
        <v>13712.464008617468</v>
      </c>
      <c r="CG383" s="142">
        <v>13712.464008617468</v>
      </c>
      <c r="CH383" s="142">
        <v>13712.464008617468</v>
      </c>
      <c r="CI383" s="144">
        <v>13712.464008617468</v>
      </c>
      <c r="CJ383" s="142">
        <v>13712.464008617468</v>
      </c>
      <c r="CK383" s="142">
        <v>13712.464008617468</v>
      </c>
      <c r="CL383" s="144">
        <v>13712.464008617468</v>
      </c>
      <c r="CM383" s="144">
        <v>164549.56810340961</v>
      </c>
      <c r="CN383" s="143">
        <v>0</v>
      </c>
      <c r="CO383" s="144"/>
      <c r="CP383" s="144"/>
      <c r="CQ383" s="144"/>
      <c r="CR383" s="144"/>
      <c r="CS383" s="142">
        <v>14123.837928875995</v>
      </c>
      <c r="CT383" s="142">
        <v>14123.837928875995</v>
      </c>
      <c r="CU383" s="142">
        <v>14123.837928875995</v>
      </c>
      <c r="CV383" s="142">
        <v>14123.837928875995</v>
      </c>
      <c r="CW383" s="142">
        <v>14123.837928875995</v>
      </c>
      <c r="CX383" s="142">
        <v>14123.837928875995</v>
      </c>
      <c r="CY383" s="142">
        <v>14123.837928875995</v>
      </c>
      <c r="CZ383" s="142">
        <v>14123.837928875995</v>
      </c>
      <c r="DA383" s="144">
        <v>14123.837928875995</v>
      </c>
      <c r="DB383" s="142">
        <v>14123.837928875995</v>
      </c>
      <c r="DC383" s="142">
        <v>14123.837928875995</v>
      </c>
      <c r="DD383" s="144">
        <v>14123.837928875995</v>
      </c>
      <c r="DE383" s="144">
        <v>169486.05514651194</v>
      </c>
      <c r="DF383" s="143">
        <v>0</v>
      </c>
    </row>
    <row r="384" spans="1:110" ht="12.75" hidden="1" customHeight="1" outlineLevel="2" x14ac:dyDescent="0.25">
      <c r="A384" s="141">
        <v>2401</v>
      </c>
      <c r="B384" s="141" t="s">
        <v>620</v>
      </c>
      <c r="C384" s="141"/>
      <c r="D384" s="141"/>
      <c r="E384" s="141"/>
      <c r="F384" s="142">
        <v>0</v>
      </c>
      <c r="G384" s="142">
        <v>0</v>
      </c>
      <c r="H384" s="142">
        <v>0</v>
      </c>
      <c r="I384" s="142">
        <v>0</v>
      </c>
      <c r="J384" s="142">
        <v>0</v>
      </c>
      <c r="K384" s="142">
        <v>0</v>
      </c>
      <c r="L384" s="142">
        <v>0</v>
      </c>
      <c r="M384" s="142">
        <v>0</v>
      </c>
      <c r="N384" s="142">
        <v>0</v>
      </c>
      <c r="O384" s="142">
        <v>0</v>
      </c>
      <c r="P384" s="142">
        <v>0</v>
      </c>
      <c r="Q384" s="142">
        <v>0</v>
      </c>
      <c r="R384" s="142" t="s">
        <v>61</v>
      </c>
      <c r="S384" s="142">
        <v>0</v>
      </c>
      <c r="T384" s="143">
        <v>0</v>
      </c>
      <c r="U384" s="144"/>
      <c r="V384" s="144"/>
      <c r="W384" s="144"/>
      <c r="X384" s="144"/>
      <c r="Y384" s="142">
        <v>0</v>
      </c>
      <c r="Z384" s="142">
        <v>0</v>
      </c>
      <c r="AA384" s="142">
        <v>0</v>
      </c>
      <c r="AB384" s="142">
        <v>0</v>
      </c>
      <c r="AC384" s="142">
        <v>0</v>
      </c>
      <c r="AD384" s="142">
        <v>0</v>
      </c>
      <c r="AE384" s="142">
        <v>0</v>
      </c>
      <c r="AF384" s="142">
        <v>0</v>
      </c>
      <c r="AG384" s="144">
        <v>0</v>
      </c>
      <c r="AH384" s="142">
        <v>0</v>
      </c>
      <c r="AI384" s="142">
        <v>0</v>
      </c>
      <c r="AJ384" s="144">
        <v>0</v>
      </c>
      <c r="AK384" s="144">
        <v>0</v>
      </c>
      <c r="AL384" s="143">
        <v>0</v>
      </c>
      <c r="AM384" s="144"/>
      <c r="AN384" s="144"/>
      <c r="AO384" s="144"/>
      <c r="AP384" s="144"/>
      <c r="AQ384" s="142">
        <v>0</v>
      </c>
      <c r="AR384" s="142">
        <v>0</v>
      </c>
      <c r="AS384" s="142">
        <v>0</v>
      </c>
      <c r="AT384" s="142">
        <v>0</v>
      </c>
      <c r="AU384" s="142">
        <v>0</v>
      </c>
      <c r="AV384" s="142">
        <v>0</v>
      </c>
      <c r="AW384" s="142">
        <v>0</v>
      </c>
      <c r="AX384" s="142">
        <v>0</v>
      </c>
      <c r="AY384" s="144">
        <v>0</v>
      </c>
      <c r="AZ384" s="142">
        <v>0</v>
      </c>
      <c r="BA384" s="142">
        <v>0</v>
      </c>
      <c r="BB384" s="144">
        <v>0</v>
      </c>
      <c r="BC384" s="144">
        <v>0</v>
      </c>
      <c r="BD384" s="143">
        <v>0</v>
      </c>
      <c r="BE384" s="144"/>
      <c r="BF384" s="144"/>
      <c r="BG384" s="144"/>
      <c r="BH384" s="144"/>
      <c r="BI384" s="142">
        <v>0</v>
      </c>
      <c r="BJ384" s="142">
        <v>0</v>
      </c>
      <c r="BK384" s="142">
        <v>0</v>
      </c>
      <c r="BL384" s="142">
        <v>0</v>
      </c>
      <c r="BM384" s="142">
        <v>0</v>
      </c>
      <c r="BN384" s="142">
        <v>0</v>
      </c>
      <c r="BO384" s="142">
        <v>0</v>
      </c>
      <c r="BP384" s="142">
        <v>0</v>
      </c>
      <c r="BQ384" s="144">
        <v>0</v>
      </c>
      <c r="BR384" s="142">
        <v>0</v>
      </c>
      <c r="BS384" s="142">
        <v>0</v>
      </c>
      <c r="BT384" s="144">
        <v>0</v>
      </c>
      <c r="BU384" s="144">
        <v>0</v>
      </c>
      <c r="BV384" s="143">
        <v>0</v>
      </c>
      <c r="BW384" s="144"/>
      <c r="BX384" s="144"/>
      <c r="BY384" s="144"/>
      <c r="BZ384" s="144"/>
      <c r="CA384" s="142">
        <v>0</v>
      </c>
      <c r="CB384" s="142">
        <v>0</v>
      </c>
      <c r="CC384" s="142">
        <v>0</v>
      </c>
      <c r="CD384" s="142">
        <v>0</v>
      </c>
      <c r="CE384" s="142">
        <v>0</v>
      </c>
      <c r="CF384" s="142">
        <v>0</v>
      </c>
      <c r="CG384" s="142">
        <v>0</v>
      </c>
      <c r="CH384" s="142">
        <v>0</v>
      </c>
      <c r="CI384" s="144">
        <v>0</v>
      </c>
      <c r="CJ384" s="142">
        <v>0</v>
      </c>
      <c r="CK384" s="142">
        <v>0</v>
      </c>
      <c r="CL384" s="144">
        <v>0</v>
      </c>
      <c r="CM384" s="144">
        <v>0</v>
      </c>
      <c r="CN384" s="143">
        <v>0</v>
      </c>
      <c r="CO384" s="144"/>
      <c r="CP384" s="144"/>
      <c r="CQ384" s="144"/>
      <c r="CR384" s="144"/>
      <c r="CS384" s="142">
        <v>0</v>
      </c>
      <c r="CT384" s="142">
        <v>0</v>
      </c>
      <c r="CU384" s="142">
        <v>0</v>
      </c>
      <c r="CV384" s="142">
        <v>0</v>
      </c>
      <c r="CW384" s="142">
        <v>0</v>
      </c>
      <c r="CX384" s="142">
        <v>0</v>
      </c>
      <c r="CY384" s="142">
        <v>0</v>
      </c>
      <c r="CZ384" s="142">
        <v>0</v>
      </c>
      <c r="DA384" s="144">
        <v>0</v>
      </c>
      <c r="DB384" s="142">
        <v>0</v>
      </c>
      <c r="DC384" s="142">
        <v>0</v>
      </c>
      <c r="DD384" s="144">
        <v>0</v>
      </c>
      <c r="DE384" s="144">
        <v>0</v>
      </c>
      <c r="DF384" s="143">
        <v>0</v>
      </c>
    </row>
    <row r="385" spans="1:110" ht="12.75" hidden="1" customHeight="1" outlineLevel="2" x14ac:dyDescent="0.25">
      <c r="A385" s="141">
        <v>2402</v>
      </c>
      <c r="B385" s="141" t="s">
        <v>621</v>
      </c>
      <c r="C385" s="141"/>
      <c r="D385" s="141"/>
      <c r="E385" s="141"/>
      <c r="F385" s="142">
        <v>0</v>
      </c>
      <c r="G385" s="142">
        <v>0</v>
      </c>
      <c r="H385" s="142">
        <v>0</v>
      </c>
      <c r="I385" s="142">
        <v>0</v>
      </c>
      <c r="J385" s="142">
        <v>0</v>
      </c>
      <c r="K385" s="142">
        <v>0</v>
      </c>
      <c r="L385" s="142">
        <v>0</v>
      </c>
      <c r="M385" s="142">
        <v>0</v>
      </c>
      <c r="N385" s="142">
        <v>0</v>
      </c>
      <c r="O385" s="142">
        <v>0</v>
      </c>
      <c r="P385" s="142">
        <v>0</v>
      </c>
      <c r="Q385" s="142">
        <v>0</v>
      </c>
      <c r="R385" s="142" t="s">
        <v>61</v>
      </c>
      <c r="S385" s="142">
        <v>0</v>
      </c>
      <c r="T385" s="143">
        <v>0</v>
      </c>
      <c r="U385" s="144"/>
      <c r="V385" s="144"/>
      <c r="W385" s="144"/>
      <c r="X385" s="144"/>
      <c r="Y385" s="142">
        <v>0</v>
      </c>
      <c r="Z385" s="142">
        <v>0</v>
      </c>
      <c r="AA385" s="142">
        <v>0</v>
      </c>
      <c r="AB385" s="142">
        <v>0</v>
      </c>
      <c r="AC385" s="142">
        <v>0</v>
      </c>
      <c r="AD385" s="142">
        <v>0</v>
      </c>
      <c r="AE385" s="142">
        <v>0</v>
      </c>
      <c r="AF385" s="142">
        <v>0</v>
      </c>
      <c r="AG385" s="144">
        <v>0</v>
      </c>
      <c r="AH385" s="142">
        <v>0</v>
      </c>
      <c r="AI385" s="142">
        <v>0</v>
      </c>
      <c r="AJ385" s="144">
        <v>0</v>
      </c>
      <c r="AK385" s="144">
        <v>0</v>
      </c>
      <c r="AL385" s="143">
        <v>0</v>
      </c>
      <c r="AM385" s="144"/>
      <c r="AN385" s="144"/>
      <c r="AO385" s="144"/>
      <c r="AP385" s="144"/>
      <c r="AQ385" s="142">
        <v>0</v>
      </c>
      <c r="AR385" s="142">
        <v>0</v>
      </c>
      <c r="AS385" s="142">
        <v>0</v>
      </c>
      <c r="AT385" s="142">
        <v>0</v>
      </c>
      <c r="AU385" s="142">
        <v>0</v>
      </c>
      <c r="AV385" s="142">
        <v>0</v>
      </c>
      <c r="AW385" s="142">
        <v>0</v>
      </c>
      <c r="AX385" s="142">
        <v>0</v>
      </c>
      <c r="AY385" s="144">
        <v>0</v>
      </c>
      <c r="AZ385" s="142">
        <v>0</v>
      </c>
      <c r="BA385" s="142">
        <v>0</v>
      </c>
      <c r="BB385" s="144">
        <v>0</v>
      </c>
      <c r="BC385" s="144">
        <v>0</v>
      </c>
      <c r="BD385" s="143">
        <v>0</v>
      </c>
      <c r="BE385" s="144"/>
      <c r="BF385" s="144"/>
      <c r="BG385" s="144"/>
      <c r="BH385" s="144"/>
      <c r="BI385" s="142">
        <v>0</v>
      </c>
      <c r="BJ385" s="142">
        <v>0</v>
      </c>
      <c r="BK385" s="142">
        <v>0</v>
      </c>
      <c r="BL385" s="142">
        <v>0</v>
      </c>
      <c r="BM385" s="142">
        <v>0</v>
      </c>
      <c r="BN385" s="142">
        <v>0</v>
      </c>
      <c r="BO385" s="142">
        <v>0</v>
      </c>
      <c r="BP385" s="142">
        <v>0</v>
      </c>
      <c r="BQ385" s="144">
        <v>0</v>
      </c>
      <c r="BR385" s="142">
        <v>0</v>
      </c>
      <c r="BS385" s="142">
        <v>0</v>
      </c>
      <c r="BT385" s="144">
        <v>0</v>
      </c>
      <c r="BU385" s="144">
        <v>0</v>
      </c>
      <c r="BV385" s="143">
        <v>0</v>
      </c>
      <c r="BW385" s="144"/>
      <c r="BX385" s="144"/>
      <c r="BY385" s="144"/>
      <c r="BZ385" s="144"/>
      <c r="CA385" s="142">
        <v>0</v>
      </c>
      <c r="CB385" s="142">
        <v>0</v>
      </c>
      <c r="CC385" s="142">
        <v>0</v>
      </c>
      <c r="CD385" s="142">
        <v>0</v>
      </c>
      <c r="CE385" s="142">
        <v>0</v>
      </c>
      <c r="CF385" s="142">
        <v>0</v>
      </c>
      <c r="CG385" s="142">
        <v>0</v>
      </c>
      <c r="CH385" s="142">
        <v>0</v>
      </c>
      <c r="CI385" s="144">
        <v>0</v>
      </c>
      <c r="CJ385" s="142">
        <v>0</v>
      </c>
      <c r="CK385" s="142">
        <v>0</v>
      </c>
      <c r="CL385" s="144">
        <v>0</v>
      </c>
      <c r="CM385" s="144">
        <v>0</v>
      </c>
      <c r="CN385" s="143">
        <v>0</v>
      </c>
      <c r="CO385" s="144"/>
      <c r="CP385" s="144"/>
      <c r="CQ385" s="144"/>
      <c r="CR385" s="144"/>
      <c r="CS385" s="142">
        <v>0</v>
      </c>
      <c r="CT385" s="142">
        <v>0</v>
      </c>
      <c r="CU385" s="142">
        <v>0</v>
      </c>
      <c r="CV385" s="142">
        <v>0</v>
      </c>
      <c r="CW385" s="142">
        <v>0</v>
      </c>
      <c r="CX385" s="142">
        <v>0</v>
      </c>
      <c r="CY385" s="142">
        <v>0</v>
      </c>
      <c r="CZ385" s="142">
        <v>0</v>
      </c>
      <c r="DA385" s="144">
        <v>0</v>
      </c>
      <c r="DB385" s="142">
        <v>0</v>
      </c>
      <c r="DC385" s="142">
        <v>0</v>
      </c>
      <c r="DD385" s="144">
        <v>0</v>
      </c>
      <c r="DE385" s="144">
        <v>0</v>
      </c>
      <c r="DF385" s="143">
        <v>0</v>
      </c>
    </row>
    <row r="386" spans="1:110" ht="12.75" hidden="1" customHeight="1" outlineLevel="2" x14ac:dyDescent="0.25">
      <c r="A386" s="141">
        <v>2403</v>
      </c>
      <c r="B386" s="141" t="s">
        <v>622</v>
      </c>
      <c r="C386" s="141"/>
      <c r="D386" s="141"/>
      <c r="E386" s="141"/>
      <c r="F386" s="142">
        <v>0</v>
      </c>
      <c r="G386" s="142">
        <v>0</v>
      </c>
      <c r="H386" s="142">
        <v>0</v>
      </c>
      <c r="I386" s="142">
        <v>0</v>
      </c>
      <c r="J386" s="142">
        <v>0</v>
      </c>
      <c r="K386" s="142">
        <v>0</v>
      </c>
      <c r="L386" s="142">
        <v>0</v>
      </c>
      <c r="M386" s="142">
        <v>0</v>
      </c>
      <c r="N386" s="142">
        <v>0</v>
      </c>
      <c r="O386" s="142">
        <v>0</v>
      </c>
      <c r="P386" s="142">
        <v>0</v>
      </c>
      <c r="Q386" s="142">
        <v>0</v>
      </c>
      <c r="R386" s="142" t="s">
        <v>61</v>
      </c>
      <c r="S386" s="142">
        <v>0</v>
      </c>
      <c r="T386" s="143">
        <v>0</v>
      </c>
      <c r="U386" s="144"/>
      <c r="V386" s="144"/>
      <c r="W386" s="144"/>
      <c r="X386" s="144"/>
      <c r="Y386" s="142">
        <v>0</v>
      </c>
      <c r="Z386" s="142">
        <v>0</v>
      </c>
      <c r="AA386" s="142">
        <v>0</v>
      </c>
      <c r="AB386" s="142">
        <v>0</v>
      </c>
      <c r="AC386" s="142">
        <v>0</v>
      </c>
      <c r="AD386" s="142">
        <v>0</v>
      </c>
      <c r="AE386" s="142">
        <v>0</v>
      </c>
      <c r="AF386" s="142">
        <v>0</v>
      </c>
      <c r="AG386" s="144">
        <v>0</v>
      </c>
      <c r="AH386" s="142">
        <v>0</v>
      </c>
      <c r="AI386" s="142">
        <v>0</v>
      </c>
      <c r="AJ386" s="144">
        <v>0</v>
      </c>
      <c r="AK386" s="144">
        <v>0</v>
      </c>
      <c r="AL386" s="143">
        <v>0</v>
      </c>
      <c r="AM386" s="144"/>
      <c r="AN386" s="144"/>
      <c r="AO386" s="144"/>
      <c r="AP386" s="144"/>
      <c r="AQ386" s="142">
        <v>0</v>
      </c>
      <c r="AR386" s="142">
        <v>0</v>
      </c>
      <c r="AS386" s="142">
        <v>0</v>
      </c>
      <c r="AT386" s="142">
        <v>0</v>
      </c>
      <c r="AU386" s="142">
        <v>0</v>
      </c>
      <c r="AV386" s="142">
        <v>0</v>
      </c>
      <c r="AW386" s="142">
        <v>0</v>
      </c>
      <c r="AX386" s="142">
        <v>0</v>
      </c>
      <c r="AY386" s="144">
        <v>0</v>
      </c>
      <c r="AZ386" s="142">
        <v>0</v>
      </c>
      <c r="BA386" s="142">
        <v>0</v>
      </c>
      <c r="BB386" s="144">
        <v>0</v>
      </c>
      <c r="BC386" s="144">
        <v>0</v>
      </c>
      <c r="BD386" s="143">
        <v>0</v>
      </c>
      <c r="BE386" s="144"/>
      <c r="BF386" s="144"/>
      <c r="BG386" s="144"/>
      <c r="BH386" s="144"/>
      <c r="BI386" s="142">
        <v>0</v>
      </c>
      <c r="BJ386" s="142">
        <v>0</v>
      </c>
      <c r="BK386" s="142">
        <v>0</v>
      </c>
      <c r="BL386" s="142">
        <v>0</v>
      </c>
      <c r="BM386" s="142">
        <v>0</v>
      </c>
      <c r="BN386" s="142">
        <v>0</v>
      </c>
      <c r="BO386" s="142">
        <v>0</v>
      </c>
      <c r="BP386" s="142">
        <v>0</v>
      </c>
      <c r="BQ386" s="144">
        <v>0</v>
      </c>
      <c r="BR386" s="142">
        <v>0</v>
      </c>
      <c r="BS386" s="142">
        <v>0</v>
      </c>
      <c r="BT386" s="144">
        <v>0</v>
      </c>
      <c r="BU386" s="144">
        <v>0</v>
      </c>
      <c r="BV386" s="143">
        <v>0</v>
      </c>
      <c r="BW386" s="144"/>
      <c r="BX386" s="144"/>
      <c r="BY386" s="144"/>
      <c r="BZ386" s="144"/>
      <c r="CA386" s="142">
        <v>0</v>
      </c>
      <c r="CB386" s="142">
        <v>0</v>
      </c>
      <c r="CC386" s="142">
        <v>0</v>
      </c>
      <c r="CD386" s="142">
        <v>0</v>
      </c>
      <c r="CE386" s="142">
        <v>0</v>
      </c>
      <c r="CF386" s="142">
        <v>0</v>
      </c>
      <c r="CG386" s="142">
        <v>0</v>
      </c>
      <c r="CH386" s="142">
        <v>0</v>
      </c>
      <c r="CI386" s="144">
        <v>0</v>
      </c>
      <c r="CJ386" s="142">
        <v>0</v>
      </c>
      <c r="CK386" s="142">
        <v>0</v>
      </c>
      <c r="CL386" s="144">
        <v>0</v>
      </c>
      <c r="CM386" s="144">
        <v>0</v>
      </c>
      <c r="CN386" s="143">
        <v>0</v>
      </c>
      <c r="CO386" s="144"/>
      <c r="CP386" s="144"/>
      <c r="CQ386" s="144"/>
      <c r="CR386" s="144"/>
      <c r="CS386" s="142">
        <v>0</v>
      </c>
      <c r="CT386" s="142">
        <v>0</v>
      </c>
      <c r="CU386" s="142">
        <v>0</v>
      </c>
      <c r="CV386" s="142">
        <v>0</v>
      </c>
      <c r="CW386" s="142">
        <v>0</v>
      </c>
      <c r="CX386" s="142">
        <v>0</v>
      </c>
      <c r="CY386" s="142">
        <v>0</v>
      </c>
      <c r="CZ386" s="142">
        <v>0</v>
      </c>
      <c r="DA386" s="144">
        <v>0</v>
      </c>
      <c r="DB386" s="142">
        <v>0</v>
      </c>
      <c r="DC386" s="142">
        <v>0</v>
      </c>
      <c r="DD386" s="144">
        <v>0</v>
      </c>
      <c r="DE386" s="144">
        <v>0</v>
      </c>
      <c r="DF386" s="143">
        <v>0</v>
      </c>
    </row>
    <row r="387" spans="1:110" ht="12.75" hidden="1" customHeight="1" outlineLevel="2" x14ac:dyDescent="0.25">
      <c r="A387" s="141">
        <v>2404</v>
      </c>
      <c r="B387" s="141" t="s">
        <v>623</v>
      </c>
      <c r="C387" s="141"/>
      <c r="D387" s="141"/>
      <c r="E387" s="141"/>
      <c r="F387" s="142">
        <v>0</v>
      </c>
      <c r="G387" s="142">
        <v>0</v>
      </c>
      <c r="H387" s="142">
        <v>0</v>
      </c>
      <c r="I387" s="142">
        <v>0</v>
      </c>
      <c r="J387" s="142">
        <v>0</v>
      </c>
      <c r="K387" s="142">
        <v>0</v>
      </c>
      <c r="L387" s="142">
        <v>0</v>
      </c>
      <c r="M387" s="142">
        <v>0</v>
      </c>
      <c r="N387" s="142">
        <v>0</v>
      </c>
      <c r="O387" s="142">
        <v>0</v>
      </c>
      <c r="P387" s="142">
        <v>0</v>
      </c>
      <c r="Q387" s="142">
        <v>0</v>
      </c>
      <c r="R387" s="142" t="s">
        <v>61</v>
      </c>
      <c r="S387" s="142">
        <v>0</v>
      </c>
      <c r="T387" s="143">
        <v>0</v>
      </c>
      <c r="U387" s="144"/>
      <c r="V387" s="144"/>
      <c r="W387" s="144"/>
      <c r="X387" s="144"/>
      <c r="Y387" s="142">
        <v>0</v>
      </c>
      <c r="Z387" s="142">
        <v>0</v>
      </c>
      <c r="AA387" s="142">
        <v>0</v>
      </c>
      <c r="AB387" s="142">
        <v>0</v>
      </c>
      <c r="AC387" s="142">
        <v>0</v>
      </c>
      <c r="AD387" s="142">
        <v>0</v>
      </c>
      <c r="AE387" s="142">
        <v>0</v>
      </c>
      <c r="AF387" s="142">
        <v>0</v>
      </c>
      <c r="AG387" s="144">
        <v>0</v>
      </c>
      <c r="AH387" s="142">
        <v>0</v>
      </c>
      <c r="AI387" s="142">
        <v>0</v>
      </c>
      <c r="AJ387" s="144">
        <v>0</v>
      </c>
      <c r="AK387" s="144">
        <v>0</v>
      </c>
      <c r="AL387" s="143">
        <v>0</v>
      </c>
      <c r="AM387" s="144"/>
      <c r="AN387" s="144"/>
      <c r="AO387" s="144"/>
      <c r="AP387" s="144"/>
      <c r="AQ387" s="142">
        <v>0</v>
      </c>
      <c r="AR387" s="142">
        <v>0</v>
      </c>
      <c r="AS387" s="142">
        <v>0</v>
      </c>
      <c r="AT387" s="142">
        <v>0</v>
      </c>
      <c r="AU387" s="142">
        <v>0</v>
      </c>
      <c r="AV387" s="142">
        <v>0</v>
      </c>
      <c r="AW387" s="142">
        <v>0</v>
      </c>
      <c r="AX387" s="142">
        <v>0</v>
      </c>
      <c r="AY387" s="144">
        <v>0</v>
      </c>
      <c r="AZ387" s="142">
        <v>0</v>
      </c>
      <c r="BA387" s="142">
        <v>0</v>
      </c>
      <c r="BB387" s="144">
        <v>0</v>
      </c>
      <c r="BC387" s="144">
        <v>0</v>
      </c>
      <c r="BD387" s="143">
        <v>0</v>
      </c>
      <c r="BE387" s="144"/>
      <c r="BF387" s="144"/>
      <c r="BG387" s="144"/>
      <c r="BH387" s="144"/>
      <c r="BI387" s="142">
        <v>0</v>
      </c>
      <c r="BJ387" s="142">
        <v>0</v>
      </c>
      <c r="BK387" s="142">
        <v>0</v>
      </c>
      <c r="BL387" s="142">
        <v>0</v>
      </c>
      <c r="BM387" s="142">
        <v>0</v>
      </c>
      <c r="BN387" s="142">
        <v>0</v>
      </c>
      <c r="BO387" s="142">
        <v>0</v>
      </c>
      <c r="BP387" s="142">
        <v>0</v>
      </c>
      <c r="BQ387" s="144">
        <v>0</v>
      </c>
      <c r="BR387" s="142">
        <v>0</v>
      </c>
      <c r="BS387" s="142">
        <v>0</v>
      </c>
      <c r="BT387" s="144">
        <v>0</v>
      </c>
      <c r="BU387" s="144">
        <v>0</v>
      </c>
      <c r="BV387" s="143">
        <v>0</v>
      </c>
      <c r="BW387" s="144"/>
      <c r="BX387" s="144"/>
      <c r="BY387" s="144"/>
      <c r="BZ387" s="144"/>
      <c r="CA387" s="142">
        <v>0</v>
      </c>
      <c r="CB387" s="142">
        <v>0</v>
      </c>
      <c r="CC387" s="142">
        <v>0</v>
      </c>
      <c r="CD387" s="142">
        <v>0</v>
      </c>
      <c r="CE387" s="142">
        <v>0</v>
      </c>
      <c r="CF387" s="142">
        <v>0</v>
      </c>
      <c r="CG387" s="142">
        <v>0</v>
      </c>
      <c r="CH387" s="142">
        <v>0</v>
      </c>
      <c r="CI387" s="144">
        <v>0</v>
      </c>
      <c r="CJ387" s="142">
        <v>0</v>
      </c>
      <c r="CK387" s="142">
        <v>0</v>
      </c>
      <c r="CL387" s="144">
        <v>0</v>
      </c>
      <c r="CM387" s="144">
        <v>0</v>
      </c>
      <c r="CN387" s="143">
        <v>0</v>
      </c>
      <c r="CO387" s="144"/>
      <c r="CP387" s="144"/>
      <c r="CQ387" s="144"/>
      <c r="CR387" s="144"/>
      <c r="CS387" s="142">
        <v>0</v>
      </c>
      <c r="CT387" s="142">
        <v>0</v>
      </c>
      <c r="CU387" s="142">
        <v>0</v>
      </c>
      <c r="CV387" s="142">
        <v>0</v>
      </c>
      <c r="CW387" s="142">
        <v>0</v>
      </c>
      <c r="CX387" s="142">
        <v>0</v>
      </c>
      <c r="CY387" s="142">
        <v>0</v>
      </c>
      <c r="CZ387" s="142">
        <v>0</v>
      </c>
      <c r="DA387" s="144">
        <v>0</v>
      </c>
      <c r="DB387" s="142">
        <v>0</v>
      </c>
      <c r="DC387" s="142">
        <v>0</v>
      </c>
      <c r="DD387" s="144">
        <v>0</v>
      </c>
      <c r="DE387" s="144">
        <v>0</v>
      </c>
      <c r="DF387" s="143">
        <v>0</v>
      </c>
    </row>
    <row r="388" spans="1:110" ht="12.75" hidden="1" customHeight="1" outlineLevel="2" x14ac:dyDescent="0.25">
      <c r="A388" s="141">
        <v>2405</v>
      </c>
      <c r="B388" s="141" t="s">
        <v>624</v>
      </c>
      <c r="C388" s="141"/>
      <c r="D388" s="141"/>
      <c r="E388" s="141"/>
      <c r="F388" s="142">
        <v>0</v>
      </c>
      <c r="G388" s="142">
        <v>0</v>
      </c>
      <c r="H388" s="142">
        <v>0</v>
      </c>
      <c r="I388" s="142">
        <v>0</v>
      </c>
      <c r="J388" s="142">
        <v>0</v>
      </c>
      <c r="K388" s="142">
        <v>0</v>
      </c>
      <c r="L388" s="142">
        <v>0</v>
      </c>
      <c r="M388" s="142">
        <v>0</v>
      </c>
      <c r="N388" s="142">
        <v>0</v>
      </c>
      <c r="O388" s="142">
        <v>0</v>
      </c>
      <c r="P388" s="142">
        <v>0</v>
      </c>
      <c r="Q388" s="142">
        <v>0</v>
      </c>
      <c r="R388" s="142" t="s">
        <v>61</v>
      </c>
      <c r="S388" s="142">
        <v>0</v>
      </c>
      <c r="T388" s="143">
        <v>0</v>
      </c>
      <c r="U388" s="144"/>
      <c r="V388" s="144"/>
      <c r="W388" s="144"/>
      <c r="X388" s="144"/>
      <c r="Y388" s="142">
        <v>0</v>
      </c>
      <c r="Z388" s="142">
        <v>0</v>
      </c>
      <c r="AA388" s="142">
        <v>0</v>
      </c>
      <c r="AB388" s="142">
        <v>0</v>
      </c>
      <c r="AC388" s="142">
        <v>0</v>
      </c>
      <c r="AD388" s="142">
        <v>0</v>
      </c>
      <c r="AE388" s="142">
        <v>0</v>
      </c>
      <c r="AF388" s="142">
        <v>0</v>
      </c>
      <c r="AG388" s="144">
        <v>0</v>
      </c>
      <c r="AH388" s="142">
        <v>0</v>
      </c>
      <c r="AI388" s="142">
        <v>0</v>
      </c>
      <c r="AJ388" s="144">
        <v>0</v>
      </c>
      <c r="AK388" s="144">
        <v>0</v>
      </c>
      <c r="AL388" s="143">
        <v>0</v>
      </c>
      <c r="AM388" s="144"/>
      <c r="AN388" s="144"/>
      <c r="AO388" s="144"/>
      <c r="AP388" s="144"/>
      <c r="AQ388" s="142">
        <v>0</v>
      </c>
      <c r="AR388" s="142">
        <v>0</v>
      </c>
      <c r="AS388" s="142">
        <v>0</v>
      </c>
      <c r="AT388" s="142">
        <v>0</v>
      </c>
      <c r="AU388" s="142">
        <v>0</v>
      </c>
      <c r="AV388" s="142">
        <v>0</v>
      </c>
      <c r="AW388" s="142">
        <v>0</v>
      </c>
      <c r="AX388" s="142">
        <v>0</v>
      </c>
      <c r="AY388" s="144">
        <v>0</v>
      </c>
      <c r="AZ388" s="142">
        <v>0</v>
      </c>
      <c r="BA388" s="142">
        <v>0</v>
      </c>
      <c r="BB388" s="144">
        <v>0</v>
      </c>
      <c r="BC388" s="144">
        <v>0</v>
      </c>
      <c r="BD388" s="143">
        <v>0</v>
      </c>
      <c r="BE388" s="144"/>
      <c r="BF388" s="144"/>
      <c r="BG388" s="144"/>
      <c r="BH388" s="144"/>
      <c r="BI388" s="142">
        <v>0</v>
      </c>
      <c r="BJ388" s="142">
        <v>0</v>
      </c>
      <c r="BK388" s="142">
        <v>0</v>
      </c>
      <c r="BL388" s="142">
        <v>0</v>
      </c>
      <c r="BM388" s="142">
        <v>0</v>
      </c>
      <c r="BN388" s="142">
        <v>0</v>
      </c>
      <c r="BO388" s="142">
        <v>0</v>
      </c>
      <c r="BP388" s="142">
        <v>0</v>
      </c>
      <c r="BQ388" s="144">
        <v>0</v>
      </c>
      <c r="BR388" s="142">
        <v>0</v>
      </c>
      <c r="BS388" s="142">
        <v>0</v>
      </c>
      <c r="BT388" s="144">
        <v>0</v>
      </c>
      <c r="BU388" s="144">
        <v>0</v>
      </c>
      <c r="BV388" s="143">
        <v>0</v>
      </c>
      <c r="BW388" s="144"/>
      <c r="BX388" s="144"/>
      <c r="BY388" s="144"/>
      <c r="BZ388" s="144"/>
      <c r="CA388" s="142">
        <v>0</v>
      </c>
      <c r="CB388" s="142">
        <v>0</v>
      </c>
      <c r="CC388" s="142">
        <v>0</v>
      </c>
      <c r="CD388" s="142">
        <v>0</v>
      </c>
      <c r="CE388" s="142">
        <v>0</v>
      </c>
      <c r="CF388" s="142">
        <v>0</v>
      </c>
      <c r="CG388" s="142">
        <v>0</v>
      </c>
      <c r="CH388" s="142">
        <v>0</v>
      </c>
      <c r="CI388" s="144">
        <v>0</v>
      </c>
      <c r="CJ388" s="142">
        <v>0</v>
      </c>
      <c r="CK388" s="142">
        <v>0</v>
      </c>
      <c r="CL388" s="144">
        <v>0</v>
      </c>
      <c r="CM388" s="144">
        <v>0</v>
      </c>
      <c r="CN388" s="143">
        <v>0</v>
      </c>
      <c r="CO388" s="144"/>
      <c r="CP388" s="144"/>
      <c r="CQ388" s="144"/>
      <c r="CR388" s="144"/>
      <c r="CS388" s="142">
        <v>0</v>
      </c>
      <c r="CT388" s="142">
        <v>0</v>
      </c>
      <c r="CU388" s="142">
        <v>0</v>
      </c>
      <c r="CV388" s="142">
        <v>0</v>
      </c>
      <c r="CW388" s="142">
        <v>0</v>
      </c>
      <c r="CX388" s="142">
        <v>0</v>
      </c>
      <c r="CY388" s="142">
        <v>0</v>
      </c>
      <c r="CZ388" s="142">
        <v>0</v>
      </c>
      <c r="DA388" s="144">
        <v>0</v>
      </c>
      <c r="DB388" s="142">
        <v>0</v>
      </c>
      <c r="DC388" s="142">
        <v>0</v>
      </c>
      <c r="DD388" s="144">
        <v>0</v>
      </c>
      <c r="DE388" s="144">
        <v>0</v>
      </c>
      <c r="DF388" s="143">
        <v>0</v>
      </c>
    </row>
    <row r="389" spans="1:110" ht="12.75" hidden="1" customHeight="1" outlineLevel="2" x14ac:dyDescent="0.25">
      <c r="A389" s="141">
        <v>2600</v>
      </c>
      <c r="B389" s="141" t="s">
        <v>625</v>
      </c>
      <c r="C389" s="141"/>
      <c r="D389" s="141"/>
      <c r="E389" s="141"/>
      <c r="F389" s="142">
        <v>0</v>
      </c>
      <c r="G389" s="142">
        <v>0</v>
      </c>
      <c r="H389" s="142">
        <v>0</v>
      </c>
      <c r="I389" s="142">
        <v>0</v>
      </c>
      <c r="J389" s="142">
        <v>0</v>
      </c>
      <c r="K389" s="142">
        <v>0</v>
      </c>
      <c r="L389" s="142">
        <v>0</v>
      </c>
      <c r="M389" s="142">
        <v>0</v>
      </c>
      <c r="N389" s="142">
        <v>0</v>
      </c>
      <c r="O389" s="142">
        <v>0</v>
      </c>
      <c r="P389" s="142">
        <v>0</v>
      </c>
      <c r="Q389" s="142">
        <v>0</v>
      </c>
      <c r="R389" s="142" t="s">
        <v>61</v>
      </c>
      <c r="S389" s="142">
        <v>0</v>
      </c>
      <c r="T389" s="143">
        <v>0</v>
      </c>
      <c r="U389" s="144"/>
      <c r="V389" s="144"/>
      <c r="W389" s="144"/>
      <c r="X389" s="144"/>
      <c r="Y389" s="142">
        <v>0</v>
      </c>
      <c r="Z389" s="142">
        <v>0</v>
      </c>
      <c r="AA389" s="142">
        <v>0</v>
      </c>
      <c r="AB389" s="142">
        <v>0</v>
      </c>
      <c r="AC389" s="142">
        <v>0</v>
      </c>
      <c r="AD389" s="142">
        <v>0</v>
      </c>
      <c r="AE389" s="142">
        <v>0</v>
      </c>
      <c r="AF389" s="142">
        <v>0</v>
      </c>
      <c r="AG389" s="144">
        <v>0</v>
      </c>
      <c r="AH389" s="142">
        <v>0</v>
      </c>
      <c r="AI389" s="142">
        <v>0</v>
      </c>
      <c r="AJ389" s="144">
        <v>0</v>
      </c>
      <c r="AK389" s="144">
        <v>0</v>
      </c>
      <c r="AL389" s="143">
        <v>0</v>
      </c>
      <c r="AM389" s="144"/>
      <c r="AN389" s="144"/>
      <c r="AO389" s="144"/>
      <c r="AP389" s="144"/>
      <c r="AQ389" s="142">
        <v>0</v>
      </c>
      <c r="AR389" s="142">
        <v>0</v>
      </c>
      <c r="AS389" s="142">
        <v>0</v>
      </c>
      <c r="AT389" s="142">
        <v>0</v>
      </c>
      <c r="AU389" s="142">
        <v>0</v>
      </c>
      <c r="AV389" s="142">
        <v>0</v>
      </c>
      <c r="AW389" s="142">
        <v>0</v>
      </c>
      <c r="AX389" s="142">
        <v>0</v>
      </c>
      <c r="AY389" s="144">
        <v>0</v>
      </c>
      <c r="AZ389" s="142">
        <v>0</v>
      </c>
      <c r="BA389" s="142">
        <v>0</v>
      </c>
      <c r="BB389" s="144">
        <v>0</v>
      </c>
      <c r="BC389" s="144">
        <v>0</v>
      </c>
      <c r="BD389" s="143">
        <v>0</v>
      </c>
      <c r="BE389" s="144"/>
      <c r="BF389" s="144"/>
      <c r="BG389" s="144"/>
      <c r="BH389" s="144"/>
      <c r="BI389" s="142">
        <v>0</v>
      </c>
      <c r="BJ389" s="142">
        <v>0</v>
      </c>
      <c r="BK389" s="142">
        <v>0</v>
      </c>
      <c r="BL389" s="142">
        <v>0</v>
      </c>
      <c r="BM389" s="142">
        <v>0</v>
      </c>
      <c r="BN389" s="142">
        <v>0</v>
      </c>
      <c r="BO389" s="142">
        <v>0</v>
      </c>
      <c r="BP389" s="142">
        <v>0</v>
      </c>
      <c r="BQ389" s="144">
        <v>0</v>
      </c>
      <c r="BR389" s="142">
        <v>0</v>
      </c>
      <c r="BS389" s="142">
        <v>0</v>
      </c>
      <c r="BT389" s="144">
        <v>0</v>
      </c>
      <c r="BU389" s="144">
        <v>0</v>
      </c>
      <c r="BV389" s="143">
        <v>0</v>
      </c>
      <c r="BW389" s="144"/>
      <c r="BX389" s="144"/>
      <c r="BY389" s="144"/>
      <c r="BZ389" s="144"/>
      <c r="CA389" s="142">
        <v>0</v>
      </c>
      <c r="CB389" s="142">
        <v>0</v>
      </c>
      <c r="CC389" s="142">
        <v>0</v>
      </c>
      <c r="CD389" s="142">
        <v>0</v>
      </c>
      <c r="CE389" s="142">
        <v>0</v>
      </c>
      <c r="CF389" s="142">
        <v>0</v>
      </c>
      <c r="CG389" s="142">
        <v>0</v>
      </c>
      <c r="CH389" s="142">
        <v>0</v>
      </c>
      <c r="CI389" s="144">
        <v>0</v>
      </c>
      <c r="CJ389" s="142">
        <v>0</v>
      </c>
      <c r="CK389" s="142">
        <v>0</v>
      </c>
      <c r="CL389" s="144">
        <v>0</v>
      </c>
      <c r="CM389" s="144">
        <v>0</v>
      </c>
      <c r="CN389" s="143">
        <v>0</v>
      </c>
      <c r="CO389" s="144"/>
      <c r="CP389" s="144"/>
      <c r="CQ389" s="144"/>
      <c r="CR389" s="144"/>
      <c r="CS389" s="142">
        <v>0</v>
      </c>
      <c r="CT389" s="142">
        <v>0</v>
      </c>
      <c r="CU389" s="142">
        <v>0</v>
      </c>
      <c r="CV389" s="142">
        <v>0</v>
      </c>
      <c r="CW389" s="142">
        <v>0</v>
      </c>
      <c r="CX389" s="142">
        <v>0</v>
      </c>
      <c r="CY389" s="142">
        <v>0</v>
      </c>
      <c r="CZ389" s="142">
        <v>0</v>
      </c>
      <c r="DA389" s="144">
        <v>0</v>
      </c>
      <c r="DB389" s="142">
        <v>0</v>
      </c>
      <c r="DC389" s="142">
        <v>0</v>
      </c>
      <c r="DD389" s="144">
        <v>0</v>
      </c>
      <c r="DE389" s="144">
        <v>0</v>
      </c>
      <c r="DF389" s="143">
        <v>0</v>
      </c>
    </row>
    <row r="390" spans="1:110" ht="12.75" hidden="1" customHeight="1" outlineLevel="2" x14ac:dyDescent="0.25">
      <c r="A390" s="141">
        <v>2601</v>
      </c>
      <c r="B390" s="141" t="s">
        <v>626</v>
      </c>
      <c r="C390" s="141"/>
      <c r="D390" s="141"/>
      <c r="E390" s="141"/>
      <c r="F390" s="142">
        <v>0</v>
      </c>
      <c r="G390" s="142">
        <v>0</v>
      </c>
      <c r="H390" s="142">
        <v>0</v>
      </c>
      <c r="I390" s="142">
        <v>0</v>
      </c>
      <c r="J390" s="142">
        <v>0</v>
      </c>
      <c r="K390" s="142">
        <v>0</v>
      </c>
      <c r="L390" s="142">
        <v>0</v>
      </c>
      <c r="M390" s="142">
        <v>0</v>
      </c>
      <c r="N390" s="142">
        <v>0</v>
      </c>
      <c r="O390" s="142">
        <v>0</v>
      </c>
      <c r="P390" s="142">
        <v>0</v>
      </c>
      <c r="Q390" s="142">
        <v>0</v>
      </c>
      <c r="R390" s="142" t="s">
        <v>61</v>
      </c>
      <c r="S390" s="142">
        <v>0</v>
      </c>
      <c r="T390" s="143">
        <v>0</v>
      </c>
      <c r="U390" s="144"/>
      <c r="V390" s="144"/>
      <c r="W390" s="144"/>
      <c r="X390" s="144"/>
      <c r="Y390" s="142">
        <v>0</v>
      </c>
      <c r="Z390" s="142">
        <v>0</v>
      </c>
      <c r="AA390" s="142">
        <v>0</v>
      </c>
      <c r="AB390" s="142">
        <v>0</v>
      </c>
      <c r="AC390" s="142">
        <v>0</v>
      </c>
      <c r="AD390" s="142">
        <v>0</v>
      </c>
      <c r="AE390" s="142">
        <v>0</v>
      </c>
      <c r="AF390" s="142">
        <v>0</v>
      </c>
      <c r="AG390" s="144">
        <v>0</v>
      </c>
      <c r="AH390" s="142">
        <v>0</v>
      </c>
      <c r="AI390" s="142">
        <v>0</v>
      </c>
      <c r="AJ390" s="144">
        <v>0</v>
      </c>
      <c r="AK390" s="144">
        <v>0</v>
      </c>
      <c r="AL390" s="143">
        <v>0</v>
      </c>
      <c r="AM390" s="144"/>
      <c r="AN390" s="144"/>
      <c r="AO390" s="144"/>
      <c r="AP390" s="144"/>
      <c r="AQ390" s="142">
        <v>0</v>
      </c>
      <c r="AR390" s="142">
        <v>0</v>
      </c>
      <c r="AS390" s="142">
        <v>0</v>
      </c>
      <c r="AT390" s="142">
        <v>0</v>
      </c>
      <c r="AU390" s="142">
        <v>0</v>
      </c>
      <c r="AV390" s="142">
        <v>0</v>
      </c>
      <c r="AW390" s="142">
        <v>0</v>
      </c>
      <c r="AX390" s="142">
        <v>0</v>
      </c>
      <c r="AY390" s="144">
        <v>0</v>
      </c>
      <c r="AZ390" s="142">
        <v>0</v>
      </c>
      <c r="BA390" s="142">
        <v>0</v>
      </c>
      <c r="BB390" s="144">
        <v>0</v>
      </c>
      <c r="BC390" s="144">
        <v>0</v>
      </c>
      <c r="BD390" s="143">
        <v>0</v>
      </c>
      <c r="BE390" s="144"/>
      <c r="BF390" s="144"/>
      <c r="BG390" s="144"/>
      <c r="BH390" s="144"/>
      <c r="BI390" s="142">
        <v>0</v>
      </c>
      <c r="BJ390" s="142">
        <v>0</v>
      </c>
      <c r="BK390" s="142">
        <v>0</v>
      </c>
      <c r="BL390" s="142">
        <v>0</v>
      </c>
      <c r="BM390" s="142">
        <v>0</v>
      </c>
      <c r="BN390" s="142">
        <v>0</v>
      </c>
      <c r="BO390" s="142">
        <v>0</v>
      </c>
      <c r="BP390" s="142">
        <v>0</v>
      </c>
      <c r="BQ390" s="144">
        <v>0</v>
      </c>
      <c r="BR390" s="142">
        <v>0</v>
      </c>
      <c r="BS390" s="142">
        <v>0</v>
      </c>
      <c r="BT390" s="144">
        <v>0</v>
      </c>
      <c r="BU390" s="144">
        <v>0</v>
      </c>
      <c r="BV390" s="143">
        <v>0</v>
      </c>
      <c r="BW390" s="144"/>
      <c r="BX390" s="144"/>
      <c r="BY390" s="144"/>
      <c r="BZ390" s="144"/>
      <c r="CA390" s="142">
        <v>0</v>
      </c>
      <c r="CB390" s="142">
        <v>0</v>
      </c>
      <c r="CC390" s="142">
        <v>0</v>
      </c>
      <c r="CD390" s="142">
        <v>0</v>
      </c>
      <c r="CE390" s="142">
        <v>0</v>
      </c>
      <c r="CF390" s="142">
        <v>0</v>
      </c>
      <c r="CG390" s="142">
        <v>0</v>
      </c>
      <c r="CH390" s="142">
        <v>0</v>
      </c>
      <c r="CI390" s="144">
        <v>0</v>
      </c>
      <c r="CJ390" s="142">
        <v>0</v>
      </c>
      <c r="CK390" s="142">
        <v>0</v>
      </c>
      <c r="CL390" s="144">
        <v>0</v>
      </c>
      <c r="CM390" s="144">
        <v>0</v>
      </c>
      <c r="CN390" s="143">
        <v>0</v>
      </c>
      <c r="CO390" s="144"/>
      <c r="CP390" s="144"/>
      <c r="CQ390" s="144"/>
      <c r="CR390" s="144"/>
      <c r="CS390" s="142">
        <v>0</v>
      </c>
      <c r="CT390" s="142">
        <v>0</v>
      </c>
      <c r="CU390" s="142">
        <v>0</v>
      </c>
      <c r="CV390" s="142">
        <v>0</v>
      </c>
      <c r="CW390" s="142">
        <v>0</v>
      </c>
      <c r="CX390" s="142">
        <v>0</v>
      </c>
      <c r="CY390" s="142">
        <v>0</v>
      </c>
      <c r="CZ390" s="142">
        <v>0</v>
      </c>
      <c r="DA390" s="144">
        <v>0</v>
      </c>
      <c r="DB390" s="142">
        <v>0</v>
      </c>
      <c r="DC390" s="142">
        <v>0</v>
      </c>
      <c r="DD390" s="144">
        <v>0</v>
      </c>
      <c r="DE390" s="144">
        <v>0</v>
      </c>
      <c r="DF390" s="143">
        <v>0</v>
      </c>
    </row>
    <row r="391" spans="1:110" ht="12.75" hidden="1" customHeight="1" outlineLevel="2" x14ac:dyDescent="0.25">
      <c r="A391" s="141">
        <v>2602</v>
      </c>
      <c r="B391" s="141" t="s">
        <v>627</v>
      </c>
      <c r="C391" s="141"/>
      <c r="D391" s="141"/>
      <c r="E391" s="141"/>
      <c r="F391" s="142">
        <v>0</v>
      </c>
      <c r="G391" s="142">
        <v>0</v>
      </c>
      <c r="H391" s="142">
        <v>0</v>
      </c>
      <c r="I391" s="142">
        <v>0</v>
      </c>
      <c r="J391" s="142">
        <v>0</v>
      </c>
      <c r="K391" s="142">
        <v>0</v>
      </c>
      <c r="L391" s="142">
        <v>0</v>
      </c>
      <c r="M391" s="142">
        <v>0</v>
      </c>
      <c r="N391" s="142">
        <v>0</v>
      </c>
      <c r="O391" s="142">
        <v>0</v>
      </c>
      <c r="P391" s="142">
        <v>0</v>
      </c>
      <c r="Q391" s="142">
        <v>0</v>
      </c>
      <c r="R391" s="142" t="s">
        <v>61</v>
      </c>
      <c r="S391" s="142">
        <v>0</v>
      </c>
      <c r="T391" s="143">
        <v>0</v>
      </c>
      <c r="U391" s="144"/>
      <c r="V391" s="144"/>
      <c r="W391" s="144"/>
      <c r="X391" s="144"/>
      <c r="Y391" s="142">
        <v>0</v>
      </c>
      <c r="Z391" s="142">
        <v>0</v>
      </c>
      <c r="AA391" s="142">
        <v>0</v>
      </c>
      <c r="AB391" s="142">
        <v>0</v>
      </c>
      <c r="AC391" s="142">
        <v>0</v>
      </c>
      <c r="AD391" s="142">
        <v>0</v>
      </c>
      <c r="AE391" s="142">
        <v>0</v>
      </c>
      <c r="AF391" s="142">
        <v>0</v>
      </c>
      <c r="AG391" s="144">
        <v>0</v>
      </c>
      <c r="AH391" s="142">
        <v>0</v>
      </c>
      <c r="AI391" s="142">
        <v>0</v>
      </c>
      <c r="AJ391" s="144">
        <v>0</v>
      </c>
      <c r="AK391" s="144">
        <v>0</v>
      </c>
      <c r="AL391" s="143">
        <v>0</v>
      </c>
      <c r="AM391" s="144"/>
      <c r="AN391" s="144"/>
      <c r="AO391" s="144"/>
      <c r="AP391" s="144"/>
      <c r="AQ391" s="142">
        <v>0</v>
      </c>
      <c r="AR391" s="142">
        <v>0</v>
      </c>
      <c r="AS391" s="142">
        <v>0</v>
      </c>
      <c r="AT391" s="142">
        <v>0</v>
      </c>
      <c r="AU391" s="142">
        <v>0</v>
      </c>
      <c r="AV391" s="142">
        <v>0</v>
      </c>
      <c r="AW391" s="142">
        <v>0</v>
      </c>
      <c r="AX391" s="142">
        <v>0</v>
      </c>
      <c r="AY391" s="144">
        <v>0</v>
      </c>
      <c r="AZ391" s="142">
        <v>0</v>
      </c>
      <c r="BA391" s="142">
        <v>0</v>
      </c>
      <c r="BB391" s="144">
        <v>0</v>
      </c>
      <c r="BC391" s="144">
        <v>0</v>
      </c>
      <c r="BD391" s="143">
        <v>0</v>
      </c>
      <c r="BE391" s="144"/>
      <c r="BF391" s="144"/>
      <c r="BG391" s="144"/>
      <c r="BH391" s="144"/>
      <c r="BI391" s="142">
        <v>0</v>
      </c>
      <c r="BJ391" s="142">
        <v>0</v>
      </c>
      <c r="BK391" s="142">
        <v>0</v>
      </c>
      <c r="BL391" s="142">
        <v>0</v>
      </c>
      <c r="BM391" s="142">
        <v>0</v>
      </c>
      <c r="BN391" s="142">
        <v>0</v>
      </c>
      <c r="BO391" s="142">
        <v>0</v>
      </c>
      <c r="BP391" s="142">
        <v>0</v>
      </c>
      <c r="BQ391" s="144">
        <v>0</v>
      </c>
      <c r="BR391" s="142">
        <v>0</v>
      </c>
      <c r="BS391" s="142">
        <v>0</v>
      </c>
      <c r="BT391" s="144">
        <v>0</v>
      </c>
      <c r="BU391" s="144">
        <v>0</v>
      </c>
      <c r="BV391" s="143">
        <v>0</v>
      </c>
      <c r="BW391" s="144"/>
      <c r="BX391" s="144"/>
      <c r="BY391" s="144"/>
      <c r="BZ391" s="144"/>
      <c r="CA391" s="142">
        <v>0</v>
      </c>
      <c r="CB391" s="142">
        <v>0</v>
      </c>
      <c r="CC391" s="142">
        <v>0</v>
      </c>
      <c r="CD391" s="142">
        <v>0</v>
      </c>
      <c r="CE391" s="142">
        <v>0</v>
      </c>
      <c r="CF391" s="142">
        <v>0</v>
      </c>
      <c r="CG391" s="142">
        <v>0</v>
      </c>
      <c r="CH391" s="142">
        <v>0</v>
      </c>
      <c r="CI391" s="144">
        <v>0</v>
      </c>
      <c r="CJ391" s="142">
        <v>0</v>
      </c>
      <c r="CK391" s="142">
        <v>0</v>
      </c>
      <c r="CL391" s="144">
        <v>0</v>
      </c>
      <c r="CM391" s="144">
        <v>0</v>
      </c>
      <c r="CN391" s="143">
        <v>0</v>
      </c>
      <c r="CO391" s="144"/>
      <c r="CP391" s="144"/>
      <c r="CQ391" s="144"/>
      <c r="CR391" s="144"/>
      <c r="CS391" s="142">
        <v>0</v>
      </c>
      <c r="CT391" s="142">
        <v>0</v>
      </c>
      <c r="CU391" s="142">
        <v>0</v>
      </c>
      <c r="CV391" s="142">
        <v>0</v>
      </c>
      <c r="CW391" s="142">
        <v>0</v>
      </c>
      <c r="CX391" s="142">
        <v>0</v>
      </c>
      <c r="CY391" s="142">
        <v>0</v>
      </c>
      <c r="CZ391" s="142">
        <v>0</v>
      </c>
      <c r="DA391" s="144">
        <v>0</v>
      </c>
      <c r="DB391" s="142">
        <v>0</v>
      </c>
      <c r="DC391" s="142">
        <v>0</v>
      </c>
      <c r="DD391" s="144">
        <v>0</v>
      </c>
      <c r="DE391" s="144">
        <v>0</v>
      </c>
      <c r="DF391" s="143">
        <v>0</v>
      </c>
    </row>
    <row r="392" spans="1:110" ht="12.75" hidden="1" customHeight="1" outlineLevel="2" x14ac:dyDescent="0.25">
      <c r="A392" s="141">
        <v>2603</v>
      </c>
      <c r="B392" s="141" t="s">
        <v>628</v>
      </c>
      <c r="C392" s="141"/>
      <c r="D392" s="141"/>
      <c r="E392" s="141"/>
      <c r="F392" s="142">
        <v>0</v>
      </c>
      <c r="G392" s="142">
        <v>0</v>
      </c>
      <c r="H392" s="142">
        <v>0</v>
      </c>
      <c r="I392" s="142">
        <v>0</v>
      </c>
      <c r="J392" s="142">
        <v>0</v>
      </c>
      <c r="K392" s="142">
        <v>0</v>
      </c>
      <c r="L392" s="142">
        <v>0</v>
      </c>
      <c r="M392" s="142">
        <v>0</v>
      </c>
      <c r="N392" s="142">
        <v>0</v>
      </c>
      <c r="O392" s="142">
        <v>0</v>
      </c>
      <c r="P392" s="142">
        <v>0</v>
      </c>
      <c r="Q392" s="142">
        <v>0</v>
      </c>
      <c r="R392" s="142" t="s">
        <v>61</v>
      </c>
      <c r="S392" s="142">
        <v>0</v>
      </c>
      <c r="T392" s="143">
        <v>0</v>
      </c>
      <c r="U392" s="144"/>
      <c r="V392" s="144"/>
      <c r="W392" s="144"/>
      <c r="X392" s="144"/>
      <c r="Y392" s="142">
        <v>0</v>
      </c>
      <c r="Z392" s="142">
        <v>0</v>
      </c>
      <c r="AA392" s="142">
        <v>0</v>
      </c>
      <c r="AB392" s="142">
        <v>0</v>
      </c>
      <c r="AC392" s="142">
        <v>0</v>
      </c>
      <c r="AD392" s="142">
        <v>0</v>
      </c>
      <c r="AE392" s="142">
        <v>0</v>
      </c>
      <c r="AF392" s="142">
        <v>0</v>
      </c>
      <c r="AG392" s="144">
        <v>0</v>
      </c>
      <c r="AH392" s="142">
        <v>0</v>
      </c>
      <c r="AI392" s="142">
        <v>0</v>
      </c>
      <c r="AJ392" s="144">
        <v>0</v>
      </c>
      <c r="AK392" s="144">
        <v>0</v>
      </c>
      <c r="AL392" s="143">
        <v>0</v>
      </c>
      <c r="AM392" s="144"/>
      <c r="AN392" s="144"/>
      <c r="AO392" s="144"/>
      <c r="AP392" s="144"/>
      <c r="AQ392" s="142">
        <v>0</v>
      </c>
      <c r="AR392" s="142">
        <v>0</v>
      </c>
      <c r="AS392" s="142">
        <v>0</v>
      </c>
      <c r="AT392" s="142">
        <v>0</v>
      </c>
      <c r="AU392" s="142">
        <v>0</v>
      </c>
      <c r="AV392" s="142">
        <v>0</v>
      </c>
      <c r="AW392" s="142">
        <v>0</v>
      </c>
      <c r="AX392" s="142">
        <v>0</v>
      </c>
      <c r="AY392" s="144">
        <v>0</v>
      </c>
      <c r="AZ392" s="142">
        <v>0</v>
      </c>
      <c r="BA392" s="142">
        <v>0</v>
      </c>
      <c r="BB392" s="144">
        <v>0</v>
      </c>
      <c r="BC392" s="144">
        <v>0</v>
      </c>
      <c r="BD392" s="143">
        <v>0</v>
      </c>
      <c r="BE392" s="144"/>
      <c r="BF392" s="144"/>
      <c r="BG392" s="144"/>
      <c r="BH392" s="144"/>
      <c r="BI392" s="142">
        <v>0</v>
      </c>
      <c r="BJ392" s="142">
        <v>0</v>
      </c>
      <c r="BK392" s="142">
        <v>0</v>
      </c>
      <c r="BL392" s="142">
        <v>0</v>
      </c>
      <c r="BM392" s="142">
        <v>0</v>
      </c>
      <c r="BN392" s="142">
        <v>0</v>
      </c>
      <c r="BO392" s="142">
        <v>0</v>
      </c>
      <c r="BP392" s="142">
        <v>0</v>
      </c>
      <c r="BQ392" s="144">
        <v>0</v>
      </c>
      <c r="BR392" s="142">
        <v>0</v>
      </c>
      <c r="BS392" s="142">
        <v>0</v>
      </c>
      <c r="BT392" s="144">
        <v>0</v>
      </c>
      <c r="BU392" s="144">
        <v>0</v>
      </c>
      <c r="BV392" s="143">
        <v>0</v>
      </c>
      <c r="BW392" s="144"/>
      <c r="BX392" s="144"/>
      <c r="BY392" s="144"/>
      <c r="BZ392" s="144"/>
      <c r="CA392" s="142">
        <v>0</v>
      </c>
      <c r="CB392" s="142">
        <v>0</v>
      </c>
      <c r="CC392" s="142">
        <v>0</v>
      </c>
      <c r="CD392" s="142">
        <v>0</v>
      </c>
      <c r="CE392" s="142">
        <v>0</v>
      </c>
      <c r="CF392" s="142">
        <v>0</v>
      </c>
      <c r="CG392" s="142">
        <v>0</v>
      </c>
      <c r="CH392" s="142">
        <v>0</v>
      </c>
      <c r="CI392" s="144">
        <v>0</v>
      </c>
      <c r="CJ392" s="142">
        <v>0</v>
      </c>
      <c r="CK392" s="142">
        <v>0</v>
      </c>
      <c r="CL392" s="144">
        <v>0</v>
      </c>
      <c r="CM392" s="144">
        <v>0</v>
      </c>
      <c r="CN392" s="143">
        <v>0</v>
      </c>
      <c r="CO392" s="144"/>
      <c r="CP392" s="144"/>
      <c r="CQ392" s="144"/>
      <c r="CR392" s="144"/>
      <c r="CS392" s="142">
        <v>0</v>
      </c>
      <c r="CT392" s="142">
        <v>0</v>
      </c>
      <c r="CU392" s="142">
        <v>0</v>
      </c>
      <c r="CV392" s="142">
        <v>0</v>
      </c>
      <c r="CW392" s="142">
        <v>0</v>
      </c>
      <c r="CX392" s="142">
        <v>0</v>
      </c>
      <c r="CY392" s="142">
        <v>0</v>
      </c>
      <c r="CZ392" s="142">
        <v>0</v>
      </c>
      <c r="DA392" s="144">
        <v>0</v>
      </c>
      <c r="DB392" s="142">
        <v>0</v>
      </c>
      <c r="DC392" s="142">
        <v>0</v>
      </c>
      <c r="DD392" s="144">
        <v>0</v>
      </c>
      <c r="DE392" s="144">
        <v>0</v>
      </c>
      <c r="DF392" s="143">
        <v>0</v>
      </c>
    </row>
    <row r="393" spans="1:110" ht="12.75" hidden="1" customHeight="1" outlineLevel="2" x14ac:dyDescent="0.25">
      <c r="A393" s="141">
        <v>2604</v>
      </c>
      <c r="B393" s="141" t="s">
        <v>629</v>
      </c>
      <c r="C393" s="141"/>
      <c r="D393" s="141"/>
      <c r="E393" s="141"/>
      <c r="F393" s="142">
        <v>0</v>
      </c>
      <c r="G393" s="142">
        <v>0</v>
      </c>
      <c r="H393" s="142">
        <v>0</v>
      </c>
      <c r="I393" s="142">
        <v>0</v>
      </c>
      <c r="J393" s="142">
        <v>0</v>
      </c>
      <c r="K393" s="142">
        <v>0</v>
      </c>
      <c r="L393" s="142">
        <v>0</v>
      </c>
      <c r="M393" s="142">
        <v>0</v>
      </c>
      <c r="N393" s="142">
        <v>0</v>
      </c>
      <c r="O393" s="142">
        <v>0</v>
      </c>
      <c r="P393" s="142">
        <v>0</v>
      </c>
      <c r="Q393" s="142">
        <v>0</v>
      </c>
      <c r="R393" s="142" t="s">
        <v>61</v>
      </c>
      <c r="S393" s="142">
        <v>0</v>
      </c>
      <c r="T393" s="143">
        <v>0</v>
      </c>
      <c r="U393" s="144"/>
      <c r="V393" s="144"/>
      <c r="W393" s="144"/>
      <c r="X393" s="144"/>
      <c r="Y393" s="142">
        <v>0</v>
      </c>
      <c r="Z393" s="142">
        <v>0</v>
      </c>
      <c r="AA393" s="142">
        <v>0</v>
      </c>
      <c r="AB393" s="142">
        <v>0</v>
      </c>
      <c r="AC393" s="142">
        <v>0</v>
      </c>
      <c r="AD393" s="142">
        <v>0</v>
      </c>
      <c r="AE393" s="142">
        <v>0</v>
      </c>
      <c r="AF393" s="142">
        <v>0</v>
      </c>
      <c r="AG393" s="144">
        <v>0</v>
      </c>
      <c r="AH393" s="142">
        <v>0</v>
      </c>
      <c r="AI393" s="142">
        <v>0</v>
      </c>
      <c r="AJ393" s="144">
        <v>0</v>
      </c>
      <c r="AK393" s="144">
        <v>0</v>
      </c>
      <c r="AL393" s="143">
        <v>0</v>
      </c>
      <c r="AM393" s="144"/>
      <c r="AN393" s="144"/>
      <c r="AO393" s="144"/>
      <c r="AP393" s="144"/>
      <c r="AQ393" s="142">
        <v>0</v>
      </c>
      <c r="AR393" s="142">
        <v>0</v>
      </c>
      <c r="AS393" s="142">
        <v>0</v>
      </c>
      <c r="AT393" s="142">
        <v>0</v>
      </c>
      <c r="AU393" s="142">
        <v>0</v>
      </c>
      <c r="AV393" s="142">
        <v>0</v>
      </c>
      <c r="AW393" s="142">
        <v>0</v>
      </c>
      <c r="AX393" s="142">
        <v>0</v>
      </c>
      <c r="AY393" s="144">
        <v>0</v>
      </c>
      <c r="AZ393" s="142">
        <v>0</v>
      </c>
      <c r="BA393" s="142">
        <v>0</v>
      </c>
      <c r="BB393" s="144">
        <v>0</v>
      </c>
      <c r="BC393" s="144">
        <v>0</v>
      </c>
      <c r="BD393" s="143">
        <v>0</v>
      </c>
      <c r="BE393" s="144"/>
      <c r="BF393" s="144"/>
      <c r="BG393" s="144"/>
      <c r="BH393" s="144"/>
      <c r="BI393" s="142">
        <v>0</v>
      </c>
      <c r="BJ393" s="142">
        <v>0</v>
      </c>
      <c r="BK393" s="142">
        <v>0</v>
      </c>
      <c r="BL393" s="142">
        <v>0</v>
      </c>
      <c r="BM393" s="142">
        <v>0</v>
      </c>
      <c r="BN393" s="142">
        <v>0</v>
      </c>
      <c r="BO393" s="142">
        <v>0</v>
      </c>
      <c r="BP393" s="142">
        <v>0</v>
      </c>
      <c r="BQ393" s="144">
        <v>0</v>
      </c>
      <c r="BR393" s="142">
        <v>0</v>
      </c>
      <c r="BS393" s="142">
        <v>0</v>
      </c>
      <c r="BT393" s="144">
        <v>0</v>
      </c>
      <c r="BU393" s="144">
        <v>0</v>
      </c>
      <c r="BV393" s="143">
        <v>0</v>
      </c>
      <c r="BW393" s="144"/>
      <c r="BX393" s="144"/>
      <c r="BY393" s="144"/>
      <c r="BZ393" s="144"/>
      <c r="CA393" s="142">
        <v>0</v>
      </c>
      <c r="CB393" s="142">
        <v>0</v>
      </c>
      <c r="CC393" s="142">
        <v>0</v>
      </c>
      <c r="CD393" s="142">
        <v>0</v>
      </c>
      <c r="CE393" s="142">
        <v>0</v>
      </c>
      <c r="CF393" s="142">
        <v>0</v>
      </c>
      <c r="CG393" s="142">
        <v>0</v>
      </c>
      <c r="CH393" s="142">
        <v>0</v>
      </c>
      <c r="CI393" s="144">
        <v>0</v>
      </c>
      <c r="CJ393" s="142">
        <v>0</v>
      </c>
      <c r="CK393" s="142">
        <v>0</v>
      </c>
      <c r="CL393" s="144">
        <v>0</v>
      </c>
      <c r="CM393" s="144">
        <v>0</v>
      </c>
      <c r="CN393" s="143">
        <v>0</v>
      </c>
      <c r="CO393" s="144"/>
      <c r="CP393" s="144"/>
      <c r="CQ393" s="144"/>
      <c r="CR393" s="144"/>
      <c r="CS393" s="142">
        <v>0</v>
      </c>
      <c r="CT393" s="142">
        <v>0</v>
      </c>
      <c r="CU393" s="142">
        <v>0</v>
      </c>
      <c r="CV393" s="142">
        <v>0</v>
      </c>
      <c r="CW393" s="142">
        <v>0</v>
      </c>
      <c r="CX393" s="142">
        <v>0</v>
      </c>
      <c r="CY393" s="142">
        <v>0</v>
      </c>
      <c r="CZ393" s="142">
        <v>0</v>
      </c>
      <c r="DA393" s="144">
        <v>0</v>
      </c>
      <c r="DB393" s="142">
        <v>0</v>
      </c>
      <c r="DC393" s="142">
        <v>0</v>
      </c>
      <c r="DD393" s="144">
        <v>0</v>
      </c>
      <c r="DE393" s="144">
        <v>0</v>
      </c>
      <c r="DF393" s="143">
        <v>0</v>
      </c>
    </row>
    <row r="394" spans="1:110" ht="12.75" hidden="1" customHeight="1" outlineLevel="2" x14ac:dyDescent="0.25">
      <c r="A394" s="141">
        <v>2605</v>
      </c>
      <c r="B394" s="141" t="s">
        <v>630</v>
      </c>
      <c r="C394" s="141"/>
      <c r="D394" s="141"/>
      <c r="E394" s="141"/>
      <c r="F394" s="142">
        <v>0</v>
      </c>
      <c r="G394" s="142">
        <v>0</v>
      </c>
      <c r="H394" s="142">
        <v>0</v>
      </c>
      <c r="I394" s="142">
        <v>0</v>
      </c>
      <c r="J394" s="142">
        <v>0</v>
      </c>
      <c r="K394" s="142">
        <v>0</v>
      </c>
      <c r="L394" s="142">
        <v>0</v>
      </c>
      <c r="M394" s="142">
        <v>0</v>
      </c>
      <c r="N394" s="142">
        <v>0</v>
      </c>
      <c r="O394" s="142">
        <v>0</v>
      </c>
      <c r="P394" s="142">
        <v>0</v>
      </c>
      <c r="Q394" s="142">
        <v>0</v>
      </c>
      <c r="R394" s="142" t="s">
        <v>61</v>
      </c>
      <c r="S394" s="142">
        <v>0</v>
      </c>
      <c r="T394" s="143">
        <v>0</v>
      </c>
      <c r="U394" s="144"/>
      <c r="V394" s="144"/>
      <c r="W394" s="144"/>
      <c r="X394" s="144"/>
      <c r="Y394" s="142">
        <v>0</v>
      </c>
      <c r="Z394" s="142">
        <v>0</v>
      </c>
      <c r="AA394" s="142">
        <v>0</v>
      </c>
      <c r="AB394" s="142">
        <v>0</v>
      </c>
      <c r="AC394" s="142">
        <v>0</v>
      </c>
      <c r="AD394" s="142">
        <v>0</v>
      </c>
      <c r="AE394" s="142">
        <v>0</v>
      </c>
      <c r="AF394" s="142">
        <v>0</v>
      </c>
      <c r="AG394" s="144">
        <v>0</v>
      </c>
      <c r="AH394" s="142">
        <v>0</v>
      </c>
      <c r="AI394" s="142">
        <v>0</v>
      </c>
      <c r="AJ394" s="144">
        <v>0</v>
      </c>
      <c r="AK394" s="144">
        <v>0</v>
      </c>
      <c r="AL394" s="143">
        <v>0</v>
      </c>
      <c r="AM394" s="144"/>
      <c r="AN394" s="144"/>
      <c r="AO394" s="144"/>
      <c r="AP394" s="144"/>
      <c r="AQ394" s="142">
        <v>0</v>
      </c>
      <c r="AR394" s="142">
        <v>0</v>
      </c>
      <c r="AS394" s="142">
        <v>0</v>
      </c>
      <c r="AT394" s="142">
        <v>0</v>
      </c>
      <c r="AU394" s="142">
        <v>0</v>
      </c>
      <c r="AV394" s="142">
        <v>0</v>
      </c>
      <c r="AW394" s="142">
        <v>0</v>
      </c>
      <c r="AX394" s="142">
        <v>0</v>
      </c>
      <c r="AY394" s="144">
        <v>0</v>
      </c>
      <c r="AZ394" s="142">
        <v>0</v>
      </c>
      <c r="BA394" s="142">
        <v>0</v>
      </c>
      <c r="BB394" s="144">
        <v>0</v>
      </c>
      <c r="BC394" s="144">
        <v>0</v>
      </c>
      <c r="BD394" s="143">
        <v>0</v>
      </c>
      <c r="BE394" s="144"/>
      <c r="BF394" s="144"/>
      <c r="BG394" s="144"/>
      <c r="BH394" s="144"/>
      <c r="BI394" s="142">
        <v>0</v>
      </c>
      <c r="BJ394" s="142">
        <v>0</v>
      </c>
      <c r="BK394" s="142">
        <v>0</v>
      </c>
      <c r="BL394" s="142">
        <v>0</v>
      </c>
      <c r="BM394" s="142">
        <v>0</v>
      </c>
      <c r="BN394" s="142">
        <v>0</v>
      </c>
      <c r="BO394" s="142">
        <v>0</v>
      </c>
      <c r="BP394" s="142">
        <v>0</v>
      </c>
      <c r="BQ394" s="144">
        <v>0</v>
      </c>
      <c r="BR394" s="142">
        <v>0</v>
      </c>
      <c r="BS394" s="142">
        <v>0</v>
      </c>
      <c r="BT394" s="144">
        <v>0</v>
      </c>
      <c r="BU394" s="144">
        <v>0</v>
      </c>
      <c r="BV394" s="143">
        <v>0</v>
      </c>
      <c r="BW394" s="144"/>
      <c r="BX394" s="144"/>
      <c r="BY394" s="144"/>
      <c r="BZ394" s="144"/>
      <c r="CA394" s="142">
        <v>0</v>
      </c>
      <c r="CB394" s="142">
        <v>0</v>
      </c>
      <c r="CC394" s="142">
        <v>0</v>
      </c>
      <c r="CD394" s="142">
        <v>0</v>
      </c>
      <c r="CE394" s="142">
        <v>0</v>
      </c>
      <c r="CF394" s="142">
        <v>0</v>
      </c>
      <c r="CG394" s="142">
        <v>0</v>
      </c>
      <c r="CH394" s="142">
        <v>0</v>
      </c>
      <c r="CI394" s="144">
        <v>0</v>
      </c>
      <c r="CJ394" s="142">
        <v>0</v>
      </c>
      <c r="CK394" s="142">
        <v>0</v>
      </c>
      <c r="CL394" s="144">
        <v>0</v>
      </c>
      <c r="CM394" s="144">
        <v>0</v>
      </c>
      <c r="CN394" s="143">
        <v>0</v>
      </c>
      <c r="CO394" s="144"/>
      <c r="CP394" s="144"/>
      <c r="CQ394" s="144"/>
      <c r="CR394" s="144"/>
      <c r="CS394" s="142">
        <v>0</v>
      </c>
      <c r="CT394" s="142">
        <v>0</v>
      </c>
      <c r="CU394" s="142">
        <v>0</v>
      </c>
      <c r="CV394" s="142">
        <v>0</v>
      </c>
      <c r="CW394" s="142">
        <v>0</v>
      </c>
      <c r="CX394" s="142">
        <v>0</v>
      </c>
      <c r="CY394" s="142">
        <v>0</v>
      </c>
      <c r="CZ394" s="142">
        <v>0</v>
      </c>
      <c r="DA394" s="144">
        <v>0</v>
      </c>
      <c r="DB394" s="142">
        <v>0</v>
      </c>
      <c r="DC394" s="142">
        <v>0</v>
      </c>
      <c r="DD394" s="144">
        <v>0</v>
      </c>
      <c r="DE394" s="144">
        <v>0</v>
      </c>
      <c r="DF394" s="143">
        <v>0</v>
      </c>
    </row>
    <row r="395" spans="1:110" ht="12.75" hidden="1" customHeight="1" outlineLevel="2" x14ac:dyDescent="0.25">
      <c r="A395" s="141">
        <v>2900</v>
      </c>
      <c r="B395" s="141" t="s">
        <v>631</v>
      </c>
      <c r="C395" s="141"/>
      <c r="D395" s="141"/>
      <c r="E395" s="141"/>
      <c r="F395" s="142">
        <v>0</v>
      </c>
      <c r="G395" s="142">
        <v>24250.545454545456</v>
      </c>
      <c r="H395" s="142">
        <v>24250.545454545452</v>
      </c>
      <c r="I395" s="142">
        <v>24250.545454545456</v>
      </c>
      <c r="J395" s="142">
        <v>24250.545454545456</v>
      </c>
      <c r="K395" s="142">
        <v>24250.545454545452</v>
      </c>
      <c r="L395" s="142">
        <v>24250.545454545452</v>
      </c>
      <c r="M395" s="142">
        <v>24250.545454545452</v>
      </c>
      <c r="N395" s="142">
        <v>24250.545454545456</v>
      </c>
      <c r="O395" s="142">
        <v>24250.545454545452</v>
      </c>
      <c r="P395" s="142">
        <v>24250.545454545456</v>
      </c>
      <c r="Q395" s="142">
        <v>24250.54545454547</v>
      </c>
      <c r="R395" s="142" t="s">
        <v>73</v>
      </c>
      <c r="S395" s="142">
        <v>266756</v>
      </c>
      <c r="T395" s="143">
        <v>0</v>
      </c>
      <c r="U395" s="144"/>
      <c r="V395" s="144"/>
      <c r="W395" s="144"/>
      <c r="X395" s="144"/>
      <c r="Y395" s="142">
        <v>38775.723333333335</v>
      </c>
      <c r="Z395" s="142">
        <v>38775.723333333335</v>
      </c>
      <c r="AA395" s="142">
        <v>38775.723333333335</v>
      </c>
      <c r="AB395" s="142">
        <v>38775.723333333335</v>
      </c>
      <c r="AC395" s="142">
        <v>38775.723333333335</v>
      </c>
      <c r="AD395" s="142">
        <v>38775.723333333335</v>
      </c>
      <c r="AE395" s="142">
        <v>38775.723333333335</v>
      </c>
      <c r="AF395" s="142">
        <v>38775.723333333335</v>
      </c>
      <c r="AG395" s="144">
        <v>38775.723333333335</v>
      </c>
      <c r="AH395" s="142">
        <v>38775.723333333335</v>
      </c>
      <c r="AI395" s="142">
        <v>38775.723333333335</v>
      </c>
      <c r="AJ395" s="144">
        <v>38775.723333333335</v>
      </c>
      <c r="AK395" s="144">
        <v>465308.67999999993</v>
      </c>
      <c r="AL395" s="143">
        <v>0</v>
      </c>
      <c r="AM395" s="144"/>
      <c r="AN395" s="144"/>
      <c r="AO395" s="144"/>
      <c r="AP395" s="144"/>
      <c r="AQ395" s="142">
        <v>39938.995033333333</v>
      </c>
      <c r="AR395" s="142">
        <v>39938.995033333333</v>
      </c>
      <c r="AS395" s="142">
        <v>39938.995033333333</v>
      </c>
      <c r="AT395" s="142">
        <v>39938.995033333333</v>
      </c>
      <c r="AU395" s="142">
        <v>39938.995033333333</v>
      </c>
      <c r="AV395" s="142">
        <v>39938.995033333333</v>
      </c>
      <c r="AW395" s="142">
        <v>39938.995033333333</v>
      </c>
      <c r="AX395" s="142">
        <v>39938.995033333333</v>
      </c>
      <c r="AY395" s="144">
        <v>39938.995033333333</v>
      </c>
      <c r="AZ395" s="142">
        <v>39938.995033333333</v>
      </c>
      <c r="BA395" s="142">
        <v>39938.995033333333</v>
      </c>
      <c r="BB395" s="144">
        <v>39938.995033333333</v>
      </c>
      <c r="BC395" s="144">
        <v>479267.94039999996</v>
      </c>
      <c r="BD395" s="143">
        <v>0</v>
      </c>
      <c r="BE395" s="144"/>
      <c r="BF395" s="144"/>
      <c r="BG395" s="144"/>
      <c r="BH395" s="144"/>
      <c r="BI395" s="142">
        <v>41137.164884333317</v>
      </c>
      <c r="BJ395" s="142">
        <v>41137.164884333317</v>
      </c>
      <c r="BK395" s="142">
        <v>41137.164884333317</v>
      </c>
      <c r="BL395" s="142">
        <v>41137.164884333317</v>
      </c>
      <c r="BM395" s="142">
        <v>41137.164884333317</v>
      </c>
      <c r="BN395" s="142">
        <v>41137.164884333317</v>
      </c>
      <c r="BO395" s="142">
        <v>41137.164884333317</v>
      </c>
      <c r="BP395" s="142">
        <v>41137.164884333317</v>
      </c>
      <c r="BQ395" s="144">
        <v>41137.164884333317</v>
      </c>
      <c r="BR395" s="142">
        <v>41137.164884333317</v>
      </c>
      <c r="BS395" s="142">
        <v>41137.164884333317</v>
      </c>
      <c r="BT395" s="144">
        <v>41137.164884333317</v>
      </c>
      <c r="BU395" s="144">
        <v>493645.97861199995</v>
      </c>
      <c r="BV395" s="143">
        <v>0</v>
      </c>
      <c r="BW395" s="144"/>
      <c r="BX395" s="144"/>
      <c r="BY395" s="144"/>
      <c r="BZ395" s="144"/>
      <c r="CA395" s="142">
        <v>42371.279830863328</v>
      </c>
      <c r="CB395" s="142">
        <v>42371.279830863328</v>
      </c>
      <c r="CC395" s="142">
        <v>42371.279830863328</v>
      </c>
      <c r="CD395" s="142">
        <v>42371.279830863328</v>
      </c>
      <c r="CE395" s="142">
        <v>42371.279830863328</v>
      </c>
      <c r="CF395" s="142">
        <v>42371.279830863328</v>
      </c>
      <c r="CG395" s="142">
        <v>42371.279830863328</v>
      </c>
      <c r="CH395" s="142">
        <v>42371.279830863328</v>
      </c>
      <c r="CI395" s="144">
        <v>42371.279830863328</v>
      </c>
      <c r="CJ395" s="142">
        <v>42371.279830863328</v>
      </c>
      <c r="CK395" s="142">
        <v>42371.279830863328</v>
      </c>
      <c r="CL395" s="144">
        <v>42371.279830863328</v>
      </c>
      <c r="CM395" s="144">
        <v>508455.35797035997</v>
      </c>
      <c r="CN395" s="143">
        <v>0</v>
      </c>
      <c r="CO395" s="144"/>
      <c r="CP395" s="144"/>
      <c r="CQ395" s="144"/>
      <c r="CR395" s="144"/>
      <c r="CS395" s="142">
        <v>43642.418225789239</v>
      </c>
      <c r="CT395" s="142">
        <v>43642.418225789239</v>
      </c>
      <c r="CU395" s="142">
        <v>43642.418225789239</v>
      </c>
      <c r="CV395" s="142">
        <v>43642.418225789239</v>
      </c>
      <c r="CW395" s="142">
        <v>43642.418225789239</v>
      </c>
      <c r="CX395" s="142">
        <v>43642.418225789239</v>
      </c>
      <c r="CY395" s="142">
        <v>43642.418225789239</v>
      </c>
      <c r="CZ395" s="142">
        <v>43642.418225789239</v>
      </c>
      <c r="DA395" s="144">
        <v>43642.418225789239</v>
      </c>
      <c r="DB395" s="142">
        <v>43642.418225789239</v>
      </c>
      <c r="DC395" s="142">
        <v>43642.418225789239</v>
      </c>
      <c r="DD395" s="144">
        <v>43642.418225789239</v>
      </c>
      <c r="DE395" s="144">
        <v>523709.01870947087</v>
      </c>
      <c r="DF395" s="143">
        <v>0</v>
      </c>
    </row>
    <row r="396" spans="1:110" ht="12.75" hidden="1" customHeight="1" outlineLevel="2" x14ac:dyDescent="0.25">
      <c r="A396" s="141">
        <v>2904</v>
      </c>
      <c r="B396" s="141" t="s">
        <v>634</v>
      </c>
      <c r="C396" s="141"/>
      <c r="D396" s="141"/>
      <c r="E396" s="141"/>
      <c r="F396" s="142">
        <v>0</v>
      </c>
      <c r="G396" s="142">
        <v>0</v>
      </c>
      <c r="H396" s="142">
        <v>0</v>
      </c>
      <c r="I396" s="142">
        <v>0</v>
      </c>
      <c r="J396" s="142">
        <v>0</v>
      </c>
      <c r="K396" s="142">
        <v>0</v>
      </c>
      <c r="L396" s="142">
        <v>0</v>
      </c>
      <c r="M396" s="142">
        <v>0</v>
      </c>
      <c r="N396" s="142">
        <v>0</v>
      </c>
      <c r="O396" s="142">
        <v>0</v>
      </c>
      <c r="P396" s="142">
        <v>0</v>
      </c>
      <c r="Q396" s="142">
        <v>0</v>
      </c>
      <c r="R396" s="142" t="s">
        <v>61</v>
      </c>
      <c r="S396" s="142">
        <v>0</v>
      </c>
      <c r="T396" s="143">
        <v>0</v>
      </c>
      <c r="U396" s="144"/>
      <c r="V396" s="144"/>
      <c r="W396" s="144"/>
      <c r="X396" s="144"/>
      <c r="Y396" s="142">
        <v>0</v>
      </c>
      <c r="Z396" s="142">
        <v>0</v>
      </c>
      <c r="AA396" s="142">
        <v>0</v>
      </c>
      <c r="AB396" s="142">
        <v>0</v>
      </c>
      <c r="AC396" s="142">
        <v>0</v>
      </c>
      <c r="AD396" s="142">
        <v>0</v>
      </c>
      <c r="AE396" s="142">
        <v>0</v>
      </c>
      <c r="AF396" s="142">
        <v>0</v>
      </c>
      <c r="AG396" s="144">
        <v>0</v>
      </c>
      <c r="AH396" s="142">
        <v>0</v>
      </c>
      <c r="AI396" s="142">
        <v>0</v>
      </c>
      <c r="AJ396" s="144">
        <v>0</v>
      </c>
      <c r="AK396" s="144">
        <v>0</v>
      </c>
      <c r="AL396" s="143">
        <v>0</v>
      </c>
      <c r="AM396" s="144"/>
      <c r="AN396" s="144"/>
      <c r="AO396" s="144"/>
      <c r="AP396" s="144"/>
      <c r="AQ396" s="142">
        <v>0</v>
      </c>
      <c r="AR396" s="142">
        <v>0</v>
      </c>
      <c r="AS396" s="142">
        <v>0</v>
      </c>
      <c r="AT396" s="142">
        <v>0</v>
      </c>
      <c r="AU396" s="142">
        <v>0</v>
      </c>
      <c r="AV396" s="142">
        <v>0</v>
      </c>
      <c r="AW396" s="142">
        <v>0</v>
      </c>
      <c r="AX396" s="142">
        <v>0</v>
      </c>
      <c r="AY396" s="144">
        <v>0</v>
      </c>
      <c r="AZ396" s="142">
        <v>0</v>
      </c>
      <c r="BA396" s="142">
        <v>0</v>
      </c>
      <c r="BB396" s="144">
        <v>0</v>
      </c>
      <c r="BC396" s="144">
        <v>0</v>
      </c>
      <c r="BD396" s="143">
        <v>0</v>
      </c>
      <c r="BE396" s="144"/>
      <c r="BF396" s="144"/>
      <c r="BG396" s="144"/>
      <c r="BH396" s="144"/>
      <c r="BI396" s="142">
        <v>0</v>
      </c>
      <c r="BJ396" s="142">
        <v>0</v>
      </c>
      <c r="BK396" s="142">
        <v>0</v>
      </c>
      <c r="BL396" s="142">
        <v>0</v>
      </c>
      <c r="BM396" s="142">
        <v>0</v>
      </c>
      <c r="BN396" s="142">
        <v>0</v>
      </c>
      <c r="BO396" s="142">
        <v>0</v>
      </c>
      <c r="BP396" s="142">
        <v>0</v>
      </c>
      <c r="BQ396" s="144">
        <v>0</v>
      </c>
      <c r="BR396" s="142">
        <v>0</v>
      </c>
      <c r="BS396" s="142">
        <v>0</v>
      </c>
      <c r="BT396" s="144">
        <v>0</v>
      </c>
      <c r="BU396" s="144">
        <v>0</v>
      </c>
      <c r="BV396" s="143">
        <v>0</v>
      </c>
      <c r="BW396" s="144"/>
      <c r="BX396" s="144"/>
      <c r="BY396" s="144"/>
      <c r="BZ396" s="144"/>
      <c r="CA396" s="142">
        <v>0</v>
      </c>
      <c r="CB396" s="142">
        <v>0</v>
      </c>
      <c r="CC396" s="142">
        <v>0</v>
      </c>
      <c r="CD396" s="142">
        <v>0</v>
      </c>
      <c r="CE396" s="142">
        <v>0</v>
      </c>
      <c r="CF396" s="142">
        <v>0</v>
      </c>
      <c r="CG396" s="142">
        <v>0</v>
      </c>
      <c r="CH396" s="142">
        <v>0</v>
      </c>
      <c r="CI396" s="144">
        <v>0</v>
      </c>
      <c r="CJ396" s="142">
        <v>0</v>
      </c>
      <c r="CK396" s="142">
        <v>0</v>
      </c>
      <c r="CL396" s="144">
        <v>0</v>
      </c>
      <c r="CM396" s="144">
        <v>0</v>
      </c>
      <c r="CN396" s="143">
        <v>0</v>
      </c>
      <c r="CO396" s="144"/>
      <c r="CP396" s="144"/>
      <c r="CQ396" s="144"/>
      <c r="CR396" s="144"/>
      <c r="CS396" s="142">
        <v>0</v>
      </c>
      <c r="CT396" s="142">
        <v>0</v>
      </c>
      <c r="CU396" s="142">
        <v>0</v>
      </c>
      <c r="CV396" s="142">
        <v>0</v>
      </c>
      <c r="CW396" s="142">
        <v>0</v>
      </c>
      <c r="CX396" s="142">
        <v>0</v>
      </c>
      <c r="CY396" s="142">
        <v>0</v>
      </c>
      <c r="CZ396" s="142">
        <v>0</v>
      </c>
      <c r="DA396" s="144">
        <v>0</v>
      </c>
      <c r="DB396" s="142">
        <v>0</v>
      </c>
      <c r="DC396" s="142">
        <v>0</v>
      </c>
      <c r="DD396" s="144">
        <v>0</v>
      </c>
      <c r="DE396" s="144">
        <v>0</v>
      </c>
      <c r="DF396" s="143">
        <v>0</v>
      </c>
    </row>
    <row r="397" spans="1:110" ht="12.75" hidden="1" customHeight="1" outlineLevel="2" x14ac:dyDescent="0.25">
      <c r="A397" s="141">
        <v>2905</v>
      </c>
      <c r="B397" s="141" t="s">
        <v>635</v>
      </c>
      <c r="C397" s="141"/>
      <c r="D397" s="141"/>
      <c r="E397" s="141"/>
      <c r="F397" s="142">
        <v>0</v>
      </c>
      <c r="G397" s="142">
        <v>0</v>
      </c>
      <c r="H397" s="142">
        <v>0</v>
      </c>
      <c r="I397" s="142">
        <v>0</v>
      </c>
      <c r="J397" s="142">
        <v>0</v>
      </c>
      <c r="K397" s="142">
        <v>0</v>
      </c>
      <c r="L397" s="142">
        <v>0</v>
      </c>
      <c r="M397" s="142">
        <v>0</v>
      </c>
      <c r="N397" s="142">
        <v>0</v>
      </c>
      <c r="O397" s="142">
        <v>0</v>
      </c>
      <c r="P397" s="142">
        <v>0</v>
      </c>
      <c r="Q397" s="142">
        <v>0</v>
      </c>
      <c r="R397" s="142" t="s">
        <v>61</v>
      </c>
      <c r="S397" s="142">
        <v>0</v>
      </c>
      <c r="T397" s="143">
        <v>0</v>
      </c>
      <c r="U397" s="144"/>
      <c r="V397" s="144"/>
      <c r="W397" s="144"/>
      <c r="X397" s="144"/>
      <c r="Y397" s="142">
        <v>0</v>
      </c>
      <c r="Z397" s="142">
        <v>0</v>
      </c>
      <c r="AA397" s="142">
        <v>0</v>
      </c>
      <c r="AB397" s="142">
        <v>0</v>
      </c>
      <c r="AC397" s="142">
        <v>0</v>
      </c>
      <c r="AD397" s="142">
        <v>0</v>
      </c>
      <c r="AE397" s="142">
        <v>0</v>
      </c>
      <c r="AF397" s="142">
        <v>0</v>
      </c>
      <c r="AG397" s="144">
        <v>0</v>
      </c>
      <c r="AH397" s="142">
        <v>0</v>
      </c>
      <c r="AI397" s="142">
        <v>0</v>
      </c>
      <c r="AJ397" s="144">
        <v>0</v>
      </c>
      <c r="AK397" s="144">
        <v>0</v>
      </c>
      <c r="AL397" s="143">
        <v>0</v>
      </c>
      <c r="AM397" s="144"/>
      <c r="AN397" s="144"/>
      <c r="AO397" s="144"/>
      <c r="AP397" s="144"/>
      <c r="AQ397" s="142">
        <v>0</v>
      </c>
      <c r="AR397" s="142">
        <v>0</v>
      </c>
      <c r="AS397" s="142">
        <v>0</v>
      </c>
      <c r="AT397" s="142">
        <v>0</v>
      </c>
      <c r="AU397" s="142">
        <v>0</v>
      </c>
      <c r="AV397" s="142">
        <v>0</v>
      </c>
      <c r="AW397" s="142">
        <v>0</v>
      </c>
      <c r="AX397" s="142">
        <v>0</v>
      </c>
      <c r="AY397" s="144">
        <v>0</v>
      </c>
      <c r="AZ397" s="142">
        <v>0</v>
      </c>
      <c r="BA397" s="142">
        <v>0</v>
      </c>
      <c r="BB397" s="144">
        <v>0</v>
      </c>
      <c r="BC397" s="144">
        <v>0</v>
      </c>
      <c r="BD397" s="143">
        <v>0</v>
      </c>
      <c r="BE397" s="144"/>
      <c r="BF397" s="144"/>
      <c r="BG397" s="144"/>
      <c r="BH397" s="144"/>
      <c r="BI397" s="142">
        <v>0</v>
      </c>
      <c r="BJ397" s="142">
        <v>0</v>
      </c>
      <c r="BK397" s="142">
        <v>0</v>
      </c>
      <c r="BL397" s="142">
        <v>0</v>
      </c>
      <c r="BM397" s="142">
        <v>0</v>
      </c>
      <c r="BN397" s="142">
        <v>0</v>
      </c>
      <c r="BO397" s="142">
        <v>0</v>
      </c>
      <c r="BP397" s="142">
        <v>0</v>
      </c>
      <c r="BQ397" s="144">
        <v>0</v>
      </c>
      <c r="BR397" s="142">
        <v>0</v>
      </c>
      <c r="BS397" s="142">
        <v>0</v>
      </c>
      <c r="BT397" s="144">
        <v>0</v>
      </c>
      <c r="BU397" s="144">
        <v>0</v>
      </c>
      <c r="BV397" s="143">
        <v>0</v>
      </c>
      <c r="BW397" s="144"/>
      <c r="BX397" s="144"/>
      <c r="BY397" s="144"/>
      <c r="BZ397" s="144"/>
      <c r="CA397" s="142">
        <v>0</v>
      </c>
      <c r="CB397" s="142">
        <v>0</v>
      </c>
      <c r="CC397" s="142">
        <v>0</v>
      </c>
      <c r="CD397" s="142">
        <v>0</v>
      </c>
      <c r="CE397" s="142">
        <v>0</v>
      </c>
      <c r="CF397" s="142">
        <v>0</v>
      </c>
      <c r="CG397" s="142">
        <v>0</v>
      </c>
      <c r="CH397" s="142">
        <v>0</v>
      </c>
      <c r="CI397" s="144">
        <v>0</v>
      </c>
      <c r="CJ397" s="142">
        <v>0</v>
      </c>
      <c r="CK397" s="142">
        <v>0</v>
      </c>
      <c r="CL397" s="144">
        <v>0</v>
      </c>
      <c r="CM397" s="144">
        <v>0</v>
      </c>
      <c r="CN397" s="143">
        <v>0</v>
      </c>
      <c r="CO397" s="144"/>
      <c r="CP397" s="144"/>
      <c r="CQ397" s="144"/>
      <c r="CR397" s="144"/>
      <c r="CS397" s="142">
        <v>0</v>
      </c>
      <c r="CT397" s="142">
        <v>0</v>
      </c>
      <c r="CU397" s="142">
        <v>0</v>
      </c>
      <c r="CV397" s="142">
        <v>0</v>
      </c>
      <c r="CW397" s="142">
        <v>0</v>
      </c>
      <c r="CX397" s="142">
        <v>0</v>
      </c>
      <c r="CY397" s="142">
        <v>0</v>
      </c>
      <c r="CZ397" s="142">
        <v>0</v>
      </c>
      <c r="DA397" s="144">
        <v>0</v>
      </c>
      <c r="DB397" s="142">
        <v>0</v>
      </c>
      <c r="DC397" s="142">
        <v>0</v>
      </c>
      <c r="DD397" s="144">
        <v>0</v>
      </c>
      <c r="DE397" s="144">
        <v>0</v>
      </c>
      <c r="DF397" s="143">
        <v>0</v>
      </c>
    </row>
    <row r="398" spans="1:110" ht="12.75" hidden="1" customHeight="1" outlineLevel="2" x14ac:dyDescent="0.25">
      <c r="A398" s="141">
        <v>2908</v>
      </c>
      <c r="B398" s="141" t="s">
        <v>636</v>
      </c>
      <c r="C398" s="141"/>
      <c r="D398" s="141"/>
      <c r="E398" s="141"/>
      <c r="F398" s="142">
        <v>0</v>
      </c>
      <c r="G398" s="142">
        <v>0</v>
      </c>
      <c r="H398" s="142">
        <v>0</v>
      </c>
      <c r="I398" s="142">
        <v>0</v>
      </c>
      <c r="J398" s="142">
        <v>0</v>
      </c>
      <c r="K398" s="142">
        <v>0</v>
      </c>
      <c r="L398" s="142">
        <v>0</v>
      </c>
      <c r="M398" s="142">
        <v>0</v>
      </c>
      <c r="N398" s="142">
        <v>0</v>
      </c>
      <c r="O398" s="142">
        <v>0</v>
      </c>
      <c r="P398" s="142">
        <v>0</v>
      </c>
      <c r="Q398" s="142">
        <v>0</v>
      </c>
      <c r="R398" s="142" t="s">
        <v>61</v>
      </c>
      <c r="S398" s="142">
        <v>0</v>
      </c>
      <c r="T398" s="143">
        <v>0</v>
      </c>
      <c r="U398" s="144"/>
      <c r="V398" s="144"/>
      <c r="W398" s="144"/>
      <c r="X398" s="144"/>
      <c r="Y398" s="142">
        <v>0</v>
      </c>
      <c r="Z398" s="142">
        <v>0</v>
      </c>
      <c r="AA398" s="142">
        <v>0</v>
      </c>
      <c r="AB398" s="142">
        <v>0</v>
      </c>
      <c r="AC398" s="142">
        <v>0</v>
      </c>
      <c r="AD398" s="142">
        <v>0</v>
      </c>
      <c r="AE398" s="142">
        <v>0</v>
      </c>
      <c r="AF398" s="142">
        <v>0</v>
      </c>
      <c r="AG398" s="144">
        <v>0</v>
      </c>
      <c r="AH398" s="142">
        <v>0</v>
      </c>
      <c r="AI398" s="142">
        <v>0</v>
      </c>
      <c r="AJ398" s="144">
        <v>0</v>
      </c>
      <c r="AK398" s="144">
        <v>0</v>
      </c>
      <c r="AL398" s="143">
        <v>0</v>
      </c>
      <c r="AM398" s="144"/>
      <c r="AN398" s="144"/>
      <c r="AO398" s="144"/>
      <c r="AP398" s="144"/>
      <c r="AQ398" s="142">
        <v>0</v>
      </c>
      <c r="AR398" s="142">
        <v>0</v>
      </c>
      <c r="AS398" s="142">
        <v>0</v>
      </c>
      <c r="AT398" s="142">
        <v>0</v>
      </c>
      <c r="AU398" s="142">
        <v>0</v>
      </c>
      <c r="AV398" s="142">
        <v>0</v>
      </c>
      <c r="AW398" s="142">
        <v>0</v>
      </c>
      <c r="AX398" s="142">
        <v>0</v>
      </c>
      <c r="AY398" s="144">
        <v>0</v>
      </c>
      <c r="AZ398" s="142">
        <v>0</v>
      </c>
      <c r="BA398" s="142">
        <v>0</v>
      </c>
      <c r="BB398" s="144">
        <v>0</v>
      </c>
      <c r="BC398" s="144">
        <v>0</v>
      </c>
      <c r="BD398" s="143">
        <v>0</v>
      </c>
      <c r="BE398" s="144"/>
      <c r="BF398" s="144"/>
      <c r="BG398" s="144"/>
      <c r="BH398" s="144"/>
      <c r="BI398" s="142">
        <v>0</v>
      </c>
      <c r="BJ398" s="142">
        <v>0</v>
      </c>
      <c r="BK398" s="142">
        <v>0</v>
      </c>
      <c r="BL398" s="142">
        <v>0</v>
      </c>
      <c r="BM398" s="142">
        <v>0</v>
      </c>
      <c r="BN398" s="142">
        <v>0</v>
      </c>
      <c r="BO398" s="142">
        <v>0</v>
      </c>
      <c r="BP398" s="142">
        <v>0</v>
      </c>
      <c r="BQ398" s="144">
        <v>0</v>
      </c>
      <c r="BR398" s="142">
        <v>0</v>
      </c>
      <c r="BS398" s="142">
        <v>0</v>
      </c>
      <c r="BT398" s="144">
        <v>0</v>
      </c>
      <c r="BU398" s="144">
        <v>0</v>
      </c>
      <c r="BV398" s="143">
        <v>0</v>
      </c>
      <c r="BW398" s="144"/>
      <c r="BX398" s="144"/>
      <c r="BY398" s="144"/>
      <c r="BZ398" s="144"/>
      <c r="CA398" s="142">
        <v>0</v>
      </c>
      <c r="CB398" s="142">
        <v>0</v>
      </c>
      <c r="CC398" s="142">
        <v>0</v>
      </c>
      <c r="CD398" s="142">
        <v>0</v>
      </c>
      <c r="CE398" s="142">
        <v>0</v>
      </c>
      <c r="CF398" s="142">
        <v>0</v>
      </c>
      <c r="CG398" s="142">
        <v>0</v>
      </c>
      <c r="CH398" s="142">
        <v>0</v>
      </c>
      <c r="CI398" s="144">
        <v>0</v>
      </c>
      <c r="CJ398" s="142">
        <v>0</v>
      </c>
      <c r="CK398" s="142">
        <v>0</v>
      </c>
      <c r="CL398" s="144">
        <v>0</v>
      </c>
      <c r="CM398" s="144">
        <v>0</v>
      </c>
      <c r="CN398" s="143">
        <v>0</v>
      </c>
      <c r="CO398" s="144"/>
      <c r="CP398" s="144"/>
      <c r="CQ398" s="144"/>
      <c r="CR398" s="144"/>
      <c r="CS398" s="142">
        <v>0</v>
      </c>
      <c r="CT398" s="142">
        <v>0</v>
      </c>
      <c r="CU398" s="142">
        <v>0</v>
      </c>
      <c r="CV398" s="142">
        <v>0</v>
      </c>
      <c r="CW398" s="142">
        <v>0</v>
      </c>
      <c r="CX398" s="142">
        <v>0</v>
      </c>
      <c r="CY398" s="142">
        <v>0</v>
      </c>
      <c r="CZ398" s="142">
        <v>0</v>
      </c>
      <c r="DA398" s="144">
        <v>0</v>
      </c>
      <c r="DB398" s="142">
        <v>0</v>
      </c>
      <c r="DC398" s="142">
        <v>0</v>
      </c>
      <c r="DD398" s="144">
        <v>0</v>
      </c>
      <c r="DE398" s="144">
        <v>0</v>
      </c>
      <c r="DF398" s="143">
        <v>0</v>
      </c>
    </row>
    <row r="399" spans="1:110" ht="12.75" hidden="1" customHeight="1" outlineLevel="2" x14ac:dyDescent="0.25">
      <c r="A399" s="141">
        <v>2909</v>
      </c>
      <c r="B399" s="141" t="s">
        <v>637</v>
      </c>
      <c r="C399" s="141"/>
      <c r="D399" s="141"/>
      <c r="E399" s="141"/>
      <c r="F399" s="142">
        <v>0</v>
      </c>
      <c r="G399" s="142">
        <v>0</v>
      </c>
      <c r="H399" s="142">
        <v>0</v>
      </c>
      <c r="I399" s="142">
        <v>0</v>
      </c>
      <c r="J399" s="142">
        <v>0</v>
      </c>
      <c r="K399" s="142">
        <v>0</v>
      </c>
      <c r="L399" s="142">
        <v>0</v>
      </c>
      <c r="M399" s="142">
        <v>0</v>
      </c>
      <c r="N399" s="142">
        <v>0</v>
      </c>
      <c r="O399" s="142">
        <v>0</v>
      </c>
      <c r="P399" s="142">
        <v>0</v>
      </c>
      <c r="Q399" s="142">
        <v>0</v>
      </c>
      <c r="R399" s="142" t="s">
        <v>61</v>
      </c>
      <c r="S399" s="142">
        <v>0</v>
      </c>
      <c r="T399" s="143">
        <v>0</v>
      </c>
      <c r="U399" s="144"/>
      <c r="V399" s="144"/>
      <c r="W399" s="144"/>
      <c r="X399" s="144"/>
      <c r="Y399" s="142">
        <v>0</v>
      </c>
      <c r="Z399" s="142">
        <v>0</v>
      </c>
      <c r="AA399" s="142">
        <v>0</v>
      </c>
      <c r="AB399" s="142">
        <v>0</v>
      </c>
      <c r="AC399" s="142">
        <v>0</v>
      </c>
      <c r="AD399" s="142">
        <v>0</v>
      </c>
      <c r="AE399" s="142">
        <v>0</v>
      </c>
      <c r="AF399" s="142">
        <v>0</v>
      </c>
      <c r="AG399" s="144">
        <v>0</v>
      </c>
      <c r="AH399" s="142">
        <v>0</v>
      </c>
      <c r="AI399" s="142">
        <v>0</v>
      </c>
      <c r="AJ399" s="144">
        <v>0</v>
      </c>
      <c r="AK399" s="144">
        <v>0</v>
      </c>
      <c r="AL399" s="143">
        <v>0</v>
      </c>
      <c r="AM399" s="144"/>
      <c r="AN399" s="144"/>
      <c r="AO399" s="144"/>
      <c r="AP399" s="144"/>
      <c r="AQ399" s="142">
        <v>0</v>
      </c>
      <c r="AR399" s="142">
        <v>0</v>
      </c>
      <c r="AS399" s="142">
        <v>0</v>
      </c>
      <c r="AT399" s="142">
        <v>0</v>
      </c>
      <c r="AU399" s="142">
        <v>0</v>
      </c>
      <c r="AV399" s="142">
        <v>0</v>
      </c>
      <c r="AW399" s="142">
        <v>0</v>
      </c>
      <c r="AX399" s="142">
        <v>0</v>
      </c>
      <c r="AY399" s="144">
        <v>0</v>
      </c>
      <c r="AZ399" s="142">
        <v>0</v>
      </c>
      <c r="BA399" s="142">
        <v>0</v>
      </c>
      <c r="BB399" s="144">
        <v>0</v>
      </c>
      <c r="BC399" s="144">
        <v>0</v>
      </c>
      <c r="BD399" s="143">
        <v>0</v>
      </c>
      <c r="BE399" s="144"/>
      <c r="BF399" s="144"/>
      <c r="BG399" s="144"/>
      <c r="BH399" s="144"/>
      <c r="BI399" s="142">
        <v>0</v>
      </c>
      <c r="BJ399" s="142">
        <v>0</v>
      </c>
      <c r="BK399" s="142">
        <v>0</v>
      </c>
      <c r="BL399" s="142">
        <v>0</v>
      </c>
      <c r="BM399" s="142">
        <v>0</v>
      </c>
      <c r="BN399" s="142">
        <v>0</v>
      </c>
      <c r="BO399" s="142">
        <v>0</v>
      </c>
      <c r="BP399" s="142">
        <v>0</v>
      </c>
      <c r="BQ399" s="144">
        <v>0</v>
      </c>
      <c r="BR399" s="142">
        <v>0</v>
      </c>
      <c r="BS399" s="142">
        <v>0</v>
      </c>
      <c r="BT399" s="144">
        <v>0</v>
      </c>
      <c r="BU399" s="144">
        <v>0</v>
      </c>
      <c r="BV399" s="143">
        <v>0</v>
      </c>
      <c r="BW399" s="144"/>
      <c r="BX399" s="144"/>
      <c r="BY399" s="144"/>
      <c r="BZ399" s="144"/>
      <c r="CA399" s="142">
        <v>0</v>
      </c>
      <c r="CB399" s="142">
        <v>0</v>
      </c>
      <c r="CC399" s="142">
        <v>0</v>
      </c>
      <c r="CD399" s="142">
        <v>0</v>
      </c>
      <c r="CE399" s="142">
        <v>0</v>
      </c>
      <c r="CF399" s="142">
        <v>0</v>
      </c>
      <c r="CG399" s="142">
        <v>0</v>
      </c>
      <c r="CH399" s="142">
        <v>0</v>
      </c>
      <c r="CI399" s="144">
        <v>0</v>
      </c>
      <c r="CJ399" s="142">
        <v>0</v>
      </c>
      <c r="CK399" s="142">
        <v>0</v>
      </c>
      <c r="CL399" s="144">
        <v>0</v>
      </c>
      <c r="CM399" s="144">
        <v>0</v>
      </c>
      <c r="CN399" s="143">
        <v>0</v>
      </c>
      <c r="CO399" s="144"/>
      <c r="CP399" s="144"/>
      <c r="CQ399" s="144"/>
      <c r="CR399" s="144"/>
      <c r="CS399" s="142">
        <v>0</v>
      </c>
      <c r="CT399" s="142">
        <v>0</v>
      </c>
      <c r="CU399" s="142">
        <v>0</v>
      </c>
      <c r="CV399" s="142">
        <v>0</v>
      </c>
      <c r="CW399" s="142">
        <v>0</v>
      </c>
      <c r="CX399" s="142">
        <v>0</v>
      </c>
      <c r="CY399" s="142">
        <v>0</v>
      </c>
      <c r="CZ399" s="142">
        <v>0</v>
      </c>
      <c r="DA399" s="144">
        <v>0</v>
      </c>
      <c r="DB399" s="142">
        <v>0</v>
      </c>
      <c r="DC399" s="142">
        <v>0</v>
      </c>
      <c r="DD399" s="144">
        <v>0</v>
      </c>
      <c r="DE399" s="144">
        <v>0</v>
      </c>
      <c r="DF399" s="143">
        <v>0</v>
      </c>
    </row>
    <row r="400" spans="1:110" ht="12.75" hidden="1" customHeight="1" outlineLevel="2" x14ac:dyDescent="0.25">
      <c r="A400" s="141">
        <v>2911</v>
      </c>
      <c r="B400" s="141" t="s">
        <v>638</v>
      </c>
      <c r="C400" s="141"/>
      <c r="D400" s="141"/>
      <c r="E400" s="141"/>
      <c r="F400" s="142">
        <v>0</v>
      </c>
      <c r="G400" s="142">
        <v>0</v>
      </c>
      <c r="H400" s="142">
        <v>0</v>
      </c>
      <c r="I400" s="142">
        <v>0</v>
      </c>
      <c r="J400" s="142">
        <v>0</v>
      </c>
      <c r="K400" s="142">
        <v>0</v>
      </c>
      <c r="L400" s="142">
        <v>0</v>
      </c>
      <c r="M400" s="142">
        <v>0</v>
      </c>
      <c r="N400" s="142">
        <v>0</v>
      </c>
      <c r="O400" s="142">
        <v>0</v>
      </c>
      <c r="P400" s="142">
        <v>0</v>
      </c>
      <c r="Q400" s="142">
        <v>0</v>
      </c>
      <c r="R400" s="142" t="s">
        <v>61</v>
      </c>
      <c r="S400" s="142">
        <v>0</v>
      </c>
      <c r="T400" s="143">
        <v>0</v>
      </c>
      <c r="U400" s="144"/>
      <c r="V400" s="144"/>
      <c r="W400" s="144"/>
      <c r="X400" s="144"/>
      <c r="Y400" s="142">
        <v>0</v>
      </c>
      <c r="Z400" s="142">
        <v>0</v>
      </c>
      <c r="AA400" s="142">
        <v>0</v>
      </c>
      <c r="AB400" s="142">
        <v>0</v>
      </c>
      <c r="AC400" s="142">
        <v>0</v>
      </c>
      <c r="AD400" s="142">
        <v>0</v>
      </c>
      <c r="AE400" s="142">
        <v>0</v>
      </c>
      <c r="AF400" s="142">
        <v>0</v>
      </c>
      <c r="AG400" s="144">
        <v>0</v>
      </c>
      <c r="AH400" s="142">
        <v>0</v>
      </c>
      <c r="AI400" s="142">
        <v>0</v>
      </c>
      <c r="AJ400" s="144">
        <v>0</v>
      </c>
      <c r="AK400" s="144">
        <v>0</v>
      </c>
      <c r="AL400" s="143">
        <v>0</v>
      </c>
      <c r="AM400" s="144"/>
      <c r="AN400" s="144"/>
      <c r="AO400" s="144"/>
      <c r="AP400" s="144"/>
      <c r="AQ400" s="142">
        <v>0</v>
      </c>
      <c r="AR400" s="142">
        <v>0</v>
      </c>
      <c r="AS400" s="142">
        <v>0</v>
      </c>
      <c r="AT400" s="142">
        <v>0</v>
      </c>
      <c r="AU400" s="142">
        <v>0</v>
      </c>
      <c r="AV400" s="142">
        <v>0</v>
      </c>
      <c r="AW400" s="142">
        <v>0</v>
      </c>
      <c r="AX400" s="142">
        <v>0</v>
      </c>
      <c r="AY400" s="144">
        <v>0</v>
      </c>
      <c r="AZ400" s="142">
        <v>0</v>
      </c>
      <c r="BA400" s="142">
        <v>0</v>
      </c>
      <c r="BB400" s="144">
        <v>0</v>
      </c>
      <c r="BC400" s="144">
        <v>0</v>
      </c>
      <c r="BD400" s="143">
        <v>0</v>
      </c>
      <c r="BE400" s="144"/>
      <c r="BF400" s="144"/>
      <c r="BG400" s="144"/>
      <c r="BH400" s="144"/>
      <c r="BI400" s="142">
        <v>0</v>
      </c>
      <c r="BJ400" s="142">
        <v>0</v>
      </c>
      <c r="BK400" s="142">
        <v>0</v>
      </c>
      <c r="BL400" s="142">
        <v>0</v>
      </c>
      <c r="BM400" s="142">
        <v>0</v>
      </c>
      <c r="BN400" s="142">
        <v>0</v>
      </c>
      <c r="BO400" s="142">
        <v>0</v>
      </c>
      <c r="BP400" s="142">
        <v>0</v>
      </c>
      <c r="BQ400" s="144">
        <v>0</v>
      </c>
      <c r="BR400" s="142">
        <v>0</v>
      </c>
      <c r="BS400" s="142">
        <v>0</v>
      </c>
      <c r="BT400" s="144">
        <v>0</v>
      </c>
      <c r="BU400" s="144">
        <v>0</v>
      </c>
      <c r="BV400" s="143">
        <v>0</v>
      </c>
      <c r="BW400" s="144"/>
      <c r="BX400" s="144"/>
      <c r="BY400" s="144"/>
      <c r="BZ400" s="144"/>
      <c r="CA400" s="142">
        <v>0</v>
      </c>
      <c r="CB400" s="142">
        <v>0</v>
      </c>
      <c r="CC400" s="142">
        <v>0</v>
      </c>
      <c r="CD400" s="142">
        <v>0</v>
      </c>
      <c r="CE400" s="142">
        <v>0</v>
      </c>
      <c r="CF400" s="142">
        <v>0</v>
      </c>
      <c r="CG400" s="142">
        <v>0</v>
      </c>
      <c r="CH400" s="142">
        <v>0</v>
      </c>
      <c r="CI400" s="144">
        <v>0</v>
      </c>
      <c r="CJ400" s="142">
        <v>0</v>
      </c>
      <c r="CK400" s="142">
        <v>0</v>
      </c>
      <c r="CL400" s="144">
        <v>0</v>
      </c>
      <c r="CM400" s="144">
        <v>0</v>
      </c>
      <c r="CN400" s="143">
        <v>0</v>
      </c>
      <c r="CO400" s="144"/>
      <c r="CP400" s="144"/>
      <c r="CQ400" s="144"/>
      <c r="CR400" s="144"/>
      <c r="CS400" s="142">
        <v>0</v>
      </c>
      <c r="CT400" s="142">
        <v>0</v>
      </c>
      <c r="CU400" s="142">
        <v>0</v>
      </c>
      <c r="CV400" s="142">
        <v>0</v>
      </c>
      <c r="CW400" s="142">
        <v>0</v>
      </c>
      <c r="CX400" s="142">
        <v>0</v>
      </c>
      <c r="CY400" s="142">
        <v>0</v>
      </c>
      <c r="CZ400" s="142">
        <v>0</v>
      </c>
      <c r="DA400" s="144">
        <v>0</v>
      </c>
      <c r="DB400" s="142">
        <v>0</v>
      </c>
      <c r="DC400" s="142">
        <v>0</v>
      </c>
      <c r="DD400" s="144">
        <v>0</v>
      </c>
      <c r="DE400" s="144">
        <v>0</v>
      </c>
      <c r="DF400" s="143">
        <v>0</v>
      </c>
    </row>
    <row r="401" spans="1:110" ht="12.75" hidden="1" customHeight="1" outlineLevel="2" x14ac:dyDescent="0.25">
      <c r="A401" s="141">
        <v>2912</v>
      </c>
      <c r="B401" s="141" t="s">
        <v>639</v>
      </c>
      <c r="C401" s="141"/>
      <c r="D401" s="141"/>
      <c r="E401" s="141"/>
      <c r="F401" s="142">
        <v>0</v>
      </c>
      <c r="G401" s="142">
        <v>0</v>
      </c>
      <c r="H401" s="142">
        <v>0</v>
      </c>
      <c r="I401" s="142">
        <v>0</v>
      </c>
      <c r="J401" s="142">
        <v>0</v>
      </c>
      <c r="K401" s="142">
        <v>0</v>
      </c>
      <c r="L401" s="142">
        <v>0</v>
      </c>
      <c r="M401" s="142">
        <v>0</v>
      </c>
      <c r="N401" s="142">
        <v>0</v>
      </c>
      <c r="O401" s="142">
        <v>0</v>
      </c>
      <c r="P401" s="142">
        <v>0</v>
      </c>
      <c r="Q401" s="142">
        <v>0</v>
      </c>
      <c r="R401" s="142" t="s">
        <v>61</v>
      </c>
      <c r="S401" s="142">
        <v>0</v>
      </c>
      <c r="T401" s="143">
        <v>0</v>
      </c>
      <c r="U401" s="144"/>
      <c r="V401" s="144"/>
      <c r="W401" s="144"/>
      <c r="X401" s="144"/>
      <c r="Y401" s="142">
        <v>0</v>
      </c>
      <c r="Z401" s="142">
        <v>0</v>
      </c>
      <c r="AA401" s="142">
        <v>0</v>
      </c>
      <c r="AB401" s="142">
        <v>0</v>
      </c>
      <c r="AC401" s="142">
        <v>0</v>
      </c>
      <c r="AD401" s="142">
        <v>0</v>
      </c>
      <c r="AE401" s="142">
        <v>0</v>
      </c>
      <c r="AF401" s="142">
        <v>0</v>
      </c>
      <c r="AG401" s="144">
        <v>0</v>
      </c>
      <c r="AH401" s="142">
        <v>0</v>
      </c>
      <c r="AI401" s="142">
        <v>0</v>
      </c>
      <c r="AJ401" s="144">
        <v>0</v>
      </c>
      <c r="AK401" s="144">
        <v>0</v>
      </c>
      <c r="AL401" s="143">
        <v>0</v>
      </c>
      <c r="AM401" s="144"/>
      <c r="AN401" s="144"/>
      <c r="AO401" s="144"/>
      <c r="AP401" s="144"/>
      <c r="AQ401" s="142">
        <v>0</v>
      </c>
      <c r="AR401" s="142">
        <v>0</v>
      </c>
      <c r="AS401" s="142">
        <v>0</v>
      </c>
      <c r="AT401" s="142">
        <v>0</v>
      </c>
      <c r="AU401" s="142">
        <v>0</v>
      </c>
      <c r="AV401" s="142">
        <v>0</v>
      </c>
      <c r="AW401" s="142">
        <v>0</v>
      </c>
      <c r="AX401" s="142">
        <v>0</v>
      </c>
      <c r="AY401" s="144">
        <v>0</v>
      </c>
      <c r="AZ401" s="142">
        <v>0</v>
      </c>
      <c r="BA401" s="142">
        <v>0</v>
      </c>
      <c r="BB401" s="144">
        <v>0</v>
      </c>
      <c r="BC401" s="144">
        <v>0</v>
      </c>
      <c r="BD401" s="143">
        <v>0</v>
      </c>
      <c r="BE401" s="144"/>
      <c r="BF401" s="144"/>
      <c r="BG401" s="144"/>
      <c r="BH401" s="144"/>
      <c r="BI401" s="142">
        <v>0</v>
      </c>
      <c r="BJ401" s="142">
        <v>0</v>
      </c>
      <c r="BK401" s="142">
        <v>0</v>
      </c>
      <c r="BL401" s="142">
        <v>0</v>
      </c>
      <c r="BM401" s="142">
        <v>0</v>
      </c>
      <c r="BN401" s="142">
        <v>0</v>
      </c>
      <c r="BO401" s="142">
        <v>0</v>
      </c>
      <c r="BP401" s="142">
        <v>0</v>
      </c>
      <c r="BQ401" s="144">
        <v>0</v>
      </c>
      <c r="BR401" s="142">
        <v>0</v>
      </c>
      <c r="BS401" s="142">
        <v>0</v>
      </c>
      <c r="BT401" s="144">
        <v>0</v>
      </c>
      <c r="BU401" s="144">
        <v>0</v>
      </c>
      <c r="BV401" s="143">
        <v>0</v>
      </c>
      <c r="BW401" s="144"/>
      <c r="BX401" s="144"/>
      <c r="BY401" s="144"/>
      <c r="BZ401" s="144"/>
      <c r="CA401" s="142">
        <v>0</v>
      </c>
      <c r="CB401" s="142">
        <v>0</v>
      </c>
      <c r="CC401" s="142">
        <v>0</v>
      </c>
      <c r="CD401" s="142">
        <v>0</v>
      </c>
      <c r="CE401" s="142">
        <v>0</v>
      </c>
      <c r="CF401" s="142">
        <v>0</v>
      </c>
      <c r="CG401" s="142">
        <v>0</v>
      </c>
      <c r="CH401" s="142">
        <v>0</v>
      </c>
      <c r="CI401" s="144">
        <v>0</v>
      </c>
      <c r="CJ401" s="142">
        <v>0</v>
      </c>
      <c r="CK401" s="142">
        <v>0</v>
      </c>
      <c r="CL401" s="144">
        <v>0</v>
      </c>
      <c r="CM401" s="144">
        <v>0</v>
      </c>
      <c r="CN401" s="143">
        <v>0</v>
      </c>
      <c r="CO401" s="144"/>
      <c r="CP401" s="144"/>
      <c r="CQ401" s="144"/>
      <c r="CR401" s="144"/>
      <c r="CS401" s="142">
        <v>0</v>
      </c>
      <c r="CT401" s="142">
        <v>0</v>
      </c>
      <c r="CU401" s="142">
        <v>0</v>
      </c>
      <c r="CV401" s="142">
        <v>0</v>
      </c>
      <c r="CW401" s="142">
        <v>0</v>
      </c>
      <c r="CX401" s="142">
        <v>0</v>
      </c>
      <c r="CY401" s="142">
        <v>0</v>
      </c>
      <c r="CZ401" s="142">
        <v>0</v>
      </c>
      <c r="DA401" s="144">
        <v>0</v>
      </c>
      <c r="DB401" s="142">
        <v>0</v>
      </c>
      <c r="DC401" s="142">
        <v>0</v>
      </c>
      <c r="DD401" s="144">
        <v>0</v>
      </c>
      <c r="DE401" s="144">
        <v>0</v>
      </c>
      <c r="DF401" s="143">
        <v>0</v>
      </c>
    </row>
    <row r="402" spans="1:110" ht="12.75" hidden="1" customHeight="1" outlineLevel="2" x14ac:dyDescent="0.25">
      <c r="A402" s="141">
        <v>2915</v>
      </c>
      <c r="B402" s="141" t="s">
        <v>640</v>
      </c>
      <c r="C402" s="141"/>
      <c r="D402" s="141"/>
      <c r="E402" s="141"/>
      <c r="F402" s="142">
        <v>0</v>
      </c>
      <c r="G402" s="142">
        <v>0</v>
      </c>
      <c r="H402" s="142">
        <v>0</v>
      </c>
      <c r="I402" s="142">
        <v>0</v>
      </c>
      <c r="J402" s="142">
        <v>0</v>
      </c>
      <c r="K402" s="142">
        <v>0</v>
      </c>
      <c r="L402" s="142">
        <v>0</v>
      </c>
      <c r="M402" s="142">
        <v>0</v>
      </c>
      <c r="N402" s="142">
        <v>0</v>
      </c>
      <c r="O402" s="142">
        <v>0</v>
      </c>
      <c r="P402" s="142">
        <v>0</v>
      </c>
      <c r="Q402" s="142">
        <v>0</v>
      </c>
      <c r="R402" s="142" t="s">
        <v>61</v>
      </c>
      <c r="S402" s="142">
        <v>0</v>
      </c>
      <c r="T402" s="143">
        <v>0</v>
      </c>
      <c r="U402" s="144"/>
      <c r="V402" s="144"/>
      <c r="W402" s="144"/>
      <c r="X402" s="144"/>
      <c r="Y402" s="142">
        <v>0</v>
      </c>
      <c r="Z402" s="142">
        <v>0</v>
      </c>
      <c r="AA402" s="142">
        <v>0</v>
      </c>
      <c r="AB402" s="142">
        <v>0</v>
      </c>
      <c r="AC402" s="142">
        <v>0</v>
      </c>
      <c r="AD402" s="142">
        <v>0</v>
      </c>
      <c r="AE402" s="142">
        <v>0</v>
      </c>
      <c r="AF402" s="142">
        <v>0</v>
      </c>
      <c r="AG402" s="144">
        <v>0</v>
      </c>
      <c r="AH402" s="142">
        <v>0</v>
      </c>
      <c r="AI402" s="142">
        <v>0</v>
      </c>
      <c r="AJ402" s="144">
        <v>0</v>
      </c>
      <c r="AK402" s="144">
        <v>0</v>
      </c>
      <c r="AL402" s="143">
        <v>0</v>
      </c>
      <c r="AM402" s="144"/>
      <c r="AN402" s="144"/>
      <c r="AO402" s="144"/>
      <c r="AP402" s="144"/>
      <c r="AQ402" s="142">
        <v>0</v>
      </c>
      <c r="AR402" s="142">
        <v>0</v>
      </c>
      <c r="AS402" s="142">
        <v>0</v>
      </c>
      <c r="AT402" s="142">
        <v>0</v>
      </c>
      <c r="AU402" s="142">
        <v>0</v>
      </c>
      <c r="AV402" s="142">
        <v>0</v>
      </c>
      <c r="AW402" s="142">
        <v>0</v>
      </c>
      <c r="AX402" s="142">
        <v>0</v>
      </c>
      <c r="AY402" s="144">
        <v>0</v>
      </c>
      <c r="AZ402" s="142">
        <v>0</v>
      </c>
      <c r="BA402" s="142">
        <v>0</v>
      </c>
      <c r="BB402" s="144">
        <v>0</v>
      </c>
      <c r="BC402" s="144">
        <v>0</v>
      </c>
      <c r="BD402" s="143">
        <v>0</v>
      </c>
      <c r="BE402" s="144"/>
      <c r="BF402" s="144"/>
      <c r="BG402" s="144"/>
      <c r="BH402" s="144"/>
      <c r="BI402" s="142">
        <v>0</v>
      </c>
      <c r="BJ402" s="142">
        <v>0</v>
      </c>
      <c r="BK402" s="142">
        <v>0</v>
      </c>
      <c r="BL402" s="142">
        <v>0</v>
      </c>
      <c r="BM402" s="142">
        <v>0</v>
      </c>
      <c r="BN402" s="142">
        <v>0</v>
      </c>
      <c r="BO402" s="142">
        <v>0</v>
      </c>
      <c r="BP402" s="142">
        <v>0</v>
      </c>
      <c r="BQ402" s="144">
        <v>0</v>
      </c>
      <c r="BR402" s="142">
        <v>0</v>
      </c>
      <c r="BS402" s="142">
        <v>0</v>
      </c>
      <c r="BT402" s="144">
        <v>0</v>
      </c>
      <c r="BU402" s="144">
        <v>0</v>
      </c>
      <c r="BV402" s="143">
        <v>0</v>
      </c>
      <c r="BW402" s="144"/>
      <c r="BX402" s="144"/>
      <c r="BY402" s="144"/>
      <c r="BZ402" s="144"/>
      <c r="CA402" s="142">
        <v>0</v>
      </c>
      <c r="CB402" s="142">
        <v>0</v>
      </c>
      <c r="CC402" s="142">
        <v>0</v>
      </c>
      <c r="CD402" s="142">
        <v>0</v>
      </c>
      <c r="CE402" s="142">
        <v>0</v>
      </c>
      <c r="CF402" s="142">
        <v>0</v>
      </c>
      <c r="CG402" s="142">
        <v>0</v>
      </c>
      <c r="CH402" s="142">
        <v>0</v>
      </c>
      <c r="CI402" s="144">
        <v>0</v>
      </c>
      <c r="CJ402" s="142">
        <v>0</v>
      </c>
      <c r="CK402" s="142">
        <v>0</v>
      </c>
      <c r="CL402" s="144">
        <v>0</v>
      </c>
      <c r="CM402" s="144">
        <v>0</v>
      </c>
      <c r="CN402" s="143">
        <v>0</v>
      </c>
      <c r="CO402" s="144"/>
      <c r="CP402" s="144"/>
      <c r="CQ402" s="144"/>
      <c r="CR402" s="144"/>
      <c r="CS402" s="142">
        <v>0</v>
      </c>
      <c r="CT402" s="142">
        <v>0</v>
      </c>
      <c r="CU402" s="142">
        <v>0</v>
      </c>
      <c r="CV402" s="142">
        <v>0</v>
      </c>
      <c r="CW402" s="142">
        <v>0</v>
      </c>
      <c r="CX402" s="142">
        <v>0</v>
      </c>
      <c r="CY402" s="142">
        <v>0</v>
      </c>
      <c r="CZ402" s="142">
        <v>0</v>
      </c>
      <c r="DA402" s="144">
        <v>0</v>
      </c>
      <c r="DB402" s="142">
        <v>0</v>
      </c>
      <c r="DC402" s="142">
        <v>0</v>
      </c>
      <c r="DD402" s="144">
        <v>0</v>
      </c>
      <c r="DE402" s="144">
        <v>0</v>
      </c>
      <c r="DF402" s="143">
        <v>0</v>
      </c>
    </row>
    <row r="403" spans="1:110" ht="12.75" hidden="1" customHeight="1" outlineLevel="2" x14ac:dyDescent="0.25">
      <c r="A403" s="141">
        <v>2925</v>
      </c>
      <c r="B403" s="141" t="s">
        <v>641</v>
      </c>
      <c r="C403" s="141"/>
      <c r="D403" s="141"/>
      <c r="E403" s="141"/>
      <c r="F403" s="142">
        <v>0</v>
      </c>
      <c r="G403" s="142">
        <v>0</v>
      </c>
      <c r="H403" s="142">
        <v>0</v>
      </c>
      <c r="I403" s="142">
        <v>0</v>
      </c>
      <c r="J403" s="142">
        <v>0</v>
      </c>
      <c r="K403" s="142">
        <v>0</v>
      </c>
      <c r="L403" s="142">
        <v>0</v>
      </c>
      <c r="M403" s="142">
        <v>0</v>
      </c>
      <c r="N403" s="142">
        <v>0</v>
      </c>
      <c r="O403" s="142">
        <v>0</v>
      </c>
      <c r="P403" s="142">
        <v>0</v>
      </c>
      <c r="Q403" s="142">
        <v>0</v>
      </c>
      <c r="R403" s="142" t="s">
        <v>61</v>
      </c>
      <c r="S403" s="142">
        <v>0</v>
      </c>
      <c r="T403" s="143">
        <v>0</v>
      </c>
      <c r="U403" s="144"/>
      <c r="V403" s="144"/>
      <c r="W403" s="144"/>
      <c r="X403" s="144"/>
      <c r="Y403" s="142">
        <v>0</v>
      </c>
      <c r="Z403" s="142">
        <v>0</v>
      </c>
      <c r="AA403" s="142">
        <v>0</v>
      </c>
      <c r="AB403" s="142">
        <v>0</v>
      </c>
      <c r="AC403" s="142">
        <v>0</v>
      </c>
      <c r="AD403" s="142">
        <v>0</v>
      </c>
      <c r="AE403" s="142">
        <v>0</v>
      </c>
      <c r="AF403" s="142">
        <v>0</v>
      </c>
      <c r="AG403" s="144">
        <v>0</v>
      </c>
      <c r="AH403" s="142">
        <v>0</v>
      </c>
      <c r="AI403" s="142">
        <v>0</v>
      </c>
      <c r="AJ403" s="144">
        <v>0</v>
      </c>
      <c r="AK403" s="144">
        <v>0</v>
      </c>
      <c r="AL403" s="143">
        <v>0</v>
      </c>
      <c r="AM403" s="144"/>
      <c r="AN403" s="144"/>
      <c r="AO403" s="144"/>
      <c r="AP403" s="144"/>
      <c r="AQ403" s="142">
        <v>0</v>
      </c>
      <c r="AR403" s="142">
        <v>0</v>
      </c>
      <c r="AS403" s="142">
        <v>0</v>
      </c>
      <c r="AT403" s="142">
        <v>0</v>
      </c>
      <c r="AU403" s="142">
        <v>0</v>
      </c>
      <c r="AV403" s="142">
        <v>0</v>
      </c>
      <c r="AW403" s="142">
        <v>0</v>
      </c>
      <c r="AX403" s="142">
        <v>0</v>
      </c>
      <c r="AY403" s="144">
        <v>0</v>
      </c>
      <c r="AZ403" s="142">
        <v>0</v>
      </c>
      <c r="BA403" s="142">
        <v>0</v>
      </c>
      <c r="BB403" s="144">
        <v>0</v>
      </c>
      <c r="BC403" s="144">
        <v>0</v>
      </c>
      <c r="BD403" s="143">
        <v>0</v>
      </c>
      <c r="BE403" s="144"/>
      <c r="BF403" s="144"/>
      <c r="BG403" s="144"/>
      <c r="BH403" s="144"/>
      <c r="BI403" s="142">
        <v>0</v>
      </c>
      <c r="BJ403" s="142">
        <v>0</v>
      </c>
      <c r="BK403" s="142">
        <v>0</v>
      </c>
      <c r="BL403" s="142">
        <v>0</v>
      </c>
      <c r="BM403" s="142">
        <v>0</v>
      </c>
      <c r="BN403" s="142">
        <v>0</v>
      </c>
      <c r="BO403" s="142">
        <v>0</v>
      </c>
      <c r="BP403" s="142">
        <v>0</v>
      </c>
      <c r="BQ403" s="144">
        <v>0</v>
      </c>
      <c r="BR403" s="142">
        <v>0</v>
      </c>
      <c r="BS403" s="142">
        <v>0</v>
      </c>
      <c r="BT403" s="144">
        <v>0</v>
      </c>
      <c r="BU403" s="144">
        <v>0</v>
      </c>
      <c r="BV403" s="143">
        <v>0</v>
      </c>
      <c r="BW403" s="144"/>
      <c r="BX403" s="144"/>
      <c r="BY403" s="144"/>
      <c r="BZ403" s="144"/>
      <c r="CA403" s="142">
        <v>0</v>
      </c>
      <c r="CB403" s="142">
        <v>0</v>
      </c>
      <c r="CC403" s="142">
        <v>0</v>
      </c>
      <c r="CD403" s="142">
        <v>0</v>
      </c>
      <c r="CE403" s="142">
        <v>0</v>
      </c>
      <c r="CF403" s="142">
        <v>0</v>
      </c>
      <c r="CG403" s="142">
        <v>0</v>
      </c>
      <c r="CH403" s="142">
        <v>0</v>
      </c>
      <c r="CI403" s="144">
        <v>0</v>
      </c>
      <c r="CJ403" s="142">
        <v>0</v>
      </c>
      <c r="CK403" s="142">
        <v>0</v>
      </c>
      <c r="CL403" s="144">
        <v>0</v>
      </c>
      <c r="CM403" s="144">
        <v>0</v>
      </c>
      <c r="CN403" s="143">
        <v>0</v>
      </c>
      <c r="CO403" s="144"/>
      <c r="CP403" s="144"/>
      <c r="CQ403" s="144"/>
      <c r="CR403" s="144"/>
      <c r="CS403" s="142">
        <v>0</v>
      </c>
      <c r="CT403" s="142">
        <v>0</v>
      </c>
      <c r="CU403" s="142">
        <v>0</v>
      </c>
      <c r="CV403" s="142">
        <v>0</v>
      </c>
      <c r="CW403" s="142">
        <v>0</v>
      </c>
      <c r="CX403" s="142">
        <v>0</v>
      </c>
      <c r="CY403" s="142">
        <v>0</v>
      </c>
      <c r="CZ403" s="142">
        <v>0</v>
      </c>
      <c r="DA403" s="144">
        <v>0</v>
      </c>
      <c r="DB403" s="142">
        <v>0</v>
      </c>
      <c r="DC403" s="142">
        <v>0</v>
      </c>
      <c r="DD403" s="144">
        <v>0</v>
      </c>
      <c r="DE403" s="144">
        <v>0</v>
      </c>
      <c r="DF403" s="143">
        <v>0</v>
      </c>
    </row>
    <row r="404" spans="1:110" ht="12.75" hidden="1" customHeight="1" outlineLevel="2" x14ac:dyDescent="0.25">
      <c r="A404" s="141">
        <v>2928</v>
      </c>
      <c r="B404" s="141" t="s">
        <v>642</v>
      </c>
      <c r="C404" s="141"/>
      <c r="D404" s="141"/>
      <c r="E404" s="141"/>
      <c r="F404" s="142">
        <v>0</v>
      </c>
      <c r="G404" s="142">
        <v>0</v>
      </c>
      <c r="H404" s="142">
        <v>0</v>
      </c>
      <c r="I404" s="142">
        <v>0</v>
      </c>
      <c r="J404" s="142">
        <v>0</v>
      </c>
      <c r="K404" s="142">
        <v>0</v>
      </c>
      <c r="L404" s="142">
        <v>0</v>
      </c>
      <c r="M404" s="142">
        <v>0</v>
      </c>
      <c r="N404" s="142">
        <v>0</v>
      </c>
      <c r="O404" s="142">
        <v>0</v>
      </c>
      <c r="P404" s="142">
        <v>0</v>
      </c>
      <c r="Q404" s="142">
        <v>0</v>
      </c>
      <c r="R404" s="142" t="s">
        <v>61</v>
      </c>
      <c r="S404" s="142">
        <v>0</v>
      </c>
      <c r="T404" s="143">
        <v>0</v>
      </c>
      <c r="U404" s="144"/>
      <c r="V404" s="144"/>
      <c r="W404" s="144"/>
      <c r="X404" s="144"/>
      <c r="Y404" s="142">
        <v>0</v>
      </c>
      <c r="Z404" s="142">
        <v>0</v>
      </c>
      <c r="AA404" s="142">
        <v>0</v>
      </c>
      <c r="AB404" s="142">
        <v>0</v>
      </c>
      <c r="AC404" s="142">
        <v>0</v>
      </c>
      <c r="AD404" s="142">
        <v>0</v>
      </c>
      <c r="AE404" s="142">
        <v>0</v>
      </c>
      <c r="AF404" s="142">
        <v>0</v>
      </c>
      <c r="AG404" s="144">
        <v>0</v>
      </c>
      <c r="AH404" s="142">
        <v>0</v>
      </c>
      <c r="AI404" s="142">
        <v>0</v>
      </c>
      <c r="AJ404" s="144">
        <v>0</v>
      </c>
      <c r="AK404" s="144">
        <v>0</v>
      </c>
      <c r="AL404" s="143">
        <v>0</v>
      </c>
      <c r="AM404" s="144"/>
      <c r="AN404" s="144"/>
      <c r="AO404" s="144"/>
      <c r="AP404" s="144"/>
      <c r="AQ404" s="142">
        <v>0</v>
      </c>
      <c r="AR404" s="142">
        <v>0</v>
      </c>
      <c r="AS404" s="142">
        <v>0</v>
      </c>
      <c r="AT404" s="142">
        <v>0</v>
      </c>
      <c r="AU404" s="142">
        <v>0</v>
      </c>
      <c r="AV404" s="142">
        <v>0</v>
      </c>
      <c r="AW404" s="142">
        <v>0</v>
      </c>
      <c r="AX404" s="142">
        <v>0</v>
      </c>
      <c r="AY404" s="144">
        <v>0</v>
      </c>
      <c r="AZ404" s="142">
        <v>0</v>
      </c>
      <c r="BA404" s="142">
        <v>0</v>
      </c>
      <c r="BB404" s="144">
        <v>0</v>
      </c>
      <c r="BC404" s="144">
        <v>0</v>
      </c>
      <c r="BD404" s="143">
        <v>0</v>
      </c>
      <c r="BE404" s="144"/>
      <c r="BF404" s="144"/>
      <c r="BG404" s="144"/>
      <c r="BH404" s="144"/>
      <c r="BI404" s="142">
        <v>0</v>
      </c>
      <c r="BJ404" s="142">
        <v>0</v>
      </c>
      <c r="BK404" s="142">
        <v>0</v>
      </c>
      <c r="BL404" s="142">
        <v>0</v>
      </c>
      <c r="BM404" s="142">
        <v>0</v>
      </c>
      <c r="BN404" s="142">
        <v>0</v>
      </c>
      <c r="BO404" s="142">
        <v>0</v>
      </c>
      <c r="BP404" s="142">
        <v>0</v>
      </c>
      <c r="BQ404" s="144">
        <v>0</v>
      </c>
      <c r="BR404" s="142">
        <v>0</v>
      </c>
      <c r="BS404" s="142">
        <v>0</v>
      </c>
      <c r="BT404" s="144">
        <v>0</v>
      </c>
      <c r="BU404" s="144">
        <v>0</v>
      </c>
      <c r="BV404" s="143">
        <v>0</v>
      </c>
      <c r="BW404" s="144"/>
      <c r="BX404" s="144"/>
      <c r="BY404" s="144"/>
      <c r="BZ404" s="144"/>
      <c r="CA404" s="142">
        <v>0</v>
      </c>
      <c r="CB404" s="142">
        <v>0</v>
      </c>
      <c r="CC404" s="142">
        <v>0</v>
      </c>
      <c r="CD404" s="142">
        <v>0</v>
      </c>
      <c r="CE404" s="142">
        <v>0</v>
      </c>
      <c r="CF404" s="142">
        <v>0</v>
      </c>
      <c r="CG404" s="142">
        <v>0</v>
      </c>
      <c r="CH404" s="142">
        <v>0</v>
      </c>
      <c r="CI404" s="144">
        <v>0</v>
      </c>
      <c r="CJ404" s="142">
        <v>0</v>
      </c>
      <c r="CK404" s="142">
        <v>0</v>
      </c>
      <c r="CL404" s="144">
        <v>0</v>
      </c>
      <c r="CM404" s="144">
        <v>0</v>
      </c>
      <c r="CN404" s="143">
        <v>0</v>
      </c>
      <c r="CO404" s="144"/>
      <c r="CP404" s="144"/>
      <c r="CQ404" s="144"/>
      <c r="CR404" s="144"/>
      <c r="CS404" s="142">
        <v>0</v>
      </c>
      <c r="CT404" s="142">
        <v>0</v>
      </c>
      <c r="CU404" s="142">
        <v>0</v>
      </c>
      <c r="CV404" s="142">
        <v>0</v>
      </c>
      <c r="CW404" s="142">
        <v>0</v>
      </c>
      <c r="CX404" s="142">
        <v>0</v>
      </c>
      <c r="CY404" s="142">
        <v>0</v>
      </c>
      <c r="CZ404" s="142">
        <v>0</v>
      </c>
      <c r="DA404" s="144">
        <v>0</v>
      </c>
      <c r="DB404" s="142">
        <v>0</v>
      </c>
      <c r="DC404" s="142">
        <v>0</v>
      </c>
      <c r="DD404" s="144">
        <v>0</v>
      </c>
      <c r="DE404" s="144">
        <v>0</v>
      </c>
      <c r="DF404" s="143">
        <v>0</v>
      </c>
    </row>
    <row r="405" spans="1:110" ht="12.75" hidden="1" customHeight="1" outlineLevel="2" x14ac:dyDescent="0.25">
      <c r="A405" s="141">
        <v>2930</v>
      </c>
      <c r="B405" s="141" t="s">
        <v>643</v>
      </c>
      <c r="C405" s="141"/>
      <c r="D405" s="141"/>
      <c r="E405" s="141"/>
      <c r="F405" s="142">
        <v>0</v>
      </c>
      <c r="G405" s="142">
        <v>0</v>
      </c>
      <c r="H405" s="142">
        <v>0</v>
      </c>
      <c r="I405" s="142">
        <v>0</v>
      </c>
      <c r="J405" s="142">
        <v>0</v>
      </c>
      <c r="K405" s="142">
        <v>0</v>
      </c>
      <c r="L405" s="142">
        <v>0</v>
      </c>
      <c r="M405" s="142">
        <v>0</v>
      </c>
      <c r="N405" s="142">
        <v>0</v>
      </c>
      <c r="O405" s="142">
        <v>0</v>
      </c>
      <c r="P405" s="142">
        <v>0</v>
      </c>
      <c r="Q405" s="142">
        <v>0</v>
      </c>
      <c r="R405" s="142" t="s">
        <v>61</v>
      </c>
      <c r="S405" s="142">
        <v>0</v>
      </c>
      <c r="T405" s="143">
        <v>0</v>
      </c>
      <c r="U405" s="144"/>
      <c r="V405" s="144"/>
      <c r="W405" s="144"/>
      <c r="X405" s="144"/>
      <c r="Y405" s="142">
        <v>0</v>
      </c>
      <c r="Z405" s="142">
        <v>0</v>
      </c>
      <c r="AA405" s="142">
        <v>0</v>
      </c>
      <c r="AB405" s="142">
        <v>0</v>
      </c>
      <c r="AC405" s="142">
        <v>0</v>
      </c>
      <c r="AD405" s="142">
        <v>0</v>
      </c>
      <c r="AE405" s="142">
        <v>0</v>
      </c>
      <c r="AF405" s="142">
        <v>0</v>
      </c>
      <c r="AG405" s="144">
        <v>0</v>
      </c>
      <c r="AH405" s="142">
        <v>0</v>
      </c>
      <c r="AI405" s="142">
        <v>0</v>
      </c>
      <c r="AJ405" s="144">
        <v>0</v>
      </c>
      <c r="AK405" s="144">
        <v>0</v>
      </c>
      <c r="AL405" s="143">
        <v>0</v>
      </c>
      <c r="AM405" s="144"/>
      <c r="AN405" s="144"/>
      <c r="AO405" s="144"/>
      <c r="AP405" s="144"/>
      <c r="AQ405" s="142">
        <v>0</v>
      </c>
      <c r="AR405" s="142">
        <v>0</v>
      </c>
      <c r="AS405" s="142">
        <v>0</v>
      </c>
      <c r="AT405" s="142">
        <v>0</v>
      </c>
      <c r="AU405" s="142">
        <v>0</v>
      </c>
      <c r="AV405" s="142">
        <v>0</v>
      </c>
      <c r="AW405" s="142">
        <v>0</v>
      </c>
      <c r="AX405" s="142">
        <v>0</v>
      </c>
      <c r="AY405" s="144">
        <v>0</v>
      </c>
      <c r="AZ405" s="142">
        <v>0</v>
      </c>
      <c r="BA405" s="142">
        <v>0</v>
      </c>
      <c r="BB405" s="144">
        <v>0</v>
      </c>
      <c r="BC405" s="144">
        <v>0</v>
      </c>
      <c r="BD405" s="143">
        <v>0</v>
      </c>
      <c r="BE405" s="144"/>
      <c r="BF405" s="144"/>
      <c r="BG405" s="144"/>
      <c r="BH405" s="144"/>
      <c r="BI405" s="142">
        <v>0</v>
      </c>
      <c r="BJ405" s="142">
        <v>0</v>
      </c>
      <c r="BK405" s="142">
        <v>0</v>
      </c>
      <c r="BL405" s="142">
        <v>0</v>
      </c>
      <c r="BM405" s="142">
        <v>0</v>
      </c>
      <c r="BN405" s="142">
        <v>0</v>
      </c>
      <c r="BO405" s="142">
        <v>0</v>
      </c>
      <c r="BP405" s="142">
        <v>0</v>
      </c>
      <c r="BQ405" s="144">
        <v>0</v>
      </c>
      <c r="BR405" s="142">
        <v>0</v>
      </c>
      <c r="BS405" s="142">
        <v>0</v>
      </c>
      <c r="BT405" s="144">
        <v>0</v>
      </c>
      <c r="BU405" s="144">
        <v>0</v>
      </c>
      <c r="BV405" s="143">
        <v>0</v>
      </c>
      <c r="BW405" s="144"/>
      <c r="BX405" s="144"/>
      <c r="BY405" s="144"/>
      <c r="BZ405" s="144"/>
      <c r="CA405" s="142">
        <v>0</v>
      </c>
      <c r="CB405" s="142">
        <v>0</v>
      </c>
      <c r="CC405" s="142">
        <v>0</v>
      </c>
      <c r="CD405" s="142">
        <v>0</v>
      </c>
      <c r="CE405" s="142">
        <v>0</v>
      </c>
      <c r="CF405" s="142">
        <v>0</v>
      </c>
      <c r="CG405" s="142">
        <v>0</v>
      </c>
      <c r="CH405" s="142">
        <v>0</v>
      </c>
      <c r="CI405" s="144">
        <v>0</v>
      </c>
      <c r="CJ405" s="142">
        <v>0</v>
      </c>
      <c r="CK405" s="142">
        <v>0</v>
      </c>
      <c r="CL405" s="144">
        <v>0</v>
      </c>
      <c r="CM405" s="144">
        <v>0</v>
      </c>
      <c r="CN405" s="143">
        <v>0</v>
      </c>
      <c r="CO405" s="144"/>
      <c r="CP405" s="144"/>
      <c r="CQ405" s="144"/>
      <c r="CR405" s="144"/>
      <c r="CS405" s="142">
        <v>0</v>
      </c>
      <c r="CT405" s="142">
        <v>0</v>
      </c>
      <c r="CU405" s="142">
        <v>0</v>
      </c>
      <c r="CV405" s="142">
        <v>0</v>
      </c>
      <c r="CW405" s="142">
        <v>0</v>
      </c>
      <c r="CX405" s="142">
        <v>0</v>
      </c>
      <c r="CY405" s="142">
        <v>0</v>
      </c>
      <c r="CZ405" s="142">
        <v>0</v>
      </c>
      <c r="DA405" s="144">
        <v>0</v>
      </c>
      <c r="DB405" s="142">
        <v>0</v>
      </c>
      <c r="DC405" s="142">
        <v>0</v>
      </c>
      <c r="DD405" s="144">
        <v>0</v>
      </c>
      <c r="DE405" s="144">
        <v>0</v>
      </c>
      <c r="DF405" s="143">
        <v>0</v>
      </c>
    </row>
    <row r="406" spans="1:110" ht="12.75" hidden="1" customHeight="1" outlineLevel="2" x14ac:dyDescent="0.25">
      <c r="A406" s="141">
        <v>2933</v>
      </c>
      <c r="B406" s="141" t="s">
        <v>644</v>
      </c>
      <c r="C406" s="141"/>
      <c r="D406" s="141"/>
      <c r="E406" s="141"/>
      <c r="F406" s="142">
        <v>0</v>
      </c>
      <c r="G406" s="142">
        <v>0</v>
      </c>
      <c r="H406" s="142">
        <v>0</v>
      </c>
      <c r="I406" s="142">
        <v>0</v>
      </c>
      <c r="J406" s="142">
        <v>0</v>
      </c>
      <c r="K406" s="142">
        <v>0</v>
      </c>
      <c r="L406" s="142">
        <v>0</v>
      </c>
      <c r="M406" s="142">
        <v>0</v>
      </c>
      <c r="N406" s="142">
        <v>0</v>
      </c>
      <c r="O406" s="142">
        <v>0</v>
      </c>
      <c r="P406" s="142">
        <v>0</v>
      </c>
      <c r="Q406" s="142">
        <v>0</v>
      </c>
      <c r="R406" s="142" t="s">
        <v>61</v>
      </c>
      <c r="S406" s="142">
        <v>0</v>
      </c>
      <c r="T406" s="143">
        <v>0</v>
      </c>
      <c r="U406" s="144"/>
      <c r="V406" s="144"/>
      <c r="W406" s="144"/>
      <c r="X406" s="144"/>
      <c r="Y406" s="142">
        <v>0</v>
      </c>
      <c r="Z406" s="142">
        <v>0</v>
      </c>
      <c r="AA406" s="142">
        <v>0</v>
      </c>
      <c r="AB406" s="142">
        <v>0</v>
      </c>
      <c r="AC406" s="142">
        <v>0</v>
      </c>
      <c r="AD406" s="142">
        <v>0</v>
      </c>
      <c r="AE406" s="142">
        <v>0</v>
      </c>
      <c r="AF406" s="142">
        <v>0</v>
      </c>
      <c r="AG406" s="144">
        <v>0</v>
      </c>
      <c r="AH406" s="142">
        <v>0</v>
      </c>
      <c r="AI406" s="142">
        <v>0</v>
      </c>
      <c r="AJ406" s="144">
        <v>0</v>
      </c>
      <c r="AK406" s="144">
        <v>0</v>
      </c>
      <c r="AL406" s="143">
        <v>0</v>
      </c>
      <c r="AM406" s="144"/>
      <c r="AN406" s="144"/>
      <c r="AO406" s="144"/>
      <c r="AP406" s="144"/>
      <c r="AQ406" s="142">
        <v>0</v>
      </c>
      <c r="AR406" s="142">
        <v>0</v>
      </c>
      <c r="AS406" s="142">
        <v>0</v>
      </c>
      <c r="AT406" s="142">
        <v>0</v>
      </c>
      <c r="AU406" s="142">
        <v>0</v>
      </c>
      <c r="AV406" s="142">
        <v>0</v>
      </c>
      <c r="AW406" s="142">
        <v>0</v>
      </c>
      <c r="AX406" s="142">
        <v>0</v>
      </c>
      <c r="AY406" s="144">
        <v>0</v>
      </c>
      <c r="AZ406" s="142">
        <v>0</v>
      </c>
      <c r="BA406" s="142">
        <v>0</v>
      </c>
      <c r="BB406" s="144">
        <v>0</v>
      </c>
      <c r="BC406" s="144">
        <v>0</v>
      </c>
      <c r="BD406" s="143">
        <v>0</v>
      </c>
      <c r="BE406" s="144"/>
      <c r="BF406" s="144"/>
      <c r="BG406" s="144"/>
      <c r="BH406" s="144"/>
      <c r="BI406" s="142">
        <v>0</v>
      </c>
      <c r="BJ406" s="142">
        <v>0</v>
      </c>
      <c r="BK406" s="142">
        <v>0</v>
      </c>
      <c r="BL406" s="142">
        <v>0</v>
      </c>
      <c r="BM406" s="142">
        <v>0</v>
      </c>
      <c r="BN406" s="142">
        <v>0</v>
      </c>
      <c r="BO406" s="142">
        <v>0</v>
      </c>
      <c r="BP406" s="142">
        <v>0</v>
      </c>
      <c r="BQ406" s="144">
        <v>0</v>
      </c>
      <c r="BR406" s="142">
        <v>0</v>
      </c>
      <c r="BS406" s="142">
        <v>0</v>
      </c>
      <c r="BT406" s="144">
        <v>0</v>
      </c>
      <c r="BU406" s="144">
        <v>0</v>
      </c>
      <c r="BV406" s="143">
        <v>0</v>
      </c>
      <c r="BW406" s="144"/>
      <c r="BX406" s="144"/>
      <c r="BY406" s="144"/>
      <c r="BZ406" s="144"/>
      <c r="CA406" s="142">
        <v>0</v>
      </c>
      <c r="CB406" s="142">
        <v>0</v>
      </c>
      <c r="CC406" s="142">
        <v>0</v>
      </c>
      <c r="CD406" s="142">
        <v>0</v>
      </c>
      <c r="CE406" s="142">
        <v>0</v>
      </c>
      <c r="CF406" s="142">
        <v>0</v>
      </c>
      <c r="CG406" s="142">
        <v>0</v>
      </c>
      <c r="CH406" s="142">
        <v>0</v>
      </c>
      <c r="CI406" s="144">
        <v>0</v>
      </c>
      <c r="CJ406" s="142">
        <v>0</v>
      </c>
      <c r="CK406" s="142">
        <v>0</v>
      </c>
      <c r="CL406" s="144">
        <v>0</v>
      </c>
      <c r="CM406" s="144">
        <v>0</v>
      </c>
      <c r="CN406" s="143">
        <v>0</v>
      </c>
      <c r="CO406" s="144"/>
      <c r="CP406" s="144"/>
      <c r="CQ406" s="144"/>
      <c r="CR406" s="144"/>
      <c r="CS406" s="142">
        <v>0</v>
      </c>
      <c r="CT406" s="142">
        <v>0</v>
      </c>
      <c r="CU406" s="142">
        <v>0</v>
      </c>
      <c r="CV406" s="142">
        <v>0</v>
      </c>
      <c r="CW406" s="142">
        <v>0</v>
      </c>
      <c r="CX406" s="142">
        <v>0</v>
      </c>
      <c r="CY406" s="142">
        <v>0</v>
      </c>
      <c r="CZ406" s="142">
        <v>0</v>
      </c>
      <c r="DA406" s="144">
        <v>0</v>
      </c>
      <c r="DB406" s="142">
        <v>0</v>
      </c>
      <c r="DC406" s="142">
        <v>0</v>
      </c>
      <c r="DD406" s="144">
        <v>0</v>
      </c>
      <c r="DE406" s="144">
        <v>0</v>
      </c>
      <c r="DF406" s="143">
        <v>0</v>
      </c>
    </row>
    <row r="407" spans="1:110" ht="12.75" hidden="1" customHeight="1" outlineLevel="2" x14ac:dyDescent="0.25">
      <c r="A407" s="141">
        <v>2935</v>
      </c>
      <c r="B407" s="141" t="s">
        <v>645</v>
      </c>
      <c r="C407" s="141"/>
      <c r="D407" s="141"/>
      <c r="E407" s="141"/>
      <c r="F407" s="142">
        <v>0</v>
      </c>
      <c r="G407" s="142">
        <v>0</v>
      </c>
      <c r="H407" s="142">
        <v>0</v>
      </c>
      <c r="I407" s="142">
        <v>0</v>
      </c>
      <c r="J407" s="142">
        <v>0</v>
      </c>
      <c r="K407" s="142">
        <v>0</v>
      </c>
      <c r="L407" s="142">
        <v>0</v>
      </c>
      <c r="M407" s="142">
        <v>0</v>
      </c>
      <c r="N407" s="142">
        <v>0</v>
      </c>
      <c r="O407" s="142">
        <v>0</v>
      </c>
      <c r="P407" s="142">
        <v>0</v>
      </c>
      <c r="Q407" s="142">
        <v>0</v>
      </c>
      <c r="R407" s="142" t="s">
        <v>61</v>
      </c>
      <c r="S407" s="142">
        <v>0</v>
      </c>
      <c r="T407" s="143">
        <v>0</v>
      </c>
      <c r="U407" s="144"/>
      <c r="V407" s="144"/>
      <c r="W407" s="144"/>
      <c r="X407" s="144"/>
      <c r="Y407" s="142">
        <v>0</v>
      </c>
      <c r="Z407" s="142">
        <v>0</v>
      </c>
      <c r="AA407" s="142">
        <v>0</v>
      </c>
      <c r="AB407" s="142">
        <v>0</v>
      </c>
      <c r="AC407" s="142">
        <v>0</v>
      </c>
      <c r="AD407" s="142">
        <v>0</v>
      </c>
      <c r="AE407" s="142">
        <v>0</v>
      </c>
      <c r="AF407" s="142">
        <v>0</v>
      </c>
      <c r="AG407" s="144">
        <v>0</v>
      </c>
      <c r="AH407" s="142">
        <v>0</v>
      </c>
      <c r="AI407" s="142">
        <v>0</v>
      </c>
      <c r="AJ407" s="144">
        <v>0</v>
      </c>
      <c r="AK407" s="144">
        <v>0</v>
      </c>
      <c r="AL407" s="143">
        <v>0</v>
      </c>
      <c r="AM407" s="144"/>
      <c r="AN407" s="144"/>
      <c r="AO407" s="144"/>
      <c r="AP407" s="144"/>
      <c r="AQ407" s="142">
        <v>0</v>
      </c>
      <c r="AR407" s="142">
        <v>0</v>
      </c>
      <c r="AS407" s="142">
        <v>0</v>
      </c>
      <c r="AT407" s="142">
        <v>0</v>
      </c>
      <c r="AU407" s="142">
        <v>0</v>
      </c>
      <c r="AV407" s="142">
        <v>0</v>
      </c>
      <c r="AW407" s="142">
        <v>0</v>
      </c>
      <c r="AX407" s="142">
        <v>0</v>
      </c>
      <c r="AY407" s="144">
        <v>0</v>
      </c>
      <c r="AZ407" s="142">
        <v>0</v>
      </c>
      <c r="BA407" s="142">
        <v>0</v>
      </c>
      <c r="BB407" s="144">
        <v>0</v>
      </c>
      <c r="BC407" s="144">
        <v>0</v>
      </c>
      <c r="BD407" s="143">
        <v>0</v>
      </c>
      <c r="BE407" s="144"/>
      <c r="BF407" s="144"/>
      <c r="BG407" s="144"/>
      <c r="BH407" s="144"/>
      <c r="BI407" s="142">
        <v>0</v>
      </c>
      <c r="BJ407" s="142">
        <v>0</v>
      </c>
      <c r="BK407" s="142">
        <v>0</v>
      </c>
      <c r="BL407" s="142">
        <v>0</v>
      </c>
      <c r="BM407" s="142">
        <v>0</v>
      </c>
      <c r="BN407" s="142">
        <v>0</v>
      </c>
      <c r="BO407" s="142">
        <v>0</v>
      </c>
      <c r="BP407" s="142">
        <v>0</v>
      </c>
      <c r="BQ407" s="144">
        <v>0</v>
      </c>
      <c r="BR407" s="142">
        <v>0</v>
      </c>
      <c r="BS407" s="142">
        <v>0</v>
      </c>
      <c r="BT407" s="144">
        <v>0</v>
      </c>
      <c r="BU407" s="144">
        <v>0</v>
      </c>
      <c r="BV407" s="143">
        <v>0</v>
      </c>
      <c r="BW407" s="144"/>
      <c r="BX407" s="144"/>
      <c r="BY407" s="144"/>
      <c r="BZ407" s="144"/>
      <c r="CA407" s="142">
        <v>0</v>
      </c>
      <c r="CB407" s="142">
        <v>0</v>
      </c>
      <c r="CC407" s="142">
        <v>0</v>
      </c>
      <c r="CD407" s="142">
        <v>0</v>
      </c>
      <c r="CE407" s="142">
        <v>0</v>
      </c>
      <c r="CF407" s="142">
        <v>0</v>
      </c>
      <c r="CG407" s="142">
        <v>0</v>
      </c>
      <c r="CH407" s="142">
        <v>0</v>
      </c>
      <c r="CI407" s="144">
        <v>0</v>
      </c>
      <c r="CJ407" s="142">
        <v>0</v>
      </c>
      <c r="CK407" s="142">
        <v>0</v>
      </c>
      <c r="CL407" s="144">
        <v>0</v>
      </c>
      <c r="CM407" s="144">
        <v>0</v>
      </c>
      <c r="CN407" s="143">
        <v>0</v>
      </c>
      <c r="CO407" s="144"/>
      <c r="CP407" s="144"/>
      <c r="CQ407" s="144"/>
      <c r="CR407" s="144"/>
      <c r="CS407" s="142">
        <v>0</v>
      </c>
      <c r="CT407" s="142">
        <v>0</v>
      </c>
      <c r="CU407" s="142">
        <v>0</v>
      </c>
      <c r="CV407" s="142">
        <v>0</v>
      </c>
      <c r="CW407" s="142">
        <v>0</v>
      </c>
      <c r="CX407" s="142">
        <v>0</v>
      </c>
      <c r="CY407" s="142">
        <v>0</v>
      </c>
      <c r="CZ407" s="142">
        <v>0</v>
      </c>
      <c r="DA407" s="144">
        <v>0</v>
      </c>
      <c r="DB407" s="142">
        <v>0</v>
      </c>
      <c r="DC407" s="142">
        <v>0</v>
      </c>
      <c r="DD407" s="144">
        <v>0</v>
      </c>
      <c r="DE407" s="144">
        <v>0</v>
      </c>
      <c r="DF407" s="143">
        <v>0</v>
      </c>
    </row>
    <row r="408" spans="1:110" ht="12.75" hidden="1" customHeight="1" outlineLevel="2" x14ac:dyDescent="0.25">
      <c r="A408" s="141">
        <v>2940</v>
      </c>
      <c r="B408" s="141" t="s">
        <v>646</v>
      </c>
      <c r="C408" s="141"/>
      <c r="D408" s="141"/>
      <c r="E408" s="141"/>
      <c r="F408" s="142">
        <v>0</v>
      </c>
      <c r="G408" s="142">
        <v>0</v>
      </c>
      <c r="H408" s="142">
        <v>0</v>
      </c>
      <c r="I408" s="142">
        <v>0</v>
      </c>
      <c r="J408" s="142">
        <v>0</v>
      </c>
      <c r="K408" s="142">
        <v>0</v>
      </c>
      <c r="L408" s="142">
        <v>0</v>
      </c>
      <c r="M408" s="142">
        <v>0</v>
      </c>
      <c r="N408" s="142">
        <v>0</v>
      </c>
      <c r="O408" s="142">
        <v>0</v>
      </c>
      <c r="P408" s="142">
        <v>0</v>
      </c>
      <c r="Q408" s="142">
        <v>0</v>
      </c>
      <c r="R408" s="142" t="s">
        <v>61</v>
      </c>
      <c r="S408" s="142">
        <v>0</v>
      </c>
      <c r="T408" s="143">
        <v>0</v>
      </c>
      <c r="U408" s="144"/>
      <c r="V408" s="144"/>
      <c r="W408" s="144"/>
      <c r="X408" s="144"/>
      <c r="Y408" s="142">
        <v>0</v>
      </c>
      <c r="Z408" s="142">
        <v>0</v>
      </c>
      <c r="AA408" s="142">
        <v>0</v>
      </c>
      <c r="AB408" s="142">
        <v>0</v>
      </c>
      <c r="AC408" s="142">
        <v>0</v>
      </c>
      <c r="AD408" s="142">
        <v>0</v>
      </c>
      <c r="AE408" s="142">
        <v>0</v>
      </c>
      <c r="AF408" s="142">
        <v>0</v>
      </c>
      <c r="AG408" s="144">
        <v>0</v>
      </c>
      <c r="AH408" s="142">
        <v>0</v>
      </c>
      <c r="AI408" s="142">
        <v>0</v>
      </c>
      <c r="AJ408" s="144">
        <v>0</v>
      </c>
      <c r="AK408" s="144">
        <v>0</v>
      </c>
      <c r="AL408" s="143">
        <v>0</v>
      </c>
      <c r="AM408" s="144"/>
      <c r="AN408" s="144"/>
      <c r="AO408" s="144"/>
      <c r="AP408" s="144"/>
      <c r="AQ408" s="142">
        <v>0</v>
      </c>
      <c r="AR408" s="142">
        <v>0</v>
      </c>
      <c r="AS408" s="142">
        <v>0</v>
      </c>
      <c r="AT408" s="142">
        <v>0</v>
      </c>
      <c r="AU408" s="142">
        <v>0</v>
      </c>
      <c r="AV408" s="142">
        <v>0</v>
      </c>
      <c r="AW408" s="142">
        <v>0</v>
      </c>
      <c r="AX408" s="142">
        <v>0</v>
      </c>
      <c r="AY408" s="144">
        <v>0</v>
      </c>
      <c r="AZ408" s="142">
        <v>0</v>
      </c>
      <c r="BA408" s="142">
        <v>0</v>
      </c>
      <c r="BB408" s="144">
        <v>0</v>
      </c>
      <c r="BC408" s="144">
        <v>0</v>
      </c>
      <c r="BD408" s="143">
        <v>0</v>
      </c>
      <c r="BE408" s="144"/>
      <c r="BF408" s="144"/>
      <c r="BG408" s="144"/>
      <c r="BH408" s="144"/>
      <c r="BI408" s="142">
        <v>0</v>
      </c>
      <c r="BJ408" s="142">
        <v>0</v>
      </c>
      <c r="BK408" s="142">
        <v>0</v>
      </c>
      <c r="BL408" s="142">
        <v>0</v>
      </c>
      <c r="BM408" s="142">
        <v>0</v>
      </c>
      <c r="BN408" s="142">
        <v>0</v>
      </c>
      <c r="BO408" s="142">
        <v>0</v>
      </c>
      <c r="BP408" s="142">
        <v>0</v>
      </c>
      <c r="BQ408" s="144">
        <v>0</v>
      </c>
      <c r="BR408" s="142">
        <v>0</v>
      </c>
      <c r="BS408" s="142">
        <v>0</v>
      </c>
      <c r="BT408" s="144">
        <v>0</v>
      </c>
      <c r="BU408" s="144">
        <v>0</v>
      </c>
      <c r="BV408" s="143">
        <v>0</v>
      </c>
      <c r="BW408" s="144"/>
      <c r="BX408" s="144"/>
      <c r="BY408" s="144"/>
      <c r="BZ408" s="144"/>
      <c r="CA408" s="142">
        <v>0</v>
      </c>
      <c r="CB408" s="142">
        <v>0</v>
      </c>
      <c r="CC408" s="142">
        <v>0</v>
      </c>
      <c r="CD408" s="142">
        <v>0</v>
      </c>
      <c r="CE408" s="142">
        <v>0</v>
      </c>
      <c r="CF408" s="142">
        <v>0</v>
      </c>
      <c r="CG408" s="142">
        <v>0</v>
      </c>
      <c r="CH408" s="142">
        <v>0</v>
      </c>
      <c r="CI408" s="144">
        <v>0</v>
      </c>
      <c r="CJ408" s="142">
        <v>0</v>
      </c>
      <c r="CK408" s="142">
        <v>0</v>
      </c>
      <c r="CL408" s="144">
        <v>0</v>
      </c>
      <c r="CM408" s="144">
        <v>0</v>
      </c>
      <c r="CN408" s="143">
        <v>0</v>
      </c>
      <c r="CO408" s="144"/>
      <c r="CP408" s="144"/>
      <c r="CQ408" s="144"/>
      <c r="CR408" s="144"/>
      <c r="CS408" s="142">
        <v>0</v>
      </c>
      <c r="CT408" s="142">
        <v>0</v>
      </c>
      <c r="CU408" s="142">
        <v>0</v>
      </c>
      <c r="CV408" s="142">
        <v>0</v>
      </c>
      <c r="CW408" s="142">
        <v>0</v>
      </c>
      <c r="CX408" s="142">
        <v>0</v>
      </c>
      <c r="CY408" s="142">
        <v>0</v>
      </c>
      <c r="CZ408" s="142">
        <v>0</v>
      </c>
      <c r="DA408" s="144">
        <v>0</v>
      </c>
      <c r="DB408" s="142">
        <v>0</v>
      </c>
      <c r="DC408" s="142">
        <v>0</v>
      </c>
      <c r="DD408" s="144">
        <v>0</v>
      </c>
      <c r="DE408" s="144">
        <v>0</v>
      </c>
      <c r="DF408" s="143">
        <v>0</v>
      </c>
    </row>
    <row r="409" spans="1:110" ht="12.75" hidden="1" customHeight="1" outlineLevel="2" x14ac:dyDescent="0.3">
      <c r="A409" s="138"/>
      <c r="B409" s="5"/>
      <c r="C409" s="5"/>
      <c r="D409" s="5"/>
      <c r="E409" s="5"/>
      <c r="F409" s="142"/>
      <c r="G409" s="142"/>
      <c r="H409" s="142"/>
      <c r="I409" s="142"/>
      <c r="J409" s="142"/>
      <c r="K409" s="142"/>
      <c r="L409" s="142"/>
      <c r="M409" s="142"/>
      <c r="N409" s="142"/>
      <c r="O409" s="142"/>
      <c r="P409" s="142"/>
      <c r="Q409" s="144"/>
      <c r="R409" s="142"/>
      <c r="S409" s="142"/>
      <c r="T409" s="143"/>
      <c r="U409" s="144"/>
      <c r="V409" s="144"/>
      <c r="W409" s="144"/>
      <c r="X409" s="144"/>
      <c r="Y409" s="142"/>
      <c r="Z409" s="142"/>
      <c r="AA409" s="142"/>
      <c r="AB409" s="142"/>
      <c r="AC409" s="142"/>
      <c r="AD409" s="142"/>
      <c r="AE409" s="142"/>
      <c r="AF409" s="142"/>
      <c r="AG409" s="144"/>
      <c r="AH409" s="142"/>
      <c r="AI409" s="142"/>
      <c r="AJ409" s="144"/>
      <c r="AK409" s="144"/>
      <c r="AL409" s="143"/>
      <c r="AM409" s="144"/>
      <c r="AN409" s="144"/>
      <c r="AO409" s="144"/>
      <c r="AP409" s="144"/>
      <c r="AQ409" s="142"/>
      <c r="AR409" s="142"/>
      <c r="AS409" s="142"/>
      <c r="AT409" s="142"/>
      <c r="AU409" s="142"/>
      <c r="AV409" s="142"/>
      <c r="AW409" s="142"/>
      <c r="AX409" s="142"/>
      <c r="AY409" s="144"/>
      <c r="AZ409" s="142"/>
      <c r="BA409" s="142"/>
      <c r="BB409" s="144"/>
      <c r="BC409" s="144"/>
      <c r="BD409" s="143"/>
      <c r="BE409" s="144"/>
      <c r="BF409" s="144"/>
      <c r="BG409" s="144"/>
      <c r="BH409" s="144"/>
      <c r="BI409" s="142"/>
      <c r="BJ409" s="142"/>
      <c r="BK409" s="142"/>
      <c r="BL409" s="142"/>
      <c r="BM409" s="142"/>
      <c r="BN409" s="142"/>
      <c r="BO409" s="142"/>
      <c r="BP409" s="142"/>
      <c r="BQ409" s="144"/>
      <c r="BR409" s="142"/>
      <c r="BS409" s="142"/>
      <c r="BT409" s="144"/>
      <c r="BU409" s="144"/>
      <c r="BV409" s="143"/>
      <c r="BW409" s="144"/>
      <c r="BX409" s="144"/>
      <c r="BY409" s="144"/>
      <c r="BZ409" s="144"/>
      <c r="CA409" s="142"/>
      <c r="CB409" s="142"/>
      <c r="CC409" s="142"/>
      <c r="CD409" s="142"/>
      <c r="CE409" s="142"/>
      <c r="CF409" s="142"/>
      <c r="CG409" s="142"/>
      <c r="CH409" s="142"/>
      <c r="CI409" s="144"/>
      <c r="CJ409" s="142"/>
      <c r="CK409" s="142"/>
      <c r="CL409" s="144"/>
      <c r="CM409" s="144"/>
      <c r="CN409" s="143"/>
      <c r="CO409" s="144"/>
      <c r="CP409" s="144"/>
      <c r="CQ409" s="144"/>
      <c r="CR409" s="144"/>
      <c r="CS409" s="142"/>
      <c r="CT409" s="142"/>
      <c r="CU409" s="142"/>
      <c r="CV409" s="142"/>
      <c r="CW409" s="142"/>
      <c r="CX409" s="142"/>
      <c r="CY409" s="142"/>
      <c r="CZ409" s="142"/>
      <c r="DA409" s="144"/>
      <c r="DB409" s="142"/>
      <c r="DC409" s="142"/>
      <c r="DD409" s="144"/>
      <c r="DE409" s="144"/>
      <c r="DF409" s="143"/>
    </row>
    <row r="410" spans="1:110" ht="12.75" hidden="1" customHeight="1" outlineLevel="1" x14ac:dyDescent="0.3">
      <c r="A410" s="138"/>
      <c r="B410" s="153" t="s">
        <v>79</v>
      </c>
      <c r="C410" s="153"/>
      <c r="D410" s="153"/>
      <c r="E410" s="153"/>
      <c r="F410" s="155">
        <f t="shared" ref="F410:Q410" si="31">SUM(F362:F408)</f>
        <v>5396.76</v>
      </c>
      <c r="G410" s="155">
        <f t="shared" si="31"/>
        <v>37050.854545454546</v>
      </c>
      <c r="H410" s="155">
        <f t="shared" si="31"/>
        <v>37050.854545454546</v>
      </c>
      <c r="I410" s="155">
        <f t="shared" si="31"/>
        <v>37050.854545454546</v>
      </c>
      <c r="J410" s="155">
        <f t="shared" si="31"/>
        <v>37050.854545454546</v>
      </c>
      <c r="K410" s="155">
        <f t="shared" si="31"/>
        <v>37050.854545454546</v>
      </c>
      <c r="L410" s="155">
        <f>SUM(L362:L409)</f>
        <v>37050.854545454546</v>
      </c>
      <c r="M410" s="155">
        <f t="shared" si="31"/>
        <v>37050.854545454546</v>
      </c>
      <c r="N410" s="155">
        <f t="shared" si="31"/>
        <v>37050.854545454546</v>
      </c>
      <c r="O410" s="155">
        <f t="shared" si="31"/>
        <v>37050.854545454546</v>
      </c>
      <c r="P410" s="155">
        <f t="shared" si="31"/>
        <v>37050.854545454546</v>
      </c>
      <c r="Q410" s="155">
        <f t="shared" si="31"/>
        <v>37050.854545454553</v>
      </c>
      <c r="R410" s="155"/>
      <c r="S410" s="155">
        <f t="shared" ref="S410:CD410" si="32">SUM(S362:S408)</f>
        <v>412956.16000000003</v>
      </c>
      <c r="T410" s="156">
        <f t="shared" si="32"/>
        <v>0</v>
      </c>
      <c r="U410" s="155"/>
      <c r="V410" s="155"/>
      <c r="W410" s="155"/>
      <c r="X410" s="155"/>
      <c r="Y410" s="155">
        <f t="shared" si="32"/>
        <v>51324.570400000004</v>
      </c>
      <c r="Z410" s="155">
        <f t="shared" si="32"/>
        <v>51324.570400000004</v>
      </c>
      <c r="AA410" s="155">
        <f t="shared" si="32"/>
        <v>51324.570400000004</v>
      </c>
      <c r="AB410" s="155">
        <f t="shared" si="32"/>
        <v>51324.570400000004</v>
      </c>
      <c r="AC410" s="155">
        <f t="shared" si="32"/>
        <v>51324.570400000004</v>
      </c>
      <c r="AD410" s="155">
        <f t="shared" si="32"/>
        <v>51324.570400000004</v>
      </c>
      <c r="AE410" s="155">
        <f t="shared" si="32"/>
        <v>51324.570400000004</v>
      </c>
      <c r="AF410" s="155">
        <f t="shared" si="32"/>
        <v>51324.570400000004</v>
      </c>
      <c r="AG410" s="155">
        <f t="shared" si="32"/>
        <v>51324.570400000004</v>
      </c>
      <c r="AH410" s="155">
        <f t="shared" si="32"/>
        <v>51324.570400000004</v>
      </c>
      <c r="AI410" s="155">
        <f t="shared" si="32"/>
        <v>51324.570400000004</v>
      </c>
      <c r="AJ410" s="155">
        <f t="shared" si="32"/>
        <v>51324.570400000004</v>
      </c>
      <c r="AK410" s="155">
        <f t="shared" si="32"/>
        <v>615894.84479999996</v>
      </c>
      <c r="AL410" s="156">
        <f t="shared" si="32"/>
        <v>0</v>
      </c>
      <c r="AM410" s="155"/>
      <c r="AN410" s="155"/>
      <c r="AO410" s="155"/>
      <c r="AP410" s="155"/>
      <c r="AQ410" s="155">
        <f t="shared" si="32"/>
        <v>52864.307511999999</v>
      </c>
      <c r="AR410" s="155">
        <f t="shared" si="32"/>
        <v>52864.307511999999</v>
      </c>
      <c r="AS410" s="155">
        <f t="shared" si="32"/>
        <v>52864.307511999999</v>
      </c>
      <c r="AT410" s="155">
        <f t="shared" si="32"/>
        <v>52864.307511999999</v>
      </c>
      <c r="AU410" s="155">
        <f t="shared" si="32"/>
        <v>52864.307511999999</v>
      </c>
      <c r="AV410" s="155">
        <f t="shared" si="32"/>
        <v>52864.307511999999</v>
      </c>
      <c r="AW410" s="155">
        <f t="shared" si="32"/>
        <v>52864.307511999999</v>
      </c>
      <c r="AX410" s="155">
        <f t="shared" si="32"/>
        <v>52864.307511999999</v>
      </c>
      <c r="AY410" s="155">
        <f t="shared" si="32"/>
        <v>52864.307511999999</v>
      </c>
      <c r="AZ410" s="155">
        <f t="shared" si="32"/>
        <v>52864.307511999999</v>
      </c>
      <c r="BA410" s="155">
        <f t="shared" si="32"/>
        <v>52864.307511999999</v>
      </c>
      <c r="BB410" s="155">
        <f t="shared" si="32"/>
        <v>52864.307511999999</v>
      </c>
      <c r="BC410" s="155">
        <f t="shared" si="32"/>
        <v>634371.69014399999</v>
      </c>
      <c r="BD410" s="156">
        <f t="shared" si="32"/>
        <v>0</v>
      </c>
      <c r="BE410" s="155"/>
      <c r="BF410" s="155"/>
      <c r="BG410" s="155"/>
      <c r="BH410" s="155"/>
      <c r="BI410" s="155">
        <f t="shared" si="32"/>
        <v>54450.236737359985</v>
      </c>
      <c r="BJ410" s="155">
        <f t="shared" si="32"/>
        <v>54450.236737359985</v>
      </c>
      <c r="BK410" s="155">
        <f t="shared" si="32"/>
        <v>54450.236737359985</v>
      </c>
      <c r="BL410" s="155">
        <f t="shared" si="32"/>
        <v>54450.236737359985</v>
      </c>
      <c r="BM410" s="155">
        <f t="shared" si="32"/>
        <v>54450.236737359985</v>
      </c>
      <c r="BN410" s="155">
        <f t="shared" si="32"/>
        <v>54450.236737359985</v>
      </c>
      <c r="BO410" s="155">
        <f t="shared" si="32"/>
        <v>54450.236737359985</v>
      </c>
      <c r="BP410" s="155">
        <f t="shared" si="32"/>
        <v>54450.236737359985</v>
      </c>
      <c r="BQ410" s="155">
        <f t="shared" si="32"/>
        <v>54450.236737359985</v>
      </c>
      <c r="BR410" s="155">
        <f t="shared" si="32"/>
        <v>54450.236737359985</v>
      </c>
      <c r="BS410" s="155">
        <f t="shared" si="32"/>
        <v>54450.236737359985</v>
      </c>
      <c r="BT410" s="155">
        <f t="shared" si="32"/>
        <v>54450.236737359985</v>
      </c>
      <c r="BU410" s="155">
        <f t="shared" si="32"/>
        <v>653402.84084831993</v>
      </c>
      <c r="BV410" s="156">
        <f t="shared" si="32"/>
        <v>0</v>
      </c>
      <c r="BW410" s="155"/>
      <c r="BX410" s="155"/>
      <c r="BY410" s="155"/>
      <c r="BZ410" s="155"/>
      <c r="CA410" s="155">
        <f t="shared" si="32"/>
        <v>56083.743839480798</v>
      </c>
      <c r="CB410" s="155">
        <f t="shared" si="32"/>
        <v>56083.743839480798</v>
      </c>
      <c r="CC410" s="155">
        <f t="shared" si="32"/>
        <v>56083.743839480798</v>
      </c>
      <c r="CD410" s="155">
        <f t="shared" si="32"/>
        <v>56083.743839480798</v>
      </c>
      <c r="CE410" s="155">
        <f t="shared" ref="CE410:DF410" si="33">SUM(CE362:CE408)</f>
        <v>56083.743839480798</v>
      </c>
      <c r="CF410" s="155">
        <f t="shared" si="33"/>
        <v>56083.743839480798</v>
      </c>
      <c r="CG410" s="155">
        <f t="shared" si="33"/>
        <v>56083.743839480798</v>
      </c>
      <c r="CH410" s="155">
        <f t="shared" si="33"/>
        <v>56083.743839480798</v>
      </c>
      <c r="CI410" s="155">
        <f t="shared" si="33"/>
        <v>56083.743839480798</v>
      </c>
      <c r="CJ410" s="155">
        <f t="shared" si="33"/>
        <v>56083.743839480798</v>
      </c>
      <c r="CK410" s="155">
        <f t="shared" si="33"/>
        <v>56083.743839480798</v>
      </c>
      <c r="CL410" s="155">
        <f t="shared" si="33"/>
        <v>56083.743839480798</v>
      </c>
      <c r="CM410" s="155">
        <f t="shared" si="33"/>
        <v>673004.92607376957</v>
      </c>
      <c r="CN410" s="156">
        <f t="shared" si="33"/>
        <v>0</v>
      </c>
      <c r="CO410" s="155"/>
      <c r="CP410" s="155"/>
      <c r="CQ410" s="155"/>
      <c r="CR410" s="155"/>
      <c r="CS410" s="155">
        <f t="shared" si="33"/>
        <v>57766.256154665236</v>
      </c>
      <c r="CT410" s="155">
        <f t="shared" si="33"/>
        <v>57766.256154665236</v>
      </c>
      <c r="CU410" s="155">
        <f t="shared" si="33"/>
        <v>57766.256154665236</v>
      </c>
      <c r="CV410" s="155">
        <f t="shared" si="33"/>
        <v>57766.256154665236</v>
      </c>
      <c r="CW410" s="155">
        <f t="shared" si="33"/>
        <v>57766.256154665236</v>
      </c>
      <c r="CX410" s="155">
        <f t="shared" si="33"/>
        <v>57766.256154665236</v>
      </c>
      <c r="CY410" s="155">
        <f t="shared" si="33"/>
        <v>57766.256154665236</v>
      </c>
      <c r="CZ410" s="155">
        <f t="shared" si="33"/>
        <v>57766.256154665236</v>
      </c>
      <c r="DA410" s="155">
        <f t="shared" si="33"/>
        <v>57766.256154665236</v>
      </c>
      <c r="DB410" s="155">
        <f t="shared" si="33"/>
        <v>57766.256154665236</v>
      </c>
      <c r="DC410" s="155">
        <f t="shared" si="33"/>
        <v>57766.256154665236</v>
      </c>
      <c r="DD410" s="155">
        <f t="shared" si="33"/>
        <v>57766.256154665236</v>
      </c>
      <c r="DE410" s="155">
        <f t="shared" si="33"/>
        <v>693195.07385598286</v>
      </c>
      <c r="DF410" s="156">
        <f t="shared" si="33"/>
        <v>0</v>
      </c>
    </row>
    <row r="411" spans="1:110" ht="12.75" hidden="1" customHeight="1" outlineLevel="1" x14ac:dyDescent="0.3">
      <c r="A411" s="138"/>
      <c r="B411" s="153"/>
      <c r="C411" s="153"/>
      <c r="D411" s="153"/>
      <c r="E411" s="153"/>
      <c r="F411" s="155"/>
      <c r="G411" s="155"/>
      <c r="H411" s="155"/>
      <c r="I411" s="155"/>
      <c r="J411" s="155"/>
      <c r="K411" s="155"/>
      <c r="L411" s="155"/>
      <c r="M411" s="155"/>
      <c r="N411" s="155"/>
      <c r="O411" s="155"/>
      <c r="P411" s="155"/>
      <c r="Q411" s="155"/>
      <c r="R411" s="155"/>
      <c r="S411" s="155"/>
      <c r="T411" s="156"/>
      <c r="U411" s="155"/>
      <c r="V411" s="155"/>
      <c r="W411" s="155"/>
      <c r="X411" s="155"/>
      <c r="Y411" s="155"/>
      <c r="Z411" s="155"/>
      <c r="AA411" s="155"/>
      <c r="AB411" s="155"/>
      <c r="AC411" s="155"/>
      <c r="AD411" s="155"/>
      <c r="AE411" s="155"/>
      <c r="AF411" s="155"/>
      <c r="AG411" s="155"/>
      <c r="AH411" s="155"/>
      <c r="AI411" s="155"/>
      <c r="AJ411" s="155"/>
      <c r="AK411" s="155"/>
      <c r="AL411" s="156"/>
      <c r="AM411" s="155"/>
      <c r="AN411" s="155"/>
      <c r="AO411" s="155"/>
      <c r="AP411" s="155"/>
      <c r="AQ411" s="155"/>
      <c r="AR411" s="155"/>
      <c r="AS411" s="155"/>
      <c r="AT411" s="155"/>
      <c r="AU411" s="155"/>
      <c r="AV411" s="155"/>
      <c r="AW411" s="155"/>
      <c r="AX411" s="155"/>
      <c r="AY411" s="155"/>
      <c r="AZ411" s="155"/>
      <c r="BA411" s="155"/>
      <c r="BB411" s="155"/>
      <c r="BC411" s="155"/>
      <c r="BD411" s="156"/>
      <c r="BE411" s="155"/>
      <c r="BF411" s="155"/>
      <c r="BG411" s="155"/>
      <c r="BH411" s="155"/>
      <c r="BI411" s="155"/>
      <c r="BJ411" s="155"/>
      <c r="BK411" s="155"/>
      <c r="BL411" s="155"/>
      <c r="BM411" s="155"/>
      <c r="BN411" s="155"/>
      <c r="BO411" s="155"/>
      <c r="BP411" s="155"/>
      <c r="BQ411" s="155"/>
      <c r="BR411" s="155"/>
      <c r="BS411" s="155"/>
      <c r="BT411" s="155"/>
      <c r="BU411" s="155"/>
      <c r="BV411" s="156"/>
      <c r="BW411" s="155"/>
      <c r="BX411" s="155"/>
      <c r="BY411" s="155"/>
      <c r="BZ411" s="155"/>
      <c r="CA411" s="155"/>
      <c r="CB411" s="155"/>
      <c r="CC411" s="155"/>
      <c r="CD411" s="155"/>
      <c r="CE411" s="155"/>
      <c r="CF411" s="155"/>
      <c r="CG411" s="155"/>
      <c r="CH411" s="155"/>
      <c r="CI411" s="155"/>
      <c r="CJ411" s="155"/>
      <c r="CK411" s="155"/>
      <c r="CL411" s="155"/>
      <c r="CM411" s="155"/>
      <c r="CN411" s="156"/>
      <c r="CO411" s="155"/>
      <c r="CP411" s="155"/>
      <c r="CQ411" s="155"/>
      <c r="CR411" s="155"/>
      <c r="CS411" s="155"/>
      <c r="CT411" s="155"/>
      <c r="CU411" s="155"/>
      <c r="CV411" s="155"/>
      <c r="CW411" s="155"/>
      <c r="CX411" s="155"/>
      <c r="CY411" s="155"/>
      <c r="CZ411" s="155"/>
      <c r="DA411" s="155"/>
      <c r="DB411" s="155"/>
      <c r="DC411" s="155"/>
      <c r="DD411" s="155"/>
      <c r="DE411" s="155"/>
      <c r="DF411" s="156"/>
    </row>
    <row r="412" spans="1:110" ht="12.75" hidden="1" customHeight="1" outlineLevel="1" x14ac:dyDescent="0.3">
      <c r="A412" s="138"/>
      <c r="B412" s="153"/>
      <c r="C412" s="153"/>
      <c r="D412" s="153"/>
      <c r="E412" s="153"/>
      <c r="F412" s="155"/>
      <c r="G412" s="155"/>
      <c r="H412" s="155"/>
      <c r="I412" s="155"/>
      <c r="J412" s="155"/>
      <c r="K412" s="155"/>
      <c r="L412" s="155"/>
      <c r="M412" s="155"/>
      <c r="N412" s="155"/>
      <c r="O412" s="155"/>
      <c r="P412" s="155"/>
      <c r="Q412" s="155"/>
      <c r="R412" s="155"/>
      <c r="S412" s="155"/>
      <c r="T412" s="156"/>
      <c r="U412" s="155"/>
      <c r="V412" s="155"/>
      <c r="W412" s="155"/>
      <c r="X412" s="155"/>
      <c r="Y412" s="155"/>
      <c r="Z412" s="155"/>
      <c r="AA412" s="155"/>
      <c r="AB412" s="155"/>
      <c r="AC412" s="155"/>
      <c r="AD412" s="155"/>
      <c r="AE412" s="155"/>
      <c r="AF412" s="155"/>
      <c r="AG412" s="155"/>
      <c r="AH412" s="155"/>
      <c r="AI412" s="155"/>
      <c r="AJ412" s="155"/>
      <c r="AK412" s="155"/>
      <c r="AL412" s="156"/>
      <c r="AM412" s="155"/>
      <c r="AN412" s="155"/>
      <c r="AO412" s="155"/>
      <c r="AP412" s="155"/>
      <c r="AQ412" s="155"/>
      <c r="AR412" s="155"/>
      <c r="AS412" s="155"/>
      <c r="AT412" s="155"/>
      <c r="AU412" s="155"/>
      <c r="AV412" s="155"/>
      <c r="AW412" s="155"/>
      <c r="AX412" s="155"/>
      <c r="AY412" s="155"/>
      <c r="AZ412" s="155"/>
      <c r="BA412" s="155"/>
      <c r="BB412" s="155"/>
      <c r="BC412" s="155"/>
      <c r="BD412" s="156"/>
      <c r="BE412" s="155"/>
      <c r="BF412" s="155"/>
      <c r="BG412" s="155"/>
      <c r="BH412" s="155"/>
      <c r="BI412" s="155"/>
      <c r="BJ412" s="155"/>
      <c r="BK412" s="155"/>
      <c r="BL412" s="155"/>
      <c r="BM412" s="155"/>
      <c r="BN412" s="155"/>
      <c r="BO412" s="155"/>
      <c r="BP412" s="155"/>
      <c r="BQ412" s="155"/>
      <c r="BR412" s="155"/>
      <c r="BS412" s="155"/>
      <c r="BT412" s="155"/>
      <c r="BU412" s="155"/>
      <c r="BV412" s="156"/>
      <c r="BW412" s="155"/>
      <c r="BX412" s="155"/>
      <c r="BY412" s="155"/>
      <c r="BZ412" s="155"/>
      <c r="CA412" s="155"/>
      <c r="CB412" s="155"/>
      <c r="CC412" s="155"/>
      <c r="CD412" s="155"/>
      <c r="CE412" s="155"/>
      <c r="CF412" s="155"/>
      <c r="CG412" s="155"/>
      <c r="CH412" s="155"/>
      <c r="CI412" s="155"/>
      <c r="CJ412" s="155"/>
      <c r="CK412" s="155"/>
      <c r="CL412" s="155"/>
      <c r="CM412" s="155"/>
      <c r="CN412" s="156"/>
      <c r="CO412" s="155"/>
      <c r="CP412" s="155"/>
      <c r="CQ412" s="155"/>
      <c r="CR412" s="155"/>
      <c r="CS412" s="155"/>
      <c r="CT412" s="155"/>
      <c r="CU412" s="155"/>
      <c r="CV412" s="155"/>
      <c r="CW412" s="155"/>
      <c r="CX412" s="155"/>
      <c r="CY412" s="155"/>
      <c r="CZ412" s="155"/>
      <c r="DA412" s="155"/>
      <c r="DB412" s="155"/>
      <c r="DC412" s="155"/>
      <c r="DD412" s="155"/>
      <c r="DE412" s="155"/>
      <c r="DF412" s="156"/>
    </row>
    <row r="413" spans="1:110" ht="12.75" hidden="1" customHeight="1" outlineLevel="1" x14ac:dyDescent="0.3">
      <c r="A413" s="138"/>
      <c r="B413" s="153"/>
      <c r="C413" s="153"/>
      <c r="D413" s="153"/>
      <c r="E413" s="153"/>
      <c r="F413" s="155"/>
      <c r="G413" s="155"/>
      <c r="H413" s="155"/>
      <c r="I413" s="155"/>
      <c r="J413" s="155"/>
      <c r="K413" s="155"/>
      <c r="L413" s="155"/>
      <c r="M413" s="155"/>
      <c r="N413" s="155"/>
      <c r="O413" s="155"/>
      <c r="P413" s="155"/>
      <c r="Q413" s="155"/>
      <c r="R413" s="155"/>
      <c r="S413" s="155"/>
      <c r="T413" s="156"/>
      <c r="U413" s="155"/>
      <c r="V413" s="155"/>
      <c r="W413" s="155"/>
      <c r="X413" s="155"/>
      <c r="Y413" s="155"/>
      <c r="Z413" s="155"/>
      <c r="AA413" s="155"/>
      <c r="AB413" s="155"/>
      <c r="AC413" s="155"/>
      <c r="AD413" s="155"/>
      <c r="AE413" s="155"/>
      <c r="AF413" s="155"/>
      <c r="AG413" s="155"/>
      <c r="AH413" s="155"/>
      <c r="AI413" s="155"/>
      <c r="AJ413" s="155"/>
      <c r="AK413" s="155"/>
      <c r="AL413" s="156"/>
      <c r="AM413" s="155"/>
      <c r="AN413" s="155"/>
      <c r="AO413" s="155"/>
      <c r="AP413" s="155"/>
      <c r="AQ413" s="155"/>
      <c r="AR413" s="155"/>
      <c r="AS413" s="155"/>
      <c r="AT413" s="155"/>
      <c r="AU413" s="155"/>
      <c r="AV413" s="155"/>
      <c r="AW413" s="155"/>
      <c r="AX413" s="155"/>
      <c r="AY413" s="155"/>
      <c r="AZ413" s="155"/>
      <c r="BA413" s="155"/>
      <c r="BB413" s="155"/>
      <c r="BC413" s="155"/>
      <c r="BD413" s="156"/>
      <c r="BE413" s="155"/>
      <c r="BF413" s="155"/>
      <c r="BG413" s="155"/>
      <c r="BH413" s="155"/>
      <c r="BI413" s="155"/>
      <c r="BJ413" s="155"/>
      <c r="BK413" s="155"/>
      <c r="BL413" s="155"/>
      <c r="BM413" s="155"/>
      <c r="BN413" s="155"/>
      <c r="BO413" s="155"/>
      <c r="BP413" s="155"/>
      <c r="BQ413" s="155"/>
      <c r="BR413" s="155"/>
      <c r="BS413" s="155"/>
      <c r="BT413" s="155"/>
      <c r="BU413" s="155"/>
      <c r="BV413" s="156"/>
      <c r="BW413" s="155"/>
      <c r="BX413" s="155"/>
      <c r="BY413" s="155"/>
      <c r="BZ413" s="155"/>
      <c r="CA413" s="155"/>
      <c r="CB413" s="155"/>
      <c r="CC413" s="155"/>
      <c r="CD413" s="155"/>
      <c r="CE413" s="155"/>
      <c r="CF413" s="155"/>
      <c r="CG413" s="155"/>
      <c r="CH413" s="155"/>
      <c r="CI413" s="155"/>
      <c r="CJ413" s="155"/>
      <c r="CK413" s="155"/>
      <c r="CL413" s="155"/>
      <c r="CM413" s="155"/>
      <c r="CN413" s="156"/>
      <c r="CO413" s="155"/>
      <c r="CP413" s="155"/>
      <c r="CQ413" s="155"/>
      <c r="CR413" s="155"/>
      <c r="CS413" s="155"/>
      <c r="CT413" s="155"/>
      <c r="CU413" s="155"/>
      <c r="CV413" s="155"/>
      <c r="CW413" s="155"/>
      <c r="CX413" s="155"/>
      <c r="CY413" s="155"/>
      <c r="CZ413" s="155"/>
      <c r="DA413" s="155"/>
      <c r="DB413" s="155"/>
      <c r="DC413" s="155"/>
      <c r="DD413" s="155"/>
      <c r="DE413" s="155"/>
      <c r="DF413" s="156"/>
    </row>
    <row r="414" spans="1:110" ht="12.75" hidden="1" customHeight="1" outlineLevel="1" x14ac:dyDescent="0.3">
      <c r="A414" s="138"/>
      <c r="B414" s="153"/>
      <c r="C414" s="153"/>
      <c r="D414" s="153"/>
      <c r="E414" s="153"/>
      <c r="F414" s="155"/>
      <c r="G414" s="155"/>
      <c r="H414" s="155"/>
      <c r="I414" s="155"/>
      <c r="J414" s="155"/>
      <c r="K414" s="155"/>
      <c r="L414" s="155"/>
      <c r="M414" s="155"/>
      <c r="N414" s="155"/>
      <c r="O414" s="155"/>
      <c r="P414" s="155"/>
      <c r="Q414" s="155"/>
      <c r="R414" s="155"/>
      <c r="S414" s="155"/>
      <c r="T414" s="156"/>
      <c r="U414" s="155"/>
      <c r="V414" s="155"/>
      <c r="W414" s="155"/>
      <c r="X414" s="155"/>
      <c r="Y414" s="155"/>
      <c r="Z414" s="155"/>
      <c r="AA414" s="155"/>
      <c r="AB414" s="155"/>
      <c r="AC414" s="155"/>
      <c r="AD414" s="155"/>
      <c r="AE414" s="155"/>
      <c r="AF414" s="155"/>
      <c r="AG414" s="155"/>
      <c r="AH414" s="155"/>
      <c r="AI414" s="155"/>
      <c r="AJ414" s="155"/>
      <c r="AK414" s="155"/>
      <c r="AL414" s="156"/>
      <c r="AM414" s="155"/>
      <c r="AN414" s="155"/>
      <c r="AO414" s="155"/>
      <c r="AP414" s="155"/>
      <c r="AQ414" s="155"/>
      <c r="AR414" s="155"/>
      <c r="AS414" s="155"/>
      <c r="AT414" s="155"/>
      <c r="AU414" s="155"/>
      <c r="AV414" s="155"/>
      <c r="AW414" s="155"/>
      <c r="AX414" s="155"/>
      <c r="AY414" s="155"/>
      <c r="AZ414" s="155"/>
      <c r="BA414" s="155"/>
      <c r="BB414" s="155"/>
      <c r="BC414" s="155"/>
      <c r="BD414" s="156"/>
      <c r="BE414" s="155"/>
      <c r="BF414" s="155"/>
      <c r="BG414" s="155"/>
      <c r="BH414" s="155"/>
      <c r="BI414" s="155"/>
      <c r="BJ414" s="155"/>
      <c r="BK414" s="155"/>
      <c r="BL414" s="155"/>
      <c r="BM414" s="155"/>
      <c r="BN414" s="155"/>
      <c r="BO414" s="155"/>
      <c r="BP414" s="155"/>
      <c r="BQ414" s="155"/>
      <c r="BR414" s="155"/>
      <c r="BS414" s="155"/>
      <c r="BT414" s="155"/>
      <c r="BU414" s="155"/>
      <c r="BV414" s="156"/>
      <c r="BW414" s="155"/>
      <c r="BX414" s="155"/>
      <c r="BY414" s="155"/>
      <c r="BZ414" s="155"/>
      <c r="CA414" s="155"/>
      <c r="CB414" s="155"/>
      <c r="CC414" s="155"/>
      <c r="CD414" s="155"/>
      <c r="CE414" s="155"/>
      <c r="CF414" s="155"/>
      <c r="CG414" s="155"/>
      <c r="CH414" s="155"/>
      <c r="CI414" s="155"/>
      <c r="CJ414" s="155"/>
      <c r="CK414" s="155"/>
      <c r="CL414" s="155"/>
      <c r="CM414" s="155"/>
      <c r="CN414" s="156"/>
      <c r="CO414" s="155"/>
      <c r="CP414" s="155"/>
      <c r="CQ414" s="155"/>
      <c r="CR414" s="155"/>
      <c r="CS414" s="155"/>
      <c r="CT414" s="155"/>
      <c r="CU414" s="155"/>
      <c r="CV414" s="155"/>
      <c r="CW414" s="155"/>
      <c r="CX414" s="155"/>
      <c r="CY414" s="155"/>
      <c r="CZ414" s="155"/>
      <c r="DA414" s="155"/>
      <c r="DB414" s="155"/>
      <c r="DC414" s="155"/>
      <c r="DD414" s="155"/>
      <c r="DE414" s="155"/>
      <c r="DF414" s="156"/>
    </row>
    <row r="415" spans="1:110" ht="12.75" hidden="1" customHeight="1" outlineLevel="1" x14ac:dyDescent="0.3">
      <c r="A415" s="138"/>
      <c r="B415" s="153"/>
      <c r="C415" s="153"/>
      <c r="D415" s="153"/>
      <c r="E415" s="153"/>
      <c r="F415" s="155"/>
      <c r="G415" s="155"/>
      <c r="H415" s="155"/>
      <c r="I415" s="155"/>
      <c r="J415" s="155"/>
      <c r="K415" s="155"/>
      <c r="L415" s="155"/>
      <c r="M415" s="155"/>
      <c r="N415" s="155"/>
      <c r="O415" s="155"/>
      <c r="P415" s="155"/>
      <c r="Q415" s="155"/>
      <c r="R415" s="155"/>
      <c r="S415" s="155"/>
      <c r="T415" s="156"/>
      <c r="U415" s="155"/>
      <c r="V415" s="155"/>
      <c r="W415" s="155"/>
      <c r="X415" s="155"/>
      <c r="Y415" s="155"/>
      <c r="Z415" s="155"/>
      <c r="AA415" s="155"/>
      <c r="AB415" s="155"/>
      <c r="AC415" s="155"/>
      <c r="AD415" s="155"/>
      <c r="AE415" s="155"/>
      <c r="AF415" s="155"/>
      <c r="AG415" s="155"/>
      <c r="AH415" s="155"/>
      <c r="AI415" s="155"/>
      <c r="AJ415" s="155"/>
      <c r="AK415" s="155"/>
      <c r="AL415" s="156"/>
      <c r="AM415" s="155"/>
      <c r="AN415" s="155"/>
      <c r="AO415" s="155"/>
      <c r="AP415" s="155"/>
      <c r="AQ415" s="155"/>
      <c r="AR415" s="155"/>
      <c r="AS415" s="155"/>
      <c r="AT415" s="155"/>
      <c r="AU415" s="155"/>
      <c r="AV415" s="155"/>
      <c r="AW415" s="155"/>
      <c r="AX415" s="155"/>
      <c r="AY415" s="155"/>
      <c r="AZ415" s="155"/>
      <c r="BA415" s="155"/>
      <c r="BB415" s="155"/>
      <c r="BC415" s="155"/>
      <c r="BD415" s="156"/>
      <c r="BE415" s="155"/>
      <c r="BF415" s="155"/>
      <c r="BG415" s="155"/>
      <c r="BH415" s="155"/>
      <c r="BI415" s="155"/>
      <c r="BJ415" s="155"/>
      <c r="BK415" s="155"/>
      <c r="BL415" s="155"/>
      <c r="BM415" s="155"/>
      <c r="BN415" s="155"/>
      <c r="BO415" s="155"/>
      <c r="BP415" s="155"/>
      <c r="BQ415" s="155"/>
      <c r="BR415" s="155"/>
      <c r="BS415" s="155"/>
      <c r="BT415" s="155"/>
      <c r="BU415" s="155"/>
      <c r="BV415" s="156"/>
      <c r="BW415" s="155"/>
      <c r="BX415" s="155"/>
      <c r="BY415" s="155"/>
      <c r="BZ415" s="155"/>
      <c r="CA415" s="155"/>
      <c r="CB415" s="155"/>
      <c r="CC415" s="155"/>
      <c r="CD415" s="155"/>
      <c r="CE415" s="155"/>
      <c r="CF415" s="155"/>
      <c r="CG415" s="155"/>
      <c r="CH415" s="155"/>
      <c r="CI415" s="155"/>
      <c r="CJ415" s="155"/>
      <c r="CK415" s="155"/>
      <c r="CL415" s="155"/>
      <c r="CM415" s="155"/>
      <c r="CN415" s="156"/>
      <c r="CO415" s="155"/>
      <c r="CP415" s="155"/>
      <c r="CQ415" s="155"/>
      <c r="CR415" s="155"/>
      <c r="CS415" s="155"/>
      <c r="CT415" s="155"/>
      <c r="CU415" s="155"/>
      <c r="CV415" s="155"/>
      <c r="CW415" s="155"/>
      <c r="CX415" s="155"/>
      <c r="CY415" s="155"/>
      <c r="CZ415" s="155"/>
      <c r="DA415" s="155"/>
      <c r="DB415" s="155"/>
      <c r="DC415" s="155"/>
      <c r="DD415" s="155"/>
      <c r="DE415" s="155"/>
      <c r="DF415" s="156"/>
    </row>
    <row r="416" spans="1:110" ht="12.75" hidden="1" customHeight="1" outlineLevel="1" x14ac:dyDescent="0.3">
      <c r="A416" s="138"/>
      <c r="B416" s="153"/>
      <c r="C416" s="153"/>
      <c r="D416" s="153"/>
      <c r="E416" s="153"/>
      <c r="F416" s="155"/>
      <c r="G416" s="155"/>
      <c r="H416" s="155"/>
      <c r="I416" s="155"/>
      <c r="J416" s="155"/>
      <c r="K416" s="155"/>
      <c r="L416" s="155"/>
      <c r="M416" s="155"/>
      <c r="N416" s="155"/>
      <c r="O416" s="155"/>
      <c r="P416" s="155"/>
      <c r="Q416" s="155"/>
      <c r="R416" s="155"/>
      <c r="S416" s="155"/>
      <c r="T416" s="156"/>
      <c r="U416" s="155"/>
      <c r="V416" s="155"/>
      <c r="W416" s="155"/>
      <c r="X416" s="155"/>
      <c r="Y416" s="155"/>
      <c r="Z416" s="155"/>
      <c r="AA416" s="155"/>
      <c r="AB416" s="155"/>
      <c r="AC416" s="155"/>
      <c r="AD416" s="155"/>
      <c r="AE416" s="155"/>
      <c r="AF416" s="155"/>
      <c r="AG416" s="155"/>
      <c r="AH416" s="155"/>
      <c r="AI416" s="155"/>
      <c r="AJ416" s="155"/>
      <c r="AK416" s="155"/>
      <c r="AL416" s="156"/>
      <c r="AM416" s="155"/>
      <c r="AN416" s="155"/>
      <c r="AO416" s="155"/>
      <c r="AP416" s="155"/>
      <c r="AQ416" s="155"/>
      <c r="AR416" s="155"/>
      <c r="AS416" s="155"/>
      <c r="AT416" s="155"/>
      <c r="AU416" s="155"/>
      <c r="AV416" s="155"/>
      <c r="AW416" s="155"/>
      <c r="AX416" s="155"/>
      <c r="AY416" s="155"/>
      <c r="AZ416" s="155"/>
      <c r="BA416" s="155"/>
      <c r="BB416" s="155"/>
      <c r="BC416" s="155"/>
      <c r="BD416" s="156"/>
      <c r="BE416" s="155"/>
      <c r="BF416" s="155"/>
      <c r="BG416" s="155"/>
      <c r="BH416" s="155"/>
      <c r="BI416" s="155"/>
      <c r="BJ416" s="155"/>
      <c r="BK416" s="155"/>
      <c r="BL416" s="155"/>
      <c r="BM416" s="155"/>
      <c r="BN416" s="155"/>
      <c r="BO416" s="155"/>
      <c r="BP416" s="155"/>
      <c r="BQ416" s="155"/>
      <c r="BR416" s="155"/>
      <c r="BS416" s="155"/>
      <c r="BT416" s="155"/>
      <c r="BU416" s="155"/>
      <c r="BV416" s="156"/>
      <c r="BW416" s="155"/>
      <c r="BX416" s="155"/>
      <c r="BY416" s="155"/>
      <c r="BZ416" s="155"/>
      <c r="CA416" s="155"/>
      <c r="CB416" s="155"/>
      <c r="CC416" s="155"/>
      <c r="CD416" s="155"/>
      <c r="CE416" s="155"/>
      <c r="CF416" s="155"/>
      <c r="CG416" s="155"/>
      <c r="CH416" s="155"/>
      <c r="CI416" s="155"/>
      <c r="CJ416" s="155"/>
      <c r="CK416" s="155"/>
      <c r="CL416" s="155"/>
      <c r="CM416" s="155"/>
      <c r="CN416" s="156"/>
      <c r="CO416" s="155"/>
      <c r="CP416" s="155"/>
      <c r="CQ416" s="155"/>
      <c r="CR416" s="155"/>
      <c r="CS416" s="155"/>
      <c r="CT416" s="155"/>
      <c r="CU416" s="155"/>
      <c r="CV416" s="155"/>
      <c r="CW416" s="155"/>
      <c r="CX416" s="155"/>
      <c r="CY416" s="155"/>
      <c r="CZ416" s="155"/>
      <c r="DA416" s="155"/>
      <c r="DB416" s="155"/>
      <c r="DC416" s="155"/>
      <c r="DD416" s="155"/>
      <c r="DE416" s="155"/>
      <c r="DF416" s="156"/>
    </row>
    <row r="417" spans="1:110" ht="12.75" hidden="1" customHeight="1" outlineLevel="1" x14ac:dyDescent="0.3">
      <c r="A417" s="138"/>
      <c r="B417" s="153"/>
      <c r="C417" s="153"/>
      <c r="D417" s="153"/>
      <c r="E417" s="153"/>
      <c r="F417" s="155"/>
      <c r="G417" s="155"/>
      <c r="H417" s="155"/>
      <c r="I417" s="155"/>
      <c r="J417" s="155"/>
      <c r="K417" s="155"/>
      <c r="L417" s="155"/>
      <c r="M417" s="155"/>
      <c r="N417" s="155"/>
      <c r="O417" s="155"/>
      <c r="P417" s="155"/>
      <c r="Q417" s="155"/>
      <c r="R417" s="155"/>
      <c r="S417" s="155"/>
      <c r="T417" s="156"/>
      <c r="U417" s="155"/>
      <c r="V417" s="155"/>
      <c r="W417" s="155"/>
      <c r="X417" s="155"/>
      <c r="Y417" s="155"/>
      <c r="Z417" s="155"/>
      <c r="AA417" s="155"/>
      <c r="AB417" s="155"/>
      <c r="AC417" s="155"/>
      <c r="AD417" s="155"/>
      <c r="AE417" s="155"/>
      <c r="AF417" s="155"/>
      <c r="AG417" s="155"/>
      <c r="AH417" s="155"/>
      <c r="AI417" s="155"/>
      <c r="AJ417" s="155"/>
      <c r="AK417" s="155"/>
      <c r="AL417" s="156"/>
      <c r="AM417" s="155"/>
      <c r="AN417" s="155"/>
      <c r="AO417" s="155"/>
      <c r="AP417" s="155"/>
      <c r="AQ417" s="155"/>
      <c r="AR417" s="155"/>
      <c r="AS417" s="155"/>
      <c r="AT417" s="155"/>
      <c r="AU417" s="155"/>
      <c r="AV417" s="155"/>
      <c r="AW417" s="155"/>
      <c r="AX417" s="155"/>
      <c r="AY417" s="155"/>
      <c r="AZ417" s="155"/>
      <c r="BA417" s="155"/>
      <c r="BB417" s="155"/>
      <c r="BC417" s="155"/>
      <c r="BD417" s="156"/>
      <c r="BE417" s="155"/>
      <c r="BF417" s="155"/>
      <c r="BG417" s="155"/>
      <c r="BH417" s="155"/>
      <c r="BI417" s="155"/>
      <c r="BJ417" s="155"/>
      <c r="BK417" s="155"/>
      <c r="BL417" s="155"/>
      <c r="BM417" s="155"/>
      <c r="BN417" s="155"/>
      <c r="BO417" s="155"/>
      <c r="BP417" s="155"/>
      <c r="BQ417" s="155"/>
      <c r="BR417" s="155"/>
      <c r="BS417" s="155"/>
      <c r="BT417" s="155"/>
      <c r="BU417" s="155"/>
      <c r="BV417" s="156"/>
      <c r="BW417" s="155"/>
      <c r="BX417" s="155"/>
      <c r="BY417" s="155"/>
      <c r="BZ417" s="155"/>
      <c r="CA417" s="155"/>
      <c r="CB417" s="155"/>
      <c r="CC417" s="155"/>
      <c r="CD417" s="155"/>
      <c r="CE417" s="155"/>
      <c r="CF417" s="155"/>
      <c r="CG417" s="155"/>
      <c r="CH417" s="155"/>
      <c r="CI417" s="155"/>
      <c r="CJ417" s="155"/>
      <c r="CK417" s="155"/>
      <c r="CL417" s="155"/>
      <c r="CM417" s="155"/>
      <c r="CN417" s="156"/>
      <c r="CO417" s="155"/>
      <c r="CP417" s="155"/>
      <c r="CQ417" s="155"/>
      <c r="CR417" s="155"/>
      <c r="CS417" s="155"/>
      <c r="CT417" s="155"/>
      <c r="CU417" s="155"/>
      <c r="CV417" s="155"/>
      <c r="CW417" s="155"/>
      <c r="CX417" s="155"/>
      <c r="CY417" s="155"/>
      <c r="CZ417" s="155"/>
      <c r="DA417" s="155"/>
      <c r="DB417" s="155"/>
      <c r="DC417" s="155"/>
      <c r="DD417" s="155"/>
      <c r="DE417" s="155"/>
      <c r="DF417" s="156"/>
    </row>
    <row r="418" spans="1:110" ht="12.75" hidden="1" customHeight="1" outlineLevel="1" x14ac:dyDescent="0.3">
      <c r="A418" s="138"/>
      <c r="B418" s="153"/>
      <c r="C418" s="153"/>
      <c r="D418" s="153"/>
      <c r="E418" s="153"/>
      <c r="F418" s="155"/>
      <c r="G418" s="155"/>
      <c r="H418" s="155"/>
      <c r="I418" s="155"/>
      <c r="J418" s="155"/>
      <c r="K418" s="155"/>
      <c r="L418" s="155"/>
      <c r="M418" s="155"/>
      <c r="N418" s="155"/>
      <c r="O418" s="155"/>
      <c r="P418" s="155"/>
      <c r="Q418" s="155"/>
      <c r="R418" s="155"/>
      <c r="S418" s="155"/>
      <c r="T418" s="156"/>
      <c r="U418" s="155"/>
      <c r="V418" s="155"/>
      <c r="W418" s="155"/>
      <c r="X418" s="155"/>
      <c r="Y418" s="155"/>
      <c r="Z418" s="155"/>
      <c r="AA418" s="155"/>
      <c r="AB418" s="155"/>
      <c r="AC418" s="155"/>
      <c r="AD418" s="155"/>
      <c r="AE418" s="155"/>
      <c r="AF418" s="155"/>
      <c r="AG418" s="155"/>
      <c r="AH418" s="155"/>
      <c r="AI418" s="155"/>
      <c r="AJ418" s="155"/>
      <c r="AK418" s="155"/>
      <c r="AL418" s="156"/>
      <c r="AM418" s="155"/>
      <c r="AN418" s="155"/>
      <c r="AO418" s="155"/>
      <c r="AP418" s="155"/>
      <c r="AQ418" s="155"/>
      <c r="AR418" s="155"/>
      <c r="AS418" s="155"/>
      <c r="AT418" s="155"/>
      <c r="AU418" s="155"/>
      <c r="AV418" s="155"/>
      <c r="AW418" s="155"/>
      <c r="AX418" s="155"/>
      <c r="AY418" s="155"/>
      <c r="AZ418" s="155"/>
      <c r="BA418" s="155"/>
      <c r="BB418" s="155"/>
      <c r="BC418" s="155"/>
      <c r="BD418" s="156"/>
      <c r="BE418" s="155"/>
      <c r="BF418" s="155"/>
      <c r="BG418" s="155"/>
      <c r="BH418" s="155"/>
      <c r="BI418" s="155"/>
      <c r="BJ418" s="155"/>
      <c r="BK418" s="155"/>
      <c r="BL418" s="155"/>
      <c r="BM418" s="155"/>
      <c r="BN418" s="155"/>
      <c r="BO418" s="155"/>
      <c r="BP418" s="155"/>
      <c r="BQ418" s="155"/>
      <c r="BR418" s="155"/>
      <c r="BS418" s="155"/>
      <c r="BT418" s="155"/>
      <c r="BU418" s="155"/>
      <c r="BV418" s="156"/>
      <c r="BW418" s="155"/>
      <c r="BX418" s="155"/>
      <c r="BY418" s="155"/>
      <c r="BZ418" s="155"/>
      <c r="CA418" s="155"/>
      <c r="CB418" s="155"/>
      <c r="CC418" s="155"/>
      <c r="CD418" s="155"/>
      <c r="CE418" s="155"/>
      <c r="CF418" s="155"/>
      <c r="CG418" s="155"/>
      <c r="CH418" s="155"/>
      <c r="CI418" s="155"/>
      <c r="CJ418" s="155"/>
      <c r="CK418" s="155"/>
      <c r="CL418" s="155"/>
      <c r="CM418" s="155"/>
      <c r="CN418" s="156"/>
      <c r="CO418" s="155"/>
      <c r="CP418" s="155"/>
      <c r="CQ418" s="155"/>
      <c r="CR418" s="155"/>
      <c r="CS418" s="155"/>
      <c r="CT418" s="155"/>
      <c r="CU418" s="155"/>
      <c r="CV418" s="155"/>
      <c r="CW418" s="155"/>
      <c r="CX418" s="155"/>
      <c r="CY418" s="155"/>
      <c r="CZ418" s="155"/>
      <c r="DA418" s="155"/>
      <c r="DB418" s="155"/>
      <c r="DC418" s="155"/>
      <c r="DD418" s="155"/>
      <c r="DE418" s="155"/>
      <c r="DF418" s="156"/>
    </row>
    <row r="419" spans="1:110" ht="12.75" hidden="1" customHeight="1" outlineLevel="1" x14ac:dyDescent="0.3">
      <c r="A419" s="138"/>
      <c r="B419" s="153"/>
      <c r="C419" s="153"/>
      <c r="D419" s="153"/>
      <c r="E419" s="153"/>
      <c r="F419" s="155"/>
      <c r="G419" s="155"/>
      <c r="H419" s="155"/>
      <c r="I419" s="155"/>
      <c r="J419" s="155"/>
      <c r="K419" s="155"/>
      <c r="L419" s="155"/>
      <c r="M419" s="155"/>
      <c r="N419" s="155"/>
      <c r="O419" s="155"/>
      <c r="P419" s="155"/>
      <c r="Q419" s="155"/>
      <c r="R419" s="155"/>
      <c r="S419" s="155"/>
      <c r="T419" s="156"/>
      <c r="U419" s="155"/>
      <c r="V419" s="155"/>
      <c r="W419" s="155"/>
      <c r="X419" s="155"/>
      <c r="Y419" s="155"/>
      <c r="Z419" s="155"/>
      <c r="AA419" s="155"/>
      <c r="AB419" s="155"/>
      <c r="AC419" s="155"/>
      <c r="AD419" s="155"/>
      <c r="AE419" s="155"/>
      <c r="AF419" s="155"/>
      <c r="AG419" s="155"/>
      <c r="AH419" s="155"/>
      <c r="AI419" s="155"/>
      <c r="AJ419" s="155"/>
      <c r="AK419" s="155"/>
      <c r="AL419" s="156"/>
      <c r="AM419" s="155"/>
      <c r="AN419" s="155"/>
      <c r="AO419" s="155"/>
      <c r="AP419" s="155"/>
      <c r="AQ419" s="155"/>
      <c r="AR419" s="155"/>
      <c r="AS419" s="155"/>
      <c r="AT419" s="155"/>
      <c r="AU419" s="155"/>
      <c r="AV419" s="155"/>
      <c r="AW419" s="155"/>
      <c r="AX419" s="155"/>
      <c r="AY419" s="155"/>
      <c r="AZ419" s="155"/>
      <c r="BA419" s="155"/>
      <c r="BB419" s="155"/>
      <c r="BC419" s="155"/>
      <c r="BD419" s="156"/>
      <c r="BE419" s="155"/>
      <c r="BF419" s="155"/>
      <c r="BG419" s="155"/>
      <c r="BH419" s="155"/>
      <c r="BI419" s="155"/>
      <c r="BJ419" s="155"/>
      <c r="BK419" s="155"/>
      <c r="BL419" s="155"/>
      <c r="BM419" s="155"/>
      <c r="BN419" s="155"/>
      <c r="BO419" s="155"/>
      <c r="BP419" s="155"/>
      <c r="BQ419" s="155"/>
      <c r="BR419" s="155"/>
      <c r="BS419" s="155"/>
      <c r="BT419" s="155"/>
      <c r="BU419" s="155"/>
      <c r="BV419" s="156"/>
      <c r="BW419" s="155"/>
      <c r="BX419" s="155"/>
      <c r="BY419" s="155"/>
      <c r="BZ419" s="155"/>
      <c r="CA419" s="155"/>
      <c r="CB419" s="155"/>
      <c r="CC419" s="155"/>
      <c r="CD419" s="155"/>
      <c r="CE419" s="155"/>
      <c r="CF419" s="155"/>
      <c r="CG419" s="155"/>
      <c r="CH419" s="155"/>
      <c r="CI419" s="155"/>
      <c r="CJ419" s="155"/>
      <c r="CK419" s="155"/>
      <c r="CL419" s="155"/>
      <c r="CM419" s="155"/>
      <c r="CN419" s="156"/>
      <c r="CO419" s="155"/>
      <c r="CP419" s="155"/>
      <c r="CQ419" s="155"/>
      <c r="CR419" s="155"/>
      <c r="CS419" s="155"/>
      <c r="CT419" s="155"/>
      <c r="CU419" s="155"/>
      <c r="CV419" s="155"/>
      <c r="CW419" s="155"/>
      <c r="CX419" s="155"/>
      <c r="CY419" s="155"/>
      <c r="CZ419" s="155"/>
      <c r="DA419" s="155"/>
      <c r="DB419" s="155"/>
      <c r="DC419" s="155"/>
      <c r="DD419" s="155"/>
      <c r="DE419" s="155"/>
      <c r="DF419" s="156"/>
    </row>
    <row r="420" spans="1:110" ht="12.75" hidden="1" customHeight="1" outlineLevel="1" x14ac:dyDescent="0.3">
      <c r="A420" s="138"/>
      <c r="B420" s="5"/>
      <c r="C420" s="5"/>
      <c r="D420" s="5"/>
      <c r="E420" s="5"/>
      <c r="F420" s="155"/>
      <c r="G420" s="155"/>
      <c r="H420" s="155"/>
      <c r="I420" s="155"/>
      <c r="J420" s="155"/>
      <c r="K420" s="155"/>
      <c r="L420" s="155"/>
      <c r="M420" s="155"/>
      <c r="N420" s="155"/>
      <c r="O420" s="155"/>
      <c r="P420" s="155"/>
      <c r="Q420" s="155"/>
      <c r="R420" s="155"/>
      <c r="S420" s="155"/>
      <c r="T420" s="156"/>
      <c r="U420" s="155"/>
      <c r="V420" s="155"/>
      <c r="W420" s="155"/>
      <c r="X420" s="155"/>
      <c r="Y420" s="155"/>
      <c r="Z420" s="155"/>
      <c r="AA420" s="155"/>
      <c r="AB420" s="155"/>
      <c r="AC420" s="155"/>
      <c r="AD420" s="155"/>
      <c r="AE420" s="155"/>
      <c r="AF420" s="155"/>
      <c r="AG420" s="155"/>
      <c r="AH420" s="155"/>
      <c r="AI420" s="155"/>
      <c r="AJ420" s="155"/>
      <c r="AK420" s="155"/>
      <c r="AL420" s="156"/>
      <c r="AM420" s="155"/>
      <c r="AN420" s="155"/>
      <c r="AO420" s="155"/>
      <c r="AP420" s="155"/>
      <c r="AQ420" s="155"/>
      <c r="AR420" s="155"/>
      <c r="AS420" s="155"/>
      <c r="AT420" s="155"/>
      <c r="AU420" s="155"/>
      <c r="AV420" s="155"/>
      <c r="AW420" s="155"/>
      <c r="AX420" s="155"/>
      <c r="AY420" s="155"/>
      <c r="AZ420" s="155"/>
      <c r="BA420" s="155"/>
      <c r="BB420" s="155"/>
      <c r="BC420" s="155"/>
      <c r="BD420" s="156"/>
      <c r="BE420" s="155"/>
      <c r="BF420" s="155"/>
      <c r="BG420" s="155"/>
      <c r="BH420" s="155"/>
      <c r="BI420" s="155"/>
      <c r="BJ420" s="155"/>
      <c r="BK420" s="155"/>
      <c r="BL420" s="155"/>
      <c r="BM420" s="155"/>
      <c r="BN420" s="155"/>
      <c r="BO420" s="155"/>
      <c r="BP420" s="155"/>
      <c r="BQ420" s="155"/>
      <c r="BR420" s="155"/>
      <c r="BS420" s="155"/>
      <c r="BT420" s="155"/>
      <c r="BU420" s="155"/>
      <c r="BV420" s="156"/>
      <c r="BW420" s="155"/>
      <c r="BX420" s="155"/>
      <c r="BY420" s="155"/>
      <c r="BZ420" s="155"/>
      <c r="CA420" s="155"/>
      <c r="CB420" s="155"/>
      <c r="CC420" s="155"/>
      <c r="CD420" s="155"/>
      <c r="CE420" s="155"/>
      <c r="CF420" s="155"/>
      <c r="CG420" s="155"/>
      <c r="CH420" s="155"/>
      <c r="CI420" s="155"/>
      <c r="CJ420" s="155"/>
      <c r="CK420" s="155"/>
      <c r="CL420" s="155"/>
      <c r="CM420" s="155"/>
      <c r="CN420" s="156"/>
      <c r="CO420" s="155"/>
      <c r="CP420" s="155"/>
      <c r="CQ420" s="155"/>
      <c r="CR420" s="155"/>
      <c r="CS420" s="155"/>
      <c r="CT420" s="155"/>
      <c r="CU420" s="155"/>
      <c r="CV420" s="155"/>
      <c r="CW420" s="155"/>
      <c r="CX420" s="155"/>
      <c r="CY420" s="155"/>
      <c r="CZ420" s="155"/>
      <c r="DA420" s="155"/>
      <c r="DB420" s="155"/>
      <c r="DC420" s="155"/>
      <c r="DD420" s="155"/>
      <c r="DE420" s="155"/>
      <c r="DF420" s="156"/>
    </row>
    <row r="421" spans="1:110" ht="12.75" hidden="1" customHeight="1" outlineLevel="1" x14ac:dyDescent="0.3">
      <c r="A421" s="154">
        <v>3000</v>
      </c>
      <c r="B421" s="145" t="s">
        <v>648</v>
      </c>
      <c r="C421" s="145"/>
      <c r="D421" s="145"/>
      <c r="E421" s="145"/>
      <c r="F421" s="155"/>
      <c r="G421" s="155"/>
      <c r="H421" s="155"/>
      <c r="I421" s="155"/>
      <c r="J421" s="155"/>
      <c r="K421" s="155"/>
      <c r="L421" s="155"/>
      <c r="M421" s="155"/>
      <c r="N421" s="155"/>
      <c r="O421" s="155"/>
      <c r="P421" s="155"/>
      <c r="Q421" s="155"/>
      <c r="R421" s="155"/>
      <c r="S421" s="155"/>
      <c r="T421" s="156"/>
      <c r="U421" s="155"/>
      <c r="V421" s="155"/>
      <c r="W421" s="155"/>
      <c r="X421" s="155"/>
      <c r="Y421" s="155"/>
      <c r="Z421" s="155"/>
      <c r="AA421" s="155"/>
      <c r="AB421" s="155"/>
      <c r="AC421" s="155"/>
      <c r="AD421" s="155"/>
      <c r="AE421" s="155"/>
      <c r="AF421" s="155"/>
      <c r="AG421" s="155"/>
      <c r="AH421" s="155"/>
      <c r="AI421" s="155"/>
      <c r="AJ421" s="155"/>
      <c r="AK421" s="155"/>
      <c r="AL421" s="156"/>
      <c r="AM421" s="155"/>
      <c r="AN421" s="155"/>
      <c r="AO421" s="155"/>
      <c r="AP421" s="155"/>
      <c r="AQ421" s="155"/>
      <c r="AR421" s="155"/>
      <c r="AS421" s="155"/>
      <c r="AT421" s="155"/>
      <c r="AU421" s="155"/>
      <c r="AV421" s="155"/>
      <c r="AW421" s="155"/>
      <c r="AX421" s="155"/>
      <c r="AY421" s="155"/>
      <c r="AZ421" s="155"/>
      <c r="BA421" s="155"/>
      <c r="BB421" s="155"/>
      <c r="BC421" s="155"/>
      <c r="BD421" s="156"/>
      <c r="BE421" s="155"/>
      <c r="BF421" s="155"/>
      <c r="BG421" s="155"/>
      <c r="BH421" s="155"/>
      <c r="BI421" s="155"/>
      <c r="BJ421" s="155"/>
      <c r="BK421" s="155"/>
      <c r="BL421" s="155"/>
      <c r="BM421" s="155"/>
      <c r="BN421" s="155"/>
      <c r="BO421" s="155"/>
      <c r="BP421" s="155"/>
      <c r="BQ421" s="155"/>
      <c r="BR421" s="155"/>
      <c r="BS421" s="155"/>
      <c r="BT421" s="155"/>
      <c r="BU421" s="155"/>
      <c r="BV421" s="156"/>
      <c r="BW421" s="155"/>
      <c r="BX421" s="155"/>
      <c r="BY421" s="155"/>
      <c r="BZ421" s="155"/>
      <c r="CA421" s="155"/>
      <c r="CB421" s="155"/>
      <c r="CC421" s="155"/>
      <c r="CD421" s="155"/>
      <c r="CE421" s="155"/>
      <c r="CF421" s="155"/>
      <c r="CG421" s="155"/>
      <c r="CH421" s="155"/>
      <c r="CI421" s="155"/>
      <c r="CJ421" s="155"/>
      <c r="CK421" s="155"/>
      <c r="CL421" s="155"/>
      <c r="CM421" s="155"/>
      <c r="CN421" s="156"/>
      <c r="CO421" s="155"/>
      <c r="CP421" s="155"/>
      <c r="CQ421" s="155"/>
      <c r="CR421" s="155"/>
      <c r="CS421" s="155"/>
      <c r="CT421" s="155"/>
      <c r="CU421" s="155"/>
      <c r="CV421" s="155"/>
      <c r="CW421" s="155"/>
      <c r="CX421" s="155"/>
      <c r="CY421" s="155"/>
      <c r="CZ421" s="155"/>
      <c r="DA421" s="155"/>
      <c r="DB421" s="155"/>
      <c r="DC421" s="155"/>
      <c r="DD421" s="155"/>
      <c r="DE421" s="155"/>
      <c r="DF421" s="156"/>
    </row>
    <row r="422" spans="1:110" ht="12.75" hidden="1" customHeight="1" outlineLevel="2" x14ac:dyDescent="0.25">
      <c r="A422" s="141">
        <v>3100</v>
      </c>
      <c r="B422" s="141" t="s">
        <v>649</v>
      </c>
      <c r="C422" s="141"/>
      <c r="D422" s="141"/>
      <c r="E422" s="141"/>
      <c r="F422" s="142">
        <v>0</v>
      </c>
      <c r="G422" s="142">
        <v>0</v>
      </c>
      <c r="H422" s="142">
        <v>0</v>
      </c>
      <c r="I422" s="142">
        <v>0</v>
      </c>
      <c r="J422" s="142">
        <v>0</v>
      </c>
      <c r="K422" s="142">
        <v>0</v>
      </c>
      <c r="L422" s="142">
        <v>0</v>
      </c>
      <c r="M422" s="142">
        <v>0</v>
      </c>
      <c r="N422" s="142">
        <v>0</v>
      </c>
      <c r="O422" s="142">
        <v>0</v>
      </c>
      <c r="P422" s="142">
        <v>0</v>
      </c>
      <c r="Q422" s="142">
        <v>0</v>
      </c>
      <c r="R422" s="142" t="s">
        <v>61</v>
      </c>
      <c r="S422" s="142">
        <v>0</v>
      </c>
      <c r="T422" s="143">
        <v>0</v>
      </c>
      <c r="U422" s="144"/>
      <c r="V422" s="144"/>
      <c r="W422" s="144"/>
      <c r="X422" s="144"/>
      <c r="Y422" s="142">
        <v>0</v>
      </c>
      <c r="Z422" s="142">
        <v>0</v>
      </c>
      <c r="AA422" s="142">
        <v>0</v>
      </c>
      <c r="AB422" s="142">
        <v>0</v>
      </c>
      <c r="AC422" s="142">
        <v>0</v>
      </c>
      <c r="AD422" s="142">
        <v>0</v>
      </c>
      <c r="AE422" s="142">
        <v>0</v>
      </c>
      <c r="AF422" s="142">
        <v>0</v>
      </c>
      <c r="AG422" s="144">
        <v>0</v>
      </c>
      <c r="AH422" s="142">
        <v>0</v>
      </c>
      <c r="AI422" s="142">
        <v>0</v>
      </c>
      <c r="AJ422" s="144">
        <v>0</v>
      </c>
      <c r="AK422" s="144">
        <v>0</v>
      </c>
      <c r="AL422" s="143">
        <v>0</v>
      </c>
      <c r="AM422" s="144"/>
      <c r="AN422" s="144"/>
      <c r="AO422" s="144"/>
      <c r="AP422" s="144"/>
      <c r="AQ422" s="142">
        <v>0</v>
      </c>
      <c r="AR422" s="142">
        <v>0</v>
      </c>
      <c r="AS422" s="142">
        <v>0</v>
      </c>
      <c r="AT422" s="142">
        <v>0</v>
      </c>
      <c r="AU422" s="142">
        <v>0</v>
      </c>
      <c r="AV422" s="142">
        <v>0</v>
      </c>
      <c r="AW422" s="142">
        <v>0</v>
      </c>
      <c r="AX422" s="142">
        <v>0</v>
      </c>
      <c r="AY422" s="144">
        <v>0</v>
      </c>
      <c r="AZ422" s="142">
        <v>0</v>
      </c>
      <c r="BA422" s="142">
        <v>0</v>
      </c>
      <c r="BB422" s="144">
        <v>0</v>
      </c>
      <c r="BC422" s="144">
        <v>0</v>
      </c>
      <c r="BD422" s="143">
        <v>0</v>
      </c>
      <c r="BE422" s="144"/>
      <c r="BF422" s="144"/>
      <c r="BG422" s="144"/>
      <c r="BH422" s="144"/>
      <c r="BI422" s="142">
        <v>0</v>
      </c>
      <c r="BJ422" s="142">
        <v>0</v>
      </c>
      <c r="BK422" s="142">
        <v>0</v>
      </c>
      <c r="BL422" s="142">
        <v>0</v>
      </c>
      <c r="BM422" s="142">
        <v>0</v>
      </c>
      <c r="BN422" s="142">
        <v>0</v>
      </c>
      <c r="BO422" s="142">
        <v>0</v>
      </c>
      <c r="BP422" s="142">
        <v>0</v>
      </c>
      <c r="BQ422" s="144">
        <v>0</v>
      </c>
      <c r="BR422" s="142">
        <v>0</v>
      </c>
      <c r="BS422" s="142">
        <v>0</v>
      </c>
      <c r="BT422" s="144">
        <v>0</v>
      </c>
      <c r="BU422" s="144">
        <v>0</v>
      </c>
      <c r="BV422" s="143">
        <v>0</v>
      </c>
      <c r="BW422" s="144"/>
      <c r="BX422" s="144"/>
      <c r="BY422" s="144"/>
      <c r="BZ422" s="144"/>
      <c r="CA422" s="142">
        <v>0</v>
      </c>
      <c r="CB422" s="142">
        <v>0</v>
      </c>
      <c r="CC422" s="142">
        <v>0</v>
      </c>
      <c r="CD422" s="142">
        <v>0</v>
      </c>
      <c r="CE422" s="142">
        <v>0</v>
      </c>
      <c r="CF422" s="142">
        <v>0</v>
      </c>
      <c r="CG422" s="142">
        <v>0</v>
      </c>
      <c r="CH422" s="142">
        <v>0</v>
      </c>
      <c r="CI422" s="144">
        <v>0</v>
      </c>
      <c r="CJ422" s="142">
        <v>0</v>
      </c>
      <c r="CK422" s="142">
        <v>0</v>
      </c>
      <c r="CL422" s="144">
        <v>0</v>
      </c>
      <c r="CM422" s="144">
        <v>0</v>
      </c>
      <c r="CN422" s="143">
        <v>0</v>
      </c>
      <c r="CO422" s="144"/>
      <c r="CP422" s="144"/>
      <c r="CQ422" s="144"/>
      <c r="CR422" s="144"/>
      <c r="CS422" s="142">
        <v>0</v>
      </c>
      <c r="CT422" s="142">
        <v>0</v>
      </c>
      <c r="CU422" s="142">
        <v>0</v>
      </c>
      <c r="CV422" s="142">
        <v>0</v>
      </c>
      <c r="CW422" s="142">
        <v>0</v>
      </c>
      <c r="CX422" s="142">
        <v>0</v>
      </c>
      <c r="CY422" s="142">
        <v>0</v>
      </c>
      <c r="CZ422" s="142">
        <v>0</v>
      </c>
      <c r="DA422" s="144">
        <v>0</v>
      </c>
      <c r="DB422" s="142">
        <v>0</v>
      </c>
      <c r="DC422" s="142">
        <v>0</v>
      </c>
      <c r="DD422" s="144">
        <v>0</v>
      </c>
      <c r="DE422" s="144">
        <v>0</v>
      </c>
      <c r="DF422" s="143">
        <v>0</v>
      </c>
    </row>
    <row r="423" spans="1:110" s="111" customFormat="1" ht="12.75" hidden="1" customHeight="1" outlineLevel="3" x14ac:dyDescent="0.3">
      <c r="A423" s="157">
        <v>3101</v>
      </c>
      <c r="B423" s="157" t="s">
        <v>650</v>
      </c>
      <c r="C423" s="157"/>
      <c r="D423" s="157"/>
      <c r="E423" s="157"/>
      <c r="F423" s="142">
        <v>5167.8500000000004</v>
      </c>
      <c r="G423" s="142">
        <v>35966.933815836128</v>
      </c>
      <c r="H423" s="142">
        <v>23070.952053301073</v>
      </c>
      <c r="I423" s="142">
        <v>22711.43329498477</v>
      </c>
      <c r="J423" s="142">
        <v>22711.43329498477</v>
      </c>
      <c r="K423" s="142">
        <v>22711.43329498477</v>
      </c>
      <c r="L423" s="142">
        <v>22711.43329498477</v>
      </c>
      <c r="M423" s="142">
        <v>22711.43329498477</v>
      </c>
      <c r="N423" s="142">
        <v>22711.43329498477</v>
      </c>
      <c r="O423" s="142">
        <v>22711.43329498477</v>
      </c>
      <c r="P423" s="142">
        <v>22711.43329498477</v>
      </c>
      <c r="Q423" s="142">
        <v>22711.43329498477</v>
      </c>
      <c r="R423" s="142" t="s">
        <v>61</v>
      </c>
      <c r="S423" s="142">
        <v>268608.63552400004</v>
      </c>
      <c r="T423" s="143">
        <v>0</v>
      </c>
      <c r="U423" s="158"/>
      <c r="V423" s="158"/>
      <c r="W423" s="158"/>
      <c r="X423" s="158"/>
      <c r="Y423" s="159">
        <v>21681.925455801153</v>
      </c>
      <c r="Z423" s="159">
        <v>31248.480210696271</v>
      </c>
      <c r="AA423" s="159">
        <v>31248.480210696271</v>
      </c>
      <c r="AB423" s="159">
        <v>31248.480210696271</v>
      </c>
      <c r="AC423" s="159">
        <v>31248.480210696271</v>
      </c>
      <c r="AD423" s="159">
        <v>31248.480210696271</v>
      </c>
      <c r="AE423" s="159">
        <v>31248.480210696271</v>
      </c>
      <c r="AF423" s="159">
        <v>31248.480210696271</v>
      </c>
      <c r="AG423" s="158">
        <v>31248.480210696271</v>
      </c>
      <c r="AH423" s="159">
        <v>31248.480210696271</v>
      </c>
      <c r="AI423" s="159">
        <v>31248.480210696271</v>
      </c>
      <c r="AJ423" s="158">
        <v>31248.480210696271</v>
      </c>
      <c r="AK423" s="158">
        <v>365415.20777346013</v>
      </c>
      <c r="AL423" s="160">
        <v>0</v>
      </c>
      <c r="AM423" s="158"/>
      <c r="AN423" s="158"/>
      <c r="AO423" s="158"/>
      <c r="AP423" s="158"/>
      <c r="AQ423" s="159">
        <v>25544.148160266112</v>
      </c>
      <c r="AR423" s="159">
        <v>37094.642046719884</v>
      </c>
      <c r="AS423" s="159">
        <v>37094.642046719884</v>
      </c>
      <c r="AT423" s="159">
        <v>37094.642046719884</v>
      </c>
      <c r="AU423" s="159">
        <v>37094.642046719884</v>
      </c>
      <c r="AV423" s="159">
        <v>37094.642046719884</v>
      </c>
      <c r="AW423" s="159">
        <v>37094.642046719884</v>
      </c>
      <c r="AX423" s="159">
        <v>37094.642046719884</v>
      </c>
      <c r="AY423" s="158">
        <v>37094.642046719884</v>
      </c>
      <c r="AZ423" s="159">
        <v>37094.642046719884</v>
      </c>
      <c r="BA423" s="159">
        <v>37094.642046719884</v>
      </c>
      <c r="BB423" s="158">
        <v>37094.642046719884</v>
      </c>
      <c r="BC423" s="158">
        <v>433585.21067418478</v>
      </c>
      <c r="BD423" s="160">
        <v>0</v>
      </c>
      <c r="BE423" s="158"/>
      <c r="BF423" s="158"/>
      <c r="BG423" s="158"/>
      <c r="BH423" s="158"/>
      <c r="BI423" s="159">
        <v>29683.160602556141</v>
      </c>
      <c r="BJ423" s="159">
        <v>43420.934950854637</v>
      </c>
      <c r="BK423" s="159">
        <v>43420.934950854637</v>
      </c>
      <c r="BL423" s="159">
        <v>43420.934950854637</v>
      </c>
      <c r="BM423" s="159">
        <v>43420.934950854637</v>
      </c>
      <c r="BN423" s="159">
        <v>43420.934950854637</v>
      </c>
      <c r="BO423" s="159">
        <v>43420.934950854637</v>
      </c>
      <c r="BP423" s="159">
        <v>43420.934950854637</v>
      </c>
      <c r="BQ423" s="158">
        <v>43420.934950854637</v>
      </c>
      <c r="BR423" s="159">
        <v>43420.934950854637</v>
      </c>
      <c r="BS423" s="159">
        <v>43420.934950854637</v>
      </c>
      <c r="BT423" s="158">
        <v>43420.934950854637</v>
      </c>
      <c r="BU423" s="158">
        <v>507313.445061957</v>
      </c>
      <c r="BV423" s="160">
        <v>0</v>
      </c>
      <c r="BW423" s="158"/>
      <c r="BX423" s="158"/>
      <c r="BY423" s="158"/>
      <c r="BZ423" s="158"/>
      <c r="CA423" s="159">
        <v>32209.421871709168</v>
      </c>
      <c r="CB423" s="159">
        <v>47116.384627036015</v>
      </c>
      <c r="CC423" s="159">
        <v>47116.384627036015</v>
      </c>
      <c r="CD423" s="159">
        <v>47116.384627036015</v>
      </c>
      <c r="CE423" s="159">
        <v>47116.384627036015</v>
      </c>
      <c r="CF423" s="159">
        <v>47116.384627036015</v>
      </c>
      <c r="CG423" s="159">
        <v>47116.384627036015</v>
      </c>
      <c r="CH423" s="159">
        <v>47116.384627036015</v>
      </c>
      <c r="CI423" s="158">
        <v>47116.384627036015</v>
      </c>
      <c r="CJ423" s="159">
        <v>47116.384627036015</v>
      </c>
      <c r="CK423" s="159">
        <v>47116.384627036015</v>
      </c>
      <c r="CL423" s="158">
        <v>47116.384627036015</v>
      </c>
      <c r="CM423" s="158">
        <v>550489.65276910528</v>
      </c>
      <c r="CN423" s="160">
        <v>0</v>
      </c>
      <c r="CO423" s="158"/>
      <c r="CP423" s="158"/>
      <c r="CQ423" s="158"/>
      <c r="CR423" s="158"/>
      <c r="CS423" s="159">
        <v>47250.361862681544</v>
      </c>
      <c r="CT423" s="159">
        <v>47250.361862681544</v>
      </c>
      <c r="CU423" s="159">
        <v>47250.361862681544</v>
      </c>
      <c r="CV423" s="159">
        <v>47250.361862681544</v>
      </c>
      <c r="CW423" s="159">
        <v>47250.361862681544</v>
      </c>
      <c r="CX423" s="159">
        <v>47250.361862681544</v>
      </c>
      <c r="CY423" s="159">
        <v>47250.361862681544</v>
      </c>
      <c r="CZ423" s="159">
        <v>47250.361862681544</v>
      </c>
      <c r="DA423" s="158">
        <v>47250.361862681544</v>
      </c>
      <c r="DB423" s="159">
        <v>47250.361862681544</v>
      </c>
      <c r="DC423" s="159">
        <v>47250.361862681544</v>
      </c>
      <c r="DD423" s="158">
        <v>47250.361862681544</v>
      </c>
      <c r="DE423" s="158">
        <v>567004.34235217853</v>
      </c>
      <c r="DF423" s="160">
        <v>0</v>
      </c>
    </row>
    <row r="424" spans="1:110" s="111" customFormat="1" ht="12.75" hidden="1" customHeight="1" outlineLevel="3" x14ac:dyDescent="0.3">
      <c r="A424" s="157">
        <v>3102</v>
      </c>
      <c r="B424" s="157" t="s">
        <v>652</v>
      </c>
      <c r="C424" s="157"/>
      <c r="D424" s="157"/>
      <c r="E424" s="157"/>
      <c r="F424" s="142">
        <v>0</v>
      </c>
      <c r="G424" s="142">
        <v>0</v>
      </c>
      <c r="H424" s="142">
        <v>0</v>
      </c>
      <c r="I424" s="142">
        <v>0</v>
      </c>
      <c r="J424" s="142">
        <v>0</v>
      </c>
      <c r="K424" s="142">
        <v>0</v>
      </c>
      <c r="L424" s="142">
        <v>0</v>
      </c>
      <c r="M424" s="142">
        <v>0</v>
      </c>
      <c r="N424" s="142">
        <v>0</v>
      </c>
      <c r="O424" s="142">
        <v>0</v>
      </c>
      <c r="P424" s="142">
        <v>0</v>
      </c>
      <c r="Q424" s="142">
        <v>0</v>
      </c>
      <c r="R424" s="142" t="s">
        <v>61</v>
      </c>
      <c r="S424" s="142">
        <v>0</v>
      </c>
      <c r="T424" s="143">
        <v>0</v>
      </c>
      <c r="U424" s="158"/>
      <c r="V424" s="158"/>
      <c r="W424" s="158"/>
      <c r="X424" s="158"/>
      <c r="Y424" s="159">
        <v>0</v>
      </c>
      <c r="Z424" s="159">
        <v>0</v>
      </c>
      <c r="AA424" s="159">
        <v>0</v>
      </c>
      <c r="AB424" s="159">
        <v>0</v>
      </c>
      <c r="AC424" s="159">
        <v>0</v>
      </c>
      <c r="AD424" s="159">
        <v>0</v>
      </c>
      <c r="AE424" s="159">
        <v>0</v>
      </c>
      <c r="AF424" s="159">
        <v>0</v>
      </c>
      <c r="AG424" s="158">
        <v>0</v>
      </c>
      <c r="AH424" s="159">
        <v>0</v>
      </c>
      <c r="AI424" s="159">
        <v>0</v>
      </c>
      <c r="AJ424" s="158">
        <v>0</v>
      </c>
      <c r="AK424" s="158">
        <v>0</v>
      </c>
      <c r="AL424" s="160">
        <v>0</v>
      </c>
      <c r="AM424" s="158"/>
      <c r="AN424" s="158"/>
      <c r="AO424" s="158"/>
      <c r="AP424" s="158"/>
      <c r="AQ424" s="159">
        <v>0</v>
      </c>
      <c r="AR424" s="159">
        <v>0</v>
      </c>
      <c r="AS424" s="159">
        <v>0</v>
      </c>
      <c r="AT424" s="159">
        <v>0</v>
      </c>
      <c r="AU424" s="159">
        <v>0</v>
      </c>
      <c r="AV424" s="159">
        <v>0</v>
      </c>
      <c r="AW424" s="159">
        <v>0</v>
      </c>
      <c r="AX424" s="159">
        <v>0</v>
      </c>
      <c r="AY424" s="158">
        <v>0</v>
      </c>
      <c r="AZ424" s="159">
        <v>0</v>
      </c>
      <c r="BA424" s="159">
        <v>0</v>
      </c>
      <c r="BB424" s="158">
        <v>0</v>
      </c>
      <c r="BC424" s="158">
        <v>0</v>
      </c>
      <c r="BD424" s="160">
        <v>0</v>
      </c>
      <c r="BE424" s="158"/>
      <c r="BF424" s="158"/>
      <c r="BG424" s="158"/>
      <c r="BH424" s="158"/>
      <c r="BI424" s="159">
        <v>0</v>
      </c>
      <c r="BJ424" s="159">
        <v>0</v>
      </c>
      <c r="BK424" s="159">
        <v>0</v>
      </c>
      <c r="BL424" s="159">
        <v>0</v>
      </c>
      <c r="BM424" s="159">
        <v>0</v>
      </c>
      <c r="BN424" s="159">
        <v>0</v>
      </c>
      <c r="BO424" s="159">
        <v>0</v>
      </c>
      <c r="BP424" s="159">
        <v>0</v>
      </c>
      <c r="BQ424" s="158">
        <v>0</v>
      </c>
      <c r="BR424" s="159">
        <v>0</v>
      </c>
      <c r="BS424" s="159">
        <v>0</v>
      </c>
      <c r="BT424" s="158">
        <v>0</v>
      </c>
      <c r="BU424" s="158">
        <v>0</v>
      </c>
      <c r="BV424" s="160">
        <v>0</v>
      </c>
      <c r="BW424" s="158"/>
      <c r="BX424" s="158"/>
      <c r="BY424" s="158"/>
      <c r="BZ424" s="158"/>
      <c r="CA424" s="159">
        <v>0</v>
      </c>
      <c r="CB424" s="159">
        <v>0</v>
      </c>
      <c r="CC424" s="159">
        <v>0</v>
      </c>
      <c r="CD424" s="159">
        <v>0</v>
      </c>
      <c r="CE424" s="159">
        <v>0</v>
      </c>
      <c r="CF424" s="159">
        <v>0</v>
      </c>
      <c r="CG424" s="159">
        <v>0</v>
      </c>
      <c r="CH424" s="159">
        <v>0</v>
      </c>
      <c r="CI424" s="158">
        <v>0</v>
      </c>
      <c r="CJ424" s="159">
        <v>0</v>
      </c>
      <c r="CK424" s="159">
        <v>0</v>
      </c>
      <c r="CL424" s="158">
        <v>0</v>
      </c>
      <c r="CM424" s="158">
        <v>0</v>
      </c>
      <c r="CN424" s="160">
        <v>0</v>
      </c>
      <c r="CO424" s="158"/>
      <c r="CP424" s="158"/>
      <c r="CQ424" s="158"/>
      <c r="CR424" s="158"/>
      <c r="CS424" s="159">
        <v>0</v>
      </c>
      <c r="CT424" s="159">
        <v>0</v>
      </c>
      <c r="CU424" s="159">
        <v>0</v>
      </c>
      <c r="CV424" s="159">
        <v>0</v>
      </c>
      <c r="CW424" s="159">
        <v>0</v>
      </c>
      <c r="CX424" s="159">
        <v>0</v>
      </c>
      <c r="CY424" s="159">
        <v>0</v>
      </c>
      <c r="CZ424" s="159">
        <v>0</v>
      </c>
      <c r="DA424" s="158">
        <v>0</v>
      </c>
      <c r="DB424" s="159">
        <v>0</v>
      </c>
      <c r="DC424" s="159">
        <v>0</v>
      </c>
      <c r="DD424" s="158">
        <v>0</v>
      </c>
      <c r="DE424" s="158">
        <v>0</v>
      </c>
      <c r="DF424" s="160">
        <v>0</v>
      </c>
    </row>
    <row r="425" spans="1:110" ht="12.75" hidden="1" customHeight="1" outlineLevel="2" x14ac:dyDescent="0.25">
      <c r="A425" s="141">
        <v>3200</v>
      </c>
      <c r="B425" s="141" t="s">
        <v>653</v>
      </c>
      <c r="C425" s="141"/>
      <c r="D425" s="141"/>
      <c r="E425" s="141"/>
      <c r="F425" s="142">
        <v>0</v>
      </c>
      <c r="G425" s="142">
        <v>0</v>
      </c>
      <c r="H425" s="142">
        <v>0</v>
      </c>
      <c r="I425" s="142">
        <v>0</v>
      </c>
      <c r="J425" s="142">
        <v>0</v>
      </c>
      <c r="K425" s="142">
        <v>0</v>
      </c>
      <c r="L425" s="142">
        <v>0</v>
      </c>
      <c r="M425" s="142">
        <v>0</v>
      </c>
      <c r="N425" s="142">
        <v>0</v>
      </c>
      <c r="O425" s="142">
        <v>0</v>
      </c>
      <c r="P425" s="142">
        <v>0</v>
      </c>
      <c r="Q425" s="142">
        <v>0</v>
      </c>
      <c r="R425" s="142" t="s">
        <v>61</v>
      </c>
      <c r="S425" s="142">
        <v>0</v>
      </c>
      <c r="T425" s="143">
        <v>0</v>
      </c>
      <c r="U425" s="144"/>
      <c r="V425" s="144"/>
      <c r="W425" s="144"/>
      <c r="X425" s="144"/>
      <c r="Y425" s="142">
        <v>0</v>
      </c>
      <c r="Z425" s="142">
        <v>0</v>
      </c>
      <c r="AA425" s="142">
        <v>0</v>
      </c>
      <c r="AB425" s="142">
        <v>0</v>
      </c>
      <c r="AC425" s="142">
        <v>0</v>
      </c>
      <c r="AD425" s="142">
        <v>0</v>
      </c>
      <c r="AE425" s="142">
        <v>0</v>
      </c>
      <c r="AF425" s="142">
        <v>0</v>
      </c>
      <c r="AG425" s="144">
        <v>0</v>
      </c>
      <c r="AH425" s="142">
        <v>0</v>
      </c>
      <c r="AI425" s="142">
        <v>0</v>
      </c>
      <c r="AJ425" s="144">
        <v>0</v>
      </c>
      <c r="AK425" s="144">
        <v>0</v>
      </c>
      <c r="AL425" s="143">
        <v>0</v>
      </c>
      <c r="AM425" s="144"/>
      <c r="AN425" s="144"/>
      <c r="AO425" s="144"/>
      <c r="AP425" s="144"/>
      <c r="AQ425" s="142">
        <v>0</v>
      </c>
      <c r="AR425" s="142">
        <v>0</v>
      </c>
      <c r="AS425" s="142">
        <v>0</v>
      </c>
      <c r="AT425" s="142">
        <v>0</v>
      </c>
      <c r="AU425" s="142">
        <v>0</v>
      </c>
      <c r="AV425" s="142">
        <v>0</v>
      </c>
      <c r="AW425" s="142">
        <v>0</v>
      </c>
      <c r="AX425" s="142">
        <v>0</v>
      </c>
      <c r="AY425" s="144">
        <v>0</v>
      </c>
      <c r="AZ425" s="142">
        <v>0</v>
      </c>
      <c r="BA425" s="142">
        <v>0</v>
      </c>
      <c r="BB425" s="144">
        <v>0</v>
      </c>
      <c r="BC425" s="144">
        <v>0</v>
      </c>
      <c r="BD425" s="143">
        <v>0</v>
      </c>
      <c r="BE425" s="144"/>
      <c r="BF425" s="144"/>
      <c r="BG425" s="144"/>
      <c r="BH425" s="144"/>
      <c r="BI425" s="142">
        <v>0</v>
      </c>
      <c r="BJ425" s="142">
        <v>0</v>
      </c>
      <c r="BK425" s="142">
        <v>0</v>
      </c>
      <c r="BL425" s="142">
        <v>0</v>
      </c>
      <c r="BM425" s="142">
        <v>0</v>
      </c>
      <c r="BN425" s="142">
        <v>0</v>
      </c>
      <c r="BO425" s="142">
        <v>0</v>
      </c>
      <c r="BP425" s="142">
        <v>0</v>
      </c>
      <c r="BQ425" s="144">
        <v>0</v>
      </c>
      <c r="BR425" s="142">
        <v>0</v>
      </c>
      <c r="BS425" s="142">
        <v>0</v>
      </c>
      <c r="BT425" s="144">
        <v>0</v>
      </c>
      <c r="BU425" s="144">
        <v>0</v>
      </c>
      <c r="BV425" s="143">
        <v>0</v>
      </c>
      <c r="BW425" s="144"/>
      <c r="BX425" s="144"/>
      <c r="BY425" s="144"/>
      <c r="BZ425" s="144"/>
      <c r="CA425" s="142">
        <v>0</v>
      </c>
      <c r="CB425" s="142">
        <v>0</v>
      </c>
      <c r="CC425" s="142">
        <v>0</v>
      </c>
      <c r="CD425" s="142">
        <v>0</v>
      </c>
      <c r="CE425" s="142">
        <v>0</v>
      </c>
      <c r="CF425" s="142">
        <v>0</v>
      </c>
      <c r="CG425" s="142">
        <v>0</v>
      </c>
      <c r="CH425" s="142">
        <v>0</v>
      </c>
      <c r="CI425" s="144">
        <v>0</v>
      </c>
      <c r="CJ425" s="142">
        <v>0</v>
      </c>
      <c r="CK425" s="142">
        <v>0</v>
      </c>
      <c r="CL425" s="144">
        <v>0</v>
      </c>
      <c r="CM425" s="144">
        <v>0</v>
      </c>
      <c r="CN425" s="143">
        <v>0</v>
      </c>
      <c r="CO425" s="144"/>
      <c r="CP425" s="144"/>
      <c r="CQ425" s="144"/>
      <c r="CR425" s="144"/>
      <c r="CS425" s="142">
        <v>0</v>
      </c>
      <c r="CT425" s="142">
        <v>0</v>
      </c>
      <c r="CU425" s="142">
        <v>0</v>
      </c>
      <c r="CV425" s="142">
        <v>0</v>
      </c>
      <c r="CW425" s="142">
        <v>0</v>
      </c>
      <c r="CX425" s="142">
        <v>0</v>
      </c>
      <c r="CY425" s="142">
        <v>0</v>
      </c>
      <c r="CZ425" s="142">
        <v>0</v>
      </c>
      <c r="DA425" s="144">
        <v>0</v>
      </c>
      <c r="DB425" s="142">
        <v>0</v>
      </c>
      <c r="DC425" s="142">
        <v>0</v>
      </c>
      <c r="DD425" s="144">
        <v>0</v>
      </c>
      <c r="DE425" s="144">
        <v>0</v>
      </c>
      <c r="DF425" s="143">
        <v>0</v>
      </c>
    </row>
    <row r="426" spans="1:110" s="111" customFormat="1" ht="12.75" hidden="1" customHeight="1" outlineLevel="3" x14ac:dyDescent="0.3">
      <c r="A426" s="157">
        <v>3201</v>
      </c>
      <c r="B426" s="157" t="s">
        <v>654</v>
      </c>
      <c r="C426" s="157"/>
      <c r="D426" s="157"/>
      <c r="E426" s="157"/>
      <c r="F426" s="142">
        <v>0</v>
      </c>
      <c r="G426" s="142">
        <v>0</v>
      </c>
      <c r="H426" s="142">
        <v>0</v>
      </c>
      <c r="I426" s="142">
        <v>0</v>
      </c>
      <c r="J426" s="142">
        <v>0</v>
      </c>
      <c r="K426" s="142">
        <v>0</v>
      </c>
      <c r="L426" s="142">
        <v>0</v>
      </c>
      <c r="M426" s="142">
        <v>0</v>
      </c>
      <c r="N426" s="142">
        <v>0</v>
      </c>
      <c r="O426" s="142">
        <v>0</v>
      </c>
      <c r="P426" s="142">
        <v>0</v>
      </c>
      <c r="Q426" s="142">
        <v>0</v>
      </c>
      <c r="R426" s="142" t="s">
        <v>61</v>
      </c>
      <c r="S426" s="142">
        <v>0</v>
      </c>
      <c r="T426" s="143">
        <v>0</v>
      </c>
      <c r="U426" s="158"/>
      <c r="V426" s="158"/>
      <c r="W426" s="158"/>
      <c r="X426" s="158"/>
      <c r="Y426" s="159">
        <v>0</v>
      </c>
      <c r="Z426" s="159">
        <v>0</v>
      </c>
      <c r="AA426" s="159">
        <v>0</v>
      </c>
      <c r="AB426" s="159">
        <v>0</v>
      </c>
      <c r="AC426" s="159">
        <v>0</v>
      </c>
      <c r="AD426" s="159">
        <v>0</v>
      </c>
      <c r="AE426" s="159">
        <v>0</v>
      </c>
      <c r="AF426" s="159">
        <v>0</v>
      </c>
      <c r="AG426" s="158">
        <v>0</v>
      </c>
      <c r="AH426" s="159">
        <v>0</v>
      </c>
      <c r="AI426" s="159">
        <v>0</v>
      </c>
      <c r="AJ426" s="158">
        <v>0</v>
      </c>
      <c r="AK426" s="158">
        <v>0</v>
      </c>
      <c r="AL426" s="160">
        <v>0</v>
      </c>
      <c r="AM426" s="158"/>
      <c r="AN426" s="158"/>
      <c r="AO426" s="158"/>
      <c r="AP426" s="158"/>
      <c r="AQ426" s="159">
        <v>0</v>
      </c>
      <c r="AR426" s="159">
        <v>0</v>
      </c>
      <c r="AS426" s="159">
        <v>0</v>
      </c>
      <c r="AT426" s="159">
        <v>0</v>
      </c>
      <c r="AU426" s="159">
        <v>0</v>
      </c>
      <c r="AV426" s="159">
        <v>0</v>
      </c>
      <c r="AW426" s="159">
        <v>0</v>
      </c>
      <c r="AX426" s="159">
        <v>0</v>
      </c>
      <c r="AY426" s="158">
        <v>0</v>
      </c>
      <c r="AZ426" s="159">
        <v>0</v>
      </c>
      <c r="BA426" s="159">
        <v>0</v>
      </c>
      <c r="BB426" s="158">
        <v>0</v>
      </c>
      <c r="BC426" s="158">
        <v>0</v>
      </c>
      <c r="BD426" s="160">
        <v>0</v>
      </c>
      <c r="BE426" s="158"/>
      <c r="BF426" s="158"/>
      <c r="BG426" s="158"/>
      <c r="BH426" s="158"/>
      <c r="BI426" s="159">
        <v>0</v>
      </c>
      <c r="BJ426" s="159">
        <v>0</v>
      </c>
      <c r="BK426" s="159">
        <v>0</v>
      </c>
      <c r="BL426" s="159">
        <v>0</v>
      </c>
      <c r="BM426" s="159">
        <v>0</v>
      </c>
      <c r="BN426" s="159">
        <v>0</v>
      </c>
      <c r="BO426" s="159">
        <v>0</v>
      </c>
      <c r="BP426" s="159">
        <v>0</v>
      </c>
      <c r="BQ426" s="158">
        <v>0</v>
      </c>
      <c r="BR426" s="159">
        <v>0</v>
      </c>
      <c r="BS426" s="159">
        <v>0</v>
      </c>
      <c r="BT426" s="158">
        <v>0</v>
      </c>
      <c r="BU426" s="158">
        <v>0</v>
      </c>
      <c r="BV426" s="160">
        <v>0</v>
      </c>
      <c r="BW426" s="158"/>
      <c r="BX426" s="158"/>
      <c r="BY426" s="158"/>
      <c r="BZ426" s="158"/>
      <c r="CA426" s="159">
        <v>0</v>
      </c>
      <c r="CB426" s="159">
        <v>0</v>
      </c>
      <c r="CC426" s="159">
        <v>0</v>
      </c>
      <c r="CD426" s="159">
        <v>0</v>
      </c>
      <c r="CE426" s="159">
        <v>0</v>
      </c>
      <c r="CF426" s="159">
        <v>0</v>
      </c>
      <c r="CG426" s="159">
        <v>0</v>
      </c>
      <c r="CH426" s="159">
        <v>0</v>
      </c>
      <c r="CI426" s="158">
        <v>0</v>
      </c>
      <c r="CJ426" s="159">
        <v>0</v>
      </c>
      <c r="CK426" s="159">
        <v>0</v>
      </c>
      <c r="CL426" s="158">
        <v>0</v>
      </c>
      <c r="CM426" s="158">
        <v>0</v>
      </c>
      <c r="CN426" s="160">
        <v>0</v>
      </c>
      <c r="CO426" s="158"/>
      <c r="CP426" s="158"/>
      <c r="CQ426" s="158"/>
      <c r="CR426" s="158"/>
      <c r="CS426" s="159">
        <v>0</v>
      </c>
      <c r="CT426" s="159">
        <v>0</v>
      </c>
      <c r="CU426" s="159">
        <v>0</v>
      </c>
      <c r="CV426" s="159">
        <v>0</v>
      </c>
      <c r="CW426" s="159">
        <v>0</v>
      </c>
      <c r="CX426" s="159">
        <v>0</v>
      </c>
      <c r="CY426" s="159">
        <v>0</v>
      </c>
      <c r="CZ426" s="159">
        <v>0</v>
      </c>
      <c r="DA426" s="158">
        <v>0</v>
      </c>
      <c r="DB426" s="159">
        <v>0</v>
      </c>
      <c r="DC426" s="159">
        <v>0</v>
      </c>
      <c r="DD426" s="158">
        <v>0</v>
      </c>
      <c r="DE426" s="158">
        <v>0</v>
      </c>
      <c r="DF426" s="160">
        <v>0</v>
      </c>
    </row>
    <row r="427" spans="1:110" s="111" customFormat="1" ht="12.75" hidden="1" customHeight="1" outlineLevel="3" x14ac:dyDescent="0.3">
      <c r="A427" s="157">
        <v>3202</v>
      </c>
      <c r="B427" s="157" t="s">
        <v>655</v>
      </c>
      <c r="C427" s="157"/>
      <c r="D427" s="157"/>
      <c r="E427" s="157"/>
      <c r="F427" s="142">
        <v>603.70000000000005</v>
      </c>
      <c r="G427" s="142">
        <v>3148.3585083490516</v>
      </c>
      <c r="H427" s="142">
        <v>1815.7094771650954</v>
      </c>
      <c r="I427" s="142">
        <v>1815.7094771650954</v>
      </c>
      <c r="J427" s="142">
        <v>1815.7094771650954</v>
      </c>
      <c r="K427" s="142">
        <v>1815.7094771650954</v>
      </c>
      <c r="L427" s="142">
        <v>1815.7094771650954</v>
      </c>
      <c r="M427" s="142">
        <v>1815.7094771650954</v>
      </c>
      <c r="N427" s="142">
        <v>1815.7094771650954</v>
      </c>
      <c r="O427" s="142">
        <v>1815.7094771650954</v>
      </c>
      <c r="P427" s="142">
        <v>1815.7094771650954</v>
      </c>
      <c r="Q427" s="142">
        <v>1815.7094771650954</v>
      </c>
      <c r="R427" s="142" t="s">
        <v>61</v>
      </c>
      <c r="S427" s="142">
        <v>21909.153280000002</v>
      </c>
      <c r="T427" s="143">
        <v>0</v>
      </c>
      <c r="U427" s="158"/>
      <c r="V427" s="158"/>
      <c r="W427" s="158"/>
      <c r="X427" s="158"/>
      <c r="Y427" s="159">
        <v>2098.812116666667</v>
      </c>
      <c r="Z427" s="159">
        <v>2098.812116666667</v>
      </c>
      <c r="AA427" s="159">
        <v>2098.812116666667</v>
      </c>
      <c r="AB427" s="159">
        <v>2098.812116666667</v>
      </c>
      <c r="AC427" s="159">
        <v>2098.812116666667</v>
      </c>
      <c r="AD427" s="159">
        <v>2098.812116666667</v>
      </c>
      <c r="AE427" s="159">
        <v>2098.812116666667</v>
      </c>
      <c r="AF427" s="159">
        <v>2098.812116666667</v>
      </c>
      <c r="AG427" s="158">
        <v>2098.812116666667</v>
      </c>
      <c r="AH427" s="159">
        <v>2098.812116666667</v>
      </c>
      <c r="AI427" s="159">
        <v>2098.812116666667</v>
      </c>
      <c r="AJ427" s="158">
        <v>2098.812116666667</v>
      </c>
      <c r="AK427" s="158">
        <v>25185.7454</v>
      </c>
      <c r="AL427" s="160">
        <v>0</v>
      </c>
      <c r="AM427" s="158"/>
      <c r="AN427" s="158"/>
      <c r="AO427" s="158"/>
      <c r="AP427" s="158"/>
      <c r="AQ427" s="159">
        <v>2384.9276007000003</v>
      </c>
      <c r="AR427" s="159">
        <v>2384.9276007000003</v>
      </c>
      <c r="AS427" s="159">
        <v>2384.9276007000003</v>
      </c>
      <c r="AT427" s="159">
        <v>2384.9276007000003</v>
      </c>
      <c r="AU427" s="159">
        <v>2384.9276007000003</v>
      </c>
      <c r="AV427" s="159">
        <v>2384.9276007000003</v>
      </c>
      <c r="AW427" s="159">
        <v>2384.9276007000003</v>
      </c>
      <c r="AX427" s="159">
        <v>2384.9276007000003</v>
      </c>
      <c r="AY427" s="158">
        <v>2384.9276007000003</v>
      </c>
      <c r="AZ427" s="159">
        <v>2384.9276007000003</v>
      </c>
      <c r="BA427" s="159">
        <v>2384.9276007000003</v>
      </c>
      <c r="BB427" s="158">
        <v>2384.9276007000003</v>
      </c>
      <c r="BC427" s="158">
        <v>28619.131208400006</v>
      </c>
      <c r="BD427" s="160">
        <v>0</v>
      </c>
      <c r="BE427" s="158"/>
      <c r="BF427" s="158"/>
      <c r="BG427" s="158"/>
      <c r="BH427" s="158"/>
      <c r="BI427" s="159">
        <v>2671.9557294859997</v>
      </c>
      <c r="BJ427" s="159">
        <v>2671.9557294859997</v>
      </c>
      <c r="BK427" s="159">
        <v>2671.9557294859997</v>
      </c>
      <c r="BL427" s="159">
        <v>2671.9557294859997</v>
      </c>
      <c r="BM427" s="159">
        <v>2671.9557294859997</v>
      </c>
      <c r="BN427" s="159">
        <v>2671.9557294859997</v>
      </c>
      <c r="BO427" s="159">
        <v>2671.9557294859997</v>
      </c>
      <c r="BP427" s="159">
        <v>2671.9557294859997</v>
      </c>
      <c r="BQ427" s="158">
        <v>2671.9557294859997</v>
      </c>
      <c r="BR427" s="159">
        <v>2671.9557294859997</v>
      </c>
      <c r="BS427" s="159">
        <v>2671.9557294859997</v>
      </c>
      <c r="BT427" s="158">
        <v>2671.9557294859997</v>
      </c>
      <c r="BU427" s="158">
        <v>32063.468753831999</v>
      </c>
      <c r="BV427" s="160">
        <v>0</v>
      </c>
      <c r="BW427" s="158"/>
      <c r="BX427" s="158"/>
      <c r="BY427" s="158"/>
      <c r="BZ427" s="158"/>
      <c r="CA427" s="159">
        <v>2929.6701692009401</v>
      </c>
      <c r="CB427" s="159">
        <v>2929.6701692009401</v>
      </c>
      <c r="CC427" s="159">
        <v>2929.6701692009401</v>
      </c>
      <c r="CD427" s="159">
        <v>2929.6701692009401</v>
      </c>
      <c r="CE427" s="159">
        <v>2929.6701692009401</v>
      </c>
      <c r="CF427" s="159">
        <v>2929.6701692009401</v>
      </c>
      <c r="CG427" s="159">
        <v>2929.6701692009401</v>
      </c>
      <c r="CH427" s="159">
        <v>2929.6701692009401</v>
      </c>
      <c r="CI427" s="158">
        <v>2929.6701692009401</v>
      </c>
      <c r="CJ427" s="159">
        <v>2929.6701692009401</v>
      </c>
      <c r="CK427" s="159">
        <v>2929.6701692009401</v>
      </c>
      <c r="CL427" s="158">
        <v>2929.6701692009401</v>
      </c>
      <c r="CM427" s="158">
        <v>35156.042030411285</v>
      </c>
      <c r="CN427" s="160">
        <v>0</v>
      </c>
      <c r="CO427" s="158"/>
      <c r="CP427" s="158"/>
      <c r="CQ427" s="158"/>
      <c r="CR427" s="158"/>
      <c r="CS427" s="159">
        <v>3017.5602742769684</v>
      </c>
      <c r="CT427" s="159">
        <v>3017.5602742769684</v>
      </c>
      <c r="CU427" s="159">
        <v>3017.5602742769684</v>
      </c>
      <c r="CV427" s="159">
        <v>3017.5602742769684</v>
      </c>
      <c r="CW427" s="159">
        <v>3017.5602742769684</v>
      </c>
      <c r="CX427" s="159">
        <v>3017.5602742769684</v>
      </c>
      <c r="CY427" s="159">
        <v>3017.5602742769684</v>
      </c>
      <c r="CZ427" s="159">
        <v>3017.5602742769684</v>
      </c>
      <c r="DA427" s="158">
        <v>3017.5602742769684</v>
      </c>
      <c r="DB427" s="159">
        <v>3017.5602742769684</v>
      </c>
      <c r="DC427" s="159">
        <v>3017.5602742769684</v>
      </c>
      <c r="DD427" s="158">
        <v>3017.5602742769684</v>
      </c>
      <c r="DE427" s="158">
        <v>36210.723291323622</v>
      </c>
      <c r="DF427" s="160">
        <v>0</v>
      </c>
    </row>
    <row r="428" spans="1:110" ht="12.75" hidden="1" customHeight="1" outlineLevel="2" x14ac:dyDescent="0.25">
      <c r="A428" s="141">
        <v>3300</v>
      </c>
      <c r="B428" s="141" t="s">
        <v>657</v>
      </c>
      <c r="C428" s="141"/>
      <c r="D428" s="141"/>
      <c r="E428" s="141"/>
      <c r="F428" s="142">
        <v>0</v>
      </c>
      <c r="G428" s="142">
        <v>0</v>
      </c>
      <c r="H428" s="142">
        <v>0</v>
      </c>
      <c r="I428" s="142">
        <v>0</v>
      </c>
      <c r="J428" s="142">
        <v>0</v>
      </c>
      <c r="K428" s="142">
        <v>0</v>
      </c>
      <c r="L428" s="142">
        <v>0</v>
      </c>
      <c r="M428" s="142">
        <v>0</v>
      </c>
      <c r="N428" s="142">
        <v>0</v>
      </c>
      <c r="O428" s="142">
        <v>0</v>
      </c>
      <c r="P428" s="142">
        <v>0</v>
      </c>
      <c r="Q428" s="142">
        <v>0</v>
      </c>
      <c r="R428" s="142" t="s">
        <v>61</v>
      </c>
      <c r="S428" s="142">
        <v>0</v>
      </c>
      <c r="T428" s="143">
        <v>0</v>
      </c>
      <c r="U428" s="144"/>
      <c r="V428" s="144"/>
      <c r="W428" s="144"/>
      <c r="X428" s="144"/>
      <c r="Y428" s="142">
        <v>0</v>
      </c>
      <c r="Z428" s="142">
        <v>0</v>
      </c>
      <c r="AA428" s="142">
        <v>0</v>
      </c>
      <c r="AB428" s="142">
        <v>0</v>
      </c>
      <c r="AC428" s="142">
        <v>0</v>
      </c>
      <c r="AD428" s="142">
        <v>0</v>
      </c>
      <c r="AE428" s="142">
        <v>0</v>
      </c>
      <c r="AF428" s="142">
        <v>0</v>
      </c>
      <c r="AG428" s="144">
        <v>0</v>
      </c>
      <c r="AH428" s="142">
        <v>0</v>
      </c>
      <c r="AI428" s="142">
        <v>0</v>
      </c>
      <c r="AJ428" s="144">
        <v>0</v>
      </c>
      <c r="AK428" s="144">
        <v>0</v>
      </c>
      <c r="AL428" s="143">
        <v>0</v>
      </c>
      <c r="AM428" s="144"/>
      <c r="AN428" s="144"/>
      <c r="AO428" s="144"/>
      <c r="AP428" s="144"/>
      <c r="AQ428" s="142">
        <v>0</v>
      </c>
      <c r="AR428" s="142">
        <v>0</v>
      </c>
      <c r="AS428" s="142">
        <v>0</v>
      </c>
      <c r="AT428" s="142">
        <v>0</v>
      </c>
      <c r="AU428" s="142">
        <v>0</v>
      </c>
      <c r="AV428" s="142">
        <v>0</v>
      </c>
      <c r="AW428" s="142">
        <v>0</v>
      </c>
      <c r="AX428" s="142">
        <v>0</v>
      </c>
      <c r="AY428" s="144">
        <v>0</v>
      </c>
      <c r="AZ428" s="142">
        <v>0</v>
      </c>
      <c r="BA428" s="142">
        <v>0</v>
      </c>
      <c r="BB428" s="144">
        <v>0</v>
      </c>
      <c r="BC428" s="144">
        <v>0</v>
      </c>
      <c r="BD428" s="143">
        <v>0</v>
      </c>
      <c r="BE428" s="144"/>
      <c r="BF428" s="144"/>
      <c r="BG428" s="144"/>
      <c r="BH428" s="144"/>
      <c r="BI428" s="142">
        <v>0</v>
      </c>
      <c r="BJ428" s="142">
        <v>0</v>
      </c>
      <c r="BK428" s="142">
        <v>0</v>
      </c>
      <c r="BL428" s="142">
        <v>0</v>
      </c>
      <c r="BM428" s="142">
        <v>0</v>
      </c>
      <c r="BN428" s="142">
        <v>0</v>
      </c>
      <c r="BO428" s="142">
        <v>0</v>
      </c>
      <c r="BP428" s="142">
        <v>0</v>
      </c>
      <c r="BQ428" s="144">
        <v>0</v>
      </c>
      <c r="BR428" s="142">
        <v>0</v>
      </c>
      <c r="BS428" s="142">
        <v>0</v>
      </c>
      <c r="BT428" s="144">
        <v>0</v>
      </c>
      <c r="BU428" s="144">
        <v>0</v>
      </c>
      <c r="BV428" s="143">
        <v>0</v>
      </c>
      <c r="BW428" s="144"/>
      <c r="BX428" s="144"/>
      <c r="BY428" s="144"/>
      <c r="BZ428" s="144"/>
      <c r="CA428" s="142">
        <v>0</v>
      </c>
      <c r="CB428" s="142">
        <v>0</v>
      </c>
      <c r="CC428" s="142">
        <v>0</v>
      </c>
      <c r="CD428" s="142">
        <v>0</v>
      </c>
      <c r="CE428" s="142">
        <v>0</v>
      </c>
      <c r="CF428" s="142">
        <v>0</v>
      </c>
      <c r="CG428" s="142">
        <v>0</v>
      </c>
      <c r="CH428" s="142">
        <v>0</v>
      </c>
      <c r="CI428" s="144">
        <v>0</v>
      </c>
      <c r="CJ428" s="142">
        <v>0</v>
      </c>
      <c r="CK428" s="142">
        <v>0</v>
      </c>
      <c r="CL428" s="144">
        <v>0</v>
      </c>
      <c r="CM428" s="144">
        <v>0</v>
      </c>
      <c r="CN428" s="143">
        <v>0</v>
      </c>
      <c r="CO428" s="144"/>
      <c r="CP428" s="144"/>
      <c r="CQ428" s="144"/>
      <c r="CR428" s="144"/>
      <c r="CS428" s="142">
        <v>0</v>
      </c>
      <c r="CT428" s="142">
        <v>0</v>
      </c>
      <c r="CU428" s="142">
        <v>0</v>
      </c>
      <c r="CV428" s="142">
        <v>0</v>
      </c>
      <c r="CW428" s="142">
        <v>0</v>
      </c>
      <c r="CX428" s="142">
        <v>0</v>
      </c>
      <c r="CY428" s="142">
        <v>0</v>
      </c>
      <c r="CZ428" s="142">
        <v>0</v>
      </c>
      <c r="DA428" s="144">
        <v>0</v>
      </c>
      <c r="DB428" s="142">
        <v>0</v>
      </c>
      <c r="DC428" s="142">
        <v>0</v>
      </c>
      <c r="DD428" s="144">
        <v>0</v>
      </c>
      <c r="DE428" s="144">
        <v>0</v>
      </c>
      <c r="DF428" s="143">
        <v>0</v>
      </c>
    </row>
    <row r="429" spans="1:110" s="111" customFormat="1" ht="12.75" hidden="1" customHeight="1" outlineLevel="3" x14ac:dyDescent="0.3">
      <c r="A429" s="157">
        <v>3301</v>
      </c>
      <c r="B429" s="157" t="s">
        <v>658</v>
      </c>
      <c r="C429" s="157"/>
      <c r="D429" s="157"/>
      <c r="E429" s="157"/>
      <c r="F429" s="142">
        <v>0</v>
      </c>
      <c r="G429" s="142">
        <v>0</v>
      </c>
      <c r="H429" s="142">
        <v>0</v>
      </c>
      <c r="I429" s="142">
        <v>0</v>
      </c>
      <c r="J429" s="142">
        <v>0</v>
      </c>
      <c r="K429" s="142">
        <v>0</v>
      </c>
      <c r="L429" s="142">
        <v>0</v>
      </c>
      <c r="M429" s="142">
        <v>0</v>
      </c>
      <c r="N429" s="142">
        <v>0</v>
      </c>
      <c r="O429" s="142">
        <v>0</v>
      </c>
      <c r="P429" s="142">
        <v>0</v>
      </c>
      <c r="Q429" s="142">
        <v>0</v>
      </c>
      <c r="R429" s="142" t="s">
        <v>61</v>
      </c>
      <c r="S429" s="142">
        <v>0</v>
      </c>
      <c r="T429" s="143">
        <v>0</v>
      </c>
      <c r="U429" s="158"/>
      <c r="V429" s="158"/>
      <c r="W429" s="158"/>
      <c r="X429" s="158"/>
      <c r="Y429" s="159">
        <v>0</v>
      </c>
      <c r="Z429" s="159">
        <v>0</v>
      </c>
      <c r="AA429" s="159">
        <v>0</v>
      </c>
      <c r="AB429" s="159">
        <v>0</v>
      </c>
      <c r="AC429" s="159">
        <v>0</v>
      </c>
      <c r="AD429" s="159">
        <v>0</v>
      </c>
      <c r="AE429" s="159">
        <v>0</v>
      </c>
      <c r="AF429" s="159">
        <v>0</v>
      </c>
      <c r="AG429" s="158">
        <v>0</v>
      </c>
      <c r="AH429" s="159">
        <v>0</v>
      </c>
      <c r="AI429" s="159">
        <v>0</v>
      </c>
      <c r="AJ429" s="158">
        <v>0</v>
      </c>
      <c r="AK429" s="158">
        <v>0</v>
      </c>
      <c r="AL429" s="160">
        <v>0</v>
      </c>
      <c r="AM429" s="158"/>
      <c r="AN429" s="158"/>
      <c r="AO429" s="158"/>
      <c r="AP429" s="158"/>
      <c r="AQ429" s="159">
        <v>0</v>
      </c>
      <c r="AR429" s="159">
        <v>0</v>
      </c>
      <c r="AS429" s="159">
        <v>0</v>
      </c>
      <c r="AT429" s="159">
        <v>0</v>
      </c>
      <c r="AU429" s="159">
        <v>0</v>
      </c>
      <c r="AV429" s="159">
        <v>0</v>
      </c>
      <c r="AW429" s="159">
        <v>0</v>
      </c>
      <c r="AX429" s="159">
        <v>0</v>
      </c>
      <c r="AY429" s="158">
        <v>0</v>
      </c>
      <c r="AZ429" s="159">
        <v>0</v>
      </c>
      <c r="BA429" s="159">
        <v>0</v>
      </c>
      <c r="BB429" s="158">
        <v>0</v>
      </c>
      <c r="BC429" s="158">
        <v>0</v>
      </c>
      <c r="BD429" s="160">
        <v>0</v>
      </c>
      <c r="BE429" s="158"/>
      <c r="BF429" s="158"/>
      <c r="BG429" s="158"/>
      <c r="BH429" s="158"/>
      <c r="BI429" s="159">
        <v>0</v>
      </c>
      <c r="BJ429" s="159">
        <v>0</v>
      </c>
      <c r="BK429" s="159">
        <v>0</v>
      </c>
      <c r="BL429" s="159">
        <v>0</v>
      </c>
      <c r="BM429" s="159">
        <v>0</v>
      </c>
      <c r="BN429" s="159">
        <v>0</v>
      </c>
      <c r="BO429" s="159">
        <v>0</v>
      </c>
      <c r="BP429" s="159">
        <v>0</v>
      </c>
      <c r="BQ429" s="158">
        <v>0</v>
      </c>
      <c r="BR429" s="159">
        <v>0</v>
      </c>
      <c r="BS429" s="159">
        <v>0</v>
      </c>
      <c r="BT429" s="158">
        <v>0</v>
      </c>
      <c r="BU429" s="158">
        <v>0</v>
      </c>
      <c r="BV429" s="160">
        <v>0</v>
      </c>
      <c r="BW429" s="158"/>
      <c r="BX429" s="158"/>
      <c r="BY429" s="158"/>
      <c r="BZ429" s="158"/>
      <c r="CA429" s="159">
        <v>0</v>
      </c>
      <c r="CB429" s="159">
        <v>0</v>
      </c>
      <c r="CC429" s="159">
        <v>0</v>
      </c>
      <c r="CD429" s="159">
        <v>0</v>
      </c>
      <c r="CE429" s="159">
        <v>0</v>
      </c>
      <c r="CF429" s="159">
        <v>0</v>
      </c>
      <c r="CG429" s="159">
        <v>0</v>
      </c>
      <c r="CH429" s="159">
        <v>0</v>
      </c>
      <c r="CI429" s="158">
        <v>0</v>
      </c>
      <c r="CJ429" s="159">
        <v>0</v>
      </c>
      <c r="CK429" s="159">
        <v>0</v>
      </c>
      <c r="CL429" s="158">
        <v>0</v>
      </c>
      <c r="CM429" s="158">
        <v>0</v>
      </c>
      <c r="CN429" s="160">
        <v>0</v>
      </c>
      <c r="CO429" s="158"/>
      <c r="CP429" s="158"/>
      <c r="CQ429" s="158"/>
      <c r="CR429" s="158"/>
      <c r="CS429" s="159">
        <v>0</v>
      </c>
      <c r="CT429" s="159">
        <v>0</v>
      </c>
      <c r="CU429" s="159">
        <v>0</v>
      </c>
      <c r="CV429" s="159">
        <v>0</v>
      </c>
      <c r="CW429" s="159">
        <v>0</v>
      </c>
      <c r="CX429" s="159">
        <v>0</v>
      </c>
      <c r="CY429" s="159">
        <v>0</v>
      </c>
      <c r="CZ429" s="159">
        <v>0</v>
      </c>
      <c r="DA429" s="158">
        <v>0</v>
      </c>
      <c r="DB429" s="159">
        <v>0</v>
      </c>
      <c r="DC429" s="159">
        <v>0</v>
      </c>
      <c r="DD429" s="158">
        <v>0</v>
      </c>
      <c r="DE429" s="158">
        <v>0</v>
      </c>
      <c r="DF429" s="160">
        <v>0</v>
      </c>
    </row>
    <row r="430" spans="1:110" s="111" customFormat="1" ht="12.75" hidden="1" customHeight="1" outlineLevel="3" x14ac:dyDescent="0.3">
      <c r="A430" s="157">
        <v>3302</v>
      </c>
      <c r="B430" s="157" t="s">
        <v>659</v>
      </c>
      <c r="C430" s="157"/>
      <c r="D430" s="157"/>
      <c r="E430" s="157"/>
      <c r="F430" s="142">
        <v>0</v>
      </c>
      <c r="G430" s="142">
        <v>0</v>
      </c>
      <c r="H430" s="142">
        <v>0</v>
      </c>
      <c r="I430" s="142">
        <v>0</v>
      </c>
      <c r="J430" s="142">
        <v>0</v>
      </c>
      <c r="K430" s="142">
        <v>0</v>
      </c>
      <c r="L430" s="142">
        <v>0</v>
      </c>
      <c r="M430" s="142">
        <v>0</v>
      </c>
      <c r="N430" s="142">
        <v>0</v>
      </c>
      <c r="O430" s="142">
        <v>0</v>
      </c>
      <c r="P430" s="142">
        <v>0</v>
      </c>
      <c r="Q430" s="142">
        <v>0</v>
      </c>
      <c r="R430" s="142" t="s">
        <v>61</v>
      </c>
      <c r="S430" s="142">
        <v>0</v>
      </c>
      <c r="T430" s="143">
        <v>0</v>
      </c>
      <c r="U430" s="158"/>
      <c r="V430" s="158"/>
      <c r="W430" s="158"/>
      <c r="X430" s="158"/>
      <c r="Y430" s="159">
        <v>0</v>
      </c>
      <c r="Z430" s="159">
        <v>0</v>
      </c>
      <c r="AA430" s="159">
        <v>0</v>
      </c>
      <c r="AB430" s="159">
        <v>0</v>
      </c>
      <c r="AC430" s="159">
        <v>0</v>
      </c>
      <c r="AD430" s="159">
        <v>0</v>
      </c>
      <c r="AE430" s="159">
        <v>0</v>
      </c>
      <c r="AF430" s="159">
        <v>0</v>
      </c>
      <c r="AG430" s="158">
        <v>0</v>
      </c>
      <c r="AH430" s="159">
        <v>0</v>
      </c>
      <c r="AI430" s="159">
        <v>0</v>
      </c>
      <c r="AJ430" s="158">
        <v>0</v>
      </c>
      <c r="AK430" s="158">
        <v>0</v>
      </c>
      <c r="AL430" s="160">
        <v>0</v>
      </c>
      <c r="AM430" s="158"/>
      <c r="AN430" s="158"/>
      <c r="AO430" s="158"/>
      <c r="AP430" s="158"/>
      <c r="AQ430" s="159">
        <v>0</v>
      </c>
      <c r="AR430" s="159">
        <v>0</v>
      </c>
      <c r="AS430" s="159">
        <v>0</v>
      </c>
      <c r="AT430" s="159">
        <v>0</v>
      </c>
      <c r="AU430" s="159">
        <v>0</v>
      </c>
      <c r="AV430" s="159">
        <v>0</v>
      </c>
      <c r="AW430" s="159">
        <v>0</v>
      </c>
      <c r="AX430" s="159">
        <v>0</v>
      </c>
      <c r="AY430" s="158">
        <v>0</v>
      </c>
      <c r="AZ430" s="159">
        <v>0</v>
      </c>
      <c r="BA430" s="159">
        <v>0</v>
      </c>
      <c r="BB430" s="158">
        <v>0</v>
      </c>
      <c r="BC430" s="158">
        <v>0</v>
      </c>
      <c r="BD430" s="160">
        <v>0</v>
      </c>
      <c r="BE430" s="158"/>
      <c r="BF430" s="158"/>
      <c r="BG430" s="158"/>
      <c r="BH430" s="158"/>
      <c r="BI430" s="159">
        <v>0</v>
      </c>
      <c r="BJ430" s="159">
        <v>0</v>
      </c>
      <c r="BK430" s="159">
        <v>0</v>
      </c>
      <c r="BL430" s="159">
        <v>0</v>
      </c>
      <c r="BM430" s="159">
        <v>0</v>
      </c>
      <c r="BN430" s="159">
        <v>0</v>
      </c>
      <c r="BO430" s="159">
        <v>0</v>
      </c>
      <c r="BP430" s="159">
        <v>0</v>
      </c>
      <c r="BQ430" s="158">
        <v>0</v>
      </c>
      <c r="BR430" s="159">
        <v>0</v>
      </c>
      <c r="BS430" s="159">
        <v>0</v>
      </c>
      <c r="BT430" s="158">
        <v>0</v>
      </c>
      <c r="BU430" s="158">
        <v>0</v>
      </c>
      <c r="BV430" s="160">
        <v>0</v>
      </c>
      <c r="BW430" s="158"/>
      <c r="BX430" s="158"/>
      <c r="BY430" s="158"/>
      <c r="BZ430" s="158"/>
      <c r="CA430" s="159">
        <v>0</v>
      </c>
      <c r="CB430" s="159">
        <v>0</v>
      </c>
      <c r="CC430" s="159">
        <v>0</v>
      </c>
      <c r="CD430" s="159">
        <v>0</v>
      </c>
      <c r="CE430" s="159">
        <v>0</v>
      </c>
      <c r="CF430" s="159">
        <v>0</v>
      </c>
      <c r="CG430" s="159">
        <v>0</v>
      </c>
      <c r="CH430" s="159">
        <v>0</v>
      </c>
      <c r="CI430" s="158">
        <v>0</v>
      </c>
      <c r="CJ430" s="159">
        <v>0</v>
      </c>
      <c r="CK430" s="159">
        <v>0</v>
      </c>
      <c r="CL430" s="158">
        <v>0</v>
      </c>
      <c r="CM430" s="158">
        <v>0</v>
      </c>
      <c r="CN430" s="160">
        <v>0</v>
      </c>
      <c r="CO430" s="158"/>
      <c r="CP430" s="158"/>
      <c r="CQ430" s="158"/>
      <c r="CR430" s="158"/>
      <c r="CS430" s="159">
        <v>0</v>
      </c>
      <c r="CT430" s="159">
        <v>0</v>
      </c>
      <c r="CU430" s="159">
        <v>0</v>
      </c>
      <c r="CV430" s="159">
        <v>0</v>
      </c>
      <c r="CW430" s="159">
        <v>0</v>
      </c>
      <c r="CX430" s="159">
        <v>0</v>
      </c>
      <c r="CY430" s="159">
        <v>0</v>
      </c>
      <c r="CZ430" s="159">
        <v>0</v>
      </c>
      <c r="DA430" s="158">
        <v>0</v>
      </c>
      <c r="DB430" s="159">
        <v>0</v>
      </c>
      <c r="DC430" s="159">
        <v>0</v>
      </c>
      <c r="DD430" s="158">
        <v>0</v>
      </c>
      <c r="DE430" s="158">
        <v>0</v>
      </c>
      <c r="DF430" s="160">
        <v>0</v>
      </c>
    </row>
    <row r="431" spans="1:110" s="111" customFormat="1" ht="12.75" hidden="1" customHeight="1" outlineLevel="3" x14ac:dyDescent="0.3">
      <c r="A431" s="157">
        <v>3303</v>
      </c>
      <c r="B431" s="157" t="s">
        <v>660</v>
      </c>
      <c r="C431" s="157"/>
      <c r="D431" s="157"/>
      <c r="E431" s="157"/>
      <c r="F431" s="142">
        <v>1331.38</v>
      </c>
      <c r="G431" s="142">
        <v>5635.1598793702542</v>
      </c>
      <c r="H431" s="142">
        <v>3371.2727170629728</v>
      </c>
      <c r="I431" s="142">
        <v>3371.2727170629728</v>
      </c>
      <c r="J431" s="142">
        <v>3371.2727170629728</v>
      </c>
      <c r="K431" s="142">
        <v>3371.2727170629728</v>
      </c>
      <c r="L431" s="142">
        <v>3371.2727170629728</v>
      </c>
      <c r="M431" s="142">
        <v>3371.2727170629728</v>
      </c>
      <c r="N431" s="142">
        <v>3371.2727170629728</v>
      </c>
      <c r="O431" s="142">
        <v>3371.2727170629728</v>
      </c>
      <c r="P431" s="142">
        <v>3371.2727170629728</v>
      </c>
      <c r="Q431" s="142">
        <v>3371.2727170629728</v>
      </c>
      <c r="R431" s="142" t="s">
        <v>61</v>
      </c>
      <c r="S431" s="142">
        <v>40679.267049999988</v>
      </c>
      <c r="T431" s="143">
        <v>0</v>
      </c>
      <c r="U431" s="158"/>
      <c r="V431" s="158"/>
      <c r="W431" s="158"/>
      <c r="X431" s="158"/>
      <c r="Y431" s="159">
        <v>3893.945039924999</v>
      </c>
      <c r="Z431" s="159">
        <v>3893.945039924999</v>
      </c>
      <c r="AA431" s="159">
        <v>3893.945039924999</v>
      </c>
      <c r="AB431" s="159">
        <v>3893.945039924999</v>
      </c>
      <c r="AC431" s="159">
        <v>3893.945039924999</v>
      </c>
      <c r="AD431" s="159">
        <v>3893.945039924999</v>
      </c>
      <c r="AE431" s="159">
        <v>3893.945039924999</v>
      </c>
      <c r="AF431" s="159">
        <v>3893.945039924999</v>
      </c>
      <c r="AG431" s="158">
        <v>3893.945039924999</v>
      </c>
      <c r="AH431" s="159">
        <v>3893.945039924999</v>
      </c>
      <c r="AI431" s="159">
        <v>3893.945039924999</v>
      </c>
      <c r="AJ431" s="158">
        <v>3893.945039924999</v>
      </c>
      <c r="AK431" s="158">
        <v>46727.340479099992</v>
      </c>
      <c r="AL431" s="160">
        <v>0</v>
      </c>
      <c r="AM431" s="158"/>
      <c r="AN431" s="158"/>
      <c r="AO431" s="158"/>
      <c r="AP431" s="158"/>
      <c r="AQ431" s="159">
        <v>4077.0525577894177</v>
      </c>
      <c r="AR431" s="159">
        <v>4077.0525577894177</v>
      </c>
      <c r="AS431" s="159">
        <v>4077.0525577894177</v>
      </c>
      <c r="AT431" s="159">
        <v>4077.0525577894177</v>
      </c>
      <c r="AU431" s="159">
        <v>4077.0525577894177</v>
      </c>
      <c r="AV431" s="159">
        <v>4077.0525577894177</v>
      </c>
      <c r="AW431" s="159">
        <v>4077.0525577894177</v>
      </c>
      <c r="AX431" s="159">
        <v>4077.0525577894177</v>
      </c>
      <c r="AY431" s="158">
        <v>4077.0525577894177</v>
      </c>
      <c r="AZ431" s="159">
        <v>4077.0525577894177</v>
      </c>
      <c r="BA431" s="159">
        <v>4077.0525577894177</v>
      </c>
      <c r="BB431" s="158">
        <v>4077.0525577894177</v>
      </c>
      <c r="BC431" s="158">
        <v>48924.630693473009</v>
      </c>
      <c r="BD431" s="160">
        <v>0</v>
      </c>
      <c r="BE431" s="158"/>
      <c r="BF431" s="158"/>
      <c r="BG431" s="158"/>
      <c r="BH431" s="158"/>
      <c r="BI431" s="159">
        <v>4265.6358011897655</v>
      </c>
      <c r="BJ431" s="159">
        <v>4265.6358011897655</v>
      </c>
      <c r="BK431" s="159">
        <v>4265.6358011897655</v>
      </c>
      <c r="BL431" s="159">
        <v>4265.6358011897655</v>
      </c>
      <c r="BM431" s="159">
        <v>4265.6358011897655</v>
      </c>
      <c r="BN431" s="159">
        <v>4265.6358011897655</v>
      </c>
      <c r="BO431" s="159">
        <v>4265.6358011897655</v>
      </c>
      <c r="BP431" s="159">
        <v>4265.6358011897655</v>
      </c>
      <c r="BQ431" s="158">
        <v>4265.6358011897655</v>
      </c>
      <c r="BR431" s="159">
        <v>4265.6358011897655</v>
      </c>
      <c r="BS431" s="159">
        <v>4265.6358011897655</v>
      </c>
      <c r="BT431" s="158">
        <v>4265.6358011897655</v>
      </c>
      <c r="BU431" s="158">
        <v>51187.629614277204</v>
      </c>
      <c r="BV431" s="160">
        <v>0</v>
      </c>
      <c r="BW431" s="158"/>
      <c r="BX431" s="158"/>
      <c r="BY431" s="158"/>
      <c r="BZ431" s="158"/>
      <c r="CA431" s="159">
        <v>4392.8173752254597</v>
      </c>
      <c r="CB431" s="159">
        <v>4392.8173752254597</v>
      </c>
      <c r="CC431" s="159">
        <v>4392.8173752254597</v>
      </c>
      <c r="CD431" s="159">
        <v>4392.8173752254597</v>
      </c>
      <c r="CE431" s="159">
        <v>4392.8173752254597</v>
      </c>
      <c r="CF431" s="159">
        <v>4392.8173752254597</v>
      </c>
      <c r="CG431" s="159">
        <v>4392.8173752254597</v>
      </c>
      <c r="CH431" s="159">
        <v>4392.8173752254597</v>
      </c>
      <c r="CI431" s="158">
        <v>4392.8173752254597</v>
      </c>
      <c r="CJ431" s="159">
        <v>4392.8173752254597</v>
      </c>
      <c r="CK431" s="159">
        <v>4392.8173752254597</v>
      </c>
      <c r="CL431" s="158">
        <v>4392.8173752254597</v>
      </c>
      <c r="CM431" s="158">
        <v>52713.80850270552</v>
      </c>
      <c r="CN431" s="160">
        <v>0</v>
      </c>
      <c r="CO431" s="158"/>
      <c r="CP431" s="158"/>
      <c r="CQ431" s="158"/>
      <c r="CR431" s="158"/>
      <c r="CS431" s="159">
        <v>4523.8143964822239</v>
      </c>
      <c r="CT431" s="159">
        <v>4523.8143964822239</v>
      </c>
      <c r="CU431" s="159">
        <v>4523.8143964822239</v>
      </c>
      <c r="CV431" s="159">
        <v>4523.8143964822239</v>
      </c>
      <c r="CW431" s="159">
        <v>4523.8143964822239</v>
      </c>
      <c r="CX431" s="159">
        <v>4523.8143964822239</v>
      </c>
      <c r="CY431" s="159">
        <v>4523.8143964822239</v>
      </c>
      <c r="CZ431" s="159">
        <v>4523.8143964822239</v>
      </c>
      <c r="DA431" s="158">
        <v>4523.8143964822239</v>
      </c>
      <c r="DB431" s="159">
        <v>4523.8143964822239</v>
      </c>
      <c r="DC431" s="159">
        <v>4523.8143964822239</v>
      </c>
      <c r="DD431" s="158">
        <v>4523.8143964822239</v>
      </c>
      <c r="DE431" s="158">
        <v>54285.772757786683</v>
      </c>
      <c r="DF431" s="160">
        <v>0</v>
      </c>
    </row>
    <row r="432" spans="1:110" s="111" customFormat="1" ht="12.75" hidden="1" customHeight="1" outlineLevel="3" x14ac:dyDescent="0.3">
      <c r="A432" s="157">
        <v>3304</v>
      </c>
      <c r="B432" s="157" t="s">
        <v>661</v>
      </c>
      <c r="C432" s="157"/>
      <c r="D432" s="157"/>
      <c r="E432" s="157"/>
      <c r="F432" s="142">
        <v>296.2</v>
      </c>
      <c r="G432" s="142">
        <v>5128.3365137630917</v>
      </c>
      <c r="H432" s="142">
        <v>2625.0609726236903</v>
      </c>
      <c r="I432" s="142">
        <v>2625.0609726236903</v>
      </c>
      <c r="J432" s="142">
        <v>2625.0609726236903</v>
      </c>
      <c r="K432" s="142">
        <v>2625.0609726236903</v>
      </c>
      <c r="L432" s="142">
        <v>2625.0609726236903</v>
      </c>
      <c r="M432" s="142">
        <v>2625.0609726236903</v>
      </c>
      <c r="N432" s="142">
        <v>2625.0609726236903</v>
      </c>
      <c r="O432" s="142">
        <v>2625.0609726236903</v>
      </c>
      <c r="P432" s="142">
        <v>2625.0609726236903</v>
      </c>
      <c r="Q432" s="142">
        <v>2625.0609726236903</v>
      </c>
      <c r="R432" s="142" t="s">
        <v>61</v>
      </c>
      <c r="S432" s="142">
        <v>31675.146240000002</v>
      </c>
      <c r="T432" s="143">
        <v>0</v>
      </c>
      <c r="U432" s="158"/>
      <c r="V432" s="158"/>
      <c r="W432" s="158"/>
      <c r="X432" s="158"/>
      <c r="Y432" s="159">
        <v>3933.912968933334</v>
      </c>
      <c r="Z432" s="159">
        <v>3933.912968933334</v>
      </c>
      <c r="AA432" s="159">
        <v>3933.912968933334</v>
      </c>
      <c r="AB432" s="159">
        <v>3933.912968933334</v>
      </c>
      <c r="AC432" s="159">
        <v>3933.912968933334</v>
      </c>
      <c r="AD432" s="159">
        <v>3933.912968933334</v>
      </c>
      <c r="AE432" s="159">
        <v>3933.912968933334</v>
      </c>
      <c r="AF432" s="159">
        <v>3933.912968933334</v>
      </c>
      <c r="AG432" s="158">
        <v>3933.912968933334</v>
      </c>
      <c r="AH432" s="159">
        <v>3933.912968933334</v>
      </c>
      <c r="AI432" s="159">
        <v>3933.912968933334</v>
      </c>
      <c r="AJ432" s="158">
        <v>3933.912968933334</v>
      </c>
      <c r="AK432" s="158">
        <v>47206.955627199997</v>
      </c>
      <c r="AL432" s="160">
        <v>0</v>
      </c>
      <c r="AM432" s="158"/>
      <c r="AN432" s="158"/>
      <c r="AO432" s="158"/>
      <c r="AP432" s="158"/>
      <c r="AQ432" s="159">
        <v>4051.7028580013343</v>
      </c>
      <c r="AR432" s="159">
        <v>4051.7028580013343</v>
      </c>
      <c r="AS432" s="159">
        <v>4051.7028580013343</v>
      </c>
      <c r="AT432" s="159">
        <v>4051.7028580013343</v>
      </c>
      <c r="AU432" s="159">
        <v>4051.7028580013343</v>
      </c>
      <c r="AV432" s="159">
        <v>4051.7028580013343</v>
      </c>
      <c r="AW432" s="159">
        <v>4051.7028580013343</v>
      </c>
      <c r="AX432" s="159">
        <v>4051.7028580013343</v>
      </c>
      <c r="AY432" s="158">
        <v>4051.7028580013343</v>
      </c>
      <c r="AZ432" s="159">
        <v>4051.7028580013343</v>
      </c>
      <c r="BA432" s="159">
        <v>4051.7028580013343</v>
      </c>
      <c r="BB432" s="158">
        <v>4051.7028580013343</v>
      </c>
      <c r="BC432" s="158">
        <v>48620.434296016007</v>
      </c>
      <c r="BD432" s="160">
        <v>0</v>
      </c>
      <c r="BE432" s="158"/>
      <c r="BF432" s="158"/>
      <c r="BG432" s="158"/>
      <c r="BH432" s="158"/>
      <c r="BI432" s="159">
        <v>4173.0264437413744</v>
      </c>
      <c r="BJ432" s="159">
        <v>4173.0264437413744</v>
      </c>
      <c r="BK432" s="159">
        <v>4173.0264437413744</v>
      </c>
      <c r="BL432" s="159">
        <v>4173.0264437413744</v>
      </c>
      <c r="BM432" s="159">
        <v>4173.0264437413744</v>
      </c>
      <c r="BN432" s="159">
        <v>4173.0264437413744</v>
      </c>
      <c r="BO432" s="159">
        <v>4173.0264437413744</v>
      </c>
      <c r="BP432" s="159">
        <v>4173.0264437413744</v>
      </c>
      <c r="BQ432" s="158">
        <v>4173.0264437413744</v>
      </c>
      <c r="BR432" s="159">
        <v>4173.0264437413744</v>
      </c>
      <c r="BS432" s="159">
        <v>4173.0264437413744</v>
      </c>
      <c r="BT432" s="158">
        <v>4173.0264437413744</v>
      </c>
      <c r="BU432" s="158">
        <v>50076.317324896481</v>
      </c>
      <c r="BV432" s="160">
        <v>0</v>
      </c>
      <c r="BW432" s="158"/>
      <c r="BX432" s="158"/>
      <c r="BY432" s="158"/>
      <c r="BZ432" s="158"/>
      <c r="CA432" s="159">
        <v>4297.9897370536146</v>
      </c>
      <c r="CB432" s="159">
        <v>4297.9897370536146</v>
      </c>
      <c r="CC432" s="159">
        <v>4297.9897370536146</v>
      </c>
      <c r="CD432" s="159">
        <v>4297.9897370536146</v>
      </c>
      <c r="CE432" s="159">
        <v>4297.9897370536146</v>
      </c>
      <c r="CF432" s="159">
        <v>4297.9897370536146</v>
      </c>
      <c r="CG432" s="159">
        <v>4297.9897370536146</v>
      </c>
      <c r="CH432" s="159">
        <v>4297.9897370536146</v>
      </c>
      <c r="CI432" s="158">
        <v>4297.9897370536146</v>
      </c>
      <c r="CJ432" s="159">
        <v>4297.9897370536146</v>
      </c>
      <c r="CK432" s="159">
        <v>4297.9897370536146</v>
      </c>
      <c r="CL432" s="158">
        <v>4297.9897370536146</v>
      </c>
      <c r="CM432" s="158">
        <v>51575.876844643375</v>
      </c>
      <c r="CN432" s="160">
        <v>0</v>
      </c>
      <c r="CO432" s="158"/>
      <c r="CP432" s="158"/>
      <c r="CQ432" s="158"/>
      <c r="CR432" s="158"/>
      <c r="CS432" s="159">
        <v>4426.7019291652241</v>
      </c>
      <c r="CT432" s="159">
        <v>4426.7019291652241</v>
      </c>
      <c r="CU432" s="159">
        <v>4426.7019291652241</v>
      </c>
      <c r="CV432" s="159">
        <v>4426.7019291652241</v>
      </c>
      <c r="CW432" s="159">
        <v>4426.7019291652241</v>
      </c>
      <c r="CX432" s="159">
        <v>4426.7019291652241</v>
      </c>
      <c r="CY432" s="159">
        <v>4426.7019291652241</v>
      </c>
      <c r="CZ432" s="159">
        <v>4426.7019291652241</v>
      </c>
      <c r="DA432" s="158">
        <v>4426.7019291652241</v>
      </c>
      <c r="DB432" s="159">
        <v>4426.7019291652241</v>
      </c>
      <c r="DC432" s="159">
        <v>4426.7019291652241</v>
      </c>
      <c r="DD432" s="158">
        <v>4426.7019291652241</v>
      </c>
      <c r="DE432" s="158">
        <v>53120.423149982686</v>
      </c>
      <c r="DF432" s="160">
        <v>0</v>
      </c>
    </row>
    <row r="433" spans="1:110" s="5" customFormat="1" ht="12.75" hidden="1" customHeight="1" outlineLevel="2" x14ac:dyDescent="0.25">
      <c r="A433" s="141">
        <v>3400</v>
      </c>
      <c r="B433" s="141" t="s">
        <v>662</v>
      </c>
      <c r="C433" s="141"/>
      <c r="D433" s="141"/>
      <c r="E433" s="141"/>
      <c r="F433" s="142">
        <v>9750.4699999999993</v>
      </c>
      <c r="G433" s="142">
        <v>-9750.4699999999993</v>
      </c>
      <c r="H433" s="142">
        <v>0</v>
      </c>
      <c r="I433" s="142">
        <v>0</v>
      </c>
      <c r="J433" s="142">
        <v>0</v>
      </c>
      <c r="K433" s="142">
        <v>0</v>
      </c>
      <c r="L433" s="142">
        <v>0</v>
      </c>
      <c r="M433" s="142">
        <v>0</v>
      </c>
      <c r="N433" s="142">
        <v>0</v>
      </c>
      <c r="O433" s="142">
        <v>0</v>
      </c>
      <c r="P433" s="142">
        <v>0</v>
      </c>
      <c r="Q433" s="142">
        <v>0</v>
      </c>
      <c r="R433" s="142" t="s">
        <v>61</v>
      </c>
      <c r="S433" s="142">
        <v>0</v>
      </c>
      <c r="T433" s="143">
        <v>0</v>
      </c>
      <c r="U433" s="144"/>
      <c r="V433" s="144"/>
      <c r="W433" s="144"/>
      <c r="X433" s="144"/>
      <c r="Y433" s="142">
        <v>0</v>
      </c>
      <c r="Z433" s="142">
        <v>0</v>
      </c>
      <c r="AA433" s="142">
        <v>0</v>
      </c>
      <c r="AB433" s="142">
        <v>0</v>
      </c>
      <c r="AC433" s="142">
        <v>0</v>
      </c>
      <c r="AD433" s="142">
        <v>0</v>
      </c>
      <c r="AE433" s="142">
        <v>0</v>
      </c>
      <c r="AF433" s="142">
        <v>0</v>
      </c>
      <c r="AG433" s="144">
        <v>0</v>
      </c>
      <c r="AH433" s="142">
        <v>0</v>
      </c>
      <c r="AI433" s="142">
        <v>0</v>
      </c>
      <c r="AJ433" s="144">
        <v>0</v>
      </c>
      <c r="AK433" s="144">
        <v>0</v>
      </c>
      <c r="AL433" s="143">
        <v>0</v>
      </c>
      <c r="AM433" s="144"/>
      <c r="AN433" s="144"/>
      <c r="AO433" s="144"/>
      <c r="AP433" s="144"/>
      <c r="AQ433" s="142">
        <v>0</v>
      </c>
      <c r="AR433" s="142">
        <v>0</v>
      </c>
      <c r="AS433" s="142">
        <v>0</v>
      </c>
      <c r="AT433" s="142">
        <v>0</v>
      </c>
      <c r="AU433" s="142">
        <v>0</v>
      </c>
      <c r="AV433" s="142">
        <v>0</v>
      </c>
      <c r="AW433" s="142">
        <v>0</v>
      </c>
      <c r="AX433" s="142">
        <v>0</v>
      </c>
      <c r="AY433" s="144">
        <v>0</v>
      </c>
      <c r="AZ433" s="142">
        <v>0</v>
      </c>
      <c r="BA433" s="142">
        <v>0</v>
      </c>
      <c r="BB433" s="144">
        <v>0</v>
      </c>
      <c r="BC433" s="144">
        <v>0</v>
      </c>
      <c r="BD433" s="143">
        <v>0</v>
      </c>
      <c r="BE433" s="144"/>
      <c r="BF433" s="144"/>
      <c r="BG433" s="144"/>
      <c r="BH433" s="144"/>
      <c r="BI433" s="142">
        <v>0</v>
      </c>
      <c r="BJ433" s="142">
        <v>0</v>
      </c>
      <c r="BK433" s="142">
        <v>0</v>
      </c>
      <c r="BL433" s="142">
        <v>0</v>
      </c>
      <c r="BM433" s="142">
        <v>0</v>
      </c>
      <c r="BN433" s="142">
        <v>0</v>
      </c>
      <c r="BO433" s="142">
        <v>0</v>
      </c>
      <c r="BP433" s="142">
        <v>0</v>
      </c>
      <c r="BQ433" s="144">
        <v>0</v>
      </c>
      <c r="BR433" s="142">
        <v>0</v>
      </c>
      <c r="BS433" s="142">
        <v>0</v>
      </c>
      <c r="BT433" s="144">
        <v>0</v>
      </c>
      <c r="BU433" s="144">
        <v>0</v>
      </c>
      <c r="BV433" s="143">
        <v>0</v>
      </c>
      <c r="BW433" s="144"/>
      <c r="BX433" s="144"/>
      <c r="BY433" s="144"/>
      <c r="BZ433" s="144"/>
      <c r="CA433" s="142">
        <v>0</v>
      </c>
      <c r="CB433" s="142">
        <v>0</v>
      </c>
      <c r="CC433" s="142">
        <v>0</v>
      </c>
      <c r="CD433" s="142">
        <v>0</v>
      </c>
      <c r="CE433" s="142">
        <v>0</v>
      </c>
      <c r="CF433" s="142">
        <v>0</v>
      </c>
      <c r="CG433" s="142">
        <v>0</v>
      </c>
      <c r="CH433" s="142">
        <v>0</v>
      </c>
      <c r="CI433" s="144">
        <v>0</v>
      </c>
      <c r="CJ433" s="142">
        <v>0</v>
      </c>
      <c r="CK433" s="142">
        <v>0</v>
      </c>
      <c r="CL433" s="144">
        <v>0</v>
      </c>
      <c r="CM433" s="144">
        <v>0</v>
      </c>
      <c r="CN433" s="143">
        <v>0</v>
      </c>
      <c r="CO433" s="144"/>
      <c r="CP433" s="144"/>
      <c r="CQ433" s="144"/>
      <c r="CR433" s="144"/>
      <c r="CS433" s="142">
        <v>0</v>
      </c>
      <c r="CT433" s="142">
        <v>0</v>
      </c>
      <c r="CU433" s="142">
        <v>0</v>
      </c>
      <c r="CV433" s="142">
        <v>0</v>
      </c>
      <c r="CW433" s="142">
        <v>0</v>
      </c>
      <c r="CX433" s="142">
        <v>0</v>
      </c>
      <c r="CY433" s="142">
        <v>0</v>
      </c>
      <c r="CZ433" s="142">
        <v>0</v>
      </c>
      <c r="DA433" s="144">
        <v>0</v>
      </c>
      <c r="DB433" s="142">
        <v>0</v>
      </c>
      <c r="DC433" s="142">
        <v>0</v>
      </c>
      <c r="DD433" s="144">
        <v>0</v>
      </c>
      <c r="DE433" s="144">
        <v>0</v>
      </c>
      <c r="DF433" s="143">
        <v>0</v>
      </c>
    </row>
    <row r="434" spans="1:110" s="111" customFormat="1" ht="12.75" hidden="1" customHeight="1" outlineLevel="3" x14ac:dyDescent="0.3">
      <c r="A434" s="157">
        <v>3401</v>
      </c>
      <c r="B434" s="157" t="s">
        <v>663</v>
      </c>
      <c r="C434" s="157"/>
      <c r="D434" s="157"/>
      <c r="E434" s="157"/>
      <c r="F434" s="142">
        <v>0</v>
      </c>
      <c r="G434" s="142">
        <v>76950</v>
      </c>
      <c r="H434" s="142">
        <v>25650</v>
      </c>
      <c r="I434" s="142">
        <v>25650</v>
      </c>
      <c r="J434" s="142">
        <v>25650</v>
      </c>
      <c r="K434" s="142">
        <v>25650</v>
      </c>
      <c r="L434" s="142">
        <v>25650</v>
      </c>
      <c r="M434" s="142">
        <v>25650</v>
      </c>
      <c r="N434" s="142">
        <v>25650</v>
      </c>
      <c r="O434" s="142">
        <v>25650</v>
      </c>
      <c r="P434" s="142">
        <v>25650</v>
      </c>
      <c r="Q434" s="142">
        <v>0</v>
      </c>
      <c r="R434" s="142" t="s">
        <v>61</v>
      </c>
      <c r="S434" s="142">
        <v>307800</v>
      </c>
      <c r="T434" s="143">
        <v>0</v>
      </c>
      <c r="U434" s="158"/>
      <c r="V434" s="158"/>
      <c r="W434" s="158"/>
      <c r="X434" s="158"/>
      <c r="Y434" s="159">
        <v>62964</v>
      </c>
      <c r="Z434" s="159">
        <v>31482</v>
      </c>
      <c r="AA434" s="159">
        <v>31482</v>
      </c>
      <c r="AB434" s="159">
        <v>31482</v>
      </c>
      <c r="AC434" s="159">
        <v>31482</v>
      </c>
      <c r="AD434" s="159">
        <v>31482</v>
      </c>
      <c r="AE434" s="159">
        <v>31482</v>
      </c>
      <c r="AF434" s="159">
        <v>31482</v>
      </c>
      <c r="AG434" s="158">
        <v>31482</v>
      </c>
      <c r="AH434" s="159">
        <v>31482</v>
      </c>
      <c r="AI434" s="159">
        <v>31482</v>
      </c>
      <c r="AJ434" s="158">
        <v>0</v>
      </c>
      <c r="AK434" s="158">
        <v>377784</v>
      </c>
      <c r="AL434" s="160">
        <v>0</v>
      </c>
      <c r="AM434" s="158"/>
      <c r="AN434" s="158"/>
      <c r="AO434" s="158"/>
      <c r="AP434" s="158"/>
      <c r="AQ434" s="159">
        <v>68258.699999999953</v>
      </c>
      <c r="AR434" s="159">
        <v>34129.349999999977</v>
      </c>
      <c r="AS434" s="159">
        <v>34129.349999999977</v>
      </c>
      <c r="AT434" s="159">
        <v>34129.349999999977</v>
      </c>
      <c r="AU434" s="159">
        <v>34129.349999999977</v>
      </c>
      <c r="AV434" s="159">
        <v>34129.349999999977</v>
      </c>
      <c r="AW434" s="159">
        <v>34129.349999999977</v>
      </c>
      <c r="AX434" s="159">
        <v>34129.349999999977</v>
      </c>
      <c r="AY434" s="158">
        <v>34129.349999999977</v>
      </c>
      <c r="AZ434" s="159">
        <v>34129.349999999977</v>
      </c>
      <c r="BA434" s="159">
        <v>34129.349999999977</v>
      </c>
      <c r="BB434" s="158">
        <v>0</v>
      </c>
      <c r="BC434" s="158">
        <v>409552.19999999978</v>
      </c>
      <c r="BD434" s="160">
        <v>0</v>
      </c>
      <c r="BE434" s="158"/>
      <c r="BF434" s="158"/>
      <c r="BG434" s="158"/>
      <c r="BH434" s="158"/>
      <c r="BI434" s="159">
        <v>73962.093600000022</v>
      </c>
      <c r="BJ434" s="159">
        <v>36981.046800000011</v>
      </c>
      <c r="BK434" s="159">
        <v>36981.046800000011</v>
      </c>
      <c r="BL434" s="159">
        <v>36981.046800000011</v>
      </c>
      <c r="BM434" s="159">
        <v>36981.046800000011</v>
      </c>
      <c r="BN434" s="159">
        <v>36981.046800000011</v>
      </c>
      <c r="BO434" s="159">
        <v>36981.046800000011</v>
      </c>
      <c r="BP434" s="159">
        <v>36981.046800000011</v>
      </c>
      <c r="BQ434" s="158">
        <v>36981.046800000011</v>
      </c>
      <c r="BR434" s="159">
        <v>36981.046800000011</v>
      </c>
      <c r="BS434" s="159">
        <v>36981.046800000011</v>
      </c>
      <c r="BT434" s="158">
        <v>0</v>
      </c>
      <c r="BU434" s="158">
        <v>443772.56160000019</v>
      </c>
      <c r="BV434" s="160">
        <v>0</v>
      </c>
      <c r="BW434" s="158"/>
      <c r="BX434" s="158"/>
      <c r="BY434" s="158"/>
      <c r="BZ434" s="158"/>
      <c r="CA434" s="159">
        <v>78399.819215999945</v>
      </c>
      <c r="CB434" s="159">
        <v>39199.909607999973</v>
      </c>
      <c r="CC434" s="159">
        <v>39199.909607999973</v>
      </c>
      <c r="CD434" s="159">
        <v>39199.909607999973</v>
      </c>
      <c r="CE434" s="159">
        <v>39199.909607999973</v>
      </c>
      <c r="CF434" s="159">
        <v>39199.909607999973</v>
      </c>
      <c r="CG434" s="159">
        <v>39199.909607999973</v>
      </c>
      <c r="CH434" s="159">
        <v>39199.909607999973</v>
      </c>
      <c r="CI434" s="158">
        <v>39199.909607999973</v>
      </c>
      <c r="CJ434" s="159">
        <v>39199.909607999973</v>
      </c>
      <c r="CK434" s="159">
        <v>39199.909607999973</v>
      </c>
      <c r="CL434" s="158">
        <v>0</v>
      </c>
      <c r="CM434" s="158">
        <v>470398.91529599973</v>
      </c>
      <c r="CN434" s="160">
        <v>0</v>
      </c>
      <c r="CO434" s="158"/>
      <c r="CP434" s="158"/>
      <c r="CQ434" s="158"/>
      <c r="CR434" s="158"/>
      <c r="CS434" s="159">
        <v>71582.443631999951</v>
      </c>
      <c r="CT434" s="159">
        <v>35791.221815999976</v>
      </c>
      <c r="CU434" s="159">
        <v>35791.221815999976</v>
      </c>
      <c r="CV434" s="159">
        <v>35791.221815999976</v>
      </c>
      <c r="CW434" s="159">
        <v>35791.221815999976</v>
      </c>
      <c r="CX434" s="159">
        <v>35791.221815999976</v>
      </c>
      <c r="CY434" s="159">
        <v>35791.221815999976</v>
      </c>
      <c r="CZ434" s="159">
        <v>35791.221815999976</v>
      </c>
      <c r="DA434" s="158">
        <v>35791.221815999976</v>
      </c>
      <c r="DB434" s="159">
        <v>35791.221815999976</v>
      </c>
      <c r="DC434" s="159">
        <v>35791.221815999976</v>
      </c>
      <c r="DD434" s="158">
        <v>0</v>
      </c>
      <c r="DE434" s="158">
        <v>429494.66179199971</v>
      </c>
      <c r="DF434" s="160">
        <v>0</v>
      </c>
    </row>
    <row r="435" spans="1:110" s="111" customFormat="1" ht="12.75" hidden="1" customHeight="1" outlineLevel="3" x14ac:dyDescent="0.3">
      <c r="A435" s="157">
        <v>3402</v>
      </c>
      <c r="B435" s="157" t="s">
        <v>665</v>
      </c>
      <c r="C435" s="157"/>
      <c r="D435" s="157"/>
      <c r="E435" s="157"/>
      <c r="F435" s="142">
        <v>0</v>
      </c>
      <c r="G435" s="142">
        <v>10125</v>
      </c>
      <c r="H435" s="142">
        <v>3375</v>
      </c>
      <c r="I435" s="142">
        <v>3375</v>
      </c>
      <c r="J435" s="142">
        <v>3375</v>
      </c>
      <c r="K435" s="142">
        <v>3375</v>
      </c>
      <c r="L435" s="142">
        <v>3375</v>
      </c>
      <c r="M435" s="142">
        <v>3375</v>
      </c>
      <c r="N435" s="142">
        <v>3375</v>
      </c>
      <c r="O435" s="142">
        <v>3375</v>
      </c>
      <c r="P435" s="142">
        <v>3375</v>
      </c>
      <c r="Q435" s="142">
        <v>0</v>
      </c>
      <c r="R435" s="142" t="s">
        <v>61</v>
      </c>
      <c r="S435" s="142">
        <v>40500</v>
      </c>
      <c r="T435" s="143">
        <v>0</v>
      </c>
      <c r="U435" s="158"/>
      <c r="V435" s="158"/>
      <c r="W435" s="158"/>
      <c r="X435" s="158"/>
      <c r="Y435" s="159">
        <v>8586</v>
      </c>
      <c r="Z435" s="159">
        <v>4293</v>
      </c>
      <c r="AA435" s="159">
        <v>4293</v>
      </c>
      <c r="AB435" s="159">
        <v>4293</v>
      </c>
      <c r="AC435" s="159">
        <v>4293</v>
      </c>
      <c r="AD435" s="159">
        <v>4293</v>
      </c>
      <c r="AE435" s="159">
        <v>4293</v>
      </c>
      <c r="AF435" s="159">
        <v>4293</v>
      </c>
      <c r="AG435" s="158">
        <v>4293</v>
      </c>
      <c r="AH435" s="159">
        <v>4293</v>
      </c>
      <c r="AI435" s="159">
        <v>4293</v>
      </c>
      <c r="AJ435" s="158">
        <v>0</v>
      </c>
      <c r="AK435" s="158">
        <v>51516</v>
      </c>
      <c r="AL435" s="160">
        <v>0</v>
      </c>
      <c r="AM435" s="158"/>
      <c r="AN435" s="158"/>
      <c r="AO435" s="158"/>
      <c r="AP435" s="158"/>
      <c r="AQ435" s="159">
        <v>9101.16</v>
      </c>
      <c r="AR435" s="159">
        <v>4550.58</v>
      </c>
      <c r="AS435" s="159">
        <v>4550.58</v>
      </c>
      <c r="AT435" s="159">
        <v>4550.58</v>
      </c>
      <c r="AU435" s="159">
        <v>4550.58</v>
      </c>
      <c r="AV435" s="159">
        <v>4550.58</v>
      </c>
      <c r="AW435" s="159">
        <v>4550.58</v>
      </c>
      <c r="AX435" s="159">
        <v>4550.58</v>
      </c>
      <c r="AY435" s="158">
        <v>4550.58</v>
      </c>
      <c r="AZ435" s="159">
        <v>4550.58</v>
      </c>
      <c r="BA435" s="159">
        <v>4550.58</v>
      </c>
      <c r="BB435" s="158">
        <v>0</v>
      </c>
      <c r="BC435" s="158">
        <v>54606.960000000006</v>
      </c>
      <c r="BD435" s="160">
        <v>0</v>
      </c>
      <c r="BE435" s="158"/>
      <c r="BF435" s="158"/>
      <c r="BG435" s="158"/>
      <c r="BH435" s="158"/>
      <c r="BI435" s="159">
        <v>9647.2295999999988</v>
      </c>
      <c r="BJ435" s="159">
        <v>4823.6147999999994</v>
      </c>
      <c r="BK435" s="159">
        <v>4823.6147999999994</v>
      </c>
      <c r="BL435" s="159">
        <v>4823.6147999999994</v>
      </c>
      <c r="BM435" s="159">
        <v>4823.6147999999994</v>
      </c>
      <c r="BN435" s="159">
        <v>4823.6147999999994</v>
      </c>
      <c r="BO435" s="159">
        <v>4823.6147999999994</v>
      </c>
      <c r="BP435" s="159">
        <v>4823.6147999999994</v>
      </c>
      <c r="BQ435" s="158">
        <v>4823.6147999999994</v>
      </c>
      <c r="BR435" s="159">
        <v>4823.6147999999994</v>
      </c>
      <c r="BS435" s="159">
        <v>4823.6147999999994</v>
      </c>
      <c r="BT435" s="158">
        <v>0</v>
      </c>
      <c r="BU435" s="158">
        <v>57883.3776</v>
      </c>
      <c r="BV435" s="160">
        <v>0</v>
      </c>
      <c r="BW435" s="158"/>
      <c r="BX435" s="158"/>
      <c r="BY435" s="158"/>
      <c r="BZ435" s="158"/>
      <c r="CA435" s="159">
        <v>10226.063376000002</v>
      </c>
      <c r="CB435" s="159">
        <v>5113.0316880000009</v>
      </c>
      <c r="CC435" s="159">
        <v>5113.0316880000009</v>
      </c>
      <c r="CD435" s="159">
        <v>5113.0316880000009</v>
      </c>
      <c r="CE435" s="159">
        <v>5113.0316880000009</v>
      </c>
      <c r="CF435" s="159">
        <v>5113.0316880000009</v>
      </c>
      <c r="CG435" s="159">
        <v>5113.0316880000009</v>
      </c>
      <c r="CH435" s="159">
        <v>5113.0316880000009</v>
      </c>
      <c r="CI435" s="158">
        <v>5113.0316880000009</v>
      </c>
      <c r="CJ435" s="159">
        <v>5113.0316880000009</v>
      </c>
      <c r="CK435" s="159">
        <v>5113.0316880000009</v>
      </c>
      <c r="CL435" s="158">
        <v>0</v>
      </c>
      <c r="CM435" s="158">
        <v>61356.380256000019</v>
      </c>
      <c r="CN435" s="160">
        <v>0</v>
      </c>
      <c r="CO435" s="158"/>
      <c r="CP435" s="158"/>
      <c r="CQ435" s="158"/>
      <c r="CR435" s="158"/>
      <c r="CS435" s="159">
        <v>8521.7194800000016</v>
      </c>
      <c r="CT435" s="159">
        <v>4260.8597400000008</v>
      </c>
      <c r="CU435" s="159">
        <v>4260.8597400000008</v>
      </c>
      <c r="CV435" s="159">
        <v>4260.8597400000008</v>
      </c>
      <c r="CW435" s="159">
        <v>4260.8597400000008</v>
      </c>
      <c r="CX435" s="159">
        <v>4260.8597400000008</v>
      </c>
      <c r="CY435" s="159">
        <v>4260.8597400000008</v>
      </c>
      <c r="CZ435" s="159">
        <v>4260.8597400000008</v>
      </c>
      <c r="DA435" s="158">
        <v>4260.8597400000008</v>
      </c>
      <c r="DB435" s="159">
        <v>4260.8597400000008</v>
      </c>
      <c r="DC435" s="159">
        <v>4260.8597400000008</v>
      </c>
      <c r="DD435" s="158">
        <v>0</v>
      </c>
      <c r="DE435" s="158">
        <v>51130.316880000013</v>
      </c>
      <c r="DF435" s="160">
        <v>0</v>
      </c>
    </row>
    <row r="436" spans="1:110" s="5" customFormat="1" ht="12.75" hidden="1" customHeight="1" outlineLevel="3" x14ac:dyDescent="0.25">
      <c r="A436" s="141">
        <v>3500</v>
      </c>
      <c r="B436" s="141" t="s">
        <v>666</v>
      </c>
      <c r="C436" s="141"/>
      <c r="D436" s="141"/>
      <c r="E436" s="141"/>
      <c r="F436" s="142">
        <v>0</v>
      </c>
      <c r="G436" s="142">
        <v>0</v>
      </c>
      <c r="H436" s="142">
        <v>0</v>
      </c>
      <c r="I436" s="142">
        <v>0</v>
      </c>
      <c r="J436" s="142">
        <v>0</v>
      </c>
      <c r="K436" s="142">
        <v>0</v>
      </c>
      <c r="L436" s="142">
        <v>0</v>
      </c>
      <c r="M436" s="142">
        <v>0</v>
      </c>
      <c r="N436" s="142">
        <v>0</v>
      </c>
      <c r="O436" s="142">
        <v>0</v>
      </c>
      <c r="P436" s="142">
        <v>0</v>
      </c>
      <c r="Q436" s="142">
        <v>0</v>
      </c>
      <c r="R436" s="142" t="s">
        <v>61</v>
      </c>
      <c r="S436" s="142">
        <v>0</v>
      </c>
      <c r="T436" s="143">
        <v>0</v>
      </c>
      <c r="U436" s="144"/>
      <c r="V436" s="144"/>
      <c r="W436" s="144"/>
      <c r="X436" s="144"/>
      <c r="Y436" s="142">
        <v>0</v>
      </c>
      <c r="Z436" s="142">
        <v>0</v>
      </c>
      <c r="AA436" s="142">
        <v>0</v>
      </c>
      <c r="AB436" s="142">
        <v>0</v>
      </c>
      <c r="AC436" s="142">
        <v>0</v>
      </c>
      <c r="AD436" s="142">
        <v>0</v>
      </c>
      <c r="AE436" s="142">
        <v>0</v>
      </c>
      <c r="AF436" s="142">
        <v>0</v>
      </c>
      <c r="AG436" s="144">
        <v>0</v>
      </c>
      <c r="AH436" s="142">
        <v>0</v>
      </c>
      <c r="AI436" s="142">
        <v>0</v>
      </c>
      <c r="AJ436" s="144">
        <v>0</v>
      </c>
      <c r="AK436" s="144">
        <v>0</v>
      </c>
      <c r="AL436" s="143">
        <v>0</v>
      </c>
      <c r="AM436" s="144"/>
      <c r="AN436" s="144"/>
      <c r="AO436" s="144"/>
      <c r="AP436" s="144"/>
      <c r="AQ436" s="142">
        <v>0</v>
      </c>
      <c r="AR436" s="142">
        <v>0</v>
      </c>
      <c r="AS436" s="142">
        <v>0</v>
      </c>
      <c r="AT436" s="142">
        <v>0</v>
      </c>
      <c r="AU436" s="142">
        <v>0</v>
      </c>
      <c r="AV436" s="142">
        <v>0</v>
      </c>
      <c r="AW436" s="142">
        <v>0</v>
      </c>
      <c r="AX436" s="142">
        <v>0</v>
      </c>
      <c r="AY436" s="144">
        <v>0</v>
      </c>
      <c r="AZ436" s="142">
        <v>0</v>
      </c>
      <c r="BA436" s="142">
        <v>0</v>
      </c>
      <c r="BB436" s="144">
        <v>0</v>
      </c>
      <c r="BC436" s="144">
        <v>0</v>
      </c>
      <c r="BD436" s="143">
        <v>0</v>
      </c>
      <c r="BE436" s="144"/>
      <c r="BF436" s="144"/>
      <c r="BG436" s="144"/>
      <c r="BH436" s="144"/>
      <c r="BI436" s="142">
        <v>0</v>
      </c>
      <c r="BJ436" s="142">
        <v>0</v>
      </c>
      <c r="BK436" s="142">
        <v>0</v>
      </c>
      <c r="BL436" s="142">
        <v>0</v>
      </c>
      <c r="BM436" s="142">
        <v>0</v>
      </c>
      <c r="BN436" s="142">
        <v>0</v>
      </c>
      <c r="BO436" s="142">
        <v>0</v>
      </c>
      <c r="BP436" s="142">
        <v>0</v>
      </c>
      <c r="BQ436" s="144">
        <v>0</v>
      </c>
      <c r="BR436" s="142">
        <v>0</v>
      </c>
      <c r="BS436" s="142">
        <v>0</v>
      </c>
      <c r="BT436" s="144">
        <v>0</v>
      </c>
      <c r="BU436" s="144">
        <v>0</v>
      </c>
      <c r="BV436" s="143">
        <v>0</v>
      </c>
      <c r="BW436" s="144"/>
      <c r="BX436" s="144"/>
      <c r="BY436" s="144"/>
      <c r="BZ436" s="144"/>
      <c r="CA436" s="142">
        <v>0</v>
      </c>
      <c r="CB436" s="142">
        <v>0</v>
      </c>
      <c r="CC436" s="142">
        <v>0</v>
      </c>
      <c r="CD436" s="142">
        <v>0</v>
      </c>
      <c r="CE436" s="142">
        <v>0</v>
      </c>
      <c r="CF436" s="142">
        <v>0</v>
      </c>
      <c r="CG436" s="142">
        <v>0</v>
      </c>
      <c r="CH436" s="142">
        <v>0</v>
      </c>
      <c r="CI436" s="144">
        <v>0</v>
      </c>
      <c r="CJ436" s="142">
        <v>0</v>
      </c>
      <c r="CK436" s="142">
        <v>0</v>
      </c>
      <c r="CL436" s="144">
        <v>0</v>
      </c>
      <c r="CM436" s="144">
        <v>0</v>
      </c>
      <c r="CN436" s="143">
        <v>0</v>
      </c>
      <c r="CO436" s="144"/>
      <c r="CP436" s="144"/>
      <c r="CQ436" s="144"/>
      <c r="CR436" s="144"/>
      <c r="CS436" s="142">
        <v>0</v>
      </c>
      <c r="CT436" s="142">
        <v>0</v>
      </c>
      <c r="CU436" s="142">
        <v>0</v>
      </c>
      <c r="CV436" s="142">
        <v>0</v>
      </c>
      <c r="CW436" s="142">
        <v>0</v>
      </c>
      <c r="CX436" s="142">
        <v>0</v>
      </c>
      <c r="CY436" s="142">
        <v>0</v>
      </c>
      <c r="CZ436" s="142">
        <v>0</v>
      </c>
      <c r="DA436" s="144">
        <v>0</v>
      </c>
      <c r="DB436" s="142">
        <v>0</v>
      </c>
      <c r="DC436" s="142">
        <v>0</v>
      </c>
      <c r="DD436" s="144">
        <v>0</v>
      </c>
      <c r="DE436" s="144">
        <v>0</v>
      </c>
      <c r="DF436" s="143">
        <v>0</v>
      </c>
    </row>
    <row r="437" spans="1:110" s="111" customFormat="1" ht="12.75" hidden="1" customHeight="1" outlineLevel="3" x14ac:dyDescent="0.3">
      <c r="A437" s="157">
        <v>3501</v>
      </c>
      <c r="B437" s="157" t="s">
        <v>668</v>
      </c>
      <c r="C437" s="157"/>
      <c r="D437" s="157"/>
      <c r="E437" s="157"/>
      <c r="F437" s="142">
        <v>0</v>
      </c>
      <c r="G437" s="142">
        <v>282.32373491455979</v>
      </c>
      <c r="H437" s="142">
        <v>0</v>
      </c>
      <c r="I437" s="142">
        <v>282.32373491455979</v>
      </c>
      <c r="J437" s="142">
        <v>0</v>
      </c>
      <c r="K437" s="142">
        <v>0</v>
      </c>
      <c r="L437" s="142">
        <v>282.32373491455979</v>
      </c>
      <c r="M437" s="142">
        <v>0</v>
      </c>
      <c r="N437" s="142">
        <v>0</v>
      </c>
      <c r="O437" s="142">
        <v>282.32373491455979</v>
      </c>
      <c r="P437" s="142">
        <v>0</v>
      </c>
      <c r="Q437" s="142">
        <v>0</v>
      </c>
      <c r="R437" s="142" t="s">
        <v>61</v>
      </c>
      <c r="S437" s="142">
        <v>1129.2949396582392</v>
      </c>
      <c r="T437" s="143">
        <v>0</v>
      </c>
      <c r="U437" s="158"/>
      <c r="V437" s="158"/>
      <c r="W437" s="158"/>
      <c r="X437" s="158"/>
      <c r="Y437" s="159">
        <v>332.40326087500006</v>
      </c>
      <c r="Z437" s="159">
        <v>0</v>
      </c>
      <c r="AA437" s="159">
        <v>0</v>
      </c>
      <c r="AB437" s="159">
        <v>332.40326087500006</v>
      </c>
      <c r="AC437" s="159">
        <v>0</v>
      </c>
      <c r="AD437" s="159">
        <v>0</v>
      </c>
      <c r="AE437" s="159">
        <v>332.40326087500006</v>
      </c>
      <c r="AF437" s="159">
        <v>0</v>
      </c>
      <c r="AG437" s="158">
        <v>0</v>
      </c>
      <c r="AH437" s="159">
        <v>332.40326087500006</v>
      </c>
      <c r="AI437" s="159">
        <v>0</v>
      </c>
      <c r="AJ437" s="158">
        <v>0</v>
      </c>
      <c r="AK437" s="158">
        <v>1329.6130435000002</v>
      </c>
      <c r="AL437" s="160">
        <v>0</v>
      </c>
      <c r="AM437" s="158"/>
      <c r="AN437" s="158"/>
      <c r="AO437" s="158"/>
      <c r="AP437" s="158"/>
      <c r="AQ437" s="159">
        <v>349.25035870124987</v>
      </c>
      <c r="AR437" s="159">
        <v>0</v>
      </c>
      <c r="AS437" s="159">
        <v>0</v>
      </c>
      <c r="AT437" s="159">
        <v>349.25035870124987</v>
      </c>
      <c r="AU437" s="159">
        <v>0</v>
      </c>
      <c r="AV437" s="159">
        <v>0</v>
      </c>
      <c r="AW437" s="159">
        <v>349.25035870124987</v>
      </c>
      <c r="AX437" s="159">
        <v>0</v>
      </c>
      <c r="AY437" s="158">
        <v>0</v>
      </c>
      <c r="AZ437" s="159">
        <v>349.25035870124987</v>
      </c>
      <c r="BA437" s="159">
        <v>0</v>
      </c>
      <c r="BB437" s="158">
        <v>0</v>
      </c>
      <c r="BC437" s="158">
        <v>1397.0014348049995</v>
      </c>
      <c r="BD437" s="160">
        <v>0</v>
      </c>
      <c r="BE437" s="158"/>
      <c r="BF437" s="158"/>
      <c r="BG437" s="158"/>
      <c r="BH437" s="158"/>
      <c r="BI437" s="159">
        <v>366.60286946228774</v>
      </c>
      <c r="BJ437" s="159">
        <v>0</v>
      </c>
      <c r="BK437" s="159">
        <v>0</v>
      </c>
      <c r="BL437" s="159">
        <v>366.60286946228774</v>
      </c>
      <c r="BM437" s="159">
        <v>0</v>
      </c>
      <c r="BN437" s="159">
        <v>0</v>
      </c>
      <c r="BO437" s="159">
        <v>366.60286946228774</v>
      </c>
      <c r="BP437" s="159">
        <v>0</v>
      </c>
      <c r="BQ437" s="158">
        <v>0</v>
      </c>
      <c r="BR437" s="159">
        <v>366.60286946228774</v>
      </c>
      <c r="BS437" s="159">
        <v>0</v>
      </c>
      <c r="BT437" s="158">
        <v>0</v>
      </c>
      <c r="BU437" s="158">
        <v>1466.411477849151</v>
      </c>
      <c r="BV437" s="160">
        <v>0</v>
      </c>
      <c r="BW437" s="158"/>
      <c r="BX437" s="158"/>
      <c r="BY437" s="158"/>
      <c r="BZ437" s="158"/>
      <c r="CA437" s="159">
        <v>377.60095554615623</v>
      </c>
      <c r="CB437" s="159">
        <v>0</v>
      </c>
      <c r="CC437" s="159">
        <v>0</v>
      </c>
      <c r="CD437" s="159">
        <v>377.60095554615623</v>
      </c>
      <c r="CE437" s="159">
        <v>0</v>
      </c>
      <c r="CF437" s="159">
        <v>0</v>
      </c>
      <c r="CG437" s="159">
        <v>377.60095554615623</v>
      </c>
      <c r="CH437" s="159">
        <v>0</v>
      </c>
      <c r="CI437" s="158">
        <v>0</v>
      </c>
      <c r="CJ437" s="159">
        <v>377.60095554615623</v>
      </c>
      <c r="CK437" s="159">
        <v>0</v>
      </c>
      <c r="CL437" s="158">
        <v>0</v>
      </c>
      <c r="CM437" s="158">
        <v>1510.4038221846249</v>
      </c>
      <c r="CN437" s="160">
        <v>0</v>
      </c>
      <c r="CO437" s="158"/>
      <c r="CP437" s="158"/>
      <c r="CQ437" s="158"/>
      <c r="CR437" s="158"/>
      <c r="CS437" s="159">
        <v>129.64299473751356</v>
      </c>
      <c r="CT437" s="159">
        <v>129.64299473751356</v>
      </c>
      <c r="CU437" s="159">
        <v>129.64299473751356</v>
      </c>
      <c r="CV437" s="159">
        <v>129.64299473751356</v>
      </c>
      <c r="CW437" s="159">
        <v>129.64299473751356</v>
      </c>
      <c r="CX437" s="159">
        <v>129.64299473751356</v>
      </c>
      <c r="CY437" s="159">
        <v>129.64299473751356</v>
      </c>
      <c r="CZ437" s="159">
        <v>129.64299473751356</v>
      </c>
      <c r="DA437" s="158">
        <v>129.64299473751356</v>
      </c>
      <c r="DB437" s="159">
        <v>129.64299473751356</v>
      </c>
      <c r="DC437" s="159">
        <v>129.64299473751356</v>
      </c>
      <c r="DD437" s="158">
        <v>129.64299473751356</v>
      </c>
      <c r="DE437" s="158">
        <v>1555.7159368501627</v>
      </c>
      <c r="DF437" s="160">
        <v>0</v>
      </c>
    </row>
    <row r="438" spans="1:110" s="111" customFormat="1" ht="12.75" hidden="1" customHeight="1" outlineLevel="3" x14ac:dyDescent="0.3">
      <c r="A438" s="157">
        <v>3502</v>
      </c>
      <c r="B438" s="157" t="s">
        <v>670</v>
      </c>
      <c r="C438" s="157"/>
      <c r="D438" s="157"/>
      <c r="E438" s="157"/>
      <c r="F438" s="142">
        <v>0</v>
      </c>
      <c r="G438" s="142">
        <v>51.619520000000001</v>
      </c>
      <c r="H438" s="142">
        <v>0</v>
      </c>
      <c r="I438" s="142">
        <v>51.619520000000001</v>
      </c>
      <c r="J438" s="142">
        <v>0</v>
      </c>
      <c r="K438" s="142">
        <v>0</v>
      </c>
      <c r="L438" s="142">
        <v>51.619520000000001</v>
      </c>
      <c r="M438" s="142">
        <v>0</v>
      </c>
      <c r="N438" s="142">
        <v>0</v>
      </c>
      <c r="O438" s="142">
        <v>51.619520000000001</v>
      </c>
      <c r="P438" s="142">
        <v>0</v>
      </c>
      <c r="Q438" s="142">
        <v>0</v>
      </c>
      <c r="R438" s="142" t="s">
        <v>61</v>
      </c>
      <c r="S438" s="142">
        <v>206.47808000000001</v>
      </c>
      <c r="T438" s="143">
        <v>0</v>
      </c>
      <c r="U438" s="158"/>
      <c r="V438" s="158"/>
      <c r="W438" s="158"/>
      <c r="X438" s="158"/>
      <c r="Y438" s="159">
        <v>76.986855599999984</v>
      </c>
      <c r="Z438" s="159">
        <v>0</v>
      </c>
      <c r="AA438" s="159">
        <v>0</v>
      </c>
      <c r="AB438" s="159">
        <v>76.986855599999984</v>
      </c>
      <c r="AC438" s="159">
        <v>0</v>
      </c>
      <c r="AD438" s="159">
        <v>0</v>
      </c>
      <c r="AE438" s="159">
        <v>76.986855599999984</v>
      </c>
      <c r="AF438" s="159">
        <v>0</v>
      </c>
      <c r="AG438" s="158">
        <v>0</v>
      </c>
      <c r="AH438" s="159">
        <v>76.986855599999984</v>
      </c>
      <c r="AI438" s="159">
        <v>0</v>
      </c>
      <c r="AJ438" s="158">
        <v>0</v>
      </c>
      <c r="AK438" s="158">
        <v>307.94742239999994</v>
      </c>
      <c r="AL438" s="160">
        <v>0</v>
      </c>
      <c r="AM438" s="158"/>
      <c r="AN438" s="158"/>
      <c r="AO438" s="158"/>
      <c r="AP438" s="158"/>
      <c r="AQ438" s="159">
        <v>79.296461268000016</v>
      </c>
      <c r="AR438" s="159">
        <v>0</v>
      </c>
      <c r="AS438" s="159">
        <v>0</v>
      </c>
      <c r="AT438" s="159">
        <v>79.296461268000016</v>
      </c>
      <c r="AU438" s="159">
        <v>0</v>
      </c>
      <c r="AV438" s="159">
        <v>0</v>
      </c>
      <c r="AW438" s="159">
        <v>79.296461268000016</v>
      </c>
      <c r="AX438" s="159">
        <v>0</v>
      </c>
      <c r="AY438" s="158">
        <v>0</v>
      </c>
      <c r="AZ438" s="159">
        <v>79.296461268000016</v>
      </c>
      <c r="BA438" s="159">
        <v>0</v>
      </c>
      <c r="BB438" s="158">
        <v>0</v>
      </c>
      <c r="BC438" s="158">
        <v>317.18584507200006</v>
      </c>
      <c r="BD438" s="160">
        <v>0</v>
      </c>
      <c r="BE438" s="158"/>
      <c r="BF438" s="158"/>
      <c r="BG438" s="158"/>
      <c r="BH438" s="158"/>
      <c r="BI438" s="159">
        <v>81.675355106039973</v>
      </c>
      <c r="BJ438" s="159">
        <v>0</v>
      </c>
      <c r="BK438" s="159">
        <v>0</v>
      </c>
      <c r="BL438" s="159">
        <v>81.675355106039973</v>
      </c>
      <c r="BM438" s="159">
        <v>0</v>
      </c>
      <c r="BN438" s="159">
        <v>0</v>
      </c>
      <c r="BO438" s="159">
        <v>81.675355106039973</v>
      </c>
      <c r="BP438" s="159">
        <v>0</v>
      </c>
      <c r="BQ438" s="158">
        <v>0</v>
      </c>
      <c r="BR438" s="159">
        <v>81.675355106039973</v>
      </c>
      <c r="BS438" s="159">
        <v>0</v>
      </c>
      <c r="BT438" s="158">
        <v>0</v>
      </c>
      <c r="BU438" s="158">
        <v>326.70142042415989</v>
      </c>
      <c r="BV438" s="160">
        <v>0</v>
      </c>
      <c r="BW438" s="158"/>
      <c r="BX438" s="158"/>
      <c r="BY438" s="158"/>
      <c r="BZ438" s="158"/>
      <c r="CA438" s="159">
        <v>84.125615759221205</v>
      </c>
      <c r="CB438" s="159">
        <v>0</v>
      </c>
      <c r="CC438" s="159">
        <v>0</v>
      </c>
      <c r="CD438" s="159">
        <v>84.125615759221205</v>
      </c>
      <c r="CE438" s="159">
        <v>0</v>
      </c>
      <c r="CF438" s="159">
        <v>0</v>
      </c>
      <c r="CG438" s="159">
        <v>84.125615759221205</v>
      </c>
      <c r="CH438" s="159">
        <v>0</v>
      </c>
      <c r="CI438" s="158">
        <v>0</v>
      </c>
      <c r="CJ438" s="159">
        <v>84.125615759221205</v>
      </c>
      <c r="CK438" s="159">
        <v>0</v>
      </c>
      <c r="CL438" s="158">
        <v>0</v>
      </c>
      <c r="CM438" s="158">
        <v>336.50246303688482</v>
      </c>
      <c r="CN438" s="160">
        <v>0</v>
      </c>
      <c r="CO438" s="158"/>
      <c r="CP438" s="158"/>
      <c r="CQ438" s="158"/>
      <c r="CR438" s="158"/>
      <c r="CS438" s="159">
        <v>28.883128077332618</v>
      </c>
      <c r="CT438" s="159">
        <v>28.883128077332618</v>
      </c>
      <c r="CU438" s="159">
        <v>28.883128077332618</v>
      </c>
      <c r="CV438" s="159">
        <v>28.883128077332618</v>
      </c>
      <c r="CW438" s="159">
        <v>28.883128077332618</v>
      </c>
      <c r="CX438" s="159">
        <v>28.883128077332618</v>
      </c>
      <c r="CY438" s="159">
        <v>28.883128077332618</v>
      </c>
      <c r="CZ438" s="159">
        <v>28.883128077332618</v>
      </c>
      <c r="DA438" s="158">
        <v>28.883128077332618</v>
      </c>
      <c r="DB438" s="159">
        <v>28.883128077332618</v>
      </c>
      <c r="DC438" s="159">
        <v>28.883128077332618</v>
      </c>
      <c r="DD438" s="158">
        <v>28.883128077332618</v>
      </c>
      <c r="DE438" s="158">
        <v>346.59753692799143</v>
      </c>
      <c r="DF438" s="160">
        <v>0</v>
      </c>
    </row>
    <row r="439" spans="1:110" s="111" customFormat="1" ht="12.75" hidden="1" customHeight="1" outlineLevel="3" x14ac:dyDescent="0.3">
      <c r="A439" s="157">
        <v>3513</v>
      </c>
      <c r="B439" s="157" t="s">
        <v>671</v>
      </c>
      <c r="C439" s="157"/>
      <c r="D439" s="157"/>
      <c r="E439" s="157"/>
      <c r="F439" s="142">
        <v>0</v>
      </c>
      <c r="G439" s="142">
        <v>0</v>
      </c>
      <c r="H439" s="142">
        <v>0</v>
      </c>
      <c r="I439" s="142">
        <v>0</v>
      </c>
      <c r="J439" s="142">
        <v>0</v>
      </c>
      <c r="K439" s="142">
        <v>0</v>
      </c>
      <c r="L439" s="142">
        <v>0</v>
      </c>
      <c r="M439" s="142">
        <v>0</v>
      </c>
      <c r="N439" s="142">
        <v>0</v>
      </c>
      <c r="O439" s="142">
        <v>0</v>
      </c>
      <c r="P439" s="142">
        <v>0</v>
      </c>
      <c r="Q439" s="142">
        <v>0</v>
      </c>
      <c r="R439" s="142" t="s">
        <v>61</v>
      </c>
      <c r="S439" s="142">
        <v>0</v>
      </c>
      <c r="T439" s="143">
        <v>0</v>
      </c>
      <c r="U439" s="158"/>
      <c r="V439" s="158"/>
      <c r="W439" s="158"/>
      <c r="X439" s="158"/>
      <c r="Y439" s="159">
        <v>0</v>
      </c>
      <c r="Z439" s="159">
        <v>0</v>
      </c>
      <c r="AA439" s="159">
        <v>0</v>
      </c>
      <c r="AB439" s="159">
        <v>0</v>
      </c>
      <c r="AC439" s="159">
        <v>0</v>
      </c>
      <c r="AD439" s="159">
        <v>0</v>
      </c>
      <c r="AE439" s="159">
        <v>0</v>
      </c>
      <c r="AF439" s="159">
        <v>0</v>
      </c>
      <c r="AG439" s="158">
        <v>0</v>
      </c>
      <c r="AH439" s="159">
        <v>0</v>
      </c>
      <c r="AI439" s="159">
        <v>0</v>
      </c>
      <c r="AJ439" s="158">
        <v>0</v>
      </c>
      <c r="AK439" s="158">
        <v>0</v>
      </c>
      <c r="AL439" s="160">
        <v>0</v>
      </c>
      <c r="AM439" s="158"/>
      <c r="AN439" s="158"/>
      <c r="AO439" s="158"/>
      <c r="AP439" s="158"/>
      <c r="AQ439" s="159">
        <v>0</v>
      </c>
      <c r="AR439" s="159">
        <v>0</v>
      </c>
      <c r="AS439" s="159">
        <v>0</v>
      </c>
      <c r="AT439" s="159">
        <v>0</v>
      </c>
      <c r="AU439" s="159">
        <v>0</v>
      </c>
      <c r="AV439" s="159">
        <v>0</v>
      </c>
      <c r="AW439" s="159">
        <v>0</v>
      </c>
      <c r="AX439" s="159">
        <v>0</v>
      </c>
      <c r="AY439" s="158">
        <v>0</v>
      </c>
      <c r="AZ439" s="159">
        <v>0</v>
      </c>
      <c r="BA439" s="159">
        <v>0</v>
      </c>
      <c r="BB439" s="158">
        <v>0</v>
      </c>
      <c r="BC439" s="158">
        <v>0</v>
      </c>
      <c r="BD439" s="160">
        <v>0</v>
      </c>
      <c r="BE439" s="158"/>
      <c r="BF439" s="158"/>
      <c r="BG439" s="158"/>
      <c r="BH439" s="158"/>
      <c r="BI439" s="159">
        <v>0</v>
      </c>
      <c r="BJ439" s="159">
        <v>0</v>
      </c>
      <c r="BK439" s="159">
        <v>0</v>
      </c>
      <c r="BL439" s="159">
        <v>0</v>
      </c>
      <c r="BM439" s="159">
        <v>0</v>
      </c>
      <c r="BN439" s="159">
        <v>0</v>
      </c>
      <c r="BO439" s="159">
        <v>0</v>
      </c>
      <c r="BP439" s="159">
        <v>0</v>
      </c>
      <c r="BQ439" s="158">
        <v>0</v>
      </c>
      <c r="BR439" s="159">
        <v>0</v>
      </c>
      <c r="BS439" s="159">
        <v>0</v>
      </c>
      <c r="BT439" s="158">
        <v>0</v>
      </c>
      <c r="BU439" s="158">
        <v>0</v>
      </c>
      <c r="BV439" s="160">
        <v>0</v>
      </c>
      <c r="BW439" s="158"/>
      <c r="BX439" s="158"/>
      <c r="BY439" s="158"/>
      <c r="BZ439" s="158"/>
      <c r="CA439" s="159">
        <v>0</v>
      </c>
      <c r="CB439" s="159">
        <v>0</v>
      </c>
      <c r="CC439" s="159">
        <v>0</v>
      </c>
      <c r="CD439" s="159">
        <v>0</v>
      </c>
      <c r="CE439" s="159">
        <v>0</v>
      </c>
      <c r="CF439" s="159">
        <v>0</v>
      </c>
      <c r="CG439" s="159">
        <v>0</v>
      </c>
      <c r="CH439" s="159">
        <v>0</v>
      </c>
      <c r="CI439" s="158">
        <v>0</v>
      </c>
      <c r="CJ439" s="159">
        <v>0</v>
      </c>
      <c r="CK439" s="159">
        <v>0</v>
      </c>
      <c r="CL439" s="158">
        <v>0</v>
      </c>
      <c r="CM439" s="158">
        <v>0</v>
      </c>
      <c r="CN439" s="160">
        <v>0</v>
      </c>
      <c r="CO439" s="158"/>
      <c r="CP439" s="158"/>
      <c r="CQ439" s="158"/>
      <c r="CR439" s="158"/>
      <c r="CS439" s="159">
        <v>0</v>
      </c>
      <c r="CT439" s="159">
        <v>0</v>
      </c>
      <c r="CU439" s="159">
        <v>0</v>
      </c>
      <c r="CV439" s="159">
        <v>0</v>
      </c>
      <c r="CW439" s="159">
        <v>0</v>
      </c>
      <c r="CX439" s="159">
        <v>0</v>
      </c>
      <c r="CY439" s="159">
        <v>0</v>
      </c>
      <c r="CZ439" s="159">
        <v>0</v>
      </c>
      <c r="DA439" s="158">
        <v>0</v>
      </c>
      <c r="DB439" s="159">
        <v>0</v>
      </c>
      <c r="DC439" s="159">
        <v>0</v>
      </c>
      <c r="DD439" s="158">
        <v>0</v>
      </c>
      <c r="DE439" s="158">
        <v>0</v>
      </c>
      <c r="DF439" s="160">
        <v>0</v>
      </c>
    </row>
    <row r="440" spans="1:110" s="111" customFormat="1" ht="12.75" hidden="1" customHeight="1" outlineLevel="3" x14ac:dyDescent="0.3">
      <c r="A440" s="157">
        <v>3514</v>
      </c>
      <c r="B440" s="157" t="s">
        <v>673</v>
      </c>
      <c r="C440" s="157"/>
      <c r="D440" s="157"/>
      <c r="E440" s="157"/>
      <c r="F440" s="142">
        <v>0</v>
      </c>
      <c r="G440" s="142">
        <v>0</v>
      </c>
      <c r="H440" s="142">
        <v>0</v>
      </c>
      <c r="I440" s="142">
        <v>0</v>
      </c>
      <c r="J440" s="142">
        <v>0</v>
      </c>
      <c r="K440" s="142">
        <v>0</v>
      </c>
      <c r="L440" s="142">
        <v>0</v>
      </c>
      <c r="M440" s="142">
        <v>0</v>
      </c>
      <c r="N440" s="142">
        <v>0</v>
      </c>
      <c r="O440" s="142">
        <v>0</v>
      </c>
      <c r="P440" s="142">
        <v>0</v>
      </c>
      <c r="Q440" s="142">
        <v>0</v>
      </c>
      <c r="R440" s="142" t="s">
        <v>61</v>
      </c>
      <c r="S440" s="142">
        <v>0</v>
      </c>
      <c r="T440" s="143">
        <v>0</v>
      </c>
      <c r="U440" s="158"/>
      <c r="V440" s="158"/>
      <c r="W440" s="158"/>
      <c r="X440" s="158"/>
      <c r="Y440" s="159">
        <v>0</v>
      </c>
      <c r="Z440" s="159">
        <v>0</v>
      </c>
      <c r="AA440" s="159">
        <v>0</v>
      </c>
      <c r="AB440" s="159">
        <v>0</v>
      </c>
      <c r="AC440" s="159">
        <v>0</v>
      </c>
      <c r="AD440" s="159">
        <v>0</v>
      </c>
      <c r="AE440" s="159">
        <v>0</v>
      </c>
      <c r="AF440" s="159">
        <v>0</v>
      </c>
      <c r="AG440" s="158">
        <v>0</v>
      </c>
      <c r="AH440" s="159">
        <v>0</v>
      </c>
      <c r="AI440" s="159">
        <v>0</v>
      </c>
      <c r="AJ440" s="158">
        <v>0</v>
      </c>
      <c r="AK440" s="158">
        <v>0</v>
      </c>
      <c r="AL440" s="160">
        <v>0</v>
      </c>
      <c r="AM440" s="158"/>
      <c r="AN440" s="158"/>
      <c r="AO440" s="158"/>
      <c r="AP440" s="158"/>
      <c r="AQ440" s="159">
        <v>0</v>
      </c>
      <c r="AR440" s="159">
        <v>0</v>
      </c>
      <c r="AS440" s="159">
        <v>0</v>
      </c>
      <c r="AT440" s="159">
        <v>0</v>
      </c>
      <c r="AU440" s="159">
        <v>0</v>
      </c>
      <c r="AV440" s="159">
        <v>0</v>
      </c>
      <c r="AW440" s="159">
        <v>0</v>
      </c>
      <c r="AX440" s="159">
        <v>0</v>
      </c>
      <c r="AY440" s="158">
        <v>0</v>
      </c>
      <c r="AZ440" s="159">
        <v>0</v>
      </c>
      <c r="BA440" s="159">
        <v>0</v>
      </c>
      <c r="BB440" s="158">
        <v>0</v>
      </c>
      <c r="BC440" s="158">
        <v>0</v>
      </c>
      <c r="BD440" s="160">
        <v>0</v>
      </c>
      <c r="BE440" s="158"/>
      <c r="BF440" s="158"/>
      <c r="BG440" s="158"/>
      <c r="BH440" s="158"/>
      <c r="BI440" s="159">
        <v>0</v>
      </c>
      <c r="BJ440" s="159">
        <v>0</v>
      </c>
      <c r="BK440" s="159">
        <v>0</v>
      </c>
      <c r="BL440" s="159">
        <v>0</v>
      </c>
      <c r="BM440" s="159">
        <v>0</v>
      </c>
      <c r="BN440" s="159">
        <v>0</v>
      </c>
      <c r="BO440" s="159">
        <v>0</v>
      </c>
      <c r="BP440" s="159">
        <v>0</v>
      </c>
      <c r="BQ440" s="158">
        <v>0</v>
      </c>
      <c r="BR440" s="159">
        <v>0</v>
      </c>
      <c r="BS440" s="159">
        <v>0</v>
      </c>
      <c r="BT440" s="158">
        <v>0</v>
      </c>
      <c r="BU440" s="158">
        <v>0</v>
      </c>
      <c r="BV440" s="160">
        <v>0</v>
      </c>
      <c r="BW440" s="158"/>
      <c r="BX440" s="158"/>
      <c r="BY440" s="158"/>
      <c r="BZ440" s="158"/>
      <c r="CA440" s="159">
        <v>0</v>
      </c>
      <c r="CB440" s="159">
        <v>0</v>
      </c>
      <c r="CC440" s="159">
        <v>0</v>
      </c>
      <c r="CD440" s="159">
        <v>0</v>
      </c>
      <c r="CE440" s="159">
        <v>0</v>
      </c>
      <c r="CF440" s="159">
        <v>0</v>
      </c>
      <c r="CG440" s="159">
        <v>0</v>
      </c>
      <c r="CH440" s="159">
        <v>0</v>
      </c>
      <c r="CI440" s="158">
        <v>0</v>
      </c>
      <c r="CJ440" s="159">
        <v>0</v>
      </c>
      <c r="CK440" s="159">
        <v>0</v>
      </c>
      <c r="CL440" s="158">
        <v>0</v>
      </c>
      <c r="CM440" s="158">
        <v>0</v>
      </c>
      <c r="CN440" s="160">
        <v>0</v>
      </c>
      <c r="CO440" s="158"/>
      <c r="CP440" s="158"/>
      <c r="CQ440" s="158"/>
      <c r="CR440" s="158"/>
      <c r="CS440" s="159">
        <v>0</v>
      </c>
      <c r="CT440" s="159">
        <v>0</v>
      </c>
      <c r="CU440" s="159">
        <v>0</v>
      </c>
      <c r="CV440" s="159">
        <v>0</v>
      </c>
      <c r="CW440" s="159">
        <v>0</v>
      </c>
      <c r="CX440" s="159">
        <v>0</v>
      </c>
      <c r="CY440" s="159">
        <v>0</v>
      </c>
      <c r="CZ440" s="159">
        <v>0</v>
      </c>
      <c r="DA440" s="158">
        <v>0</v>
      </c>
      <c r="DB440" s="159">
        <v>0</v>
      </c>
      <c r="DC440" s="159">
        <v>0</v>
      </c>
      <c r="DD440" s="158">
        <v>0</v>
      </c>
      <c r="DE440" s="158">
        <v>0</v>
      </c>
      <c r="DF440" s="160">
        <v>0</v>
      </c>
    </row>
    <row r="441" spans="1:110" s="5" customFormat="1" ht="12.75" hidden="1" customHeight="1" outlineLevel="2" x14ac:dyDescent="0.25">
      <c r="A441" s="141">
        <v>3600</v>
      </c>
      <c r="B441" s="141" t="s">
        <v>674</v>
      </c>
      <c r="C441" s="141"/>
      <c r="D441" s="141"/>
      <c r="E441" s="141"/>
      <c r="F441" s="142">
        <v>0</v>
      </c>
      <c r="G441" s="142">
        <v>0</v>
      </c>
      <c r="H441" s="142">
        <v>0</v>
      </c>
      <c r="I441" s="142">
        <v>0</v>
      </c>
      <c r="J441" s="142">
        <v>0</v>
      </c>
      <c r="K441" s="142">
        <v>0</v>
      </c>
      <c r="L441" s="142">
        <v>0</v>
      </c>
      <c r="M441" s="142">
        <v>0</v>
      </c>
      <c r="N441" s="142">
        <v>0</v>
      </c>
      <c r="O441" s="142">
        <v>0</v>
      </c>
      <c r="P441" s="142">
        <v>0</v>
      </c>
      <c r="Q441" s="142">
        <v>0</v>
      </c>
      <c r="R441" s="142" t="s">
        <v>61</v>
      </c>
      <c r="S441" s="142">
        <v>0</v>
      </c>
      <c r="T441" s="143">
        <v>0</v>
      </c>
      <c r="U441" s="144"/>
      <c r="V441" s="144"/>
      <c r="W441" s="144"/>
      <c r="X441" s="144"/>
      <c r="Y441" s="142">
        <v>0</v>
      </c>
      <c r="Z441" s="142">
        <v>0</v>
      </c>
      <c r="AA441" s="142">
        <v>0</v>
      </c>
      <c r="AB441" s="142">
        <v>0</v>
      </c>
      <c r="AC441" s="142">
        <v>0</v>
      </c>
      <c r="AD441" s="142">
        <v>0</v>
      </c>
      <c r="AE441" s="142">
        <v>0</v>
      </c>
      <c r="AF441" s="142">
        <v>0</v>
      </c>
      <c r="AG441" s="144">
        <v>0</v>
      </c>
      <c r="AH441" s="142">
        <v>0</v>
      </c>
      <c r="AI441" s="142">
        <v>0</v>
      </c>
      <c r="AJ441" s="144">
        <v>0</v>
      </c>
      <c r="AK441" s="144">
        <v>0</v>
      </c>
      <c r="AL441" s="143">
        <v>0</v>
      </c>
      <c r="AM441" s="144"/>
      <c r="AN441" s="144"/>
      <c r="AO441" s="144"/>
      <c r="AP441" s="144"/>
      <c r="AQ441" s="142">
        <v>0</v>
      </c>
      <c r="AR441" s="142">
        <v>0</v>
      </c>
      <c r="AS441" s="142">
        <v>0</v>
      </c>
      <c r="AT441" s="142">
        <v>0</v>
      </c>
      <c r="AU441" s="142">
        <v>0</v>
      </c>
      <c r="AV441" s="142">
        <v>0</v>
      </c>
      <c r="AW441" s="142">
        <v>0</v>
      </c>
      <c r="AX441" s="142">
        <v>0</v>
      </c>
      <c r="AY441" s="144">
        <v>0</v>
      </c>
      <c r="AZ441" s="142">
        <v>0</v>
      </c>
      <c r="BA441" s="142">
        <v>0</v>
      </c>
      <c r="BB441" s="144">
        <v>0</v>
      </c>
      <c r="BC441" s="144">
        <v>0</v>
      </c>
      <c r="BD441" s="143">
        <v>0</v>
      </c>
      <c r="BE441" s="144"/>
      <c r="BF441" s="144"/>
      <c r="BG441" s="144"/>
      <c r="BH441" s="144"/>
      <c r="BI441" s="142">
        <v>0</v>
      </c>
      <c r="BJ441" s="142">
        <v>0</v>
      </c>
      <c r="BK441" s="142">
        <v>0</v>
      </c>
      <c r="BL441" s="142">
        <v>0</v>
      </c>
      <c r="BM441" s="142">
        <v>0</v>
      </c>
      <c r="BN441" s="142">
        <v>0</v>
      </c>
      <c r="BO441" s="142">
        <v>0</v>
      </c>
      <c r="BP441" s="142">
        <v>0</v>
      </c>
      <c r="BQ441" s="144">
        <v>0</v>
      </c>
      <c r="BR441" s="142">
        <v>0</v>
      </c>
      <c r="BS441" s="142">
        <v>0</v>
      </c>
      <c r="BT441" s="144">
        <v>0</v>
      </c>
      <c r="BU441" s="144">
        <v>0</v>
      </c>
      <c r="BV441" s="143">
        <v>0</v>
      </c>
      <c r="BW441" s="144"/>
      <c r="BX441" s="144"/>
      <c r="BY441" s="144"/>
      <c r="BZ441" s="144"/>
      <c r="CA441" s="142">
        <v>0</v>
      </c>
      <c r="CB441" s="142">
        <v>0</v>
      </c>
      <c r="CC441" s="142">
        <v>0</v>
      </c>
      <c r="CD441" s="142">
        <v>0</v>
      </c>
      <c r="CE441" s="142">
        <v>0</v>
      </c>
      <c r="CF441" s="142">
        <v>0</v>
      </c>
      <c r="CG441" s="142">
        <v>0</v>
      </c>
      <c r="CH441" s="142">
        <v>0</v>
      </c>
      <c r="CI441" s="144">
        <v>0</v>
      </c>
      <c r="CJ441" s="142">
        <v>0</v>
      </c>
      <c r="CK441" s="142">
        <v>0</v>
      </c>
      <c r="CL441" s="144">
        <v>0</v>
      </c>
      <c r="CM441" s="144">
        <v>0</v>
      </c>
      <c r="CN441" s="143">
        <v>0</v>
      </c>
      <c r="CO441" s="144"/>
      <c r="CP441" s="144"/>
      <c r="CQ441" s="144"/>
      <c r="CR441" s="144"/>
      <c r="CS441" s="142">
        <v>0</v>
      </c>
      <c r="CT441" s="142">
        <v>0</v>
      </c>
      <c r="CU441" s="142">
        <v>0</v>
      </c>
      <c r="CV441" s="142">
        <v>0</v>
      </c>
      <c r="CW441" s="142">
        <v>0</v>
      </c>
      <c r="CX441" s="142">
        <v>0</v>
      </c>
      <c r="CY441" s="142">
        <v>0</v>
      </c>
      <c r="CZ441" s="142">
        <v>0</v>
      </c>
      <c r="DA441" s="144">
        <v>0</v>
      </c>
      <c r="DB441" s="142">
        <v>0</v>
      </c>
      <c r="DC441" s="142">
        <v>0</v>
      </c>
      <c r="DD441" s="144">
        <v>0</v>
      </c>
      <c r="DE441" s="144">
        <v>0</v>
      </c>
      <c r="DF441" s="143">
        <v>0</v>
      </c>
    </row>
    <row r="442" spans="1:110" s="111" customFormat="1" ht="12.75" hidden="1" customHeight="1" outlineLevel="3" x14ac:dyDescent="0.3">
      <c r="A442" s="157">
        <v>3601</v>
      </c>
      <c r="B442" s="157" t="s">
        <v>675</v>
      </c>
      <c r="C442" s="157"/>
      <c r="D442" s="157"/>
      <c r="E442" s="157"/>
      <c r="F442" s="142">
        <v>2141</v>
      </c>
      <c r="G442" s="142">
        <v>16490.832504999998</v>
      </c>
      <c r="H442" s="142">
        <v>5081.4088649999994</v>
      </c>
      <c r="I442" s="142">
        <v>5081.4088649999994</v>
      </c>
      <c r="J442" s="142">
        <v>5081.4088649999994</v>
      </c>
      <c r="K442" s="142">
        <v>5081.4088649999994</v>
      </c>
      <c r="L442" s="142">
        <v>5081.4088649999994</v>
      </c>
      <c r="M442" s="142">
        <v>5081.4088649999994</v>
      </c>
      <c r="N442" s="142">
        <v>5081.4088649999994</v>
      </c>
      <c r="O442" s="142">
        <v>0</v>
      </c>
      <c r="P442" s="142">
        <v>0</v>
      </c>
      <c r="Q442" s="142">
        <v>0</v>
      </c>
      <c r="R442" s="142" t="s">
        <v>61</v>
      </c>
      <c r="S442" s="142">
        <v>54201.694559999996</v>
      </c>
      <c r="T442" s="143">
        <v>0</v>
      </c>
      <c r="U442" s="158"/>
      <c r="V442" s="158"/>
      <c r="W442" s="158"/>
      <c r="X442" s="158"/>
      <c r="Y442" s="159">
        <v>15955.356522</v>
      </c>
      <c r="Z442" s="159">
        <v>5983.2586957499998</v>
      </c>
      <c r="AA442" s="159">
        <v>5983.2586957499998</v>
      </c>
      <c r="AB442" s="159">
        <v>5983.2586957499998</v>
      </c>
      <c r="AC442" s="159">
        <v>5983.2586957499998</v>
      </c>
      <c r="AD442" s="159">
        <v>5983.2586957499998</v>
      </c>
      <c r="AE442" s="159">
        <v>5983.2586957499998</v>
      </c>
      <c r="AF442" s="159">
        <v>5983.2586957499998</v>
      </c>
      <c r="AG442" s="158">
        <v>5983.2586957499998</v>
      </c>
      <c r="AH442" s="159">
        <v>0</v>
      </c>
      <c r="AI442" s="159">
        <v>0</v>
      </c>
      <c r="AJ442" s="158">
        <v>0</v>
      </c>
      <c r="AK442" s="158">
        <v>63821.426088</v>
      </c>
      <c r="AL442" s="160">
        <v>0</v>
      </c>
      <c r="AM442" s="158"/>
      <c r="AN442" s="158"/>
      <c r="AO442" s="158"/>
      <c r="AP442" s="158"/>
      <c r="AQ442" s="159">
        <v>16764.017217659999</v>
      </c>
      <c r="AR442" s="159">
        <v>6286.5064566224992</v>
      </c>
      <c r="AS442" s="159">
        <v>6286.5064566224992</v>
      </c>
      <c r="AT442" s="159">
        <v>6286.5064566224992</v>
      </c>
      <c r="AU442" s="159">
        <v>6286.5064566224992</v>
      </c>
      <c r="AV442" s="159">
        <v>6286.5064566224992</v>
      </c>
      <c r="AW442" s="159">
        <v>6286.5064566224992</v>
      </c>
      <c r="AX442" s="159">
        <v>6286.5064566224992</v>
      </c>
      <c r="AY442" s="158">
        <v>6286.5064566224992</v>
      </c>
      <c r="AZ442" s="159">
        <v>0</v>
      </c>
      <c r="BA442" s="159">
        <v>0</v>
      </c>
      <c r="BB442" s="158">
        <v>0</v>
      </c>
      <c r="BC442" s="158">
        <v>67056.068870639996</v>
      </c>
      <c r="BD442" s="160">
        <v>0</v>
      </c>
      <c r="BE442" s="158"/>
      <c r="BF442" s="158"/>
      <c r="BG442" s="158"/>
      <c r="BH442" s="158"/>
      <c r="BI442" s="159">
        <v>17596.937734189803</v>
      </c>
      <c r="BJ442" s="159">
        <v>6598.8516503211758</v>
      </c>
      <c r="BK442" s="159">
        <v>6598.8516503211758</v>
      </c>
      <c r="BL442" s="159">
        <v>6598.8516503211758</v>
      </c>
      <c r="BM442" s="159">
        <v>6598.8516503211758</v>
      </c>
      <c r="BN442" s="159">
        <v>6598.8516503211758</v>
      </c>
      <c r="BO442" s="159">
        <v>6598.8516503211758</v>
      </c>
      <c r="BP442" s="159">
        <v>6598.8516503211758</v>
      </c>
      <c r="BQ442" s="158">
        <v>6598.8516503211758</v>
      </c>
      <c r="BR442" s="159">
        <v>0</v>
      </c>
      <c r="BS442" s="159">
        <v>0</v>
      </c>
      <c r="BT442" s="158">
        <v>0</v>
      </c>
      <c r="BU442" s="158">
        <v>70387.750936759214</v>
      </c>
      <c r="BV442" s="160">
        <v>0</v>
      </c>
      <c r="BW442" s="158"/>
      <c r="BX442" s="158"/>
      <c r="BY442" s="158"/>
      <c r="BZ442" s="158"/>
      <c r="CA442" s="159">
        <v>18124.845866215499</v>
      </c>
      <c r="CB442" s="159">
        <v>6796.8171998308117</v>
      </c>
      <c r="CC442" s="159">
        <v>6796.8171998308117</v>
      </c>
      <c r="CD442" s="159">
        <v>6796.8171998308117</v>
      </c>
      <c r="CE442" s="159">
        <v>6796.8171998308117</v>
      </c>
      <c r="CF442" s="159">
        <v>6796.8171998308117</v>
      </c>
      <c r="CG442" s="159">
        <v>6796.8171998308117</v>
      </c>
      <c r="CH442" s="159">
        <v>6796.8171998308117</v>
      </c>
      <c r="CI442" s="158">
        <v>6796.8171998308117</v>
      </c>
      <c r="CJ442" s="159">
        <v>0</v>
      </c>
      <c r="CK442" s="159">
        <v>0</v>
      </c>
      <c r="CL442" s="158">
        <v>0</v>
      </c>
      <c r="CM442" s="158">
        <v>72499.383464861996</v>
      </c>
      <c r="CN442" s="160">
        <v>0</v>
      </c>
      <c r="CO442" s="158"/>
      <c r="CP442" s="158"/>
      <c r="CQ442" s="158"/>
      <c r="CR442" s="158"/>
      <c r="CS442" s="159">
        <v>18668.591242201957</v>
      </c>
      <c r="CT442" s="159">
        <v>7000.7217158257336</v>
      </c>
      <c r="CU442" s="159">
        <v>7000.7217158257336</v>
      </c>
      <c r="CV442" s="159">
        <v>7000.7217158257336</v>
      </c>
      <c r="CW442" s="159">
        <v>7000.7217158257336</v>
      </c>
      <c r="CX442" s="159">
        <v>7000.7217158257336</v>
      </c>
      <c r="CY442" s="159">
        <v>7000.7217158257336</v>
      </c>
      <c r="CZ442" s="159">
        <v>7000.7217158257336</v>
      </c>
      <c r="DA442" s="158">
        <v>7000.7217158257336</v>
      </c>
      <c r="DB442" s="159">
        <v>0</v>
      </c>
      <c r="DC442" s="159">
        <v>0</v>
      </c>
      <c r="DD442" s="158">
        <v>0</v>
      </c>
      <c r="DE442" s="158">
        <v>74674.364968807829</v>
      </c>
      <c r="DF442" s="160">
        <v>0</v>
      </c>
    </row>
    <row r="443" spans="1:110" s="111" customFormat="1" ht="12.75" hidden="1" customHeight="1" outlineLevel="3" x14ac:dyDescent="0.3">
      <c r="A443" s="157">
        <v>3602</v>
      </c>
      <c r="B443" s="157" t="s">
        <v>677</v>
      </c>
      <c r="C443" s="157"/>
      <c r="D443" s="157"/>
      <c r="E443" s="157"/>
      <c r="F443" s="142">
        <v>0</v>
      </c>
      <c r="G443" s="142">
        <v>3406.88832</v>
      </c>
      <c r="H443" s="142">
        <v>929.15136000000007</v>
      </c>
      <c r="I443" s="142">
        <v>929.15136000000007</v>
      </c>
      <c r="J443" s="142">
        <v>929.15136000000007</v>
      </c>
      <c r="K443" s="142">
        <v>929.15136000000007</v>
      </c>
      <c r="L443" s="142">
        <v>929.15136000000007</v>
      </c>
      <c r="M443" s="142">
        <v>929.15136000000007</v>
      </c>
      <c r="N443" s="142">
        <v>929.15136000000007</v>
      </c>
      <c r="O443" s="142">
        <v>0</v>
      </c>
      <c r="P443" s="142">
        <v>0</v>
      </c>
      <c r="Q443" s="142">
        <v>0</v>
      </c>
      <c r="R443" s="142" t="s">
        <v>61</v>
      </c>
      <c r="S443" s="142">
        <v>9910.9478400000007</v>
      </c>
      <c r="T443" s="143">
        <v>0</v>
      </c>
      <c r="U443" s="158"/>
      <c r="V443" s="158"/>
      <c r="W443" s="158"/>
      <c r="X443" s="158"/>
      <c r="Y443" s="159">
        <v>3695.3690687999997</v>
      </c>
      <c r="Z443" s="159">
        <v>1385.7634008</v>
      </c>
      <c r="AA443" s="159">
        <v>1385.7634008</v>
      </c>
      <c r="AB443" s="159">
        <v>1385.7634008</v>
      </c>
      <c r="AC443" s="159">
        <v>1385.7634008</v>
      </c>
      <c r="AD443" s="159">
        <v>1385.7634008</v>
      </c>
      <c r="AE443" s="159">
        <v>1385.7634008</v>
      </c>
      <c r="AF443" s="159">
        <v>1385.7634008</v>
      </c>
      <c r="AG443" s="158">
        <v>1385.7634008</v>
      </c>
      <c r="AH443" s="159">
        <v>0</v>
      </c>
      <c r="AI443" s="159">
        <v>0</v>
      </c>
      <c r="AJ443" s="158">
        <v>0</v>
      </c>
      <c r="AK443" s="158">
        <v>14781.476275199999</v>
      </c>
      <c r="AL443" s="160">
        <v>0</v>
      </c>
      <c r="AM443" s="158"/>
      <c r="AN443" s="158"/>
      <c r="AO443" s="158"/>
      <c r="AP443" s="158"/>
      <c r="AQ443" s="159">
        <v>3806.2301408640001</v>
      </c>
      <c r="AR443" s="159">
        <v>1427.3363028240001</v>
      </c>
      <c r="AS443" s="159">
        <v>1427.3363028240001</v>
      </c>
      <c r="AT443" s="159">
        <v>1427.3363028240001</v>
      </c>
      <c r="AU443" s="159">
        <v>1427.3363028240001</v>
      </c>
      <c r="AV443" s="159">
        <v>1427.3363028240001</v>
      </c>
      <c r="AW443" s="159">
        <v>1427.3363028240001</v>
      </c>
      <c r="AX443" s="159">
        <v>1427.3363028240001</v>
      </c>
      <c r="AY443" s="158">
        <v>1427.3363028240001</v>
      </c>
      <c r="AZ443" s="159">
        <v>0</v>
      </c>
      <c r="BA443" s="159">
        <v>0</v>
      </c>
      <c r="BB443" s="158">
        <v>0</v>
      </c>
      <c r="BC443" s="158">
        <v>15224.920563456</v>
      </c>
      <c r="BD443" s="160">
        <v>0</v>
      </c>
      <c r="BE443" s="158"/>
      <c r="BF443" s="158"/>
      <c r="BG443" s="158"/>
      <c r="BH443" s="158"/>
      <c r="BI443" s="159">
        <v>3920.4170450899196</v>
      </c>
      <c r="BJ443" s="159">
        <v>1470.1563919087198</v>
      </c>
      <c r="BK443" s="159">
        <v>1470.1563919087198</v>
      </c>
      <c r="BL443" s="159">
        <v>1470.1563919087198</v>
      </c>
      <c r="BM443" s="159">
        <v>1470.1563919087198</v>
      </c>
      <c r="BN443" s="159">
        <v>1470.1563919087198</v>
      </c>
      <c r="BO443" s="159">
        <v>1470.1563919087198</v>
      </c>
      <c r="BP443" s="159">
        <v>1470.1563919087198</v>
      </c>
      <c r="BQ443" s="158">
        <v>1470.1563919087198</v>
      </c>
      <c r="BR443" s="159">
        <v>0</v>
      </c>
      <c r="BS443" s="159">
        <v>0</v>
      </c>
      <c r="BT443" s="158">
        <v>0</v>
      </c>
      <c r="BU443" s="158">
        <v>15681.668180359678</v>
      </c>
      <c r="BV443" s="160">
        <v>0</v>
      </c>
      <c r="BW443" s="158"/>
      <c r="BX443" s="158"/>
      <c r="BY443" s="158"/>
      <c r="BZ443" s="158"/>
      <c r="CA443" s="159">
        <v>4038.0295564426178</v>
      </c>
      <c r="CB443" s="159">
        <v>1514.2610836659817</v>
      </c>
      <c r="CC443" s="159">
        <v>1514.2610836659817</v>
      </c>
      <c r="CD443" s="159">
        <v>1514.2610836659817</v>
      </c>
      <c r="CE443" s="159">
        <v>1514.2610836659817</v>
      </c>
      <c r="CF443" s="159">
        <v>1514.2610836659817</v>
      </c>
      <c r="CG443" s="159">
        <v>1514.2610836659817</v>
      </c>
      <c r="CH443" s="159">
        <v>1514.2610836659817</v>
      </c>
      <c r="CI443" s="158">
        <v>1514.2610836659817</v>
      </c>
      <c r="CJ443" s="159">
        <v>0</v>
      </c>
      <c r="CK443" s="159">
        <v>0</v>
      </c>
      <c r="CL443" s="158">
        <v>0</v>
      </c>
      <c r="CM443" s="158">
        <v>16152.118225770471</v>
      </c>
      <c r="CN443" s="160">
        <v>0</v>
      </c>
      <c r="CO443" s="158"/>
      <c r="CP443" s="158"/>
      <c r="CQ443" s="158"/>
      <c r="CR443" s="158"/>
      <c r="CS443" s="159">
        <v>4159.1704431358976</v>
      </c>
      <c r="CT443" s="159">
        <v>1559.6889161759616</v>
      </c>
      <c r="CU443" s="159">
        <v>1559.6889161759616</v>
      </c>
      <c r="CV443" s="159">
        <v>1559.6889161759616</v>
      </c>
      <c r="CW443" s="159">
        <v>1559.6889161759616</v>
      </c>
      <c r="CX443" s="159">
        <v>1559.6889161759616</v>
      </c>
      <c r="CY443" s="159">
        <v>1559.6889161759616</v>
      </c>
      <c r="CZ443" s="159">
        <v>1559.6889161759616</v>
      </c>
      <c r="DA443" s="158">
        <v>1559.6889161759616</v>
      </c>
      <c r="DB443" s="159">
        <v>0</v>
      </c>
      <c r="DC443" s="159">
        <v>0</v>
      </c>
      <c r="DD443" s="158">
        <v>0</v>
      </c>
      <c r="DE443" s="158">
        <v>16636.68177254359</v>
      </c>
      <c r="DF443" s="160">
        <v>0</v>
      </c>
    </row>
    <row r="444" spans="1:110" s="5" customFormat="1" ht="12.75" hidden="1" customHeight="1" outlineLevel="2" x14ac:dyDescent="0.25">
      <c r="A444" s="141">
        <v>3700</v>
      </c>
      <c r="B444" s="141" t="s">
        <v>678</v>
      </c>
      <c r="C444" s="141"/>
      <c r="D444" s="141"/>
      <c r="E444" s="141"/>
      <c r="F444" s="142">
        <v>0</v>
      </c>
      <c r="G444" s="142">
        <v>0</v>
      </c>
      <c r="H444" s="142">
        <v>0</v>
      </c>
      <c r="I444" s="142">
        <v>0</v>
      </c>
      <c r="J444" s="142">
        <v>0</v>
      </c>
      <c r="K444" s="142">
        <v>0</v>
      </c>
      <c r="L444" s="142">
        <v>0</v>
      </c>
      <c r="M444" s="142">
        <v>0</v>
      </c>
      <c r="N444" s="142">
        <v>0</v>
      </c>
      <c r="O444" s="142">
        <v>0</v>
      </c>
      <c r="P444" s="142">
        <v>0</v>
      </c>
      <c r="Q444" s="142">
        <v>0</v>
      </c>
      <c r="R444" s="142" t="s">
        <v>61</v>
      </c>
      <c r="S444" s="142">
        <v>0</v>
      </c>
      <c r="T444" s="143">
        <v>0</v>
      </c>
      <c r="U444" s="144"/>
      <c r="V444" s="144"/>
      <c r="W444" s="144"/>
      <c r="X444" s="144"/>
      <c r="Y444" s="142">
        <v>0</v>
      </c>
      <c r="Z444" s="142">
        <v>0</v>
      </c>
      <c r="AA444" s="142">
        <v>0</v>
      </c>
      <c r="AB444" s="142">
        <v>0</v>
      </c>
      <c r="AC444" s="142">
        <v>0</v>
      </c>
      <c r="AD444" s="142">
        <v>0</v>
      </c>
      <c r="AE444" s="142">
        <v>0</v>
      </c>
      <c r="AF444" s="142">
        <v>0</v>
      </c>
      <c r="AG444" s="144">
        <v>0</v>
      </c>
      <c r="AH444" s="142">
        <v>0</v>
      </c>
      <c r="AI444" s="142">
        <v>0</v>
      </c>
      <c r="AJ444" s="144">
        <v>0</v>
      </c>
      <c r="AK444" s="144">
        <v>0</v>
      </c>
      <c r="AL444" s="143">
        <v>0</v>
      </c>
      <c r="AM444" s="144"/>
      <c r="AN444" s="144"/>
      <c r="AO444" s="144"/>
      <c r="AP444" s="144"/>
      <c r="AQ444" s="142">
        <v>0</v>
      </c>
      <c r="AR444" s="142">
        <v>0</v>
      </c>
      <c r="AS444" s="142">
        <v>0</v>
      </c>
      <c r="AT444" s="142">
        <v>0</v>
      </c>
      <c r="AU444" s="142">
        <v>0</v>
      </c>
      <c r="AV444" s="142">
        <v>0</v>
      </c>
      <c r="AW444" s="142">
        <v>0</v>
      </c>
      <c r="AX444" s="142">
        <v>0</v>
      </c>
      <c r="AY444" s="144">
        <v>0</v>
      </c>
      <c r="AZ444" s="142">
        <v>0</v>
      </c>
      <c r="BA444" s="142">
        <v>0</v>
      </c>
      <c r="BB444" s="144">
        <v>0</v>
      </c>
      <c r="BC444" s="144">
        <v>0</v>
      </c>
      <c r="BD444" s="143">
        <v>0</v>
      </c>
      <c r="BE444" s="144"/>
      <c r="BF444" s="144"/>
      <c r="BG444" s="144"/>
      <c r="BH444" s="144"/>
      <c r="BI444" s="142">
        <v>0</v>
      </c>
      <c r="BJ444" s="142">
        <v>0</v>
      </c>
      <c r="BK444" s="142">
        <v>0</v>
      </c>
      <c r="BL444" s="142">
        <v>0</v>
      </c>
      <c r="BM444" s="142">
        <v>0</v>
      </c>
      <c r="BN444" s="142">
        <v>0</v>
      </c>
      <c r="BO444" s="142">
        <v>0</v>
      </c>
      <c r="BP444" s="142">
        <v>0</v>
      </c>
      <c r="BQ444" s="144">
        <v>0</v>
      </c>
      <c r="BR444" s="142">
        <v>0</v>
      </c>
      <c r="BS444" s="142">
        <v>0</v>
      </c>
      <c r="BT444" s="144">
        <v>0</v>
      </c>
      <c r="BU444" s="144">
        <v>0</v>
      </c>
      <c r="BV444" s="143">
        <v>0</v>
      </c>
      <c r="BW444" s="144"/>
      <c r="BX444" s="144"/>
      <c r="BY444" s="144"/>
      <c r="BZ444" s="144"/>
      <c r="CA444" s="142">
        <v>0</v>
      </c>
      <c r="CB444" s="142">
        <v>0</v>
      </c>
      <c r="CC444" s="142">
        <v>0</v>
      </c>
      <c r="CD444" s="142">
        <v>0</v>
      </c>
      <c r="CE444" s="142">
        <v>0</v>
      </c>
      <c r="CF444" s="142">
        <v>0</v>
      </c>
      <c r="CG444" s="142">
        <v>0</v>
      </c>
      <c r="CH444" s="142">
        <v>0</v>
      </c>
      <c r="CI444" s="144">
        <v>0</v>
      </c>
      <c r="CJ444" s="142">
        <v>0</v>
      </c>
      <c r="CK444" s="142">
        <v>0</v>
      </c>
      <c r="CL444" s="144">
        <v>0</v>
      </c>
      <c r="CM444" s="144">
        <v>0</v>
      </c>
      <c r="CN444" s="143">
        <v>0</v>
      </c>
      <c r="CO444" s="144"/>
      <c r="CP444" s="144"/>
      <c r="CQ444" s="144"/>
      <c r="CR444" s="144"/>
      <c r="CS444" s="142">
        <v>0</v>
      </c>
      <c r="CT444" s="142">
        <v>0</v>
      </c>
      <c r="CU444" s="142">
        <v>0</v>
      </c>
      <c r="CV444" s="142">
        <v>0</v>
      </c>
      <c r="CW444" s="142">
        <v>0</v>
      </c>
      <c r="CX444" s="142">
        <v>0</v>
      </c>
      <c r="CY444" s="142">
        <v>0</v>
      </c>
      <c r="CZ444" s="142">
        <v>0</v>
      </c>
      <c r="DA444" s="144">
        <v>0</v>
      </c>
      <c r="DB444" s="142">
        <v>0</v>
      </c>
      <c r="DC444" s="142">
        <v>0</v>
      </c>
      <c r="DD444" s="144">
        <v>0</v>
      </c>
      <c r="DE444" s="144">
        <v>0</v>
      </c>
      <c r="DF444" s="143">
        <v>0</v>
      </c>
    </row>
    <row r="445" spans="1:110" s="111" customFormat="1" ht="12.75" hidden="1" customHeight="1" outlineLevel="3" x14ac:dyDescent="0.3">
      <c r="A445" s="157">
        <v>3701</v>
      </c>
      <c r="B445" s="157" t="s">
        <v>679</v>
      </c>
      <c r="C445" s="157"/>
      <c r="D445" s="157"/>
      <c r="E445" s="157"/>
      <c r="F445" s="142">
        <v>0</v>
      </c>
      <c r="G445" s="142">
        <v>0</v>
      </c>
      <c r="H445" s="142">
        <v>0</v>
      </c>
      <c r="I445" s="142">
        <v>0</v>
      </c>
      <c r="J445" s="142">
        <v>0</v>
      </c>
      <c r="K445" s="142">
        <v>0</v>
      </c>
      <c r="L445" s="142">
        <v>0</v>
      </c>
      <c r="M445" s="142">
        <v>0</v>
      </c>
      <c r="N445" s="142">
        <v>0</v>
      </c>
      <c r="O445" s="142">
        <v>0</v>
      </c>
      <c r="P445" s="142">
        <v>0</v>
      </c>
      <c r="Q445" s="142">
        <v>0</v>
      </c>
      <c r="R445" s="142" t="s">
        <v>61</v>
      </c>
      <c r="S445" s="142">
        <v>0</v>
      </c>
      <c r="T445" s="143">
        <v>0</v>
      </c>
      <c r="U445" s="158"/>
      <c r="V445" s="158"/>
      <c r="W445" s="158"/>
      <c r="X445" s="158"/>
      <c r="Y445" s="159">
        <v>0</v>
      </c>
      <c r="Z445" s="159">
        <v>0</v>
      </c>
      <c r="AA445" s="159">
        <v>0</v>
      </c>
      <c r="AB445" s="159">
        <v>0</v>
      </c>
      <c r="AC445" s="159">
        <v>0</v>
      </c>
      <c r="AD445" s="159">
        <v>0</v>
      </c>
      <c r="AE445" s="159">
        <v>0</v>
      </c>
      <c r="AF445" s="159">
        <v>0</v>
      </c>
      <c r="AG445" s="158">
        <v>0</v>
      </c>
      <c r="AH445" s="159">
        <v>0</v>
      </c>
      <c r="AI445" s="159">
        <v>0</v>
      </c>
      <c r="AJ445" s="158">
        <v>0</v>
      </c>
      <c r="AK445" s="158">
        <v>0</v>
      </c>
      <c r="AL445" s="160">
        <v>0</v>
      </c>
      <c r="AM445" s="158"/>
      <c r="AN445" s="158"/>
      <c r="AO445" s="158"/>
      <c r="AP445" s="158"/>
      <c r="AQ445" s="159">
        <v>0</v>
      </c>
      <c r="AR445" s="159">
        <v>0</v>
      </c>
      <c r="AS445" s="159">
        <v>0</v>
      </c>
      <c r="AT445" s="159">
        <v>0</v>
      </c>
      <c r="AU445" s="159">
        <v>0</v>
      </c>
      <c r="AV445" s="159">
        <v>0</v>
      </c>
      <c r="AW445" s="159">
        <v>0</v>
      </c>
      <c r="AX445" s="159">
        <v>0</v>
      </c>
      <c r="AY445" s="158">
        <v>0</v>
      </c>
      <c r="AZ445" s="159">
        <v>0</v>
      </c>
      <c r="BA445" s="159">
        <v>0</v>
      </c>
      <c r="BB445" s="158">
        <v>0</v>
      </c>
      <c r="BC445" s="158">
        <v>0</v>
      </c>
      <c r="BD445" s="160">
        <v>0</v>
      </c>
      <c r="BE445" s="158"/>
      <c r="BF445" s="158"/>
      <c r="BG445" s="158"/>
      <c r="BH445" s="158"/>
      <c r="BI445" s="159">
        <v>0</v>
      </c>
      <c r="BJ445" s="159">
        <v>0</v>
      </c>
      <c r="BK445" s="159">
        <v>0</v>
      </c>
      <c r="BL445" s="159">
        <v>0</v>
      </c>
      <c r="BM445" s="159">
        <v>0</v>
      </c>
      <c r="BN445" s="159">
        <v>0</v>
      </c>
      <c r="BO445" s="159">
        <v>0</v>
      </c>
      <c r="BP445" s="159">
        <v>0</v>
      </c>
      <c r="BQ445" s="158">
        <v>0</v>
      </c>
      <c r="BR445" s="159">
        <v>0</v>
      </c>
      <c r="BS445" s="159">
        <v>0</v>
      </c>
      <c r="BT445" s="158">
        <v>0</v>
      </c>
      <c r="BU445" s="158">
        <v>0</v>
      </c>
      <c r="BV445" s="160">
        <v>0</v>
      </c>
      <c r="BW445" s="158"/>
      <c r="BX445" s="158"/>
      <c r="BY445" s="158"/>
      <c r="BZ445" s="158"/>
      <c r="CA445" s="159">
        <v>0</v>
      </c>
      <c r="CB445" s="159">
        <v>0</v>
      </c>
      <c r="CC445" s="159">
        <v>0</v>
      </c>
      <c r="CD445" s="159">
        <v>0</v>
      </c>
      <c r="CE445" s="159">
        <v>0</v>
      </c>
      <c r="CF445" s="159">
        <v>0</v>
      </c>
      <c r="CG445" s="159">
        <v>0</v>
      </c>
      <c r="CH445" s="159">
        <v>0</v>
      </c>
      <c r="CI445" s="158">
        <v>0</v>
      </c>
      <c r="CJ445" s="159">
        <v>0</v>
      </c>
      <c r="CK445" s="159">
        <v>0</v>
      </c>
      <c r="CL445" s="158">
        <v>0</v>
      </c>
      <c r="CM445" s="158">
        <v>0</v>
      </c>
      <c r="CN445" s="160">
        <v>0</v>
      </c>
      <c r="CO445" s="158"/>
      <c r="CP445" s="158"/>
      <c r="CQ445" s="158"/>
      <c r="CR445" s="158"/>
      <c r="CS445" s="159">
        <v>0</v>
      </c>
      <c r="CT445" s="159">
        <v>0</v>
      </c>
      <c r="CU445" s="159">
        <v>0</v>
      </c>
      <c r="CV445" s="159">
        <v>0</v>
      </c>
      <c r="CW445" s="159">
        <v>0</v>
      </c>
      <c r="CX445" s="159">
        <v>0</v>
      </c>
      <c r="CY445" s="159">
        <v>0</v>
      </c>
      <c r="CZ445" s="159">
        <v>0</v>
      </c>
      <c r="DA445" s="158">
        <v>0</v>
      </c>
      <c r="DB445" s="159">
        <v>0</v>
      </c>
      <c r="DC445" s="159">
        <v>0</v>
      </c>
      <c r="DD445" s="158">
        <v>0</v>
      </c>
      <c r="DE445" s="158">
        <v>0</v>
      </c>
      <c r="DF445" s="160">
        <v>0</v>
      </c>
    </row>
    <row r="446" spans="1:110" s="111" customFormat="1" ht="12.75" hidden="1" customHeight="1" outlineLevel="3" x14ac:dyDescent="0.3">
      <c r="A446" s="157">
        <v>3702</v>
      </c>
      <c r="B446" s="157" t="s">
        <v>680</v>
      </c>
      <c r="C446" s="157"/>
      <c r="D446" s="157"/>
      <c r="E446" s="157"/>
      <c r="F446" s="142">
        <v>0</v>
      </c>
      <c r="G446" s="142">
        <v>0</v>
      </c>
      <c r="H446" s="142">
        <v>0</v>
      </c>
      <c r="I446" s="142">
        <v>0</v>
      </c>
      <c r="J446" s="142">
        <v>0</v>
      </c>
      <c r="K446" s="142">
        <v>0</v>
      </c>
      <c r="L446" s="142">
        <v>0</v>
      </c>
      <c r="M446" s="142">
        <v>0</v>
      </c>
      <c r="N446" s="142">
        <v>0</v>
      </c>
      <c r="O446" s="142">
        <v>0</v>
      </c>
      <c r="P446" s="142">
        <v>0</v>
      </c>
      <c r="Q446" s="142">
        <v>0</v>
      </c>
      <c r="R446" s="142" t="s">
        <v>61</v>
      </c>
      <c r="S446" s="142">
        <v>0</v>
      </c>
      <c r="T446" s="143">
        <v>0</v>
      </c>
      <c r="U446" s="158"/>
      <c r="V446" s="158"/>
      <c r="W446" s="158"/>
      <c r="X446" s="158"/>
      <c r="Y446" s="159">
        <v>0</v>
      </c>
      <c r="Z446" s="159">
        <v>0</v>
      </c>
      <c r="AA446" s="159">
        <v>0</v>
      </c>
      <c r="AB446" s="159">
        <v>0</v>
      </c>
      <c r="AC446" s="159">
        <v>0</v>
      </c>
      <c r="AD446" s="159">
        <v>0</v>
      </c>
      <c r="AE446" s="159">
        <v>0</v>
      </c>
      <c r="AF446" s="159">
        <v>0</v>
      </c>
      <c r="AG446" s="158">
        <v>0</v>
      </c>
      <c r="AH446" s="159">
        <v>0</v>
      </c>
      <c r="AI446" s="159">
        <v>0</v>
      </c>
      <c r="AJ446" s="158">
        <v>0</v>
      </c>
      <c r="AK446" s="158">
        <v>0</v>
      </c>
      <c r="AL446" s="160">
        <v>0</v>
      </c>
      <c r="AM446" s="158"/>
      <c r="AN446" s="158"/>
      <c r="AO446" s="158"/>
      <c r="AP446" s="158"/>
      <c r="AQ446" s="159">
        <v>0</v>
      </c>
      <c r="AR446" s="159">
        <v>0</v>
      </c>
      <c r="AS446" s="159">
        <v>0</v>
      </c>
      <c r="AT446" s="159">
        <v>0</v>
      </c>
      <c r="AU446" s="159">
        <v>0</v>
      </c>
      <c r="AV446" s="159">
        <v>0</v>
      </c>
      <c r="AW446" s="159">
        <v>0</v>
      </c>
      <c r="AX446" s="159">
        <v>0</v>
      </c>
      <c r="AY446" s="158">
        <v>0</v>
      </c>
      <c r="AZ446" s="159">
        <v>0</v>
      </c>
      <c r="BA446" s="159">
        <v>0</v>
      </c>
      <c r="BB446" s="158">
        <v>0</v>
      </c>
      <c r="BC446" s="158">
        <v>0</v>
      </c>
      <c r="BD446" s="160">
        <v>0</v>
      </c>
      <c r="BE446" s="158"/>
      <c r="BF446" s="158"/>
      <c r="BG446" s="158"/>
      <c r="BH446" s="158"/>
      <c r="BI446" s="159">
        <v>0</v>
      </c>
      <c r="BJ446" s="159">
        <v>0</v>
      </c>
      <c r="BK446" s="159">
        <v>0</v>
      </c>
      <c r="BL446" s="159">
        <v>0</v>
      </c>
      <c r="BM446" s="159">
        <v>0</v>
      </c>
      <c r="BN446" s="159">
        <v>0</v>
      </c>
      <c r="BO446" s="159">
        <v>0</v>
      </c>
      <c r="BP446" s="159">
        <v>0</v>
      </c>
      <c r="BQ446" s="158">
        <v>0</v>
      </c>
      <c r="BR446" s="159">
        <v>0</v>
      </c>
      <c r="BS446" s="159">
        <v>0</v>
      </c>
      <c r="BT446" s="158">
        <v>0</v>
      </c>
      <c r="BU446" s="158">
        <v>0</v>
      </c>
      <c r="BV446" s="160">
        <v>0</v>
      </c>
      <c r="BW446" s="158"/>
      <c r="BX446" s="158"/>
      <c r="BY446" s="158"/>
      <c r="BZ446" s="158"/>
      <c r="CA446" s="159">
        <v>0</v>
      </c>
      <c r="CB446" s="159">
        <v>0</v>
      </c>
      <c r="CC446" s="159">
        <v>0</v>
      </c>
      <c r="CD446" s="159">
        <v>0</v>
      </c>
      <c r="CE446" s="159">
        <v>0</v>
      </c>
      <c r="CF446" s="159">
        <v>0</v>
      </c>
      <c r="CG446" s="159">
        <v>0</v>
      </c>
      <c r="CH446" s="159">
        <v>0</v>
      </c>
      <c r="CI446" s="158">
        <v>0</v>
      </c>
      <c r="CJ446" s="159">
        <v>0</v>
      </c>
      <c r="CK446" s="159">
        <v>0</v>
      </c>
      <c r="CL446" s="158">
        <v>0</v>
      </c>
      <c r="CM446" s="158">
        <v>0</v>
      </c>
      <c r="CN446" s="160">
        <v>0</v>
      </c>
      <c r="CO446" s="158"/>
      <c r="CP446" s="158"/>
      <c r="CQ446" s="158"/>
      <c r="CR446" s="158"/>
      <c r="CS446" s="159">
        <v>0</v>
      </c>
      <c r="CT446" s="159">
        <v>0</v>
      </c>
      <c r="CU446" s="159">
        <v>0</v>
      </c>
      <c r="CV446" s="159">
        <v>0</v>
      </c>
      <c r="CW446" s="159">
        <v>0</v>
      </c>
      <c r="CX446" s="159">
        <v>0</v>
      </c>
      <c r="CY446" s="159">
        <v>0</v>
      </c>
      <c r="CZ446" s="159">
        <v>0</v>
      </c>
      <c r="DA446" s="158">
        <v>0</v>
      </c>
      <c r="DB446" s="159">
        <v>0</v>
      </c>
      <c r="DC446" s="159">
        <v>0</v>
      </c>
      <c r="DD446" s="158">
        <v>0</v>
      </c>
      <c r="DE446" s="158">
        <v>0</v>
      </c>
      <c r="DF446" s="160">
        <v>0</v>
      </c>
    </row>
    <row r="447" spans="1:110" s="5" customFormat="1" ht="12.75" hidden="1" customHeight="1" outlineLevel="3" x14ac:dyDescent="0.25">
      <c r="A447" s="141">
        <v>3800</v>
      </c>
      <c r="B447" s="141" t="s">
        <v>681</v>
      </c>
      <c r="C447" s="141"/>
      <c r="D447" s="141"/>
      <c r="E447" s="141"/>
      <c r="F447" s="142">
        <v>0</v>
      </c>
      <c r="G447" s="142">
        <v>0</v>
      </c>
      <c r="H447" s="142">
        <v>0</v>
      </c>
      <c r="I447" s="142">
        <v>0</v>
      </c>
      <c r="J447" s="142">
        <v>0</v>
      </c>
      <c r="K447" s="142">
        <v>0</v>
      </c>
      <c r="L447" s="142">
        <v>0</v>
      </c>
      <c r="M447" s="142">
        <v>0</v>
      </c>
      <c r="N447" s="142">
        <v>0</v>
      </c>
      <c r="O447" s="142">
        <v>0</v>
      </c>
      <c r="P447" s="142">
        <v>0</v>
      </c>
      <c r="Q447" s="142">
        <v>0</v>
      </c>
      <c r="R447" s="142" t="s">
        <v>61</v>
      </c>
      <c r="S447" s="142">
        <v>0</v>
      </c>
      <c r="T447" s="143">
        <v>0</v>
      </c>
      <c r="U447" s="144"/>
      <c r="V447" s="144"/>
      <c r="W447" s="144"/>
      <c r="X447" s="144"/>
      <c r="Y447" s="142">
        <v>0</v>
      </c>
      <c r="Z447" s="142">
        <v>0</v>
      </c>
      <c r="AA447" s="142">
        <v>0</v>
      </c>
      <c r="AB447" s="142">
        <v>0</v>
      </c>
      <c r="AC447" s="142">
        <v>0</v>
      </c>
      <c r="AD447" s="142">
        <v>0</v>
      </c>
      <c r="AE447" s="142">
        <v>0</v>
      </c>
      <c r="AF447" s="142">
        <v>0</v>
      </c>
      <c r="AG447" s="144">
        <v>0</v>
      </c>
      <c r="AH447" s="142">
        <v>0</v>
      </c>
      <c r="AI447" s="142">
        <v>0</v>
      </c>
      <c r="AJ447" s="144">
        <v>0</v>
      </c>
      <c r="AK447" s="144">
        <v>0</v>
      </c>
      <c r="AL447" s="143">
        <v>0</v>
      </c>
      <c r="AM447" s="144"/>
      <c r="AN447" s="144"/>
      <c r="AO447" s="144"/>
      <c r="AP447" s="144"/>
      <c r="AQ447" s="142">
        <v>0</v>
      </c>
      <c r="AR447" s="142">
        <v>0</v>
      </c>
      <c r="AS447" s="142">
        <v>0</v>
      </c>
      <c r="AT447" s="142">
        <v>0</v>
      </c>
      <c r="AU447" s="142">
        <v>0</v>
      </c>
      <c r="AV447" s="142">
        <v>0</v>
      </c>
      <c r="AW447" s="142">
        <v>0</v>
      </c>
      <c r="AX447" s="142">
        <v>0</v>
      </c>
      <c r="AY447" s="144">
        <v>0</v>
      </c>
      <c r="AZ447" s="142">
        <v>0</v>
      </c>
      <c r="BA447" s="142">
        <v>0</v>
      </c>
      <c r="BB447" s="144">
        <v>0</v>
      </c>
      <c r="BC447" s="144">
        <v>0</v>
      </c>
      <c r="BD447" s="143">
        <v>0</v>
      </c>
      <c r="BE447" s="144"/>
      <c r="BF447" s="144"/>
      <c r="BG447" s="144"/>
      <c r="BH447" s="144"/>
      <c r="BI447" s="142">
        <v>0</v>
      </c>
      <c r="BJ447" s="142">
        <v>0</v>
      </c>
      <c r="BK447" s="142">
        <v>0</v>
      </c>
      <c r="BL447" s="142">
        <v>0</v>
      </c>
      <c r="BM447" s="142">
        <v>0</v>
      </c>
      <c r="BN447" s="142">
        <v>0</v>
      </c>
      <c r="BO447" s="142">
        <v>0</v>
      </c>
      <c r="BP447" s="142">
        <v>0</v>
      </c>
      <c r="BQ447" s="144">
        <v>0</v>
      </c>
      <c r="BR447" s="142">
        <v>0</v>
      </c>
      <c r="BS447" s="142">
        <v>0</v>
      </c>
      <c r="BT447" s="144">
        <v>0</v>
      </c>
      <c r="BU447" s="144">
        <v>0</v>
      </c>
      <c r="BV447" s="143">
        <v>0</v>
      </c>
      <c r="BW447" s="144"/>
      <c r="BX447" s="144"/>
      <c r="BY447" s="144"/>
      <c r="BZ447" s="144"/>
      <c r="CA447" s="142">
        <v>0</v>
      </c>
      <c r="CB447" s="142">
        <v>0</v>
      </c>
      <c r="CC447" s="142">
        <v>0</v>
      </c>
      <c r="CD447" s="142">
        <v>0</v>
      </c>
      <c r="CE447" s="142">
        <v>0</v>
      </c>
      <c r="CF447" s="142">
        <v>0</v>
      </c>
      <c r="CG447" s="142">
        <v>0</v>
      </c>
      <c r="CH447" s="142">
        <v>0</v>
      </c>
      <c r="CI447" s="144">
        <v>0</v>
      </c>
      <c r="CJ447" s="142">
        <v>0</v>
      </c>
      <c r="CK447" s="142">
        <v>0</v>
      </c>
      <c r="CL447" s="144">
        <v>0</v>
      </c>
      <c r="CM447" s="144">
        <v>0</v>
      </c>
      <c r="CN447" s="143">
        <v>0</v>
      </c>
      <c r="CO447" s="144"/>
      <c r="CP447" s="144"/>
      <c r="CQ447" s="144"/>
      <c r="CR447" s="144"/>
      <c r="CS447" s="142">
        <v>0</v>
      </c>
      <c r="CT447" s="142">
        <v>0</v>
      </c>
      <c r="CU447" s="142">
        <v>0</v>
      </c>
      <c r="CV447" s="142">
        <v>0</v>
      </c>
      <c r="CW447" s="142">
        <v>0</v>
      </c>
      <c r="CX447" s="142">
        <v>0</v>
      </c>
      <c r="CY447" s="142">
        <v>0</v>
      </c>
      <c r="CZ447" s="142">
        <v>0</v>
      </c>
      <c r="DA447" s="144">
        <v>0</v>
      </c>
      <c r="DB447" s="142">
        <v>0</v>
      </c>
      <c r="DC447" s="142">
        <v>0</v>
      </c>
      <c r="DD447" s="144">
        <v>0</v>
      </c>
      <c r="DE447" s="144">
        <v>0</v>
      </c>
      <c r="DF447" s="143">
        <v>0</v>
      </c>
    </row>
    <row r="448" spans="1:110" s="5" customFormat="1" ht="12.75" hidden="1" customHeight="1" outlineLevel="3" x14ac:dyDescent="0.25">
      <c r="A448" s="141">
        <v>3801</v>
      </c>
      <c r="B448" s="141" t="s">
        <v>682</v>
      </c>
      <c r="C448" s="141"/>
      <c r="D448" s="141"/>
      <c r="E448" s="141"/>
      <c r="F448" s="142">
        <v>0</v>
      </c>
      <c r="G448" s="142">
        <v>0</v>
      </c>
      <c r="H448" s="142">
        <v>0</v>
      </c>
      <c r="I448" s="142">
        <v>0</v>
      </c>
      <c r="J448" s="142">
        <v>0</v>
      </c>
      <c r="K448" s="142">
        <v>0</v>
      </c>
      <c r="L448" s="142">
        <v>0</v>
      </c>
      <c r="M448" s="142">
        <v>0</v>
      </c>
      <c r="N448" s="142">
        <v>0</v>
      </c>
      <c r="O448" s="142">
        <v>0</v>
      </c>
      <c r="P448" s="142">
        <v>0</v>
      </c>
      <c r="Q448" s="142">
        <v>0</v>
      </c>
      <c r="R448" s="142" t="s">
        <v>61</v>
      </c>
      <c r="S448" s="142">
        <v>0</v>
      </c>
      <c r="T448" s="143">
        <v>0</v>
      </c>
      <c r="U448" s="144"/>
      <c r="V448" s="144"/>
      <c r="W448" s="144"/>
      <c r="X448" s="144"/>
      <c r="Y448" s="142">
        <v>0</v>
      </c>
      <c r="Z448" s="142">
        <v>0</v>
      </c>
      <c r="AA448" s="142">
        <v>0</v>
      </c>
      <c r="AB448" s="142">
        <v>0</v>
      </c>
      <c r="AC448" s="142">
        <v>0</v>
      </c>
      <c r="AD448" s="142">
        <v>0</v>
      </c>
      <c r="AE448" s="142">
        <v>0</v>
      </c>
      <c r="AF448" s="142">
        <v>0</v>
      </c>
      <c r="AG448" s="144">
        <v>0</v>
      </c>
      <c r="AH448" s="142">
        <v>0</v>
      </c>
      <c r="AI448" s="142">
        <v>0</v>
      </c>
      <c r="AJ448" s="144">
        <v>0</v>
      </c>
      <c r="AK448" s="144">
        <v>0</v>
      </c>
      <c r="AL448" s="143">
        <v>0</v>
      </c>
      <c r="AM448" s="144"/>
      <c r="AN448" s="144"/>
      <c r="AO448" s="144"/>
      <c r="AP448" s="144"/>
      <c r="AQ448" s="142">
        <v>0</v>
      </c>
      <c r="AR448" s="142">
        <v>0</v>
      </c>
      <c r="AS448" s="142">
        <v>0</v>
      </c>
      <c r="AT448" s="142">
        <v>0</v>
      </c>
      <c r="AU448" s="142">
        <v>0</v>
      </c>
      <c r="AV448" s="142">
        <v>0</v>
      </c>
      <c r="AW448" s="142">
        <v>0</v>
      </c>
      <c r="AX448" s="142">
        <v>0</v>
      </c>
      <c r="AY448" s="144">
        <v>0</v>
      </c>
      <c r="AZ448" s="142">
        <v>0</v>
      </c>
      <c r="BA448" s="142">
        <v>0</v>
      </c>
      <c r="BB448" s="144">
        <v>0</v>
      </c>
      <c r="BC448" s="144">
        <v>0</v>
      </c>
      <c r="BD448" s="143">
        <v>0</v>
      </c>
      <c r="BE448" s="144"/>
      <c r="BF448" s="144"/>
      <c r="BG448" s="144"/>
      <c r="BH448" s="144"/>
      <c r="BI448" s="142">
        <v>0</v>
      </c>
      <c r="BJ448" s="142">
        <v>0</v>
      </c>
      <c r="BK448" s="142">
        <v>0</v>
      </c>
      <c r="BL448" s="142">
        <v>0</v>
      </c>
      <c r="BM448" s="142">
        <v>0</v>
      </c>
      <c r="BN448" s="142">
        <v>0</v>
      </c>
      <c r="BO448" s="142">
        <v>0</v>
      </c>
      <c r="BP448" s="142">
        <v>0</v>
      </c>
      <c r="BQ448" s="144">
        <v>0</v>
      </c>
      <c r="BR448" s="142">
        <v>0</v>
      </c>
      <c r="BS448" s="142">
        <v>0</v>
      </c>
      <c r="BT448" s="144">
        <v>0</v>
      </c>
      <c r="BU448" s="144">
        <v>0</v>
      </c>
      <c r="BV448" s="143">
        <v>0</v>
      </c>
      <c r="BW448" s="144"/>
      <c r="BX448" s="144"/>
      <c r="BY448" s="144"/>
      <c r="BZ448" s="144"/>
      <c r="CA448" s="142">
        <v>0</v>
      </c>
      <c r="CB448" s="142">
        <v>0</v>
      </c>
      <c r="CC448" s="142">
        <v>0</v>
      </c>
      <c r="CD448" s="142">
        <v>0</v>
      </c>
      <c r="CE448" s="142">
        <v>0</v>
      </c>
      <c r="CF448" s="142">
        <v>0</v>
      </c>
      <c r="CG448" s="142">
        <v>0</v>
      </c>
      <c r="CH448" s="142">
        <v>0</v>
      </c>
      <c r="CI448" s="144">
        <v>0</v>
      </c>
      <c r="CJ448" s="142">
        <v>0</v>
      </c>
      <c r="CK448" s="142">
        <v>0</v>
      </c>
      <c r="CL448" s="144">
        <v>0</v>
      </c>
      <c r="CM448" s="144">
        <v>0</v>
      </c>
      <c r="CN448" s="143">
        <v>0</v>
      </c>
      <c r="CO448" s="144"/>
      <c r="CP448" s="144"/>
      <c r="CQ448" s="144"/>
      <c r="CR448" s="144"/>
      <c r="CS448" s="142">
        <v>0</v>
      </c>
      <c r="CT448" s="142">
        <v>0</v>
      </c>
      <c r="CU448" s="142">
        <v>0</v>
      </c>
      <c r="CV448" s="142">
        <v>0</v>
      </c>
      <c r="CW448" s="142">
        <v>0</v>
      </c>
      <c r="CX448" s="142">
        <v>0</v>
      </c>
      <c r="CY448" s="142">
        <v>0</v>
      </c>
      <c r="CZ448" s="142">
        <v>0</v>
      </c>
      <c r="DA448" s="144">
        <v>0</v>
      </c>
      <c r="DB448" s="142">
        <v>0</v>
      </c>
      <c r="DC448" s="142">
        <v>0</v>
      </c>
      <c r="DD448" s="144">
        <v>0</v>
      </c>
      <c r="DE448" s="144">
        <v>0</v>
      </c>
      <c r="DF448" s="143">
        <v>0</v>
      </c>
    </row>
    <row r="449" spans="1:110" s="5" customFormat="1" ht="12.75" hidden="1" customHeight="1" outlineLevel="3" x14ac:dyDescent="0.25">
      <c r="A449" s="141">
        <v>3802</v>
      </c>
      <c r="B449" s="141" t="s">
        <v>683</v>
      </c>
      <c r="C449" s="141"/>
      <c r="D449" s="141"/>
      <c r="E449" s="141"/>
      <c r="F449" s="142">
        <v>0</v>
      </c>
      <c r="G449" s="142">
        <v>0</v>
      </c>
      <c r="H449" s="142">
        <v>0</v>
      </c>
      <c r="I449" s="142">
        <v>0</v>
      </c>
      <c r="J449" s="142">
        <v>0</v>
      </c>
      <c r="K449" s="142">
        <v>0</v>
      </c>
      <c r="L449" s="142">
        <v>0</v>
      </c>
      <c r="M449" s="142">
        <v>0</v>
      </c>
      <c r="N449" s="142">
        <v>0</v>
      </c>
      <c r="O449" s="142">
        <v>0</v>
      </c>
      <c r="P449" s="142">
        <v>0</v>
      </c>
      <c r="Q449" s="142">
        <v>0</v>
      </c>
      <c r="R449" s="142" t="s">
        <v>61</v>
      </c>
      <c r="S449" s="142">
        <v>0</v>
      </c>
      <c r="T449" s="143">
        <v>0</v>
      </c>
      <c r="U449" s="144"/>
      <c r="V449" s="144"/>
      <c r="W449" s="144"/>
      <c r="X449" s="144"/>
      <c r="Y449" s="142">
        <v>0</v>
      </c>
      <c r="Z449" s="142">
        <v>0</v>
      </c>
      <c r="AA449" s="142">
        <v>0</v>
      </c>
      <c r="AB449" s="142">
        <v>0</v>
      </c>
      <c r="AC449" s="142">
        <v>0</v>
      </c>
      <c r="AD449" s="142">
        <v>0</v>
      </c>
      <c r="AE449" s="142">
        <v>0</v>
      </c>
      <c r="AF449" s="142">
        <v>0</v>
      </c>
      <c r="AG449" s="144">
        <v>0</v>
      </c>
      <c r="AH449" s="142">
        <v>0</v>
      </c>
      <c r="AI449" s="142">
        <v>0</v>
      </c>
      <c r="AJ449" s="144">
        <v>0</v>
      </c>
      <c r="AK449" s="144">
        <v>0</v>
      </c>
      <c r="AL449" s="143">
        <v>0</v>
      </c>
      <c r="AM449" s="144"/>
      <c r="AN449" s="144"/>
      <c r="AO449" s="144"/>
      <c r="AP449" s="144"/>
      <c r="AQ449" s="142">
        <v>0</v>
      </c>
      <c r="AR449" s="142">
        <v>0</v>
      </c>
      <c r="AS449" s="142">
        <v>0</v>
      </c>
      <c r="AT449" s="142">
        <v>0</v>
      </c>
      <c r="AU449" s="142">
        <v>0</v>
      </c>
      <c r="AV449" s="142">
        <v>0</v>
      </c>
      <c r="AW449" s="142">
        <v>0</v>
      </c>
      <c r="AX449" s="142">
        <v>0</v>
      </c>
      <c r="AY449" s="144">
        <v>0</v>
      </c>
      <c r="AZ449" s="142">
        <v>0</v>
      </c>
      <c r="BA449" s="142">
        <v>0</v>
      </c>
      <c r="BB449" s="144">
        <v>0</v>
      </c>
      <c r="BC449" s="144">
        <v>0</v>
      </c>
      <c r="BD449" s="143">
        <v>0</v>
      </c>
      <c r="BE449" s="144"/>
      <c r="BF449" s="144"/>
      <c r="BG449" s="144"/>
      <c r="BH449" s="144"/>
      <c r="BI449" s="142">
        <v>0</v>
      </c>
      <c r="BJ449" s="142">
        <v>0</v>
      </c>
      <c r="BK449" s="142">
        <v>0</v>
      </c>
      <c r="BL449" s="142">
        <v>0</v>
      </c>
      <c r="BM449" s="142">
        <v>0</v>
      </c>
      <c r="BN449" s="142">
        <v>0</v>
      </c>
      <c r="BO449" s="142">
        <v>0</v>
      </c>
      <c r="BP449" s="142">
        <v>0</v>
      </c>
      <c r="BQ449" s="144">
        <v>0</v>
      </c>
      <c r="BR449" s="142">
        <v>0</v>
      </c>
      <c r="BS449" s="142">
        <v>0</v>
      </c>
      <c r="BT449" s="144">
        <v>0</v>
      </c>
      <c r="BU449" s="144">
        <v>0</v>
      </c>
      <c r="BV449" s="143">
        <v>0</v>
      </c>
      <c r="BW449" s="144"/>
      <c r="BX449" s="144"/>
      <c r="BY449" s="144"/>
      <c r="BZ449" s="144"/>
      <c r="CA449" s="142">
        <v>0</v>
      </c>
      <c r="CB449" s="142">
        <v>0</v>
      </c>
      <c r="CC449" s="142">
        <v>0</v>
      </c>
      <c r="CD449" s="142">
        <v>0</v>
      </c>
      <c r="CE449" s="142">
        <v>0</v>
      </c>
      <c r="CF449" s="142">
        <v>0</v>
      </c>
      <c r="CG449" s="142">
        <v>0</v>
      </c>
      <c r="CH449" s="142">
        <v>0</v>
      </c>
      <c r="CI449" s="144">
        <v>0</v>
      </c>
      <c r="CJ449" s="142">
        <v>0</v>
      </c>
      <c r="CK449" s="142">
        <v>0</v>
      </c>
      <c r="CL449" s="144">
        <v>0</v>
      </c>
      <c r="CM449" s="144">
        <v>0</v>
      </c>
      <c r="CN449" s="143">
        <v>0</v>
      </c>
      <c r="CO449" s="144"/>
      <c r="CP449" s="144"/>
      <c r="CQ449" s="144"/>
      <c r="CR449" s="144"/>
      <c r="CS449" s="142">
        <v>0</v>
      </c>
      <c r="CT449" s="142">
        <v>0</v>
      </c>
      <c r="CU449" s="142">
        <v>0</v>
      </c>
      <c r="CV449" s="142">
        <v>0</v>
      </c>
      <c r="CW449" s="142">
        <v>0</v>
      </c>
      <c r="CX449" s="142">
        <v>0</v>
      </c>
      <c r="CY449" s="142">
        <v>0</v>
      </c>
      <c r="CZ449" s="142">
        <v>0</v>
      </c>
      <c r="DA449" s="144">
        <v>0</v>
      </c>
      <c r="DB449" s="142">
        <v>0</v>
      </c>
      <c r="DC449" s="142">
        <v>0</v>
      </c>
      <c r="DD449" s="144">
        <v>0</v>
      </c>
      <c r="DE449" s="144">
        <v>0</v>
      </c>
      <c r="DF449" s="143">
        <v>0</v>
      </c>
    </row>
    <row r="450" spans="1:110" s="5" customFormat="1" ht="12.75" hidden="1" customHeight="1" outlineLevel="3" x14ac:dyDescent="0.25">
      <c r="A450" s="141">
        <v>3900</v>
      </c>
      <c r="B450" s="141" t="s">
        <v>684</v>
      </c>
      <c r="C450" s="141"/>
      <c r="D450" s="141"/>
      <c r="E450" s="141"/>
      <c r="F450" s="142">
        <v>0</v>
      </c>
      <c r="G450" s="142">
        <v>0</v>
      </c>
      <c r="H450" s="142">
        <v>0</v>
      </c>
      <c r="I450" s="142">
        <v>0</v>
      </c>
      <c r="J450" s="142">
        <v>0</v>
      </c>
      <c r="K450" s="142">
        <v>0</v>
      </c>
      <c r="L450" s="142">
        <v>0</v>
      </c>
      <c r="M450" s="142">
        <v>0</v>
      </c>
      <c r="N450" s="142">
        <v>0</v>
      </c>
      <c r="O450" s="142">
        <v>0</v>
      </c>
      <c r="P450" s="142">
        <v>0</v>
      </c>
      <c r="Q450" s="142">
        <v>0</v>
      </c>
      <c r="R450" s="142" t="s">
        <v>61</v>
      </c>
      <c r="S450" s="142">
        <v>0</v>
      </c>
      <c r="T450" s="143">
        <v>0</v>
      </c>
      <c r="U450" s="144"/>
      <c r="V450" s="144"/>
      <c r="W450" s="144"/>
      <c r="X450" s="144"/>
      <c r="Y450" s="142">
        <v>0</v>
      </c>
      <c r="Z450" s="142">
        <v>0</v>
      </c>
      <c r="AA450" s="142">
        <v>0</v>
      </c>
      <c r="AB450" s="142">
        <v>0</v>
      </c>
      <c r="AC450" s="142">
        <v>0</v>
      </c>
      <c r="AD450" s="142">
        <v>0</v>
      </c>
      <c r="AE450" s="142">
        <v>0</v>
      </c>
      <c r="AF450" s="142">
        <v>0</v>
      </c>
      <c r="AG450" s="144">
        <v>0</v>
      </c>
      <c r="AH450" s="142">
        <v>0</v>
      </c>
      <c r="AI450" s="142">
        <v>0</v>
      </c>
      <c r="AJ450" s="144">
        <v>0</v>
      </c>
      <c r="AK450" s="144">
        <v>0</v>
      </c>
      <c r="AL450" s="143">
        <v>0</v>
      </c>
      <c r="AM450" s="144"/>
      <c r="AN450" s="144"/>
      <c r="AO450" s="144"/>
      <c r="AP450" s="144"/>
      <c r="AQ450" s="142">
        <v>0</v>
      </c>
      <c r="AR450" s="142">
        <v>0</v>
      </c>
      <c r="AS450" s="142">
        <v>0</v>
      </c>
      <c r="AT450" s="142">
        <v>0</v>
      </c>
      <c r="AU450" s="142">
        <v>0</v>
      </c>
      <c r="AV450" s="142">
        <v>0</v>
      </c>
      <c r="AW450" s="142">
        <v>0</v>
      </c>
      <c r="AX450" s="142">
        <v>0</v>
      </c>
      <c r="AY450" s="144">
        <v>0</v>
      </c>
      <c r="AZ450" s="142">
        <v>0</v>
      </c>
      <c r="BA450" s="142">
        <v>0</v>
      </c>
      <c r="BB450" s="144">
        <v>0</v>
      </c>
      <c r="BC450" s="144">
        <v>0</v>
      </c>
      <c r="BD450" s="143">
        <v>0</v>
      </c>
      <c r="BE450" s="144"/>
      <c r="BF450" s="144"/>
      <c r="BG450" s="144"/>
      <c r="BH450" s="144"/>
      <c r="BI450" s="142">
        <v>0</v>
      </c>
      <c r="BJ450" s="142">
        <v>0</v>
      </c>
      <c r="BK450" s="142">
        <v>0</v>
      </c>
      <c r="BL450" s="142">
        <v>0</v>
      </c>
      <c r="BM450" s="142">
        <v>0</v>
      </c>
      <c r="BN450" s="142">
        <v>0</v>
      </c>
      <c r="BO450" s="142">
        <v>0</v>
      </c>
      <c r="BP450" s="142">
        <v>0</v>
      </c>
      <c r="BQ450" s="144">
        <v>0</v>
      </c>
      <c r="BR450" s="142">
        <v>0</v>
      </c>
      <c r="BS450" s="142">
        <v>0</v>
      </c>
      <c r="BT450" s="144">
        <v>0</v>
      </c>
      <c r="BU450" s="144">
        <v>0</v>
      </c>
      <c r="BV450" s="143">
        <v>0</v>
      </c>
      <c r="BW450" s="144"/>
      <c r="BX450" s="144"/>
      <c r="BY450" s="144"/>
      <c r="BZ450" s="144"/>
      <c r="CA450" s="142">
        <v>0</v>
      </c>
      <c r="CB450" s="142">
        <v>0</v>
      </c>
      <c r="CC450" s="142">
        <v>0</v>
      </c>
      <c r="CD450" s="142">
        <v>0</v>
      </c>
      <c r="CE450" s="142">
        <v>0</v>
      </c>
      <c r="CF450" s="142">
        <v>0</v>
      </c>
      <c r="CG450" s="142">
        <v>0</v>
      </c>
      <c r="CH450" s="142">
        <v>0</v>
      </c>
      <c r="CI450" s="144">
        <v>0</v>
      </c>
      <c r="CJ450" s="142">
        <v>0</v>
      </c>
      <c r="CK450" s="142">
        <v>0</v>
      </c>
      <c r="CL450" s="144">
        <v>0</v>
      </c>
      <c r="CM450" s="144">
        <v>0</v>
      </c>
      <c r="CN450" s="143">
        <v>0</v>
      </c>
      <c r="CO450" s="144"/>
      <c r="CP450" s="144"/>
      <c r="CQ450" s="144"/>
      <c r="CR450" s="144"/>
      <c r="CS450" s="142">
        <v>0</v>
      </c>
      <c r="CT450" s="142">
        <v>0</v>
      </c>
      <c r="CU450" s="142">
        <v>0</v>
      </c>
      <c r="CV450" s="142">
        <v>0</v>
      </c>
      <c r="CW450" s="142">
        <v>0</v>
      </c>
      <c r="CX450" s="142">
        <v>0</v>
      </c>
      <c r="CY450" s="142">
        <v>0</v>
      </c>
      <c r="CZ450" s="142">
        <v>0</v>
      </c>
      <c r="DA450" s="144">
        <v>0</v>
      </c>
      <c r="DB450" s="142">
        <v>0</v>
      </c>
      <c r="DC450" s="142">
        <v>0</v>
      </c>
      <c r="DD450" s="144">
        <v>0</v>
      </c>
      <c r="DE450" s="144">
        <v>0</v>
      </c>
      <c r="DF450" s="143">
        <v>0</v>
      </c>
    </row>
    <row r="451" spans="1:110" s="5" customFormat="1" ht="12.75" hidden="1" customHeight="1" outlineLevel="3" x14ac:dyDescent="0.25">
      <c r="A451" s="141">
        <v>3901</v>
      </c>
      <c r="B451" s="141" t="s">
        <v>685</v>
      </c>
      <c r="C451" s="141"/>
      <c r="D451" s="141"/>
      <c r="E451" s="141"/>
      <c r="F451" s="142">
        <v>0</v>
      </c>
      <c r="G451" s="142">
        <v>0</v>
      </c>
      <c r="H451" s="142">
        <v>0</v>
      </c>
      <c r="I451" s="142">
        <v>0</v>
      </c>
      <c r="J451" s="142">
        <v>0</v>
      </c>
      <c r="K451" s="142">
        <v>0</v>
      </c>
      <c r="L451" s="142">
        <v>0</v>
      </c>
      <c r="M451" s="142">
        <v>0</v>
      </c>
      <c r="N451" s="142">
        <v>0</v>
      </c>
      <c r="O451" s="142">
        <v>0</v>
      </c>
      <c r="P451" s="142">
        <v>0</v>
      </c>
      <c r="Q451" s="142">
        <v>0</v>
      </c>
      <c r="R451" s="142" t="s">
        <v>61</v>
      </c>
      <c r="S451" s="142">
        <v>0</v>
      </c>
      <c r="T451" s="143">
        <v>0</v>
      </c>
      <c r="U451" s="144"/>
      <c r="V451" s="144"/>
      <c r="W451" s="144"/>
      <c r="X451" s="144"/>
      <c r="Y451" s="142">
        <v>0</v>
      </c>
      <c r="Z451" s="142">
        <v>0</v>
      </c>
      <c r="AA451" s="142">
        <v>0</v>
      </c>
      <c r="AB451" s="142">
        <v>0</v>
      </c>
      <c r="AC451" s="142">
        <v>0</v>
      </c>
      <c r="AD451" s="142">
        <v>0</v>
      </c>
      <c r="AE451" s="142">
        <v>0</v>
      </c>
      <c r="AF451" s="142">
        <v>0</v>
      </c>
      <c r="AG451" s="144">
        <v>0</v>
      </c>
      <c r="AH451" s="142">
        <v>0</v>
      </c>
      <c r="AI451" s="142">
        <v>0</v>
      </c>
      <c r="AJ451" s="144">
        <v>0</v>
      </c>
      <c r="AK451" s="144">
        <v>0</v>
      </c>
      <c r="AL451" s="143">
        <v>0</v>
      </c>
      <c r="AM451" s="144"/>
      <c r="AN451" s="144"/>
      <c r="AO451" s="144"/>
      <c r="AP451" s="144"/>
      <c r="AQ451" s="142">
        <v>0</v>
      </c>
      <c r="AR451" s="142">
        <v>0</v>
      </c>
      <c r="AS451" s="142">
        <v>0</v>
      </c>
      <c r="AT451" s="142">
        <v>0</v>
      </c>
      <c r="AU451" s="142">
        <v>0</v>
      </c>
      <c r="AV451" s="142">
        <v>0</v>
      </c>
      <c r="AW451" s="142">
        <v>0</v>
      </c>
      <c r="AX451" s="142">
        <v>0</v>
      </c>
      <c r="AY451" s="144">
        <v>0</v>
      </c>
      <c r="AZ451" s="142">
        <v>0</v>
      </c>
      <c r="BA451" s="142">
        <v>0</v>
      </c>
      <c r="BB451" s="144">
        <v>0</v>
      </c>
      <c r="BC451" s="144">
        <v>0</v>
      </c>
      <c r="BD451" s="143">
        <v>0</v>
      </c>
      <c r="BE451" s="144"/>
      <c r="BF451" s="144"/>
      <c r="BG451" s="144"/>
      <c r="BH451" s="144"/>
      <c r="BI451" s="142">
        <v>0</v>
      </c>
      <c r="BJ451" s="142">
        <v>0</v>
      </c>
      <c r="BK451" s="142">
        <v>0</v>
      </c>
      <c r="BL451" s="142">
        <v>0</v>
      </c>
      <c r="BM451" s="142">
        <v>0</v>
      </c>
      <c r="BN451" s="142">
        <v>0</v>
      </c>
      <c r="BO451" s="142">
        <v>0</v>
      </c>
      <c r="BP451" s="142">
        <v>0</v>
      </c>
      <c r="BQ451" s="144">
        <v>0</v>
      </c>
      <c r="BR451" s="142">
        <v>0</v>
      </c>
      <c r="BS451" s="142">
        <v>0</v>
      </c>
      <c r="BT451" s="144">
        <v>0</v>
      </c>
      <c r="BU451" s="144">
        <v>0</v>
      </c>
      <c r="BV451" s="143">
        <v>0</v>
      </c>
      <c r="BW451" s="144"/>
      <c r="BX451" s="144"/>
      <c r="BY451" s="144"/>
      <c r="BZ451" s="144"/>
      <c r="CA451" s="142">
        <v>0</v>
      </c>
      <c r="CB451" s="142">
        <v>0</v>
      </c>
      <c r="CC451" s="142">
        <v>0</v>
      </c>
      <c r="CD451" s="142">
        <v>0</v>
      </c>
      <c r="CE451" s="142">
        <v>0</v>
      </c>
      <c r="CF451" s="142">
        <v>0</v>
      </c>
      <c r="CG451" s="142">
        <v>0</v>
      </c>
      <c r="CH451" s="142">
        <v>0</v>
      </c>
      <c r="CI451" s="144">
        <v>0</v>
      </c>
      <c r="CJ451" s="142">
        <v>0</v>
      </c>
      <c r="CK451" s="142">
        <v>0</v>
      </c>
      <c r="CL451" s="144">
        <v>0</v>
      </c>
      <c r="CM451" s="144">
        <v>0</v>
      </c>
      <c r="CN451" s="143">
        <v>0</v>
      </c>
      <c r="CO451" s="144"/>
      <c r="CP451" s="144"/>
      <c r="CQ451" s="144"/>
      <c r="CR451" s="144"/>
      <c r="CS451" s="142">
        <v>0</v>
      </c>
      <c r="CT451" s="142">
        <v>0</v>
      </c>
      <c r="CU451" s="142">
        <v>0</v>
      </c>
      <c r="CV451" s="142">
        <v>0</v>
      </c>
      <c r="CW451" s="142">
        <v>0</v>
      </c>
      <c r="CX451" s="142">
        <v>0</v>
      </c>
      <c r="CY451" s="142">
        <v>0</v>
      </c>
      <c r="CZ451" s="142">
        <v>0</v>
      </c>
      <c r="DA451" s="144">
        <v>0</v>
      </c>
      <c r="DB451" s="142">
        <v>0</v>
      </c>
      <c r="DC451" s="142">
        <v>0</v>
      </c>
      <c r="DD451" s="144">
        <v>0</v>
      </c>
      <c r="DE451" s="144">
        <v>0</v>
      </c>
      <c r="DF451" s="143">
        <v>0</v>
      </c>
    </row>
    <row r="452" spans="1:110" s="5" customFormat="1" ht="12.75" hidden="1" customHeight="1" outlineLevel="3" x14ac:dyDescent="0.25">
      <c r="A452" s="141">
        <v>3902</v>
      </c>
      <c r="B452" s="141" t="s">
        <v>686</v>
      </c>
      <c r="C452" s="141"/>
      <c r="D452" s="141"/>
      <c r="E452" s="141"/>
      <c r="F452" s="142">
        <v>0</v>
      </c>
      <c r="G452" s="142">
        <v>0</v>
      </c>
      <c r="H452" s="142">
        <v>0</v>
      </c>
      <c r="I452" s="142">
        <v>0</v>
      </c>
      <c r="J452" s="142">
        <v>0</v>
      </c>
      <c r="K452" s="142">
        <v>0</v>
      </c>
      <c r="L452" s="142">
        <v>0</v>
      </c>
      <c r="M452" s="142">
        <v>0</v>
      </c>
      <c r="N452" s="142">
        <v>0</v>
      </c>
      <c r="O452" s="142">
        <v>0</v>
      </c>
      <c r="P452" s="142">
        <v>0</v>
      </c>
      <c r="Q452" s="142">
        <v>0</v>
      </c>
      <c r="R452" s="142" t="s">
        <v>61</v>
      </c>
      <c r="S452" s="142">
        <v>0</v>
      </c>
      <c r="T452" s="143">
        <v>0</v>
      </c>
      <c r="U452" s="144"/>
      <c r="V452" s="144"/>
      <c r="W452" s="144"/>
      <c r="X452" s="144"/>
      <c r="Y452" s="142">
        <v>0</v>
      </c>
      <c r="Z452" s="142">
        <v>0</v>
      </c>
      <c r="AA452" s="142">
        <v>0</v>
      </c>
      <c r="AB452" s="142">
        <v>0</v>
      </c>
      <c r="AC452" s="142">
        <v>0</v>
      </c>
      <c r="AD452" s="142">
        <v>0</v>
      </c>
      <c r="AE452" s="142">
        <v>0</v>
      </c>
      <c r="AF452" s="142">
        <v>0</v>
      </c>
      <c r="AG452" s="144">
        <v>0</v>
      </c>
      <c r="AH452" s="142">
        <v>0</v>
      </c>
      <c r="AI452" s="142">
        <v>0</v>
      </c>
      <c r="AJ452" s="144">
        <v>0</v>
      </c>
      <c r="AK452" s="144">
        <v>0</v>
      </c>
      <c r="AL452" s="143">
        <v>0</v>
      </c>
      <c r="AM452" s="144"/>
      <c r="AN452" s="144"/>
      <c r="AO452" s="144"/>
      <c r="AP452" s="144"/>
      <c r="AQ452" s="142">
        <v>0</v>
      </c>
      <c r="AR452" s="142">
        <v>0</v>
      </c>
      <c r="AS452" s="142">
        <v>0</v>
      </c>
      <c r="AT452" s="142">
        <v>0</v>
      </c>
      <c r="AU452" s="142">
        <v>0</v>
      </c>
      <c r="AV452" s="142">
        <v>0</v>
      </c>
      <c r="AW452" s="142">
        <v>0</v>
      </c>
      <c r="AX452" s="142">
        <v>0</v>
      </c>
      <c r="AY452" s="144">
        <v>0</v>
      </c>
      <c r="AZ452" s="142">
        <v>0</v>
      </c>
      <c r="BA452" s="142">
        <v>0</v>
      </c>
      <c r="BB452" s="144">
        <v>0</v>
      </c>
      <c r="BC452" s="144">
        <v>0</v>
      </c>
      <c r="BD452" s="143">
        <v>0</v>
      </c>
      <c r="BE452" s="144"/>
      <c r="BF452" s="144"/>
      <c r="BG452" s="144"/>
      <c r="BH452" s="144"/>
      <c r="BI452" s="142">
        <v>0</v>
      </c>
      <c r="BJ452" s="142">
        <v>0</v>
      </c>
      <c r="BK452" s="142">
        <v>0</v>
      </c>
      <c r="BL452" s="142">
        <v>0</v>
      </c>
      <c r="BM452" s="142">
        <v>0</v>
      </c>
      <c r="BN452" s="142">
        <v>0</v>
      </c>
      <c r="BO452" s="142">
        <v>0</v>
      </c>
      <c r="BP452" s="142">
        <v>0</v>
      </c>
      <c r="BQ452" s="144">
        <v>0</v>
      </c>
      <c r="BR452" s="142">
        <v>0</v>
      </c>
      <c r="BS452" s="142">
        <v>0</v>
      </c>
      <c r="BT452" s="144">
        <v>0</v>
      </c>
      <c r="BU452" s="144">
        <v>0</v>
      </c>
      <c r="BV452" s="143">
        <v>0</v>
      </c>
      <c r="BW452" s="144"/>
      <c r="BX452" s="144"/>
      <c r="BY452" s="144"/>
      <c r="BZ452" s="144"/>
      <c r="CA452" s="142">
        <v>0</v>
      </c>
      <c r="CB452" s="142">
        <v>0</v>
      </c>
      <c r="CC452" s="142">
        <v>0</v>
      </c>
      <c r="CD452" s="142">
        <v>0</v>
      </c>
      <c r="CE452" s="142">
        <v>0</v>
      </c>
      <c r="CF452" s="142">
        <v>0</v>
      </c>
      <c r="CG452" s="142">
        <v>0</v>
      </c>
      <c r="CH452" s="142">
        <v>0</v>
      </c>
      <c r="CI452" s="144">
        <v>0</v>
      </c>
      <c r="CJ452" s="142">
        <v>0</v>
      </c>
      <c r="CK452" s="142">
        <v>0</v>
      </c>
      <c r="CL452" s="144">
        <v>0</v>
      </c>
      <c r="CM452" s="144">
        <v>0</v>
      </c>
      <c r="CN452" s="143">
        <v>0</v>
      </c>
      <c r="CO452" s="144"/>
      <c r="CP452" s="144"/>
      <c r="CQ452" s="144"/>
      <c r="CR452" s="144"/>
      <c r="CS452" s="142">
        <v>0</v>
      </c>
      <c r="CT452" s="142">
        <v>0</v>
      </c>
      <c r="CU452" s="142">
        <v>0</v>
      </c>
      <c r="CV452" s="142">
        <v>0</v>
      </c>
      <c r="CW452" s="142">
        <v>0</v>
      </c>
      <c r="CX452" s="142">
        <v>0</v>
      </c>
      <c r="CY452" s="142">
        <v>0</v>
      </c>
      <c r="CZ452" s="142">
        <v>0</v>
      </c>
      <c r="DA452" s="144">
        <v>0</v>
      </c>
      <c r="DB452" s="142">
        <v>0</v>
      </c>
      <c r="DC452" s="142">
        <v>0</v>
      </c>
      <c r="DD452" s="144">
        <v>0</v>
      </c>
      <c r="DE452" s="144">
        <v>0</v>
      </c>
      <c r="DF452" s="143">
        <v>0</v>
      </c>
    </row>
    <row r="453" spans="1:110" s="5" customFormat="1" ht="12.75" hidden="1" customHeight="1" outlineLevel="3" x14ac:dyDescent="0.25">
      <c r="A453" s="141">
        <v>3915</v>
      </c>
      <c r="B453" s="141" t="s">
        <v>687</v>
      </c>
      <c r="C453" s="141"/>
      <c r="D453" s="141"/>
      <c r="E453" s="141"/>
      <c r="F453" s="142">
        <v>0</v>
      </c>
      <c r="G453" s="142">
        <v>0</v>
      </c>
      <c r="H453" s="142">
        <v>0</v>
      </c>
      <c r="I453" s="142">
        <v>0</v>
      </c>
      <c r="J453" s="142">
        <v>0</v>
      </c>
      <c r="K453" s="142">
        <v>0</v>
      </c>
      <c r="L453" s="142">
        <v>0</v>
      </c>
      <c r="M453" s="142">
        <v>0</v>
      </c>
      <c r="N453" s="142">
        <v>0</v>
      </c>
      <c r="O453" s="142">
        <v>0</v>
      </c>
      <c r="P453" s="142">
        <v>0</v>
      </c>
      <c r="Q453" s="142">
        <v>0</v>
      </c>
      <c r="R453" s="142" t="s">
        <v>61</v>
      </c>
      <c r="S453" s="142">
        <v>0</v>
      </c>
      <c r="T453" s="143">
        <v>0</v>
      </c>
      <c r="U453" s="144"/>
      <c r="V453" s="144"/>
      <c r="W453" s="144"/>
      <c r="X453" s="144"/>
      <c r="Y453" s="142">
        <v>0</v>
      </c>
      <c r="Z453" s="142">
        <v>0</v>
      </c>
      <c r="AA453" s="142">
        <v>0</v>
      </c>
      <c r="AB453" s="142">
        <v>0</v>
      </c>
      <c r="AC453" s="142">
        <v>0</v>
      </c>
      <c r="AD453" s="142">
        <v>0</v>
      </c>
      <c r="AE453" s="142">
        <v>0</v>
      </c>
      <c r="AF453" s="142">
        <v>0</v>
      </c>
      <c r="AG453" s="144">
        <v>0</v>
      </c>
      <c r="AH453" s="142">
        <v>0</v>
      </c>
      <c r="AI453" s="142">
        <v>0</v>
      </c>
      <c r="AJ453" s="144">
        <v>0</v>
      </c>
      <c r="AK453" s="144">
        <v>0</v>
      </c>
      <c r="AL453" s="143">
        <v>0</v>
      </c>
      <c r="AM453" s="144"/>
      <c r="AN453" s="144"/>
      <c r="AO453" s="144"/>
      <c r="AP453" s="144"/>
      <c r="AQ453" s="142">
        <v>0</v>
      </c>
      <c r="AR453" s="142">
        <v>0</v>
      </c>
      <c r="AS453" s="142">
        <v>0</v>
      </c>
      <c r="AT453" s="142">
        <v>0</v>
      </c>
      <c r="AU453" s="142">
        <v>0</v>
      </c>
      <c r="AV453" s="142">
        <v>0</v>
      </c>
      <c r="AW453" s="142">
        <v>0</v>
      </c>
      <c r="AX453" s="142">
        <v>0</v>
      </c>
      <c r="AY453" s="144">
        <v>0</v>
      </c>
      <c r="AZ453" s="142">
        <v>0</v>
      </c>
      <c r="BA453" s="142">
        <v>0</v>
      </c>
      <c r="BB453" s="144">
        <v>0</v>
      </c>
      <c r="BC453" s="144">
        <v>0</v>
      </c>
      <c r="BD453" s="143">
        <v>0</v>
      </c>
      <c r="BE453" s="144"/>
      <c r="BF453" s="144"/>
      <c r="BG453" s="144"/>
      <c r="BH453" s="144"/>
      <c r="BI453" s="142">
        <v>0</v>
      </c>
      <c r="BJ453" s="142">
        <v>0</v>
      </c>
      <c r="BK453" s="142">
        <v>0</v>
      </c>
      <c r="BL453" s="142">
        <v>0</v>
      </c>
      <c r="BM453" s="142">
        <v>0</v>
      </c>
      <c r="BN453" s="142">
        <v>0</v>
      </c>
      <c r="BO453" s="142">
        <v>0</v>
      </c>
      <c r="BP453" s="142">
        <v>0</v>
      </c>
      <c r="BQ453" s="144">
        <v>0</v>
      </c>
      <c r="BR453" s="142">
        <v>0</v>
      </c>
      <c r="BS453" s="142">
        <v>0</v>
      </c>
      <c r="BT453" s="144">
        <v>0</v>
      </c>
      <c r="BU453" s="144">
        <v>0</v>
      </c>
      <c r="BV453" s="143">
        <v>0</v>
      </c>
      <c r="BW453" s="144"/>
      <c r="BX453" s="144"/>
      <c r="BY453" s="144"/>
      <c r="BZ453" s="144"/>
      <c r="CA453" s="142">
        <v>0</v>
      </c>
      <c r="CB453" s="142">
        <v>0</v>
      </c>
      <c r="CC453" s="142">
        <v>0</v>
      </c>
      <c r="CD453" s="142">
        <v>0</v>
      </c>
      <c r="CE453" s="142">
        <v>0</v>
      </c>
      <c r="CF453" s="142">
        <v>0</v>
      </c>
      <c r="CG453" s="142">
        <v>0</v>
      </c>
      <c r="CH453" s="142">
        <v>0</v>
      </c>
      <c r="CI453" s="144">
        <v>0</v>
      </c>
      <c r="CJ453" s="142">
        <v>0</v>
      </c>
      <c r="CK453" s="142">
        <v>0</v>
      </c>
      <c r="CL453" s="144">
        <v>0</v>
      </c>
      <c r="CM453" s="144">
        <v>0</v>
      </c>
      <c r="CN453" s="143">
        <v>0</v>
      </c>
      <c r="CO453" s="144"/>
      <c r="CP453" s="144"/>
      <c r="CQ453" s="144"/>
      <c r="CR453" s="144"/>
      <c r="CS453" s="142">
        <v>0</v>
      </c>
      <c r="CT453" s="142">
        <v>0</v>
      </c>
      <c r="CU453" s="142">
        <v>0</v>
      </c>
      <c r="CV453" s="142">
        <v>0</v>
      </c>
      <c r="CW453" s="142">
        <v>0</v>
      </c>
      <c r="CX453" s="142">
        <v>0</v>
      </c>
      <c r="CY453" s="142">
        <v>0</v>
      </c>
      <c r="CZ453" s="142">
        <v>0</v>
      </c>
      <c r="DA453" s="144">
        <v>0</v>
      </c>
      <c r="DB453" s="142">
        <v>0</v>
      </c>
      <c r="DC453" s="142">
        <v>0</v>
      </c>
      <c r="DD453" s="144">
        <v>0</v>
      </c>
      <c r="DE453" s="144">
        <v>0</v>
      </c>
      <c r="DF453" s="143">
        <v>0</v>
      </c>
    </row>
    <row r="454" spans="1:110" ht="12.75" hidden="1" customHeight="1" outlineLevel="2" x14ac:dyDescent="0.3">
      <c r="A454" s="138"/>
      <c r="B454" s="5"/>
      <c r="C454" s="5"/>
      <c r="D454" s="5"/>
      <c r="E454" s="5"/>
      <c r="F454" s="142"/>
      <c r="G454" s="142"/>
      <c r="H454" s="142"/>
      <c r="I454" s="142"/>
      <c r="J454" s="142"/>
      <c r="K454" s="142"/>
      <c r="L454" s="142"/>
      <c r="M454" s="142"/>
      <c r="N454" s="142"/>
      <c r="O454" s="142"/>
      <c r="P454" s="142"/>
      <c r="Q454" s="144"/>
      <c r="R454" s="142"/>
      <c r="S454" s="142"/>
      <c r="T454" s="143"/>
      <c r="U454" s="144"/>
      <c r="V454" s="144"/>
      <c r="W454" s="144"/>
      <c r="X454" s="144"/>
      <c r="Y454" s="142"/>
      <c r="Z454" s="142"/>
      <c r="AA454" s="142"/>
      <c r="AB454" s="142"/>
      <c r="AC454" s="142"/>
      <c r="AD454" s="142"/>
      <c r="AE454" s="142"/>
      <c r="AF454" s="142"/>
      <c r="AG454" s="144"/>
      <c r="AH454" s="142"/>
      <c r="AI454" s="142"/>
      <c r="AJ454" s="144"/>
      <c r="AK454" s="144"/>
      <c r="AL454" s="143"/>
      <c r="AM454" s="144"/>
      <c r="AN454" s="144"/>
      <c r="AO454" s="144"/>
      <c r="AP454" s="144"/>
      <c r="AQ454" s="142"/>
      <c r="AR454" s="142"/>
      <c r="AS454" s="142"/>
      <c r="AT454" s="142"/>
      <c r="AU454" s="142"/>
      <c r="AV454" s="142"/>
      <c r="AW454" s="142"/>
      <c r="AX454" s="142"/>
      <c r="AY454" s="144"/>
      <c r="AZ454" s="142"/>
      <c r="BA454" s="142"/>
      <c r="BB454" s="144"/>
      <c r="BC454" s="144"/>
      <c r="BD454" s="143"/>
      <c r="BE454" s="144"/>
      <c r="BF454" s="144"/>
      <c r="BG454" s="144"/>
      <c r="BH454" s="144"/>
      <c r="BI454" s="142"/>
      <c r="BJ454" s="142"/>
      <c r="BK454" s="142"/>
      <c r="BL454" s="142"/>
      <c r="BM454" s="142"/>
      <c r="BN454" s="142"/>
      <c r="BO454" s="142"/>
      <c r="BP454" s="142"/>
      <c r="BQ454" s="144"/>
      <c r="BR454" s="142"/>
      <c r="BS454" s="142"/>
      <c r="BT454" s="144"/>
      <c r="BU454" s="144"/>
      <c r="BV454" s="143"/>
      <c r="BW454" s="144"/>
      <c r="BX454" s="144"/>
      <c r="BY454" s="144"/>
      <c r="BZ454" s="144"/>
      <c r="CA454" s="142"/>
      <c r="CB454" s="142"/>
      <c r="CC454" s="142"/>
      <c r="CD454" s="142"/>
      <c r="CE454" s="142"/>
      <c r="CF454" s="142"/>
      <c r="CG454" s="142"/>
      <c r="CH454" s="142"/>
      <c r="CI454" s="144"/>
      <c r="CJ454" s="142"/>
      <c r="CK454" s="142"/>
      <c r="CL454" s="144"/>
      <c r="CM454" s="144"/>
      <c r="CN454" s="143"/>
      <c r="CO454" s="144"/>
      <c r="CP454" s="144"/>
      <c r="CQ454" s="144"/>
      <c r="CR454" s="144"/>
      <c r="CS454" s="142"/>
      <c r="CT454" s="142"/>
      <c r="CU454" s="142"/>
      <c r="CV454" s="142"/>
      <c r="CW454" s="142"/>
      <c r="CX454" s="142"/>
      <c r="CY454" s="142"/>
      <c r="CZ454" s="142"/>
      <c r="DA454" s="144"/>
      <c r="DB454" s="142"/>
      <c r="DC454" s="142"/>
      <c r="DD454" s="144"/>
      <c r="DE454" s="144"/>
      <c r="DF454" s="143"/>
    </row>
    <row r="455" spans="1:110" s="5" customFormat="1" ht="12.75" hidden="1" customHeight="1" outlineLevel="1" x14ac:dyDescent="0.25">
      <c r="A455" s="141"/>
      <c r="B455" s="141" t="s">
        <v>79</v>
      </c>
      <c r="C455" s="141"/>
      <c r="D455" s="141"/>
      <c r="E455" s="141"/>
      <c r="F455" s="142">
        <f>SUM(F422:F453)</f>
        <v>19290.599999999999</v>
      </c>
      <c r="G455" s="142">
        <f>SUM(G422:G453)</f>
        <v>147434.98279723307</v>
      </c>
      <c r="H455" s="142">
        <f t="shared" ref="H455:T455" si="34">SUM(H422:H453)</f>
        <v>65918.55544515283</v>
      </c>
      <c r="I455" s="142">
        <f t="shared" si="34"/>
        <v>65892.97994175108</v>
      </c>
      <c r="J455" s="142">
        <f t="shared" si="34"/>
        <v>65559.036686836524</v>
      </c>
      <c r="K455" s="142">
        <f t="shared" si="34"/>
        <v>65559.036686836524</v>
      </c>
      <c r="L455" s="142">
        <f t="shared" si="34"/>
        <v>65892.97994175108</v>
      </c>
      <c r="M455" s="142">
        <f t="shared" si="34"/>
        <v>65559.036686836524</v>
      </c>
      <c r="N455" s="142">
        <f t="shared" si="34"/>
        <v>65559.036686836524</v>
      </c>
      <c r="O455" s="142">
        <f t="shared" si="34"/>
        <v>59882.419716751087</v>
      </c>
      <c r="P455" s="142">
        <f t="shared" si="34"/>
        <v>59548.47646183653</v>
      </c>
      <c r="Q455" s="142">
        <f t="shared" si="34"/>
        <v>30523.47646183653</v>
      </c>
      <c r="R455" s="142"/>
      <c r="S455" s="142">
        <f t="shared" si="34"/>
        <v>776620.61751365836</v>
      </c>
      <c r="T455" s="143">
        <f t="shared" si="34"/>
        <v>0</v>
      </c>
      <c r="U455" s="144"/>
      <c r="V455" s="144"/>
      <c r="W455" s="144"/>
      <c r="X455" s="144"/>
      <c r="Y455" s="142">
        <f t="shared" ref="Y455:AL455" si="35">SUM(Y422:Y453)</f>
        <v>123218.71128860116</v>
      </c>
      <c r="Z455" s="142">
        <f t="shared" si="35"/>
        <v>84319.172432771273</v>
      </c>
      <c r="AA455" s="142">
        <f t="shared" si="35"/>
        <v>84319.172432771273</v>
      </c>
      <c r="AB455" s="142">
        <f t="shared" si="35"/>
        <v>84728.562549246271</v>
      </c>
      <c r="AC455" s="142">
        <f t="shared" si="35"/>
        <v>84319.172432771273</v>
      </c>
      <c r="AD455" s="142">
        <f t="shared" si="35"/>
        <v>84319.172432771273</v>
      </c>
      <c r="AE455" s="142">
        <f t="shared" si="35"/>
        <v>84728.562549246271</v>
      </c>
      <c r="AF455" s="142">
        <f t="shared" si="35"/>
        <v>84319.172432771273</v>
      </c>
      <c r="AG455" s="144">
        <f t="shared" si="35"/>
        <v>84319.172432771273</v>
      </c>
      <c r="AH455" s="142">
        <f t="shared" si="35"/>
        <v>77359.540452696267</v>
      </c>
      <c r="AI455" s="142">
        <f t="shared" si="35"/>
        <v>76950.150336221268</v>
      </c>
      <c r="AJ455" s="144">
        <f t="shared" si="35"/>
        <v>41175.150336221268</v>
      </c>
      <c r="AK455" s="144">
        <f t="shared" si="35"/>
        <v>994075.71210886014</v>
      </c>
      <c r="AL455" s="143">
        <f t="shared" si="35"/>
        <v>0</v>
      </c>
      <c r="AM455" s="144"/>
      <c r="AN455" s="144"/>
      <c r="AO455" s="144"/>
      <c r="AP455" s="144"/>
      <c r="AQ455" s="142">
        <f t="shared" ref="AQ455:BD455" si="36">SUM(AQ422:AQ453)</f>
        <v>134416.48535525007</v>
      </c>
      <c r="AR455" s="142">
        <f t="shared" si="36"/>
        <v>94002.097822657117</v>
      </c>
      <c r="AS455" s="142">
        <f t="shared" si="36"/>
        <v>94002.097822657117</v>
      </c>
      <c r="AT455" s="142">
        <f t="shared" si="36"/>
        <v>94430.644642626357</v>
      </c>
      <c r="AU455" s="142">
        <f t="shared" si="36"/>
        <v>94002.097822657117</v>
      </c>
      <c r="AV455" s="142">
        <f t="shared" si="36"/>
        <v>94002.097822657117</v>
      </c>
      <c r="AW455" s="142">
        <f t="shared" si="36"/>
        <v>94430.644642626357</v>
      </c>
      <c r="AX455" s="142">
        <f t="shared" si="36"/>
        <v>94002.097822657117</v>
      </c>
      <c r="AY455" s="144">
        <f t="shared" si="36"/>
        <v>94002.097822657117</v>
      </c>
      <c r="AZ455" s="142">
        <f t="shared" si="36"/>
        <v>86716.801883179854</v>
      </c>
      <c r="BA455" s="142">
        <f t="shared" si="36"/>
        <v>86288.255063210614</v>
      </c>
      <c r="BB455" s="144">
        <f t="shared" si="36"/>
        <v>47608.325063210636</v>
      </c>
      <c r="BC455" s="144">
        <f t="shared" si="36"/>
        <v>1107903.7435860464</v>
      </c>
      <c r="BD455" s="143">
        <f t="shared" si="36"/>
        <v>0</v>
      </c>
      <c r="BE455" s="144"/>
      <c r="BF455" s="144"/>
      <c r="BG455" s="144"/>
      <c r="BH455" s="144"/>
      <c r="BI455" s="142">
        <f t="shared" ref="BI455:BV455" si="37">SUM(BI422:BI453)</f>
        <v>146368.73478082134</v>
      </c>
      <c r="BJ455" s="142">
        <f t="shared" si="37"/>
        <v>104405.22256750167</v>
      </c>
      <c r="BK455" s="142">
        <f t="shared" si="37"/>
        <v>104405.22256750167</v>
      </c>
      <c r="BL455" s="142">
        <f t="shared" si="37"/>
        <v>104853.50079207</v>
      </c>
      <c r="BM455" s="142">
        <f t="shared" si="37"/>
        <v>104405.22256750167</v>
      </c>
      <c r="BN455" s="142">
        <f t="shared" si="37"/>
        <v>104405.22256750167</v>
      </c>
      <c r="BO455" s="142">
        <f t="shared" si="37"/>
        <v>104853.50079207</v>
      </c>
      <c r="BP455" s="142">
        <f t="shared" si="37"/>
        <v>104405.22256750167</v>
      </c>
      <c r="BQ455" s="144">
        <f t="shared" si="37"/>
        <v>104405.22256750167</v>
      </c>
      <c r="BR455" s="142">
        <f t="shared" si="37"/>
        <v>96784.492749840108</v>
      </c>
      <c r="BS455" s="142">
        <f t="shared" si="37"/>
        <v>96336.214525271775</v>
      </c>
      <c r="BT455" s="144">
        <f t="shared" si="37"/>
        <v>54531.552925271775</v>
      </c>
      <c r="BU455" s="144">
        <f t="shared" si="37"/>
        <v>1230159.3319703552</v>
      </c>
      <c r="BV455" s="143">
        <f t="shared" si="37"/>
        <v>0</v>
      </c>
      <c r="BW455" s="144"/>
      <c r="BX455" s="144"/>
      <c r="BY455" s="144"/>
      <c r="BZ455" s="144"/>
      <c r="CA455" s="142">
        <f t="shared" ref="CA455:CN455" si="38">SUM(CA422:CA453)</f>
        <v>155080.38373915263</v>
      </c>
      <c r="CB455" s="142">
        <f t="shared" si="38"/>
        <v>111360.88148801279</v>
      </c>
      <c r="CC455" s="142">
        <f t="shared" si="38"/>
        <v>111360.88148801279</v>
      </c>
      <c r="CD455" s="142">
        <f t="shared" si="38"/>
        <v>111822.60805931815</v>
      </c>
      <c r="CE455" s="142">
        <f t="shared" si="38"/>
        <v>111360.88148801279</v>
      </c>
      <c r="CF455" s="142">
        <f t="shared" si="38"/>
        <v>111360.88148801279</v>
      </c>
      <c r="CG455" s="142">
        <f t="shared" si="38"/>
        <v>111822.60805931815</v>
      </c>
      <c r="CH455" s="142">
        <f t="shared" si="38"/>
        <v>111360.88148801279</v>
      </c>
      <c r="CI455" s="144">
        <f t="shared" si="38"/>
        <v>111360.88148801279</v>
      </c>
      <c r="CJ455" s="142">
        <f t="shared" si="38"/>
        <v>103511.52977582136</v>
      </c>
      <c r="CK455" s="142">
        <f t="shared" si="38"/>
        <v>103049.80320451599</v>
      </c>
      <c r="CL455" s="144">
        <f t="shared" si="38"/>
        <v>58736.861908516024</v>
      </c>
      <c r="CM455" s="144">
        <f t="shared" si="38"/>
        <v>1312189.0836747191</v>
      </c>
      <c r="CN455" s="143">
        <f t="shared" si="38"/>
        <v>0</v>
      </c>
      <c r="CO455" s="144"/>
      <c r="CP455" s="144"/>
      <c r="CQ455" s="144"/>
      <c r="CR455" s="144"/>
      <c r="CS455" s="142">
        <f t="shared" ref="CS455:DF455" si="39">SUM(CS422:CS453)</f>
        <v>162308.88938275861</v>
      </c>
      <c r="CT455" s="142">
        <f t="shared" si="39"/>
        <v>107989.45677342247</v>
      </c>
      <c r="CU455" s="142">
        <f t="shared" si="39"/>
        <v>107989.45677342247</v>
      </c>
      <c r="CV455" s="142">
        <f t="shared" si="39"/>
        <v>107989.45677342247</v>
      </c>
      <c r="CW455" s="142">
        <f t="shared" si="39"/>
        <v>107989.45677342247</v>
      </c>
      <c r="CX455" s="142">
        <f t="shared" si="39"/>
        <v>107989.45677342247</v>
      </c>
      <c r="CY455" s="142">
        <f t="shared" si="39"/>
        <v>107989.45677342247</v>
      </c>
      <c r="CZ455" s="142">
        <f t="shared" si="39"/>
        <v>107989.45677342247</v>
      </c>
      <c r="DA455" s="144">
        <f t="shared" si="39"/>
        <v>107989.45677342247</v>
      </c>
      <c r="DB455" s="142">
        <f t="shared" si="39"/>
        <v>99429.046141420782</v>
      </c>
      <c r="DC455" s="142">
        <f t="shared" si="39"/>
        <v>99429.046141420782</v>
      </c>
      <c r="DD455" s="144">
        <f t="shared" si="39"/>
        <v>59376.964585420807</v>
      </c>
      <c r="DE455" s="144">
        <f t="shared" si="39"/>
        <v>1284459.6004384009</v>
      </c>
      <c r="DF455" s="143">
        <f t="shared" si="39"/>
        <v>0</v>
      </c>
    </row>
    <row r="456" spans="1:110" ht="12.75" hidden="1" customHeight="1" outlineLevel="1" x14ac:dyDescent="0.3">
      <c r="A456" s="138"/>
      <c r="B456" s="153"/>
      <c r="C456" s="153"/>
      <c r="D456" s="153"/>
      <c r="E456" s="153"/>
      <c r="F456" s="155"/>
      <c r="G456" s="155"/>
      <c r="H456" s="155"/>
      <c r="I456" s="155"/>
      <c r="J456" s="155"/>
      <c r="K456" s="155"/>
      <c r="L456" s="155"/>
      <c r="M456" s="155"/>
      <c r="N456" s="155"/>
      <c r="O456" s="155"/>
      <c r="P456" s="155"/>
      <c r="Q456" s="155"/>
      <c r="R456" s="155"/>
      <c r="S456" s="155"/>
      <c r="T456" s="156"/>
      <c r="U456" s="155"/>
      <c r="V456" s="155"/>
      <c r="W456" s="155"/>
      <c r="X456" s="155"/>
      <c r="Y456" s="155"/>
      <c r="Z456" s="155"/>
      <c r="AA456" s="155"/>
      <c r="AB456" s="155"/>
      <c r="AC456" s="155"/>
      <c r="AD456" s="155"/>
      <c r="AE456" s="155"/>
      <c r="AF456" s="155"/>
      <c r="AG456" s="155"/>
      <c r="AH456" s="155"/>
      <c r="AI456" s="155"/>
      <c r="AJ456" s="155"/>
      <c r="AK456" s="155"/>
      <c r="AL456" s="156"/>
      <c r="AM456" s="155"/>
      <c r="AN456" s="155"/>
      <c r="AO456" s="155"/>
      <c r="AP456" s="155"/>
      <c r="AQ456" s="155"/>
      <c r="AR456" s="155"/>
      <c r="AS456" s="155"/>
      <c r="AT456" s="155"/>
      <c r="AU456" s="155"/>
      <c r="AV456" s="155"/>
      <c r="AW456" s="155"/>
      <c r="AX456" s="155"/>
      <c r="AY456" s="155"/>
      <c r="AZ456" s="155"/>
      <c r="BA456" s="155"/>
      <c r="BB456" s="155"/>
      <c r="BC456" s="155"/>
      <c r="BD456" s="156"/>
      <c r="BE456" s="155"/>
      <c r="BF456" s="155"/>
      <c r="BG456" s="155"/>
      <c r="BH456" s="155"/>
      <c r="BI456" s="155"/>
      <c r="BJ456" s="155"/>
      <c r="BK456" s="155"/>
      <c r="BL456" s="155"/>
      <c r="BM456" s="155"/>
      <c r="BN456" s="155"/>
      <c r="BO456" s="155"/>
      <c r="BP456" s="155"/>
      <c r="BQ456" s="155"/>
      <c r="BR456" s="155"/>
      <c r="BS456" s="155"/>
      <c r="BT456" s="155"/>
      <c r="BU456" s="155"/>
      <c r="BV456" s="156"/>
      <c r="BW456" s="155"/>
      <c r="BX456" s="155"/>
      <c r="BY456" s="155"/>
      <c r="BZ456" s="155"/>
      <c r="CA456" s="155"/>
      <c r="CB456" s="155"/>
      <c r="CC456" s="155"/>
      <c r="CD456" s="155"/>
      <c r="CE456" s="155"/>
      <c r="CF456" s="155"/>
      <c r="CG456" s="155"/>
      <c r="CH456" s="155"/>
      <c r="CI456" s="155"/>
      <c r="CJ456" s="155"/>
      <c r="CK456" s="155"/>
      <c r="CL456" s="155"/>
      <c r="CM456" s="155"/>
      <c r="CN456" s="156"/>
      <c r="CO456" s="155"/>
      <c r="CP456" s="155"/>
      <c r="CQ456" s="155"/>
      <c r="CR456" s="155"/>
      <c r="CS456" s="155"/>
      <c r="CT456" s="155"/>
      <c r="CU456" s="155"/>
      <c r="CV456" s="155"/>
      <c r="CW456" s="155"/>
      <c r="CX456" s="155"/>
      <c r="CY456" s="155"/>
      <c r="CZ456" s="155"/>
      <c r="DA456" s="155"/>
      <c r="DB456" s="155"/>
      <c r="DC456" s="155"/>
      <c r="DD456" s="155"/>
      <c r="DE456" s="155"/>
      <c r="DF456" s="156"/>
    </row>
    <row r="457" spans="1:110" ht="12.75" hidden="1" customHeight="1" outlineLevel="1" x14ac:dyDescent="0.3">
      <c r="A457" s="138"/>
      <c r="B457" s="153"/>
      <c r="C457" s="153"/>
      <c r="D457" s="153"/>
      <c r="E457" s="153"/>
      <c r="F457" s="155"/>
      <c r="G457" s="155"/>
      <c r="H457" s="155"/>
      <c r="I457" s="155"/>
      <c r="J457" s="155"/>
      <c r="K457" s="155"/>
      <c r="L457" s="155"/>
      <c r="M457" s="155"/>
      <c r="N457" s="155"/>
      <c r="O457" s="155"/>
      <c r="P457" s="155"/>
      <c r="Q457" s="155"/>
      <c r="R457" s="155"/>
      <c r="S457" s="155"/>
      <c r="T457" s="156"/>
      <c r="U457" s="155"/>
      <c r="V457" s="155"/>
      <c r="W457" s="155"/>
      <c r="X457" s="155"/>
      <c r="Y457" s="155"/>
      <c r="Z457" s="155"/>
      <c r="AA457" s="155"/>
      <c r="AB457" s="155"/>
      <c r="AC457" s="155"/>
      <c r="AD457" s="155"/>
      <c r="AE457" s="155"/>
      <c r="AF457" s="155"/>
      <c r="AG457" s="155"/>
      <c r="AH457" s="155"/>
      <c r="AI457" s="155"/>
      <c r="AJ457" s="155"/>
      <c r="AK457" s="155"/>
      <c r="AL457" s="156"/>
      <c r="AM457" s="155"/>
      <c r="AN457" s="155"/>
      <c r="AO457" s="155"/>
      <c r="AP457" s="155"/>
      <c r="AQ457" s="155"/>
      <c r="AR457" s="155"/>
      <c r="AS457" s="155"/>
      <c r="AT457" s="155"/>
      <c r="AU457" s="155"/>
      <c r="AV457" s="155"/>
      <c r="AW457" s="155"/>
      <c r="AX457" s="155"/>
      <c r="AY457" s="155"/>
      <c r="AZ457" s="155"/>
      <c r="BA457" s="155"/>
      <c r="BB457" s="155"/>
      <c r="BC457" s="155"/>
      <c r="BD457" s="156"/>
      <c r="BE457" s="155"/>
      <c r="BF457" s="155"/>
      <c r="BG457" s="155"/>
      <c r="BH457" s="155"/>
      <c r="BI457" s="155"/>
      <c r="BJ457" s="155"/>
      <c r="BK457" s="155"/>
      <c r="BL457" s="155"/>
      <c r="BM457" s="155"/>
      <c r="BN457" s="155"/>
      <c r="BO457" s="155"/>
      <c r="BP457" s="155"/>
      <c r="BQ457" s="155"/>
      <c r="BR457" s="155"/>
      <c r="BS457" s="155"/>
      <c r="BT457" s="155"/>
      <c r="BU457" s="155"/>
      <c r="BV457" s="156"/>
      <c r="BW457" s="155"/>
      <c r="BX457" s="155"/>
      <c r="BY457" s="155"/>
      <c r="BZ457" s="155"/>
      <c r="CA457" s="155"/>
      <c r="CB457" s="155"/>
      <c r="CC457" s="155"/>
      <c r="CD457" s="155"/>
      <c r="CE457" s="155"/>
      <c r="CF457" s="155"/>
      <c r="CG457" s="155"/>
      <c r="CH457" s="155"/>
      <c r="CI457" s="155"/>
      <c r="CJ457" s="155"/>
      <c r="CK457" s="155"/>
      <c r="CL457" s="155"/>
      <c r="CM457" s="155"/>
      <c r="CN457" s="156"/>
      <c r="CO457" s="155"/>
      <c r="CP457" s="155"/>
      <c r="CQ457" s="155"/>
      <c r="CR457" s="155"/>
      <c r="CS457" s="155"/>
      <c r="CT457" s="155"/>
      <c r="CU457" s="155"/>
      <c r="CV457" s="155"/>
      <c r="CW457" s="155"/>
      <c r="CX457" s="155"/>
      <c r="CY457" s="155"/>
      <c r="CZ457" s="155"/>
      <c r="DA457" s="155"/>
      <c r="DB457" s="155"/>
      <c r="DC457" s="155"/>
      <c r="DD457" s="155"/>
      <c r="DE457" s="155"/>
      <c r="DF457" s="156"/>
    </row>
    <row r="458" spans="1:110" ht="12.75" hidden="1" customHeight="1" outlineLevel="1" x14ac:dyDescent="0.3">
      <c r="A458" s="138"/>
      <c r="B458" s="153"/>
      <c r="C458" s="153"/>
      <c r="D458" s="153"/>
      <c r="E458" s="153"/>
      <c r="F458" s="155"/>
      <c r="G458" s="155"/>
      <c r="H458" s="155"/>
      <c r="I458" s="155"/>
      <c r="J458" s="155"/>
      <c r="K458" s="155"/>
      <c r="L458" s="155"/>
      <c r="M458" s="155"/>
      <c r="N458" s="155"/>
      <c r="O458" s="155"/>
      <c r="P458" s="155"/>
      <c r="Q458" s="155"/>
      <c r="R458" s="155"/>
      <c r="S458" s="155"/>
      <c r="T458" s="156"/>
      <c r="U458" s="155"/>
      <c r="V458" s="155"/>
      <c r="W458" s="155"/>
      <c r="X458" s="155"/>
      <c r="Y458" s="155"/>
      <c r="Z458" s="155"/>
      <c r="AA458" s="155"/>
      <c r="AB458" s="155"/>
      <c r="AC458" s="155"/>
      <c r="AD458" s="155"/>
      <c r="AE458" s="155"/>
      <c r="AF458" s="155"/>
      <c r="AG458" s="155"/>
      <c r="AH458" s="155"/>
      <c r="AI458" s="155"/>
      <c r="AJ458" s="155"/>
      <c r="AK458" s="155"/>
      <c r="AL458" s="156"/>
      <c r="AM458" s="155"/>
      <c r="AN458" s="155"/>
      <c r="AO458" s="155"/>
      <c r="AP458" s="155"/>
      <c r="AQ458" s="155"/>
      <c r="AR458" s="155"/>
      <c r="AS458" s="155"/>
      <c r="AT458" s="155"/>
      <c r="AU458" s="155"/>
      <c r="AV458" s="155"/>
      <c r="AW458" s="155"/>
      <c r="AX458" s="155"/>
      <c r="AY458" s="155"/>
      <c r="AZ458" s="155"/>
      <c r="BA458" s="155"/>
      <c r="BB458" s="155"/>
      <c r="BC458" s="155"/>
      <c r="BD458" s="156"/>
      <c r="BE458" s="155"/>
      <c r="BF458" s="155"/>
      <c r="BG458" s="155"/>
      <c r="BH458" s="155"/>
      <c r="BI458" s="155"/>
      <c r="BJ458" s="155"/>
      <c r="BK458" s="155"/>
      <c r="BL458" s="155"/>
      <c r="BM458" s="155"/>
      <c r="BN458" s="155"/>
      <c r="BO458" s="155"/>
      <c r="BP458" s="155"/>
      <c r="BQ458" s="155"/>
      <c r="BR458" s="155"/>
      <c r="BS458" s="155"/>
      <c r="BT458" s="155"/>
      <c r="BU458" s="155"/>
      <c r="BV458" s="156"/>
      <c r="BW458" s="155"/>
      <c r="BX458" s="155"/>
      <c r="BY458" s="155"/>
      <c r="BZ458" s="155"/>
      <c r="CA458" s="155"/>
      <c r="CB458" s="155"/>
      <c r="CC458" s="155"/>
      <c r="CD458" s="155"/>
      <c r="CE458" s="155"/>
      <c r="CF458" s="155"/>
      <c r="CG458" s="155"/>
      <c r="CH458" s="155"/>
      <c r="CI458" s="155"/>
      <c r="CJ458" s="155"/>
      <c r="CK458" s="155"/>
      <c r="CL458" s="155"/>
      <c r="CM458" s="155"/>
      <c r="CN458" s="156"/>
      <c r="CO458" s="155"/>
      <c r="CP458" s="155"/>
      <c r="CQ458" s="155"/>
      <c r="CR458" s="155"/>
      <c r="CS458" s="155"/>
      <c r="CT458" s="155"/>
      <c r="CU458" s="155"/>
      <c r="CV458" s="155"/>
      <c r="CW458" s="155"/>
      <c r="CX458" s="155"/>
      <c r="CY458" s="155"/>
      <c r="CZ458" s="155"/>
      <c r="DA458" s="155"/>
      <c r="DB458" s="155"/>
      <c r="DC458" s="155"/>
      <c r="DD458" s="155"/>
      <c r="DE458" s="155"/>
      <c r="DF458" s="156"/>
    </row>
    <row r="459" spans="1:110" ht="12.75" hidden="1" customHeight="1" outlineLevel="1" x14ac:dyDescent="0.3">
      <c r="A459" s="138"/>
      <c r="B459" s="153"/>
      <c r="C459" s="153"/>
      <c r="D459" s="153"/>
      <c r="E459" s="153"/>
      <c r="F459" s="155"/>
      <c r="G459" s="155"/>
      <c r="H459" s="155"/>
      <c r="I459" s="155"/>
      <c r="J459" s="155"/>
      <c r="K459" s="155"/>
      <c r="L459" s="155"/>
      <c r="M459" s="155"/>
      <c r="N459" s="155"/>
      <c r="O459" s="155"/>
      <c r="P459" s="155"/>
      <c r="Q459" s="155"/>
      <c r="R459" s="155"/>
      <c r="S459" s="155"/>
      <c r="T459" s="156"/>
      <c r="U459" s="155"/>
      <c r="V459" s="155"/>
      <c r="W459" s="155"/>
      <c r="X459" s="155"/>
      <c r="Y459" s="155"/>
      <c r="Z459" s="155"/>
      <c r="AA459" s="155"/>
      <c r="AB459" s="155"/>
      <c r="AC459" s="155"/>
      <c r="AD459" s="155"/>
      <c r="AE459" s="155"/>
      <c r="AF459" s="155"/>
      <c r="AG459" s="155"/>
      <c r="AH459" s="155"/>
      <c r="AI459" s="155"/>
      <c r="AJ459" s="155"/>
      <c r="AK459" s="155"/>
      <c r="AL459" s="156"/>
      <c r="AM459" s="155"/>
      <c r="AN459" s="155"/>
      <c r="AO459" s="155"/>
      <c r="AP459" s="155"/>
      <c r="AQ459" s="155"/>
      <c r="AR459" s="155"/>
      <c r="AS459" s="155"/>
      <c r="AT459" s="155"/>
      <c r="AU459" s="155"/>
      <c r="AV459" s="155"/>
      <c r="AW459" s="155"/>
      <c r="AX459" s="155"/>
      <c r="AY459" s="155"/>
      <c r="AZ459" s="155"/>
      <c r="BA459" s="155"/>
      <c r="BB459" s="155"/>
      <c r="BC459" s="155"/>
      <c r="BD459" s="156"/>
      <c r="BE459" s="155"/>
      <c r="BF459" s="155"/>
      <c r="BG459" s="155"/>
      <c r="BH459" s="155"/>
      <c r="BI459" s="155"/>
      <c r="BJ459" s="155"/>
      <c r="BK459" s="155"/>
      <c r="BL459" s="155"/>
      <c r="BM459" s="155"/>
      <c r="BN459" s="155"/>
      <c r="BO459" s="155"/>
      <c r="BP459" s="155"/>
      <c r="BQ459" s="155"/>
      <c r="BR459" s="155"/>
      <c r="BS459" s="155"/>
      <c r="BT459" s="155"/>
      <c r="BU459" s="155"/>
      <c r="BV459" s="156"/>
      <c r="BW459" s="155"/>
      <c r="BX459" s="155"/>
      <c r="BY459" s="155"/>
      <c r="BZ459" s="155"/>
      <c r="CA459" s="155"/>
      <c r="CB459" s="155"/>
      <c r="CC459" s="155"/>
      <c r="CD459" s="155"/>
      <c r="CE459" s="155"/>
      <c r="CF459" s="155"/>
      <c r="CG459" s="155"/>
      <c r="CH459" s="155"/>
      <c r="CI459" s="155"/>
      <c r="CJ459" s="155"/>
      <c r="CK459" s="155"/>
      <c r="CL459" s="155"/>
      <c r="CM459" s="155"/>
      <c r="CN459" s="156"/>
      <c r="CO459" s="155"/>
      <c r="CP459" s="155"/>
      <c r="CQ459" s="155"/>
      <c r="CR459" s="155"/>
      <c r="CS459" s="155"/>
      <c r="CT459" s="155"/>
      <c r="CU459" s="155"/>
      <c r="CV459" s="155"/>
      <c r="CW459" s="155"/>
      <c r="CX459" s="155"/>
      <c r="CY459" s="155"/>
      <c r="CZ459" s="155"/>
      <c r="DA459" s="155"/>
      <c r="DB459" s="155"/>
      <c r="DC459" s="155"/>
      <c r="DD459" s="155"/>
      <c r="DE459" s="155"/>
      <c r="DF459" s="156"/>
    </row>
    <row r="460" spans="1:110" ht="12.75" hidden="1" customHeight="1" outlineLevel="1" x14ac:dyDescent="0.3">
      <c r="A460" s="138"/>
      <c r="B460" s="153"/>
      <c r="C460" s="153"/>
      <c r="D460" s="153"/>
      <c r="E460" s="153"/>
      <c r="F460" s="155"/>
      <c r="G460" s="155"/>
      <c r="H460" s="155"/>
      <c r="I460" s="155"/>
      <c r="J460" s="155"/>
      <c r="K460" s="155"/>
      <c r="L460" s="155"/>
      <c r="M460" s="155"/>
      <c r="N460" s="155"/>
      <c r="O460" s="155"/>
      <c r="P460" s="155"/>
      <c r="Q460" s="155"/>
      <c r="R460" s="155"/>
      <c r="S460" s="155"/>
      <c r="T460" s="156"/>
      <c r="U460" s="155"/>
      <c r="V460" s="155"/>
      <c r="W460" s="155"/>
      <c r="X460" s="155"/>
      <c r="Y460" s="155"/>
      <c r="Z460" s="155"/>
      <c r="AA460" s="155"/>
      <c r="AB460" s="155"/>
      <c r="AC460" s="155"/>
      <c r="AD460" s="155"/>
      <c r="AE460" s="155"/>
      <c r="AF460" s="155"/>
      <c r="AG460" s="155"/>
      <c r="AH460" s="155"/>
      <c r="AI460" s="155"/>
      <c r="AJ460" s="155"/>
      <c r="AK460" s="155"/>
      <c r="AL460" s="156"/>
      <c r="AM460" s="155"/>
      <c r="AN460" s="155"/>
      <c r="AO460" s="155"/>
      <c r="AP460" s="155"/>
      <c r="AQ460" s="155"/>
      <c r="AR460" s="155"/>
      <c r="AS460" s="155"/>
      <c r="AT460" s="155"/>
      <c r="AU460" s="155"/>
      <c r="AV460" s="155"/>
      <c r="AW460" s="155"/>
      <c r="AX460" s="155"/>
      <c r="AY460" s="155"/>
      <c r="AZ460" s="155"/>
      <c r="BA460" s="155"/>
      <c r="BB460" s="155"/>
      <c r="BC460" s="155"/>
      <c r="BD460" s="156"/>
      <c r="BE460" s="155"/>
      <c r="BF460" s="155"/>
      <c r="BG460" s="155"/>
      <c r="BH460" s="155"/>
      <c r="BI460" s="155"/>
      <c r="BJ460" s="155"/>
      <c r="BK460" s="155"/>
      <c r="BL460" s="155"/>
      <c r="BM460" s="155"/>
      <c r="BN460" s="155"/>
      <c r="BO460" s="155"/>
      <c r="BP460" s="155"/>
      <c r="BQ460" s="155"/>
      <c r="BR460" s="155"/>
      <c r="BS460" s="155"/>
      <c r="BT460" s="155"/>
      <c r="BU460" s="155"/>
      <c r="BV460" s="156"/>
      <c r="BW460" s="155"/>
      <c r="BX460" s="155"/>
      <c r="BY460" s="155"/>
      <c r="BZ460" s="155"/>
      <c r="CA460" s="155"/>
      <c r="CB460" s="155"/>
      <c r="CC460" s="155"/>
      <c r="CD460" s="155"/>
      <c r="CE460" s="155"/>
      <c r="CF460" s="155"/>
      <c r="CG460" s="155"/>
      <c r="CH460" s="155"/>
      <c r="CI460" s="155"/>
      <c r="CJ460" s="155"/>
      <c r="CK460" s="155"/>
      <c r="CL460" s="155"/>
      <c r="CM460" s="155"/>
      <c r="CN460" s="156"/>
      <c r="CO460" s="155"/>
      <c r="CP460" s="155"/>
      <c r="CQ460" s="155"/>
      <c r="CR460" s="155"/>
      <c r="CS460" s="155"/>
      <c r="CT460" s="155"/>
      <c r="CU460" s="155"/>
      <c r="CV460" s="155"/>
      <c r="CW460" s="155"/>
      <c r="CX460" s="155"/>
      <c r="CY460" s="155"/>
      <c r="CZ460" s="155"/>
      <c r="DA460" s="155"/>
      <c r="DB460" s="155"/>
      <c r="DC460" s="155"/>
      <c r="DD460" s="155"/>
      <c r="DE460" s="155"/>
      <c r="DF460" s="156"/>
    </row>
    <row r="461" spans="1:110" ht="12.75" hidden="1" customHeight="1" outlineLevel="1" x14ac:dyDescent="0.3">
      <c r="A461" s="138"/>
      <c r="B461" s="153"/>
      <c r="C461" s="153"/>
      <c r="D461" s="153"/>
      <c r="E461" s="153"/>
      <c r="F461" s="155"/>
      <c r="G461" s="155"/>
      <c r="H461" s="155"/>
      <c r="I461" s="155"/>
      <c r="J461" s="155"/>
      <c r="K461" s="155"/>
      <c r="L461" s="155"/>
      <c r="M461" s="155"/>
      <c r="N461" s="155"/>
      <c r="O461" s="155"/>
      <c r="P461" s="155"/>
      <c r="Q461" s="155"/>
      <c r="R461" s="155"/>
      <c r="S461" s="155"/>
      <c r="T461" s="156"/>
      <c r="U461" s="155"/>
      <c r="V461" s="155"/>
      <c r="W461" s="155"/>
      <c r="X461" s="155"/>
      <c r="Y461" s="155"/>
      <c r="Z461" s="155"/>
      <c r="AA461" s="155"/>
      <c r="AB461" s="155"/>
      <c r="AC461" s="155"/>
      <c r="AD461" s="155"/>
      <c r="AE461" s="155"/>
      <c r="AF461" s="155"/>
      <c r="AG461" s="155"/>
      <c r="AH461" s="155"/>
      <c r="AI461" s="155"/>
      <c r="AJ461" s="155"/>
      <c r="AK461" s="155"/>
      <c r="AL461" s="156"/>
      <c r="AM461" s="155"/>
      <c r="AN461" s="155"/>
      <c r="AO461" s="155"/>
      <c r="AP461" s="155"/>
      <c r="AQ461" s="155"/>
      <c r="AR461" s="155"/>
      <c r="AS461" s="155"/>
      <c r="AT461" s="155"/>
      <c r="AU461" s="155"/>
      <c r="AV461" s="155"/>
      <c r="AW461" s="155"/>
      <c r="AX461" s="155"/>
      <c r="AY461" s="155"/>
      <c r="AZ461" s="155"/>
      <c r="BA461" s="155"/>
      <c r="BB461" s="155"/>
      <c r="BC461" s="155"/>
      <c r="BD461" s="156"/>
      <c r="BE461" s="155"/>
      <c r="BF461" s="155"/>
      <c r="BG461" s="155"/>
      <c r="BH461" s="155"/>
      <c r="BI461" s="155"/>
      <c r="BJ461" s="155"/>
      <c r="BK461" s="155"/>
      <c r="BL461" s="155"/>
      <c r="BM461" s="155"/>
      <c r="BN461" s="155"/>
      <c r="BO461" s="155"/>
      <c r="BP461" s="155"/>
      <c r="BQ461" s="155"/>
      <c r="BR461" s="155"/>
      <c r="BS461" s="155"/>
      <c r="BT461" s="155"/>
      <c r="BU461" s="155"/>
      <c r="BV461" s="156"/>
      <c r="BW461" s="155"/>
      <c r="BX461" s="155"/>
      <c r="BY461" s="155"/>
      <c r="BZ461" s="155"/>
      <c r="CA461" s="155"/>
      <c r="CB461" s="155"/>
      <c r="CC461" s="155"/>
      <c r="CD461" s="155"/>
      <c r="CE461" s="155"/>
      <c r="CF461" s="155"/>
      <c r="CG461" s="155"/>
      <c r="CH461" s="155"/>
      <c r="CI461" s="155"/>
      <c r="CJ461" s="155"/>
      <c r="CK461" s="155"/>
      <c r="CL461" s="155"/>
      <c r="CM461" s="155"/>
      <c r="CN461" s="156"/>
      <c r="CO461" s="155"/>
      <c r="CP461" s="155"/>
      <c r="CQ461" s="155"/>
      <c r="CR461" s="155"/>
      <c r="CS461" s="155"/>
      <c r="CT461" s="155"/>
      <c r="CU461" s="155"/>
      <c r="CV461" s="155"/>
      <c r="CW461" s="155"/>
      <c r="CX461" s="155"/>
      <c r="CY461" s="155"/>
      <c r="CZ461" s="155"/>
      <c r="DA461" s="155"/>
      <c r="DB461" s="155"/>
      <c r="DC461" s="155"/>
      <c r="DD461" s="155"/>
      <c r="DE461" s="155"/>
      <c r="DF461" s="156"/>
    </row>
    <row r="462" spans="1:110" ht="12.75" hidden="1" customHeight="1" outlineLevel="1" x14ac:dyDescent="0.3">
      <c r="A462" s="138"/>
      <c r="B462" s="153"/>
      <c r="C462" s="153"/>
      <c r="D462" s="153"/>
      <c r="E462" s="153"/>
      <c r="F462" s="155"/>
      <c r="G462" s="155"/>
      <c r="H462" s="155"/>
      <c r="I462" s="155"/>
      <c r="J462" s="155"/>
      <c r="K462" s="155"/>
      <c r="L462" s="155"/>
      <c r="M462" s="155"/>
      <c r="N462" s="155"/>
      <c r="O462" s="155"/>
      <c r="P462" s="155"/>
      <c r="Q462" s="155"/>
      <c r="R462" s="155"/>
      <c r="S462" s="155"/>
      <c r="T462" s="156"/>
      <c r="U462" s="155"/>
      <c r="V462" s="155"/>
      <c r="W462" s="155"/>
      <c r="X462" s="155"/>
      <c r="Y462" s="155"/>
      <c r="Z462" s="155"/>
      <c r="AA462" s="155"/>
      <c r="AB462" s="155"/>
      <c r="AC462" s="155"/>
      <c r="AD462" s="155"/>
      <c r="AE462" s="155"/>
      <c r="AF462" s="155"/>
      <c r="AG462" s="155"/>
      <c r="AH462" s="155"/>
      <c r="AI462" s="155"/>
      <c r="AJ462" s="155"/>
      <c r="AK462" s="155"/>
      <c r="AL462" s="156"/>
      <c r="AM462" s="155"/>
      <c r="AN462" s="155"/>
      <c r="AO462" s="155"/>
      <c r="AP462" s="155"/>
      <c r="AQ462" s="155"/>
      <c r="AR462" s="155"/>
      <c r="AS462" s="155"/>
      <c r="AT462" s="155"/>
      <c r="AU462" s="155"/>
      <c r="AV462" s="155"/>
      <c r="AW462" s="155"/>
      <c r="AX462" s="155"/>
      <c r="AY462" s="155"/>
      <c r="AZ462" s="155"/>
      <c r="BA462" s="155"/>
      <c r="BB462" s="155"/>
      <c r="BC462" s="155"/>
      <c r="BD462" s="156"/>
      <c r="BE462" s="155"/>
      <c r="BF462" s="155"/>
      <c r="BG462" s="155"/>
      <c r="BH462" s="155"/>
      <c r="BI462" s="155"/>
      <c r="BJ462" s="155"/>
      <c r="BK462" s="155"/>
      <c r="BL462" s="155"/>
      <c r="BM462" s="155"/>
      <c r="BN462" s="155"/>
      <c r="BO462" s="155"/>
      <c r="BP462" s="155"/>
      <c r="BQ462" s="155"/>
      <c r="BR462" s="155"/>
      <c r="BS462" s="155"/>
      <c r="BT462" s="155"/>
      <c r="BU462" s="155"/>
      <c r="BV462" s="156"/>
      <c r="BW462" s="155"/>
      <c r="BX462" s="155"/>
      <c r="BY462" s="155"/>
      <c r="BZ462" s="155"/>
      <c r="CA462" s="155"/>
      <c r="CB462" s="155"/>
      <c r="CC462" s="155"/>
      <c r="CD462" s="155"/>
      <c r="CE462" s="155"/>
      <c r="CF462" s="155"/>
      <c r="CG462" s="155"/>
      <c r="CH462" s="155"/>
      <c r="CI462" s="155"/>
      <c r="CJ462" s="155"/>
      <c r="CK462" s="155"/>
      <c r="CL462" s="155"/>
      <c r="CM462" s="155"/>
      <c r="CN462" s="156"/>
      <c r="CO462" s="155"/>
      <c r="CP462" s="155"/>
      <c r="CQ462" s="155"/>
      <c r="CR462" s="155"/>
      <c r="CS462" s="155"/>
      <c r="CT462" s="155"/>
      <c r="CU462" s="155"/>
      <c r="CV462" s="155"/>
      <c r="CW462" s="155"/>
      <c r="CX462" s="155"/>
      <c r="CY462" s="155"/>
      <c r="CZ462" s="155"/>
      <c r="DA462" s="155"/>
      <c r="DB462" s="155"/>
      <c r="DC462" s="155"/>
      <c r="DD462" s="155"/>
      <c r="DE462" s="155"/>
      <c r="DF462" s="156"/>
    </row>
    <row r="463" spans="1:110" ht="12.75" hidden="1" customHeight="1" outlineLevel="1" x14ac:dyDescent="0.3">
      <c r="A463" s="138"/>
      <c r="B463" s="153"/>
      <c r="C463" s="153"/>
      <c r="D463" s="153"/>
      <c r="E463" s="153"/>
      <c r="F463" s="155"/>
      <c r="G463" s="155"/>
      <c r="H463" s="155"/>
      <c r="I463" s="155"/>
      <c r="J463" s="155"/>
      <c r="K463" s="155"/>
      <c r="L463" s="155"/>
      <c r="M463" s="155"/>
      <c r="N463" s="155"/>
      <c r="O463" s="155"/>
      <c r="P463" s="155"/>
      <c r="Q463" s="155"/>
      <c r="R463" s="155"/>
      <c r="S463" s="155"/>
      <c r="T463" s="156"/>
      <c r="U463" s="155"/>
      <c r="V463" s="155"/>
      <c r="W463" s="155"/>
      <c r="X463" s="155"/>
      <c r="Y463" s="155"/>
      <c r="Z463" s="155"/>
      <c r="AA463" s="155"/>
      <c r="AB463" s="155"/>
      <c r="AC463" s="155"/>
      <c r="AD463" s="155"/>
      <c r="AE463" s="155"/>
      <c r="AF463" s="155"/>
      <c r="AG463" s="155"/>
      <c r="AH463" s="155"/>
      <c r="AI463" s="155"/>
      <c r="AJ463" s="155"/>
      <c r="AK463" s="155"/>
      <c r="AL463" s="156"/>
      <c r="AM463" s="155"/>
      <c r="AN463" s="155"/>
      <c r="AO463" s="155"/>
      <c r="AP463" s="155"/>
      <c r="AQ463" s="155"/>
      <c r="AR463" s="155"/>
      <c r="AS463" s="155"/>
      <c r="AT463" s="155"/>
      <c r="AU463" s="155"/>
      <c r="AV463" s="155"/>
      <c r="AW463" s="155"/>
      <c r="AX463" s="155"/>
      <c r="AY463" s="155"/>
      <c r="AZ463" s="155"/>
      <c r="BA463" s="155"/>
      <c r="BB463" s="155"/>
      <c r="BC463" s="155"/>
      <c r="BD463" s="156"/>
      <c r="BE463" s="155"/>
      <c r="BF463" s="155"/>
      <c r="BG463" s="155"/>
      <c r="BH463" s="155"/>
      <c r="BI463" s="155"/>
      <c r="BJ463" s="155"/>
      <c r="BK463" s="155"/>
      <c r="BL463" s="155"/>
      <c r="BM463" s="155"/>
      <c r="BN463" s="155"/>
      <c r="BO463" s="155"/>
      <c r="BP463" s="155"/>
      <c r="BQ463" s="155"/>
      <c r="BR463" s="155"/>
      <c r="BS463" s="155"/>
      <c r="BT463" s="155"/>
      <c r="BU463" s="155"/>
      <c r="BV463" s="156"/>
      <c r="BW463" s="155"/>
      <c r="BX463" s="155"/>
      <c r="BY463" s="155"/>
      <c r="BZ463" s="155"/>
      <c r="CA463" s="155"/>
      <c r="CB463" s="155"/>
      <c r="CC463" s="155"/>
      <c r="CD463" s="155"/>
      <c r="CE463" s="155"/>
      <c r="CF463" s="155"/>
      <c r="CG463" s="155"/>
      <c r="CH463" s="155"/>
      <c r="CI463" s="155"/>
      <c r="CJ463" s="155"/>
      <c r="CK463" s="155"/>
      <c r="CL463" s="155"/>
      <c r="CM463" s="155"/>
      <c r="CN463" s="156"/>
      <c r="CO463" s="155"/>
      <c r="CP463" s="155"/>
      <c r="CQ463" s="155"/>
      <c r="CR463" s="155"/>
      <c r="CS463" s="155"/>
      <c r="CT463" s="155"/>
      <c r="CU463" s="155"/>
      <c r="CV463" s="155"/>
      <c r="CW463" s="155"/>
      <c r="CX463" s="155"/>
      <c r="CY463" s="155"/>
      <c r="CZ463" s="155"/>
      <c r="DA463" s="155"/>
      <c r="DB463" s="155"/>
      <c r="DC463" s="155"/>
      <c r="DD463" s="155"/>
      <c r="DE463" s="155"/>
      <c r="DF463" s="156"/>
    </row>
    <row r="464" spans="1:110" ht="12.75" hidden="1" customHeight="1" outlineLevel="1" x14ac:dyDescent="0.3">
      <c r="A464" s="138"/>
      <c r="B464" s="153"/>
      <c r="C464" s="153"/>
      <c r="D464" s="153"/>
      <c r="E464" s="153"/>
      <c r="F464" s="155"/>
      <c r="G464" s="155"/>
      <c r="H464" s="155"/>
      <c r="I464" s="155"/>
      <c r="J464" s="155"/>
      <c r="K464" s="155"/>
      <c r="L464" s="155"/>
      <c r="M464" s="155"/>
      <c r="N464" s="155"/>
      <c r="O464" s="155"/>
      <c r="P464" s="155"/>
      <c r="Q464" s="155"/>
      <c r="R464" s="155"/>
      <c r="S464" s="155"/>
      <c r="T464" s="156"/>
      <c r="U464" s="155"/>
      <c r="V464" s="155"/>
      <c r="W464" s="155"/>
      <c r="X464" s="155"/>
      <c r="Y464" s="155"/>
      <c r="Z464" s="155"/>
      <c r="AA464" s="155"/>
      <c r="AB464" s="155"/>
      <c r="AC464" s="155"/>
      <c r="AD464" s="155"/>
      <c r="AE464" s="155"/>
      <c r="AF464" s="155"/>
      <c r="AG464" s="155"/>
      <c r="AH464" s="155"/>
      <c r="AI464" s="155"/>
      <c r="AJ464" s="155"/>
      <c r="AK464" s="155"/>
      <c r="AL464" s="156"/>
      <c r="AM464" s="155"/>
      <c r="AN464" s="155"/>
      <c r="AO464" s="155"/>
      <c r="AP464" s="155"/>
      <c r="AQ464" s="155"/>
      <c r="AR464" s="155"/>
      <c r="AS464" s="155"/>
      <c r="AT464" s="155"/>
      <c r="AU464" s="155"/>
      <c r="AV464" s="155"/>
      <c r="AW464" s="155"/>
      <c r="AX464" s="155"/>
      <c r="AY464" s="155"/>
      <c r="AZ464" s="155"/>
      <c r="BA464" s="155"/>
      <c r="BB464" s="155"/>
      <c r="BC464" s="155"/>
      <c r="BD464" s="156"/>
      <c r="BE464" s="155"/>
      <c r="BF464" s="155"/>
      <c r="BG464" s="155"/>
      <c r="BH464" s="155"/>
      <c r="BI464" s="155"/>
      <c r="BJ464" s="155"/>
      <c r="BK464" s="155"/>
      <c r="BL464" s="155"/>
      <c r="BM464" s="155"/>
      <c r="BN464" s="155"/>
      <c r="BO464" s="155"/>
      <c r="BP464" s="155"/>
      <c r="BQ464" s="155"/>
      <c r="BR464" s="155"/>
      <c r="BS464" s="155"/>
      <c r="BT464" s="155"/>
      <c r="BU464" s="155"/>
      <c r="BV464" s="156"/>
      <c r="BW464" s="155"/>
      <c r="BX464" s="155"/>
      <c r="BY464" s="155"/>
      <c r="BZ464" s="155"/>
      <c r="CA464" s="155"/>
      <c r="CB464" s="155"/>
      <c r="CC464" s="155"/>
      <c r="CD464" s="155"/>
      <c r="CE464" s="155"/>
      <c r="CF464" s="155"/>
      <c r="CG464" s="155"/>
      <c r="CH464" s="155"/>
      <c r="CI464" s="155"/>
      <c r="CJ464" s="155"/>
      <c r="CK464" s="155"/>
      <c r="CL464" s="155"/>
      <c r="CM464" s="155"/>
      <c r="CN464" s="156"/>
      <c r="CO464" s="155"/>
      <c r="CP464" s="155"/>
      <c r="CQ464" s="155"/>
      <c r="CR464" s="155"/>
      <c r="CS464" s="155"/>
      <c r="CT464" s="155"/>
      <c r="CU464" s="155"/>
      <c r="CV464" s="155"/>
      <c r="CW464" s="155"/>
      <c r="CX464" s="155"/>
      <c r="CY464" s="155"/>
      <c r="CZ464" s="155"/>
      <c r="DA464" s="155"/>
      <c r="DB464" s="155"/>
      <c r="DC464" s="155"/>
      <c r="DD464" s="155"/>
      <c r="DE464" s="155"/>
      <c r="DF464" s="156"/>
    </row>
    <row r="465" spans="1:110" ht="12.75" hidden="1" customHeight="1" outlineLevel="1" x14ac:dyDescent="0.3">
      <c r="A465" s="138"/>
      <c r="B465" s="153"/>
      <c r="C465" s="153"/>
      <c r="D465" s="153"/>
      <c r="E465" s="153"/>
      <c r="F465" s="155"/>
      <c r="G465" s="155"/>
      <c r="H465" s="155"/>
      <c r="I465" s="155"/>
      <c r="J465" s="155"/>
      <c r="K465" s="155"/>
      <c r="L465" s="155"/>
      <c r="M465" s="155"/>
      <c r="N465" s="155"/>
      <c r="O465" s="155"/>
      <c r="P465" s="155"/>
      <c r="Q465" s="155"/>
      <c r="R465" s="155"/>
      <c r="S465" s="155"/>
      <c r="T465" s="156"/>
      <c r="U465" s="155"/>
      <c r="V465" s="155"/>
      <c r="W465" s="155"/>
      <c r="X465" s="155"/>
      <c r="Y465" s="155"/>
      <c r="Z465" s="155"/>
      <c r="AA465" s="155"/>
      <c r="AB465" s="155"/>
      <c r="AC465" s="155"/>
      <c r="AD465" s="155"/>
      <c r="AE465" s="155"/>
      <c r="AF465" s="155"/>
      <c r="AG465" s="155"/>
      <c r="AH465" s="155"/>
      <c r="AI465" s="155"/>
      <c r="AJ465" s="155"/>
      <c r="AK465" s="155"/>
      <c r="AL465" s="156"/>
      <c r="AM465" s="155"/>
      <c r="AN465" s="155"/>
      <c r="AO465" s="155"/>
      <c r="AP465" s="155"/>
      <c r="AQ465" s="155"/>
      <c r="AR465" s="155"/>
      <c r="AS465" s="155"/>
      <c r="AT465" s="155"/>
      <c r="AU465" s="155"/>
      <c r="AV465" s="155"/>
      <c r="AW465" s="155"/>
      <c r="AX465" s="155"/>
      <c r="AY465" s="155"/>
      <c r="AZ465" s="155"/>
      <c r="BA465" s="155"/>
      <c r="BB465" s="155"/>
      <c r="BC465" s="155"/>
      <c r="BD465" s="156"/>
      <c r="BE465" s="155"/>
      <c r="BF465" s="155"/>
      <c r="BG465" s="155"/>
      <c r="BH465" s="155"/>
      <c r="BI465" s="155"/>
      <c r="BJ465" s="155"/>
      <c r="BK465" s="155"/>
      <c r="BL465" s="155"/>
      <c r="BM465" s="155"/>
      <c r="BN465" s="155"/>
      <c r="BO465" s="155"/>
      <c r="BP465" s="155"/>
      <c r="BQ465" s="155"/>
      <c r="BR465" s="155"/>
      <c r="BS465" s="155"/>
      <c r="BT465" s="155"/>
      <c r="BU465" s="155"/>
      <c r="BV465" s="156"/>
      <c r="BW465" s="155"/>
      <c r="BX465" s="155"/>
      <c r="BY465" s="155"/>
      <c r="BZ465" s="155"/>
      <c r="CA465" s="155"/>
      <c r="CB465" s="155"/>
      <c r="CC465" s="155"/>
      <c r="CD465" s="155"/>
      <c r="CE465" s="155"/>
      <c r="CF465" s="155"/>
      <c r="CG465" s="155"/>
      <c r="CH465" s="155"/>
      <c r="CI465" s="155"/>
      <c r="CJ465" s="155"/>
      <c r="CK465" s="155"/>
      <c r="CL465" s="155"/>
      <c r="CM465" s="155"/>
      <c r="CN465" s="156"/>
      <c r="CO465" s="155"/>
      <c r="CP465" s="155"/>
      <c r="CQ465" s="155"/>
      <c r="CR465" s="155"/>
      <c r="CS465" s="155"/>
      <c r="CT465" s="155"/>
      <c r="CU465" s="155"/>
      <c r="CV465" s="155"/>
      <c r="CW465" s="155"/>
      <c r="CX465" s="155"/>
      <c r="CY465" s="155"/>
      <c r="CZ465" s="155"/>
      <c r="DA465" s="155"/>
      <c r="DB465" s="155"/>
      <c r="DC465" s="155"/>
      <c r="DD465" s="155"/>
      <c r="DE465" s="155"/>
      <c r="DF465" s="156"/>
    </row>
    <row r="466" spans="1:110" ht="12.75" hidden="1" customHeight="1" outlineLevel="1" x14ac:dyDescent="0.3">
      <c r="A466" s="138"/>
      <c r="B466" s="153"/>
      <c r="C466" s="153"/>
      <c r="D466" s="153"/>
      <c r="E466" s="153"/>
      <c r="F466" s="155"/>
      <c r="G466" s="155"/>
      <c r="H466" s="155"/>
      <c r="I466" s="155"/>
      <c r="J466" s="155"/>
      <c r="K466" s="155"/>
      <c r="L466" s="155"/>
      <c r="M466" s="155"/>
      <c r="N466" s="155"/>
      <c r="O466" s="155"/>
      <c r="P466" s="155"/>
      <c r="Q466" s="155"/>
      <c r="R466" s="155"/>
      <c r="S466" s="155"/>
      <c r="T466" s="156"/>
      <c r="U466" s="155"/>
      <c r="V466" s="155"/>
      <c r="W466" s="155"/>
      <c r="X466" s="155"/>
      <c r="Y466" s="155"/>
      <c r="Z466" s="155"/>
      <c r="AA466" s="155"/>
      <c r="AB466" s="155"/>
      <c r="AC466" s="155"/>
      <c r="AD466" s="155"/>
      <c r="AE466" s="155"/>
      <c r="AF466" s="155"/>
      <c r="AG466" s="155"/>
      <c r="AH466" s="155"/>
      <c r="AI466" s="155"/>
      <c r="AJ466" s="155"/>
      <c r="AK466" s="155"/>
      <c r="AL466" s="156"/>
      <c r="AM466" s="155"/>
      <c r="AN466" s="155"/>
      <c r="AO466" s="155"/>
      <c r="AP466" s="155"/>
      <c r="AQ466" s="155"/>
      <c r="AR466" s="155"/>
      <c r="AS466" s="155"/>
      <c r="AT466" s="155"/>
      <c r="AU466" s="155"/>
      <c r="AV466" s="155"/>
      <c r="AW466" s="155"/>
      <c r="AX466" s="155"/>
      <c r="AY466" s="155"/>
      <c r="AZ466" s="155"/>
      <c r="BA466" s="155"/>
      <c r="BB466" s="155"/>
      <c r="BC466" s="155"/>
      <c r="BD466" s="156"/>
      <c r="BE466" s="155"/>
      <c r="BF466" s="155"/>
      <c r="BG466" s="155"/>
      <c r="BH466" s="155"/>
      <c r="BI466" s="155"/>
      <c r="BJ466" s="155"/>
      <c r="BK466" s="155"/>
      <c r="BL466" s="155"/>
      <c r="BM466" s="155"/>
      <c r="BN466" s="155"/>
      <c r="BO466" s="155"/>
      <c r="BP466" s="155"/>
      <c r="BQ466" s="155"/>
      <c r="BR466" s="155"/>
      <c r="BS466" s="155"/>
      <c r="BT466" s="155"/>
      <c r="BU466" s="155"/>
      <c r="BV466" s="156"/>
      <c r="BW466" s="155"/>
      <c r="BX466" s="155"/>
      <c r="BY466" s="155"/>
      <c r="BZ466" s="155"/>
      <c r="CA466" s="155"/>
      <c r="CB466" s="155"/>
      <c r="CC466" s="155"/>
      <c r="CD466" s="155"/>
      <c r="CE466" s="155"/>
      <c r="CF466" s="155"/>
      <c r="CG466" s="155"/>
      <c r="CH466" s="155"/>
      <c r="CI466" s="155"/>
      <c r="CJ466" s="155"/>
      <c r="CK466" s="155"/>
      <c r="CL466" s="155"/>
      <c r="CM466" s="155"/>
      <c r="CN466" s="156"/>
      <c r="CO466" s="155"/>
      <c r="CP466" s="155"/>
      <c r="CQ466" s="155"/>
      <c r="CR466" s="155"/>
      <c r="CS466" s="155"/>
      <c r="CT466" s="155"/>
      <c r="CU466" s="155"/>
      <c r="CV466" s="155"/>
      <c r="CW466" s="155"/>
      <c r="CX466" s="155"/>
      <c r="CY466" s="155"/>
      <c r="CZ466" s="155"/>
      <c r="DA466" s="155"/>
      <c r="DB466" s="155"/>
      <c r="DC466" s="155"/>
      <c r="DD466" s="155"/>
      <c r="DE466" s="155"/>
      <c r="DF466" s="156"/>
    </row>
    <row r="467" spans="1:110" ht="12.75" hidden="1" customHeight="1" outlineLevel="1" x14ac:dyDescent="0.3">
      <c r="A467" s="138"/>
      <c r="B467" s="153"/>
      <c r="C467" s="153"/>
      <c r="D467" s="153"/>
      <c r="E467" s="153"/>
      <c r="F467" s="155"/>
      <c r="G467" s="155"/>
      <c r="H467" s="155"/>
      <c r="I467" s="155"/>
      <c r="J467" s="155"/>
      <c r="K467" s="155"/>
      <c r="L467" s="155"/>
      <c r="M467" s="155"/>
      <c r="N467" s="155"/>
      <c r="O467" s="155"/>
      <c r="P467" s="155"/>
      <c r="Q467" s="155"/>
      <c r="R467" s="155"/>
      <c r="S467" s="155"/>
      <c r="T467" s="156"/>
      <c r="U467" s="155"/>
      <c r="V467" s="155"/>
      <c r="W467" s="155"/>
      <c r="X467" s="155"/>
      <c r="Y467" s="155"/>
      <c r="Z467" s="155"/>
      <c r="AA467" s="155"/>
      <c r="AB467" s="155"/>
      <c r="AC467" s="155"/>
      <c r="AD467" s="155"/>
      <c r="AE467" s="155"/>
      <c r="AF467" s="155"/>
      <c r="AG467" s="155"/>
      <c r="AH467" s="155"/>
      <c r="AI467" s="155"/>
      <c r="AJ467" s="155"/>
      <c r="AK467" s="155"/>
      <c r="AL467" s="156"/>
      <c r="AM467" s="155"/>
      <c r="AN467" s="155"/>
      <c r="AO467" s="155"/>
      <c r="AP467" s="155"/>
      <c r="AQ467" s="155"/>
      <c r="AR467" s="155"/>
      <c r="AS467" s="155"/>
      <c r="AT467" s="155"/>
      <c r="AU467" s="155"/>
      <c r="AV467" s="155"/>
      <c r="AW467" s="155"/>
      <c r="AX467" s="155"/>
      <c r="AY467" s="155"/>
      <c r="AZ467" s="155"/>
      <c r="BA467" s="155"/>
      <c r="BB467" s="155"/>
      <c r="BC467" s="155"/>
      <c r="BD467" s="156"/>
      <c r="BE467" s="155"/>
      <c r="BF467" s="155"/>
      <c r="BG467" s="155"/>
      <c r="BH467" s="155"/>
      <c r="BI467" s="155"/>
      <c r="BJ467" s="155"/>
      <c r="BK467" s="155"/>
      <c r="BL467" s="155"/>
      <c r="BM467" s="155"/>
      <c r="BN467" s="155"/>
      <c r="BO467" s="155"/>
      <c r="BP467" s="155"/>
      <c r="BQ467" s="155"/>
      <c r="BR467" s="155"/>
      <c r="BS467" s="155"/>
      <c r="BT467" s="155"/>
      <c r="BU467" s="155"/>
      <c r="BV467" s="156"/>
      <c r="BW467" s="155"/>
      <c r="BX467" s="155"/>
      <c r="BY467" s="155"/>
      <c r="BZ467" s="155"/>
      <c r="CA467" s="155"/>
      <c r="CB467" s="155"/>
      <c r="CC467" s="155"/>
      <c r="CD467" s="155"/>
      <c r="CE467" s="155"/>
      <c r="CF467" s="155"/>
      <c r="CG467" s="155"/>
      <c r="CH467" s="155"/>
      <c r="CI467" s="155"/>
      <c r="CJ467" s="155"/>
      <c r="CK467" s="155"/>
      <c r="CL467" s="155"/>
      <c r="CM467" s="155"/>
      <c r="CN467" s="156"/>
      <c r="CO467" s="155"/>
      <c r="CP467" s="155"/>
      <c r="CQ467" s="155"/>
      <c r="CR467" s="155"/>
      <c r="CS467" s="155"/>
      <c r="CT467" s="155"/>
      <c r="CU467" s="155"/>
      <c r="CV467" s="155"/>
      <c r="CW467" s="155"/>
      <c r="CX467" s="155"/>
      <c r="CY467" s="155"/>
      <c r="CZ467" s="155"/>
      <c r="DA467" s="155"/>
      <c r="DB467" s="155"/>
      <c r="DC467" s="155"/>
      <c r="DD467" s="155"/>
      <c r="DE467" s="155"/>
      <c r="DF467" s="156"/>
    </row>
    <row r="468" spans="1:110" ht="12.75" hidden="1" customHeight="1" outlineLevel="1" x14ac:dyDescent="0.3">
      <c r="A468" s="138"/>
      <c r="B468" s="153"/>
      <c r="C468" s="153"/>
      <c r="D468" s="153"/>
      <c r="E468" s="153"/>
      <c r="F468" s="155"/>
      <c r="G468" s="155"/>
      <c r="H468" s="155"/>
      <c r="I468" s="155"/>
      <c r="J468" s="155"/>
      <c r="K468" s="155"/>
      <c r="L468" s="155"/>
      <c r="M468" s="155"/>
      <c r="N468" s="155"/>
      <c r="O468" s="155"/>
      <c r="P468" s="155"/>
      <c r="Q468" s="155"/>
      <c r="R468" s="155"/>
      <c r="S468" s="155"/>
      <c r="T468" s="156"/>
      <c r="U468" s="155"/>
      <c r="V468" s="155"/>
      <c r="W468" s="155"/>
      <c r="X468" s="155"/>
      <c r="Y468" s="155"/>
      <c r="Z468" s="155"/>
      <c r="AA468" s="155"/>
      <c r="AB468" s="155"/>
      <c r="AC468" s="155"/>
      <c r="AD468" s="155"/>
      <c r="AE468" s="155"/>
      <c r="AF468" s="155"/>
      <c r="AG468" s="155"/>
      <c r="AH468" s="155"/>
      <c r="AI468" s="155"/>
      <c r="AJ468" s="155"/>
      <c r="AK468" s="155"/>
      <c r="AL468" s="156"/>
      <c r="AM468" s="155"/>
      <c r="AN468" s="155"/>
      <c r="AO468" s="155"/>
      <c r="AP468" s="155"/>
      <c r="AQ468" s="155"/>
      <c r="AR468" s="155"/>
      <c r="AS468" s="155"/>
      <c r="AT468" s="155"/>
      <c r="AU468" s="155"/>
      <c r="AV468" s="155"/>
      <c r="AW468" s="155"/>
      <c r="AX468" s="155"/>
      <c r="AY468" s="155"/>
      <c r="AZ468" s="155"/>
      <c r="BA468" s="155"/>
      <c r="BB468" s="155"/>
      <c r="BC468" s="155"/>
      <c r="BD468" s="156"/>
      <c r="BE468" s="155"/>
      <c r="BF468" s="155"/>
      <c r="BG468" s="155"/>
      <c r="BH468" s="155"/>
      <c r="BI468" s="155"/>
      <c r="BJ468" s="155"/>
      <c r="BK468" s="155"/>
      <c r="BL468" s="155"/>
      <c r="BM468" s="155"/>
      <c r="BN468" s="155"/>
      <c r="BO468" s="155"/>
      <c r="BP468" s="155"/>
      <c r="BQ468" s="155"/>
      <c r="BR468" s="155"/>
      <c r="BS468" s="155"/>
      <c r="BT468" s="155"/>
      <c r="BU468" s="155"/>
      <c r="BV468" s="156"/>
      <c r="BW468" s="155"/>
      <c r="BX468" s="155"/>
      <c r="BY468" s="155"/>
      <c r="BZ468" s="155"/>
      <c r="CA468" s="155"/>
      <c r="CB468" s="155"/>
      <c r="CC468" s="155"/>
      <c r="CD468" s="155"/>
      <c r="CE468" s="155"/>
      <c r="CF468" s="155"/>
      <c r="CG468" s="155"/>
      <c r="CH468" s="155"/>
      <c r="CI468" s="155"/>
      <c r="CJ468" s="155"/>
      <c r="CK468" s="155"/>
      <c r="CL468" s="155"/>
      <c r="CM468" s="155"/>
      <c r="CN468" s="156"/>
      <c r="CO468" s="155"/>
      <c r="CP468" s="155"/>
      <c r="CQ468" s="155"/>
      <c r="CR468" s="155"/>
      <c r="CS468" s="155"/>
      <c r="CT468" s="155"/>
      <c r="CU468" s="155"/>
      <c r="CV468" s="155"/>
      <c r="CW468" s="155"/>
      <c r="CX468" s="155"/>
      <c r="CY468" s="155"/>
      <c r="CZ468" s="155"/>
      <c r="DA468" s="155"/>
      <c r="DB468" s="155"/>
      <c r="DC468" s="155"/>
      <c r="DD468" s="155"/>
      <c r="DE468" s="155"/>
      <c r="DF468" s="156"/>
    </row>
    <row r="469" spans="1:110" ht="12.75" hidden="1" customHeight="1" outlineLevel="1" x14ac:dyDescent="0.3">
      <c r="A469" s="138"/>
      <c r="B469" s="5"/>
      <c r="C469" s="5"/>
      <c r="D469" s="5"/>
      <c r="E469" s="5"/>
      <c r="F469" s="155"/>
      <c r="G469" s="155"/>
      <c r="H469" s="155"/>
      <c r="I469" s="155"/>
      <c r="J469" s="155"/>
      <c r="K469" s="155"/>
      <c r="L469" s="155"/>
      <c r="M469" s="155"/>
      <c r="N469" s="155"/>
      <c r="O469" s="155"/>
      <c r="P469" s="155"/>
      <c r="Q469" s="155"/>
      <c r="R469" s="155"/>
      <c r="S469" s="155"/>
      <c r="T469" s="156"/>
      <c r="U469" s="155"/>
      <c r="V469" s="155"/>
      <c r="W469" s="155"/>
      <c r="X469" s="155"/>
      <c r="Y469" s="155"/>
      <c r="Z469" s="155"/>
      <c r="AA469" s="155"/>
      <c r="AB469" s="155"/>
      <c r="AC469" s="155"/>
      <c r="AD469" s="155"/>
      <c r="AE469" s="155"/>
      <c r="AF469" s="155"/>
      <c r="AG469" s="155"/>
      <c r="AH469" s="155"/>
      <c r="AI469" s="155"/>
      <c r="AJ469" s="155"/>
      <c r="AK469" s="155"/>
      <c r="AL469" s="156"/>
      <c r="AM469" s="155"/>
      <c r="AN469" s="155"/>
      <c r="AO469" s="155"/>
      <c r="AP469" s="155"/>
      <c r="AQ469" s="155"/>
      <c r="AR469" s="155"/>
      <c r="AS469" s="155"/>
      <c r="AT469" s="155"/>
      <c r="AU469" s="155"/>
      <c r="AV469" s="155"/>
      <c r="AW469" s="155"/>
      <c r="AX469" s="155"/>
      <c r="AY469" s="155"/>
      <c r="AZ469" s="155"/>
      <c r="BA469" s="155"/>
      <c r="BB469" s="155"/>
      <c r="BC469" s="155"/>
      <c r="BD469" s="156"/>
      <c r="BE469" s="155"/>
      <c r="BF469" s="155"/>
      <c r="BG469" s="155"/>
      <c r="BH469" s="155"/>
      <c r="BI469" s="155"/>
      <c r="BJ469" s="155"/>
      <c r="BK469" s="155"/>
      <c r="BL469" s="155"/>
      <c r="BM469" s="155"/>
      <c r="BN469" s="155"/>
      <c r="BO469" s="155"/>
      <c r="BP469" s="155"/>
      <c r="BQ469" s="155"/>
      <c r="BR469" s="155"/>
      <c r="BS469" s="155"/>
      <c r="BT469" s="155"/>
      <c r="BU469" s="155"/>
      <c r="BV469" s="156"/>
      <c r="BW469" s="155"/>
      <c r="BX469" s="155"/>
      <c r="BY469" s="155"/>
      <c r="BZ469" s="155"/>
      <c r="CA469" s="155"/>
      <c r="CB469" s="155"/>
      <c r="CC469" s="155"/>
      <c r="CD469" s="155"/>
      <c r="CE469" s="155"/>
      <c r="CF469" s="155"/>
      <c r="CG469" s="155"/>
      <c r="CH469" s="155"/>
      <c r="CI469" s="155"/>
      <c r="CJ469" s="155"/>
      <c r="CK469" s="155"/>
      <c r="CL469" s="155"/>
      <c r="CM469" s="155"/>
      <c r="CN469" s="156"/>
      <c r="CO469" s="155"/>
      <c r="CP469" s="155"/>
      <c r="CQ469" s="155"/>
      <c r="CR469" s="155"/>
      <c r="CS469" s="155"/>
      <c r="CT469" s="155"/>
      <c r="CU469" s="155"/>
      <c r="CV469" s="155"/>
      <c r="CW469" s="155"/>
      <c r="CX469" s="155"/>
      <c r="CY469" s="155"/>
      <c r="CZ469" s="155"/>
      <c r="DA469" s="155"/>
      <c r="DB469" s="155"/>
      <c r="DC469" s="155"/>
      <c r="DD469" s="155"/>
      <c r="DE469" s="155"/>
      <c r="DF469" s="156"/>
    </row>
    <row r="470" spans="1:110" ht="12.75" hidden="1" customHeight="1" outlineLevel="1" x14ac:dyDescent="0.3">
      <c r="A470" s="154">
        <v>4000</v>
      </c>
      <c r="B470" s="145" t="s">
        <v>81</v>
      </c>
      <c r="C470" s="145"/>
      <c r="D470" s="145"/>
      <c r="E470" s="145"/>
      <c r="F470" s="155"/>
      <c r="G470" s="155"/>
      <c r="H470" s="155"/>
      <c r="I470" s="155"/>
      <c r="J470" s="155"/>
      <c r="K470" s="155"/>
      <c r="L470" s="155"/>
      <c r="M470" s="155"/>
      <c r="N470" s="155"/>
      <c r="O470" s="155"/>
      <c r="P470" s="155"/>
      <c r="Q470" s="155"/>
      <c r="R470" s="155"/>
      <c r="S470" s="155"/>
      <c r="T470" s="156"/>
      <c r="U470" s="155"/>
      <c r="V470" s="155"/>
      <c r="W470" s="155"/>
      <c r="X470" s="155"/>
      <c r="Y470" s="155"/>
      <c r="Z470" s="155"/>
      <c r="AA470" s="155"/>
      <c r="AB470" s="155"/>
      <c r="AC470" s="155"/>
      <c r="AD470" s="155"/>
      <c r="AE470" s="155"/>
      <c r="AF470" s="155"/>
      <c r="AG470" s="155"/>
      <c r="AH470" s="155"/>
      <c r="AI470" s="155"/>
      <c r="AJ470" s="155"/>
      <c r="AK470" s="155"/>
      <c r="AL470" s="156"/>
      <c r="AM470" s="155"/>
      <c r="AN470" s="155"/>
      <c r="AO470" s="155"/>
      <c r="AP470" s="155"/>
      <c r="AQ470" s="155"/>
      <c r="AR470" s="155"/>
      <c r="AS470" s="155"/>
      <c r="AT470" s="155"/>
      <c r="AU470" s="155"/>
      <c r="AV470" s="155"/>
      <c r="AW470" s="155"/>
      <c r="AX470" s="155"/>
      <c r="AY470" s="155"/>
      <c r="AZ470" s="155"/>
      <c r="BA470" s="155"/>
      <c r="BB470" s="155"/>
      <c r="BC470" s="155"/>
      <c r="BD470" s="156"/>
      <c r="BE470" s="155"/>
      <c r="BF470" s="155"/>
      <c r="BG470" s="155"/>
      <c r="BH470" s="155"/>
      <c r="BI470" s="155"/>
      <c r="BJ470" s="155"/>
      <c r="BK470" s="155"/>
      <c r="BL470" s="155"/>
      <c r="BM470" s="155"/>
      <c r="BN470" s="155"/>
      <c r="BO470" s="155"/>
      <c r="BP470" s="155"/>
      <c r="BQ470" s="155"/>
      <c r="BR470" s="155"/>
      <c r="BS470" s="155"/>
      <c r="BT470" s="155"/>
      <c r="BU470" s="155"/>
      <c r="BV470" s="156"/>
      <c r="BW470" s="155"/>
      <c r="BX470" s="155"/>
      <c r="BY470" s="155"/>
      <c r="BZ470" s="155"/>
      <c r="CA470" s="155"/>
      <c r="CB470" s="155"/>
      <c r="CC470" s="155"/>
      <c r="CD470" s="155"/>
      <c r="CE470" s="155"/>
      <c r="CF470" s="155"/>
      <c r="CG470" s="155"/>
      <c r="CH470" s="155"/>
      <c r="CI470" s="155"/>
      <c r="CJ470" s="155"/>
      <c r="CK470" s="155"/>
      <c r="CL470" s="155"/>
      <c r="CM470" s="155"/>
      <c r="CN470" s="156"/>
      <c r="CO470" s="155"/>
      <c r="CP470" s="155"/>
      <c r="CQ470" s="155"/>
      <c r="CR470" s="155"/>
      <c r="CS470" s="155"/>
      <c r="CT470" s="155"/>
      <c r="CU470" s="155"/>
      <c r="CV470" s="155"/>
      <c r="CW470" s="155"/>
      <c r="CX470" s="155"/>
      <c r="CY470" s="155"/>
      <c r="CZ470" s="155"/>
      <c r="DA470" s="155"/>
      <c r="DB470" s="155"/>
      <c r="DC470" s="155"/>
      <c r="DD470" s="155"/>
      <c r="DE470" s="155"/>
      <c r="DF470" s="156"/>
    </row>
    <row r="471" spans="1:110" ht="12.75" hidden="1" customHeight="1" outlineLevel="2" x14ac:dyDescent="0.25">
      <c r="A471" s="141">
        <v>4100</v>
      </c>
      <c r="B471" s="141" t="s">
        <v>689</v>
      </c>
      <c r="C471" s="141"/>
      <c r="D471" s="141"/>
      <c r="E471" s="141"/>
      <c r="F471" s="142">
        <v>949.44</v>
      </c>
      <c r="G471" s="142">
        <v>124463.89333333333</v>
      </c>
      <c r="H471" s="142">
        <v>62706.666666666664</v>
      </c>
      <c r="I471" s="142">
        <v>5225.5555555555557</v>
      </c>
      <c r="J471" s="142">
        <v>5225.5555555555557</v>
      </c>
      <c r="K471" s="142">
        <v>5225.5555555555557</v>
      </c>
      <c r="L471" s="142">
        <v>5225.5555555555557</v>
      </c>
      <c r="M471" s="142">
        <v>5225.5555555555557</v>
      </c>
      <c r="N471" s="142">
        <v>5225.5555555555557</v>
      </c>
      <c r="O471" s="142">
        <v>5225.5555555555557</v>
      </c>
      <c r="P471" s="142">
        <v>5225.5555555555557</v>
      </c>
      <c r="Q471" s="142">
        <v>5225.5555555555557</v>
      </c>
      <c r="R471" s="142" t="s">
        <v>61</v>
      </c>
      <c r="S471" s="142">
        <v>235150</v>
      </c>
      <c r="T471" s="143">
        <v>0</v>
      </c>
      <c r="U471" s="144"/>
      <c r="V471" s="144"/>
      <c r="W471" s="144"/>
      <c r="X471" s="144"/>
      <c r="Y471" s="142">
        <v>28985.844889573702</v>
      </c>
      <c r="Z471" s="142">
        <v>28985.844889573702</v>
      </c>
      <c r="AA471" s="142">
        <v>28985.844889573702</v>
      </c>
      <c r="AB471" s="142">
        <v>2415.487074131142</v>
      </c>
      <c r="AC471" s="142">
        <v>2415.487074131142</v>
      </c>
      <c r="AD471" s="142">
        <v>2415.487074131142</v>
      </c>
      <c r="AE471" s="142">
        <v>2415.487074131142</v>
      </c>
      <c r="AF471" s="142">
        <v>2415.487074131142</v>
      </c>
      <c r="AG471" s="144">
        <v>2415.487074131142</v>
      </c>
      <c r="AH471" s="142">
        <v>2415.487074131142</v>
      </c>
      <c r="AI471" s="142">
        <v>2415.487074131142</v>
      </c>
      <c r="AJ471" s="144">
        <v>2415.487074131142</v>
      </c>
      <c r="AK471" s="144">
        <v>108696.91833590138</v>
      </c>
      <c r="AL471" s="143">
        <v>0</v>
      </c>
      <c r="AM471" s="144"/>
      <c r="AN471" s="144"/>
      <c r="AO471" s="144"/>
      <c r="AP471" s="144"/>
      <c r="AQ471" s="142">
        <v>13940.92810907039</v>
      </c>
      <c r="AR471" s="142">
        <v>13940.92810907039</v>
      </c>
      <c r="AS471" s="142">
        <v>13940.92810907039</v>
      </c>
      <c r="AT471" s="142">
        <v>1161.7440090891994</v>
      </c>
      <c r="AU471" s="142">
        <v>1161.7440090891994</v>
      </c>
      <c r="AV471" s="142">
        <v>1161.7440090891994</v>
      </c>
      <c r="AW471" s="142">
        <v>1161.7440090891994</v>
      </c>
      <c r="AX471" s="142">
        <v>1161.7440090891994</v>
      </c>
      <c r="AY471" s="144">
        <v>1161.7440090891994</v>
      </c>
      <c r="AZ471" s="142">
        <v>1161.7440090891994</v>
      </c>
      <c r="BA471" s="142">
        <v>1161.7440090891994</v>
      </c>
      <c r="BB471" s="144">
        <v>1161.7440090891994</v>
      </c>
      <c r="BC471" s="144">
        <v>52278.480409013966</v>
      </c>
      <c r="BD471" s="143">
        <v>0</v>
      </c>
      <c r="BE471" s="144"/>
      <c r="BF471" s="144"/>
      <c r="BG471" s="144"/>
      <c r="BH471" s="144"/>
      <c r="BI471" s="142">
        <v>14359.155952342502</v>
      </c>
      <c r="BJ471" s="142">
        <v>14359.155952342502</v>
      </c>
      <c r="BK471" s="142">
        <v>14359.155952342502</v>
      </c>
      <c r="BL471" s="142">
        <v>1196.5963293618752</v>
      </c>
      <c r="BM471" s="142">
        <v>1196.5963293618752</v>
      </c>
      <c r="BN471" s="142">
        <v>1196.5963293618752</v>
      </c>
      <c r="BO471" s="142">
        <v>1196.5963293618752</v>
      </c>
      <c r="BP471" s="142">
        <v>1196.5963293618752</v>
      </c>
      <c r="BQ471" s="144">
        <v>1196.5963293618752</v>
      </c>
      <c r="BR471" s="142">
        <v>1196.5963293618752</v>
      </c>
      <c r="BS471" s="142">
        <v>1196.5963293618752</v>
      </c>
      <c r="BT471" s="144">
        <v>1196.5963293618752</v>
      </c>
      <c r="BU471" s="144">
        <v>53846.834821284385</v>
      </c>
      <c r="BV471" s="143">
        <v>0</v>
      </c>
      <c r="BW471" s="144"/>
      <c r="BX471" s="144"/>
      <c r="BY471" s="144"/>
      <c r="BZ471" s="144"/>
      <c r="CA471" s="142">
        <v>14789.930630912777</v>
      </c>
      <c r="CB471" s="142">
        <v>14789.930630912777</v>
      </c>
      <c r="CC471" s="142">
        <v>14789.930630912777</v>
      </c>
      <c r="CD471" s="142">
        <v>1232.4942192427316</v>
      </c>
      <c r="CE471" s="142">
        <v>1232.4942192427316</v>
      </c>
      <c r="CF471" s="142">
        <v>1232.4942192427316</v>
      </c>
      <c r="CG471" s="142">
        <v>1232.4942192427316</v>
      </c>
      <c r="CH471" s="142">
        <v>1232.4942192427316</v>
      </c>
      <c r="CI471" s="144">
        <v>1232.4942192427316</v>
      </c>
      <c r="CJ471" s="142">
        <v>1232.4942192427316</v>
      </c>
      <c r="CK471" s="142">
        <v>1232.4942192427316</v>
      </c>
      <c r="CL471" s="144">
        <v>1232.4942192427316</v>
      </c>
      <c r="CM471" s="144">
        <v>55462.239865922915</v>
      </c>
      <c r="CN471" s="143">
        <v>0</v>
      </c>
      <c r="CO471" s="144"/>
      <c r="CP471" s="144"/>
      <c r="CQ471" s="144"/>
      <c r="CR471" s="144"/>
      <c r="CS471" s="142">
        <v>15233.628549840161</v>
      </c>
      <c r="CT471" s="142">
        <v>15233.628549840161</v>
      </c>
      <c r="CU471" s="142">
        <v>15233.628549840161</v>
      </c>
      <c r="CV471" s="142">
        <v>1269.4690458200134</v>
      </c>
      <c r="CW471" s="142">
        <v>1269.4690458200134</v>
      </c>
      <c r="CX471" s="142">
        <v>1269.4690458200134</v>
      </c>
      <c r="CY471" s="142">
        <v>1269.4690458200134</v>
      </c>
      <c r="CZ471" s="142">
        <v>1269.4690458200134</v>
      </c>
      <c r="DA471" s="144">
        <v>1269.4690458200134</v>
      </c>
      <c r="DB471" s="142">
        <v>1269.4690458200134</v>
      </c>
      <c r="DC471" s="142">
        <v>1269.4690458200134</v>
      </c>
      <c r="DD471" s="144">
        <v>1269.4690458200134</v>
      </c>
      <c r="DE471" s="144">
        <v>57126.107061900606</v>
      </c>
      <c r="DF471" s="143">
        <v>0</v>
      </c>
    </row>
    <row r="472" spans="1:110" ht="12.75" hidden="1" customHeight="1" outlineLevel="2" x14ac:dyDescent="0.25">
      <c r="A472" s="141">
        <v>4101</v>
      </c>
      <c r="B472" s="141" t="s">
        <v>690</v>
      </c>
      <c r="C472" s="141"/>
      <c r="D472" s="141"/>
      <c r="E472" s="141"/>
      <c r="F472" s="142">
        <v>0</v>
      </c>
      <c r="G472" s="142">
        <v>0</v>
      </c>
      <c r="H472" s="142">
        <v>0</v>
      </c>
      <c r="I472" s="142">
        <v>0</v>
      </c>
      <c r="J472" s="142">
        <v>0</v>
      </c>
      <c r="K472" s="142">
        <v>0</v>
      </c>
      <c r="L472" s="142">
        <v>0</v>
      </c>
      <c r="M472" s="142">
        <v>0</v>
      </c>
      <c r="N472" s="142">
        <v>0</v>
      </c>
      <c r="O472" s="142">
        <v>0</v>
      </c>
      <c r="P472" s="142">
        <v>0</v>
      </c>
      <c r="Q472" s="142">
        <v>0</v>
      </c>
      <c r="R472" s="142" t="s">
        <v>61</v>
      </c>
      <c r="S472" s="142">
        <v>0</v>
      </c>
      <c r="T472" s="143">
        <v>0</v>
      </c>
      <c r="U472" s="144"/>
      <c r="V472" s="144"/>
      <c r="W472" s="144"/>
      <c r="X472" s="144"/>
      <c r="Y472" s="142">
        <v>0</v>
      </c>
      <c r="Z472" s="142">
        <v>0</v>
      </c>
      <c r="AA472" s="142">
        <v>0</v>
      </c>
      <c r="AB472" s="142">
        <v>0</v>
      </c>
      <c r="AC472" s="142">
        <v>0</v>
      </c>
      <c r="AD472" s="142">
        <v>0</v>
      </c>
      <c r="AE472" s="142">
        <v>0</v>
      </c>
      <c r="AF472" s="142">
        <v>0</v>
      </c>
      <c r="AG472" s="144">
        <v>0</v>
      </c>
      <c r="AH472" s="142">
        <v>0</v>
      </c>
      <c r="AI472" s="142">
        <v>0</v>
      </c>
      <c r="AJ472" s="144">
        <v>0</v>
      </c>
      <c r="AK472" s="144">
        <v>0</v>
      </c>
      <c r="AL472" s="143">
        <v>0</v>
      </c>
      <c r="AM472" s="144"/>
      <c r="AN472" s="144"/>
      <c r="AO472" s="144"/>
      <c r="AP472" s="144"/>
      <c r="AQ472" s="142">
        <v>0</v>
      </c>
      <c r="AR472" s="142">
        <v>0</v>
      </c>
      <c r="AS472" s="142">
        <v>0</v>
      </c>
      <c r="AT472" s="142">
        <v>0</v>
      </c>
      <c r="AU472" s="142">
        <v>0</v>
      </c>
      <c r="AV472" s="142">
        <v>0</v>
      </c>
      <c r="AW472" s="142">
        <v>0</v>
      </c>
      <c r="AX472" s="142">
        <v>0</v>
      </c>
      <c r="AY472" s="144">
        <v>0</v>
      </c>
      <c r="AZ472" s="142">
        <v>0</v>
      </c>
      <c r="BA472" s="142">
        <v>0</v>
      </c>
      <c r="BB472" s="144">
        <v>0</v>
      </c>
      <c r="BC472" s="144">
        <v>0</v>
      </c>
      <c r="BD472" s="143">
        <v>0</v>
      </c>
      <c r="BE472" s="144"/>
      <c r="BF472" s="144"/>
      <c r="BG472" s="144"/>
      <c r="BH472" s="144"/>
      <c r="BI472" s="142">
        <v>0</v>
      </c>
      <c r="BJ472" s="142">
        <v>0</v>
      </c>
      <c r="BK472" s="142">
        <v>0</v>
      </c>
      <c r="BL472" s="142">
        <v>0</v>
      </c>
      <c r="BM472" s="142">
        <v>0</v>
      </c>
      <c r="BN472" s="142">
        <v>0</v>
      </c>
      <c r="BO472" s="142">
        <v>0</v>
      </c>
      <c r="BP472" s="142">
        <v>0</v>
      </c>
      <c r="BQ472" s="144">
        <v>0</v>
      </c>
      <c r="BR472" s="142">
        <v>0</v>
      </c>
      <c r="BS472" s="142">
        <v>0</v>
      </c>
      <c r="BT472" s="144">
        <v>0</v>
      </c>
      <c r="BU472" s="144">
        <v>0</v>
      </c>
      <c r="BV472" s="143">
        <v>0</v>
      </c>
      <c r="BW472" s="144"/>
      <c r="BX472" s="144"/>
      <c r="BY472" s="144"/>
      <c r="BZ472" s="144"/>
      <c r="CA472" s="142">
        <v>0</v>
      </c>
      <c r="CB472" s="142">
        <v>0</v>
      </c>
      <c r="CC472" s="142">
        <v>0</v>
      </c>
      <c r="CD472" s="142">
        <v>0</v>
      </c>
      <c r="CE472" s="142">
        <v>0</v>
      </c>
      <c r="CF472" s="142">
        <v>0</v>
      </c>
      <c r="CG472" s="142">
        <v>0</v>
      </c>
      <c r="CH472" s="142">
        <v>0</v>
      </c>
      <c r="CI472" s="144">
        <v>0</v>
      </c>
      <c r="CJ472" s="142">
        <v>0</v>
      </c>
      <c r="CK472" s="142">
        <v>0</v>
      </c>
      <c r="CL472" s="144">
        <v>0</v>
      </c>
      <c r="CM472" s="144">
        <v>0</v>
      </c>
      <c r="CN472" s="143">
        <v>0</v>
      </c>
      <c r="CO472" s="144"/>
      <c r="CP472" s="144"/>
      <c r="CQ472" s="144"/>
      <c r="CR472" s="144"/>
      <c r="CS472" s="142">
        <v>0</v>
      </c>
      <c r="CT472" s="142">
        <v>0</v>
      </c>
      <c r="CU472" s="142">
        <v>0</v>
      </c>
      <c r="CV472" s="142">
        <v>0</v>
      </c>
      <c r="CW472" s="142">
        <v>0</v>
      </c>
      <c r="CX472" s="142">
        <v>0</v>
      </c>
      <c r="CY472" s="142">
        <v>0</v>
      </c>
      <c r="CZ472" s="142">
        <v>0</v>
      </c>
      <c r="DA472" s="144">
        <v>0</v>
      </c>
      <c r="DB472" s="142">
        <v>0</v>
      </c>
      <c r="DC472" s="142">
        <v>0</v>
      </c>
      <c r="DD472" s="144">
        <v>0</v>
      </c>
      <c r="DE472" s="144">
        <v>0</v>
      </c>
      <c r="DF472" s="143">
        <v>0</v>
      </c>
    </row>
    <row r="473" spans="1:110" ht="12.75" hidden="1" customHeight="1" outlineLevel="2" x14ac:dyDescent="0.25">
      <c r="A473" s="141">
        <v>4102</v>
      </c>
      <c r="B473" s="141" t="s">
        <v>691</v>
      </c>
      <c r="C473" s="141"/>
      <c r="D473" s="141"/>
      <c r="E473" s="141"/>
      <c r="F473" s="142">
        <v>0</v>
      </c>
      <c r="G473" s="142">
        <v>0</v>
      </c>
      <c r="H473" s="142">
        <v>0</v>
      </c>
      <c r="I473" s="142">
        <v>0</v>
      </c>
      <c r="J473" s="142">
        <v>0</v>
      </c>
      <c r="K473" s="142">
        <v>0</v>
      </c>
      <c r="L473" s="142">
        <v>0</v>
      </c>
      <c r="M473" s="142">
        <v>0</v>
      </c>
      <c r="N473" s="142">
        <v>0</v>
      </c>
      <c r="O473" s="142">
        <v>0</v>
      </c>
      <c r="P473" s="142">
        <v>0</v>
      </c>
      <c r="Q473" s="142">
        <v>0</v>
      </c>
      <c r="R473" s="142" t="s">
        <v>61</v>
      </c>
      <c r="S473" s="142">
        <v>0</v>
      </c>
      <c r="T473" s="143">
        <v>0</v>
      </c>
      <c r="U473" s="144"/>
      <c r="V473" s="144"/>
      <c r="W473" s="144"/>
      <c r="X473" s="144"/>
      <c r="Y473" s="142">
        <v>0</v>
      </c>
      <c r="Z473" s="142">
        <v>0</v>
      </c>
      <c r="AA473" s="142">
        <v>0</v>
      </c>
      <c r="AB473" s="142">
        <v>0</v>
      </c>
      <c r="AC473" s="142">
        <v>0</v>
      </c>
      <c r="AD473" s="142">
        <v>0</v>
      </c>
      <c r="AE473" s="142">
        <v>0</v>
      </c>
      <c r="AF473" s="142">
        <v>0</v>
      </c>
      <c r="AG473" s="144">
        <v>0</v>
      </c>
      <c r="AH473" s="142">
        <v>0</v>
      </c>
      <c r="AI473" s="142">
        <v>0</v>
      </c>
      <c r="AJ473" s="144">
        <v>0</v>
      </c>
      <c r="AK473" s="144">
        <v>0</v>
      </c>
      <c r="AL473" s="143">
        <v>0</v>
      </c>
      <c r="AM473" s="144"/>
      <c r="AN473" s="144"/>
      <c r="AO473" s="144"/>
      <c r="AP473" s="144"/>
      <c r="AQ473" s="142">
        <v>0</v>
      </c>
      <c r="AR473" s="142">
        <v>0</v>
      </c>
      <c r="AS473" s="142">
        <v>0</v>
      </c>
      <c r="AT473" s="142">
        <v>0</v>
      </c>
      <c r="AU473" s="142">
        <v>0</v>
      </c>
      <c r="AV473" s="142">
        <v>0</v>
      </c>
      <c r="AW473" s="142">
        <v>0</v>
      </c>
      <c r="AX473" s="142">
        <v>0</v>
      </c>
      <c r="AY473" s="144">
        <v>0</v>
      </c>
      <c r="AZ473" s="142">
        <v>0</v>
      </c>
      <c r="BA473" s="142">
        <v>0</v>
      </c>
      <c r="BB473" s="144">
        <v>0</v>
      </c>
      <c r="BC473" s="144">
        <v>0</v>
      </c>
      <c r="BD473" s="143">
        <v>0</v>
      </c>
      <c r="BE473" s="144"/>
      <c r="BF473" s="144"/>
      <c r="BG473" s="144"/>
      <c r="BH473" s="144"/>
      <c r="BI473" s="142">
        <v>0</v>
      </c>
      <c r="BJ473" s="142">
        <v>0</v>
      </c>
      <c r="BK473" s="142">
        <v>0</v>
      </c>
      <c r="BL473" s="142">
        <v>0</v>
      </c>
      <c r="BM473" s="142">
        <v>0</v>
      </c>
      <c r="BN473" s="142">
        <v>0</v>
      </c>
      <c r="BO473" s="142">
        <v>0</v>
      </c>
      <c r="BP473" s="142">
        <v>0</v>
      </c>
      <c r="BQ473" s="144">
        <v>0</v>
      </c>
      <c r="BR473" s="142">
        <v>0</v>
      </c>
      <c r="BS473" s="142">
        <v>0</v>
      </c>
      <c r="BT473" s="144">
        <v>0</v>
      </c>
      <c r="BU473" s="144">
        <v>0</v>
      </c>
      <c r="BV473" s="143">
        <v>0</v>
      </c>
      <c r="BW473" s="144"/>
      <c r="BX473" s="144"/>
      <c r="BY473" s="144"/>
      <c r="BZ473" s="144"/>
      <c r="CA473" s="142">
        <v>0</v>
      </c>
      <c r="CB473" s="142">
        <v>0</v>
      </c>
      <c r="CC473" s="142">
        <v>0</v>
      </c>
      <c r="CD473" s="142">
        <v>0</v>
      </c>
      <c r="CE473" s="142">
        <v>0</v>
      </c>
      <c r="CF473" s="142">
        <v>0</v>
      </c>
      <c r="CG473" s="142">
        <v>0</v>
      </c>
      <c r="CH473" s="142">
        <v>0</v>
      </c>
      <c r="CI473" s="144">
        <v>0</v>
      </c>
      <c r="CJ473" s="142">
        <v>0</v>
      </c>
      <c r="CK473" s="142">
        <v>0</v>
      </c>
      <c r="CL473" s="144">
        <v>0</v>
      </c>
      <c r="CM473" s="144">
        <v>0</v>
      </c>
      <c r="CN473" s="143">
        <v>0</v>
      </c>
      <c r="CO473" s="144"/>
      <c r="CP473" s="144"/>
      <c r="CQ473" s="144"/>
      <c r="CR473" s="144"/>
      <c r="CS473" s="142">
        <v>0</v>
      </c>
      <c r="CT473" s="142">
        <v>0</v>
      </c>
      <c r="CU473" s="142">
        <v>0</v>
      </c>
      <c r="CV473" s="142">
        <v>0</v>
      </c>
      <c r="CW473" s="142">
        <v>0</v>
      </c>
      <c r="CX473" s="142">
        <v>0</v>
      </c>
      <c r="CY473" s="142">
        <v>0</v>
      </c>
      <c r="CZ473" s="142">
        <v>0</v>
      </c>
      <c r="DA473" s="144">
        <v>0</v>
      </c>
      <c r="DB473" s="142">
        <v>0</v>
      </c>
      <c r="DC473" s="142">
        <v>0</v>
      </c>
      <c r="DD473" s="144">
        <v>0</v>
      </c>
      <c r="DE473" s="144">
        <v>0</v>
      </c>
      <c r="DF473" s="143">
        <v>0</v>
      </c>
    </row>
    <row r="474" spans="1:110" ht="12.75" hidden="1" customHeight="1" outlineLevel="2" x14ac:dyDescent="0.25">
      <c r="A474" s="141">
        <v>4103</v>
      </c>
      <c r="B474" s="141" t="s">
        <v>692</v>
      </c>
      <c r="C474" s="141"/>
      <c r="D474" s="141"/>
      <c r="E474" s="141"/>
      <c r="F474" s="142">
        <v>0</v>
      </c>
      <c r="G474" s="142">
        <v>0</v>
      </c>
      <c r="H474" s="142">
        <v>0</v>
      </c>
      <c r="I474" s="142">
        <v>0</v>
      </c>
      <c r="J474" s="142">
        <v>0</v>
      </c>
      <c r="K474" s="142">
        <v>0</v>
      </c>
      <c r="L474" s="142">
        <v>0</v>
      </c>
      <c r="M474" s="142">
        <v>0</v>
      </c>
      <c r="N474" s="142">
        <v>0</v>
      </c>
      <c r="O474" s="142">
        <v>0</v>
      </c>
      <c r="P474" s="142">
        <v>0</v>
      </c>
      <c r="Q474" s="142">
        <v>0</v>
      </c>
      <c r="R474" s="142" t="s">
        <v>61</v>
      </c>
      <c r="S474" s="142">
        <v>0</v>
      </c>
      <c r="T474" s="143">
        <v>0</v>
      </c>
      <c r="U474" s="144"/>
      <c r="V474" s="144"/>
      <c r="W474" s="144"/>
      <c r="X474" s="144"/>
      <c r="Y474" s="142">
        <v>0</v>
      </c>
      <c r="Z474" s="142">
        <v>0</v>
      </c>
      <c r="AA474" s="142">
        <v>0</v>
      </c>
      <c r="AB474" s="142">
        <v>0</v>
      </c>
      <c r="AC474" s="142">
        <v>0</v>
      </c>
      <c r="AD474" s="142">
        <v>0</v>
      </c>
      <c r="AE474" s="142">
        <v>0</v>
      </c>
      <c r="AF474" s="142">
        <v>0</v>
      </c>
      <c r="AG474" s="144">
        <v>0</v>
      </c>
      <c r="AH474" s="142">
        <v>0</v>
      </c>
      <c r="AI474" s="142">
        <v>0</v>
      </c>
      <c r="AJ474" s="144">
        <v>0</v>
      </c>
      <c r="AK474" s="144">
        <v>0</v>
      </c>
      <c r="AL474" s="143">
        <v>0</v>
      </c>
      <c r="AM474" s="144"/>
      <c r="AN474" s="144"/>
      <c r="AO474" s="144"/>
      <c r="AP474" s="144"/>
      <c r="AQ474" s="142">
        <v>0</v>
      </c>
      <c r="AR474" s="142">
        <v>0</v>
      </c>
      <c r="AS474" s="142">
        <v>0</v>
      </c>
      <c r="AT474" s="142">
        <v>0</v>
      </c>
      <c r="AU474" s="142">
        <v>0</v>
      </c>
      <c r="AV474" s="142">
        <v>0</v>
      </c>
      <c r="AW474" s="142">
        <v>0</v>
      </c>
      <c r="AX474" s="142">
        <v>0</v>
      </c>
      <c r="AY474" s="144">
        <v>0</v>
      </c>
      <c r="AZ474" s="142">
        <v>0</v>
      </c>
      <c r="BA474" s="142">
        <v>0</v>
      </c>
      <c r="BB474" s="144">
        <v>0</v>
      </c>
      <c r="BC474" s="144">
        <v>0</v>
      </c>
      <c r="BD474" s="143">
        <v>0</v>
      </c>
      <c r="BE474" s="144"/>
      <c r="BF474" s="144"/>
      <c r="BG474" s="144"/>
      <c r="BH474" s="144"/>
      <c r="BI474" s="142">
        <v>0</v>
      </c>
      <c r="BJ474" s="142">
        <v>0</v>
      </c>
      <c r="BK474" s="142">
        <v>0</v>
      </c>
      <c r="BL474" s="142">
        <v>0</v>
      </c>
      <c r="BM474" s="142">
        <v>0</v>
      </c>
      <c r="BN474" s="142">
        <v>0</v>
      </c>
      <c r="BO474" s="142">
        <v>0</v>
      </c>
      <c r="BP474" s="142">
        <v>0</v>
      </c>
      <c r="BQ474" s="144">
        <v>0</v>
      </c>
      <c r="BR474" s="142">
        <v>0</v>
      </c>
      <c r="BS474" s="142">
        <v>0</v>
      </c>
      <c r="BT474" s="144">
        <v>0</v>
      </c>
      <c r="BU474" s="144">
        <v>0</v>
      </c>
      <c r="BV474" s="143">
        <v>0</v>
      </c>
      <c r="BW474" s="144"/>
      <c r="BX474" s="144"/>
      <c r="BY474" s="144"/>
      <c r="BZ474" s="144"/>
      <c r="CA474" s="142">
        <v>0</v>
      </c>
      <c r="CB474" s="142">
        <v>0</v>
      </c>
      <c r="CC474" s="142">
        <v>0</v>
      </c>
      <c r="CD474" s="142">
        <v>0</v>
      </c>
      <c r="CE474" s="142">
        <v>0</v>
      </c>
      <c r="CF474" s="142">
        <v>0</v>
      </c>
      <c r="CG474" s="142">
        <v>0</v>
      </c>
      <c r="CH474" s="142">
        <v>0</v>
      </c>
      <c r="CI474" s="144">
        <v>0</v>
      </c>
      <c r="CJ474" s="142">
        <v>0</v>
      </c>
      <c r="CK474" s="142">
        <v>0</v>
      </c>
      <c r="CL474" s="144">
        <v>0</v>
      </c>
      <c r="CM474" s="144">
        <v>0</v>
      </c>
      <c r="CN474" s="143">
        <v>0</v>
      </c>
      <c r="CO474" s="144"/>
      <c r="CP474" s="144"/>
      <c r="CQ474" s="144"/>
      <c r="CR474" s="144"/>
      <c r="CS474" s="142">
        <v>0</v>
      </c>
      <c r="CT474" s="142">
        <v>0</v>
      </c>
      <c r="CU474" s="142">
        <v>0</v>
      </c>
      <c r="CV474" s="142">
        <v>0</v>
      </c>
      <c r="CW474" s="142">
        <v>0</v>
      </c>
      <c r="CX474" s="142">
        <v>0</v>
      </c>
      <c r="CY474" s="142">
        <v>0</v>
      </c>
      <c r="CZ474" s="142">
        <v>0</v>
      </c>
      <c r="DA474" s="144">
        <v>0</v>
      </c>
      <c r="DB474" s="142">
        <v>0</v>
      </c>
      <c r="DC474" s="142">
        <v>0</v>
      </c>
      <c r="DD474" s="144">
        <v>0</v>
      </c>
      <c r="DE474" s="144">
        <v>0</v>
      </c>
      <c r="DF474" s="143">
        <v>0</v>
      </c>
    </row>
    <row r="475" spans="1:110" ht="12.75" hidden="1" customHeight="1" outlineLevel="2" x14ac:dyDescent="0.25">
      <c r="A475" s="141">
        <v>4104</v>
      </c>
      <c r="B475" s="141" t="s">
        <v>693</v>
      </c>
      <c r="C475" s="141"/>
      <c r="D475" s="141"/>
      <c r="E475" s="141"/>
      <c r="F475" s="142">
        <v>0</v>
      </c>
      <c r="G475" s="142">
        <v>0</v>
      </c>
      <c r="H475" s="142">
        <v>0</v>
      </c>
      <c r="I475" s="142">
        <v>0</v>
      </c>
      <c r="J475" s="142">
        <v>0</v>
      </c>
      <c r="K475" s="142">
        <v>0</v>
      </c>
      <c r="L475" s="142">
        <v>0</v>
      </c>
      <c r="M475" s="142">
        <v>0</v>
      </c>
      <c r="N475" s="142">
        <v>0</v>
      </c>
      <c r="O475" s="142">
        <v>0</v>
      </c>
      <c r="P475" s="142">
        <v>0</v>
      </c>
      <c r="Q475" s="142">
        <v>0</v>
      </c>
      <c r="R475" s="142" t="s">
        <v>61</v>
      </c>
      <c r="S475" s="142">
        <v>0</v>
      </c>
      <c r="T475" s="143">
        <v>0</v>
      </c>
      <c r="U475" s="144"/>
      <c r="V475" s="144"/>
      <c r="W475" s="144"/>
      <c r="X475" s="144"/>
      <c r="Y475" s="142">
        <v>0</v>
      </c>
      <c r="Z475" s="142">
        <v>0</v>
      </c>
      <c r="AA475" s="142">
        <v>0</v>
      </c>
      <c r="AB475" s="142">
        <v>0</v>
      </c>
      <c r="AC475" s="142">
        <v>0</v>
      </c>
      <c r="AD475" s="142">
        <v>0</v>
      </c>
      <c r="AE475" s="142">
        <v>0</v>
      </c>
      <c r="AF475" s="142">
        <v>0</v>
      </c>
      <c r="AG475" s="144">
        <v>0</v>
      </c>
      <c r="AH475" s="142">
        <v>0</v>
      </c>
      <c r="AI475" s="142">
        <v>0</v>
      </c>
      <c r="AJ475" s="144">
        <v>0</v>
      </c>
      <c r="AK475" s="144">
        <v>0</v>
      </c>
      <c r="AL475" s="143">
        <v>0</v>
      </c>
      <c r="AM475" s="144"/>
      <c r="AN475" s="144"/>
      <c r="AO475" s="144"/>
      <c r="AP475" s="144"/>
      <c r="AQ475" s="142">
        <v>0</v>
      </c>
      <c r="AR475" s="142">
        <v>0</v>
      </c>
      <c r="AS475" s="142">
        <v>0</v>
      </c>
      <c r="AT475" s="142">
        <v>0</v>
      </c>
      <c r="AU475" s="142">
        <v>0</v>
      </c>
      <c r="AV475" s="142">
        <v>0</v>
      </c>
      <c r="AW475" s="142">
        <v>0</v>
      </c>
      <c r="AX475" s="142">
        <v>0</v>
      </c>
      <c r="AY475" s="144">
        <v>0</v>
      </c>
      <c r="AZ475" s="142">
        <v>0</v>
      </c>
      <c r="BA475" s="142">
        <v>0</v>
      </c>
      <c r="BB475" s="144">
        <v>0</v>
      </c>
      <c r="BC475" s="144">
        <v>0</v>
      </c>
      <c r="BD475" s="143">
        <v>0</v>
      </c>
      <c r="BE475" s="144"/>
      <c r="BF475" s="144"/>
      <c r="BG475" s="144"/>
      <c r="BH475" s="144"/>
      <c r="BI475" s="142">
        <v>0</v>
      </c>
      <c r="BJ475" s="142">
        <v>0</v>
      </c>
      <c r="BK475" s="142">
        <v>0</v>
      </c>
      <c r="BL475" s="142">
        <v>0</v>
      </c>
      <c r="BM475" s="142">
        <v>0</v>
      </c>
      <c r="BN475" s="142">
        <v>0</v>
      </c>
      <c r="BO475" s="142">
        <v>0</v>
      </c>
      <c r="BP475" s="142">
        <v>0</v>
      </c>
      <c r="BQ475" s="144">
        <v>0</v>
      </c>
      <c r="BR475" s="142">
        <v>0</v>
      </c>
      <c r="BS475" s="142">
        <v>0</v>
      </c>
      <c r="BT475" s="144">
        <v>0</v>
      </c>
      <c r="BU475" s="144">
        <v>0</v>
      </c>
      <c r="BV475" s="143">
        <v>0</v>
      </c>
      <c r="BW475" s="144"/>
      <c r="BX475" s="144"/>
      <c r="BY475" s="144"/>
      <c r="BZ475" s="144"/>
      <c r="CA475" s="142">
        <v>0</v>
      </c>
      <c r="CB475" s="142">
        <v>0</v>
      </c>
      <c r="CC475" s="142">
        <v>0</v>
      </c>
      <c r="CD475" s="142">
        <v>0</v>
      </c>
      <c r="CE475" s="142">
        <v>0</v>
      </c>
      <c r="CF475" s="142">
        <v>0</v>
      </c>
      <c r="CG475" s="142">
        <v>0</v>
      </c>
      <c r="CH475" s="142">
        <v>0</v>
      </c>
      <c r="CI475" s="144">
        <v>0</v>
      </c>
      <c r="CJ475" s="142">
        <v>0</v>
      </c>
      <c r="CK475" s="142">
        <v>0</v>
      </c>
      <c r="CL475" s="144">
        <v>0</v>
      </c>
      <c r="CM475" s="144">
        <v>0</v>
      </c>
      <c r="CN475" s="143">
        <v>0</v>
      </c>
      <c r="CO475" s="144"/>
      <c r="CP475" s="144"/>
      <c r="CQ475" s="144"/>
      <c r="CR475" s="144"/>
      <c r="CS475" s="142">
        <v>0</v>
      </c>
      <c r="CT475" s="142">
        <v>0</v>
      </c>
      <c r="CU475" s="142">
        <v>0</v>
      </c>
      <c r="CV475" s="142">
        <v>0</v>
      </c>
      <c r="CW475" s="142">
        <v>0</v>
      </c>
      <c r="CX475" s="142">
        <v>0</v>
      </c>
      <c r="CY475" s="142">
        <v>0</v>
      </c>
      <c r="CZ475" s="142">
        <v>0</v>
      </c>
      <c r="DA475" s="144">
        <v>0</v>
      </c>
      <c r="DB475" s="142">
        <v>0</v>
      </c>
      <c r="DC475" s="142">
        <v>0</v>
      </c>
      <c r="DD475" s="144">
        <v>0</v>
      </c>
      <c r="DE475" s="144">
        <v>0</v>
      </c>
      <c r="DF475" s="143">
        <v>0</v>
      </c>
    </row>
    <row r="476" spans="1:110" ht="12.75" hidden="1" customHeight="1" outlineLevel="2" x14ac:dyDescent="0.25">
      <c r="A476" s="141">
        <v>4105</v>
      </c>
      <c r="B476" s="141" t="s">
        <v>694</v>
      </c>
      <c r="C476" s="141"/>
      <c r="D476" s="141"/>
      <c r="E476" s="141"/>
      <c r="F476" s="142">
        <v>0</v>
      </c>
      <c r="G476" s="142">
        <v>0</v>
      </c>
      <c r="H476" s="142">
        <v>0</v>
      </c>
      <c r="I476" s="142">
        <v>0</v>
      </c>
      <c r="J476" s="142">
        <v>0</v>
      </c>
      <c r="K476" s="142">
        <v>0</v>
      </c>
      <c r="L476" s="142">
        <v>0</v>
      </c>
      <c r="M476" s="142">
        <v>0</v>
      </c>
      <c r="N476" s="142">
        <v>0</v>
      </c>
      <c r="O476" s="142">
        <v>0</v>
      </c>
      <c r="P476" s="142">
        <v>0</v>
      </c>
      <c r="Q476" s="142">
        <v>0</v>
      </c>
      <c r="R476" s="142" t="s">
        <v>61</v>
      </c>
      <c r="S476" s="142">
        <v>0</v>
      </c>
      <c r="T476" s="143">
        <v>0</v>
      </c>
      <c r="U476" s="144"/>
      <c r="V476" s="144"/>
      <c r="W476" s="144"/>
      <c r="X476" s="144"/>
      <c r="Y476" s="142">
        <v>0</v>
      </c>
      <c r="Z476" s="142">
        <v>0</v>
      </c>
      <c r="AA476" s="142">
        <v>0</v>
      </c>
      <c r="AB476" s="142">
        <v>0</v>
      </c>
      <c r="AC476" s="142">
        <v>0</v>
      </c>
      <c r="AD476" s="142">
        <v>0</v>
      </c>
      <c r="AE476" s="142">
        <v>0</v>
      </c>
      <c r="AF476" s="142">
        <v>0</v>
      </c>
      <c r="AG476" s="144">
        <v>0</v>
      </c>
      <c r="AH476" s="142">
        <v>0</v>
      </c>
      <c r="AI476" s="142">
        <v>0</v>
      </c>
      <c r="AJ476" s="144">
        <v>0</v>
      </c>
      <c r="AK476" s="144">
        <v>0</v>
      </c>
      <c r="AL476" s="143">
        <v>0</v>
      </c>
      <c r="AM476" s="144"/>
      <c r="AN476" s="144"/>
      <c r="AO476" s="144"/>
      <c r="AP476" s="144"/>
      <c r="AQ476" s="142">
        <v>0</v>
      </c>
      <c r="AR476" s="142">
        <v>0</v>
      </c>
      <c r="AS476" s="142">
        <v>0</v>
      </c>
      <c r="AT476" s="142">
        <v>0</v>
      </c>
      <c r="AU476" s="142">
        <v>0</v>
      </c>
      <c r="AV476" s="142">
        <v>0</v>
      </c>
      <c r="AW476" s="142">
        <v>0</v>
      </c>
      <c r="AX476" s="142">
        <v>0</v>
      </c>
      <c r="AY476" s="144">
        <v>0</v>
      </c>
      <c r="AZ476" s="142">
        <v>0</v>
      </c>
      <c r="BA476" s="142">
        <v>0</v>
      </c>
      <c r="BB476" s="144">
        <v>0</v>
      </c>
      <c r="BC476" s="144">
        <v>0</v>
      </c>
      <c r="BD476" s="143">
        <v>0</v>
      </c>
      <c r="BE476" s="144"/>
      <c r="BF476" s="144"/>
      <c r="BG476" s="144"/>
      <c r="BH476" s="144"/>
      <c r="BI476" s="142">
        <v>0</v>
      </c>
      <c r="BJ476" s="142">
        <v>0</v>
      </c>
      <c r="BK476" s="142">
        <v>0</v>
      </c>
      <c r="BL476" s="142">
        <v>0</v>
      </c>
      <c r="BM476" s="142">
        <v>0</v>
      </c>
      <c r="BN476" s="142">
        <v>0</v>
      </c>
      <c r="BO476" s="142">
        <v>0</v>
      </c>
      <c r="BP476" s="142">
        <v>0</v>
      </c>
      <c r="BQ476" s="144">
        <v>0</v>
      </c>
      <c r="BR476" s="142">
        <v>0</v>
      </c>
      <c r="BS476" s="142">
        <v>0</v>
      </c>
      <c r="BT476" s="144">
        <v>0</v>
      </c>
      <c r="BU476" s="144">
        <v>0</v>
      </c>
      <c r="BV476" s="143">
        <v>0</v>
      </c>
      <c r="BW476" s="144"/>
      <c r="BX476" s="144"/>
      <c r="BY476" s="144"/>
      <c r="BZ476" s="144"/>
      <c r="CA476" s="142">
        <v>0</v>
      </c>
      <c r="CB476" s="142">
        <v>0</v>
      </c>
      <c r="CC476" s="142">
        <v>0</v>
      </c>
      <c r="CD476" s="142">
        <v>0</v>
      </c>
      <c r="CE476" s="142">
        <v>0</v>
      </c>
      <c r="CF476" s="142">
        <v>0</v>
      </c>
      <c r="CG476" s="142">
        <v>0</v>
      </c>
      <c r="CH476" s="142">
        <v>0</v>
      </c>
      <c r="CI476" s="144">
        <v>0</v>
      </c>
      <c r="CJ476" s="142">
        <v>0</v>
      </c>
      <c r="CK476" s="142">
        <v>0</v>
      </c>
      <c r="CL476" s="144">
        <v>0</v>
      </c>
      <c r="CM476" s="144">
        <v>0</v>
      </c>
      <c r="CN476" s="143">
        <v>0</v>
      </c>
      <c r="CO476" s="144"/>
      <c r="CP476" s="144"/>
      <c r="CQ476" s="144"/>
      <c r="CR476" s="144"/>
      <c r="CS476" s="142">
        <v>0</v>
      </c>
      <c r="CT476" s="142">
        <v>0</v>
      </c>
      <c r="CU476" s="142">
        <v>0</v>
      </c>
      <c r="CV476" s="142">
        <v>0</v>
      </c>
      <c r="CW476" s="142">
        <v>0</v>
      </c>
      <c r="CX476" s="142">
        <v>0</v>
      </c>
      <c r="CY476" s="142">
        <v>0</v>
      </c>
      <c r="CZ476" s="142">
        <v>0</v>
      </c>
      <c r="DA476" s="144">
        <v>0</v>
      </c>
      <c r="DB476" s="142">
        <v>0</v>
      </c>
      <c r="DC476" s="142">
        <v>0</v>
      </c>
      <c r="DD476" s="144">
        <v>0</v>
      </c>
      <c r="DE476" s="144">
        <v>0</v>
      </c>
      <c r="DF476" s="143">
        <v>0</v>
      </c>
    </row>
    <row r="477" spans="1:110" ht="12.75" hidden="1" customHeight="1" outlineLevel="2" x14ac:dyDescent="0.25">
      <c r="A477" s="141">
        <v>4200</v>
      </c>
      <c r="B477" s="141" t="s">
        <v>695</v>
      </c>
      <c r="C477" s="141"/>
      <c r="D477" s="141"/>
      <c r="E477" s="141"/>
      <c r="F477" s="142">
        <v>143.57</v>
      </c>
      <c r="G477" s="142">
        <v>18523.096666666668</v>
      </c>
      <c r="H477" s="142">
        <v>9333.3333333333339</v>
      </c>
      <c r="I477" s="142">
        <v>777.77777777777783</v>
      </c>
      <c r="J477" s="142">
        <v>777.77777777777783</v>
      </c>
      <c r="K477" s="142">
        <v>777.77777777777783</v>
      </c>
      <c r="L477" s="142">
        <v>777.77777777777783</v>
      </c>
      <c r="M477" s="142">
        <v>777.77777777777783</v>
      </c>
      <c r="N477" s="142">
        <v>777.77777777777783</v>
      </c>
      <c r="O477" s="142">
        <v>777.77777777777783</v>
      </c>
      <c r="P477" s="142">
        <v>777.77777777777783</v>
      </c>
      <c r="Q477" s="142">
        <v>777.77777777777783</v>
      </c>
      <c r="R477" s="142" t="s">
        <v>61</v>
      </c>
      <c r="S477" s="142">
        <v>35000</v>
      </c>
      <c r="T477" s="143">
        <v>0</v>
      </c>
      <c r="U477" s="144"/>
      <c r="V477" s="144"/>
      <c r="W477" s="144"/>
      <c r="X477" s="144"/>
      <c r="Y477" s="142">
        <v>14369.811320754714</v>
      </c>
      <c r="Z477" s="142">
        <v>14369.811320754714</v>
      </c>
      <c r="AA477" s="142">
        <v>14369.811320754714</v>
      </c>
      <c r="AB477" s="142">
        <v>1197.4842767295597</v>
      </c>
      <c r="AC477" s="142">
        <v>1197.4842767295597</v>
      </c>
      <c r="AD477" s="142">
        <v>1197.4842767295597</v>
      </c>
      <c r="AE477" s="142">
        <v>1197.4842767295597</v>
      </c>
      <c r="AF477" s="142">
        <v>1197.4842767295597</v>
      </c>
      <c r="AG477" s="144">
        <v>1197.4842767295597</v>
      </c>
      <c r="AH477" s="142">
        <v>1197.4842767295597</v>
      </c>
      <c r="AI477" s="142">
        <v>1197.4842767295597</v>
      </c>
      <c r="AJ477" s="144">
        <v>1197.4842767295597</v>
      </c>
      <c r="AK477" s="144">
        <v>53886.792452830181</v>
      </c>
      <c r="AL477" s="143">
        <v>0</v>
      </c>
      <c r="AM477" s="144"/>
      <c r="AN477" s="144"/>
      <c r="AO477" s="144"/>
      <c r="AP477" s="144"/>
      <c r="AQ477" s="142">
        <v>2666.6666666666665</v>
      </c>
      <c r="AR477" s="142">
        <v>2666.6666666666665</v>
      </c>
      <c r="AS477" s="142">
        <v>2666.6666666666665</v>
      </c>
      <c r="AT477" s="142">
        <v>222.22222222222223</v>
      </c>
      <c r="AU477" s="142">
        <v>222.22222222222223</v>
      </c>
      <c r="AV477" s="142">
        <v>222.22222222222223</v>
      </c>
      <c r="AW477" s="142">
        <v>222.22222222222223</v>
      </c>
      <c r="AX477" s="142">
        <v>222.22222222222223</v>
      </c>
      <c r="AY477" s="144">
        <v>222.22222222222223</v>
      </c>
      <c r="AZ477" s="142">
        <v>222.22222222222223</v>
      </c>
      <c r="BA477" s="142">
        <v>222.22222222222223</v>
      </c>
      <c r="BB477" s="144">
        <v>222.22222222222223</v>
      </c>
      <c r="BC477" s="144">
        <v>10000</v>
      </c>
      <c r="BD477" s="143">
        <v>0</v>
      </c>
      <c r="BE477" s="144"/>
      <c r="BF477" s="144"/>
      <c r="BG477" s="144"/>
      <c r="BH477" s="144"/>
      <c r="BI477" s="142">
        <v>2746.6666666666665</v>
      </c>
      <c r="BJ477" s="142">
        <v>2746.6666666666665</v>
      </c>
      <c r="BK477" s="142">
        <v>2746.6666666666665</v>
      </c>
      <c r="BL477" s="142">
        <v>228.88888888888889</v>
      </c>
      <c r="BM477" s="142">
        <v>228.88888888888889</v>
      </c>
      <c r="BN477" s="142">
        <v>228.88888888888889</v>
      </c>
      <c r="BO477" s="142">
        <v>228.88888888888889</v>
      </c>
      <c r="BP477" s="142">
        <v>228.88888888888889</v>
      </c>
      <c r="BQ477" s="144">
        <v>228.88888888888889</v>
      </c>
      <c r="BR477" s="142">
        <v>228.88888888888889</v>
      </c>
      <c r="BS477" s="142">
        <v>228.88888888888889</v>
      </c>
      <c r="BT477" s="144">
        <v>228.88888888888889</v>
      </c>
      <c r="BU477" s="144">
        <v>10300</v>
      </c>
      <c r="BV477" s="143">
        <v>0</v>
      </c>
      <c r="BW477" s="144"/>
      <c r="BX477" s="144"/>
      <c r="BY477" s="144"/>
      <c r="BZ477" s="144"/>
      <c r="CA477" s="142">
        <v>2829.0666666666666</v>
      </c>
      <c r="CB477" s="142">
        <v>2829.0666666666666</v>
      </c>
      <c r="CC477" s="142">
        <v>2829.0666666666666</v>
      </c>
      <c r="CD477" s="142">
        <v>235.75555555555556</v>
      </c>
      <c r="CE477" s="142">
        <v>235.75555555555556</v>
      </c>
      <c r="CF477" s="142">
        <v>235.75555555555556</v>
      </c>
      <c r="CG477" s="142">
        <v>235.75555555555556</v>
      </c>
      <c r="CH477" s="142">
        <v>235.75555555555556</v>
      </c>
      <c r="CI477" s="144">
        <v>235.75555555555556</v>
      </c>
      <c r="CJ477" s="142">
        <v>235.75555555555556</v>
      </c>
      <c r="CK477" s="142">
        <v>235.75555555555556</v>
      </c>
      <c r="CL477" s="144">
        <v>235.75555555555556</v>
      </c>
      <c r="CM477" s="144">
        <v>10609</v>
      </c>
      <c r="CN477" s="143">
        <v>0</v>
      </c>
      <c r="CO477" s="144"/>
      <c r="CP477" s="144"/>
      <c r="CQ477" s="144"/>
      <c r="CR477" s="144"/>
      <c r="CS477" s="142">
        <v>2913.9386666666669</v>
      </c>
      <c r="CT477" s="142">
        <v>2913.9386666666669</v>
      </c>
      <c r="CU477" s="142">
        <v>2913.9386666666669</v>
      </c>
      <c r="CV477" s="142">
        <v>242.82822222222225</v>
      </c>
      <c r="CW477" s="142">
        <v>242.82822222222225</v>
      </c>
      <c r="CX477" s="142">
        <v>242.82822222222225</v>
      </c>
      <c r="CY477" s="142">
        <v>242.82822222222225</v>
      </c>
      <c r="CZ477" s="142">
        <v>242.82822222222225</v>
      </c>
      <c r="DA477" s="144">
        <v>242.82822222222225</v>
      </c>
      <c r="DB477" s="142">
        <v>242.82822222222225</v>
      </c>
      <c r="DC477" s="142">
        <v>242.82822222222225</v>
      </c>
      <c r="DD477" s="144">
        <v>242.82822222222225</v>
      </c>
      <c r="DE477" s="144">
        <v>10927.27</v>
      </c>
      <c r="DF477" s="143">
        <v>0</v>
      </c>
    </row>
    <row r="478" spans="1:110" ht="12.75" hidden="1" customHeight="1" outlineLevel="2" x14ac:dyDescent="0.25">
      <c r="A478" s="141">
        <v>4201</v>
      </c>
      <c r="B478" s="141" t="s">
        <v>696</v>
      </c>
      <c r="C478" s="141"/>
      <c r="D478" s="141"/>
      <c r="E478" s="141"/>
      <c r="F478" s="142">
        <v>0</v>
      </c>
      <c r="G478" s="142">
        <v>0</v>
      </c>
      <c r="H478" s="142">
        <v>0</v>
      </c>
      <c r="I478" s="142">
        <v>0</v>
      </c>
      <c r="J478" s="142">
        <v>0</v>
      </c>
      <c r="K478" s="142">
        <v>0</v>
      </c>
      <c r="L478" s="142">
        <v>0</v>
      </c>
      <c r="M478" s="142">
        <v>0</v>
      </c>
      <c r="N478" s="142">
        <v>0</v>
      </c>
      <c r="O478" s="142">
        <v>0</v>
      </c>
      <c r="P478" s="142">
        <v>0</v>
      </c>
      <c r="Q478" s="142">
        <v>0</v>
      </c>
      <c r="R478" s="142" t="s">
        <v>61</v>
      </c>
      <c r="S478" s="142">
        <v>0</v>
      </c>
      <c r="T478" s="143">
        <v>0</v>
      </c>
      <c r="U478" s="144"/>
      <c r="V478" s="144"/>
      <c r="W478" s="144"/>
      <c r="X478" s="144"/>
      <c r="Y478" s="142">
        <v>0</v>
      </c>
      <c r="Z478" s="142">
        <v>0</v>
      </c>
      <c r="AA478" s="142">
        <v>0</v>
      </c>
      <c r="AB478" s="142">
        <v>0</v>
      </c>
      <c r="AC478" s="142">
        <v>0</v>
      </c>
      <c r="AD478" s="142">
        <v>0</v>
      </c>
      <c r="AE478" s="142">
        <v>0</v>
      </c>
      <c r="AF478" s="142">
        <v>0</v>
      </c>
      <c r="AG478" s="144">
        <v>0</v>
      </c>
      <c r="AH478" s="142">
        <v>0</v>
      </c>
      <c r="AI478" s="142">
        <v>0</v>
      </c>
      <c r="AJ478" s="144">
        <v>0</v>
      </c>
      <c r="AK478" s="144">
        <v>0</v>
      </c>
      <c r="AL478" s="143">
        <v>0</v>
      </c>
      <c r="AM478" s="144"/>
      <c r="AN478" s="144"/>
      <c r="AO478" s="144"/>
      <c r="AP478" s="144"/>
      <c r="AQ478" s="142">
        <v>0</v>
      </c>
      <c r="AR478" s="142">
        <v>0</v>
      </c>
      <c r="AS478" s="142">
        <v>0</v>
      </c>
      <c r="AT478" s="142">
        <v>0</v>
      </c>
      <c r="AU478" s="142">
        <v>0</v>
      </c>
      <c r="AV478" s="142">
        <v>0</v>
      </c>
      <c r="AW478" s="142">
        <v>0</v>
      </c>
      <c r="AX478" s="142">
        <v>0</v>
      </c>
      <c r="AY478" s="144">
        <v>0</v>
      </c>
      <c r="AZ478" s="142">
        <v>0</v>
      </c>
      <c r="BA478" s="142">
        <v>0</v>
      </c>
      <c r="BB478" s="144">
        <v>0</v>
      </c>
      <c r="BC478" s="144">
        <v>0</v>
      </c>
      <c r="BD478" s="143">
        <v>0</v>
      </c>
      <c r="BE478" s="144"/>
      <c r="BF478" s="144"/>
      <c r="BG478" s="144"/>
      <c r="BH478" s="144"/>
      <c r="BI478" s="142">
        <v>0</v>
      </c>
      <c r="BJ478" s="142">
        <v>0</v>
      </c>
      <c r="BK478" s="142">
        <v>0</v>
      </c>
      <c r="BL478" s="142">
        <v>0</v>
      </c>
      <c r="BM478" s="142">
        <v>0</v>
      </c>
      <c r="BN478" s="142">
        <v>0</v>
      </c>
      <c r="BO478" s="142">
        <v>0</v>
      </c>
      <c r="BP478" s="142">
        <v>0</v>
      </c>
      <c r="BQ478" s="144">
        <v>0</v>
      </c>
      <c r="BR478" s="142">
        <v>0</v>
      </c>
      <c r="BS478" s="142">
        <v>0</v>
      </c>
      <c r="BT478" s="144">
        <v>0</v>
      </c>
      <c r="BU478" s="144">
        <v>0</v>
      </c>
      <c r="BV478" s="143">
        <v>0</v>
      </c>
      <c r="BW478" s="144"/>
      <c r="BX478" s="144"/>
      <c r="BY478" s="144"/>
      <c r="BZ478" s="144"/>
      <c r="CA478" s="142">
        <v>0</v>
      </c>
      <c r="CB478" s="142">
        <v>0</v>
      </c>
      <c r="CC478" s="142">
        <v>0</v>
      </c>
      <c r="CD478" s="142">
        <v>0</v>
      </c>
      <c r="CE478" s="142">
        <v>0</v>
      </c>
      <c r="CF478" s="142">
        <v>0</v>
      </c>
      <c r="CG478" s="142">
        <v>0</v>
      </c>
      <c r="CH478" s="142">
        <v>0</v>
      </c>
      <c r="CI478" s="144">
        <v>0</v>
      </c>
      <c r="CJ478" s="142">
        <v>0</v>
      </c>
      <c r="CK478" s="142">
        <v>0</v>
      </c>
      <c r="CL478" s="144">
        <v>0</v>
      </c>
      <c r="CM478" s="144">
        <v>0</v>
      </c>
      <c r="CN478" s="143">
        <v>0</v>
      </c>
      <c r="CO478" s="144"/>
      <c r="CP478" s="144"/>
      <c r="CQ478" s="144"/>
      <c r="CR478" s="144"/>
      <c r="CS478" s="142">
        <v>0</v>
      </c>
      <c r="CT478" s="142">
        <v>0</v>
      </c>
      <c r="CU478" s="142">
        <v>0</v>
      </c>
      <c r="CV478" s="142">
        <v>0</v>
      </c>
      <c r="CW478" s="142">
        <v>0</v>
      </c>
      <c r="CX478" s="142">
        <v>0</v>
      </c>
      <c r="CY478" s="142">
        <v>0</v>
      </c>
      <c r="CZ478" s="142">
        <v>0</v>
      </c>
      <c r="DA478" s="144">
        <v>0</v>
      </c>
      <c r="DB478" s="142">
        <v>0</v>
      </c>
      <c r="DC478" s="142">
        <v>0</v>
      </c>
      <c r="DD478" s="144">
        <v>0</v>
      </c>
      <c r="DE478" s="144">
        <v>0</v>
      </c>
      <c r="DF478" s="143">
        <v>0</v>
      </c>
    </row>
    <row r="479" spans="1:110" ht="12.75" hidden="1" customHeight="1" outlineLevel="2" x14ac:dyDescent="0.25">
      <c r="A479" s="141">
        <v>4202</v>
      </c>
      <c r="B479" s="141" t="s">
        <v>697</v>
      </c>
      <c r="C479" s="141"/>
      <c r="D479" s="141"/>
      <c r="E479" s="141"/>
      <c r="F479" s="142">
        <v>0</v>
      </c>
      <c r="G479" s="142">
        <v>0</v>
      </c>
      <c r="H479" s="142">
        <v>0</v>
      </c>
      <c r="I479" s="142">
        <v>0</v>
      </c>
      <c r="J479" s="142">
        <v>0</v>
      </c>
      <c r="K479" s="142">
        <v>0</v>
      </c>
      <c r="L479" s="142">
        <v>0</v>
      </c>
      <c r="M479" s="142">
        <v>0</v>
      </c>
      <c r="N479" s="142">
        <v>0</v>
      </c>
      <c r="O479" s="142">
        <v>0</v>
      </c>
      <c r="P479" s="142">
        <v>0</v>
      </c>
      <c r="Q479" s="142">
        <v>0</v>
      </c>
      <c r="R479" s="142" t="s">
        <v>61</v>
      </c>
      <c r="S479" s="142">
        <v>0</v>
      </c>
      <c r="T479" s="143">
        <v>0</v>
      </c>
      <c r="U479" s="144"/>
      <c r="V479" s="144"/>
      <c r="W479" s="144"/>
      <c r="X479" s="144"/>
      <c r="Y479" s="142">
        <v>0</v>
      </c>
      <c r="Z479" s="142">
        <v>0</v>
      </c>
      <c r="AA479" s="142">
        <v>0</v>
      </c>
      <c r="AB479" s="142">
        <v>0</v>
      </c>
      <c r="AC479" s="142">
        <v>0</v>
      </c>
      <c r="AD479" s="142">
        <v>0</v>
      </c>
      <c r="AE479" s="142">
        <v>0</v>
      </c>
      <c r="AF479" s="142">
        <v>0</v>
      </c>
      <c r="AG479" s="144">
        <v>0</v>
      </c>
      <c r="AH479" s="142">
        <v>0</v>
      </c>
      <c r="AI479" s="142">
        <v>0</v>
      </c>
      <c r="AJ479" s="144">
        <v>0</v>
      </c>
      <c r="AK479" s="144">
        <v>0</v>
      </c>
      <c r="AL479" s="143">
        <v>0</v>
      </c>
      <c r="AM479" s="144"/>
      <c r="AN479" s="144"/>
      <c r="AO479" s="144"/>
      <c r="AP479" s="144"/>
      <c r="AQ479" s="142">
        <v>0</v>
      </c>
      <c r="AR479" s="142">
        <v>0</v>
      </c>
      <c r="AS479" s="142">
        <v>0</v>
      </c>
      <c r="AT479" s="142">
        <v>0</v>
      </c>
      <c r="AU479" s="142">
        <v>0</v>
      </c>
      <c r="AV479" s="142">
        <v>0</v>
      </c>
      <c r="AW479" s="142">
        <v>0</v>
      </c>
      <c r="AX479" s="142">
        <v>0</v>
      </c>
      <c r="AY479" s="144">
        <v>0</v>
      </c>
      <c r="AZ479" s="142">
        <v>0</v>
      </c>
      <c r="BA479" s="142">
        <v>0</v>
      </c>
      <c r="BB479" s="144">
        <v>0</v>
      </c>
      <c r="BC479" s="144">
        <v>0</v>
      </c>
      <c r="BD479" s="143">
        <v>0</v>
      </c>
      <c r="BE479" s="144"/>
      <c r="BF479" s="144"/>
      <c r="BG479" s="144"/>
      <c r="BH479" s="144"/>
      <c r="BI479" s="142">
        <v>0</v>
      </c>
      <c r="BJ479" s="142">
        <v>0</v>
      </c>
      <c r="BK479" s="142">
        <v>0</v>
      </c>
      <c r="BL479" s="142">
        <v>0</v>
      </c>
      <c r="BM479" s="142">
        <v>0</v>
      </c>
      <c r="BN479" s="142">
        <v>0</v>
      </c>
      <c r="BO479" s="142">
        <v>0</v>
      </c>
      <c r="BP479" s="142">
        <v>0</v>
      </c>
      <c r="BQ479" s="144">
        <v>0</v>
      </c>
      <c r="BR479" s="142">
        <v>0</v>
      </c>
      <c r="BS479" s="142">
        <v>0</v>
      </c>
      <c r="BT479" s="144">
        <v>0</v>
      </c>
      <c r="BU479" s="144">
        <v>0</v>
      </c>
      <c r="BV479" s="143">
        <v>0</v>
      </c>
      <c r="BW479" s="144"/>
      <c r="BX479" s="144"/>
      <c r="BY479" s="144"/>
      <c r="BZ479" s="144"/>
      <c r="CA479" s="142">
        <v>0</v>
      </c>
      <c r="CB479" s="142">
        <v>0</v>
      </c>
      <c r="CC479" s="142">
        <v>0</v>
      </c>
      <c r="CD479" s="142">
        <v>0</v>
      </c>
      <c r="CE479" s="142">
        <v>0</v>
      </c>
      <c r="CF479" s="142">
        <v>0</v>
      </c>
      <c r="CG479" s="142">
        <v>0</v>
      </c>
      <c r="CH479" s="142">
        <v>0</v>
      </c>
      <c r="CI479" s="144">
        <v>0</v>
      </c>
      <c r="CJ479" s="142">
        <v>0</v>
      </c>
      <c r="CK479" s="142">
        <v>0</v>
      </c>
      <c r="CL479" s="144">
        <v>0</v>
      </c>
      <c r="CM479" s="144">
        <v>0</v>
      </c>
      <c r="CN479" s="143">
        <v>0</v>
      </c>
      <c r="CO479" s="144"/>
      <c r="CP479" s="144"/>
      <c r="CQ479" s="144"/>
      <c r="CR479" s="144"/>
      <c r="CS479" s="142">
        <v>0</v>
      </c>
      <c r="CT479" s="142">
        <v>0</v>
      </c>
      <c r="CU479" s="142">
        <v>0</v>
      </c>
      <c r="CV479" s="142">
        <v>0</v>
      </c>
      <c r="CW479" s="142">
        <v>0</v>
      </c>
      <c r="CX479" s="142">
        <v>0</v>
      </c>
      <c r="CY479" s="142">
        <v>0</v>
      </c>
      <c r="CZ479" s="142">
        <v>0</v>
      </c>
      <c r="DA479" s="144">
        <v>0</v>
      </c>
      <c r="DB479" s="142">
        <v>0</v>
      </c>
      <c r="DC479" s="142">
        <v>0</v>
      </c>
      <c r="DD479" s="144">
        <v>0</v>
      </c>
      <c r="DE479" s="144">
        <v>0</v>
      </c>
      <c r="DF479" s="143">
        <v>0</v>
      </c>
    </row>
    <row r="480" spans="1:110" ht="12.75" hidden="1" customHeight="1" outlineLevel="2" x14ac:dyDescent="0.25">
      <c r="A480" s="141">
        <v>4203</v>
      </c>
      <c r="B480" s="141" t="s">
        <v>698</v>
      </c>
      <c r="C480" s="141"/>
      <c r="D480" s="141"/>
      <c r="E480" s="141"/>
      <c r="F480" s="142">
        <v>0</v>
      </c>
      <c r="G480" s="142">
        <v>0</v>
      </c>
      <c r="H480" s="142">
        <v>0</v>
      </c>
      <c r="I480" s="142">
        <v>0</v>
      </c>
      <c r="J480" s="142">
        <v>0</v>
      </c>
      <c r="K480" s="142">
        <v>0</v>
      </c>
      <c r="L480" s="142">
        <v>0</v>
      </c>
      <c r="M480" s="142">
        <v>0</v>
      </c>
      <c r="N480" s="142">
        <v>0</v>
      </c>
      <c r="O480" s="142">
        <v>0</v>
      </c>
      <c r="P480" s="142">
        <v>0</v>
      </c>
      <c r="Q480" s="142">
        <v>0</v>
      </c>
      <c r="R480" s="142" t="s">
        <v>61</v>
      </c>
      <c r="S480" s="142">
        <v>0</v>
      </c>
      <c r="T480" s="143">
        <v>0</v>
      </c>
      <c r="U480" s="144"/>
      <c r="V480" s="144"/>
      <c r="W480" s="144"/>
      <c r="X480" s="144"/>
      <c r="Y480" s="142">
        <v>0</v>
      </c>
      <c r="Z480" s="142">
        <v>0</v>
      </c>
      <c r="AA480" s="142">
        <v>0</v>
      </c>
      <c r="AB480" s="142">
        <v>0</v>
      </c>
      <c r="AC480" s="142">
        <v>0</v>
      </c>
      <c r="AD480" s="142">
        <v>0</v>
      </c>
      <c r="AE480" s="142">
        <v>0</v>
      </c>
      <c r="AF480" s="142">
        <v>0</v>
      </c>
      <c r="AG480" s="144">
        <v>0</v>
      </c>
      <c r="AH480" s="142">
        <v>0</v>
      </c>
      <c r="AI480" s="142">
        <v>0</v>
      </c>
      <c r="AJ480" s="144">
        <v>0</v>
      </c>
      <c r="AK480" s="144">
        <v>0</v>
      </c>
      <c r="AL480" s="143">
        <v>0</v>
      </c>
      <c r="AM480" s="144"/>
      <c r="AN480" s="144"/>
      <c r="AO480" s="144"/>
      <c r="AP480" s="144"/>
      <c r="AQ480" s="142">
        <v>0</v>
      </c>
      <c r="AR480" s="142">
        <v>0</v>
      </c>
      <c r="AS480" s="142">
        <v>0</v>
      </c>
      <c r="AT480" s="142">
        <v>0</v>
      </c>
      <c r="AU480" s="142">
        <v>0</v>
      </c>
      <c r="AV480" s="142">
        <v>0</v>
      </c>
      <c r="AW480" s="142">
        <v>0</v>
      </c>
      <c r="AX480" s="142">
        <v>0</v>
      </c>
      <c r="AY480" s="144">
        <v>0</v>
      </c>
      <c r="AZ480" s="142">
        <v>0</v>
      </c>
      <c r="BA480" s="142">
        <v>0</v>
      </c>
      <c r="BB480" s="144">
        <v>0</v>
      </c>
      <c r="BC480" s="144">
        <v>0</v>
      </c>
      <c r="BD480" s="143">
        <v>0</v>
      </c>
      <c r="BE480" s="144"/>
      <c r="BF480" s="144"/>
      <c r="BG480" s="144"/>
      <c r="BH480" s="144"/>
      <c r="BI480" s="142">
        <v>0</v>
      </c>
      <c r="BJ480" s="142">
        <v>0</v>
      </c>
      <c r="BK480" s="142">
        <v>0</v>
      </c>
      <c r="BL480" s="142">
        <v>0</v>
      </c>
      <c r="BM480" s="142">
        <v>0</v>
      </c>
      <c r="BN480" s="142">
        <v>0</v>
      </c>
      <c r="BO480" s="142">
        <v>0</v>
      </c>
      <c r="BP480" s="142">
        <v>0</v>
      </c>
      <c r="BQ480" s="144">
        <v>0</v>
      </c>
      <c r="BR480" s="142">
        <v>0</v>
      </c>
      <c r="BS480" s="142">
        <v>0</v>
      </c>
      <c r="BT480" s="144">
        <v>0</v>
      </c>
      <c r="BU480" s="144">
        <v>0</v>
      </c>
      <c r="BV480" s="143">
        <v>0</v>
      </c>
      <c r="BW480" s="144"/>
      <c r="BX480" s="144"/>
      <c r="BY480" s="144"/>
      <c r="BZ480" s="144"/>
      <c r="CA480" s="142">
        <v>0</v>
      </c>
      <c r="CB480" s="142">
        <v>0</v>
      </c>
      <c r="CC480" s="142">
        <v>0</v>
      </c>
      <c r="CD480" s="142">
        <v>0</v>
      </c>
      <c r="CE480" s="142">
        <v>0</v>
      </c>
      <c r="CF480" s="142">
        <v>0</v>
      </c>
      <c r="CG480" s="142">
        <v>0</v>
      </c>
      <c r="CH480" s="142">
        <v>0</v>
      </c>
      <c r="CI480" s="144">
        <v>0</v>
      </c>
      <c r="CJ480" s="142">
        <v>0</v>
      </c>
      <c r="CK480" s="142">
        <v>0</v>
      </c>
      <c r="CL480" s="144">
        <v>0</v>
      </c>
      <c r="CM480" s="144">
        <v>0</v>
      </c>
      <c r="CN480" s="143">
        <v>0</v>
      </c>
      <c r="CO480" s="144"/>
      <c r="CP480" s="144"/>
      <c r="CQ480" s="144"/>
      <c r="CR480" s="144"/>
      <c r="CS480" s="142">
        <v>0</v>
      </c>
      <c r="CT480" s="142">
        <v>0</v>
      </c>
      <c r="CU480" s="142">
        <v>0</v>
      </c>
      <c r="CV480" s="142">
        <v>0</v>
      </c>
      <c r="CW480" s="142">
        <v>0</v>
      </c>
      <c r="CX480" s="142">
        <v>0</v>
      </c>
      <c r="CY480" s="142">
        <v>0</v>
      </c>
      <c r="CZ480" s="142">
        <v>0</v>
      </c>
      <c r="DA480" s="144">
        <v>0</v>
      </c>
      <c r="DB480" s="142">
        <v>0</v>
      </c>
      <c r="DC480" s="142">
        <v>0</v>
      </c>
      <c r="DD480" s="144">
        <v>0</v>
      </c>
      <c r="DE480" s="144">
        <v>0</v>
      </c>
      <c r="DF480" s="143">
        <v>0</v>
      </c>
    </row>
    <row r="481" spans="1:110" ht="12.75" hidden="1" customHeight="1" outlineLevel="2" x14ac:dyDescent="0.25">
      <c r="A481" s="141">
        <v>4204</v>
      </c>
      <c r="B481" s="141" t="s">
        <v>699</v>
      </c>
      <c r="C481" s="141"/>
      <c r="D481" s="141"/>
      <c r="E481" s="141"/>
      <c r="F481" s="142">
        <v>0</v>
      </c>
      <c r="G481" s="142">
        <v>0</v>
      </c>
      <c r="H481" s="142">
        <v>0</v>
      </c>
      <c r="I481" s="142">
        <v>0</v>
      </c>
      <c r="J481" s="142">
        <v>0</v>
      </c>
      <c r="K481" s="142">
        <v>0</v>
      </c>
      <c r="L481" s="142">
        <v>0</v>
      </c>
      <c r="M481" s="142">
        <v>0</v>
      </c>
      <c r="N481" s="142">
        <v>0</v>
      </c>
      <c r="O481" s="142">
        <v>0</v>
      </c>
      <c r="P481" s="142">
        <v>0</v>
      </c>
      <c r="Q481" s="142">
        <v>0</v>
      </c>
      <c r="R481" s="142" t="s">
        <v>61</v>
      </c>
      <c r="S481" s="142">
        <v>0</v>
      </c>
      <c r="T481" s="143">
        <v>0</v>
      </c>
      <c r="U481" s="144"/>
      <c r="V481" s="144"/>
      <c r="W481" s="144"/>
      <c r="X481" s="144"/>
      <c r="Y481" s="142">
        <v>0</v>
      </c>
      <c r="Z481" s="142">
        <v>0</v>
      </c>
      <c r="AA481" s="142">
        <v>0</v>
      </c>
      <c r="AB481" s="142">
        <v>0</v>
      </c>
      <c r="AC481" s="142">
        <v>0</v>
      </c>
      <c r="AD481" s="142">
        <v>0</v>
      </c>
      <c r="AE481" s="142">
        <v>0</v>
      </c>
      <c r="AF481" s="142">
        <v>0</v>
      </c>
      <c r="AG481" s="144">
        <v>0</v>
      </c>
      <c r="AH481" s="142">
        <v>0</v>
      </c>
      <c r="AI481" s="142">
        <v>0</v>
      </c>
      <c r="AJ481" s="144">
        <v>0</v>
      </c>
      <c r="AK481" s="144">
        <v>0</v>
      </c>
      <c r="AL481" s="143">
        <v>0</v>
      </c>
      <c r="AM481" s="144"/>
      <c r="AN481" s="144"/>
      <c r="AO481" s="144"/>
      <c r="AP481" s="144"/>
      <c r="AQ481" s="142">
        <v>0</v>
      </c>
      <c r="AR481" s="142">
        <v>0</v>
      </c>
      <c r="AS481" s="142">
        <v>0</v>
      </c>
      <c r="AT481" s="142">
        <v>0</v>
      </c>
      <c r="AU481" s="142">
        <v>0</v>
      </c>
      <c r="AV481" s="142">
        <v>0</v>
      </c>
      <c r="AW481" s="142">
        <v>0</v>
      </c>
      <c r="AX481" s="142">
        <v>0</v>
      </c>
      <c r="AY481" s="144">
        <v>0</v>
      </c>
      <c r="AZ481" s="142">
        <v>0</v>
      </c>
      <c r="BA481" s="142">
        <v>0</v>
      </c>
      <c r="BB481" s="144">
        <v>0</v>
      </c>
      <c r="BC481" s="144">
        <v>0</v>
      </c>
      <c r="BD481" s="143">
        <v>0</v>
      </c>
      <c r="BE481" s="144"/>
      <c r="BF481" s="144"/>
      <c r="BG481" s="144"/>
      <c r="BH481" s="144"/>
      <c r="BI481" s="142">
        <v>0</v>
      </c>
      <c r="BJ481" s="142">
        <v>0</v>
      </c>
      <c r="BK481" s="142">
        <v>0</v>
      </c>
      <c r="BL481" s="142">
        <v>0</v>
      </c>
      <c r="BM481" s="142">
        <v>0</v>
      </c>
      <c r="BN481" s="142">
        <v>0</v>
      </c>
      <c r="BO481" s="142">
        <v>0</v>
      </c>
      <c r="BP481" s="142">
        <v>0</v>
      </c>
      <c r="BQ481" s="144">
        <v>0</v>
      </c>
      <c r="BR481" s="142">
        <v>0</v>
      </c>
      <c r="BS481" s="142">
        <v>0</v>
      </c>
      <c r="BT481" s="144">
        <v>0</v>
      </c>
      <c r="BU481" s="144">
        <v>0</v>
      </c>
      <c r="BV481" s="143">
        <v>0</v>
      </c>
      <c r="BW481" s="144"/>
      <c r="BX481" s="144"/>
      <c r="BY481" s="144"/>
      <c r="BZ481" s="144"/>
      <c r="CA481" s="142">
        <v>0</v>
      </c>
      <c r="CB481" s="142">
        <v>0</v>
      </c>
      <c r="CC481" s="142">
        <v>0</v>
      </c>
      <c r="CD481" s="142">
        <v>0</v>
      </c>
      <c r="CE481" s="142">
        <v>0</v>
      </c>
      <c r="CF481" s="142">
        <v>0</v>
      </c>
      <c r="CG481" s="142">
        <v>0</v>
      </c>
      <c r="CH481" s="142">
        <v>0</v>
      </c>
      <c r="CI481" s="144">
        <v>0</v>
      </c>
      <c r="CJ481" s="142">
        <v>0</v>
      </c>
      <c r="CK481" s="142">
        <v>0</v>
      </c>
      <c r="CL481" s="144">
        <v>0</v>
      </c>
      <c r="CM481" s="144">
        <v>0</v>
      </c>
      <c r="CN481" s="143">
        <v>0</v>
      </c>
      <c r="CO481" s="144"/>
      <c r="CP481" s="144"/>
      <c r="CQ481" s="144"/>
      <c r="CR481" s="144"/>
      <c r="CS481" s="142">
        <v>0</v>
      </c>
      <c r="CT481" s="142">
        <v>0</v>
      </c>
      <c r="CU481" s="142">
        <v>0</v>
      </c>
      <c r="CV481" s="142">
        <v>0</v>
      </c>
      <c r="CW481" s="142">
        <v>0</v>
      </c>
      <c r="CX481" s="142">
        <v>0</v>
      </c>
      <c r="CY481" s="142">
        <v>0</v>
      </c>
      <c r="CZ481" s="142">
        <v>0</v>
      </c>
      <c r="DA481" s="144">
        <v>0</v>
      </c>
      <c r="DB481" s="142">
        <v>0</v>
      </c>
      <c r="DC481" s="142">
        <v>0</v>
      </c>
      <c r="DD481" s="144">
        <v>0</v>
      </c>
      <c r="DE481" s="144">
        <v>0</v>
      </c>
      <c r="DF481" s="143">
        <v>0</v>
      </c>
    </row>
    <row r="482" spans="1:110" ht="12.75" hidden="1" customHeight="1" outlineLevel="2" x14ac:dyDescent="0.25">
      <c r="A482" s="141">
        <v>4205</v>
      </c>
      <c r="B482" s="141" t="s">
        <v>700</v>
      </c>
      <c r="C482" s="141"/>
      <c r="D482" s="141"/>
      <c r="E482" s="141"/>
      <c r="F482" s="142">
        <v>0</v>
      </c>
      <c r="G482" s="142">
        <v>0</v>
      </c>
      <c r="H482" s="142">
        <v>0</v>
      </c>
      <c r="I482" s="142">
        <v>0</v>
      </c>
      <c r="J482" s="142">
        <v>0</v>
      </c>
      <c r="K482" s="142">
        <v>0</v>
      </c>
      <c r="L482" s="142">
        <v>0</v>
      </c>
      <c r="M482" s="142">
        <v>0</v>
      </c>
      <c r="N482" s="142">
        <v>0</v>
      </c>
      <c r="O482" s="142">
        <v>0</v>
      </c>
      <c r="P482" s="142">
        <v>0</v>
      </c>
      <c r="Q482" s="142">
        <v>0</v>
      </c>
      <c r="R482" s="142" t="s">
        <v>61</v>
      </c>
      <c r="S482" s="142">
        <v>0</v>
      </c>
      <c r="T482" s="143">
        <v>0</v>
      </c>
      <c r="U482" s="144"/>
      <c r="V482" s="144"/>
      <c r="W482" s="144"/>
      <c r="X482" s="144"/>
      <c r="Y482" s="142">
        <v>0</v>
      </c>
      <c r="Z482" s="142">
        <v>0</v>
      </c>
      <c r="AA482" s="142">
        <v>0</v>
      </c>
      <c r="AB482" s="142">
        <v>0</v>
      </c>
      <c r="AC482" s="142">
        <v>0</v>
      </c>
      <c r="AD482" s="142">
        <v>0</v>
      </c>
      <c r="AE482" s="142">
        <v>0</v>
      </c>
      <c r="AF482" s="142">
        <v>0</v>
      </c>
      <c r="AG482" s="144">
        <v>0</v>
      </c>
      <c r="AH482" s="142">
        <v>0</v>
      </c>
      <c r="AI482" s="142">
        <v>0</v>
      </c>
      <c r="AJ482" s="144">
        <v>0</v>
      </c>
      <c r="AK482" s="144">
        <v>0</v>
      </c>
      <c r="AL482" s="143">
        <v>0</v>
      </c>
      <c r="AM482" s="144"/>
      <c r="AN482" s="144"/>
      <c r="AO482" s="144"/>
      <c r="AP482" s="144"/>
      <c r="AQ482" s="142">
        <v>0</v>
      </c>
      <c r="AR482" s="142">
        <v>0</v>
      </c>
      <c r="AS482" s="142">
        <v>0</v>
      </c>
      <c r="AT482" s="142">
        <v>0</v>
      </c>
      <c r="AU482" s="142">
        <v>0</v>
      </c>
      <c r="AV482" s="142">
        <v>0</v>
      </c>
      <c r="AW482" s="142">
        <v>0</v>
      </c>
      <c r="AX482" s="142">
        <v>0</v>
      </c>
      <c r="AY482" s="144">
        <v>0</v>
      </c>
      <c r="AZ482" s="142">
        <v>0</v>
      </c>
      <c r="BA482" s="142">
        <v>0</v>
      </c>
      <c r="BB482" s="144">
        <v>0</v>
      </c>
      <c r="BC482" s="144">
        <v>0</v>
      </c>
      <c r="BD482" s="143">
        <v>0</v>
      </c>
      <c r="BE482" s="144"/>
      <c r="BF482" s="144"/>
      <c r="BG482" s="144"/>
      <c r="BH482" s="144"/>
      <c r="BI482" s="142">
        <v>0</v>
      </c>
      <c r="BJ482" s="142">
        <v>0</v>
      </c>
      <c r="BK482" s="142">
        <v>0</v>
      </c>
      <c r="BL482" s="142">
        <v>0</v>
      </c>
      <c r="BM482" s="142">
        <v>0</v>
      </c>
      <c r="BN482" s="142">
        <v>0</v>
      </c>
      <c r="BO482" s="142">
        <v>0</v>
      </c>
      <c r="BP482" s="142">
        <v>0</v>
      </c>
      <c r="BQ482" s="144">
        <v>0</v>
      </c>
      <c r="BR482" s="142">
        <v>0</v>
      </c>
      <c r="BS482" s="142">
        <v>0</v>
      </c>
      <c r="BT482" s="144">
        <v>0</v>
      </c>
      <c r="BU482" s="144">
        <v>0</v>
      </c>
      <c r="BV482" s="143">
        <v>0</v>
      </c>
      <c r="BW482" s="144"/>
      <c r="BX482" s="144"/>
      <c r="BY482" s="144"/>
      <c r="BZ482" s="144"/>
      <c r="CA482" s="142">
        <v>0</v>
      </c>
      <c r="CB482" s="142">
        <v>0</v>
      </c>
      <c r="CC482" s="142">
        <v>0</v>
      </c>
      <c r="CD482" s="142">
        <v>0</v>
      </c>
      <c r="CE482" s="142">
        <v>0</v>
      </c>
      <c r="CF482" s="142">
        <v>0</v>
      </c>
      <c r="CG482" s="142">
        <v>0</v>
      </c>
      <c r="CH482" s="142">
        <v>0</v>
      </c>
      <c r="CI482" s="144">
        <v>0</v>
      </c>
      <c r="CJ482" s="142">
        <v>0</v>
      </c>
      <c r="CK482" s="142">
        <v>0</v>
      </c>
      <c r="CL482" s="144">
        <v>0</v>
      </c>
      <c r="CM482" s="144">
        <v>0</v>
      </c>
      <c r="CN482" s="143">
        <v>0</v>
      </c>
      <c r="CO482" s="144"/>
      <c r="CP482" s="144"/>
      <c r="CQ482" s="144"/>
      <c r="CR482" s="144"/>
      <c r="CS482" s="142">
        <v>0</v>
      </c>
      <c r="CT482" s="142">
        <v>0</v>
      </c>
      <c r="CU482" s="142">
        <v>0</v>
      </c>
      <c r="CV482" s="142">
        <v>0</v>
      </c>
      <c r="CW482" s="142">
        <v>0</v>
      </c>
      <c r="CX482" s="142">
        <v>0</v>
      </c>
      <c r="CY482" s="142">
        <v>0</v>
      </c>
      <c r="CZ482" s="142">
        <v>0</v>
      </c>
      <c r="DA482" s="144">
        <v>0</v>
      </c>
      <c r="DB482" s="142">
        <v>0</v>
      </c>
      <c r="DC482" s="142">
        <v>0</v>
      </c>
      <c r="DD482" s="144">
        <v>0</v>
      </c>
      <c r="DE482" s="144">
        <v>0</v>
      </c>
      <c r="DF482" s="143">
        <v>0</v>
      </c>
    </row>
    <row r="483" spans="1:110" ht="12.75" hidden="1" customHeight="1" outlineLevel="2" x14ac:dyDescent="0.25">
      <c r="A483" s="141">
        <v>4300</v>
      </c>
      <c r="B483" s="141" t="s">
        <v>701</v>
      </c>
      <c r="C483" s="141"/>
      <c r="D483" s="141"/>
      <c r="E483" s="141"/>
      <c r="F483" s="142">
        <v>0</v>
      </c>
      <c r="G483" s="142">
        <v>0</v>
      </c>
      <c r="H483" s="142">
        <v>0</v>
      </c>
      <c r="I483" s="142">
        <v>0</v>
      </c>
      <c r="J483" s="142">
        <v>0</v>
      </c>
      <c r="K483" s="142">
        <v>0</v>
      </c>
      <c r="L483" s="142">
        <v>0</v>
      </c>
      <c r="M483" s="142">
        <v>0</v>
      </c>
      <c r="N483" s="142">
        <v>0</v>
      </c>
      <c r="O483" s="142">
        <v>0</v>
      </c>
      <c r="P483" s="142">
        <v>0</v>
      </c>
      <c r="Q483" s="142">
        <v>0</v>
      </c>
      <c r="R483" s="142" t="s">
        <v>61</v>
      </c>
      <c r="S483" s="142">
        <v>0</v>
      </c>
      <c r="T483" s="143">
        <v>0</v>
      </c>
      <c r="U483" s="144"/>
      <c r="V483" s="144"/>
      <c r="W483" s="144"/>
      <c r="X483" s="144"/>
      <c r="Y483" s="142">
        <v>0</v>
      </c>
      <c r="Z483" s="142">
        <v>0</v>
      </c>
      <c r="AA483" s="142">
        <v>0</v>
      </c>
      <c r="AB483" s="142">
        <v>0</v>
      </c>
      <c r="AC483" s="142">
        <v>0</v>
      </c>
      <c r="AD483" s="142">
        <v>0</v>
      </c>
      <c r="AE483" s="142">
        <v>0</v>
      </c>
      <c r="AF483" s="142">
        <v>0</v>
      </c>
      <c r="AG483" s="144">
        <v>0</v>
      </c>
      <c r="AH483" s="142">
        <v>0</v>
      </c>
      <c r="AI483" s="142">
        <v>0</v>
      </c>
      <c r="AJ483" s="144">
        <v>0</v>
      </c>
      <c r="AK483" s="144">
        <v>0</v>
      </c>
      <c r="AL483" s="143">
        <v>0</v>
      </c>
      <c r="AM483" s="144"/>
      <c r="AN483" s="144"/>
      <c r="AO483" s="144"/>
      <c r="AP483" s="144"/>
      <c r="AQ483" s="142">
        <v>0</v>
      </c>
      <c r="AR483" s="142">
        <v>0</v>
      </c>
      <c r="AS483" s="142">
        <v>0</v>
      </c>
      <c r="AT483" s="142">
        <v>0</v>
      </c>
      <c r="AU483" s="142">
        <v>0</v>
      </c>
      <c r="AV483" s="142">
        <v>0</v>
      </c>
      <c r="AW483" s="142">
        <v>0</v>
      </c>
      <c r="AX483" s="142">
        <v>0</v>
      </c>
      <c r="AY483" s="144">
        <v>0</v>
      </c>
      <c r="AZ483" s="142">
        <v>0</v>
      </c>
      <c r="BA483" s="142">
        <v>0</v>
      </c>
      <c r="BB483" s="144">
        <v>0</v>
      </c>
      <c r="BC483" s="144">
        <v>0</v>
      </c>
      <c r="BD483" s="143">
        <v>0</v>
      </c>
      <c r="BE483" s="144"/>
      <c r="BF483" s="144"/>
      <c r="BG483" s="144"/>
      <c r="BH483" s="144"/>
      <c r="BI483" s="142">
        <v>0</v>
      </c>
      <c r="BJ483" s="142">
        <v>0</v>
      </c>
      <c r="BK483" s="142">
        <v>0</v>
      </c>
      <c r="BL483" s="142">
        <v>0</v>
      </c>
      <c r="BM483" s="142">
        <v>0</v>
      </c>
      <c r="BN483" s="142">
        <v>0</v>
      </c>
      <c r="BO483" s="142">
        <v>0</v>
      </c>
      <c r="BP483" s="142">
        <v>0</v>
      </c>
      <c r="BQ483" s="144">
        <v>0</v>
      </c>
      <c r="BR483" s="142">
        <v>0</v>
      </c>
      <c r="BS483" s="142">
        <v>0</v>
      </c>
      <c r="BT483" s="144">
        <v>0</v>
      </c>
      <c r="BU483" s="144">
        <v>0</v>
      </c>
      <c r="BV483" s="143">
        <v>0</v>
      </c>
      <c r="BW483" s="144"/>
      <c r="BX483" s="144"/>
      <c r="BY483" s="144"/>
      <c r="BZ483" s="144"/>
      <c r="CA483" s="142">
        <v>0</v>
      </c>
      <c r="CB483" s="142">
        <v>0</v>
      </c>
      <c r="CC483" s="142">
        <v>0</v>
      </c>
      <c r="CD483" s="142">
        <v>0</v>
      </c>
      <c r="CE483" s="142">
        <v>0</v>
      </c>
      <c r="CF483" s="142">
        <v>0</v>
      </c>
      <c r="CG483" s="142">
        <v>0</v>
      </c>
      <c r="CH483" s="142">
        <v>0</v>
      </c>
      <c r="CI483" s="144">
        <v>0</v>
      </c>
      <c r="CJ483" s="142">
        <v>0</v>
      </c>
      <c r="CK483" s="142">
        <v>0</v>
      </c>
      <c r="CL483" s="144">
        <v>0</v>
      </c>
      <c r="CM483" s="144">
        <v>0</v>
      </c>
      <c r="CN483" s="143">
        <v>0</v>
      </c>
      <c r="CO483" s="144"/>
      <c r="CP483" s="144"/>
      <c r="CQ483" s="144"/>
      <c r="CR483" s="144"/>
      <c r="CS483" s="142">
        <v>0</v>
      </c>
      <c r="CT483" s="142">
        <v>0</v>
      </c>
      <c r="CU483" s="142">
        <v>0</v>
      </c>
      <c r="CV483" s="142">
        <v>0</v>
      </c>
      <c r="CW483" s="142">
        <v>0</v>
      </c>
      <c r="CX483" s="142">
        <v>0</v>
      </c>
      <c r="CY483" s="142">
        <v>0</v>
      </c>
      <c r="CZ483" s="142">
        <v>0</v>
      </c>
      <c r="DA483" s="144">
        <v>0</v>
      </c>
      <c r="DB483" s="142">
        <v>0</v>
      </c>
      <c r="DC483" s="142">
        <v>0</v>
      </c>
      <c r="DD483" s="144">
        <v>0</v>
      </c>
      <c r="DE483" s="144">
        <v>0</v>
      </c>
      <c r="DF483" s="143">
        <v>0</v>
      </c>
    </row>
    <row r="484" spans="1:110" ht="12.75" hidden="1" customHeight="1" outlineLevel="2" x14ac:dyDescent="0.25">
      <c r="A484" s="141">
        <v>4315</v>
      </c>
      <c r="B484" s="141" t="s">
        <v>702</v>
      </c>
      <c r="C484" s="141"/>
      <c r="D484" s="141"/>
      <c r="E484" s="141"/>
      <c r="F484" s="142">
        <v>0</v>
      </c>
      <c r="G484" s="142">
        <v>13333.333333333334</v>
      </c>
      <c r="H484" s="142">
        <v>6666.666666666667</v>
      </c>
      <c r="I484" s="142">
        <v>555.55555555555554</v>
      </c>
      <c r="J484" s="142">
        <v>555.55555555555554</v>
      </c>
      <c r="K484" s="142">
        <v>555.55555555555554</v>
      </c>
      <c r="L484" s="142">
        <v>555.55555555555554</v>
      </c>
      <c r="M484" s="142">
        <v>555.55555555555554</v>
      </c>
      <c r="N484" s="142">
        <v>555.55555555555554</v>
      </c>
      <c r="O484" s="142">
        <v>555.55555555555554</v>
      </c>
      <c r="P484" s="142">
        <v>555.55555555555554</v>
      </c>
      <c r="Q484" s="142">
        <v>555.55555555555554</v>
      </c>
      <c r="R484" s="142" t="s">
        <v>61</v>
      </c>
      <c r="S484" s="142">
        <v>25000</v>
      </c>
      <c r="T484" s="143">
        <v>0</v>
      </c>
      <c r="U484" s="144"/>
      <c r="V484" s="144"/>
      <c r="W484" s="144"/>
      <c r="X484" s="144"/>
      <c r="Y484" s="142">
        <v>2720</v>
      </c>
      <c r="Z484" s="142">
        <v>2720</v>
      </c>
      <c r="AA484" s="142">
        <v>2720</v>
      </c>
      <c r="AB484" s="142">
        <v>226.66666666666669</v>
      </c>
      <c r="AC484" s="142">
        <v>226.66666666666669</v>
      </c>
      <c r="AD484" s="142">
        <v>226.66666666666669</v>
      </c>
      <c r="AE484" s="142">
        <v>226.66666666666669</v>
      </c>
      <c r="AF484" s="142">
        <v>226.66666666666669</v>
      </c>
      <c r="AG484" s="144">
        <v>226.66666666666669</v>
      </c>
      <c r="AH484" s="142">
        <v>226.66666666666669</v>
      </c>
      <c r="AI484" s="142">
        <v>226.66666666666669</v>
      </c>
      <c r="AJ484" s="144">
        <v>226.66666666666669</v>
      </c>
      <c r="AK484" s="144">
        <v>10200</v>
      </c>
      <c r="AL484" s="143">
        <v>0</v>
      </c>
      <c r="AM484" s="144"/>
      <c r="AN484" s="144"/>
      <c r="AO484" s="144"/>
      <c r="AP484" s="144"/>
      <c r="AQ484" s="142">
        <v>2801.6</v>
      </c>
      <c r="AR484" s="142">
        <v>2801.6</v>
      </c>
      <c r="AS484" s="142">
        <v>2801.6</v>
      </c>
      <c r="AT484" s="142">
        <v>233.46666666666667</v>
      </c>
      <c r="AU484" s="142">
        <v>233.46666666666667</v>
      </c>
      <c r="AV484" s="142">
        <v>233.46666666666667</v>
      </c>
      <c r="AW484" s="142">
        <v>233.46666666666667</v>
      </c>
      <c r="AX484" s="142">
        <v>233.46666666666667</v>
      </c>
      <c r="AY484" s="144">
        <v>233.46666666666667</v>
      </c>
      <c r="AZ484" s="142">
        <v>233.46666666666667</v>
      </c>
      <c r="BA484" s="142">
        <v>233.46666666666667</v>
      </c>
      <c r="BB484" s="144">
        <v>233.46666666666667</v>
      </c>
      <c r="BC484" s="144">
        <v>10506</v>
      </c>
      <c r="BD484" s="143">
        <v>0</v>
      </c>
      <c r="BE484" s="144"/>
      <c r="BF484" s="144"/>
      <c r="BG484" s="144"/>
      <c r="BH484" s="144"/>
      <c r="BI484" s="142">
        <v>2885.6480000000001</v>
      </c>
      <c r="BJ484" s="142">
        <v>2885.6480000000001</v>
      </c>
      <c r="BK484" s="142">
        <v>2885.6480000000001</v>
      </c>
      <c r="BL484" s="142">
        <v>240.47066666666669</v>
      </c>
      <c r="BM484" s="142">
        <v>240.47066666666669</v>
      </c>
      <c r="BN484" s="142">
        <v>240.47066666666669</v>
      </c>
      <c r="BO484" s="142">
        <v>240.47066666666669</v>
      </c>
      <c r="BP484" s="142">
        <v>240.47066666666669</v>
      </c>
      <c r="BQ484" s="144">
        <v>240.47066666666669</v>
      </c>
      <c r="BR484" s="142">
        <v>240.47066666666669</v>
      </c>
      <c r="BS484" s="142">
        <v>240.47066666666669</v>
      </c>
      <c r="BT484" s="144">
        <v>240.47066666666669</v>
      </c>
      <c r="BU484" s="144">
        <v>10821.18</v>
      </c>
      <c r="BV484" s="143">
        <v>0</v>
      </c>
      <c r="BW484" s="144"/>
      <c r="BX484" s="144"/>
      <c r="BY484" s="144"/>
      <c r="BZ484" s="144"/>
      <c r="CA484" s="142">
        <v>2972.2174400000004</v>
      </c>
      <c r="CB484" s="142">
        <v>2972.2174400000004</v>
      </c>
      <c r="CC484" s="142">
        <v>2972.2174400000004</v>
      </c>
      <c r="CD484" s="142">
        <v>247.6847866666667</v>
      </c>
      <c r="CE484" s="142">
        <v>247.6847866666667</v>
      </c>
      <c r="CF484" s="142">
        <v>247.6847866666667</v>
      </c>
      <c r="CG484" s="142">
        <v>247.6847866666667</v>
      </c>
      <c r="CH484" s="142">
        <v>247.6847866666667</v>
      </c>
      <c r="CI484" s="144">
        <v>247.6847866666667</v>
      </c>
      <c r="CJ484" s="142">
        <v>247.6847866666667</v>
      </c>
      <c r="CK484" s="142">
        <v>247.6847866666667</v>
      </c>
      <c r="CL484" s="144">
        <v>247.6847866666667</v>
      </c>
      <c r="CM484" s="144">
        <v>11145.815400000001</v>
      </c>
      <c r="CN484" s="143">
        <v>0</v>
      </c>
      <c r="CO484" s="144"/>
      <c r="CP484" s="144"/>
      <c r="CQ484" s="144"/>
      <c r="CR484" s="144"/>
      <c r="CS484" s="142">
        <v>3061.3839632000004</v>
      </c>
      <c r="CT484" s="142">
        <v>3061.3839632000004</v>
      </c>
      <c r="CU484" s="142">
        <v>3061.3839632000004</v>
      </c>
      <c r="CV484" s="142">
        <v>255.11533026666669</v>
      </c>
      <c r="CW484" s="142">
        <v>255.11533026666669</v>
      </c>
      <c r="CX484" s="142">
        <v>255.11533026666669</v>
      </c>
      <c r="CY484" s="142">
        <v>255.11533026666669</v>
      </c>
      <c r="CZ484" s="142">
        <v>255.11533026666669</v>
      </c>
      <c r="DA484" s="144">
        <v>255.11533026666669</v>
      </c>
      <c r="DB484" s="142">
        <v>255.11533026666669</v>
      </c>
      <c r="DC484" s="142">
        <v>255.11533026666669</v>
      </c>
      <c r="DD484" s="144">
        <v>255.11533026666669</v>
      </c>
      <c r="DE484" s="144">
        <v>11480.189862000001</v>
      </c>
      <c r="DF484" s="143">
        <v>0</v>
      </c>
    </row>
    <row r="485" spans="1:110" ht="12.75" hidden="1" customHeight="1" outlineLevel="2" x14ac:dyDescent="0.25">
      <c r="A485" s="141">
        <v>4320</v>
      </c>
      <c r="B485" s="141" t="s">
        <v>703</v>
      </c>
      <c r="C485" s="141"/>
      <c r="D485" s="141"/>
      <c r="E485" s="141"/>
      <c r="F485" s="142">
        <v>0</v>
      </c>
      <c r="G485" s="142">
        <v>5333.333333333333</v>
      </c>
      <c r="H485" s="142">
        <v>2666.6666666666665</v>
      </c>
      <c r="I485" s="142">
        <v>222.22222222222223</v>
      </c>
      <c r="J485" s="142">
        <v>222.22222222222223</v>
      </c>
      <c r="K485" s="142">
        <v>222.22222222222223</v>
      </c>
      <c r="L485" s="142">
        <v>222.22222222222223</v>
      </c>
      <c r="M485" s="142">
        <v>222.22222222222223</v>
      </c>
      <c r="N485" s="142">
        <v>222.22222222222223</v>
      </c>
      <c r="O485" s="142">
        <v>222.22222222222223</v>
      </c>
      <c r="P485" s="142">
        <v>222.22222222222223</v>
      </c>
      <c r="Q485" s="142">
        <v>222.22222222222223</v>
      </c>
      <c r="R485" s="142" t="s">
        <v>61</v>
      </c>
      <c r="S485" s="142">
        <v>10000</v>
      </c>
      <c r="T485" s="143">
        <v>0</v>
      </c>
      <c r="U485" s="144"/>
      <c r="V485" s="144"/>
      <c r="W485" s="144"/>
      <c r="X485" s="144"/>
      <c r="Y485" s="142">
        <v>4105.6603773584911</v>
      </c>
      <c r="Z485" s="142">
        <v>4105.6603773584911</v>
      </c>
      <c r="AA485" s="142">
        <v>4105.6603773584911</v>
      </c>
      <c r="AB485" s="142">
        <v>342.13836477987428</v>
      </c>
      <c r="AC485" s="142">
        <v>342.13836477987428</v>
      </c>
      <c r="AD485" s="142">
        <v>342.13836477987428</v>
      </c>
      <c r="AE485" s="142">
        <v>342.13836477987428</v>
      </c>
      <c r="AF485" s="142">
        <v>342.13836477987428</v>
      </c>
      <c r="AG485" s="144">
        <v>342.13836477987428</v>
      </c>
      <c r="AH485" s="142">
        <v>342.13836477987428</v>
      </c>
      <c r="AI485" s="142">
        <v>342.13836477987428</v>
      </c>
      <c r="AJ485" s="144">
        <v>342.13836477987428</v>
      </c>
      <c r="AK485" s="144">
        <v>15396.226415094341</v>
      </c>
      <c r="AL485" s="143">
        <v>0</v>
      </c>
      <c r="AM485" s="144"/>
      <c r="AN485" s="144"/>
      <c r="AO485" s="144"/>
      <c r="AP485" s="144"/>
      <c r="AQ485" s="142">
        <v>4228.830188679246</v>
      </c>
      <c r="AR485" s="142">
        <v>4228.830188679246</v>
      </c>
      <c r="AS485" s="142">
        <v>4228.830188679246</v>
      </c>
      <c r="AT485" s="142">
        <v>352.40251572327048</v>
      </c>
      <c r="AU485" s="142">
        <v>352.40251572327048</v>
      </c>
      <c r="AV485" s="142">
        <v>352.40251572327048</v>
      </c>
      <c r="AW485" s="142">
        <v>352.40251572327048</v>
      </c>
      <c r="AX485" s="142">
        <v>352.40251572327048</v>
      </c>
      <c r="AY485" s="144">
        <v>352.40251572327048</v>
      </c>
      <c r="AZ485" s="142">
        <v>352.40251572327048</v>
      </c>
      <c r="BA485" s="142">
        <v>352.40251572327048</v>
      </c>
      <c r="BB485" s="144">
        <v>352.40251572327048</v>
      </c>
      <c r="BC485" s="144">
        <v>15858.113207547172</v>
      </c>
      <c r="BD485" s="143">
        <v>0</v>
      </c>
      <c r="BE485" s="144"/>
      <c r="BF485" s="144"/>
      <c r="BG485" s="144"/>
      <c r="BH485" s="144"/>
      <c r="BI485" s="142">
        <v>4355.6950943396232</v>
      </c>
      <c r="BJ485" s="142">
        <v>4355.6950943396232</v>
      </c>
      <c r="BK485" s="142">
        <v>4355.6950943396232</v>
      </c>
      <c r="BL485" s="142">
        <v>362.97459119496864</v>
      </c>
      <c r="BM485" s="142">
        <v>362.97459119496864</v>
      </c>
      <c r="BN485" s="142">
        <v>362.97459119496864</v>
      </c>
      <c r="BO485" s="142">
        <v>362.97459119496864</v>
      </c>
      <c r="BP485" s="142">
        <v>362.97459119496864</v>
      </c>
      <c r="BQ485" s="144">
        <v>362.97459119496864</v>
      </c>
      <c r="BR485" s="142">
        <v>362.97459119496864</v>
      </c>
      <c r="BS485" s="142">
        <v>362.97459119496864</v>
      </c>
      <c r="BT485" s="144">
        <v>362.97459119496864</v>
      </c>
      <c r="BU485" s="144">
        <v>16333.856603773587</v>
      </c>
      <c r="BV485" s="143">
        <v>0</v>
      </c>
      <c r="BW485" s="144"/>
      <c r="BX485" s="144"/>
      <c r="BY485" s="144"/>
      <c r="BZ485" s="144"/>
      <c r="CA485" s="142">
        <v>4486.365947169812</v>
      </c>
      <c r="CB485" s="142">
        <v>4486.365947169812</v>
      </c>
      <c r="CC485" s="142">
        <v>4486.365947169812</v>
      </c>
      <c r="CD485" s="142">
        <v>373.8638289308177</v>
      </c>
      <c r="CE485" s="142">
        <v>373.8638289308177</v>
      </c>
      <c r="CF485" s="142">
        <v>373.8638289308177</v>
      </c>
      <c r="CG485" s="142">
        <v>373.8638289308177</v>
      </c>
      <c r="CH485" s="142">
        <v>373.8638289308177</v>
      </c>
      <c r="CI485" s="144">
        <v>373.8638289308177</v>
      </c>
      <c r="CJ485" s="142">
        <v>373.8638289308177</v>
      </c>
      <c r="CK485" s="142">
        <v>373.8638289308177</v>
      </c>
      <c r="CL485" s="144">
        <v>373.8638289308177</v>
      </c>
      <c r="CM485" s="144">
        <v>16823.872301886797</v>
      </c>
      <c r="CN485" s="143">
        <v>0</v>
      </c>
      <c r="CO485" s="144"/>
      <c r="CP485" s="144"/>
      <c r="CQ485" s="144"/>
      <c r="CR485" s="144"/>
      <c r="CS485" s="142">
        <v>4620.9569255849065</v>
      </c>
      <c r="CT485" s="142">
        <v>4620.9569255849065</v>
      </c>
      <c r="CU485" s="142">
        <v>4620.9569255849065</v>
      </c>
      <c r="CV485" s="142">
        <v>385.07974379874224</v>
      </c>
      <c r="CW485" s="142">
        <v>385.07974379874224</v>
      </c>
      <c r="CX485" s="142">
        <v>385.07974379874224</v>
      </c>
      <c r="CY485" s="142">
        <v>385.07974379874224</v>
      </c>
      <c r="CZ485" s="142">
        <v>385.07974379874224</v>
      </c>
      <c r="DA485" s="144">
        <v>385.07974379874224</v>
      </c>
      <c r="DB485" s="142">
        <v>385.07974379874224</v>
      </c>
      <c r="DC485" s="142">
        <v>385.07974379874224</v>
      </c>
      <c r="DD485" s="144">
        <v>385.07974379874224</v>
      </c>
      <c r="DE485" s="144">
        <v>17328.588470943399</v>
      </c>
      <c r="DF485" s="143">
        <v>0</v>
      </c>
    </row>
    <row r="486" spans="1:110" ht="12.75" hidden="1" customHeight="1" outlineLevel="2" x14ac:dyDescent="0.25">
      <c r="A486" s="141">
        <v>4325</v>
      </c>
      <c r="B486" s="141" t="s">
        <v>704</v>
      </c>
      <c r="C486" s="141"/>
      <c r="D486" s="141"/>
      <c r="E486" s="141"/>
      <c r="F486" s="142">
        <v>154.19999999999999</v>
      </c>
      <c r="G486" s="142">
        <v>34779.133333333331</v>
      </c>
      <c r="H486" s="142">
        <v>17466.666666666668</v>
      </c>
      <c r="I486" s="142">
        <v>1455.5555555555557</v>
      </c>
      <c r="J486" s="142">
        <v>1455.5555555555557</v>
      </c>
      <c r="K486" s="142">
        <v>1455.5555555555557</v>
      </c>
      <c r="L486" s="142">
        <v>1455.5555555555557</v>
      </c>
      <c r="M486" s="142">
        <v>1455.5555555555557</v>
      </c>
      <c r="N486" s="142">
        <v>1455.5555555555557</v>
      </c>
      <c r="O486" s="142">
        <v>1455.5555555555557</v>
      </c>
      <c r="P486" s="142">
        <v>1455.5555555555557</v>
      </c>
      <c r="Q486" s="142">
        <v>1455.5555555555557</v>
      </c>
      <c r="R486" s="142" t="s">
        <v>61</v>
      </c>
      <c r="S486" s="142">
        <v>65500</v>
      </c>
      <c r="T486" s="143">
        <v>0</v>
      </c>
      <c r="U486" s="144"/>
      <c r="V486" s="144"/>
      <c r="W486" s="144"/>
      <c r="X486" s="144"/>
      <c r="Y486" s="142">
        <v>17693.271700051362</v>
      </c>
      <c r="Z486" s="142">
        <v>17693.271700051362</v>
      </c>
      <c r="AA486" s="142">
        <v>17693.271700051362</v>
      </c>
      <c r="AB486" s="142">
        <v>1474.4393083376135</v>
      </c>
      <c r="AC486" s="142">
        <v>1474.4393083376135</v>
      </c>
      <c r="AD486" s="142">
        <v>1474.4393083376135</v>
      </c>
      <c r="AE486" s="142">
        <v>1474.4393083376135</v>
      </c>
      <c r="AF486" s="142">
        <v>1474.4393083376135</v>
      </c>
      <c r="AG486" s="144">
        <v>1474.4393083376135</v>
      </c>
      <c r="AH486" s="142">
        <v>1474.4393083376135</v>
      </c>
      <c r="AI486" s="142">
        <v>1474.4393083376135</v>
      </c>
      <c r="AJ486" s="144">
        <v>1474.4393083376135</v>
      </c>
      <c r="AK486" s="144">
        <v>66349.768875192603</v>
      </c>
      <c r="AL486" s="143">
        <v>0</v>
      </c>
      <c r="AM486" s="144"/>
      <c r="AN486" s="144"/>
      <c r="AO486" s="144"/>
      <c r="AP486" s="144"/>
      <c r="AQ486" s="142">
        <v>18224.0698510529</v>
      </c>
      <c r="AR486" s="142">
        <v>18224.0698510529</v>
      </c>
      <c r="AS486" s="142">
        <v>18224.0698510529</v>
      </c>
      <c r="AT486" s="142">
        <v>1518.6724875877419</v>
      </c>
      <c r="AU486" s="142">
        <v>1518.6724875877419</v>
      </c>
      <c r="AV486" s="142">
        <v>1518.6724875877419</v>
      </c>
      <c r="AW486" s="142">
        <v>1518.6724875877419</v>
      </c>
      <c r="AX486" s="142">
        <v>1518.6724875877419</v>
      </c>
      <c r="AY486" s="144">
        <v>1518.6724875877419</v>
      </c>
      <c r="AZ486" s="142">
        <v>1518.6724875877419</v>
      </c>
      <c r="BA486" s="142">
        <v>1518.6724875877419</v>
      </c>
      <c r="BB486" s="144">
        <v>1518.6724875877419</v>
      </c>
      <c r="BC486" s="144">
        <v>68340.261941448378</v>
      </c>
      <c r="BD486" s="143">
        <v>0</v>
      </c>
      <c r="BE486" s="144"/>
      <c r="BF486" s="144"/>
      <c r="BG486" s="144"/>
      <c r="BH486" s="144"/>
      <c r="BI486" s="142">
        <v>18770.791946584486</v>
      </c>
      <c r="BJ486" s="142">
        <v>18770.791946584486</v>
      </c>
      <c r="BK486" s="142">
        <v>18770.791946584486</v>
      </c>
      <c r="BL486" s="142">
        <v>1564.2326622153739</v>
      </c>
      <c r="BM486" s="142">
        <v>1564.2326622153739</v>
      </c>
      <c r="BN486" s="142">
        <v>1564.2326622153739</v>
      </c>
      <c r="BO486" s="142">
        <v>1564.2326622153739</v>
      </c>
      <c r="BP486" s="142">
        <v>1564.2326622153739</v>
      </c>
      <c r="BQ486" s="144">
        <v>1564.2326622153739</v>
      </c>
      <c r="BR486" s="142">
        <v>1564.2326622153739</v>
      </c>
      <c r="BS486" s="142">
        <v>1564.2326622153739</v>
      </c>
      <c r="BT486" s="144">
        <v>1564.2326622153739</v>
      </c>
      <c r="BU486" s="144">
        <v>70390.469799691826</v>
      </c>
      <c r="BV486" s="143">
        <v>0</v>
      </c>
      <c r="BW486" s="144"/>
      <c r="BX486" s="144"/>
      <c r="BY486" s="144"/>
      <c r="BZ486" s="144"/>
      <c r="CA486" s="142">
        <v>19333.915704982021</v>
      </c>
      <c r="CB486" s="142">
        <v>19333.915704982021</v>
      </c>
      <c r="CC486" s="142">
        <v>19333.915704982021</v>
      </c>
      <c r="CD486" s="142">
        <v>1611.1596420818353</v>
      </c>
      <c r="CE486" s="142">
        <v>1611.1596420818353</v>
      </c>
      <c r="CF486" s="142">
        <v>1611.1596420818353</v>
      </c>
      <c r="CG486" s="142">
        <v>1611.1596420818353</v>
      </c>
      <c r="CH486" s="142">
        <v>1611.1596420818353</v>
      </c>
      <c r="CI486" s="144">
        <v>1611.1596420818353</v>
      </c>
      <c r="CJ486" s="142">
        <v>1611.1596420818353</v>
      </c>
      <c r="CK486" s="142">
        <v>1611.1596420818353</v>
      </c>
      <c r="CL486" s="144">
        <v>1611.1596420818353</v>
      </c>
      <c r="CM486" s="144">
        <v>72502.183893682581</v>
      </c>
      <c r="CN486" s="143">
        <v>0</v>
      </c>
      <c r="CO486" s="144"/>
      <c r="CP486" s="144"/>
      <c r="CQ486" s="144"/>
      <c r="CR486" s="144"/>
      <c r="CS486" s="142">
        <v>19913.933176131482</v>
      </c>
      <c r="CT486" s="142">
        <v>19913.933176131482</v>
      </c>
      <c r="CU486" s="142">
        <v>19913.933176131482</v>
      </c>
      <c r="CV486" s="142">
        <v>1659.4944313442904</v>
      </c>
      <c r="CW486" s="142">
        <v>1659.4944313442904</v>
      </c>
      <c r="CX486" s="142">
        <v>1659.4944313442904</v>
      </c>
      <c r="CY486" s="142">
        <v>1659.4944313442904</v>
      </c>
      <c r="CZ486" s="142">
        <v>1659.4944313442904</v>
      </c>
      <c r="DA486" s="144">
        <v>1659.4944313442904</v>
      </c>
      <c r="DB486" s="142">
        <v>1659.4944313442904</v>
      </c>
      <c r="DC486" s="142">
        <v>1659.4944313442904</v>
      </c>
      <c r="DD486" s="144">
        <v>1659.4944313442904</v>
      </c>
      <c r="DE486" s="144">
        <v>74677.249410493067</v>
      </c>
      <c r="DF486" s="143">
        <v>0</v>
      </c>
    </row>
    <row r="487" spans="1:110" ht="12.75" hidden="1" customHeight="1" outlineLevel="2" x14ac:dyDescent="0.25">
      <c r="A487" s="141">
        <v>4326</v>
      </c>
      <c r="B487" s="141" t="s">
        <v>705</v>
      </c>
      <c r="C487" s="141"/>
      <c r="D487" s="141"/>
      <c r="E487" s="141"/>
      <c r="F487" s="142">
        <v>0</v>
      </c>
      <c r="G487" s="142">
        <v>2500</v>
      </c>
      <c r="H487" s="142">
        <v>1250</v>
      </c>
      <c r="I487" s="142">
        <v>1250</v>
      </c>
      <c r="J487" s="142">
        <v>1250</v>
      </c>
      <c r="K487" s="142">
        <v>1250</v>
      </c>
      <c r="L487" s="142">
        <v>1250</v>
      </c>
      <c r="M487" s="142">
        <v>1250</v>
      </c>
      <c r="N487" s="142">
        <v>1250</v>
      </c>
      <c r="O487" s="142">
        <v>1250</v>
      </c>
      <c r="P487" s="142">
        <v>1250</v>
      </c>
      <c r="Q487" s="142">
        <v>1250</v>
      </c>
      <c r="R487" s="142" t="s">
        <v>61</v>
      </c>
      <c r="S487" s="142">
        <v>15000</v>
      </c>
      <c r="T487" s="143">
        <v>0</v>
      </c>
      <c r="U487" s="144"/>
      <c r="V487" s="144"/>
      <c r="W487" s="144"/>
      <c r="X487" s="144"/>
      <c r="Y487" s="142">
        <v>1287.5</v>
      </c>
      <c r="Z487" s="142">
        <v>1287.5</v>
      </c>
      <c r="AA487" s="142">
        <v>1287.5</v>
      </c>
      <c r="AB487" s="142">
        <v>1287.5</v>
      </c>
      <c r="AC487" s="142">
        <v>1287.5</v>
      </c>
      <c r="AD487" s="142">
        <v>1287.5</v>
      </c>
      <c r="AE487" s="142">
        <v>1287.5</v>
      </c>
      <c r="AF487" s="142">
        <v>1287.5</v>
      </c>
      <c r="AG487" s="144">
        <v>1287.5</v>
      </c>
      <c r="AH487" s="142">
        <v>1287.5</v>
      </c>
      <c r="AI487" s="142">
        <v>1287.5</v>
      </c>
      <c r="AJ487" s="144">
        <v>1287.5</v>
      </c>
      <c r="AK487" s="144">
        <v>15450</v>
      </c>
      <c r="AL487" s="143">
        <v>0</v>
      </c>
      <c r="AM487" s="144"/>
      <c r="AN487" s="144"/>
      <c r="AO487" s="144"/>
      <c r="AP487" s="144"/>
      <c r="AQ487" s="142">
        <v>1326.125</v>
      </c>
      <c r="AR487" s="142">
        <v>1326.125</v>
      </c>
      <c r="AS487" s="142">
        <v>1326.125</v>
      </c>
      <c r="AT487" s="142">
        <v>1326.125</v>
      </c>
      <c r="AU487" s="142">
        <v>1326.125</v>
      </c>
      <c r="AV487" s="142">
        <v>1326.125</v>
      </c>
      <c r="AW487" s="142">
        <v>1326.125</v>
      </c>
      <c r="AX487" s="142">
        <v>1326.125</v>
      </c>
      <c r="AY487" s="144">
        <v>1326.125</v>
      </c>
      <c r="AZ487" s="142">
        <v>1326.125</v>
      </c>
      <c r="BA487" s="142">
        <v>1326.125</v>
      </c>
      <c r="BB487" s="144">
        <v>1326.125</v>
      </c>
      <c r="BC487" s="144">
        <v>15913.5</v>
      </c>
      <c r="BD487" s="143">
        <v>0</v>
      </c>
      <c r="BE487" s="144"/>
      <c r="BF487" s="144"/>
      <c r="BG487" s="144"/>
      <c r="BH487" s="144"/>
      <c r="BI487" s="142">
        <v>1365.9087499999998</v>
      </c>
      <c r="BJ487" s="142">
        <v>1365.9087499999998</v>
      </c>
      <c r="BK487" s="142">
        <v>1365.9087499999998</v>
      </c>
      <c r="BL487" s="142">
        <v>1365.9087499999998</v>
      </c>
      <c r="BM487" s="142">
        <v>1365.9087499999998</v>
      </c>
      <c r="BN487" s="142">
        <v>1365.9087499999998</v>
      </c>
      <c r="BO487" s="142">
        <v>1365.9087499999998</v>
      </c>
      <c r="BP487" s="142">
        <v>1365.9087499999998</v>
      </c>
      <c r="BQ487" s="144">
        <v>1365.9087499999998</v>
      </c>
      <c r="BR487" s="142">
        <v>1365.9087499999998</v>
      </c>
      <c r="BS487" s="142">
        <v>1365.9087499999998</v>
      </c>
      <c r="BT487" s="144">
        <v>1365.9087499999998</v>
      </c>
      <c r="BU487" s="144">
        <v>16390.904999999999</v>
      </c>
      <c r="BV487" s="143">
        <v>0</v>
      </c>
      <c r="BW487" s="144"/>
      <c r="BX487" s="144"/>
      <c r="BY487" s="144"/>
      <c r="BZ487" s="144"/>
      <c r="CA487" s="142">
        <v>1406.8860124999997</v>
      </c>
      <c r="CB487" s="142">
        <v>1406.8860124999997</v>
      </c>
      <c r="CC487" s="142">
        <v>1406.8860124999997</v>
      </c>
      <c r="CD487" s="142">
        <v>1406.8860124999997</v>
      </c>
      <c r="CE487" s="142">
        <v>1406.8860124999997</v>
      </c>
      <c r="CF487" s="142">
        <v>1406.8860124999997</v>
      </c>
      <c r="CG487" s="142">
        <v>1406.8860124999997</v>
      </c>
      <c r="CH487" s="142">
        <v>1406.8860124999997</v>
      </c>
      <c r="CI487" s="144">
        <v>1406.8860124999997</v>
      </c>
      <c r="CJ487" s="142">
        <v>1406.8860124999997</v>
      </c>
      <c r="CK487" s="142">
        <v>1406.8860124999997</v>
      </c>
      <c r="CL487" s="144">
        <v>1406.8860124999997</v>
      </c>
      <c r="CM487" s="144">
        <v>16882.632149999998</v>
      </c>
      <c r="CN487" s="143">
        <v>0</v>
      </c>
      <c r="CO487" s="144"/>
      <c r="CP487" s="144"/>
      <c r="CQ487" s="144"/>
      <c r="CR487" s="144"/>
      <c r="CS487" s="142">
        <v>1449.0925928749998</v>
      </c>
      <c r="CT487" s="142">
        <v>1449.0925928749998</v>
      </c>
      <c r="CU487" s="142">
        <v>1449.0925928749998</v>
      </c>
      <c r="CV487" s="142">
        <v>1449.0925928749998</v>
      </c>
      <c r="CW487" s="142">
        <v>1449.0925928749998</v>
      </c>
      <c r="CX487" s="142">
        <v>1449.0925928749998</v>
      </c>
      <c r="CY487" s="142">
        <v>1449.0925928749998</v>
      </c>
      <c r="CZ487" s="142">
        <v>1449.0925928749998</v>
      </c>
      <c r="DA487" s="144">
        <v>1449.0925928749998</v>
      </c>
      <c r="DB487" s="142">
        <v>1449.0925928749998</v>
      </c>
      <c r="DC487" s="142">
        <v>1449.0925928749998</v>
      </c>
      <c r="DD487" s="144">
        <v>1449.0925928749998</v>
      </c>
      <c r="DE487" s="144">
        <v>17389.1111145</v>
      </c>
      <c r="DF487" s="143">
        <v>0</v>
      </c>
    </row>
    <row r="488" spans="1:110" ht="12.75" hidden="1" customHeight="1" outlineLevel="2" x14ac:dyDescent="0.25">
      <c r="A488" s="141">
        <v>4330</v>
      </c>
      <c r="B488" s="141" t="s">
        <v>706</v>
      </c>
      <c r="C488" s="141"/>
      <c r="D488" s="141"/>
      <c r="E488" s="141"/>
      <c r="F488" s="142">
        <v>17.7</v>
      </c>
      <c r="G488" s="142">
        <v>2482.3000000000002</v>
      </c>
      <c r="H488" s="142">
        <v>1250</v>
      </c>
      <c r="I488" s="142">
        <v>1250</v>
      </c>
      <c r="J488" s="142">
        <v>1250</v>
      </c>
      <c r="K488" s="142">
        <v>1250</v>
      </c>
      <c r="L488" s="142">
        <v>1250</v>
      </c>
      <c r="M488" s="142">
        <v>1250</v>
      </c>
      <c r="N488" s="142">
        <v>1250</v>
      </c>
      <c r="O488" s="142">
        <v>1250</v>
      </c>
      <c r="P488" s="142">
        <v>1250</v>
      </c>
      <c r="Q488" s="142">
        <v>1250</v>
      </c>
      <c r="R488" s="142" t="s">
        <v>61</v>
      </c>
      <c r="S488" s="142">
        <v>15000</v>
      </c>
      <c r="T488" s="143">
        <v>0</v>
      </c>
      <c r="U488" s="144"/>
      <c r="V488" s="144"/>
      <c r="W488" s="144"/>
      <c r="X488" s="144"/>
      <c r="Y488" s="142">
        <v>1287.5</v>
      </c>
      <c r="Z488" s="142">
        <v>1287.5</v>
      </c>
      <c r="AA488" s="142">
        <v>1287.5</v>
      </c>
      <c r="AB488" s="142">
        <v>1287.5</v>
      </c>
      <c r="AC488" s="142">
        <v>1287.5</v>
      </c>
      <c r="AD488" s="142">
        <v>1287.5</v>
      </c>
      <c r="AE488" s="142">
        <v>1287.5</v>
      </c>
      <c r="AF488" s="142">
        <v>1287.5</v>
      </c>
      <c r="AG488" s="144">
        <v>1287.5</v>
      </c>
      <c r="AH488" s="142">
        <v>1287.5</v>
      </c>
      <c r="AI488" s="142">
        <v>1287.5</v>
      </c>
      <c r="AJ488" s="144">
        <v>1287.5</v>
      </c>
      <c r="AK488" s="144">
        <v>15450</v>
      </c>
      <c r="AL488" s="143">
        <v>0</v>
      </c>
      <c r="AM488" s="144"/>
      <c r="AN488" s="144"/>
      <c r="AO488" s="144"/>
      <c r="AP488" s="144"/>
      <c r="AQ488" s="142">
        <v>1326.125</v>
      </c>
      <c r="AR488" s="142">
        <v>1326.125</v>
      </c>
      <c r="AS488" s="142">
        <v>1326.125</v>
      </c>
      <c r="AT488" s="142">
        <v>1326.125</v>
      </c>
      <c r="AU488" s="142">
        <v>1326.125</v>
      </c>
      <c r="AV488" s="142">
        <v>1326.125</v>
      </c>
      <c r="AW488" s="142">
        <v>1326.125</v>
      </c>
      <c r="AX488" s="142">
        <v>1326.125</v>
      </c>
      <c r="AY488" s="144">
        <v>1326.125</v>
      </c>
      <c r="AZ488" s="142">
        <v>1326.125</v>
      </c>
      <c r="BA488" s="142">
        <v>1326.125</v>
      </c>
      <c r="BB488" s="144">
        <v>1326.125</v>
      </c>
      <c r="BC488" s="144">
        <v>15913.5</v>
      </c>
      <c r="BD488" s="143">
        <v>0</v>
      </c>
      <c r="BE488" s="144"/>
      <c r="BF488" s="144"/>
      <c r="BG488" s="144"/>
      <c r="BH488" s="144"/>
      <c r="BI488" s="142">
        <v>1365.9087499999998</v>
      </c>
      <c r="BJ488" s="142">
        <v>1365.9087499999998</v>
      </c>
      <c r="BK488" s="142">
        <v>1365.9087499999998</v>
      </c>
      <c r="BL488" s="142">
        <v>1365.9087499999998</v>
      </c>
      <c r="BM488" s="142">
        <v>1365.9087499999998</v>
      </c>
      <c r="BN488" s="142">
        <v>1365.9087499999998</v>
      </c>
      <c r="BO488" s="142">
        <v>1365.9087499999998</v>
      </c>
      <c r="BP488" s="142">
        <v>1365.9087499999998</v>
      </c>
      <c r="BQ488" s="144">
        <v>1365.9087499999998</v>
      </c>
      <c r="BR488" s="142">
        <v>1365.9087499999998</v>
      </c>
      <c r="BS488" s="142">
        <v>1365.9087499999998</v>
      </c>
      <c r="BT488" s="144">
        <v>1365.9087499999998</v>
      </c>
      <c r="BU488" s="144">
        <v>16390.904999999999</v>
      </c>
      <c r="BV488" s="143">
        <v>0</v>
      </c>
      <c r="BW488" s="144"/>
      <c r="BX488" s="144"/>
      <c r="BY488" s="144"/>
      <c r="BZ488" s="144"/>
      <c r="CA488" s="142">
        <v>1406.8860124999997</v>
      </c>
      <c r="CB488" s="142">
        <v>1406.8860124999997</v>
      </c>
      <c r="CC488" s="142">
        <v>1406.8860124999997</v>
      </c>
      <c r="CD488" s="142">
        <v>1406.8860124999997</v>
      </c>
      <c r="CE488" s="142">
        <v>1406.8860124999997</v>
      </c>
      <c r="CF488" s="142">
        <v>1406.8860124999997</v>
      </c>
      <c r="CG488" s="142">
        <v>1406.8860124999997</v>
      </c>
      <c r="CH488" s="142">
        <v>1406.8860124999997</v>
      </c>
      <c r="CI488" s="144">
        <v>1406.8860124999997</v>
      </c>
      <c r="CJ488" s="142">
        <v>1406.8860124999997</v>
      </c>
      <c r="CK488" s="142">
        <v>1406.8860124999997</v>
      </c>
      <c r="CL488" s="144">
        <v>1406.8860124999997</v>
      </c>
      <c r="CM488" s="144">
        <v>16882.632149999998</v>
      </c>
      <c r="CN488" s="143">
        <v>0</v>
      </c>
      <c r="CO488" s="144"/>
      <c r="CP488" s="144"/>
      <c r="CQ488" s="144"/>
      <c r="CR488" s="144"/>
      <c r="CS488" s="142">
        <v>1449.0925928749998</v>
      </c>
      <c r="CT488" s="142">
        <v>1449.0925928749998</v>
      </c>
      <c r="CU488" s="142">
        <v>1449.0925928749998</v>
      </c>
      <c r="CV488" s="142">
        <v>1449.0925928749998</v>
      </c>
      <c r="CW488" s="142">
        <v>1449.0925928749998</v>
      </c>
      <c r="CX488" s="142">
        <v>1449.0925928749998</v>
      </c>
      <c r="CY488" s="142">
        <v>1449.0925928749998</v>
      </c>
      <c r="CZ488" s="142">
        <v>1449.0925928749998</v>
      </c>
      <c r="DA488" s="144">
        <v>1449.0925928749998</v>
      </c>
      <c r="DB488" s="142">
        <v>1449.0925928749998</v>
      </c>
      <c r="DC488" s="142">
        <v>1449.0925928749998</v>
      </c>
      <c r="DD488" s="144">
        <v>1449.0925928749998</v>
      </c>
      <c r="DE488" s="144">
        <v>17389.1111145</v>
      </c>
      <c r="DF488" s="143">
        <v>0</v>
      </c>
    </row>
    <row r="489" spans="1:110" ht="12.75" hidden="1" customHeight="1" outlineLevel="2" x14ac:dyDescent="0.25">
      <c r="A489" s="141">
        <v>4335</v>
      </c>
      <c r="B489" s="141" t="s">
        <v>707</v>
      </c>
      <c r="C489" s="141"/>
      <c r="D489" s="141"/>
      <c r="E489" s="141"/>
      <c r="F489" s="142">
        <v>0</v>
      </c>
      <c r="G489" s="142">
        <v>833.33333333333326</v>
      </c>
      <c r="H489" s="142">
        <v>416.66666666666663</v>
      </c>
      <c r="I489" s="142">
        <v>416.66666666666663</v>
      </c>
      <c r="J489" s="142">
        <v>416.66666666666663</v>
      </c>
      <c r="K489" s="142">
        <v>416.66666666666663</v>
      </c>
      <c r="L489" s="142">
        <v>416.66666666666663</v>
      </c>
      <c r="M489" s="142">
        <v>416.66666666666663</v>
      </c>
      <c r="N489" s="142">
        <v>416.66666666666663</v>
      </c>
      <c r="O489" s="142">
        <v>416.66666666666663</v>
      </c>
      <c r="P489" s="142">
        <v>416.66666666666663</v>
      </c>
      <c r="Q489" s="142">
        <v>416.66666666666663</v>
      </c>
      <c r="R489" s="142" t="s">
        <v>61</v>
      </c>
      <c r="S489" s="142">
        <v>5000</v>
      </c>
      <c r="T489" s="143">
        <v>0</v>
      </c>
      <c r="U489" s="144"/>
      <c r="V489" s="144"/>
      <c r="W489" s="144"/>
      <c r="X489" s="144"/>
      <c r="Y489" s="142">
        <v>641.50943396226421</v>
      </c>
      <c r="Z489" s="142">
        <v>641.50943396226421</v>
      </c>
      <c r="AA489" s="142">
        <v>641.50943396226421</v>
      </c>
      <c r="AB489" s="142">
        <v>641.50943396226421</v>
      </c>
      <c r="AC489" s="142">
        <v>641.50943396226421</v>
      </c>
      <c r="AD489" s="142">
        <v>641.50943396226421</v>
      </c>
      <c r="AE489" s="142">
        <v>641.50943396226421</v>
      </c>
      <c r="AF489" s="142">
        <v>641.50943396226421</v>
      </c>
      <c r="AG489" s="144">
        <v>641.50943396226421</v>
      </c>
      <c r="AH489" s="142">
        <v>641.50943396226421</v>
      </c>
      <c r="AI489" s="142">
        <v>641.50943396226421</v>
      </c>
      <c r="AJ489" s="144">
        <v>641.50943396226421</v>
      </c>
      <c r="AK489" s="144">
        <v>7698.1132075471705</v>
      </c>
      <c r="AL489" s="143">
        <v>0</v>
      </c>
      <c r="AM489" s="144"/>
      <c r="AN489" s="144"/>
      <c r="AO489" s="144"/>
      <c r="AP489" s="144"/>
      <c r="AQ489" s="142">
        <v>660.75471698113211</v>
      </c>
      <c r="AR489" s="142">
        <v>660.75471698113211</v>
      </c>
      <c r="AS489" s="142">
        <v>660.75471698113211</v>
      </c>
      <c r="AT489" s="142">
        <v>660.75471698113211</v>
      </c>
      <c r="AU489" s="142">
        <v>660.75471698113211</v>
      </c>
      <c r="AV489" s="142">
        <v>660.75471698113211</v>
      </c>
      <c r="AW489" s="142">
        <v>660.75471698113211</v>
      </c>
      <c r="AX489" s="142">
        <v>660.75471698113211</v>
      </c>
      <c r="AY489" s="144">
        <v>660.75471698113211</v>
      </c>
      <c r="AZ489" s="142">
        <v>660.75471698113211</v>
      </c>
      <c r="BA489" s="142">
        <v>660.75471698113211</v>
      </c>
      <c r="BB489" s="144">
        <v>660.75471698113211</v>
      </c>
      <c r="BC489" s="144">
        <v>7929.0566037735862</v>
      </c>
      <c r="BD489" s="143">
        <v>0</v>
      </c>
      <c r="BE489" s="144"/>
      <c r="BF489" s="144"/>
      <c r="BG489" s="144"/>
      <c r="BH489" s="144"/>
      <c r="BI489" s="142">
        <v>680.5773584905661</v>
      </c>
      <c r="BJ489" s="142">
        <v>680.5773584905661</v>
      </c>
      <c r="BK489" s="142">
        <v>680.5773584905661</v>
      </c>
      <c r="BL489" s="142">
        <v>680.5773584905661</v>
      </c>
      <c r="BM489" s="142">
        <v>680.5773584905661</v>
      </c>
      <c r="BN489" s="142">
        <v>680.5773584905661</v>
      </c>
      <c r="BO489" s="142">
        <v>680.5773584905661</v>
      </c>
      <c r="BP489" s="142">
        <v>680.5773584905661</v>
      </c>
      <c r="BQ489" s="144">
        <v>680.5773584905661</v>
      </c>
      <c r="BR489" s="142">
        <v>680.5773584905661</v>
      </c>
      <c r="BS489" s="142">
        <v>680.5773584905661</v>
      </c>
      <c r="BT489" s="144">
        <v>680.5773584905661</v>
      </c>
      <c r="BU489" s="144">
        <v>8166.9283018867936</v>
      </c>
      <c r="BV489" s="143">
        <v>0</v>
      </c>
      <c r="BW489" s="144"/>
      <c r="BX489" s="144"/>
      <c r="BY489" s="144"/>
      <c r="BZ489" s="144"/>
      <c r="CA489" s="142">
        <v>700.99467924528312</v>
      </c>
      <c r="CB489" s="142">
        <v>700.99467924528312</v>
      </c>
      <c r="CC489" s="142">
        <v>700.99467924528312</v>
      </c>
      <c r="CD489" s="142">
        <v>700.99467924528312</v>
      </c>
      <c r="CE489" s="142">
        <v>700.99467924528312</v>
      </c>
      <c r="CF489" s="142">
        <v>700.99467924528312</v>
      </c>
      <c r="CG489" s="142">
        <v>700.99467924528312</v>
      </c>
      <c r="CH489" s="142">
        <v>700.99467924528312</v>
      </c>
      <c r="CI489" s="144">
        <v>700.99467924528312</v>
      </c>
      <c r="CJ489" s="142">
        <v>700.99467924528312</v>
      </c>
      <c r="CK489" s="142">
        <v>700.99467924528312</v>
      </c>
      <c r="CL489" s="144">
        <v>700.99467924528312</v>
      </c>
      <c r="CM489" s="144">
        <v>8411.9361509433984</v>
      </c>
      <c r="CN489" s="143">
        <v>0</v>
      </c>
      <c r="CO489" s="144"/>
      <c r="CP489" s="144"/>
      <c r="CQ489" s="144"/>
      <c r="CR489" s="144"/>
      <c r="CS489" s="142">
        <v>722.02451962264161</v>
      </c>
      <c r="CT489" s="142">
        <v>722.02451962264161</v>
      </c>
      <c r="CU489" s="142">
        <v>722.02451962264161</v>
      </c>
      <c r="CV489" s="142">
        <v>722.02451962264161</v>
      </c>
      <c r="CW489" s="142">
        <v>722.02451962264161</v>
      </c>
      <c r="CX489" s="142">
        <v>722.02451962264161</v>
      </c>
      <c r="CY489" s="142">
        <v>722.02451962264161</v>
      </c>
      <c r="CZ489" s="142">
        <v>722.02451962264161</v>
      </c>
      <c r="DA489" s="144">
        <v>722.02451962264161</v>
      </c>
      <c r="DB489" s="142">
        <v>722.02451962264161</v>
      </c>
      <c r="DC489" s="142">
        <v>722.02451962264161</v>
      </c>
      <c r="DD489" s="144">
        <v>722.02451962264161</v>
      </c>
      <c r="DE489" s="144">
        <v>8664.2942354716997</v>
      </c>
      <c r="DF489" s="143">
        <v>0</v>
      </c>
    </row>
    <row r="490" spans="1:110" ht="12.75" hidden="1" customHeight="1" outlineLevel="2" x14ac:dyDescent="0.25">
      <c r="A490" s="141">
        <v>4340</v>
      </c>
      <c r="B490" s="141" t="s">
        <v>708</v>
      </c>
      <c r="C490" s="141"/>
      <c r="D490" s="141"/>
      <c r="E490" s="141"/>
      <c r="F490" s="142">
        <v>0</v>
      </c>
      <c r="G490" s="142">
        <v>0</v>
      </c>
      <c r="H490" s="142">
        <v>0</v>
      </c>
      <c r="I490" s="142">
        <v>0</v>
      </c>
      <c r="J490" s="142">
        <v>0</v>
      </c>
      <c r="K490" s="142">
        <v>0</v>
      </c>
      <c r="L490" s="142">
        <v>0</v>
      </c>
      <c r="M490" s="142">
        <v>0</v>
      </c>
      <c r="N490" s="142">
        <v>0</v>
      </c>
      <c r="O490" s="142">
        <v>0</v>
      </c>
      <c r="P490" s="142">
        <v>0</v>
      </c>
      <c r="Q490" s="142">
        <v>0</v>
      </c>
      <c r="R490" s="142" t="s">
        <v>61</v>
      </c>
      <c r="S490" s="142">
        <v>0</v>
      </c>
      <c r="T490" s="143">
        <v>0</v>
      </c>
      <c r="U490" s="144"/>
      <c r="V490" s="144"/>
      <c r="W490" s="144"/>
      <c r="X490" s="144"/>
      <c r="Y490" s="142">
        <v>0</v>
      </c>
      <c r="Z490" s="142">
        <v>0</v>
      </c>
      <c r="AA490" s="142">
        <v>0</v>
      </c>
      <c r="AB490" s="142">
        <v>0</v>
      </c>
      <c r="AC490" s="142">
        <v>0</v>
      </c>
      <c r="AD490" s="142">
        <v>0</v>
      </c>
      <c r="AE490" s="142">
        <v>0</v>
      </c>
      <c r="AF490" s="142">
        <v>0</v>
      </c>
      <c r="AG490" s="144">
        <v>0</v>
      </c>
      <c r="AH490" s="142">
        <v>0</v>
      </c>
      <c r="AI490" s="142">
        <v>0</v>
      </c>
      <c r="AJ490" s="144">
        <v>0</v>
      </c>
      <c r="AK490" s="144">
        <v>0</v>
      </c>
      <c r="AL490" s="143">
        <v>0</v>
      </c>
      <c r="AM490" s="144"/>
      <c r="AN490" s="144"/>
      <c r="AO490" s="144"/>
      <c r="AP490" s="144"/>
      <c r="AQ490" s="142">
        <v>0</v>
      </c>
      <c r="AR490" s="142">
        <v>0</v>
      </c>
      <c r="AS490" s="142">
        <v>0</v>
      </c>
      <c r="AT490" s="142">
        <v>0</v>
      </c>
      <c r="AU490" s="142">
        <v>0</v>
      </c>
      <c r="AV490" s="142">
        <v>0</v>
      </c>
      <c r="AW490" s="142">
        <v>0</v>
      </c>
      <c r="AX490" s="142">
        <v>0</v>
      </c>
      <c r="AY490" s="144">
        <v>0</v>
      </c>
      <c r="AZ490" s="142">
        <v>0</v>
      </c>
      <c r="BA490" s="142">
        <v>0</v>
      </c>
      <c r="BB490" s="144">
        <v>0</v>
      </c>
      <c r="BC490" s="144">
        <v>0</v>
      </c>
      <c r="BD490" s="143">
        <v>0</v>
      </c>
      <c r="BE490" s="144"/>
      <c r="BF490" s="144"/>
      <c r="BG490" s="144"/>
      <c r="BH490" s="144"/>
      <c r="BI490" s="142">
        <v>0</v>
      </c>
      <c r="BJ490" s="142">
        <v>0</v>
      </c>
      <c r="BK490" s="142">
        <v>0</v>
      </c>
      <c r="BL490" s="142">
        <v>0</v>
      </c>
      <c r="BM490" s="142">
        <v>0</v>
      </c>
      <c r="BN490" s="142">
        <v>0</v>
      </c>
      <c r="BO490" s="142">
        <v>0</v>
      </c>
      <c r="BP490" s="142">
        <v>0</v>
      </c>
      <c r="BQ490" s="144">
        <v>0</v>
      </c>
      <c r="BR490" s="142">
        <v>0</v>
      </c>
      <c r="BS490" s="142">
        <v>0</v>
      </c>
      <c r="BT490" s="144">
        <v>0</v>
      </c>
      <c r="BU490" s="144">
        <v>0</v>
      </c>
      <c r="BV490" s="143">
        <v>0</v>
      </c>
      <c r="BW490" s="144"/>
      <c r="BX490" s="144"/>
      <c r="BY490" s="144"/>
      <c r="BZ490" s="144"/>
      <c r="CA490" s="142">
        <v>0</v>
      </c>
      <c r="CB490" s="142">
        <v>0</v>
      </c>
      <c r="CC490" s="142">
        <v>0</v>
      </c>
      <c r="CD490" s="142">
        <v>0</v>
      </c>
      <c r="CE490" s="142">
        <v>0</v>
      </c>
      <c r="CF490" s="142">
        <v>0</v>
      </c>
      <c r="CG490" s="142">
        <v>0</v>
      </c>
      <c r="CH490" s="142">
        <v>0</v>
      </c>
      <c r="CI490" s="144">
        <v>0</v>
      </c>
      <c r="CJ490" s="142">
        <v>0</v>
      </c>
      <c r="CK490" s="142">
        <v>0</v>
      </c>
      <c r="CL490" s="144">
        <v>0</v>
      </c>
      <c r="CM490" s="144">
        <v>0</v>
      </c>
      <c r="CN490" s="143">
        <v>0</v>
      </c>
      <c r="CO490" s="144"/>
      <c r="CP490" s="144"/>
      <c r="CQ490" s="144"/>
      <c r="CR490" s="144"/>
      <c r="CS490" s="142">
        <v>0</v>
      </c>
      <c r="CT490" s="142">
        <v>0</v>
      </c>
      <c r="CU490" s="142">
        <v>0</v>
      </c>
      <c r="CV490" s="142">
        <v>0</v>
      </c>
      <c r="CW490" s="142">
        <v>0</v>
      </c>
      <c r="CX490" s="142">
        <v>0</v>
      </c>
      <c r="CY490" s="142">
        <v>0</v>
      </c>
      <c r="CZ490" s="142">
        <v>0</v>
      </c>
      <c r="DA490" s="144">
        <v>0</v>
      </c>
      <c r="DB490" s="142">
        <v>0</v>
      </c>
      <c r="DC490" s="142">
        <v>0</v>
      </c>
      <c r="DD490" s="144">
        <v>0</v>
      </c>
      <c r="DE490" s="144">
        <v>0</v>
      </c>
      <c r="DF490" s="143">
        <v>0</v>
      </c>
    </row>
    <row r="491" spans="1:110" ht="12.75" hidden="1" customHeight="1" outlineLevel="2" x14ac:dyDescent="0.25">
      <c r="A491" s="141">
        <v>4345</v>
      </c>
      <c r="B491" s="141" t="s">
        <v>709</v>
      </c>
      <c r="C491" s="141"/>
      <c r="D491" s="141"/>
      <c r="E491" s="141"/>
      <c r="F491" s="142">
        <v>0</v>
      </c>
      <c r="G491" s="142">
        <v>1864.137931034483</v>
      </c>
      <c r="H491" s="142">
        <v>932.06896551724151</v>
      </c>
      <c r="I491" s="142">
        <v>932.06896551724151</v>
      </c>
      <c r="J491" s="142">
        <v>932.06896551724151</v>
      </c>
      <c r="K491" s="142">
        <v>932.06896551724151</v>
      </c>
      <c r="L491" s="142">
        <v>932.06896551724151</v>
      </c>
      <c r="M491" s="142">
        <v>932.06896551724151</v>
      </c>
      <c r="N491" s="142">
        <v>932.06896551724151</v>
      </c>
      <c r="O491" s="142">
        <v>932.06896551724151</v>
      </c>
      <c r="P491" s="142">
        <v>932.06896551724151</v>
      </c>
      <c r="Q491" s="142">
        <v>932.06896551724151</v>
      </c>
      <c r="R491" s="142" t="s">
        <v>61</v>
      </c>
      <c r="S491" s="142">
        <v>11184.827586206899</v>
      </c>
      <c r="T491" s="143">
        <v>0</v>
      </c>
      <c r="U491" s="144"/>
      <c r="V491" s="144"/>
      <c r="W491" s="144"/>
      <c r="X491" s="144"/>
      <c r="Y491" s="142">
        <v>1435.0344827586207</v>
      </c>
      <c r="Z491" s="142">
        <v>1435.0344827586207</v>
      </c>
      <c r="AA491" s="142">
        <v>1435.0344827586207</v>
      </c>
      <c r="AB491" s="142">
        <v>1435.0344827586207</v>
      </c>
      <c r="AC491" s="142">
        <v>1435.0344827586207</v>
      </c>
      <c r="AD491" s="142">
        <v>1435.0344827586207</v>
      </c>
      <c r="AE491" s="142">
        <v>1435.0344827586207</v>
      </c>
      <c r="AF491" s="142">
        <v>1435.0344827586207</v>
      </c>
      <c r="AG491" s="144">
        <v>1435.0344827586207</v>
      </c>
      <c r="AH491" s="142">
        <v>1435.0344827586207</v>
      </c>
      <c r="AI491" s="142">
        <v>1435.0344827586207</v>
      </c>
      <c r="AJ491" s="144">
        <v>1435.0344827586207</v>
      </c>
      <c r="AK491" s="144">
        <v>17220.413793103449</v>
      </c>
      <c r="AL491" s="143">
        <v>0</v>
      </c>
      <c r="AM491" s="144"/>
      <c r="AN491" s="144"/>
      <c r="AO491" s="144"/>
      <c r="AP491" s="144"/>
      <c r="AQ491" s="142">
        <v>1478.0855172413794</v>
      </c>
      <c r="AR491" s="142">
        <v>1478.0855172413794</v>
      </c>
      <c r="AS491" s="142">
        <v>1478.0855172413794</v>
      </c>
      <c r="AT491" s="142">
        <v>1478.0855172413794</v>
      </c>
      <c r="AU491" s="142">
        <v>1478.0855172413794</v>
      </c>
      <c r="AV491" s="142">
        <v>1478.0855172413794</v>
      </c>
      <c r="AW491" s="142">
        <v>1478.0855172413794</v>
      </c>
      <c r="AX491" s="142">
        <v>1478.0855172413794</v>
      </c>
      <c r="AY491" s="144">
        <v>1478.0855172413794</v>
      </c>
      <c r="AZ491" s="142">
        <v>1478.0855172413794</v>
      </c>
      <c r="BA491" s="142">
        <v>1478.0855172413794</v>
      </c>
      <c r="BB491" s="144">
        <v>1478.0855172413794</v>
      </c>
      <c r="BC491" s="144">
        <v>17737.026206896553</v>
      </c>
      <c r="BD491" s="143">
        <v>0</v>
      </c>
      <c r="BE491" s="144"/>
      <c r="BF491" s="144"/>
      <c r="BG491" s="144"/>
      <c r="BH491" s="144"/>
      <c r="BI491" s="142">
        <v>1522.4280827586208</v>
      </c>
      <c r="BJ491" s="142">
        <v>1522.4280827586208</v>
      </c>
      <c r="BK491" s="142">
        <v>1522.4280827586208</v>
      </c>
      <c r="BL491" s="142">
        <v>1522.4280827586208</v>
      </c>
      <c r="BM491" s="142">
        <v>1522.4280827586208</v>
      </c>
      <c r="BN491" s="142">
        <v>1522.4280827586208</v>
      </c>
      <c r="BO491" s="142">
        <v>1522.4280827586208</v>
      </c>
      <c r="BP491" s="142">
        <v>1522.4280827586208</v>
      </c>
      <c r="BQ491" s="144">
        <v>1522.4280827586208</v>
      </c>
      <c r="BR491" s="142">
        <v>1522.4280827586208</v>
      </c>
      <c r="BS491" s="142">
        <v>1522.4280827586208</v>
      </c>
      <c r="BT491" s="144">
        <v>1522.4280827586208</v>
      </c>
      <c r="BU491" s="144">
        <v>18269.13699310345</v>
      </c>
      <c r="BV491" s="143">
        <v>0</v>
      </c>
      <c r="BW491" s="144"/>
      <c r="BX491" s="144"/>
      <c r="BY491" s="144"/>
      <c r="BZ491" s="144"/>
      <c r="CA491" s="142">
        <v>1568.1009252413792</v>
      </c>
      <c r="CB491" s="142">
        <v>1568.1009252413792</v>
      </c>
      <c r="CC491" s="142">
        <v>1568.1009252413792</v>
      </c>
      <c r="CD491" s="142">
        <v>1568.1009252413792</v>
      </c>
      <c r="CE491" s="142">
        <v>1568.1009252413792</v>
      </c>
      <c r="CF491" s="142">
        <v>1568.1009252413792</v>
      </c>
      <c r="CG491" s="142">
        <v>1568.1009252413792</v>
      </c>
      <c r="CH491" s="142">
        <v>1568.1009252413792</v>
      </c>
      <c r="CI491" s="144">
        <v>1568.1009252413792</v>
      </c>
      <c r="CJ491" s="142">
        <v>1568.1009252413792</v>
      </c>
      <c r="CK491" s="142">
        <v>1568.1009252413792</v>
      </c>
      <c r="CL491" s="144">
        <v>1568.1009252413792</v>
      </c>
      <c r="CM491" s="144">
        <v>18817.211102896552</v>
      </c>
      <c r="CN491" s="143">
        <v>0</v>
      </c>
      <c r="CO491" s="144"/>
      <c r="CP491" s="144"/>
      <c r="CQ491" s="144"/>
      <c r="CR491" s="144"/>
      <c r="CS491" s="142">
        <v>1615.1439529986205</v>
      </c>
      <c r="CT491" s="142">
        <v>1615.1439529986205</v>
      </c>
      <c r="CU491" s="142">
        <v>1615.1439529986205</v>
      </c>
      <c r="CV491" s="142">
        <v>1615.1439529986205</v>
      </c>
      <c r="CW491" s="142">
        <v>1615.1439529986205</v>
      </c>
      <c r="CX491" s="142">
        <v>1615.1439529986205</v>
      </c>
      <c r="CY491" s="142">
        <v>1615.1439529986205</v>
      </c>
      <c r="CZ491" s="142">
        <v>1615.1439529986205</v>
      </c>
      <c r="DA491" s="144">
        <v>1615.1439529986205</v>
      </c>
      <c r="DB491" s="142">
        <v>1615.1439529986205</v>
      </c>
      <c r="DC491" s="142">
        <v>1615.1439529986205</v>
      </c>
      <c r="DD491" s="144">
        <v>1615.1439529986205</v>
      </c>
      <c r="DE491" s="144">
        <v>19381.727435983448</v>
      </c>
      <c r="DF491" s="143">
        <v>0</v>
      </c>
    </row>
    <row r="492" spans="1:110" ht="12.75" hidden="1" customHeight="1" outlineLevel="2" x14ac:dyDescent="0.25">
      <c r="A492" s="141">
        <v>4346</v>
      </c>
      <c r="B492" s="141" t="s">
        <v>710</v>
      </c>
      <c r="C492" s="141"/>
      <c r="D492" s="141"/>
      <c r="E492" s="141"/>
      <c r="F492" s="142">
        <v>0</v>
      </c>
      <c r="G492" s="142">
        <v>0</v>
      </c>
      <c r="H492" s="142">
        <v>0</v>
      </c>
      <c r="I492" s="142">
        <v>0</v>
      </c>
      <c r="J492" s="142">
        <v>0</v>
      </c>
      <c r="K492" s="142">
        <v>0</v>
      </c>
      <c r="L492" s="142">
        <v>0</v>
      </c>
      <c r="M492" s="142">
        <v>0</v>
      </c>
      <c r="N492" s="142">
        <v>0</v>
      </c>
      <c r="O492" s="142">
        <v>0</v>
      </c>
      <c r="P492" s="142">
        <v>0</v>
      </c>
      <c r="Q492" s="142">
        <v>0</v>
      </c>
      <c r="R492" s="142" t="s">
        <v>61</v>
      </c>
      <c r="S492" s="142">
        <v>0</v>
      </c>
      <c r="T492" s="143">
        <v>0</v>
      </c>
      <c r="U492" s="144"/>
      <c r="V492" s="144"/>
      <c r="W492" s="144"/>
      <c r="X492" s="144"/>
      <c r="Y492" s="142">
        <v>0</v>
      </c>
      <c r="Z492" s="142">
        <v>0</v>
      </c>
      <c r="AA492" s="142">
        <v>0</v>
      </c>
      <c r="AB492" s="142">
        <v>0</v>
      </c>
      <c r="AC492" s="142">
        <v>0</v>
      </c>
      <c r="AD492" s="142">
        <v>0</v>
      </c>
      <c r="AE492" s="142">
        <v>0</v>
      </c>
      <c r="AF492" s="142">
        <v>0</v>
      </c>
      <c r="AG492" s="144">
        <v>0</v>
      </c>
      <c r="AH492" s="142">
        <v>0</v>
      </c>
      <c r="AI492" s="142">
        <v>0</v>
      </c>
      <c r="AJ492" s="144">
        <v>0</v>
      </c>
      <c r="AK492" s="144">
        <v>0</v>
      </c>
      <c r="AL492" s="143">
        <v>0</v>
      </c>
      <c r="AM492" s="144"/>
      <c r="AN492" s="144"/>
      <c r="AO492" s="144"/>
      <c r="AP492" s="144"/>
      <c r="AQ492" s="142">
        <v>0</v>
      </c>
      <c r="AR492" s="142">
        <v>0</v>
      </c>
      <c r="AS492" s="142">
        <v>0</v>
      </c>
      <c r="AT492" s="142">
        <v>0</v>
      </c>
      <c r="AU492" s="142">
        <v>0</v>
      </c>
      <c r="AV492" s="142">
        <v>0</v>
      </c>
      <c r="AW492" s="142">
        <v>0</v>
      </c>
      <c r="AX492" s="142">
        <v>0</v>
      </c>
      <c r="AY492" s="144">
        <v>0</v>
      </c>
      <c r="AZ492" s="142">
        <v>0</v>
      </c>
      <c r="BA492" s="142">
        <v>0</v>
      </c>
      <c r="BB492" s="144">
        <v>0</v>
      </c>
      <c r="BC492" s="144">
        <v>0</v>
      </c>
      <c r="BD492" s="143">
        <v>0</v>
      </c>
      <c r="BE492" s="144"/>
      <c r="BF492" s="144"/>
      <c r="BG492" s="144"/>
      <c r="BH492" s="144"/>
      <c r="BI492" s="142">
        <v>0</v>
      </c>
      <c r="BJ492" s="142">
        <v>0</v>
      </c>
      <c r="BK492" s="142">
        <v>0</v>
      </c>
      <c r="BL492" s="142">
        <v>0</v>
      </c>
      <c r="BM492" s="142">
        <v>0</v>
      </c>
      <c r="BN492" s="142">
        <v>0</v>
      </c>
      <c r="BO492" s="142">
        <v>0</v>
      </c>
      <c r="BP492" s="142">
        <v>0</v>
      </c>
      <c r="BQ492" s="144">
        <v>0</v>
      </c>
      <c r="BR492" s="142">
        <v>0</v>
      </c>
      <c r="BS492" s="142">
        <v>0</v>
      </c>
      <c r="BT492" s="144">
        <v>0</v>
      </c>
      <c r="BU492" s="144">
        <v>0</v>
      </c>
      <c r="BV492" s="143">
        <v>0</v>
      </c>
      <c r="BW492" s="144"/>
      <c r="BX492" s="144"/>
      <c r="BY492" s="144"/>
      <c r="BZ492" s="144"/>
      <c r="CA492" s="142">
        <v>0</v>
      </c>
      <c r="CB492" s="142">
        <v>0</v>
      </c>
      <c r="CC492" s="142">
        <v>0</v>
      </c>
      <c r="CD492" s="142">
        <v>0</v>
      </c>
      <c r="CE492" s="142">
        <v>0</v>
      </c>
      <c r="CF492" s="142">
        <v>0</v>
      </c>
      <c r="CG492" s="142">
        <v>0</v>
      </c>
      <c r="CH492" s="142">
        <v>0</v>
      </c>
      <c r="CI492" s="144">
        <v>0</v>
      </c>
      <c r="CJ492" s="142">
        <v>0</v>
      </c>
      <c r="CK492" s="142">
        <v>0</v>
      </c>
      <c r="CL492" s="144">
        <v>0</v>
      </c>
      <c r="CM492" s="144">
        <v>0</v>
      </c>
      <c r="CN492" s="143">
        <v>0</v>
      </c>
      <c r="CO492" s="144"/>
      <c r="CP492" s="144"/>
      <c r="CQ492" s="144"/>
      <c r="CR492" s="144"/>
      <c r="CS492" s="142">
        <v>0</v>
      </c>
      <c r="CT492" s="142">
        <v>0</v>
      </c>
      <c r="CU492" s="142">
        <v>0</v>
      </c>
      <c r="CV492" s="142">
        <v>0</v>
      </c>
      <c r="CW492" s="142">
        <v>0</v>
      </c>
      <c r="CX492" s="142">
        <v>0</v>
      </c>
      <c r="CY492" s="142">
        <v>0</v>
      </c>
      <c r="CZ492" s="142">
        <v>0</v>
      </c>
      <c r="DA492" s="144">
        <v>0</v>
      </c>
      <c r="DB492" s="142">
        <v>0</v>
      </c>
      <c r="DC492" s="142">
        <v>0</v>
      </c>
      <c r="DD492" s="144">
        <v>0</v>
      </c>
      <c r="DE492" s="144">
        <v>0</v>
      </c>
      <c r="DF492" s="143">
        <v>0</v>
      </c>
    </row>
    <row r="493" spans="1:110" ht="12.75" hidden="1" customHeight="1" outlineLevel="2" x14ac:dyDescent="0.25">
      <c r="A493" s="141">
        <v>4350</v>
      </c>
      <c r="B493" s="141" t="s">
        <v>481</v>
      </c>
      <c r="C493" s="141"/>
      <c r="D493" s="141"/>
      <c r="E493" s="141"/>
      <c r="F493" s="142">
        <v>0</v>
      </c>
      <c r="G493" s="142">
        <v>0</v>
      </c>
      <c r="H493" s="142">
        <v>0</v>
      </c>
      <c r="I493" s="142">
        <v>0</v>
      </c>
      <c r="J493" s="142">
        <v>0</v>
      </c>
      <c r="K493" s="142">
        <v>0</v>
      </c>
      <c r="L493" s="142">
        <v>0</v>
      </c>
      <c r="M493" s="142">
        <v>0</v>
      </c>
      <c r="N493" s="142">
        <v>0</v>
      </c>
      <c r="O493" s="142">
        <v>0</v>
      </c>
      <c r="P493" s="142">
        <v>0</v>
      </c>
      <c r="Q493" s="142">
        <v>0</v>
      </c>
      <c r="R493" s="142" t="s">
        <v>61</v>
      </c>
      <c r="S493" s="142">
        <v>0</v>
      </c>
      <c r="T493" s="143">
        <v>0</v>
      </c>
      <c r="U493" s="144"/>
      <c r="V493" s="144"/>
      <c r="W493" s="144"/>
      <c r="X493" s="144"/>
      <c r="Y493" s="142">
        <v>0</v>
      </c>
      <c r="Z493" s="142">
        <v>0</v>
      </c>
      <c r="AA493" s="142">
        <v>0</v>
      </c>
      <c r="AB493" s="142">
        <v>0</v>
      </c>
      <c r="AC493" s="142">
        <v>0</v>
      </c>
      <c r="AD493" s="142">
        <v>0</v>
      </c>
      <c r="AE493" s="142">
        <v>0</v>
      </c>
      <c r="AF493" s="142">
        <v>0</v>
      </c>
      <c r="AG493" s="144">
        <v>0</v>
      </c>
      <c r="AH493" s="142">
        <v>0</v>
      </c>
      <c r="AI493" s="142">
        <v>0</v>
      </c>
      <c r="AJ493" s="144">
        <v>0</v>
      </c>
      <c r="AK493" s="144">
        <v>0</v>
      </c>
      <c r="AL493" s="143">
        <v>0</v>
      </c>
      <c r="AM493" s="144"/>
      <c r="AN493" s="144"/>
      <c r="AO493" s="144"/>
      <c r="AP493" s="144"/>
      <c r="AQ493" s="142">
        <v>0</v>
      </c>
      <c r="AR493" s="142">
        <v>0</v>
      </c>
      <c r="AS493" s="142">
        <v>0</v>
      </c>
      <c r="AT493" s="142">
        <v>0</v>
      </c>
      <c r="AU493" s="142">
        <v>0</v>
      </c>
      <c r="AV493" s="142">
        <v>0</v>
      </c>
      <c r="AW493" s="142">
        <v>0</v>
      </c>
      <c r="AX493" s="142">
        <v>0</v>
      </c>
      <c r="AY493" s="144">
        <v>0</v>
      </c>
      <c r="AZ493" s="142">
        <v>0</v>
      </c>
      <c r="BA493" s="142">
        <v>0</v>
      </c>
      <c r="BB493" s="144">
        <v>0</v>
      </c>
      <c r="BC493" s="144">
        <v>0</v>
      </c>
      <c r="BD493" s="143">
        <v>0</v>
      </c>
      <c r="BE493" s="144"/>
      <c r="BF493" s="144"/>
      <c r="BG493" s="144"/>
      <c r="BH493" s="144"/>
      <c r="BI493" s="142">
        <v>0</v>
      </c>
      <c r="BJ493" s="142">
        <v>0</v>
      </c>
      <c r="BK493" s="142">
        <v>0</v>
      </c>
      <c r="BL493" s="142">
        <v>0</v>
      </c>
      <c r="BM493" s="142">
        <v>0</v>
      </c>
      <c r="BN493" s="142">
        <v>0</v>
      </c>
      <c r="BO493" s="142">
        <v>0</v>
      </c>
      <c r="BP493" s="142">
        <v>0</v>
      </c>
      <c r="BQ493" s="144">
        <v>0</v>
      </c>
      <c r="BR493" s="142">
        <v>0</v>
      </c>
      <c r="BS493" s="142">
        <v>0</v>
      </c>
      <c r="BT493" s="144">
        <v>0</v>
      </c>
      <c r="BU493" s="144">
        <v>0</v>
      </c>
      <c r="BV493" s="143">
        <v>0</v>
      </c>
      <c r="BW493" s="144"/>
      <c r="BX493" s="144"/>
      <c r="BY493" s="144"/>
      <c r="BZ493" s="144"/>
      <c r="CA493" s="142">
        <v>0</v>
      </c>
      <c r="CB493" s="142">
        <v>0</v>
      </c>
      <c r="CC493" s="142">
        <v>0</v>
      </c>
      <c r="CD493" s="142">
        <v>0</v>
      </c>
      <c r="CE493" s="142">
        <v>0</v>
      </c>
      <c r="CF493" s="142">
        <v>0</v>
      </c>
      <c r="CG493" s="142">
        <v>0</v>
      </c>
      <c r="CH493" s="142">
        <v>0</v>
      </c>
      <c r="CI493" s="144">
        <v>0</v>
      </c>
      <c r="CJ493" s="142">
        <v>0</v>
      </c>
      <c r="CK493" s="142">
        <v>0</v>
      </c>
      <c r="CL493" s="144">
        <v>0</v>
      </c>
      <c r="CM493" s="144">
        <v>0</v>
      </c>
      <c r="CN493" s="143">
        <v>0</v>
      </c>
      <c r="CO493" s="144"/>
      <c r="CP493" s="144"/>
      <c r="CQ493" s="144"/>
      <c r="CR493" s="144"/>
      <c r="CS493" s="142">
        <v>0</v>
      </c>
      <c r="CT493" s="142">
        <v>0</v>
      </c>
      <c r="CU493" s="142">
        <v>0</v>
      </c>
      <c r="CV493" s="142">
        <v>0</v>
      </c>
      <c r="CW493" s="142">
        <v>0</v>
      </c>
      <c r="CX493" s="142">
        <v>0</v>
      </c>
      <c r="CY493" s="142">
        <v>0</v>
      </c>
      <c r="CZ493" s="142">
        <v>0</v>
      </c>
      <c r="DA493" s="144">
        <v>0</v>
      </c>
      <c r="DB493" s="142">
        <v>0</v>
      </c>
      <c r="DC493" s="142">
        <v>0</v>
      </c>
      <c r="DD493" s="144">
        <v>0</v>
      </c>
      <c r="DE493" s="144">
        <v>0</v>
      </c>
      <c r="DF493" s="143">
        <v>0</v>
      </c>
    </row>
    <row r="494" spans="1:110" ht="12.75" hidden="1" customHeight="1" outlineLevel="2" x14ac:dyDescent="0.25">
      <c r="A494" s="141">
        <v>4351</v>
      </c>
      <c r="B494" s="141" t="s">
        <v>711</v>
      </c>
      <c r="C494" s="141"/>
      <c r="D494" s="141"/>
      <c r="E494" s="141"/>
      <c r="F494" s="142">
        <v>0</v>
      </c>
      <c r="G494" s="142">
        <v>0</v>
      </c>
      <c r="H494" s="142">
        <v>0</v>
      </c>
      <c r="I494" s="142">
        <v>0</v>
      </c>
      <c r="J494" s="142">
        <v>0</v>
      </c>
      <c r="K494" s="142">
        <v>0</v>
      </c>
      <c r="L494" s="142">
        <v>0</v>
      </c>
      <c r="M494" s="142">
        <v>0</v>
      </c>
      <c r="N494" s="142">
        <v>0</v>
      </c>
      <c r="O494" s="142">
        <v>0</v>
      </c>
      <c r="P494" s="142">
        <v>0</v>
      </c>
      <c r="Q494" s="142">
        <v>0</v>
      </c>
      <c r="R494" s="142" t="s">
        <v>61</v>
      </c>
      <c r="S494" s="142">
        <v>0</v>
      </c>
      <c r="T494" s="143">
        <v>0</v>
      </c>
      <c r="U494" s="144"/>
      <c r="V494" s="144"/>
      <c r="W494" s="144"/>
      <c r="X494" s="144"/>
      <c r="Y494" s="142">
        <v>0</v>
      </c>
      <c r="Z494" s="142">
        <v>0</v>
      </c>
      <c r="AA494" s="142">
        <v>0</v>
      </c>
      <c r="AB494" s="142">
        <v>0</v>
      </c>
      <c r="AC494" s="142">
        <v>0</v>
      </c>
      <c r="AD494" s="142">
        <v>0</v>
      </c>
      <c r="AE494" s="142">
        <v>0</v>
      </c>
      <c r="AF494" s="142">
        <v>0</v>
      </c>
      <c r="AG494" s="144">
        <v>0</v>
      </c>
      <c r="AH494" s="142">
        <v>0</v>
      </c>
      <c r="AI494" s="142">
        <v>0</v>
      </c>
      <c r="AJ494" s="144">
        <v>0</v>
      </c>
      <c r="AK494" s="144">
        <v>0</v>
      </c>
      <c r="AL494" s="143">
        <v>0</v>
      </c>
      <c r="AM494" s="144"/>
      <c r="AN494" s="144"/>
      <c r="AO494" s="144"/>
      <c r="AP494" s="144"/>
      <c r="AQ494" s="142">
        <v>0</v>
      </c>
      <c r="AR494" s="142">
        <v>0</v>
      </c>
      <c r="AS494" s="142">
        <v>0</v>
      </c>
      <c r="AT494" s="142">
        <v>0</v>
      </c>
      <c r="AU494" s="142">
        <v>0</v>
      </c>
      <c r="AV494" s="142">
        <v>0</v>
      </c>
      <c r="AW494" s="142">
        <v>0</v>
      </c>
      <c r="AX494" s="142">
        <v>0</v>
      </c>
      <c r="AY494" s="144">
        <v>0</v>
      </c>
      <c r="AZ494" s="142">
        <v>0</v>
      </c>
      <c r="BA494" s="142">
        <v>0</v>
      </c>
      <c r="BB494" s="144">
        <v>0</v>
      </c>
      <c r="BC494" s="144">
        <v>0</v>
      </c>
      <c r="BD494" s="143">
        <v>0</v>
      </c>
      <c r="BE494" s="144"/>
      <c r="BF494" s="144"/>
      <c r="BG494" s="144"/>
      <c r="BH494" s="144"/>
      <c r="BI494" s="142">
        <v>0</v>
      </c>
      <c r="BJ494" s="142">
        <v>0</v>
      </c>
      <c r="BK494" s="142">
        <v>0</v>
      </c>
      <c r="BL494" s="142">
        <v>0</v>
      </c>
      <c r="BM494" s="142">
        <v>0</v>
      </c>
      <c r="BN494" s="142">
        <v>0</v>
      </c>
      <c r="BO494" s="142">
        <v>0</v>
      </c>
      <c r="BP494" s="142">
        <v>0</v>
      </c>
      <c r="BQ494" s="144">
        <v>0</v>
      </c>
      <c r="BR494" s="142">
        <v>0</v>
      </c>
      <c r="BS494" s="142">
        <v>0</v>
      </c>
      <c r="BT494" s="144">
        <v>0</v>
      </c>
      <c r="BU494" s="144">
        <v>0</v>
      </c>
      <c r="BV494" s="143">
        <v>0</v>
      </c>
      <c r="BW494" s="144"/>
      <c r="BX494" s="144"/>
      <c r="BY494" s="144"/>
      <c r="BZ494" s="144"/>
      <c r="CA494" s="142">
        <v>0</v>
      </c>
      <c r="CB494" s="142">
        <v>0</v>
      </c>
      <c r="CC494" s="142">
        <v>0</v>
      </c>
      <c r="CD494" s="142">
        <v>0</v>
      </c>
      <c r="CE494" s="142">
        <v>0</v>
      </c>
      <c r="CF494" s="142">
        <v>0</v>
      </c>
      <c r="CG494" s="142">
        <v>0</v>
      </c>
      <c r="CH494" s="142">
        <v>0</v>
      </c>
      <c r="CI494" s="144">
        <v>0</v>
      </c>
      <c r="CJ494" s="142">
        <v>0</v>
      </c>
      <c r="CK494" s="142">
        <v>0</v>
      </c>
      <c r="CL494" s="144">
        <v>0</v>
      </c>
      <c r="CM494" s="144">
        <v>0</v>
      </c>
      <c r="CN494" s="143">
        <v>0</v>
      </c>
      <c r="CO494" s="144"/>
      <c r="CP494" s="144"/>
      <c r="CQ494" s="144"/>
      <c r="CR494" s="144"/>
      <c r="CS494" s="142">
        <v>0</v>
      </c>
      <c r="CT494" s="142">
        <v>0</v>
      </c>
      <c r="CU494" s="142">
        <v>0</v>
      </c>
      <c r="CV494" s="142">
        <v>0</v>
      </c>
      <c r="CW494" s="142">
        <v>0</v>
      </c>
      <c r="CX494" s="142">
        <v>0</v>
      </c>
      <c r="CY494" s="142">
        <v>0</v>
      </c>
      <c r="CZ494" s="142">
        <v>0</v>
      </c>
      <c r="DA494" s="144">
        <v>0</v>
      </c>
      <c r="DB494" s="142">
        <v>0</v>
      </c>
      <c r="DC494" s="142">
        <v>0</v>
      </c>
      <c r="DD494" s="144">
        <v>0</v>
      </c>
      <c r="DE494" s="144">
        <v>0</v>
      </c>
      <c r="DF494" s="143">
        <v>0</v>
      </c>
    </row>
    <row r="495" spans="1:110" ht="12.75" hidden="1" customHeight="1" outlineLevel="2" x14ac:dyDescent="0.25">
      <c r="A495" s="141">
        <v>4352</v>
      </c>
      <c r="B495" s="141" t="s">
        <v>712</v>
      </c>
      <c r="C495" s="141"/>
      <c r="D495" s="141"/>
      <c r="E495" s="141"/>
      <c r="F495" s="142">
        <v>0</v>
      </c>
      <c r="G495" s="142">
        <v>0</v>
      </c>
      <c r="H495" s="142">
        <v>0</v>
      </c>
      <c r="I495" s="142">
        <v>0</v>
      </c>
      <c r="J495" s="142">
        <v>0</v>
      </c>
      <c r="K495" s="142">
        <v>0</v>
      </c>
      <c r="L495" s="142">
        <v>0</v>
      </c>
      <c r="M495" s="142">
        <v>0</v>
      </c>
      <c r="N495" s="142">
        <v>0</v>
      </c>
      <c r="O495" s="142">
        <v>0</v>
      </c>
      <c r="P495" s="142">
        <v>0</v>
      </c>
      <c r="Q495" s="142">
        <v>0</v>
      </c>
      <c r="R495" s="142" t="s">
        <v>61</v>
      </c>
      <c r="S495" s="142">
        <v>0</v>
      </c>
      <c r="T495" s="143">
        <v>0</v>
      </c>
      <c r="U495" s="144"/>
      <c r="V495" s="144"/>
      <c r="W495" s="144"/>
      <c r="X495" s="144"/>
      <c r="Y495" s="142">
        <v>0</v>
      </c>
      <c r="Z495" s="142">
        <v>0</v>
      </c>
      <c r="AA495" s="142">
        <v>0</v>
      </c>
      <c r="AB495" s="142">
        <v>0</v>
      </c>
      <c r="AC495" s="142">
        <v>0</v>
      </c>
      <c r="AD495" s="142">
        <v>0</v>
      </c>
      <c r="AE495" s="142">
        <v>0</v>
      </c>
      <c r="AF495" s="142">
        <v>0</v>
      </c>
      <c r="AG495" s="144">
        <v>0</v>
      </c>
      <c r="AH495" s="142">
        <v>0</v>
      </c>
      <c r="AI495" s="142">
        <v>0</v>
      </c>
      <c r="AJ495" s="144">
        <v>0</v>
      </c>
      <c r="AK495" s="144">
        <v>0</v>
      </c>
      <c r="AL495" s="143">
        <v>0</v>
      </c>
      <c r="AM495" s="144"/>
      <c r="AN495" s="144"/>
      <c r="AO495" s="144"/>
      <c r="AP495" s="144"/>
      <c r="AQ495" s="142">
        <v>0</v>
      </c>
      <c r="AR495" s="142">
        <v>0</v>
      </c>
      <c r="AS495" s="142">
        <v>0</v>
      </c>
      <c r="AT495" s="142">
        <v>0</v>
      </c>
      <c r="AU495" s="142">
        <v>0</v>
      </c>
      <c r="AV495" s="142">
        <v>0</v>
      </c>
      <c r="AW495" s="142">
        <v>0</v>
      </c>
      <c r="AX495" s="142">
        <v>0</v>
      </c>
      <c r="AY495" s="144">
        <v>0</v>
      </c>
      <c r="AZ495" s="142">
        <v>0</v>
      </c>
      <c r="BA495" s="142">
        <v>0</v>
      </c>
      <c r="BB495" s="144">
        <v>0</v>
      </c>
      <c r="BC495" s="144">
        <v>0</v>
      </c>
      <c r="BD495" s="143">
        <v>0</v>
      </c>
      <c r="BE495" s="144"/>
      <c r="BF495" s="144"/>
      <c r="BG495" s="144"/>
      <c r="BH495" s="144"/>
      <c r="BI495" s="142">
        <v>0</v>
      </c>
      <c r="BJ495" s="142">
        <v>0</v>
      </c>
      <c r="BK495" s="142">
        <v>0</v>
      </c>
      <c r="BL495" s="142">
        <v>0</v>
      </c>
      <c r="BM495" s="142">
        <v>0</v>
      </c>
      <c r="BN495" s="142">
        <v>0</v>
      </c>
      <c r="BO495" s="142">
        <v>0</v>
      </c>
      <c r="BP495" s="142">
        <v>0</v>
      </c>
      <c r="BQ495" s="144">
        <v>0</v>
      </c>
      <c r="BR495" s="142">
        <v>0</v>
      </c>
      <c r="BS495" s="142">
        <v>0</v>
      </c>
      <c r="BT495" s="144">
        <v>0</v>
      </c>
      <c r="BU495" s="144">
        <v>0</v>
      </c>
      <c r="BV495" s="143">
        <v>0</v>
      </c>
      <c r="BW495" s="144"/>
      <c r="BX495" s="144"/>
      <c r="BY495" s="144"/>
      <c r="BZ495" s="144"/>
      <c r="CA495" s="142">
        <v>0</v>
      </c>
      <c r="CB495" s="142">
        <v>0</v>
      </c>
      <c r="CC495" s="142">
        <v>0</v>
      </c>
      <c r="CD495" s="142">
        <v>0</v>
      </c>
      <c r="CE495" s="142">
        <v>0</v>
      </c>
      <c r="CF495" s="142">
        <v>0</v>
      </c>
      <c r="CG495" s="142">
        <v>0</v>
      </c>
      <c r="CH495" s="142">
        <v>0</v>
      </c>
      <c r="CI495" s="144">
        <v>0</v>
      </c>
      <c r="CJ495" s="142">
        <v>0</v>
      </c>
      <c r="CK495" s="142">
        <v>0</v>
      </c>
      <c r="CL495" s="144">
        <v>0</v>
      </c>
      <c r="CM495" s="144">
        <v>0</v>
      </c>
      <c r="CN495" s="143">
        <v>0</v>
      </c>
      <c r="CO495" s="144"/>
      <c r="CP495" s="144"/>
      <c r="CQ495" s="144"/>
      <c r="CR495" s="144"/>
      <c r="CS495" s="142">
        <v>0</v>
      </c>
      <c r="CT495" s="142">
        <v>0</v>
      </c>
      <c r="CU495" s="142">
        <v>0</v>
      </c>
      <c r="CV495" s="142">
        <v>0</v>
      </c>
      <c r="CW495" s="142">
        <v>0</v>
      </c>
      <c r="CX495" s="142">
        <v>0</v>
      </c>
      <c r="CY495" s="142">
        <v>0</v>
      </c>
      <c r="CZ495" s="142">
        <v>0</v>
      </c>
      <c r="DA495" s="144">
        <v>0</v>
      </c>
      <c r="DB495" s="142">
        <v>0</v>
      </c>
      <c r="DC495" s="142">
        <v>0</v>
      </c>
      <c r="DD495" s="144">
        <v>0</v>
      </c>
      <c r="DE495" s="144">
        <v>0</v>
      </c>
      <c r="DF495" s="143">
        <v>0</v>
      </c>
    </row>
    <row r="496" spans="1:110" ht="12.75" hidden="1" customHeight="1" outlineLevel="2" x14ac:dyDescent="0.25">
      <c r="A496" s="141">
        <v>4353</v>
      </c>
      <c r="B496" s="141" t="s">
        <v>713</v>
      </c>
      <c r="C496" s="141"/>
      <c r="D496" s="141"/>
      <c r="E496" s="141"/>
      <c r="F496" s="142">
        <v>0</v>
      </c>
      <c r="G496" s="142">
        <v>0</v>
      </c>
      <c r="H496" s="142">
        <v>0</v>
      </c>
      <c r="I496" s="142">
        <v>0</v>
      </c>
      <c r="J496" s="142">
        <v>0</v>
      </c>
      <c r="K496" s="142">
        <v>0</v>
      </c>
      <c r="L496" s="142">
        <v>0</v>
      </c>
      <c r="M496" s="142">
        <v>0</v>
      </c>
      <c r="N496" s="142">
        <v>0</v>
      </c>
      <c r="O496" s="142">
        <v>0</v>
      </c>
      <c r="P496" s="142">
        <v>0</v>
      </c>
      <c r="Q496" s="142">
        <v>0</v>
      </c>
      <c r="R496" s="142" t="s">
        <v>61</v>
      </c>
      <c r="S496" s="142">
        <v>0</v>
      </c>
      <c r="T496" s="143">
        <v>0</v>
      </c>
      <c r="U496" s="144"/>
      <c r="V496" s="144"/>
      <c r="W496" s="144"/>
      <c r="X496" s="144"/>
      <c r="Y496" s="142">
        <v>0</v>
      </c>
      <c r="Z496" s="142">
        <v>0</v>
      </c>
      <c r="AA496" s="142">
        <v>0</v>
      </c>
      <c r="AB496" s="142">
        <v>0</v>
      </c>
      <c r="AC496" s="142">
        <v>0</v>
      </c>
      <c r="AD496" s="142">
        <v>0</v>
      </c>
      <c r="AE496" s="142">
        <v>0</v>
      </c>
      <c r="AF496" s="142">
        <v>0</v>
      </c>
      <c r="AG496" s="144">
        <v>0</v>
      </c>
      <c r="AH496" s="142">
        <v>0</v>
      </c>
      <c r="AI496" s="142">
        <v>0</v>
      </c>
      <c r="AJ496" s="144">
        <v>0</v>
      </c>
      <c r="AK496" s="144">
        <v>0</v>
      </c>
      <c r="AL496" s="143">
        <v>0</v>
      </c>
      <c r="AM496" s="144"/>
      <c r="AN496" s="144"/>
      <c r="AO496" s="144"/>
      <c r="AP496" s="144"/>
      <c r="AQ496" s="142">
        <v>0</v>
      </c>
      <c r="AR496" s="142">
        <v>0</v>
      </c>
      <c r="AS496" s="142">
        <v>0</v>
      </c>
      <c r="AT496" s="142">
        <v>0</v>
      </c>
      <c r="AU496" s="142">
        <v>0</v>
      </c>
      <c r="AV496" s="142">
        <v>0</v>
      </c>
      <c r="AW496" s="142">
        <v>0</v>
      </c>
      <c r="AX496" s="142">
        <v>0</v>
      </c>
      <c r="AY496" s="144">
        <v>0</v>
      </c>
      <c r="AZ496" s="142">
        <v>0</v>
      </c>
      <c r="BA496" s="142">
        <v>0</v>
      </c>
      <c r="BB496" s="144">
        <v>0</v>
      </c>
      <c r="BC496" s="144">
        <v>0</v>
      </c>
      <c r="BD496" s="143">
        <v>0</v>
      </c>
      <c r="BE496" s="144"/>
      <c r="BF496" s="144"/>
      <c r="BG496" s="144"/>
      <c r="BH496" s="144"/>
      <c r="BI496" s="142">
        <v>0</v>
      </c>
      <c r="BJ496" s="142">
        <v>0</v>
      </c>
      <c r="BK496" s="142">
        <v>0</v>
      </c>
      <c r="BL496" s="142">
        <v>0</v>
      </c>
      <c r="BM496" s="142">
        <v>0</v>
      </c>
      <c r="BN496" s="142">
        <v>0</v>
      </c>
      <c r="BO496" s="142">
        <v>0</v>
      </c>
      <c r="BP496" s="142">
        <v>0</v>
      </c>
      <c r="BQ496" s="144">
        <v>0</v>
      </c>
      <c r="BR496" s="142">
        <v>0</v>
      </c>
      <c r="BS496" s="142">
        <v>0</v>
      </c>
      <c r="BT496" s="144">
        <v>0</v>
      </c>
      <c r="BU496" s="144">
        <v>0</v>
      </c>
      <c r="BV496" s="143">
        <v>0</v>
      </c>
      <c r="BW496" s="144"/>
      <c r="BX496" s="144"/>
      <c r="BY496" s="144"/>
      <c r="BZ496" s="144"/>
      <c r="CA496" s="142">
        <v>0</v>
      </c>
      <c r="CB496" s="142">
        <v>0</v>
      </c>
      <c r="CC496" s="142">
        <v>0</v>
      </c>
      <c r="CD496" s="142">
        <v>0</v>
      </c>
      <c r="CE496" s="142">
        <v>0</v>
      </c>
      <c r="CF496" s="142">
        <v>0</v>
      </c>
      <c r="CG496" s="142">
        <v>0</v>
      </c>
      <c r="CH496" s="142">
        <v>0</v>
      </c>
      <c r="CI496" s="144">
        <v>0</v>
      </c>
      <c r="CJ496" s="142">
        <v>0</v>
      </c>
      <c r="CK496" s="142">
        <v>0</v>
      </c>
      <c r="CL496" s="144">
        <v>0</v>
      </c>
      <c r="CM496" s="144">
        <v>0</v>
      </c>
      <c r="CN496" s="143">
        <v>0</v>
      </c>
      <c r="CO496" s="144"/>
      <c r="CP496" s="144"/>
      <c r="CQ496" s="144"/>
      <c r="CR496" s="144"/>
      <c r="CS496" s="142">
        <v>0</v>
      </c>
      <c r="CT496" s="142">
        <v>0</v>
      </c>
      <c r="CU496" s="142">
        <v>0</v>
      </c>
      <c r="CV496" s="142">
        <v>0</v>
      </c>
      <c r="CW496" s="142">
        <v>0</v>
      </c>
      <c r="CX496" s="142">
        <v>0</v>
      </c>
      <c r="CY496" s="142">
        <v>0</v>
      </c>
      <c r="CZ496" s="142">
        <v>0</v>
      </c>
      <c r="DA496" s="144">
        <v>0</v>
      </c>
      <c r="DB496" s="142">
        <v>0</v>
      </c>
      <c r="DC496" s="142">
        <v>0</v>
      </c>
      <c r="DD496" s="144">
        <v>0</v>
      </c>
      <c r="DE496" s="144">
        <v>0</v>
      </c>
      <c r="DF496" s="143">
        <v>0</v>
      </c>
    </row>
    <row r="497" spans="1:110" ht="12.75" hidden="1" customHeight="1" outlineLevel="2" x14ac:dyDescent="0.25">
      <c r="A497" s="141">
        <v>4354</v>
      </c>
      <c r="B497" s="141" t="s">
        <v>714</v>
      </c>
      <c r="C497" s="141"/>
      <c r="D497" s="141"/>
      <c r="E497" s="141"/>
      <c r="F497" s="142">
        <v>0</v>
      </c>
      <c r="G497" s="142">
        <v>0</v>
      </c>
      <c r="H497" s="142">
        <v>0</v>
      </c>
      <c r="I497" s="142">
        <v>0</v>
      </c>
      <c r="J497" s="142">
        <v>0</v>
      </c>
      <c r="K497" s="142">
        <v>0</v>
      </c>
      <c r="L497" s="142">
        <v>0</v>
      </c>
      <c r="M497" s="142">
        <v>0</v>
      </c>
      <c r="N497" s="142">
        <v>0</v>
      </c>
      <c r="O497" s="142">
        <v>0</v>
      </c>
      <c r="P497" s="142">
        <v>0</v>
      </c>
      <c r="Q497" s="142">
        <v>0</v>
      </c>
      <c r="R497" s="142" t="s">
        <v>61</v>
      </c>
      <c r="S497" s="142">
        <v>0</v>
      </c>
      <c r="T497" s="143">
        <v>0</v>
      </c>
      <c r="U497" s="144"/>
      <c r="V497" s="144"/>
      <c r="W497" s="144"/>
      <c r="X497" s="144"/>
      <c r="Y497" s="142">
        <v>0</v>
      </c>
      <c r="Z497" s="142">
        <v>0</v>
      </c>
      <c r="AA497" s="142">
        <v>0</v>
      </c>
      <c r="AB497" s="142">
        <v>0</v>
      </c>
      <c r="AC497" s="142">
        <v>0</v>
      </c>
      <c r="AD497" s="142">
        <v>0</v>
      </c>
      <c r="AE497" s="142">
        <v>0</v>
      </c>
      <c r="AF497" s="142">
        <v>0</v>
      </c>
      <c r="AG497" s="144">
        <v>0</v>
      </c>
      <c r="AH497" s="142">
        <v>0</v>
      </c>
      <c r="AI497" s="142">
        <v>0</v>
      </c>
      <c r="AJ497" s="144">
        <v>0</v>
      </c>
      <c r="AK497" s="144">
        <v>0</v>
      </c>
      <c r="AL497" s="143">
        <v>0</v>
      </c>
      <c r="AM497" s="144"/>
      <c r="AN497" s="144"/>
      <c r="AO497" s="144"/>
      <c r="AP497" s="144"/>
      <c r="AQ497" s="142">
        <v>0</v>
      </c>
      <c r="AR497" s="142">
        <v>0</v>
      </c>
      <c r="AS497" s="142">
        <v>0</v>
      </c>
      <c r="AT497" s="142">
        <v>0</v>
      </c>
      <c r="AU497" s="142">
        <v>0</v>
      </c>
      <c r="AV497" s="142">
        <v>0</v>
      </c>
      <c r="AW497" s="142">
        <v>0</v>
      </c>
      <c r="AX497" s="142">
        <v>0</v>
      </c>
      <c r="AY497" s="144">
        <v>0</v>
      </c>
      <c r="AZ497" s="142">
        <v>0</v>
      </c>
      <c r="BA497" s="142">
        <v>0</v>
      </c>
      <c r="BB497" s="144">
        <v>0</v>
      </c>
      <c r="BC497" s="144">
        <v>0</v>
      </c>
      <c r="BD497" s="143">
        <v>0</v>
      </c>
      <c r="BE497" s="144"/>
      <c r="BF497" s="144"/>
      <c r="BG497" s="144"/>
      <c r="BH497" s="144"/>
      <c r="BI497" s="142">
        <v>0</v>
      </c>
      <c r="BJ497" s="142">
        <v>0</v>
      </c>
      <c r="BK497" s="142">
        <v>0</v>
      </c>
      <c r="BL497" s="142">
        <v>0</v>
      </c>
      <c r="BM497" s="142">
        <v>0</v>
      </c>
      <c r="BN497" s="142">
        <v>0</v>
      </c>
      <c r="BO497" s="142">
        <v>0</v>
      </c>
      <c r="BP497" s="142">
        <v>0</v>
      </c>
      <c r="BQ497" s="144">
        <v>0</v>
      </c>
      <c r="BR497" s="142">
        <v>0</v>
      </c>
      <c r="BS497" s="142">
        <v>0</v>
      </c>
      <c r="BT497" s="144">
        <v>0</v>
      </c>
      <c r="BU497" s="144">
        <v>0</v>
      </c>
      <c r="BV497" s="143">
        <v>0</v>
      </c>
      <c r="BW497" s="144"/>
      <c r="BX497" s="144"/>
      <c r="BY497" s="144"/>
      <c r="BZ497" s="144"/>
      <c r="CA497" s="142">
        <v>0</v>
      </c>
      <c r="CB497" s="142">
        <v>0</v>
      </c>
      <c r="CC497" s="142">
        <v>0</v>
      </c>
      <c r="CD497" s="142">
        <v>0</v>
      </c>
      <c r="CE497" s="142">
        <v>0</v>
      </c>
      <c r="CF497" s="142">
        <v>0</v>
      </c>
      <c r="CG497" s="142">
        <v>0</v>
      </c>
      <c r="CH497" s="142">
        <v>0</v>
      </c>
      <c r="CI497" s="144">
        <v>0</v>
      </c>
      <c r="CJ497" s="142">
        <v>0</v>
      </c>
      <c r="CK497" s="142">
        <v>0</v>
      </c>
      <c r="CL497" s="144">
        <v>0</v>
      </c>
      <c r="CM497" s="144">
        <v>0</v>
      </c>
      <c r="CN497" s="143">
        <v>0</v>
      </c>
      <c r="CO497" s="144"/>
      <c r="CP497" s="144"/>
      <c r="CQ497" s="144"/>
      <c r="CR497" s="144"/>
      <c r="CS497" s="142">
        <v>0</v>
      </c>
      <c r="CT497" s="142">
        <v>0</v>
      </c>
      <c r="CU497" s="142">
        <v>0</v>
      </c>
      <c r="CV497" s="142">
        <v>0</v>
      </c>
      <c r="CW497" s="142">
        <v>0</v>
      </c>
      <c r="CX497" s="142">
        <v>0</v>
      </c>
      <c r="CY497" s="142">
        <v>0</v>
      </c>
      <c r="CZ497" s="142">
        <v>0</v>
      </c>
      <c r="DA497" s="144">
        <v>0</v>
      </c>
      <c r="DB497" s="142">
        <v>0</v>
      </c>
      <c r="DC497" s="142">
        <v>0</v>
      </c>
      <c r="DD497" s="144">
        <v>0</v>
      </c>
      <c r="DE497" s="144">
        <v>0</v>
      </c>
      <c r="DF497" s="143">
        <v>0</v>
      </c>
    </row>
    <row r="498" spans="1:110" ht="12.75" hidden="1" customHeight="1" outlineLevel="2" x14ac:dyDescent="0.25">
      <c r="A498" s="141">
        <v>4355</v>
      </c>
      <c r="B498" s="141" t="s">
        <v>715</v>
      </c>
      <c r="C498" s="141"/>
      <c r="D498" s="141"/>
      <c r="E498" s="141"/>
      <c r="F498" s="142">
        <v>0</v>
      </c>
      <c r="G498" s="142">
        <v>0</v>
      </c>
      <c r="H498" s="142">
        <v>0</v>
      </c>
      <c r="I498" s="142">
        <v>0</v>
      </c>
      <c r="J498" s="142">
        <v>0</v>
      </c>
      <c r="K498" s="142">
        <v>0</v>
      </c>
      <c r="L498" s="142">
        <v>0</v>
      </c>
      <c r="M498" s="142">
        <v>0</v>
      </c>
      <c r="N498" s="142">
        <v>0</v>
      </c>
      <c r="O498" s="142">
        <v>0</v>
      </c>
      <c r="P498" s="142">
        <v>0</v>
      </c>
      <c r="Q498" s="142">
        <v>0</v>
      </c>
      <c r="R498" s="142" t="s">
        <v>61</v>
      </c>
      <c r="S498" s="142">
        <v>0</v>
      </c>
      <c r="T498" s="143">
        <v>0</v>
      </c>
      <c r="U498" s="144"/>
      <c r="V498" s="144"/>
      <c r="W498" s="144"/>
      <c r="X498" s="144"/>
      <c r="Y498" s="142">
        <v>0</v>
      </c>
      <c r="Z498" s="142">
        <v>0</v>
      </c>
      <c r="AA498" s="142">
        <v>0</v>
      </c>
      <c r="AB498" s="142">
        <v>0</v>
      </c>
      <c r="AC498" s="142">
        <v>0</v>
      </c>
      <c r="AD498" s="142">
        <v>0</v>
      </c>
      <c r="AE498" s="142">
        <v>0</v>
      </c>
      <c r="AF498" s="142">
        <v>0</v>
      </c>
      <c r="AG498" s="144">
        <v>0</v>
      </c>
      <c r="AH498" s="142">
        <v>0</v>
      </c>
      <c r="AI498" s="142">
        <v>0</v>
      </c>
      <c r="AJ498" s="144">
        <v>0</v>
      </c>
      <c r="AK498" s="144">
        <v>0</v>
      </c>
      <c r="AL498" s="143">
        <v>0</v>
      </c>
      <c r="AM498" s="144"/>
      <c r="AN498" s="144"/>
      <c r="AO498" s="144"/>
      <c r="AP498" s="144"/>
      <c r="AQ498" s="142">
        <v>0</v>
      </c>
      <c r="AR498" s="142">
        <v>0</v>
      </c>
      <c r="AS498" s="142">
        <v>0</v>
      </c>
      <c r="AT498" s="142">
        <v>0</v>
      </c>
      <c r="AU498" s="142">
        <v>0</v>
      </c>
      <c r="AV498" s="142">
        <v>0</v>
      </c>
      <c r="AW498" s="142">
        <v>0</v>
      </c>
      <c r="AX498" s="142">
        <v>0</v>
      </c>
      <c r="AY498" s="144">
        <v>0</v>
      </c>
      <c r="AZ498" s="142">
        <v>0</v>
      </c>
      <c r="BA498" s="142">
        <v>0</v>
      </c>
      <c r="BB498" s="144">
        <v>0</v>
      </c>
      <c r="BC498" s="144">
        <v>0</v>
      </c>
      <c r="BD498" s="143">
        <v>0</v>
      </c>
      <c r="BE498" s="144"/>
      <c r="BF498" s="144"/>
      <c r="BG498" s="144"/>
      <c r="BH498" s="144"/>
      <c r="BI498" s="142">
        <v>0</v>
      </c>
      <c r="BJ498" s="142">
        <v>0</v>
      </c>
      <c r="BK498" s="142">
        <v>0</v>
      </c>
      <c r="BL498" s="142">
        <v>0</v>
      </c>
      <c r="BM498" s="142">
        <v>0</v>
      </c>
      <c r="BN498" s="142">
        <v>0</v>
      </c>
      <c r="BO498" s="142">
        <v>0</v>
      </c>
      <c r="BP498" s="142">
        <v>0</v>
      </c>
      <c r="BQ498" s="144">
        <v>0</v>
      </c>
      <c r="BR498" s="142">
        <v>0</v>
      </c>
      <c r="BS498" s="142">
        <v>0</v>
      </c>
      <c r="BT498" s="144">
        <v>0</v>
      </c>
      <c r="BU498" s="144">
        <v>0</v>
      </c>
      <c r="BV498" s="143">
        <v>0</v>
      </c>
      <c r="BW498" s="144"/>
      <c r="BX498" s="144"/>
      <c r="BY498" s="144"/>
      <c r="BZ498" s="144"/>
      <c r="CA498" s="142">
        <v>0</v>
      </c>
      <c r="CB498" s="142">
        <v>0</v>
      </c>
      <c r="CC498" s="142">
        <v>0</v>
      </c>
      <c r="CD498" s="142">
        <v>0</v>
      </c>
      <c r="CE498" s="142">
        <v>0</v>
      </c>
      <c r="CF498" s="142">
        <v>0</v>
      </c>
      <c r="CG498" s="142">
        <v>0</v>
      </c>
      <c r="CH498" s="142">
        <v>0</v>
      </c>
      <c r="CI498" s="144">
        <v>0</v>
      </c>
      <c r="CJ498" s="142">
        <v>0</v>
      </c>
      <c r="CK498" s="142">
        <v>0</v>
      </c>
      <c r="CL498" s="144">
        <v>0</v>
      </c>
      <c r="CM498" s="144">
        <v>0</v>
      </c>
      <c r="CN498" s="143">
        <v>0</v>
      </c>
      <c r="CO498" s="144"/>
      <c r="CP498" s="144"/>
      <c r="CQ498" s="144"/>
      <c r="CR498" s="144"/>
      <c r="CS498" s="142">
        <v>0</v>
      </c>
      <c r="CT498" s="142">
        <v>0</v>
      </c>
      <c r="CU498" s="142">
        <v>0</v>
      </c>
      <c r="CV498" s="142">
        <v>0</v>
      </c>
      <c r="CW498" s="142">
        <v>0</v>
      </c>
      <c r="CX498" s="142">
        <v>0</v>
      </c>
      <c r="CY498" s="142">
        <v>0</v>
      </c>
      <c r="CZ498" s="142">
        <v>0</v>
      </c>
      <c r="DA498" s="144">
        <v>0</v>
      </c>
      <c r="DB498" s="142">
        <v>0</v>
      </c>
      <c r="DC498" s="142">
        <v>0</v>
      </c>
      <c r="DD498" s="144">
        <v>0</v>
      </c>
      <c r="DE498" s="144">
        <v>0</v>
      </c>
      <c r="DF498" s="143">
        <v>0</v>
      </c>
    </row>
    <row r="499" spans="1:110" ht="12.75" hidden="1" customHeight="1" outlineLevel="2" x14ac:dyDescent="0.25">
      <c r="A499" s="141">
        <v>4356</v>
      </c>
      <c r="B499" s="141" t="s">
        <v>716</v>
      </c>
      <c r="C499" s="141"/>
      <c r="D499" s="141"/>
      <c r="E499" s="141"/>
      <c r="F499" s="142">
        <v>0</v>
      </c>
      <c r="G499" s="142">
        <v>0</v>
      </c>
      <c r="H499" s="142">
        <v>0</v>
      </c>
      <c r="I499" s="142">
        <v>0</v>
      </c>
      <c r="J499" s="142">
        <v>0</v>
      </c>
      <c r="K499" s="142">
        <v>0</v>
      </c>
      <c r="L499" s="142">
        <v>0</v>
      </c>
      <c r="M499" s="142">
        <v>0</v>
      </c>
      <c r="N499" s="142">
        <v>0</v>
      </c>
      <c r="O499" s="142">
        <v>0</v>
      </c>
      <c r="P499" s="142">
        <v>0</v>
      </c>
      <c r="Q499" s="142">
        <v>0</v>
      </c>
      <c r="R499" s="142" t="s">
        <v>61</v>
      </c>
      <c r="S499" s="142">
        <v>0</v>
      </c>
      <c r="T499" s="143">
        <v>0</v>
      </c>
      <c r="U499" s="144"/>
      <c r="V499" s="144"/>
      <c r="W499" s="144"/>
      <c r="X499" s="144"/>
      <c r="Y499" s="142">
        <v>0</v>
      </c>
      <c r="Z499" s="142">
        <v>0</v>
      </c>
      <c r="AA499" s="142">
        <v>0</v>
      </c>
      <c r="AB499" s="142">
        <v>0</v>
      </c>
      <c r="AC499" s="142">
        <v>0</v>
      </c>
      <c r="AD499" s="142">
        <v>0</v>
      </c>
      <c r="AE499" s="142">
        <v>0</v>
      </c>
      <c r="AF499" s="142">
        <v>0</v>
      </c>
      <c r="AG499" s="144">
        <v>0</v>
      </c>
      <c r="AH499" s="142">
        <v>0</v>
      </c>
      <c r="AI499" s="142">
        <v>0</v>
      </c>
      <c r="AJ499" s="144">
        <v>0</v>
      </c>
      <c r="AK499" s="144">
        <v>0</v>
      </c>
      <c r="AL499" s="143">
        <v>0</v>
      </c>
      <c r="AM499" s="144"/>
      <c r="AN499" s="144"/>
      <c r="AO499" s="144"/>
      <c r="AP499" s="144"/>
      <c r="AQ499" s="142">
        <v>0</v>
      </c>
      <c r="AR499" s="142">
        <v>0</v>
      </c>
      <c r="AS499" s="142">
        <v>0</v>
      </c>
      <c r="AT499" s="142">
        <v>0</v>
      </c>
      <c r="AU499" s="142">
        <v>0</v>
      </c>
      <c r="AV499" s="142">
        <v>0</v>
      </c>
      <c r="AW499" s="142">
        <v>0</v>
      </c>
      <c r="AX499" s="142">
        <v>0</v>
      </c>
      <c r="AY499" s="144">
        <v>0</v>
      </c>
      <c r="AZ499" s="142">
        <v>0</v>
      </c>
      <c r="BA499" s="142">
        <v>0</v>
      </c>
      <c r="BB499" s="144">
        <v>0</v>
      </c>
      <c r="BC499" s="144">
        <v>0</v>
      </c>
      <c r="BD499" s="143">
        <v>0</v>
      </c>
      <c r="BE499" s="144"/>
      <c r="BF499" s="144"/>
      <c r="BG499" s="144"/>
      <c r="BH499" s="144"/>
      <c r="BI499" s="142">
        <v>0</v>
      </c>
      <c r="BJ499" s="142">
        <v>0</v>
      </c>
      <c r="BK499" s="142">
        <v>0</v>
      </c>
      <c r="BL499" s="142">
        <v>0</v>
      </c>
      <c r="BM499" s="142">
        <v>0</v>
      </c>
      <c r="BN499" s="142">
        <v>0</v>
      </c>
      <c r="BO499" s="142">
        <v>0</v>
      </c>
      <c r="BP499" s="142">
        <v>0</v>
      </c>
      <c r="BQ499" s="144">
        <v>0</v>
      </c>
      <c r="BR499" s="142">
        <v>0</v>
      </c>
      <c r="BS499" s="142">
        <v>0</v>
      </c>
      <c r="BT499" s="144">
        <v>0</v>
      </c>
      <c r="BU499" s="144">
        <v>0</v>
      </c>
      <c r="BV499" s="143">
        <v>0</v>
      </c>
      <c r="BW499" s="144"/>
      <c r="BX499" s="144"/>
      <c r="BY499" s="144"/>
      <c r="BZ499" s="144"/>
      <c r="CA499" s="142">
        <v>0</v>
      </c>
      <c r="CB499" s="142">
        <v>0</v>
      </c>
      <c r="CC499" s="142">
        <v>0</v>
      </c>
      <c r="CD499" s="142">
        <v>0</v>
      </c>
      <c r="CE499" s="142">
        <v>0</v>
      </c>
      <c r="CF499" s="142">
        <v>0</v>
      </c>
      <c r="CG499" s="142">
        <v>0</v>
      </c>
      <c r="CH499" s="142">
        <v>0</v>
      </c>
      <c r="CI499" s="144">
        <v>0</v>
      </c>
      <c r="CJ499" s="142">
        <v>0</v>
      </c>
      <c r="CK499" s="142">
        <v>0</v>
      </c>
      <c r="CL499" s="144">
        <v>0</v>
      </c>
      <c r="CM499" s="144">
        <v>0</v>
      </c>
      <c r="CN499" s="143">
        <v>0</v>
      </c>
      <c r="CO499" s="144"/>
      <c r="CP499" s="144"/>
      <c r="CQ499" s="144"/>
      <c r="CR499" s="144"/>
      <c r="CS499" s="142">
        <v>0</v>
      </c>
      <c r="CT499" s="142">
        <v>0</v>
      </c>
      <c r="CU499" s="142">
        <v>0</v>
      </c>
      <c r="CV499" s="142">
        <v>0</v>
      </c>
      <c r="CW499" s="142">
        <v>0</v>
      </c>
      <c r="CX499" s="142">
        <v>0</v>
      </c>
      <c r="CY499" s="142">
        <v>0</v>
      </c>
      <c r="CZ499" s="142">
        <v>0</v>
      </c>
      <c r="DA499" s="144">
        <v>0</v>
      </c>
      <c r="DB499" s="142">
        <v>0</v>
      </c>
      <c r="DC499" s="142">
        <v>0</v>
      </c>
      <c r="DD499" s="144">
        <v>0</v>
      </c>
      <c r="DE499" s="144">
        <v>0</v>
      </c>
      <c r="DF499" s="143">
        <v>0</v>
      </c>
    </row>
    <row r="500" spans="1:110" ht="12.75" hidden="1" customHeight="1" outlineLevel="2" x14ac:dyDescent="0.25">
      <c r="A500" s="141">
        <v>4357</v>
      </c>
      <c r="B500" s="141" t="s">
        <v>717</v>
      </c>
      <c r="C500" s="141"/>
      <c r="D500" s="141"/>
      <c r="E500" s="141"/>
      <c r="F500" s="142">
        <v>0</v>
      </c>
      <c r="G500" s="142">
        <v>0</v>
      </c>
      <c r="H500" s="142">
        <v>0</v>
      </c>
      <c r="I500" s="142">
        <v>0</v>
      </c>
      <c r="J500" s="142">
        <v>0</v>
      </c>
      <c r="K500" s="142">
        <v>0</v>
      </c>
      <c r="L500" s="142">
        <v>0</v>
      </c>
      <c r="M500" s="142">
        <v>0</v>
      </c>
      <c r="N500" s="142">
        <v>0</v>
      </c>
      <c r="O500" s="142">
        <v>0</v>
      </c>
      <c r="P500" s="142">
        <v>0</v>
      </c>
      <c r="Q500" s="142">
        <v>0</v>
      </c>
      <c r="R500" s="142" t="s">
        <v>61</v>
      </c>
      <c r="S500" s="142">
        <v>0</v>
      </c>
      <c r="T500" s="143">
        <v>0</v>
      </c>
      <c r="U500" s="144"/>
      <c r="V500" s="144"/>
      <c r="W500" s="144"/>
      <c r="X500" s="144"/>
      <c r="Y500" s="142">
        <v>0</v>
      </c>
      <c r="Z500" s="142">
        <v>0</v>
      </c>
      <c r="AA500" s="142">
        <v>0</v>
      </c>
      <c r="AB500" s="142">
        <v>0</v>
      </c>
      <c r="AC500" s="142">
        <v>0</v>
      </c>
      <c r="AD500" s="142">
        <v>0</v>
      </c>
      <c r="AE500" s="142">
        <v>0</v>
      </c>
      <c r="AF500" s="142">
        <v>0</v>
      </c>
      <c r="AG500" s="144">
        <v>0</v>
      </c>
      <c r="AH500" s="142">
        <v>0</v>
      </c>
      <c r="AI500" s="142">
        <v>0</v>
      </c>
      <c r="AJ500" s="144">
        <v>0</v>
      </c>
      <c r="AK500" s="144">
        <v>0</v>
      </c>
      <c r="AL500" s="143">
        <v>0</v>
      </c>
      <c r="AM500" s="144"/>
      <c r="AN500" s="144"/>
      <c r="AO500" s="144"/>
      <c r="AP500" s="144"/>
      <c r="AQ500" s="142">
        <v>0</v>
      </c>
      <c r="AR500" s="142">
        <v>0</v>
      </c>
      <c r="AS500" s="142">
        <v>0</v>
      </c>
      <c r="AT500" s="142">
        <v>0</v>
      </c>
      <c r="AU500" s="142">
        <v>0</v>
      </c>
      <c r="AV500" s="142">
        <v>0</v>
      </c>
      <c r="AW500" s="142">
        <v>0</v>
      </c>
      <c r="AX500" s="142">
        <v>0</v>
      </c>
      <c r="AY500" s="144">
        <v>0</v>
      </c>
      <c r="AZ500" s="142">
        <v>0</v>
      </c>
      <c r="BA500" s="142">
        <v>0</v>
      </c>
      <c r="BB500" s="144">
        <v>0</v>
      </c>
      <c r="BC500" s="144">
        <v>0</v>
      </c>
      <c r="BD500" s="143">
        <v>0</v>
      </c>
      <c r="BE500" s="144"/>
      <c r="BF500" s="144"/>
      <c r="BG500" s="144"/>
      <c r="BH500" s="144"/>
      <c r="BI500" s="142">
        <v>0</v>
      </c>
      <c r="BJ500" s="142">
        <v>0</v>
      </c>
      <c r="BK500" s="142">
        <v>0</v>
      </c>
      <c r="BL500" s="142">
        <v>0</v>
      </c>
      <c r="BM500" s="142">
        <v>0</v>
      </c>
      <c r="BN500" s="142">
        <v>0</v>
      </c>
      <c r="BO500" s="142">
        <v>0</v>
      </c>
      <c r="BP500" s="142">
        <v>0</v>
      </c>
      <c r="BQ500" s="144">
        <v>0</v>
      </c>
      <c r="BR500" s="142">
        <v>0</v>
      </c>
      <c r="BS500" s="142">
        <v>0</v>
      </c>
      <c r="BT500" s="144">
        <v>0</v>
      </c>
      <c r="BU500" s="144">
        <v>0</v>
      </c>
      <c r="BV500" s="143">
        <v>0</v>
      </c>
      <c r="BW500" s="144"/>
      <c r="BX500" s="144"/>
      <c r="BY500" s="144"/>
      <c r="BZ500" s="144"/>
      <c r="CA500" s="142">
        <v>0</v>
      </c>
      <c r="CB500" s="142">
        <v>0</v>
      </c>
      <c r="CC500" s="142">
        <v>0</v>
      </c>
      <c r="CD500" s="142">
        <v>0</v>
      </c>
      <c r="CE500" s="142">
        <v>0</v>
      </c>
      <c r="CF500" s="142">
        <v>0</v>
      </c>
      <c r="CG500" s="142">
        <v>0</v>
      </c>
      <c r="CH500" s="142">
        <v>0</v>
      </c>
      <c r="CI500" s="144">
        <v>0</v>
      </c>
      <c r="CJ500" s="142">
        <v>0</v>
      </c>
      <c r="CK500" s="142">
        <v>0</v>
      </c>
      <c r="CL500" s="144">
        <v>0</v>
      </c>
      <c r="CM500" s="144">
        <v>0</v>
      </c>
      <c r="CN500" s="143">
        <v>0</v>
      </c>
      <c r="CO500" s="144"/>
      <c r="CP500" s="144"/>
      <c r="CQ500" s="144"/>
      <c r="CR500" s="144"/>
      <c r="CS500" s="142">
        <v>0</v>
      </c>
      <c r="CT500" s="142">
        <v>0</v>
      </c>
      <c r="CU500" s="142">
        <v>0</v>
      </c>
      <c r="CV500" s="142">
        <v>0</v>
      </c>
      <c r="CW500" s="142">
        <v>0</v>
      </c>
      <c r="CX500" s="142">
        <v>0</v>
      </c>
      <c r="CY500" s="142">
        <v>0</v>
      </c>
      <c r="CZ500" s="142">
        <v>0</v>
      </c>
      <c r="DA500" s="144">
        <v>0</v>
      </c>
      <c r="DB500" s="142">
        <v>0</v>
      </c>
      <c r="DC500" s="142">
        <v>0</v>
      </c>
      <c r="DD500" s="144">
        <v>0</v>
      </c>
      <c r="DE500" s="144">
        <v>0</v>
      </c>
      <c r="DF500" s="143">
        <v>0</v>
      </c>
    </row>
    <row r="501" spans="1:110" ht="12.75" hidden="1" customHeight="1" outlineLevel="2" x14ac:dyDescent="0.25">
      <c r="A501" s="141">
        <v>4358</v>
      </c>
      <c r="B501" s="141" t="s">
        <v>718</v>
      </c>
      <c r="C501" s="141"/>
      <c r="D501" s="141"/>
      <c r="E501" s="141"/>
      <c r="F501" s="142">
        <v>0</v>
      </c>
      <c r="G501" s="142">
        <v>0</v>
      </c>
      <c r="H501" s="142">
        <v>0</v>
      </c>
      <c r="I501" s="142">
        <v>0</v>
      </c>
      <c r="J501" s="142">
        <v>0</v>
      </c>
      <c r="K501" s="142">
        <v>0</v>
      </c>
      <c r="L501" s="142">
        <v>0</v>
      </c>
      <c r="M501" s="142">
        <v>0</v>
      </c>
      <c r="N501" s="142">
        <v>0</v>
      </c>
      <c r="O501" s="142">
        <v>0</v>
      </c>
      <c r="P501" s="142">
        <v>0</v>
      </c>
      <c r="Q501" s="142">
        <v>0</v>
      </c>
      <c r="R501" s="142" t="s">
        <v>61</v>
      </c>
      <c r="S501" s="142">
        <v>0</v>
      </c>
      <c r="T501" s="143">
        <v>0</v>
      </c>
      <c r="U501" s="144"/>
      <c r="V501" s="144"/>
      <c r="W501" s="144"/>
      <c r="X501" s="144"/>
      <c r="Y501" s="142">
        <v>0</v>
      </c>
      <c r="Z501" s="142">
        <v>0</v>
      </c>
      <c r="AA501" s="142">
        <v>0</v>
      </c>
      <c r="AB501" s="142">
        <v>0</v>
      </c>
      <c r="AC501" s="142">
        <v>0</v>
      </c>
      <c r="AD501" s="142">
        <v>0</v>
      </c>
      <c r="AE501" s="142">
        <v>0</v>
      </c>
      <c r="AF501" s="142">
        <v>0</v>
      </c>
      <c r="AG501" s="144">
        <v>0</v>
      </c>
      <c r="AH501" s="142">
        <v>0</v>
      </c>
      <c r="AI501" s="142">
        <v>0</v>
      </c>
      <c r="AJ501" s="144">
        <v>0</v>
      </c>
      <c r="AK501" s="144">
        <v>0</v>
      </c>
      <c r="AL501" s="143">
        <v>0</v>
      </c>
      <c r="AM501" s="144"/>
      <c r="AN501" s="144"/>
      <c r="AO501" s="144"/>
      <c r="AP501" s="144"/>
      <c r="AQ501" s="142">
        <v>0</v>
      </c>
      <c r="AR501" s="142">
        <v>0</v>
      </c>
      <c r="AS501" s="142">
        <v>0</v>
      </c>
      <c r="AT501" s="142">
        <v>0</v>
      </c>
      <c r="AU501" s="142">
        <v>0</v>
      </c>
      <c r="AV501" s="142">
        <v>0</v>
      </c>
      <c r="AW501" s="142">
        <v>0</v>
      </c>
      <c r="AX501" s="142">
        <v>0</v>
      </c>
      <c r="AY501" s="144">
        <v>0</v>
      </c>
      <c r="AZ501" s="142">
        <v>0</v>
      </c>
      <c r="BA501" s="142">
        <v>0</v>
      </c>
      <c r="BB501" s="144">
        <v>0</v>
      </c>
      <c r="BC501" s="144">
        <v>0</v>
      </c>
      <c r="BD501" s="143">
        <v>0</v>
      </c>
      <c r="BE501" s="144"/>
      <c r="BF501" s="144"/>
      <c r="BG501" s="144"/>
      <c r="BH501" s="144"/>
      <c r="BI501" s="142">
        <v>0</v>
      </c>
      <c r="BJ501" s="142">
        <v>0</v>
      </c>
      <c r="BK501" s="142">
        <v>0</v>
      </c>
      <c r="BL501" s="142">
        <v>0</v>
      </c>
      <c r="BM501" s="142">
        <v>0</v>
      </c>
      <c r="BN501" s="142">
        <v>0</v>
      </c>
      <c r="BO501" s="142">
        <v>0</v>
      </c>
      <c r="BP501" s="142">
        <v>0</v>
      </c>
      <c r="BQ501" s="144">
        <v>0</v>
      </c>
      <c r="BR501" s="142">
        <v>0</v>
      </c>
      <c r="BS501" s="142">
        <v>0</v>
      </c>
      <c r="BT501" s="144">
        <v>0</v>
      </c>
      <c r="BU501" s="144">
        <v>0</v>
      </c>
      <c r="BV501" s="143">
        <v>0</v>
      </c>
      <c r="BW501" s="144"/>
      <c r="BX501" s="144"/>
      <c r="BY501" s="144"/>
      <c r="BZ501" s="144"/>
      <c r="CA501" s="142">
        <v>0</v>
      </c>
      <c r="CB501" s="142">
        <v>0</v>
      </c>
      <c r="CC501" s="142">
        <v>0</v>
      </c>
      <c r="CD501" s="142">
        <v>0</v>
      </c>
      <c r="CE501" s="142">
        <v>0</v>
      </c>
      <c r="CF501" s="142">
        <v>0</v>
      </c>
      <c r="CG501" s="142">
        <v>0</v>
      </c>
      <c r="CH501" s="142">
        <v>0</v>
      </c>
      <c r="CI501" s="144">
        <v>0</v>
      </c>
      <c r="CJ501" s="142">
        <v>0</v>
      </c>
      <c r="CK501" s="142">
        <v>0</v>
      </c>
      <c r="CL501" s="144">
        <v>0</v>
      </c>
      <c r="CM501" s="144">
        <v>0</v>
      </c>
      <c r="CN501" s="143">
        <v>0</v>
      </c>
      <c r="CO501" s="144"/>
      <c r="CP501" s="144"/>
      <c r="CQ501" s="144"/>
      <c r="CR501" s="144"/>
      <c r="CS501" s="142">
        <v>0</v>
      </c>
      <c r="CT501" s="142">
        <v>0</v>
      </c>
      <c r="CU501" s="142">
        <v>0</v>
      </c>
      <c r="CV501" s="142">
        <v>0</v>
      </c>
      <c r="CW501" s="142">
        <v>0</v>
      </c>
      <c r="CX501" s="142">
        <v>0</v>
      </c>
      <c r="CY501" s="142">
        <v>0</v>
      </c>
      <c r="CZ501" s="142">
        <v>0</v>
      </c>
      <c r="DA501" s="144">
        <v>0</v>
      </c>
      <c r="DB501" s="142">
        <v>0</v>
      </c>
      <c r="DC501" s="142">
        <v>0</v>
      </c>
      <c r="DD501" s="144">
        <v>0</v>
      </c>
      <c r="DE501" s="144">
        <v>0</v>
      </c>
      <c r="DF501" s="143">
        <v>0</v>
      </c>
    </row>
    <row r="502" spans="1:110" ht="12.75" hidden="1" customHeight="1" outlineLevel="2" x14ac:dyDescent="0.25">
      <c r="A502" s="141">
        <v>4359</v>
      </c>
      <c r="B502" s="141" t="s">
        <v>719</v>
      </c>
      <c r="C502" s="141"/>
      <c r="D502" s="141"/>
      <c r="E502" s="141"/>
      <c r="F502" s="142">
        <v>0</v>
      </c>
      <c r="G502" s="142">
        <v>0</v>
      </c>
      <c r="H502" s="142">
        <v>0</v>
      </c>
      <c r="I502" s="142">
        <v>0</v>
      </c>
      <c r="J502" s="142">
        <v>0</v>
      </c>
      <c r="K502" s="142">
        <v>0</v>
      </c>
      <c r="L502" s="142">
        <v>0</v>
      </c>
      <c r="M502" s="142">
        <v>0</v>
      </c>
      <c r="N502" s="142">
        <v>0</v>
      </c>
      <c r="O502" s="142">
        <v>0</v>
      </c>
      <c r="P502" s="142">
        <v>0</v>
      </c>
      <c r="Q502" s="142">
        <v>0</v>
      </c>
      <c r="R502" s="142" t="s">
        <v>61</v>
      </c>
      <c r="S502" s="142">
        <v>0</v>
      </c>
      <c r="T502" s="143">
        <v>0</v>
      </c>
      <c r="U502" s="144"/>
      <c r="V502" s="144"/>
      <c r="W502" s="144"/>
      <c r="X502" s="144"/>
      <c r="Y502" s="142">
        <v>0</v>
      </c>
      <c r="Z502" s="142">
        <v>0</v>
      </c>
      <c r="AA502" s="142">
        <v>0</v>
      </c>
      <c r="AB502" s="142">
        <v>0</v>
      </c>
      <c r="AC502" s="142">
        <v>0</v>
      </c>
      <c r="AD502" s="142">
        <v>0</v>
      </c>
      <c r="AE502" s="142">
        <v>0</v>
      </c>
      <c r="AF502" s="142">
        <v>0</v>
      </c>
      <c r="AG502" s="144">
        <v>0</v>
      </c>
      <c r="AH502" s="142">
        <v>0</v>
      </c>
      <c r="AI502" s="142">
        <v>0</v>
      </c>
      <c r="AJ502" s="144">
        <v>0</v>
      </c>
      <c r="AK502" s="144">
        <v>0</v>
      </c>
      <c r="AL502" s="143">
        <v>0</v>
      </c>
      <c r="AM502" s="144"/>
      <c r="AN502" s="144"/>
      <c r="AO502" s="144"/>
      <c r="AP502" s="144"/>
      <c r="AQ502" s="142">
        <v>0</v>
      </c>
      <c r="AR502" s="142">
        <v>0</v>
      </c>
      <c r="AS502" s="142">
        <v>0</v>
      </c>
      <c r="AT502" s="142">
        <v>0</v>
      </c>
      <c r="AU502" s="142">
        <v>0</v>
      </c>
      <c r="AV502" s="142">
        <v>0</v>
      </c>
      <c r="AW502" s="142">
        <v>0</v>
      </c>
      <c r="AX502" s="142">
        <v>0</v>
      </c>
      <c r="AY502" s="144">
        <v>0</v>
      </c>
      <c r="AZ502" s="142">
        <v>0</v>
      </c>
      <c r="BA502" s="142">
        <v>0</v>
      </c>
      <c r="BB502" s="144">
        <v>0</v>
      </c>
      <c r="BC502" s="144">
        <v>0</v>
      </c>
      <c r="BD502" s="143">
        <v>0</v>
      </c>
      <c r="BE502" s="144"/>
      <c r="BF502" s="144"/>
      <c r="BG502" s="144"/>
      <c r="BH502" s="144"/>
      <c r="BI502" s="142">
        <v>0</v>
      </c>
      <c r="BJ502" s="142">
        <v>0</v>
      </c>
      <c r="BK502" s="142">
        <v>0</v>
      </c>
      <c r="BL502" s="142">
        <v>0</v>
      </c>
      <c r="BM502" s="142">
        <v>0</v>
      </c>
      <c r="BN502" s="142">
        <v>0</v>
      </c>
      <c r="BO502" s="142">
        <v>0</v>
      </c>
      <c r="BP502" s="142">
        <v>0</v>
      </c>
      <c r="BQ502" s="144">
        <v>0</v>
      </c>
      <c r="BR502" s="142">
        <v>0</v>
      </c>
      <c r="BS502" s="142">
        <v>0</v>
      </c>
      <c r="BT502" s="144">
        <v>0</v>
      </c>
      <c r="BU502" s="144">
        <v>0</v>
      </c>
      <c r="BV502" s="143">
        <v>0</v>
      </c>
      <c r="BW502" s="144"/>
      <c r="BX502" s="144"/>
      <c r="BY502" s="144"/>
      <c r="BZ502" s="144"/>
      <c r="CA502" s="142">
        <v>0</v>
      </c>
      <c r="CB502" s="142">
        <v>0</v>
      </c>
      <c r="CC502" s="142">
        <v>0</v>
      </c>
      <c r="CD502" s="142">
        <v>0</v>
      </c>
      <c r="CE502" s="142">
        <v>0</v>
      </c>
      <c r="CF502" s="142">
        <v>0</v>
      </c>
      <c r="CG502" s="142">
        <v>0</v>
      </c>
      <c r="CH502" s="142">
        <v>0</v>
      </c>
      <c r="CI502" s="144">
        <v>0</v>
      </c>
      <c r="CJ502" s="142">
        <v>0</v>
      </c>
      <c r="CK502" s="142">
        <v>0</v>
      </c>
      <c r="CL502" s="144">
        <v>0</v>
      </c>
      <c r="CM502" s="144">
        <v>0</v>
      </c>
      <c r="CN502" s="143">
        <v>0</v>
      </c>
      <c r="CO502" s="144"/>
      <c r="CP502" s="144"/>
      <c r="CQ502" s="144"/>
      <c r="CR502" s="144"/>
      <c r="CS502" s="142">
        <v>0</v>
      </c>
      <c r="CT502" s="142">
        <v>0</v>
      </c>
      <c r="CU502" s="142">
        <v>0</v>
      </c>
      <c r="CV502" s="142">
        <v>0</v>
      </c>
      <c r="CW502" s="142">
        <v>0</v>
      </c>
      <c r="CX502" s="142">
        <v>0</v>
      </c>
      <c r="CY502" s="142">
        <v>0</v>
      </c>
      <c r="CZ502" s="142">
        <v>0</v>
      </c>
      <c r="DA502" s="144">
        <v>0</v>
      </c>
      <c r="DB502" s="142">
        <v>0</v>
      </c>
      <c r="DC502" s="142">
        <v>0</v>
      </c>
      <c r="DD502" s="144">
        <v>0</v>
      </c>
      <c r="DE502" s="144">
        <v>0</v>
      </c>
      <c r="DF502" s="143">
        <v>0</v>
      </c>
    </row>
    <row r="503" spans="1:110" ht="12.75" hidden="1" customHeight="1" outlineLevel="2" x14ac:dyDescent="0.25">
      <c r="A503" s="141">
        <v>4360</v>
      </c>
      <c r="B503" s="141" t="s">
        <v>720</v>
      </c>
      <c r="C503" s="141"/>
      <c r="D503" s="141"/>
      <c r="E503" s="141"/>
      <c r="F503" s="142">
        <v>0</v>
      </c>
      <c r="G503" s="142">
        <v>0</v>
      </c>
      <c r="H503" s="142">
        <v>0</v>
      </c>
      <c r="I503" s="142">
        <v>0</v>
      </c>
      <c r="J503" s="142">
        <v>0</v>
      </c>
      <c r="K503" s="142">
        <v>0</v>
      </c>
      <c r="L503" s="142">
        <v>0</v>
      </c>
      <c r="M503" s="142">
        <v>0</v>
      </c>
      <c r="N503" s="142">
        <v>0</v>
      </c>
      <c r="O503" s="142">
        <v>0</v>
      </c>
      <c r="P503" s="142">
        <v>0</v>
      </c>
      <c r="Q503" s="142">
        <v>0</v>
      </c>
      <c r="R503" s="142" t="s">
        <v>61</v>
      </c>
      <c r="S503" s="142">
        <v>0</v>
      </c>
      <c r="T503" s="143">
        <v>0</v>
      </c>
      <c r="U503" s="144"/>
      <c r="V503" s="144"/>
      <c r="W503" s="144"/>
      <c r="X503" s="144"/>
      <c r="Y503" s="142">
        <v>0</v>
      </c>
      <c r="Z503" s="142">
        <v>0</v>
      </c>
      <c r="AA503" s="142">
        <v>0</v>
      </c>
      <c r="AB503" s="142">
        <v>0</v>
      </c>
      <c r="AC503" s="142">
        <v>0</v>
      </c>
      <c r="AD503" s="142">
        <v>0</v>
      </c>
      <c r="AE503" s="142">
        <v>0</v>
      </c>
      <c r="AF503" s="142">
        <v>0</v>
      </c>
      <c r="AG503" s="144">
        <v>0</v>
      </c>
      <c r="AH503" s="142">
        <v>0</v>
      </c>
      <c r="AI503" s="142">
        <v>0</v>
      </c>
      <c r="AJ503" s="144">
        <v>0</v>
      </c>
      <c r="AK503" s="144">
        <v>0</v>
      </c>
      <c r="AL503" s="143">
        <v>0</v>
      </c>
      <c r="AM503" s="144"/>
      <c r="AN503" s="144"/>
      <c r="AO503" s="144"/>
      <c r="AP503" s="144"/>
      <c r="AQ503" s="142">
        <v>0</v>
      </c>
      <c r="AR503" s="142">
        <v>0</v>
      </c>
      <c r="AS503" s="142">
        <v>0</v>
      </c>
      <c r="AT503" s="142">
        <v>0</v>
      </c>
      <c r="AU503" s="142">
        <v>0</v>
      </c>
      <c r="AV503" s="142">
        <v>0</v>
      </c>
      <c r="AW503" s="142">
        <v>0</v>
      </c>
      <c r="AX503" s="142">
        <v>0</v>
      </c>
      <c r="AY503" s="144">
        <v>0</v>
      </c>
      <c r="AZ503" s="142">
        <v>0</v>
      </c>
      <c r="BA503" s="142">
        <v>0</v>
      </c>
      <c r="BB503" s="144">
        <v>0</v>
      </c>
      <c r="BC503" s="144">
        <v>0</v>
      </c>
      <c r="BD503" s="143">
        <v>0</v>
      </c>
      <c r="BE503" s="144"/>
      <c r="BF503" s="144"/>
      <c r="BG503" s="144"/>
      <c r="BH503" s="144"/>
      <c r="BI503" s="142">
        <v>0</v>
      </c>
      <c r="BJ503" s="142">
        <v>0</v>
      </c>
      <c r="BK503" s="142">
        <v>0</v>
      </c>
      <c r="BL503" s="142">
        <v>0</v>
      </c>
      <c r="BM503" s="142">
        <v>0</v>
      </c>
      <c r="BN503" s="142">
        <v>0</v>
      </c>
      <c r="BO503" s="142">
        <v>0</v>
      </c>
      <c r="BP503" s="142">
        <v>0</v>
      </c>
      <c r="BQ503" s="144">
        <v>0</v>
      </c>
      <c r="BR503" s="142">
        <v>0</v>
      </c>
      <c r="BS503" s="142">
        <v>0</v>
      </c>
      <c r="BT503" s="144">
        <v>0</v>
      </c>
      <c r="BU503" s="144">
        <v>0</v>
      </c>
      <c r="BV503" s="143">
        <v>0</v>
      </c>
      <c r="BW503" s="144"/>
      <c r="BX503" s="144"/>
      <c r="BY503" s="144"/>
      <c r="BZ503" s="144"/>
      <c r="CA503" s="142">
        <v>0</v>
      </c>
      <c r="CB503" s="142">
        <v>0</v>
      </c>
      <c r="CC503" s="142">
        <v>0</v>
      </c>
      <c r="CD503" s="142">
        <v>0</v>
      </c>
      <c r="CE503" s="142">
        <v>0</v>
      </c>
      <c r="CF503" s="142">
        <v>0</v>
      </c>
      <c r="CG503" s="142">
        <v>0</v>
      </c>
      <c r="CH503" s="142">
        <v>0</v>
      </c>
      <c r="CI503" s="144">
        <v>0</v>
      </c>
      <c r="CJ503" s="142">
        <v>0</v>
      </c>
      <c r="CK503" s="142">
        <v>0</v>
      </c>
      <c r="CL503" s="144">
        <v>0</v>
      </c>
      <c r="CM503" s="144">
        <v>0</v>
      </c>
      <c r="CN503" s="143">
        <v>0</v>
      </c>
      <c r="CO503" s="144"/>
      <c r="CP503" s="144"/>
      <c r="CQ503" s="144"/>
      <c r="CR503" s="144"/>
      <c r="CS503" s="142">
        <v>0</v>
      </c>
      <c r="CT503" s="142">
        <v>0</v>
      </c>
      <c r="CU503" s="142">
        <v>0</v>
      </c>
      <c r="CV503" s="142">
        <v>0</v>
      </c>
      <c r="CW503" s="142">
        <v>0</v>
      </c>
      <c r="CX503" s="142">
        <v>0</v>
      </c>
      <c r="CY503" s="142">
        <v>0</v>
      </c>
      <c r="CZ503" s="142">
        <v>0</v>
      </c>
      <c r="DA503" s="144">
        <v>0</v>
      </c>
      <c r="DB503" s="142">
        <v>0</v>
      </c>
      <c r="DC503" s="142">
        <v>0</v>
      </c>
      <c r="DD503" s="144">
        <v>0</v>
      </c>
      <c r="DE503" s="144">
        <v>0</v>
      </c>
      <c r="DF503" s="143">
        <v>0</v>
      </c>
    </row>
    <row r="504" spans="1:110" ht="12.75" hidden="1" customHeight="1" outlineLevel="2" x14ac:dyDescent="0.25">
      <c r="A504" s="141">
        <v>4361</v>
      </c>
      <c r="B504" s="141" t="s">
        <v>721</v>
      </c>
      <c r="C504" s="141"/>
      <c r="D504" s="141"/>
      <c r="E504" s="141"/>
      <c r="F504" s="142">
        <v>0</v>
      </c>
      <c r="G504" s="142">
        <v>0</v>
      </c>
      <c r="H504" s="142">
        <v>0</v>
      </c>
      <c r="I504" s="142">
        <v>0</v>
      </c>
      <c r="J504" s="142">
        <v>0</v>
      </c>
      <c r="K504" s="142">
        <v>0</v>
      </c>
      <c r="L504" s="142">
        <v>0</v>
      </c>
      <c r="M504" s="142">
        <v>0</v>
      </c>
      <c r="N504" s="142">
        <v>0</v>
      </c>
      <c r="O504" s="142">
        <v>0</v>
      </c>
      <c r="P504" s="142">
        <v>0</v>
      </c>
      <c r="Q504" s="142">
        <v>0</v>
      </c>
      <c r="R504" s="142" t="s">
        <v>61</v>
      </c>
      <c r="S504" s="142">
        <v>0</v>
      </c>
      <c r="T504" s="143">
        <v>0</v>
      </c>
      <c r="U504" s="144"/>
      <c r="V504" s="144"/>
      <c r="W504" s="144"/>
      <c r="X504" s="144"/>
      <c r="Y504" s="142">
        <v>0</v>
      </c>
      <c r="Z504" s="142">
        <v>0</v>
      </c>
      <c r="AA504" s="142">
        <v>0</v>
      </c>
      <c r="AB504" s="142">
        <v>0</v>
      </c>
      <c r="AC504" s="142">
        <v>0</v>
      </c>
      <c r="AD504" s="142">
        <v>0</v>
      </c>
      <c r="AE504" s="142">
        <v>0</v>
      </c>
      <c r="AF504" s="142">
        <v>0</v>
      </c>
      <c r="AG504" s="144">
        <v>0</v>
      </c>
      <c r="AH504" s="142">
        <v>0</v>
      </c>
      <c r="AI504" s="142">
        <v>0</v>
      </c>
      <c r="AJ504" s="144">
        <v>0</v>
      </c>
      <c r="AK504" s="144">
        <v>0</v>
      </c>
      <c r="AL504" s="143">
        <v>0</v>
      </c>
      <c r="AM504" s="144"/>
      <c r="AN504" s="144"/>
      <c r="AO504" s="144"/>
      <c r="AP504" s="144"/>
      <c r="AQ504" s="142">
        <v>0</v>
      </c>
      <c r="AR504" s="142">
        <v>0</v>
      </c>
      <c r="AS504" s="142">
        <v>0</v>
      </c>
      <c r="AT504" s="142">
        <v>0</v>
      </c>
      <c r="AU504" s="142">
        <v>0</v>
      </c>
      <c r="AV504" s="142">
        <v>0</v>
      </c>
      <c r="AW504" s="142">
        <v>0</v>
      </c>
      <c r="AX504" s="142">
        <v>0</v>
      </c>
      <c r="AY504" s="144">
        <v>0</v>
      </c>
      <c r="AZ504" s="142">
        <v>0</v>
      </c>
      <c r="BA504" s="142">
        <v>0</v>
      </c>
      <c r="BB504" s="144">
        <v>0</v>
      </c>
      <c r="BC504" s="144">
        <v>0</v>
      </c>
      <c r="BD504" s="143">
        <v>0</v>
      </c>
      <c r="BE504" s="144"/>
      <c r="BF504" s="144"/>
      <c r="BG504" s="144"/>
      <c r="BH504" s="144"/>
      <c r="BI504" s="142">
        <v>0</v>
      </c>
      <c r="BJ504" s="142">
        <v>0</v>
      </c>
      <c r="BK504" s="142">
        <v>0</v>
      </c>
      <c r="BL504" s="142">
        <v>0</v>
      </c>
      <c r="BM504" s="142">
        <v>0</v>
      </c>
      <c r="BN504" s="142">
        <v>0</v>
      </c>
      <c r="BO504" s="142">
        <v>0</v>
      </c>
      <c r="BP504" s="142">
        <v>0</v>
      </c>
      <c r="BQ504" s="144">
        <v>0</v>
      </c>
      <c r="BR504" s="142">
        <v>0</v>
      </c>
      <c r="BS504" s="142">
        <v>0</v>
      </c>
      <c r="BT504" s="144">
        <v>0</v>
      </c>
      <c r="BU504" s="144">
        <v>0</v>
      </c>
      <c r="BV504" s="143">
        <v>0</v>
      </c>
      <c r="BW504" s="144"/>
      <c r="BX504" s="144"/>
      <c r="BY504" s="144"/>
      <c r="BZ504" s="144"/>
      <c r="CA504" s="142">
        <v>0</v>
      </c>
      <c r="CB504" s="142">
        <v>0</v>
      </c>
      <c r="CC504" s="142">
        <v>0</v>
      </c>
      <c r="CD504" s="142">
        <v>0</v>
      </c>
      <c r="CE504" s="142">
        <v>0</v>
      </c>
      <c r="CF504" s="142">
        <v>0</v>
      </c>
      <c r="CG504" s="142">
        <v>0</v>
      </c>
      <c r="CH504" s="142">
        <v>0</v>
      </c>
      <c r="CI504" s="144">
        <v>0</v>
      </c>
      <c r="CJ504" s="142">
        <v>0</v>
      </c>
      <c r="CK504" s="142">
        <v>0</v>
      </c>
      <c r="CL504" s="144">
        <v>0</v>
      </c>
      <c r="CM504" s="144">
        <v>0</v>
      </c>
      <c r="CN504" s="143">
        <v>0</v>
      </c>
      <c r="CO504" s="144"/>
      <c r="CP504" s="144"/>
      <c r="CQ504" s="144"/>
      <c r="CR504" s="144"/>
      <c r="CS504" s="142">
        <v>0</v>
      </c>
      <c r="CT504" s="142">
        <v>0</v>
      </c>
      <c r="CU504" s="142">
        <v>0</v>
      </c>
      <c r="CV504" s="142">
        <v>0</v>
      </c>
      <c r="CW504" s="142">
        <v>0</v>
      </c>
      <c r="CX504" s="142">
        <v>0</v>
      </c>
      <c r="CY504" s="142">
        <v>0</v>
      </c>
      <c r="CZ504" s="142">
        <v>0</v>
      </c>
      <c r="DA504" s="144">
        <v>0</v>
      </c>
      <c r="DB504" s="142">
        <v>0</v>
      </c>
      <c r="DC504" s="142">
        <v>0</v>
      </c>
      <c r="DD504" s="144">
        <v>0</v>
      </c>
      <c r="DE504" s="144">
        <v>0</v>
      </c>
      <c r="DF504" s="143">
        <v>0</v>
      </c>
    </row>
    <row r="505" spans="1:110" ht="12.75" hidden="1" customHeight="1" outlineLevel="2" x14ac:dyDescent="0.25">
      <c r="A505" s="141">
        <v>4362</v>
      </c>
      <c r="B505" s="141" t="s">
        <v>722</v>
      </c>
      <c r="C505" s="141"/>
      <c r="D505" s="141"/>
      <c r="E505" s="141"/>
      <c r="F505" s="142">
        <v>0</v>
      </c>
      <c r="G505" s="142">
        <v>0</v>
      </c>
      <c r="H505" s="142">
        <v>0</v>
      </c>
      <c r="I505" s="142">
        <v>0</v>
      </c>
      <c r="J505" s="142">
        <v>0</v>
      </c>
      <c r="K505" s="142">
        <v>0</v>
      </c>
      <c r="L505" s="142">
        <v>0</v>
      </c>
      <c r="M505" s="142">
        <v>0</v>
      </c>
      <c r="N505" s="142">
        <v>0</v>
      </c>
      <c r="O505" s="142">
        <v>0</v>
      </c>
      <c r="P505" s="142">
        <v>0</v>
      </c>
      <c r="Q505" s="142">
        <v>0</v>
      </c>
      <c r="R505" s="142" t="s">
        <v>61</v>
      </c>
      <c r="S505" s="142">
        <v>0</v>
      </c>
      <c r="T505" s="143">
        <v>0</v>
      </c>
      <c r="U505" s="144"/>
      <c r="V505" s="144"/>
      <c r="W505" s="144"/>
      <c r="X505" s="144"/>
      <c r="Y505" s="142">
        <v>0</v>
      </c>
      <c r="Z505" s="142">
        <v>0</v>
      </c>
      <c r="AA505" s="142">
        <v>0</v>
      </c>
      <c r="AB505" s="142">
        <v>0</v>
      </c>
      <c r="AC505" s="142">
        <v>0</v>
      </c>
      <c r="AD505" s="142">
        <v>0</v>
      </c>
      <c r="AE505" s="142">
        <v>0</v>
      </c>
      <c r="AF505" s="142">
        <v>0</v>
      </c>
      <c r="AG505" s="144">
        <v>0</v>
      </c>
      <c r="AH505" s="142">
        <v>0</v>
      </c>
      <c r="AI505" s="142">
        <v>0</v>
      </c>
      <c r="AJ505" s="144">
        <v>0</v>
      </c>
      <c r="AK505" s="144">
        <v>0</v>
      </c>
      <c r="AL505" s="143">
        <v>0</v>
      </c>
      <c r="AM505" s="144"/>
      <c r="AN505" s="144"/>
      <c r="AO505" s="144"/>
      <c r="AP505" s="144"/>
      <c r="AQ505" s="142">
        <v>0</v>
      </c>
      <c r="AR505" s="142">
        <v>0</v>
      </c>
      <c r="AS505" s="142">
        <v>0</v>
      </c>
      <c r="AT505" s="142">
        <v>0</v>
      </c>
      <c r="AU505" s="142">
        <v>0</v>
      </c>
      <c r="AV505" s="142">
        <v>0</v>
      </c>
      <c r="AW505" s="142">
        <v>0</v>
      </c>
      <c r="AX505" s="142">
        <v>0</v>
      </c>
      <c r="AY505" s="144">
        <v>0</v>
      </c>
      <c r="AZ505" s="142">
        <v>0</v>
      </c>
      <c r="BA505" s="142">
        <v>0</v>
      </c>
      <c r="BB505" s="144">
        <v>0</v>
      </c>
      <c r="BC505" s="144">
        <v>0</v>
      </c>
      <c r="BD505" s="143">
        <v>0</v>
      </c>
      <c r="BE505" s="144"/>
      <c r="BF505" s="144"/>
      <c r="BG505" s="144"/>
      <c r="BH505" s="144"/>
      <c r="BI505" s="142">
        <v>0</v>
      </c>
      <c r="BJ505" s="142">
        <v>0</v>
      </c>
      <c r="BK505" s="142">
        <v>0</v>
      </c>
      <c r="BL505" s="142">
        <v>0</v>
      </c>
      <c r="BM505" s="142">
        <v>0</v>
      </c>
      <c r="BN505" s="142">
        <v>0</v>
      </c>
      <c r="BO505" s="142">
        <v>0</v>
      </c>
      <c r="BP505" s="142">
        <v>0</v>
      </c>
      <c r="BQ505" s="144">
        <v>0</v>
      </c>
      <c r="BR505" s="142">
        <v>0</v>
      </c>
      <c r="BS505" s="142">
        <v>0</v>
      </c>
      <c r="BT505" s="144">
        <v>0</v>
      </c>
      <c r="BU505" s="144">
        <v>0</v>
      </c>
      <c r="BV505" s="143">
        <v>0</v>
      </c>
      <c r="BW505" s="144"/>
      <c r="BX505" s="144"/>
      <c r="BY505" s="144"/>
      <c r="BZ505" s="144"/>
      <c r="CA505" s="142">
        <v>0</v>
      </c>
      <c r="CB505" s="142">
        <v>0</v>
      </c>
      <c r="CC505" s="142">
        <v>0</v>
      </c>
      <c r="CD505" s="142">
        <v>0</v>
      </c>
      <c r="CE505" s="142">
        <v>0</v>
      </c>
      <c r="CF505" s="142">
        <v>0</v>
      </c>
      <c r="CG505" s="142">
        <v>0</v>
      </c>
      <c r="CH505" s="142">
        <v>0</v>
      </c>
      <c r="CI505" s="144">
        <v>0</v>
      </c>
      <c r="CJ505" s="142">
        <v>0</v>
      </c>
      <c r="CK505" s="142">
        <v>0</v>
      </c>
      <c r="CL505" s="144">
        <v>0</v>
      </c>
      <c r="CM505" s="144">
        <v>0</v>
      </c>
      <c r="CN505" s="143">
        <v>0</v>
      </c>
      <c r="CO505" s="144"/>
      <c r="CP505" s="144"/>
      <c r="CQ505" s="144"/>
      <c r="CR505" s="144"/>
      <c r="CS505" s="142">
        <v>0</v>
      </c>
      <c r="CT505" s="142">
        <v>0</v>
      </c>
      <c r="CU505" s="142">
        <v>0</v>
      </c>
      <c r="CV505" s="142">
        <v>0</v>
      </c>
      <c r="CW505" s="142">
        <v>0</v>
      </c>
      <c r="CX505" s="142">
        <v>0</v>
      </c>
      <c r="CY505" s="142">
        <v>0</v>
      </c>
      <c r="CZ505" s="142">
        <v>0</v>
      </c>
      <c r="DA505" s="144">
        <v>0</v>
      </c>
      <c r="DB505" s="142">
        <v>0</v>
      </c>
      <c r="DC505" s="142">
        <v>0</v>
      </c>
      <c r="DD505" s="144">
        <v>0</v>
      </c>
      <c r="DE505" s="144">
        <v>0</v>
      </c>
      <c r="DF505" s="143">
        <v>0</v>
      </c>
    </row>
    <row r="506" spans="1:110" ht="12.75" hidden="1" customHeight="1" outlineLevel="2" x14ac:dyDescent="0.25">
      <c r="A506" s="141">
        <v>4363</v>
      </c>
      <c r="B506" s="141" t="s">
        <v>723</v>
      </c>
      <c r="C506" s="141"/>
      <c r="D506" s="141"/>
      <c r="E506" s="141"/>
      <c r="F506" s="142">
        <v>0</v>
      </c>
      <c r="G506" s="142">
        <v>0</v>
      </c>
      <c r="H506" s="142">
        <v>0</v>
      </c>
      <c r="I506" s="142">
        <v>0</v>
      </c>
      <c r="J506" s="142">
        <v>0</v>
      </c>
      <c r="K506" s="142">
        <v>0</v>
      </c>
      <c r="L506" s="142">
        <v>0</v>
      </c>
      <c r="M506" s="142">
        <v>0</v>
      </c>
      <c r="N506" s="142">
        <v>0</v>
      </c>
      <c r="O506" s="142">
        <v>0</v>
      </c>
      <c r="P506" s="142">
        <v>0</v>
      </c>
      <c r="Q506" s="142">
        <v>0</v>
      </c>
      <c r="R506" s="142" t="s">
        <v>61</v>
      </c>
      <c r="S506" s="142">
        <v>0</v>
      </c>
      <c r="T506" s="143">
        <v>0</v>
      </c>
      <c r="U506" s="144"/>
      <c r="V506" s="144"/>
      <c r="W506" s="144"/>
      <c r="X506" s="144"/>
      <c r="Y506" s="142">
        <v>0</v>
      </c>
      <c r="Z506" s="142">
        <v>0</v>
      </c>
      <c r="AA506" s="142">
        <v>0</v>
      </c>
      <c r="AB506" s="142">
        <v>0</v>
      </c>
      <c r="AC506" s="142">
        <v>0</v>
      </c>
      <c r="AD506" s="142">
        <v>0</v>
      </c>
      <c r="AE506" s="142">
        <v>0</v>
      </c>
      <c r="AF506" s="142">
        <v>0</v>
      </c>
      <c r="AG506" s="144">
        <v>0</v>
      </c>
      <c r="AH506" s="142">
        <v>0</v>
      </c>
      <c r="AI506" s="142">
        <v>0</v>
      </c>
      <c r="AJ506" s="144">
        <v>0</v>
      </c>
      <c r="AK506" s="144">
        <v>0</v>
      </c>
      <c r="AL506" s="143">
        <v>0</v>
      </c>
      <c r="AM506" s="144"/>
      <c r="AN506" s="144"/>
      <c r="AO506" s="144"/>
      <c r="AP506" s="144"/>
      <c r="AQ506" s="142">
        <v>0</v>
      </c>
      <c r="AR506" s="142">
        <v>0</v>
      </c>
      <c r="AS506" s="142">
        <v>0</v>
      </c>
      <c r="AT506" s="142">
        <v>0</v>
      </c>
      <c r="AU506" s="142">
        <v>0</v>
      </c>
      <c r="AV506" s="142">
        <v>0</v>
      </c>
      <c r="AW506" s="142">
        <v>0</v>
      </c>
      <c r="AX506" s="142">
        <v>0</v>
      </c>
      <c r="AY506" s="144">
        <v>0</v>
      </c>
      <c r="AZ506" s="142">
        <v>0</v>
      </c>
      <c r="BA506" s="142">
        <v>0</v>
      </c>
      <c r="BB506" s="144">
        <v>0</v>
      </c>
      <c r="BC506" s="144">
        <v>0</v>
      </c>
      <c r="BD506" s="143">
        <v>0</v>
      </c>
      <c r="BE506" s="144"/>
      <c r="BF506" s="144"/>
      <c r="BG506" s="144"/>
      <c r="BH506" s="144"/>
      <c r="BI506" s="142">
        <v>0</v>
      </c>
      <c r="BJ506" s="142">
        <v>0</v>
      </c>
      <c r="BK506" s="142">
        <v>0</v>
      </c>
      <c r="BL506" s="142">
        <v>0</v>
      </c>
      <c r="BM506" s="142">
        <v>0</v>
      </c>
      <c r="BN506" s="142">
        <v>0</v>
      </c>
      <c r="BO506" s="142">
        <v>0</v>
      </c>
      <c r="BP506" s="142">
        <v>0</v>
      </c>
      <c r="BQ506" s="144">
        <v>0</v>
      </c>
      <c r="BR506" s="142">
        <v>0</v>
      </c>
      <c r="BS506" s="142">
        <v>0</v>
      </c>
      <c r="BT506" s="144">
        <v>0</v>
      </c>
      <c r="BU506" s="144">
        <v>0</v>
      </c>
      <c r="BV506" s="143">
        <v>0</v>
      </c>
      <c r="BW506" s="144"/>
      <c r="BX506" s="144"/>
      <c r="BY506" s="144"/>
      <c r="BZ506" s="144"/>
      <c r="CA506" s="142">
        <v>0</v>
      </c>
      <c r="CB506" s="142">
        <v>0</v>
      </c>
      <c r="CC506" s="142">
        <v>0</v>
      </c>
      <c r="CD506" s="142">
        <v>0</v>
      </c>
      <c r="CE506" s="142">
        <v>0</v>
      </c>
      <c r="CF506" s="142">
        <v>0</v>
      </c>
      <c r="CG506" s="142">
        <v>0</v>
      </c>
      <c r="CH506" s="142">
        <v>0</v>
      </c>
      <c r="CI506" s="144">
        <v>0</v>
      </c>
      <c r="CJ506" s="142">
        <v>0</v>
      </c>
      <c r="CK506" s="142">
        <v>0</v>
      </c>
      <c r="CL506" s="144">
        <v>0</v>
      </c>
      <c r="CM506" s="144">
        <v>0</v>
      </c>
      <c r="CN506" s="143">
        <v>0</v>
      </c>
      <c r="CO506" s="144"/>
      <c r="CP506" s="144"/>
      <c r="CQ506" s="144"/>
      <c r="CR506" s="144"/>
      <c r="CS506" s="142">
        <v>0</v>
      </c>
      <c r="CT506" s="142">
        <v>0</v>
      </c>
      <c r="CU506" s="142">
        <v>0</v>
      </c>
      <c r="CV506" s="142">
        <v>0</v>
      </c>
      <c r="CW506" s="142">
        <v>0</v>
      </c>
      <c r="CX506" s="142">
        <v>0</v>
      </c>
      <c r="CY506" s="142">
        <v>0</v>
      </c>
      <c r="CZ506" s="142">
        <v>0</v>
      </c>
      <c r="DA506" s="144">
        <v>0</v>
      </c>
      <c r="DB506" s="142">
        <v>0</v>
      </c>
      <c r="DC506" s="142">
        <v>0</v>
      </c>
      <c r="DD506" s="144">
        <v>0</v>
      </c>
      <c r="DE506" s="144">
        <v>0</v>
      </c>
      <c r="DF506" s="143">
        <v>0</v>
      </c>
    </row>
    <row r="507" spans="1:110" ht="12.75" hidden="1" customHeight="1" outlineLevel="2" x14ac:dyDescent="0.25">
      <c r="A507" s="141">
        <v>4364</v>
      </c>
      <c r="B507" s="141" t="s">
        <v>724</v>
      </c>
      <c r="C507" s="141"/>
      <c r="D507" s="141"/>
      <c r="E507" s="141"/>
      <c r="F507" s="142">
        <v>0</v>
      </c>
      <c r="G507" s="142">
        <v>0</v>
      </c>
      <c r="H507" s="142">
        <v>0</v>
      </c>
      <c r="I507" s="142">
        <v>0</v>
      </c>
      <c r="J507" s="142">
        <v>0</v>
      </c>
      <c r="K507" s="142">
        <v>0</v>
      </c>
      <c r="L507" s="142">
        <v>0</v>
      </c>
      <c r="M507" s="142">
        <v>0</v>
      </c>
      <c r="N507" s="142">
        <v>0</v>
      </c>
      <c r="O507" s="142">
        <v>0</v>
      </c>
      <c r="P507" s="142">
        <v>0</v>
      </c>
      <c r="Q507" s="142">
        <v>0</v>
      </c>
      <c r="R507" s="142" t="s">
        <v>61</v>
      </c>
      <c r="S507" s="142">
        <v>0</v>
      </c>
      <c r="T507" s="143">
        <v>0</v>
      </c>
      <c r="U507" s="144"/>
      <c r="V507" s="144"/>
      <c r="W507" s="144"/>
      <c r="X507" s="144"/>
      <c r="Y507" s="142">
        <v>0</v>
      </c>
      <c r="Z507" s="142">
        <v>0</v>
      </c>
      <c r="AA507" s="142">
        <v>0</v>
      </c>
      <c r="AB507" s="142">
        <v>0</v>
      </c>
      <c r="AC507" s="142">
        <v>0</v>
      </c>
      <c r="AD507" s="142">
        <v>0</v>
      </c>
      <c r="AE507" s="142">
        <v>0</v>
      </c>
      <c r="AF507" s="142">
        <v>0</v>
      </c>
      <c r="AG507" s="144">
        <v>0</v>
      </c>
      <c r="AH507" s="142">
        <v>0</v>
      </c>
      <c r="AI507" s="142">
        <v>0</v>
      </c>
      <c r="AJ507" s="144">
        <v>0</v>
      </c>
      <c r="AK507" s="144">
        <v>0</v>
      </c>
      <c r="AL507" s="143">
        <v>0</v>
      </c>
      <c r="AM507" s="144"/>
      <c r="AN507" s="144"/>
      <c r="AO507" s="144"/>
      <c r="AP507" s="144"/>
      <c r="AQ507" s="142">
        <v>0</v>
      </c>
      <c r="AR507" s="142">
        <v>0</v>
      </c>
      <c r="AS507" s="142">
        <v>0</v>
      </c>
      <c r="AT507" s="142">
        <v>0</v>
      </c>
      <c r="AU507" s="142">
        <v>0</v>
      </c>
      <c r="AV507" s="142">
        <v>0</v>
      </c>
      <c r="AW507" s="142">
        <v>0</v>
      </c>
      <c r="AX507" s="142">
        <v>0</v>
      </c>
      <c r="AY507" s="144">
        <v>0</v>
      </c>
      <c r="AZ507" s="142">
        <v>0</v>
      </c>
      <c r="BA507" s="142">
        <v>0</v>
      </c>
      <c r="BB507" s="144">
        <v>0</v>
      </c>
      <c r="BC507" s="144">
        <v>0</v>
      </c>
      <c r="BD507" s="143">
        <v>0</v>
      </c>
      <c r="BE507" s="144"/>
      <c r="BF507" s="144"/>
      <c r="BG507" s="144"/>
      <c r="BH507" s="144"/>
      <c r="BI507" s="142">
        <v>0</v>
      </c>
      <c r="BJ507" s="142">
        <v>0</v>
      </c>
      <c r="BK507" s="142">
        <v>0</v>
      </c>
      <c r="BL507" s="142">
        <v>0</v>
      </c>
      <c r="BM507" s="142">
        <v>0</v>
      </c>
      <c r="BN507" s="142">
        <v>0</v>
      </c>
      <c r="BO507" s="142">
        <v>0</v>
      </c>
      <c r="BP507" s="142">
        <v>0</v>
      </c>
      <c r="BQ507" s="144">
        <v>0</v>
      </c>
      <c r="BR507" s="142">
        <v>0</v>
      </c>
      <c r="BS507" s="142">
        <v>0</v>
      </c>
      <c r="BT507" s="144">
        <v>0</v>
      </c>
      <c r="BU507" s="144">
        <v>0</v>
      </c>
      <c r="BV507" s="143">
        <v>0</v>
      </c>
      <c r="BW507" s="144"/>
      <c r="BX507" s="144"/>
      <c r="BY507" s="144"/>
      <c r="BZ507" s="144"/>
      <c r="CA507" s="142">
        <v>0</v>
      </c>
      <c r="CB507" s="142">
        <v>0</v>
      </c>
      <c r="CC507" s="142">
        <v>0</v>
      </c>
      <c r="CD507" s="142">
        <v>0</v>
      </c>
      <c r="CE507" s="142">
        <v>0</v>
      </c>
      <c r="CF507" s="142">
        <v>0</v>
      </c>
      <c r="CG507" s="142">
        <v>0</v>
      </c>
      <c r="CH507" s="142">
        <v>0</v>
      </c>
      <c r="CI507" s="144">
        <v>0</v>
      </c>
      <c r="CJ507" s="142">
        <v>0</v>
      </c>
      <c r="CK507" s="142">
        <v>0</v>
      </c>
      <c r="CL507" s="144">
        <v>0</v>
      </c>
      <c r="CM507" s="144">
        <v>0</v>
      </c>
      <c r="CN507" s="143">
        <v>0</v>
      </c>
      <c r="CO507" s="144"/>
      <c r="CP507" s="144"/>
      <c r="CQ507" s="144"/>
      <c r="CR507" s="144"/>
      <c r="CS507" s="142">
        <v>0</v>
      </c>
      <c r="CT507" s="142">
        <v>0</v>
      </c>
      <c r="CU507" s="142">
        <v>0</v>
      </c>
      <c r="CV507" s="142">
        <v>0</v>
      </c>
      <c r="CW507" s="142">
        <v>0</v>
      </c>
      <c r="CX507" s="142">
        <v>0</v>
      </c>
      <c r="CY507" s="142">
        <v>0</v>
      </c>
      <c r="CZ507" s="142">
        <v>0</v>
      </c>
      <c r="DA507" s="144">
        <v>0</v>
      </c>
      <c r="DB507" s="142">
        <v>0</v>
      </c>
      <c r="DC507" s="142">
        <v>0</v>
      </c>
      <c r="DD507" s="144">
        <v>0</v>
      </c>
      <c r="DE507" s="144">
        <v>0</v>
      </c>
      <c r="DF507" s="143">
        <v>0</v>
      </c>
    </row>
    <row r="508" spans="1:110" ht="12.75" hidden="1" customHeight="1" outlineLevel="2" x14ac:dyDescent="0.25">
      <c r="A508" s="141">
        <v>4365</v>
      </c>
      <c r="B508" s="141" t="s">
        <v>725</v>
      </c>
      <c r="C508" s="141"/>
      <c r="D508" s="141"/>
      <c r="E508" s="141"/>
      <c r="F508" s="142">
        <v>0</v>
      </c>
      <c r="G508" s="142">
        <v>0</v>
      </c>
      <c r="H508" s="142">
        <v>0</v>
      </c>
      <c r="I508" s="142">
        <v>0</v>
      </c>
      <c r="J508" s="142">
        <v>0</v>
      </c>
      <c r="K508" s="142">
        <v>0</v>
      </c>
      <c r="L508" s="142">
        <v>0</v>
      </c>
      <c r="M508" s="142">
        <v>0</v>
      </c>
      <c r="N508" s="142">
        <v>0</v>
      </c>
      <c r="O508" s="142">
        <v>0</v>
      </c>
      <c r="P508" s="142">
        <v>0</v>
      </c>
      <c r="Q508" s="142">
        <v>0</v>
      </c>
      <c r="R508" s="142" t="s">
        <v>61</v>
      </c>
      <c r="S508" s="142">
        <v>0</v>
      </c>
      <c r="T508" s="143">
        <v>0</v>
      </c>
      <c r="U508" s="144"/>
      <c r="V508" s="144"/>
      <c r="W508" s="144"/>
      <c r="X508" s="144"/>
      <c r="Y508" s="142">
        <v>0</v>
      </c>
      <c r="Z508" s="142">
        <v>0</v>
      </c>
      <c r="AA508" s="142">
        <v>0</v>
      </c>
      <c r="AB508" s="142">
        <v>0</v>
      </c>
      <c r="AC508" s="142">
        <v>0</v>
      </c>
      <c r="AD508" s="142">
        <v>0</v>
      </c>
      <c r="AE508" s="142">
        <v>0</v>
      </c>
      <c r="AF508" s="142">
        <v>0</v>
      </c>
      <c r="AG508" s="144">
        <v>0</v>
      </c>
      <c r="AH508" s="142">
        <v>0</v>
      </c>
      <c r="AI508" s="142">
        <v>0</v>
      </c>
      <c r="AJ508" s="144">
        <v>0</v>
      </c>
      <c r="AK508" s="144">
        <v>0</v>
      </c>
      <c r="AL508" s="143">
        <v>0</v>
      </c>
      <c r="AM508" s="144"/>
      <c r="AN508" s="144"/>
      <c r="AO508" s="144"/>
      <c r="AP508" s="144"/>
      <c r="AQ508" s="142">
        <v>0</v>
      </c>
      <c r="AR508" s="142">
        <v>0</v>
      </c>
      <c r="AS508" s="142">
        <v>0</v>
      </c>
      <c r="AT508" s="142">
        <v>0</v>
      </c>
      <c r="AU508" s="142">
        <v>0</v>
      </c>
      <c r="AV508" s="142">
        <v>0</v>
      </c>
      <c r="AW508" s="142">
        <v>0</v>
      </c>
      <c r="AX508" s="142">
        <v>0</v>
      </c>
      <c r="AY508" s="144">
        <v>0</v>
      </c>
      <c r="AZ508" s="142">
        <v>0</v>
      </c>
      <c r="BA508" s="142">
        <v>0</v>
      </c>
      <c r="BB508" s="144">
        <v>0</v>
      </c>
      <c r="BC508" s="144">
        <v>0</v>
      </c>
      <c r="BD508" s="143">
        <v>0</v>
      </c>
      <c r="BE508" s="144"/>
      <c r="BF508" s="144"/>
      <c r="BG508" s="144"/>
      <c r="BH508" s="144"/>
      <c r="BI508" s="142">
        <v>0</v>
      </c>
      <c r="BJ508" s="142">
        <v>0</v>
      </c>
      <c r="BK508" s="142">
        <v>0</v>
      </c>
      <c r="BL508" s="142">
        <v>0</v>
      </c>
      <c r="BM508" s="142">
        <v>0</v>
      </c>
      <c r="BN508" s="142">
        <v>0</v>
      </c>
      <c r="BO508" s="142">
        <v>0</v>
      </c>
      <c r="BP508" s="142">
        <v>0</v>
      </c>
      <c r="BQ508" s="144">
        <v>0</v>
      </c>
      <c r="BR508" s="142">
        <v>0</v>
      </c>
      <c r="BS508" s="142">
        <v>0</v>
      </c>
      <c r="BT508" s="144">
        <v>0</v>
      </c>
      <c r="BU508" s="144">
        <v>0</v>
      </c>
      <c r="BV508" s="143">
        <v>0</v>
      </c>
      <c r="BW508" s="144"/>
      <c r="BX508" s="144"/>
      <c r="BY508" s="144"/>
      <c r="BZ508" s="144"/>
      <c r="CA508" s="142">
        <v>0</v>
      </c>
      <c r="CB508" s="142">
        <v>0</v>
      </c>
      <c r="CC508" s="142">
        <v>0</v>
      </c>
      <c r="CD508" s="142">
        <v>0</v>
      </c>
      <c r="CE508" s="142">
        <v>0</v>
      </c>
      <c r="CF508" s="142">
        <v>0</v>
      </c>
      <c r="CG508" s="142">
        <v>0</v>
      </c>
      <c r="CH508" s="142">
        <v>0</v>
      </c>
      <c r="CI508" s="144">
        <v>0</v>
      </c>
      <c r="CJ508" s="142">
        <v>0</v>
      </c>
      <c r="CK508" s="142">
        <v>0</v>
      </c>
      <c r="CL508" s="144">
        <v>0</v>
      </c>
      <c r="CM508" s="144">
        <v>0</v>
      </c>
      <c r="CN508" s="143">
        <v>0</v>
      </c>
      <c r="CO508" s="144"/>
      <c r="CP508" s="144"/>
      <c r="CQ508" s="144"/>
      <c r="CR508" s="144"/>
      <c r="CS508" s="142">
        <v>0</v>
      </c>
      <c r="CT508" s="142">
        <v>0</v>
      </c>
      <c r="CU508" s="142">
        <v>0</v>
      </c>
      <c r="CV508" s="142">
        <v>0</v>
      </c>
      <c r="CW508" s="142">
        <v>0</v>
      </c>
      <c r="CX508" s="142">
        <v>0</v>
      </c>
      <c r="CY508" s="142">
        <v>0</v>
      </c>
      <c r="CZ508" s="142">
        <v>0</v>
      </c>
      <c r="DA508" s="144">
        <v>0</v>
      </c>
      <c r="DB508" s="142">
        <v>0</v>
      </c>
      <c r="DC508" s="142">
        <v>0</v>
      </c>
      <c r="DD508" s="144">
        <v>0</v>
      </c>
      <c r="DE508" s="144">
        <v>0</v>
      </c>
      <c r="DF508" s="143">
        <v>0</v>
      </c>
    </row>
    <row r="509" spans="1:110" ht="12.75" hidden="1" customHeight="1" outlineLevel="2" x14ac:dyDescent="0.25">
      <c r="A509" s="141">
        <v>4366</v>
      </c>
      <c r="B509" s="141" t="s">
        <v>726</v>
      </c>
      <c r="C509" s="141"/>
      <c r="D509" s="141"/>
      <c r="E509" s="141"/>
      <c r="F509" s="142">
        <v>0</v>
      </c>
      <c r="G509" s="142">
        <v>0</v>
      </c>
      <c r="H509" s="142">
        <v>0</v>
      </c>
      <c r="I509" s="142">
        <v>0</v>
      </c>
      <c r="J509" s="142">
        <v>0</v>
      </c>
      <c r="K509" s="142">
        <v>0</v>
      </c>
      <c r="L509" s="142">
        <v>0</v>
      </c>
      <c r="M509" s="142">
        <v>0</v>
      </c>
      <c r="N509" s="142">
        <v>0</v>
      </c>
      <c r="O509" s="142">
        <v>0</v>
      </c>
      <c r="P509" s="142">
        <v>0</v>
      </c>
      <c r="Q509" s="142">
        <v>0</v>
      </c>
      <c r="R509" s="142" t="s">
        <v>61</v>
      </c>
      <c r="S509" s="142">
        <v>0</v>
      </c>
      <c r="T509" s="143">
        <v>0</v>
      </c>
      <c r="U509" s="144"/>
      <c r="V509" s="144"/>
      <c r="W509" s="144"/>
      <c r="X509" s="144"/>
      <c r="Y509" s="142">
        <v>0</v>
      </c>
      <c r="Z509" s="142">
        <v>0</v>
      </c>
      <c r="AA509" s="142">
        <v>0</v>
      </c>
      <c r="AB509" s="142">
        <v>0</v>
      </c>
      <c r="AC509" s="142">
        <v>0</v>
      </c>
      <c r="AD509" s="142">
        <v>0</v>
      </c>
      <c r="AE509" s="142">
        <v>0</v>
      </c>
      <c r="AF509" s="142">
        <v>0</v>
      </c>
      <c r="AG509" s="144">
        <v>0</v>
      </c>
      <c r="AH509" s="142">
        <v>0</v>
      </c>
      <c r="AI509" s="142">
        <v>0</v>
      </c>
      <c r="AJ509" s="144">
        <v>0</v>
      </c>
      <c r="AK509" s="144">
        <v>0</v>
      </c>
      <c r="AL509" s="143">
        <v>0</v>
      </c>
      <c r="AM509" s="144"/>
      <c r="AN509" s="144"/>
      <c r="AO509" s="144"/>
      <c r="AP509" s="144"/>
      <c r="AQ509" s="142">
        <v>0</v>
      </c>
      <c r="AR509" s="142">
        <v>0</v>
      </c>
      <c r="AS509" s="142">
        <v>0</v>
      </c>
      <c r="AT509" s="142">
        <v>0</v>
      </c>
      <c r="AU509" s="142">
        <v>0</v>
      </c>
      <c r="AV509" s="142">
        <v>0</v>
      </c>
      <c r="AW509" s="142">
        <v>0</v>
      </c>
      <c r="AX509" s="142">
        <v>0</v>
      </c>
      <c r="AY509" s="144">
        <v>0</v>
      </c>
      <c r="AZ509" s="142">
        <v>0</v>
      </c>
      <c r="BA509" s="142">
        <v>0</v>
      </c>
      <c r="BB509" s="144">
        <v>0</v>
      </c>
      <c r="BC509" s="144">
        <v>0</v>
      </c>
      <c r="BD509" s="143">
        <v>0</v>
      </c>
      <c r="BE509" s="144"/>
      <c r="BF509" s="144"/>
      <c r="BG509" s="144"/>
      <c r="BH509" s="144"/>
      <c r="BI509" s="142">
        <v>0</v>
      </c>
      <c r="BJ509" s="142">
        <v>0</v>
      </c>
      <c r="BK509" s="142">
        <v>0</v>
      </c>
      <c r="BL509" s="142">
        <v>0</v>
      </c>
      <c r="BM509" s="142">
        <v>0</v>
      </c>
      <c r="BN509" s="142">
        <v>0</v>
      </c>
      <c r="BO509" s="142">
        <v>0</v>
      </c>
      <c r="BP509" s="142">
        <v>0</v>
      </c>
      <c r="BQ509" s="144">
        <v>0</v>
      </c>
      <c r="BR509" s="142">
        <v>0</v>
      </c>
      <c r="BS509" s="142">
        <v>0</v>
      </c>
      <c r="BT509" s="144">
        <v>0</v>
      </c>
      <c r="BU509" s="144">
        <v>0</v>
      </c>
      <c r="BV509" s="143">
        <v>0</v>
      </c>
      <c r="BW509" s="144"/>
      <c r="BX509" s="144"/>
      <c r="BY509" s="144"/>
      <c r="BZ509" s="144"/>
      <c r="CA509" s="142">
        <v>0</v>
      </c>
      <c r="CB509" s="142">
        <v>0</v>
      </c>
      <c r="CC509" s="142">
        <v>0</v>
      </c>
      <c r="CD509" s="142">
        <v>0</v>
      </c>
      <c r="CE509" s="142">
        <v>0</v>
      </c>
      <c r="CF509" s="142">
        <v>0</v>
      </c>
      <c r="CG509" s="142">
        <v>0</v>
      </c>
      <c r="CH509" s="142">
        <v>0</v>
      </c>
      <c r="CI509" s="144">
        <v>0</v>
      </c>
      <c r="CJ509" s="142">
        <v>0</v>
      </c>
      <c r="CK509" s="142">
        <v>0</v>
      </c>
      <c r="CL509" s="144">
        <v>0</v>
      </c>
      <c r="CM509" s="144">
        <v>0</v>
      </c>
      <c r="CN509" s="143">
        <v>0</v>
      </c>
      <c r="CO509" s="144"/>
      <c r="CP509" s="144"/>
      <c r="CQ509" s="144"/>
      <c r="CR509" s="144"/>
      <c r="CS509" s="142">
        <v>0</v>
      </c>
      <c r="CT509" s="142">
        <v>0</v>
      </c>
      <c r="CU509" s="142">
        <v>0</v>
      </c>
      <c r="CV509" s="142">
        <v>0</v>
      </c>
      <c r="CW509" s="142">
        <v>0</v>
      </c>
      <c r="CX509" s="142">
        <v>0</v>
      </c>
      <c r="CY509" s="142">
        <v>0</v>
      </c>
      <c r="CZ509" s="142">
        <v>0</v>
      </c>
      <c r="DA509" s="144">
        <v>0</v>
      </c>
      <c r="DB509" s="142">
        <v>0</v>
      </c>
      <c r="DC509" s="142">
        <v>0</v>
      </c>
      <c r="DD509" s="144">
        <v>0</v>
      </c>
      <c r="DE509" s="144">
        <v>0</v>
      </c>
      <c r="DF509" s="143">
        <v>0</v>
      </c>
    </row>
    <row r="510" spans="1:110" ht="12.75" hidden="1" customHeight="1" outlineLevel="2" x14ac:dyDescent="0.25">
      <c r="A510" s="141">
        <v>4400</v>
      </c>
      <c r="B510" s="141" t="s">
        <v>727</v>
      </c>
      <c r="C510" s="141"/>
      <c r="D510" s="141"/>
      <c r="E510" s="141"/>
      <c r="F510" s="142">
        <v>0</v>
      </c>
      <c r="G510" s="142">
        <v>4.1666666666666661</v>
      </c>
      <c r="H510" s="142">
        <v>2.083333333333333</v>
      </c>
      <c r="I510" s="142">
        <v>2.083333333333333</v>
      </c>
      <c r="J510" s="142">
        <v>2.083333333333333</v>
      </c>
      <c r="K510" s="142">
        <v>2.083333333333333</v>
      </c>
      <c r="L510" s="142">
        <v>2.083333333333333</v>
      </c>
      <c r="M510" s="142">
        <v>2.083333333333333</v>
      </c>
      <c r="N510" s="142">
        <v>2.083333333333333</v>
      </c>
      <c r="O510" s="142">
        <v>2.083333333333333</v>
      </c>
      <c r="P510" s="142">
        <v>2.083333333333333</v>
      </c>
      <c r="Q510" s="142">
        <v>2.083333333333333</v>
      </c>
      <c r="R510" s="142" t="s">
        <v>61</v>
      </c>
      <c r="S510" s="142">
        <v>25</v>
      </c>
      <c r="T510" s="143">
        <v>0</v>
      </c>
      <c r="U510" s="144"/>
      <c r="V510" s="144"/>
      <c r="W510" s="144"/>
      <c r="X510" s="144"/>
      <c r="Y510" s="142">
        <v>2.125</v>
      </c>
      <c r="Z510" s="142">
        <v>2.125</v>
      </c>
      <c r="AA510" s="142">
        <v>2.125</v>
      </c>
      <c r="AB510" s="142">
        <v>2.125</v>
      </c>
      <c r="AC510" s="142">
        <v>2.125</v>
      </c>
      <c r="AD510" s="142">
        <v>2.125</v>
      </c>
      <c r="AE510" s="142">
        <v>2.125</v>
      </c>
      <c r="AF510" s="142">
        <v>2.125</v>
      </c>
      <c r="AG510" s="144">
        <v>2.125</v>
      </c>
      <c r="AH510" s="142">
        <v>2.125</v>
      </c>
      <c r="AI510" s="142">
        <v>2.125</v>
      </c>
      <c r="AJ510" s="144">
        <v>2.125</v>
      </c>
      <c r="AK510" s="144">
        <v>25.5</v>
      </c>
      <c r="AL510" s="143">
        <v>0</v>
      </c>
      <c r="AM510" s="144"/>
      <c r="AN510" s="144"/>
      <c r="AO510" s="144"/>
      <c r="AP510" s="144"/>
      <c r="AQ510" s="142">
        <v>2.1887499999999998</v>
      </c>
      <c r="AR510" s="142">
        <v>2.1887499999999998</v>
      </c>
      <c r="AS510" s="142">
        <v>2.1887499999999998</v>
      </c>
      <c r="AT510" s="142">
        <v>2.1887499999999998</v>
      </c>
      <c r="AU510" s="142">
        <v>2.1887499999999998</v>
      </c>
      <c r="AV510" s="142">
        <v>2.1887499999999998</v>
      </c>
      <c r="AW510" s="142">
        <v>2.1887499999999998</v>
      </c>
      <c r="AX510" s="142">
        <v>2.1887499999999998</v>
      </c>
      <c r="AY510" s="144">
        <v>2.1887499999999998</v>
      </c>
      <c r="AZ510" s="142">
        <v>2.1887499999999998</v>
      </c>
      <c r="BA510" s="142">
        <v>2.1887499999999998</v>
      </c>
      <c r="BB510" s="144">
        <v>2.1887499999999998</v>
      </c>
      <c r="BC510" s="144">
        <v>26.265000000000001</v>
      </c>
      <c r="BD510" s="143">
        <v>0</v>
      </c>
      <c r="BE510" s="144"/>
      <c r="BF510" s="144"/>
      <c r="BG510" s="144"/>
      <c r="BH510" s="144"/>
      <c r="BI510" s="142">
        <v>2.2544124999999999</v>
      </c>
      <c r="BJ510" s="142">
        <v>2.2544124999999999</v>
      </c>
      <c r="BK510" s="142">
        <v>2.2544124999999999</v>
      </c>
      <c r="BL510" s="142">
        <v>2.2544124999999999</v>
      </c>
      <c r="BM510" s="142">
        <v>2.2544124999999999</v>
      </c>
      <c r="BN510" s="142">
        <v>2.2544124999999999</v>
      </c>
      <c r="BO510" s="142">
        <v>2.2544124999999999</v>
      </c>
      <c r="BP510" s="142">
        <v>2.2544124999999999</v>
      </c>
      <c r="BQ510" s="144">
        <v>2.2544124999999999</v>
      </c>
      <c r="BR510" s="142">
        <v>2.2544124999999999</v>
      </c>
      <c r="BS510" s="142">
        <v>2.2544124999999999</v>
      </c>
      <c r="BT510" s="144">
        <v>2.2544124999999999</v>
      </c>
      <c r="BU510" s="144">
        <v>27.052950000000003</v>
      </c>
      <c r="BV510" s="143">
        <v>0</v>
      </c>
      <c r="BW510" s="144"/>
      <c r="BX510" s="144"/>
      <c r="BY510" s="144"/>
      <c r="BZ510" s="144"/>
      <c r="CA510" s="142">
        <v>2.322044875</v>
      </c>
      <c r="CB510" s="142">
        <v>2.322044875</v>
      </c>
      <c r="CC510" s="142">
        <v>2.322044875</v>
      </c>
      <c r="CD510" s="142">
        <v>2.322044875</v>
      </c>
      <c r="CE510" s="142">
        <v>2.322044875</v>
      </c>
      <c r="CF510" s="142">
        <v>2.322044875</v>
      </c>
      <c r="CG510" s="142">
        <v>2.322044875</v>
      </c>
      <c r="CH510" s="142">
        <v>2.322044875</v>
      </c>
      <c r="CI510" s="144">
        <v>2.322044875</v>
      </c>
      <c r="CJ510" s="142">
        <v>2.322044875</v>
      </c>
      <c r="CK510" s="142">
        <v>2.322044875</v>
      </c>
      <c r="CL510" s="144">
        <v>2.322044875</v>
      </c>
      <c r="CM510" s="144">
        <v>27.864538500000002</v>
      </c>
      <c r="CN510" s="143">
        <v>0</v>
      </c>
      <c r="CO510" s="144"/>
      <c r="CP510" s="144"/>
      <c r="CQ510" s="144"/>
      <c r="CR510" s="144"/>
      <c r="CS510" s="142">
        <v>2.3917062212500002</v>
      </c>
      <c r="CT510" s="142">
        <v>2.3917062212500002</v>
      </c>
      <c r="CU510" s="142">
        <v>2.3917062212500002</v>
      </c>
      <c r="CV510" s="142">
        <v>2.3917062212500002</v>
      </c>
      <c r="CW510" s="142">
        <v>2.3917062212500002</v>
      </c>
      <c r="CX510" s="142">
        <v>2.3917062212500002</v>
      </c>
      <c r="CY510" s="142">
        <v>2.3917062212500002</v>
      </c>
      <c r="CZ510" s="142">
        <v>2.3917062212500002</v>
      </c>
      <c r="DA510" s="144">
        <v>2.3917062212500002</v>
      </c>
      <c r="DB510" s="142">
        <v>2.3917062212500002</v>
      </c>
      <c r="DC510" s="142">
        <v>2.3917062212500002</v>
      </c>
      <c r="DD510" s="144">
        <v>2.3917062212500002</v>
      </c>
      <c r="DE510" s="144">
        <v>28.700474655000004</v>
      </c>
      <c r="DF510" s="143">
        <v>0</v>
      </c>
    </row>
    <row r="511" spans="1:110" ht="12.75" hidden="1" customHeight="1" outlineLevel="2" x14ac:dyDescent="0.25">
      <c r="A511" s="141">
        <v>4410</v>
      </c>
      <c r="B511" s="141" t="s">
        <v>728</v>
      </c>
      <c r="C511" s="141"/>
      <c r="D511" s="141"/>
      <c r="E511" s="141"/>
      <c r="F511" s="142">
        <v>0</v>
      </c>
      <c r="G511" s="142">
        <v>1666.6666666666665</v>
      </c>
      <c r="H511" s="142">
        <v>833.33333333333326</v>
      </c>
      <c r="I511" s="142">
        <v>833.33333333333326</v>
      </c>
      <c r="J511" s="142">
        <v>833.33333333333326</v>
      </c>
      <c r="K511" s="142">
        <v>833.33333333333326</v>
      </c>
      <c r="L511" s="142">
        <v>833.33333333333326</v>
      </c>
      <c r="M511" s="142">
        <v>833.33333333333326</v>
      </c>
      <c r="N511" s="142">
        <v>833.33333333333326</v>
      </c>
      <c r="O511" s="142">
        <v>833.33333333333326</v>
      </c>
      <c r="P511" s="142">
        <v>833.33333333333326</v>
      </c>
      <c r="Q511" s="142">
        <v>833.33333333333326</v>
      </c>
      <c r="R511" s="142" t="s">
        <v>61</v>
      </c>
      <c r="S511" s="142">
        <v>10000</v>
      </c>
      <c r="T511" s="143">
        <v>0</v>
      </c>
      <c r="U511" s="144"/>
      <c r="V511" s="144"/>
      <c r="W511" s="144"/>
      <c r="X511" s="144"/>
      <c r="Y511" s="142">
        <v>833.33333333333326</v>
      </c>
      <c r="Z511" s="142">
        <v>833.33333333333326</v>
      </c>
      <c r="AA511" s="142">
        <v>833.33333333333326</v>
      </c>
      <c r="AB511" s="142">
        <v>833.33333333333326</v>
      </c>
      <c r="AC511" s="142">
        <v>833.33333333333326</v>
      </c>
      <c r="AD511" s="142">
        <v>833.33333333333326</v>
      </c>
      <c r="AE511" s="142">
        <v>833.33333333333326</v>
      </c>
      <c r="AF511" s="142">
        <v>833.33333333333326</v>
      </c>
      <c r="AG511" s="144">
        <v>833.33333333333326</v>
      </c>
      <c r="AH511" s="142">
        <v>833.33333333333326</v>
      </c>
      <c r="AI511" s="142">
        <v>833.33333333333326</v>
      </c>
      <c r="AJ511" s="144">
        <v>833.33333333333326</v>
      </c>
      <c r="AK511" s="144">
        <v>10000</v>
      </c>
      <c r="AL511" s="143">
        <v>0</v>
      </c>
      <c r="AM511" s="144"/>
      <c r="AN511" s="144"/>
      <c r="AO511" s="144"/>
      <c r="AP511" s="144"/>
      <c r="AQ511" s="142">
        <v>858.33333333333326</v>
      </c>
      <c r="AR511" s="142">
        <v>858.33333333333326</v>
      </c>
      <c r="AS511" s="142">
        <v>858.33333333333326</v>
      </c>
      <c r="AT511" s="142">
        <v>858.33333333333326</v>
      </c>
      <c r="AU511" s="142">
        <v>858.33333333333326</v>
      </c>
      <c r="AV511" s="142">
        <v>858.33333333333326</v>
      </c>
      <c r="AW511" s="142">
        <v>858.33333333333326</v>
      </c>
      <c r="AX511" s="142">
        <v>858.33333333333326</v>
      </c>
      <c r="AY511" s="144">
        <v>858.33333333333326</v>
      </c>
      <c r="AZ511" s="142">
        <v>858.33333333333326</v>
      </c>
      <c r="BA511" s="142">
        <v>858.33333333333326</v>
      </c>
      <c r="BB511" s="144">
        <v>858.33333333333326</v>
      </c>
      <c r="BC511" s="144">
        <v>10300</v>
      </c>
      <c r="BD511" s="143">
        <v>0</v>
      </c>
      <c r="BE511" s="144"/>
      <c r="BF511" s="144"/>
      <c r="BG511" s="144"/>
      <c r="BH511" s="144"/>
      <c r="BI511" s="142">
        <v>884.08333333333326</v>
      </c>
      <c r="BJ511" s="142">
        <v>884.08333333333326</v>
      </c>
      <c r="BK511" s="142">
        <v>884.08333333333326</v>
      </c>
      <c r="BL511" s="142">
        <v>884.08333333333326</v>
      </c>
      <c r="BM511" s="142">
        <v>884.08333333333326</v>
      </c>
      <c r="BN511" s="142">
        <v>884.08333333333326</v>
      </c>
      <c r="BO511" s="142">
        <v>884.08333333333326</v>
      </c>
      <c r="BP511" s="142">
        <v>884.08333333333326</v>
      </c>
      <c r="BQ511" s="144">
        <v>884.08333333333326</v>
      </c>
      <c r="BR511" s="142">
        <v>884.08333333333326</v>
      </c>
      <c r="BS511" s="142">
        <v>884.08333333333326</v>
      </c>
      <c r="BT511" s="144">
        <v>884.08333333333326</v>
      </c>
      <c r="BU511" s="144">
        <v>10609</v>
      </c>
      <c r="BV511" s="143">
        <v>0</v>
      </c>
      <c r="BW511" s="144"/>
      <c r="BX511" s="144"/>
      <c r="BY511" s="144"/>
      <c r="BZ511" s="144"/>
      <c r="CA511" s="142">
        <v>910.60583333333329</v>
      </c>
      <c r="CB511" s="142">
        <v>910.60583333333329</v>
      </c>
      <c r="CC511" s="142">
        <v>910.60583333333329</v>
      </c>
      <c r="CD511" s="142">
        <v>910.60583333333329</v>
      </c>
      <c r="CE511" s="142">
        <v>910.60583333333329</v>
      </c>
      <c r="CF511" s="142">
        <v>910.60583333333329</v>
      </c>
      <c r="CG511" s="142">
        <v>910.60583333333329</v>
      </c>
      <c r="CH511" s="142">
        <v>910.60583333333329</v>
      </c>
      <c r="CI511" s="144">
        <v>910.60583333333329</v>
      </c>
      <c r="CJ511" s="142">
        <v>910.60583333333329</v>
      </c>
      <c r="CK511" s="142">
        <v>910.60583333333329</v>
      </c>
      <c r="CL511" s="144">
        <v>910.60583333333329</v>
      </c>
      <c r="CM511" s="144">
        <v>10927.27</v>
      </c>
      <c r="CN511" s="143">
        <v>0</v>
      </c>
      <c r="CO511" s="144"/>
      <c r="CP511" s="144"/>
      <c r="CQ511" s="144"/>
      <c r="CR511" s="144"/>
      <c r="CS511" s="142">
        <v>937.9240083333334</v>
      </c>
      <c r="CT511" s="142">
        <v>937.9240083333334</v>
      </c>
      <c r="CU511" s="142">
        <v>937.9240083333334</v>
      </c>
      <c r="CV511" s="142">
        <v>937.9240083333334</v>
      </c>
      <c r="CW511" s="142">
        <v>937.9240083333334</v>
      </c>
      <c r="CX511" s="142">
        <v>937.9240083333334</v>
      </c>
      <c r="CY511" s="142">
        <v>937.9240083333334</v>
      </c>
      <c r="CZ511" s="142">
        <v>937.9240083333334</v>
      </c>
      <c r="DA511" s="144">
        <v>937.9240083333334</v>
      </c>
      <c r="DB511" s="142">
        <v>937.9240083333334</v>
      </c>
      <c r="DC511" s="142">
        <v>937.9240083333334</v>
      </c>
      <c r="DD511" s="144">
        <v>937.9240083333334</v>
      </c>
      <c r="DE511" s="144">
        <v>11255.088100000001</v>
      </c>
      <c r="DF511" s="143">
        <v>0</v>
      </c>
    </row>
    <row r="512" spans="1:110" ht="12.75" hidden="1" customHeight="1" outlineLevel="2" x14ac:dyDescent="0.25">
      <c r="A512" s="141">
        <v>4420</v>
      </c>
      <c r="B512" s="141" t="s">
        <v>729</v>
      </c>
      <c r="C512" s="141"/>
      <c r="D512" s="141"/>
      <c r="E512" s="141"/>
      <c r="F512" s="142">
        <v>0</v>
      </c>
      <c r="G512" s="142">
        <v>17637.5</v>
      </c>
      <c r="H512" s="142">
        <v>8818.75</v>
      </c>
      <c r="I512" s="142">
        <v>8818.75</v>
      </c>
      <c r="J512" s="142">
        <v>8818.75</v>
      </c>
      <c r="K512" s="142">
        <v>8818.75</v>
      </c>
      <c r="L512" s="142">
        <v>8818.75</v>
      </c>
      <c r="M512" s="142">
        <v>8818.75</v>
      </c>
      <c r="N512" s="142">
        <v>8818.75</v>
      </c>
      <c r="O512" s="142">
        <v>8818.75</v>
      </c>
      <c r="P512" s="142">
        <v>8818.75</v>
      </c>
      <c r="Q512" s="142">
        <v>8818.75</v>
      </c>
      <c r="R512" s="142" t="s">
        <v>61</v>
      </c>
      <c r="S512" s="142">
        <v>105825</v>
      </c>
      <c r="T512" s="143">
        <v>0</v>
      </c>
      <c r="U512" s="144"/>
      <c r="V512" s="144"/>
      <c r="W512" s="144"/>
      <c r="X512" s="144"/>
      <c r="Y512" s="142">
        <v>4500</v>
      </c>
      <c r="Z512" s="142">
        <v>4500</v>
      </c>
      <c r="AA512" s="142">
        <v>4500</v>
      </c>
      <c r="AB512" s="142">
        <v>4500</v>
      </c>
      <c r="AC512" s="142">
        <v>4500</v>
      </c>
      <c r="AD512" s="142">
        <v>4500</v>
      </c>
      <c r="AE512" s="142">
        <v>4500</v>
      </c>
      <c r="AF512" s="142">
        <v>4500</v>
      </c>
      <c r="AG512" s="144">
        <v>4500</v>
      </c>
      <c r="AH512" s="142">
        <v>4500</v>
      </c>
      <c r="AI512" s="142">
        <v>4500</v>
      </c>
      <c r="AJ512" s="144">
        <v>4500</v>
      </c>
      <c r="AK512" s="144">
        <v>54000</v>
      </c>
      <c r="AL512" s="143">
        <v>0</v>
      </c>
      <c r="AM512" s="144"/>
      <c r="AN512" s="144"/>
      <c r="AO512" s="144"/>
      <c r="AP512" s="144"/>
      <c r="AQ512" s="142">
        <v>425</v>
      </c>
      <c r="AR512" s="142">
        <v>425</v>
      </c>
      <c r="AS512" s="142">
        <v>425</v>
      </c>
      <c r="AT512" s="142">
        <v>425</v>
      </c>
      <c r="AU512" s="142">
        <v>425</v>
      </c>
      <c r="AV512" s="142">
        <v>425</v>
      </c>
      <c r="AW512" s="142">
        <v>425</v>
      </c>
      <c r="AX512" s="142">
        <v>425</v>
      </c>
      <c r="AY512" s="144">
        <v>425</v>
      </c>
      <c r="AZ512" s="142">
        <v>425</v>
      </c>
      <c r="BA512" s="142">
        <v>425</v>
      </c>
      <c r="BB512" s="144">
        <v>425</v>
      </c>
      <c r="BC512" s="144">
        <v>5100</v>
      </c>
      <c r="BD512" s="143">
        <v>0</v>
      </c>
      <c r="BE512" s="144"/>
      <c r="BF512" s="144"/>
      <c r="BG512" s="144"/>
      <c r="BH512" s="144"/>
      <c r="BI512" s="142">
        <v>425</v>
      </c>
      <c r="BJ512" s="142">
        <v>425</v>
      </c>
      <c r="BK512" s="142">
        <v>425</v>
      </c>
      <c r="BL512" s="142">
        <v>425</v>
      </c>
      <c r="BM512" s="142">
        <v>425</v>
      </c>
      <c r="BN512" s="142">
        <v>425</v>
      </c>
      <c r="BO512" s="142">
        <v>425</v>
      </c>
      <c r="BP512" s="142">
        <v>425</v>
      </c>
      <c r="BQ512" s="144">
        <v>425</v>
      </c>
      <c r="BR512" s="142">
        <v>425</v>
      </c>
      <c r="BS512" s="142">
        <v>425</v>
      </c>
      <c r="BT512" s="144">
        <v>425</v>
      </c>
      <c r="BU512" s="144">
        <v>5100</v>
      </c>
      <c r="BV512" s="143">
        <v>0</v>
      </c>
      <c r="BW512" s="144"/>
      <c r="BX512" s="144"/>
      <c r="BY512" s="144"/>
      <c r="BZ512" s="144"/>
      <c r="CA512" s="142">
        <v>375</v>
      </c>
      <c r="CB512" s="142">
        <v>375</v>
      </c>
      <c r="CC512" s="142">
        <v>375</v>
      </c>
      <c r="CD512" s="142">
        <v>375</v>
      </c>
      <c r="CE512" s="142">
        <v>375</v>
      </c>
      <c r="CF512" s="142">
        <v>375</v>
      </c>
      <c r="CG512" s="142">
        <v>375</v>
      </c>
      <c r="CH512" s="142">
        <v>375</v>
      </c>
      <c r="CI512" s="144">
        <v>375</v>
      </c>
      <c r="CJ512" s="142">
        <v>375</v>
      </c>
      <c r="CK512" s="142">
        <v>375</v>
      </c>
      <c r="CL512" s="144">
        <v>375</v>
      </c>
      <c r="CM512" s="144">
        <v>4500</v>
      </c>
      <c r="CN512" s="143">
        <v>0</v>
      </c>
      <c r="CO512" s="144"/>
      <c r="CP512" s="144"/>
      <c r="CQ512" s="144"/>
      <c r="CR512" s="144"/>
      <c r="CS512" s="142">
        <v>386.25</v>
      </c>
      <c r="CT512" s="142">
        <v>386.25</v>
      </c>
      <c r="CU512" s="142">
        <v>386.25</v>
      </c>
      <c r="CV512" s="142">
        <v>386.25</v>
      </c>
      <c r="CW512" s="142">
        <v>386.25</v>
      </c>
      <c r="CX512" s="142">
        <v>386.25</v>
      </c>
      <c r="CY512" s="142">
        <v>386.25</v>
      </c>
      <c r="CZ512" s="142">
        <v>386.25</v>
      </c>
      <c r="DA512" s="144">
        <v>386.25</v>
      </c>
      <c r="DB512" s="142">
        <v>386.25</v>
      </c>
      <c r="DC512" s="142">
        <v>386.25</v>
      </c>
      <c r="DD512" s="144">
        <v>386.25</v>
      </c>
      <c r="DE512" s="144">
        <v>4635</v>
      </c>
      <c r="DF512" s="143">
        <v>0</v>
      </c>
    </row>
    <row r="513" spans="1:110" ht="12.75" hidden="1" customHeight="1" outlineLevel="2" x14ac:dyDescent="0.25">
      <c r="A513" s="141">
        <v>4423</v>
      </c>
      <c r="B513" s="141" t="s">
        <v>730</v>
      </c>
      <c r="C513" s="141"/>
      <c r="D513" s="141"/>
      <c r="E513" s="141"/>
      <c r="F513" s="142">
        <v>0</v>
      </c>
      <c r="G513" s="142">
        <v>0</v>
      </c>
      <c r="H513" s="142">
        <v>0</v>
      </c>
      <c r="I513" s="142">
        <v>0</v>
      </c>
      <c r="J513" s="142">
        <v>0</v>
      </c>
      <c r="K513" s="142">
        <v>0</v>
      </c>
      <c r="L513" s="142">
        <v>0</v>
      </c>
      <c r="M513" s="142">
        <v>0</v>
      </c>
      <c r="N513" s="142">
        <v>0</v>
      </c>
      <c r="O513" s="142">
        <v>0</v>
      </c>
      <c r="P513" s="142">
        <v>0</v>
      </c>
      <c r="Q513" s="142">
        <v>0</v>
      </c>
      <c r="R513" s="142" t="s">
        <v>61</v>
      </c>
      <c r="S513" s="142">
        <v>0</v>
      </c>
      <c r="T513" s="143">
        <v>0</v>
      </c>
      <c r="U513" s="144"/>
      <c r="V513" s="144"/>
      <c r="W513" s="144"/>
      <c r="X513" s="144"/>
      <c r="Y513" s="142">
        <v>0</v>
      </c>
      <c r="Z513" s="142">
        <v>0</v>
      </c>
      <c r="AA513" s="142">
        <v>0</v>
      </c>
      <c r="AB513" s="142">
        <v>0</v>
      </c>
      <c r="AC513" s="142">
        <v>0</v>
      </c>
      <c r="AD513" s="142">
        <v>0</v>
      </c>
      <c r="AE513" s="142">
        <v>0</v>
      </c>
      <c r="AF513" s="142">
        <v>0</v>
      </c>
      <c r="AG513" s="144">
        <v>0</v>
      </c>
      <c r="AH513" s="142">
        <v>0</v>
      </c>
      <c r="AI513" s="142">
        <v>0</v>
      </c>
      <c r="AJ513" s="144">
        <v>0</v>
      </c>
      <c r="AK513" s="144">
        <v>0</v>
      </c>
      <c r="AL513" s="143">
        <v>0</v>
      </c>
      <c r="AM513" s="144"/>
      <c r="AN513" s="144"/>
      <c r="AO513" s="144"/>
      <c r="AP513" s="144"/>
      <c r="AQ513" s="142">
        <v>0</v>
      </c>
      <c r="AR513" s="142">
        <v>0</v>
      </c>
      <c r="AS513" s="142">
        <v>0</v>
      </c>
      <c r="AT513" s="142">
        <v>0</v>
      </c>
      <c r="AU513" s="142">
        <v>0</v>
      </c>
      <c r="AV513" s="142">
        <v>0</v>
      </c>
      <c r="AW513" s="142">
        <v>0</v>
      </c>
      <c r="AX513" s="142">
        <v>0</v>
      </c>
      <c r="AY513" s="144">
        <v>0</v>
      </c>
      <c r="AZ513" s="142">
        <v>0</v>
      </c>
      <c r="BA513" s="142">
        <v>0</v>
      </c>
      <c r="BB513" s="144">
        <v>0</v>
      </c>
      <c r="BC513" s="144">
        <v>0</v>
      </c>
      <c r="BD513" s="143">
        <v>0</v>
      </c>
      <c r="BE513" s="144"/>
      <c r="BF513" s="144"/>
      <c r="BG513" s="144"/>
      <c r="BH513" s="144"/>
      <c r="BI513" s="142">
        <v>0</v>
      </c>
      <c r="BJ513" s="142">
        <v>0</v>
      </c>
      <c r="BK513" s="142">
        <v>0</v>
      </c>
      <c r="BL513" s="142">
        <v>0</v>
      </c>
      <c r="BM513" s="142">
        <v>0</v>
      </c>
      <c r="BN513" s="142">
        <v>0</v>
      </c>
      <c r="BO513" s="142">
        <v>0</v>
      </c>
      <c r="BP513" s="142">
        <v>0</v>
      </c>
      <c r="BQ513" s="144">
        <v>0</v>
      </c>
      <c r="BR513" s="142">
        <v>0</v>
      </c>
      <c r="BS513" s="142">
        <v>0</v>
      </c>
      <c r="BT513" s="144">
        <v>0</v>
      </c>
      <c r="BU513" s="144">
        <v>0</v>
      </c>
      <c r="BV513" s="143">
        <v>0</v>
      </c>
      <c r="BW513" s="144"/>
      <c r="BX513" s="144"/>
      <c r="BY513" s="144"/>
      <c r="BZ513" s="144"/>
      <c r="CA513" s="142">
        <v>0</v>
      </c>
      <c r="CB513" s="142">
        <v>0</v>
      </c>
      <c r="CC513" s="142">
        <v>0</v>
      </c>
      <c r="CD513" s="142">
        <v>0</v>
      </c>
      <c r="CE513" s="142">
        <v>0</v>
      </c>
      <c r="CF513" s="142">
        <v>0</v>
      </c>
      <c r="CG513" s="142">
        <v>0</v>
      </c>
      <c r="CH513" s="142">
        <v>0</v>
      </c>
      <c r="CI513" s="144">
        <v>0</v>
      </c>
      <c r="CJ513" s="142">
        <v>0</v>
      </c>
      <c r="CK513" s="142">
        <v>0</v>
      </c>
      <c r="CL513" s="144">
        <v>0</v>
      </c>
      <c r="CM513" s="144">
        <v>0</v>
      </c>
      <c r="CN513" s="143">
        <v>0</v>
      </c>
      <c r="CO513" s="144"/>
      <c r="CP513" s="144"/>
      <c r="CQ513" s="144"/>
      <c r="CR513" s="144"/>
      <c r="CS513" s="142">
        <v>0</v>
      </c>
      <c r="CT513" s="142">
        <v>0</v>
      </c>
      <c r="CU513" s="142">
        <v>0</v>
      </c>
      <c r="CV513" s="142">
        <v>0</v>
      </c>
      <c r="CW513" s="142">
        <v>0</v>
      </c>
      <c r="CX513" s="142">
        <v>0</v>
      </c>
      <c r="CY513" s="142">
        <v>0</v>
      </c>
      <c r="CZ513" s="142">
        <v>0</v>
      </c>
      <c r="DA513" s="144">
        <v>0</v>
      </c>
      <c r="DB513" s="142">
        <v>0</v>
      </c>
      <c r="DC513" s="142">
        <v>0</v>
      </c>
      <c r="DD513" s="144">
        <v>0</v>
      </c>
      <c r="DE513" s="144">
        <v>0</v>
      </c>
      <c r="DF513" s="143">
        <v>0</v>
      </c>
    </row>
    <row r="514" spans="1:110" ht="12.75" hidden="1" customHeight="1" outlineLevel="2" x14ac:dyDescent="0.25">
      <c r="A514" s="141">
        <v>4425</v>
      </c>
      <c r="B514" s="141" t="s">
        <v>731</v>
      </c>
      <c r="C514" s="141"/>
      <c r="D514" s="141"/>
      <c r="E514" s="141"/>
      <c r="F514" s="142">
        <v>0</v>
      </c>
      <c r="G514" s="142">
        <v>0</v>
      </c>
      <c r="H514" s="142">
        <v>0</v>
      </c>
      <c r="I514" s="142">
        <v>0</v>
      </c>
      <c r="J514" s="142">
        <v>0</v>
      </c>
      <c r="K514" s="142">
        <v>0</v>
      </c>
      <c r="L514" s="142">
        <v>0</v>
      </c>
      <c r="M514" s="142">
        <v>0</v>
      </c>
      <c r="N514" s="142">
        <v>0</v>
      </c>
      <c r="O514" s="142">
        <v>0</v>
      </c>
      <c r="P514" s="142">
        <v>0</v>
      </c>
      <c r="Q514" s="142">
        <v>0</v>
      </c>
      <c r="R514" s="142" t="s">
        <v>61</v>
      </c>
      <c r="S514" s="142">
        <v>0</v>
      </c>
      <c r="T514" s="143">
        <v>0</v>
      </c>
      <c r="U514" s="144"/>
      <c r="V514" s="144"/>
      <c r="W514" s="144"/>
      <c r="X514" s="144"/>
      <c r="Y514" s="142">
        <v>0</v>
      </c>
      <c r="Z514" s="142">
        <v>0</v>
      </c>
      <c r="AA514" s="142">
        <v>0</v>
      </c>
      <c r="AB514" s="142">
        <v>0</v>
      </c>
      <c r="AC514" s="142">
        <v>0</v>
      </c>
      <c r="AD514" s="142">
        <v>0</v>
      </c>
      <c r="AE514" s="142">
        <v>0</v>
      </c>
      <c r="AF514" s="142">
        <v>0</v>
      </c>
      <c r="AG514" s="144">
        <v>0</v>
      </c>
      <c r="AH514" s="142">
        <v>0</v>
      </c>
      <c r="AI514" s="142">
        <v>0</v>
      </c>
      <c r="AJ514" s="144">
        <v>0</v>
      </c>
      <c r="AK514" s="144">
        <v>0</v>
      </c>
      <c r="AL514" s="143">
        <v>0</v>
      </c>
      <c r="AM514" s="144"/>
      <c r="AN514" s="144"/>
      <c r="AO514" s="144"/>
      <c r="AP514" s="144"/>
      <c r="AQ514" s="142">
        <v>0</v>
      </c>
      <c r="AR514" s="142">
        <v>0</v>
      </c>
      <c r="AS514" s="142">
        <v>0</v>
      </c>
      <c r="AT514" s="142">
        <v>0</v>
      </c>
      <c r="AU514" s="142">
        <v>0</v>
      </c>
      <c r="AV514" s="142">
        <v>0</v>
      </c>
      <c r="AW514" s="142">
        <v>0</v>
      </c>
      <c r="AX514" s="142">
        <v>0</v>
      </c>
      <c r="AY514" s="144">
        <v>0</v>
      </c>
      <c r="AZ514" s="142">
        <v>0</v>
      </c>
      <c r="BA514" s="142">
        <v>0</v>
      </c>
      <c r="BB514" s="144">
        <v>0</v>
      </c>
      <c r="BC514" s="144">
        <v>0</v>
      </c>
      <c r="BD514" s="143">
        <v>0</v>
      </c>
      <c r="BE514" s="144"/>
      <c r="BF514" s="144"/>
      <c r="BG514" s="144"/>
      <c r="BH514" s="144"/>
      <c r="BI514" s="142">
        <v>0</v>
      </c>
      <c r="BJ514" s="142">
        <v>0</v>
      </c>
      <c r="BK514" s="142">
        <v>0</v>
      </c>
      <c r="BL514" s="142">
        <v>0</v>
      </c>
      <c r="BM514" s="142">
        <v>0</v>
      </c>
      <c r="BN514" s="142">
        <v>0</v>
      </c>
      <c r="BO514" s="142">
        <v>0</v>
      </c>
      <c r="BP514" s="142">
        <v>0</v>
      </c>
      <c r="BQ514" s="144">
        <v>0</v>
      </c>
      <c r="BR514" s="142">
        <v>0</v>
      </c>
      <c r="BS514" s="142">
        <v>0</v>
      </c>
      <c r="BT514" s="144">
        <v>0</v>
      </c>
      <c r="BU514" s="144">
        <v>0</v>
      </c>
      <c r="BV514" s="143">
        <v>0</v>
      </c>
      <c r="BW514" s="144"/>
      <c r="BX514" s="144"/>
      <c r="BY514" s="144"/>
      <c r="BZ514" s="144"/>
      <c r="CA514" s="142">
        <v>0</v>
      </c>
      <c r="CB514" s="142">
        <v>0</v>
      </c>
      <c r="CC514" s="142">
        <v>0</v>
      </c>
      <c r="CD514" s="142">
        <v>0</v>
      </c>
      <c r="CE514" s="142">
        <v>0</v>
      </c>
      <c r="CF514" s="142">
        <v>0</v>
      </c>
      <c r="CG514" s="142">
        <v>0</v>
      </c>
      <c r="CH514" s="142">
        <v>0</v>
      </c>
      <c r="CI514" s="144">
        <v>0</v>
      </c>
      <c r="CJ514" s="142">
        <v>0</v>
      </c>
      <c r="CK514" s="142">
        <v>0</v>
      </c>
      <c r="CL514" s="144">
        <v>0</v>
      </c>
      <c r="CM514" s="144">
        <v>0</v>
      </c>
      <c r="CN514" s="143">
        <v>0</v>
      </c>
      <c r="CO514" s="144"/>
      <c r="CP514" s="144"/>
      <c r="CQ514" s="144"/>
      <c r="CR514" s="144"/>
      <c r="CS514" s="142">
        <v>0</v>
      </c>
      <c r="CT514" s="142">
        <v>0</v>
      </c>
      <c r="CU514" s="142">
        <v>0</v>
      </c>
      <c r="CV514" s="142">
        <v>0</v>
      </c>
      <c r="CW514" s="142">
        <v>0</v>
      </c>
      <c r="CX514" s="142">
        <v>0</v>
      </c>
      <c r="CY514" s="142">
        <v>0</v>
      </c>
      <c r="CZ514" s="142">
        <v>0</v>
      </c>
      <c r="DA514" s="144">
        <v>0</v>
      </c>
      <c r="DB514" s="142">
        <v>0</v>
      </c>
      <c r="DC514" s="142">
        <v>0</v>
      </c>
      <c r="DD514" s="144">
        <v>0</v>
      </c>
      <c r="DE514" s="144">
        <v>0</v>
      </c>
      <c r="DF514" s="143">
        <v>0</v>
      </c>
    </row>
    <row r="515" spans="1:110" ht="12.75" hidden="1" customHeight="1" outlineLevel="2" x14ac:dyDescent="0.25">
      <c r="A515" s="141">
        <v>4430</v>
      </c>
      <c r="B515" s="141" t="s">
        <v>732</v>
      </c>
      <c r="C515" s="141"/>
      <c r="D515" s="141"/>
      <c r="E515" s="141"/>
      <c r="F515" s="142">
        <v>0</v>
      </c>
      <c r="G515" s="142">
        <v>333.33333333333331</v>
      </c>
      <c r="H515" s="142">
        <v>166.66666666666666</v>
      </c>
      <c r="I515" s="142">
        <v>166.66666666666666</v>
      </c>
      <c r="J515" s="142">
        <v>166.66666666666666</v>
      </c>
      <c r="K515" s="142">
        <v>166.66666666666666</v>
      </c>
      <c r="L515" s="142">
        <v>166.66666666666666</v>
      </c>
      <c r="M515" s="142">
        <v>166.66666666666666</v>
      </c>
      <c r="N515" s="142">
        <v>166.66666666666666</v>
      </c>
      <c r="O515" s="142">
        <v>166.66666666666666</v>
      </c>
      <c r="P515" s="142">
        <v>166.66666666666666</v>
      </c>
      <c r="Q515" s="142">
        <v>166.66666666666666</v>
      </c>
      <c r="R515" s="142" t="s">
        <v>61</v>
      </c>
      <c r="S515" s="142">
        <v>2000</v>
      </c>
      <c r="T515" s="143">
        <v>0</v>
      </c>
      <c r="U515" s="144"/>
      <c r="V515" s="144"/>
      <c r="W515" s="144"/>
      <c r="X515" s="144"/>
      <c r="Y515" s="142">
        <v>0</v>
      </c>
      <c r="Z515" s="142">
        <v>0</v>
      </c>
      <c r="AA515" s="142">
        <v>0</v>
      </c>
      <c r="AB515" s="142">
        <v>0</v>
      </c>
      <c r="AC515" s="142">
        <v>0</v>
      </c>
      <c r="AD515" s="142">
        <v>0</v>
      </c>
      <c r="AE515" s="142">
        <v>0</v>
      </c>
      <c r="AF515" s="142">
        <v>0</v>
      </c>
      <c r="AG515" s="144">
        <v>0</v>
      </c>
      <c r="AH515" s="142">
        <v>0</v>
      </c>
      <c r="AI515" s="142">
        <v>0</v>
      </c>
      <c r="AJ515" s="144">
        <v>0</v>
      </c>
      <c r="AK515" s="144">
        <v>0</v>
      </c>
      <c r="AL515" s="143">
        <v>0</v>
      </c>
      <c r="AM515" s="144"/>
      <c r="AN515" s="144"/>
      <c r="AO515" s="144"/>
      <c r="AP515" s="144"/>
      <c r="AQ515" s="142">
        <v>0</v>
      </c>
      <c r="AR515" s="142">
        <v>0</v>
      </c>
      <c r="AS515" s="142">
        <v>0</v>
      </c>
      <c r="AT515" s="142">
        <v>0</v>
      </c>
      <c r="AU515" s="142">
        <v>0</v>
      </c>
      <c r="AV515" s="142">
        <v>0</v>
      </c>
      <c r="AW515" s="142">
        <v>0</v>
      </c>
      <c r="AX515" s="142">
        <v>0</v>
      </c>
      <c r="AY515" s="144">
        <v>0</v>
      </c>
      <c r="AZ515" s="142">
        <v>0</v>
      </c>
      <c r="BA515" s="142">
        <v>0</v>
      </c>
      <c r="BB515" s="144">
        <v>0</v>
      </c>
      <c r="BC515" s="144">
        <v>0</v>
      </c>
      <c r="BD515" s="143">
        <v>0</v>
      </c>
      <c r="BE515" s="144"/>
      <c r="BF515" s="144"/>
      <c r="BG515" s="144"/>
      <c r="BH515" s="144"/>
      <c r="BI515" s="142">
        <v>0</v>
      </c>
      <c r="BJ515" s="142">
        <v>0</v>
      </c>
      <c r="BK515" s="142">
        <v>0</v>
      </c>
      <c r="BL515" s="142">
        <v>0</v>
      </c>
      <c r="BM515" s="142">
        <v>0</v>
      </c>
      <c r="BN515" s="142">
        <v>0</v>
      </c>
      <c r="BO515" s="142">
        <v>0</v>
      </c>
      <c r="BP515" s="142">
        <v>0</v>
      </c>
      <c r="BQ515" s="144">
        <v>0</v>
      </c>
      <c r="BR515" s="142">
        <v>0</v>
      </c>
      <c r="BS515" s="142">
        <v>0</v>
      </c>
      <c r="BT515" s="144">
        <v>0</v>
      </c>
      <c r="BU515" s="144">
        <v>0</v>
      </c>
      <c r="BV515" s="143">
        <v>0</v>
      </c>
      <c r="BW515" s="144"/>
      <c r="BX515" s="144"/>
      <c r="BY515" s="144"/>
      <c r="BZ515" s="144"/>
      <c r="CA515" s="142">
        <v>0</v>
      </c>
      <c r="CB515" s="142">
        <v>0</v>
      </c>
      <c r="CC515" s="142">
        <v>0</v>
      </c>
      <c r="CD515" s="142">
        <v>0</v>
      </c>
      <c r="CE515" s="142">
        <v>0</v>
      </c>
      <c r="CF515" s="142">
        <v>0</v>
      </c>
      <c r="CG515" s="142">
        <v>0</v>
      </c>
      <c r="CH515" s="142">
        <v>0</v>
      </c>
      <c r="CI515" s="144">
        <v>0</v>
      </c>
      <c r="CJ515" s="142">
        <v>0</v>
      </c>
      <c r="CK515" s="142">
        <v>0</v>
      </c>
      <c r="CL515" s="144">
        <v>0</v>
      </c>
      <c r="CM515" s="144">
        <v>0</v>
      </c>
      <c r="CN515" s="143">
        <v>0</v>
      </c>
      <c r="CO515" s="144"/>
      <c r="CP515" s="144"/>
      <c r="CQ515" s="144"/>
      <c r="CR515" s="144"/>
      <c r="CS515" s="142">
        <v>0</v>
      </c>
      <c r="CT515" s="142">
        <v>0</v>
      </c>
      <c r="CU515" s="142">
        <v>0</v>
      </c>
      <c r="CV515" s="142">
        <v>0</v>
      </c>
      <c r="CW515" s="142">
        <v>0</v>
      </c>
      <c r="CX515" s="142">
        <v>0</v>
      </c>
      <c r="CY515" s="142">
        <v>0</v>
      </c>
      <c r="CZ515" s="142">
        <v>0</v>
      </c>
      <c r="DA515" s="144">
        <v>0</v>
      </c>
      <c r="DB515" s="142">
        <v>0</v>
      </c>
      <c r="DC515" s="142">
        <v>0</v>
      </c>
      <c r="DD515" s="144">
        <v>0</v>
      </c>
      <c r="DE515" s="144">
        <v>0</v>
      </c>
      <c r="DF515" s="143">
        <v>0</v>
      </c>
    </row>
    <row r="516" spans="1:110" ht="12.75" hidden="1" customHeight="1" outlineLevel="2" x14ac:dyDescent="0.25">
      <c r="A516" s="141">
        <v>4433</v>
      </c>
      <c r="B516" s="141" t="s">
        <v>733</v>
      </c>
      <c r="C516" s="141"/>
      <c r="D516" s="141"/>
      <c r="E516" s="141"/>
      <c r="F516" s="142">
        <v>0</v>
      </c>
      <c r="G516" s="142">
        <v>0</v>
      </c>
      <c r="H516" s="142">
        <v>0</v>
      </c>
      <c r="I516" s="142">
        <v>0</v>
      </c>
      <c r="J516" s="142">
        <v>0</v>
      </c>
      <c r="K516" s="142">
        <v>0</v>
      </c>
      <c r="L516" s="142">
        <v>0</v>
      </c>
      <c r="M516" s="142">
        <v>0</v>
      </c>
      <c r="N516" s="142">
        <v>0</v>
      </c>
      <c r="O516" s="142">
        <v>0</v>
      </c>
      <c r="P516" s="142">
        <v>0</v>
      </c>
      <c r="Q516" s="142">
        <v>0</v>
      </c>
      <c r="R516" s="142" t="s">
        <v>61</v>
      </c>
      <c r="S516" s="142">
        <v>0</v>
      </c>
      <c r="T516" s="143">
        <v>0</v>
      </c>
      <c r="U516" s="144"/>
      <c r="V516" s="144"/>
      <c r="W516" s="144"/>
      <c r="X516" s="144"/>
      <c r="Y516" s="142">
        <v>0</v>
      </c>
      <c r="Z516" s="142">
        <v>0</v>
      </c>
      <c r="AA516" s="142">
        <v>0</v>
      </c>
      <c r="AB516" s="142">
        <v>0</v>
      </c>
      <c r="AC516" s="142">
        <v>0</v>
      </c>
      <c r="AD516" s="142">
        <v>0</v>
      </c>
      <c r="AE516" s="142">
        <v>0</v>
      </c>
      <c r="AF516" s="142">
        <v>0</v>
      </c>
      <c r="AG516" s="144">
        <v>0</v>
      </c>
      <c r="AH516" s="142">
        <v>0</v>
      </c>
      <c r="AI516" s="142">
        <v>0</v>
      </c>
      <c r="AJ516" s="144">
        <v>0</v>
      </c>
      <c r="AK516" s="144">
        <v>0</v>
      </c>
      <c r="AL516" s="143">
        <v>0</v>
      </c>
      <c r="AM516" s="144"/>
      <c r="AN516" s="144"/>
      <c r="AO516" s="144"/>
      <c r="AP516" s="144"/>
      <c r="AQ516" s="142">
        <v>0</v>
      </c>
      <c r="AR516" s="142">
        <v>0</v>
      </c>
      <c r="AS516" s="142">
        <v>0</v>
      </c>
      <c r="AT516" s="142">
        <v>0</v>
      </c>
      <c r="AU516" s="142">
        <v>0</v>
      </c>
      <c r="AV516" s="142">
        <v>0</v>
      </c>
      <c r="AW516" s="142">
        <v>0</v>
      </c>
      <c r="AX516" s="142">
        <v>0</v>
      </c>
      <c r="AY516" s="144">
        <v>0</v>
      </c>
      <c r="AZ516" s="142">
        <v>0</v>
      </c>
      <c r="BA516" s="142">
        <v>0</v>
      </c>
      <c r="BB516" s="144">
        <v>0</v>
      </c>
      <c r="BC516" s="144">
        <v>0</v>
      </c>
      <c r="BD516" s="143">
        <v>0</v>
      </c>
      <c r="BE516" s="144"/>
      <c r="BF516" s="144"/>
      <c r="BG516" s="144"/>
      <c r="BH516" s="144"/>
      <c r="BI516" s="142">
        <v>0</v>
      </c>
      <c r="BJ516" s="142">
        <v>0</v>
      </c>
      <c r="BK516" s="142">
        <v>0</v>
      </c>
      <c r="BL516" s="142">
        <v>0</v>
      </c>
      <c r="BM516" s="142">
        <v>0</v>
      </c>
      <c r="BN516" s="142">
        <v>0</v>
      </c>
      <c r="BO516" s="142">
        <v>0</v>
      </c>
      <c r="BP516" s="142">
        <v>0</v>
      </c>
      <c r="BQ516" s="144">
        <v>0</v>
      </c>
      <c r="BR516" s="142">
        <v>0</v>
      </c>
      <c r="BS516" s="142">
        <v>0</v>
      </c>
      <c r="BT516" s="144">
        <v>0</v>
      </c>
      <c r="BU516" s="144">
        <v>0</v>
      </c>
      <c r="BV516" s="143">
        <v>0</v>
      </c>
      <c r="BW516" s="144"/>
      <c r="BX516" s="144"/>
      <c r="BY516" s="144"/>
      <c r="BZ516" s="144"/>
      <c r="CA516" s="142">
        <v>0</v>
      </c>
      <c r="CB516" s="142">
        <v>0</v>
      </c>
      <c r="CC516" s="142">
        <v>0</v>
      </c>
      <c r="CD516" s="142">
        <v>0</v>
      </c>
      <c r="CE516" s="142">
        <v>0</v>
      </c>
      <c r="CF516" s="142">
        <v>0</v>
      </c>
      <c r="CG516" s="142">
        <v>0</v>
      </c>
      <c r="CH516" s="142">
        <v>0</v>
      </c>
      <c r="CI516" s="144">
        <v>0</v>
      </c>
      <c r="CJ516" s="142">
        <v>0</v>
      </c>
      <c r="CK516" s="142">
        <v>0</v>
      </c>
      <c r="CL516" s="144">
        <v>0</v>
      </c>
      <c r="CM516" s="144">
        <v>0</v>
      </c>
      <c r="CN516" s="143">
        <v>0</v>
      </c>
      <c r="CO516" s="144"/>
      <c r="CP516" s="144"/>
      <c r="CQ516" s="144"/>
      <c r="CR516" s="144"/>
      <c r="CS516" s="142">
        <v>0</v>
      </c>
      <c r="CT516" s="142">
        <v>0</v>
      </c>
      <c r="CU516" s="142">
        <v>0</v>
      </c>
      <c r="CV516" s="142">
        <v>0</v>
      </c>
      <c r="CW516" s="142">
        <v>0</v>
      </c>
      <c r="CX516" s="142">
        <v>0</v>
      </c>
      <c r="CY516" s="142">
        <v>0</v>
      </c>
      <c r="CZ516" s="142">
        <v>0</v>
      </c>
      <c r="DA516" s="144">
        <v>0</v>
      </c>
      <c r="DB516" s="142">
        <v>0</v>
      </c>
      <c r="DC516" s="142">
        <v>0</v>
      </c>
      <c r="DD516" s="144">
        <v>0</v>
      </c>
      <c r="DE516" s="144">
        <v>0</v>
      </c>
      <c r="DF516" s="143">
        <v>0</v>
      </c>
    </row>
    <row r="517" spans="1:110" ht="12.75" hidden="1" customHeight="1" outlineLevel="2" x14ac:dyDescent="0.25">
      <c r="A517" s="141">
        <v>4435</v>
      </c>
      <c r="B517" s="141" t="s">
        <v>734</v>
      </c>
      <c r="C517" s="141"/>
      <c r="D517" s="141"/>
      <c r="E517" s="141"/>
      <c r="F517" s="142">
        <v>0</v>
      </c>
      <c r="G517" s="142">
        <v>0</v>
      </c>
      <c r="H517" s="142">
        <v>0</v>
      </c>
      <c r="I517" s="142">
        <v>0</v>
      </c>
      <c r="J517" s="142">
        <v>0</v>
      </c>
      <c r="K517" s="142">
        <v>0</v>
      </c>
      <c r="L517" s="142">
        <v>0</v>
      </c>
      <c r="M517" s="142">
        <v>0</v>
      </c>
      <c r="N517" s="142">
        <v>0</v>
      </c>
      <c r="O517" s="142">
        <v>0</v>
      </c>
      <c r="P517" s="142">
        <v>0</v>
      </c>
      <c r="Q517" s="142">
        <v>0</v>
      </c>
      <c r="R517" s="142" t="s">
        <v>61</v>
      </c>
      <c r="S517" s="142">
        <v>0</v>
      </c>
      <c r="T517" s="143">
        <v>0</v>
      </c>
      <c r="U517" s="144"/>
      <c r="V517" s="144"/>
      <c r="W517" s="144"/>
      <c r="X517" s="144"/>
      <c r="Y517" s="142">
        <v>0</v>
      </c>
      <c r="Z517" s="142">
        <v>0</v>
      </c>
      <c r="AA517" s="142">
        <v>0</v>
      </c>
      <c r="AB517" s="142">
        <v>0</v>
      </c>
      <c r="AC517" s="142">
        <v>0</v>
      </c>
      <c r="AD517" s="142">
        <v>0</v>
      </c>
      <c r="AE517" s="142">
        <v>0</v>
      </c>
      <c r="AF517" s="142">
        <v>0</v>
      </c>
      <c r="AG517" s="144">
        <v>0</v>
      </c>
      <c r="AH517" s="142">
        <v>0</v>
      </c>
      <c r="AI517" s="142">
        <v>0</v>
      </c>
      <c r="AJ517" s="144">
        <v>0</v>
      </c>
      <c r="AK517" s="144">
        <v>0</v>
      </c>
      <c r="AL517" s="143">
        <v>0</v>
      </c>
      <c r="AM517" s="144"/>
      <c r="AN517" s="144"/>
      <c r="AO517" s="144"/>
      <c r="AP517" s="144"/>
      <c r="AQ517" s="142">
        <v>0</v>
      </c>
      <c r="AR517" s="142">
        <v>0</v>
      </c>
      <c r="AS517" s="142">
        <v>0</v>
      </c>
      <c r="AT517" s="142">
        <v>0</v>
      </c>
      <c r="AU517" s="142">
        <v>0</v>
      </c>
      <c r="AV517" s="142">
        <v>0</v>
      </c>
      <c r="AW517" s="142">
        <v>0</v>
      </c>
      <c r="AX517" s="142">
        <v>0</v>
      </c>
      <c r="AY517" s="144">
        <v>0</v>
      </c>
      <c r="AZ517" s="142">
        <v>0</v>
      </c>
      <c r="BA517" s="142">
        <v>0</v>
      </c>
      <c r="BB517" s="144">
        <v>0</v>
      </c>
      <c r="BC517" s="144">
        <v>0</v>
      </c>
      <c r="BD517" s="143">
        <v>0</v>
      </c>
      <c r="BE517" s="144"/>
      <c r="BF517" s="144"/>
      <c r="BG517" s="144"/>
      <c r="BH517" s="144"/>
      <c r="BI517" s="142">
        <v>0</v>
      </c>
      <c r="BJ517" s="142">
        <v>0</v>
      </c>
      <c r="BK517" s="142">
        <v>0</v>
      </c>
      <c r="BL517" s="142">
        <v>0</v>
      </c>
      <c r="BM517" s="142">
        <v>0</v>
      </c>
      <c r="BN517" s="142">
        <v>0</v>
      </c>
      <c r="BO517" s="142">
        <v>0</v>
      </c>
      <c r="BP517" s="142">
        <v>0</v>
      </c>
      <c r="BQ517" s="144">
        <v>0</v>
      </c>
      <c r="BR517" s="142">
        <v>0</v>
      </c>
      <c r="BS517" s="142">
        <v>0</v>
      </c>
      <c r="BT517" s="144">
        <v>0</v>
      </c>
      <c r="BU517" s="144">
        <v>0</v>
      </c>
      <c r="BV517" s="143">
        <v>0</v>
      </c>
      <c r="BW517" s="144"/>
      <c r="BX517" s="144"/>
      <c r="BY517" s="144"/>
      <c r="BZ517" s="144"/>
      <c r="CA517" s="142">
        <v>0</v>
      </c>
      <c r="CB517" s="142">
        <v>0</v>
      </c>
      <c r="CC517" s="142">
        <v>0</v>
      </c>
      <c r="CD517" s="142">
        <v>0</v>
      </c>
      <c r="CE517" s="142">
        <v>0</v>
      </c>
      <c r="CF517" s="142">
        <v>0</v>
      </c>
      <c r="CG517" s="142">
        <v>0</v>
      </c>
      <c r="CH517" s="142">
        <v>0</v>
      </c>
      <c r="CI517" s="144">
        <v>0</v>
      </c>
      <c r="CJ517" s="142">
        <v>0</v>
      </c>
      <c r="CK517" s="142">
        <v>0</v>
      </c>
      <c r="CL517" s="144">
        <v>0</v>
      </c>
      <c r="CM517" s="144">
        <v>0</v>
      </c>
      <c r="CN517" s="143">
        <v>0</v>
      </c>
      <c r="CO517" s="144"/>
      <c r="CP517" s="144"/>
      <c r="CQ517" s="144"/>
      <c r="CR517" s="144"/>
      <c r="CS517" s="142">
        <v>0</v>
      </c>
      <c r="CT517" s="142">
        <v>0</v>
      </c>
      <c r="CU517" s="142">
        <v>0</v>
      </c>
      <c r="CV517" s="142">
        <v>0</v>
      </c>
      <c r="CW517" s="142">
        <v>0</v>
      </c>
      <c r="CX517" s="142">
        <v>0</v>
      </c>
      <c r="CY517" s="142">
        <v>0</v>
      </c>
      <c r="CZ517" s="142">
        <v>0</v>
      </c>
      <c r="DA517" s="144">
        <v>0</v>
      </c>
      <c r="DB517" s="142">
        <v>0</v>
      </c>
      <c r="DC517" s="142">
        <v>0</v>
      </c>
      <c r="DD517" s="144">
        <v>0</v>
      </c>
      <c r="DE517" s="144">
        <v>0</v>
      </c>
      <c r="DF517" s="143">
        <v>0</v>
      </c>
    </row>
    <row r="518" spans="1:110" ht="12.75" hidden="1" customHeight="1" outlineLevel="2" x14ac:dyDescent="0.25">
      <c r="A518" s="141">
        <v>4700</v>
      </c>
      <c r="B518" s="141" t="s">
        <v>735</v>
      </c>
      <c r="C518" s="141"/>
      <c r="D518" s="141"/>
      <c r="E518" s="141"/>
      <c r="F518" s="142">
        <v>0</v>
      </c>
      <c r="G518" s="142">
        <v>0</v>
      </c>
      <c r="H518" s="142">
        <v>21872.922846276928</v>
      </c>
      <c r="I518" s="142">
        <v>21872.922846276928</v>
      </c>
      <c r="J518" s="142">
        <v>21872.922846276928</v>
      </c>
      <c r="K518" s="142">
        <v>21872.922846276928</v>
      </c>
      <c r="L518" s="142">
        <v>21872.922846276928</v>
      </c>
      <c r="M518" s="142">
        <v>21872.922846276928</v>
      </c>
      <c r="N518" s="142">
        <v>21872.922846276928</v>
      </c>
      <c r="O518" s="142">
        <v>21872.922846276928</v>
      </c>
      <c r="P518" s="142">
        <v>21872.922846276928</v>
      </c>
      <c r="Q518" s="142">
        <v>21872.922846276928</v>
      </c>
      <c r="R518" s="142" t="s">
        <v>61</v>
      </c>
      <c r="S518" s="142">
        <v>218729.22846276927</v>
      </c>
      <c r="T518" s="143">
        <v>0</v>
      </c>
      <c r="U518" s="144"/>
      <c r="V518" s="144"/>
      <c r="W518" s="144"/>
      <c r="X518" s="144"/>
      <c r="Y518" s="142">
        <v>0</v>
      </c>
      <c r="Z518" s="142">
        <v>0</v>
      </c>
      <c r="AA518" s="142">
        <v>27902.0663363077</v>
      </c>
      <c r="AB518" s="142">
        <v>27902.0663363077</v>
      </c>
      <c r="AC518" s="142">
        <v>27902.0663363077</v>
      </c>
      <c r="AD518" s="142">
        <v>27902.0663363077</v>
      </c>
      <c r="AE518" s="142">
        <v>27902.0663363077</v>
      </c>
      <c r="AF518" s="142">
        <v>27902.0663363077</v>
      </c>
      <c r="AG518" s="144">
        <v>27902.0663363077</v>
      </c>
      <c r="AH518" s="142">
        <v>27902.0663363077</v>
      </c>
      <c r="AI518" s="142">
        <v>27902.0663363077</v>
      </c>
      <c r="AJ518" s="144">
        <v>27902.0663363077</v>
      </c>
      <c r="AK518" s="144">
        <v>279020.66336307698</v>
      </c>
      <c r="AL518" s="143">
        <v>0</v>
      </c>
      <c r="AM518" s="144"/>
      <c r="AN518" s="144"/>
      <c r="AO518" s="144"/>
      <c r="AP518" s="144"/>
      <c r="AQ518" s="142">
        <v>0</v>
      </c>
      <c r="AR518" s="142">
        <v>0</v>
      </c>
      <c r="AS518" s="142">
        <v>28437.58092064616</v>
      </c>
      <c r="AT518" s="142">
        <v>28437.58092064616</v>
      </c>
      <c r="AU518" s="142">
        <v>28437.58092064616</v>
      </c>
      <c r="AV518" s="142">
        <v>28437.58092064616</v>
      </c>
      <c r="AW518" s="142">
        <v>28437.58092064616</v>
      </c>
      <c r="AX518" s="142">
        <v>28437.58092064616</v>
      </c>
      <c r="AY518" s="144">
        <v>28437.58092064616</v>
      </c>
      <c r="AZ518" s="142">
        <v>28437.58092064616</v>
      </c>
      <c r="BA518" s="142">
        <v>28437.58092064616</v>
      </c>
      <c r="BB518" s="144">
        <v>28437.58092064616</v>
      </c>
      <c r="BC518" s="144">
        <v>284375.80920646159</v>
      </c>
      <c r="BD518" s="143">
        <v>0</v>
      </c>
      <c r="BE518" s="144"/>
      <c r="BF518" s="144"/>
      <c r="BG518" s="144"/>
      <c r="BH518" s="144"/>
      <c r="BI518" s="142">
        <v>0</v>
      </c>
      <c r="BJ518" s="142">
        <v>0</v>
      </c>
      <c r="BK518" s="142">
        <v>28973.095504984623</v>
      </c>
      <c r="BL518" s="142">
        <v>28973.095504984623</v>
      </c>
      <c r="BM518" s="142">
        <v>28973.095504984623</v>
      </c>
      <c r="BN518" s="142">
        <v>28973.095504984623</v>
      </c>
      <c r="BO518" s="142">
        <v>28973.095504984623</v>
      </c>
      <c r="BP518" s="142">
        <v>28973.095504984623</v>
      </c>
      <c r="BQ518" s="144">
        <v>28973.095504984623</v>
      </c>
      <c r="BR518" s="142">
        <v>28973.095504984623</v>
      </c>
      <c r="BS518" s="142">
        <v>28973.095504984623</v>
      </c>
      <c r="BT518" s="144">
        <v>28973.095504984623</v>
      </c>
      <c r="BU518" s="144">
        <v>289730.9550498462</v>
      </c>
      <c r="BV518" s="143">
        <v>0</v>
      </c>
      <c r="BW518" s="144"/>
      <c r="BX518" s="144"/>
      <c r="BY518" s="144"/>
      <c r="BZ518" s="144"/>
      <c r="CA518" s="142">
        <v>0</v>
      </c>
      <c r="CB518" s="142">
        <v>0</v>
      </c>
      <c r="CC518" s="142">
        <v>29459.926945292311</v>
      </c>
      <c r="CD518" s="142">
        <v>29459.926945292311</v>
      </c>
      <c r="CE518" s="142">
        <v>29459.926945292311</v>
      </c>
      <c r="CF518" s="142">
        <v>29459.926945292311</v>
      </c>
      <c r="CG518" s="142">
        <v>29459.926945292311</v>
      </c>
      <c r="CH518" s="142">
        <v>29459.926945292311</v>
      </c>
      <c r="CI518" s="144">
        <v>29459.926945292311</v>
      </c>
      <c r="CJ518" s="142">
        <v>29459.926945292311</v>
      </c>
      <c r="CK518" s="142">
        <v>29459.926945292311</v>
      </c>
      <c r="CL518" s="144">
        <v>29459.926945292311</v>
      </c>
      <c r="CM518" s="144">
        <v>294599.26945292309</v>
      </c>
      <c r="CN518" s="143">
        <v>0</v>
      </c>
      <c r="CO518" s="144"/>
      <c r="CP518" s="144"/>
      <c r="CQ518" s="144"/>
      <c r="CR518" s="144"/>
      <c r="CS518" s="142">
        <v>0</v>
      </c>
      <c r="CT518" s="142">
        <v>0</v>
      </c>
      <c r="CU518" s="142">
        <v>30343.724753651084</v>
      </c>
      <c r="CV518" s="142">
        <v>30343.724753651084</v>
      </c>
      <c r="CW518" s="142">
        <v>30343.724753651084</v>
      </c>
      <c r="CX518" s="142">
        <v>30343.724753651084</v>
      </c>
      <c r="CY518" s="142">
        <v>30343.724753651084</v>
      </c>
      <c r="CZ518" s="142">
        <v>30343.724753651084</v>
      </c>
      <c r="DA518" s="144">
        <v>30343.724753651084</v>
      </c>
      <c r="DB518" s="142">
        <v>30343.724753651084</v>
      </c>
      <c r="DC518" s="142">
        <v>30343.724753651084</v>
      </c>
      <c r="DD518" s="144">
        <v>30343.724753651084</v>
      </c>
      <c r="DE518" s="144">
        <v>303437.24753651081</v>
      </c>
      <c r="DF518" s="143">
        <v>0</v>
      </c>
    </row>
    <row r="519" spans="1:110" ht="12.75" hidden="1" customHeight="1" outlineLevel="2" x14ac:dyDescent="0.25">
      <c r="A519" s="141">
        <v>4710</v>
      </c>
      <c r="B519" s="141" t="s">
        <v>736</v>
      </c>
      <c r="C519" s="141"/>
      <c r="D519" s="141"/>
      <c r="E519" s="141"/>
      <c r="F519" s="142">
        <v>0</v>
      </c>
      <c r="G519" s="142">
        <v>0</v>
      </c>
      <c r="H519" s="142">
        <v>0</v>
      </c>
      <c r="I519" s="142">
        <v>0</v>
      </c>
      <c r="J519" s="142">
        <v>0</v>
      </c>
      <c r="K519" s="142">
        <v>0</v>
      </c>
      <c r="L519" s="142">
        <v>0</v>
      </c>
      <c r="M519" s="142">
        <v>0</v>
      </c>
      <c r="N519" s="142">
        <v>0</v>
      </c>
      <c r="O519" s="142">
        <v>0</v>
      </c>
      <c r="P519" s="142">
        <v>0</v>
      </c>
      <c r="Q519" s="142">
        <v>0</v>
      </c>
      <c r="R519" s="142" t="s">
        <v>61</v>
      </c>
      <c r="S519" s="142">
        <v>0</v>
      </c>
      <c r="T519" s="143">
        <v>0</v>
      </c>
      <c r="U519" s="144"/>
      <c r="V519" s="144"/>
      <c r="W519" s="144"/>
      <c r="X519" s="144"/>
      <c r="Y519" s="142">
        <v>0</v>
      </c>
      <c r="Z519" s="142">
        <v>0</v>
      </c>
      <c r="AA519" s="142">
        <v>0</v>
      </c>
      <c r="AB519" s="142">
        <v>0</v>
      </c>
      <c r="AC519" s="142">
        <v>0</v>
      </c>
      <c r="AD519" s="142">
        <v>0</v>
      </c>
      <c r="AE519" s="142">
        <v>0</v>
      </c>
      <c r="AF519" s="142">
        <v>0</v>
      </c>
      <c r="AG519" s="144">
        <v>0</v>
      </c>
      <c r="AH519" s="142">
        <v>0</v>
      </c>
      <c r="AI519" s="142">
        <v>0</v>
      </c>
      <c r="AJ519" s="144">
        <v>0</v>
      </c>
      <c r="AK519" s="144">
        <v>0</v>
      </c>
      <c r="AL519" s="143">
        <v>0</v>
      </c>
      <c r="AM519" s="144"/>
      <c r="AN519" s="144"/>
      <c r="AO519" s="144"/>
      <c r="AP519" s="144"/>
      <c r="AQ519" s="142">
        <v>0</v>
      </c>
      <c r="AR519" s="142">
        <v>0</v>
      </c>
      <c r="AS519" s="142">
        <v>0</v>
      </c>
      <c r="AT519" s="142">
        <v>0</v>
      </c>
      <c r="AU519" s="142">
        <v>0</v>
      </c>
      <c r="AV519" s="142">
        <v>0</v>
      </c>
      <c r="AW519" s="142">
        <v>0</v>
      </c>
      <c r="AX519" s="142">
        <v>0</v>
      </c>
      <c r="AY519" s="144">
        <v>0</v>
      </c>
      <c r="AZ519" s="142">
        <v>0</v>
      </c>
      <c r="BA519" s="142">
        <v>0</v>
      </c>
      <c r="BB519" s="144">
        <v>0</v>
      </c>
      <c r="BC519" s="144">
        <v>0</v>
      </c>
      <c r="BD519" s="143">
        <v>0</v>
      </c>
      <c r="BE519" s="144"/>
      <c r="BF519" s="144"/>
      <c r="BG519" s="144"/>
      <c r="BH519" s="144"/>
      <c r="BI519" s="142">
        <v>0</v>
      </c>
      <c r="BJ519" s="142">
        <v>0</v>
      </c>
      <c r="BK519" s="142">
        <v>0</v>
      </c>
      <c r="BL519" s="142">
        <v>0</v>
      </c>
      <c r="BM519" s="142">
        <v>0</v>
      </c>
      <c r="BN519" s="142">
        <v>0</v>
      </c>
      <c r="BO519" s="142">
        <v>0</v>
      </c>
      <c r="BP519" s="142">
        <v>0</v>
      </c>
      <c r="BQ519" s="144">
        <v>0</v>
      </c>
      <c r="BR519" s="142">
        <v>0</v>
      </c>
      <c r="BS519" s="142">
        <v>0</v>
      </c>
      <c r="BT519" s="144">
        <v>0</v>
      </c>
      <c r="BU519" s="144">
        <v>0</v>
      </c>
      <c r="BV519" s="143">
        <v>0</v>
      </c>
      <c r="BW519" s="144"/>
      <c r="BX519" s="144"/>
      <c r="BY519" s="144"/>
      <c r="BZ519" s="144"/>
      <c r="CA519" s="142">
        <v>0</v>
      </c>
      <c r="CB519" s="142">
        <v>0</v>
      </c>
      <c r="CC519" s="142">
        <v>0</v>
      </c>
      <c r="CD519" s="142">
        <v>0</v>
      </c>
      <c r="CE519" s="142">
        <v>0</v>
      </c>
      <c r="CF519" s="142">
        <v>0</v>
      </c>
      <c r="CG519" s="142">
        <v>0</v>
      </c>
      <c r="CH519" s="142">
        <v>0</v>
      </c>
      <c r="CI519" s="144">
        <v>0</v>
      </c>
      <c r="CJ519" s="142">
        <v>0</v>
      </c>
      <c r="CK519" s="142">
        <v>0</v>
      </c>
      <c r="CL519" s="144">
        <v>0</v>
      </c>
      <c r="CM519" s="144">
        <v>0</v>
      </c>
      <c r="CN519" s="143">
        <v>0</v>
      </c>
      <c r="CO519" s="144"/>
      <c r="CP519" s="144"/>
      <c r="CQ519" s="144"/>
      <c r="CR519" s="144"/>
      <c r="CS519" s="142">
        <v>0</v>
      </c>
      <c r="CT519" s="142">
        <v>0</v>
      </c>
      <c r="CU519" s="142">
        <v>0</v>
      </c>
      <c r="CV519" s="142">
        <v>0</v>
      </c>
      <c r="CW519" s="142">
        <v>0</v>
      </c>
      <c r="CX519" s="142">
        <v>0</v>
      </c>
      <c r="CY519" s="142">
        <v>0</v>
      </c>
      <c r="CZ519" s="142">
        <v>0</v>
      </c>
      <c r="DA519" s="144">
        <v>0</v>
      </c>
      <c r="DB519" s="142">
        <v>0</v>
      </c>
      <c r="DC519" s="142">
        <v>0</v>
      </c>
      <c r="DD519" s="144">
        <v>0</v>
      </c>
      <c r="DE519" s="144">
        <v>0</v>
      </c>
      <c r="DF519" s="143">
        <v>0</v>
      </c>
    </row>
    <row r="520" spans="1:110" ht="12.75" hidden="1" customHeight="1" outlineLevel="2" x14ac:dyDescent="0.25">
      <c r="A520" s="141">
        <v>4720</v>
      </c>
      <c r="B520" s="141" t="s">
        <v>738</v>
      </c>
      <c r="C520" s="141"/>
      <c r="D520" s="141"/>
      <c r="E520" s="141"/>
      <c r="F520" s="142">
        <v>0</v>
      </c>
      <c r="G520" s="142">
        <v>333.33333333333331</v>
      </c>
      <c r="H520" s="142">
        <v>166.66666666666666</v>
      </c>
      <c r="I520" s="142">
        <v>166.66666666666666</v>
      </c>
      <c r="J520" s="142">
        <v>166.66666666666666</v>
      </c>
      <c r="K520" s="142">
        <v>166.66666666666666</v>
      </c>
      <c r="L520" s="142">
        <v>166.66666666666666</v>
      </c>
      <c r="M520" s="142">
        <v>166.66666666666666</v>
      </c>
      <c r="N520" s="142">
        <v>166.66666666666666</v>
      </c>
      <c r="O520" s="142">
        <v>166.66666666666666</v>
      </c>
      <c r="P520" s="142">
        <v>166.66666666666666</v>
      </c>
      <c r="Q520" s="142">
        <v>166.66666666666666</v>
      </c>
      <c r="R520" s="142" t="s">
        <v>61</v>
      </c>
      <c r="S520" s="142">
        <v>2000</v>
      </c>
      <c r="T520" s="143">
        <v>0</v>
      </c>
      <c r="U520" s="144"/>
      <c r="V520" s="144"/>
      <c r="W520" s="144"/>
      <c r="X520" s="144"/>
      <c r="Y520" s="142">
        <v>1250</v>
      </c>
      <c r="Z520" s="142">
        <v>1250</v>
      </c>
      <c r="AA520" s="142">
        <v>1250</v>
      </c>
      <c r="AB520" s="142">
        <v>1250</v>
      </c>
      <c r="AC520" s="142">
        <v>1250</v>
      </c>
      <c r="AD520" s="142">
        <v>1250</v>
      </c>
      <c r="AE520" s="142">
        <v>1250</v>
      </c>
      <c r="AF520" s="142">
        <v>1250</v>
      </c>
      <c r="AG520" s="144">
        <v>1250</v>
      </c>
      <c r="AH520" s="142">
        <v>1250</v>
      </c>
      <c r="AI520" s="142">
        <v>1250</v>
      </c>
      <c r="AJ520" s="144">
        <v>1250</v>
      </c>
      <c r="AK520" s="144">
        <v>15000</v>
      </c>
      <c r="AL520" s="143">
        <v>0</v>
      </c>
      <c r="AM520" s="144"/>
      <c r="AN520" s="144"/>
      <c r="AO520" s="144"/>
      <c r="AP520" s="144"/>
      <c r="AQ520" s="142">
        <v>1287.5</v>
      </c>
      <c r="AR520" s="142">
        <v>1287.5</v>
      </c>
      <c r="AS520" s="142">
        <v>1287.5</v>
      </c>
      <c r="AT520" s="142">
        <v>1287.5</v>
      </c>
      <c r="AU520" s="142">
        <v>1287.5</v>
      </c>
      <c r="AV520" s="142">
        <v>1287.5</v>
      </c>
      <c r="AW520" s="142">
        <v>1287.5</v>
      </c>
      <c r="AX520" s="142">
        <v>1287.5</v>
      </c>
      <c r="AY520" s="144">
        <v>1287.5</v>
      </c>
      <c r="AZ520" s="142">
        <v>1287.5</v>
      </c>
      <c r="BA520" s="142">
        <v>1287.5</v>
      </c>
      <c r="BB520" s="144">
        <v>1287.5</v>
      </c>
      <c r="BC520" s="144">
        <v>15450</v>
      </c>
      <c r="BD520" s="143">
        <v>0</v>
      </c>
      <c r="BE520" s="144"/>
      <c r="BF520" s="144"/>
      <c r="BG520" s="144"/>
      <c r="BH520" s="144"/>
      <c r="BI520" s="142">
        <v>1326.125</v>
      </c>
      <c r="BJ520" s="142">
        <v>1326.125</v>
      </c>
      <c r="BK520" s="142">
        <v>1326.125</v>
      </c>
      <c r="BL520" s="142">
        <v>1326.125</v>
      </c>
      <c r="BM520" s="142">
        <v>1326.125</v>
      </c>
      <c r="BN520" s="142">
        <v>1326.125</v>
      </c>
      <c r="BO520" s="142">
        <v>1326.125</v>
      </c>
      <c r="BP520" s="142">
        <v>1326.125</v>
      </c>
      <c r="BQ520" s="144">
        <v>1326.125</v>
      </c>
      <c r="BR520" s="142">
        <v>1326.125</v>
      </c>
      <c r="BS520" s="142">
        <v>1326.125</v>
      </c>
      <c r="BT520" s="144">
        <v>1326.125</v>
      </c>
      <c r="BU520" s="144">
        <v>15913.5</v>
      </c>
      <c r="BV520" s="143">
        <v>0</v>
      </c>
      <c r="BW520" s="144"/>
      <c r="BX520" s="144"/>
      <c r="BY520" s="144"/>
      <c r="BZ520" s="144"/>
      <c r="CA520" s="142">
        <v>1365.9087499999998</v>
      </c>
      <c r="CB520" s="142">
        <v>1365.9087499999998</v>
      </c>
      <c r="CC520" s="142">
        <v>1365.9087499999998</v>
      </c>
      <c r="CD520" s="142">
        <v>1365.9087499999998</v>
      </c>
      <c r="CE520" s="142">
        <v>1365.9087499999998</v>
      </c>
      <c r="CF520" s="142">
        <v>1365.9087499999998</v>
      </c>
      <c r="CG520" s="142">
        <v>1365.9087499999998</v>
      </c>
      <c r="CH520" s="142">
        <v>1365.9087499999998</v>
      </c>
      <c r="CI520" s="144">
        <v>1365.9087499999998</v>
      </c>
      <c r="CJ520" s="142">
        <v>1365.9087499999998</v>
      </c>
      <c r="CK520" s="142">
        <v>1365.9087499999998</v>
      </c>
      <c r="CL520" s="144">
        <v>1365.9087499999998</v>
      </c>
      <c r="CM520" s="144">
        <v>16390.904999999999</v>
      </c>
      <c r="CN520" s="143">
        <v>0</v>
      </c>
      <c r="CO520" s="144"/>
      <c r="CP520" s="144"/>
      <c r="CQ520" s="144"/>
      <c r="CR520" s="144"/>
      <c r="CS520" s="142">
        <v>1406.8860124999997</v>
      </c>
      <c r="CT520" s="142">
        <v>1406.8860124999997</v>
      </c>
      <c r="CU520" s="142">
        <v>1406.8860124999997</v>
      </c>
      <c r="CV520" s="142">
        <v>1406.8860124999997</v>
      </c>
      <c r="CW520" s="142">
        <v>1406.8860124999997</v>
      </c>
      <c r="CX520" s="142">
        <v>1406.8860124999997</v>
      </c>
      <c r="CY520" s="142">
        <v>1406.8860124999997</v>
      </c>
      <c r="CZ520" s="142">
        <v>1406.8860124999997</v>
      </c>
      <c r="DA520" s="144">
        <v>1406.8860124999997</v>
      </c>
      <c r="DB520" s="142">
        <v>1406.8860124999997</v>
      </c>
      <c r="DC520" s="142">
        <v>1406.8860124999997</v>
      </c>
      <c r="DD520" s="144">
        <v>1406.8860124999997</v>
      </c>
      <c r="DE520" s="144">
        <v>16882.632149999998</v>
      </c>
      <c r="DF520" s="143">
        <v>0</v>
      </c>
    </row>
    <row r="521" spans="1:110" ht="12.75" hidden="1" customHeight="1" outlineLevel="2" x14ac:dyDescent="0.25">
      <c r="A521" s="141">
        <v>4999</v>
      </c>
      <c r="B521" s="141" t="s">
        <v>739</v>
      </c>
      <c r="C521" s="141"/>
      <c r="D521" s="141"/>
      <c r="E521" s="141"/>
      <c r="F521" s="142">
        <v>0</v>
      </c>
      <c r="G521" s="142">
        <v>0</v>
      </c>
      <c r="H521" s="142">
        <v>0</v>
      </c>
      <c r="I521" s="142">
        <v>0</v>
      </c>
      <c r="J521" s="142">
        <v>0</v>
      </c>
      <c r="K521" s="142">
        <v>0</v>
      </c>
      <c r="L521" s="142">
        <v>0</v>
      </c>
      <c r="M521" s="142">
        <v>0</v>
      </c>
      <c r="N521" s="142">
        <v>0</v>
      </c>
      <c r="O521" s="142">
        <v>0</v>
      </c>
      <c r="P521" s="142">
        <v>0</v>
      </c>
      <c r="Q521" s="142">
        <v>0</v>
      </c>
      <c r="R521" s="142" t="s">
        <v>61</v>
      </c>
      <c r="S521" s="142">
        <v>0</v>
      </c>
      <c r="T521" s="143">
        <v>0</v>
      </c>
      <c r="U521" s="144"/>
      <c r="V521" s="144"/>
      <c r="W521" s="144"/>
      <c r="X521" s="144"/>
      <c r="Y521" s="142">
        <v>0</v>
      </c>
      <c r="Z521" s="142">
        <v>0</v>
      </c>
      <c r="AA521" s="142">
        <v>0</v>
      </c>
      <c r="AB521" s="142">
        <v>0</v>
      </c>
      <c r="AC521" s="142">
        <v>0</v>
      </c>
      <c r="AD521" s="142">
        <v>0</v>
      </c>
      <c r="AE521" s="142">
        <v>0</v>
      </c>
      <c r="AF521" s="142">
        <v>0</v>
      </c>
      <c r="AG521" s="144">
        <v>0</v>
      </c>
      <c r="AH521" s="142">
        <v>0</v>
      </c>
      <c r="AI521" s="142">
        <v>0</v>
      </c>
      <c r="AJ521" s="144">
        <v>0</v>
      </c>
      <c r="AK521" s="144">
        <v>0</v>
      </c>
      <c r="AL521" s="143">
        <v>0</v>
      </c>
      <c r="AM521" s="144"/>
      <c r="AN521" s="144"/>
      <c r="AO521" s="144"/>
      <c r="AP521" s="144"/>
      <c r="AQ521" s="142">
        <v>0</v>
      </c>
      <c r="AR521" s="142">
        <v>0</v>
      </c>
      <c r="AS521" s="142">
        <v>0</v>
      </c>
      <c r="AT521" s="142">
        <v>0</v>
      </c>
      <c r="AU521" s="142">
        <v>0</v>
      </c>
      <c r="AV521" s="142">
        <v>0</v>
      </c>
      <c r="AW521" s="142">
        <v>0</v>
      </c>
      <c r="AX521" s="142">
        <v>0</v>
      </c>
      <c r="AY521" s="144">
        <v>0</v>
      </c>
      <c r="AZ521" s="142">
        <v>0</v>
      </c>
      <c r="BA521" s="142">
        <v>0</v>
      </c>
      <c r="BB521" s="144">
        <v>0</v>
      </c>
      <c r="BC521" s="144">
        <v>0</v>
      </c>
      <c r="BD521" s="143">
        <v>0</v>
      </c>
      <c r="BE521" s="144"/>
      <c r="BF521" s="144"/>
      <c r="BG521" s="144"/>
      <c r="BH521" s="144"/>
      <c r="BI521" s="142">
        <v>0</v>
      </c>
      <c r="BJ521" s="142">
        <v>0</v>
      </c>
      <c r="BK521" s="142">
        <v>0</v>
      </c>
      <c r="BL521" s="142">
        <v>0</v>
      </c>
      <c r="BM521" s="142">
        <v>0</v>
      </c>
      <c r="BN521" s="142">
        <v>0</v>
      </c>
      <c r="BO521" s="142">
        <v>0</v>
      </c>
      <c r="BP521" s="142">
        <v>0</v>
      </c>
      <c r="BQ521" s="144">
        <v>0</v>
      </c>
      <c r="BR521" s="142">
        <v>0</v>
      </c>
      <c r="BS521" s="142">
        <v>0</v>
      </c>
      <c r="BT521" s="144">
        <v>0</v>
      </c>
      <c r="BU521" s="144">
        <v>0</v>
      </c>
      <c r="BV521" s="143">
        <v>0</v>
      </c>
      <c r="BW521" s="144"/>
      <c r="BX521" s="144"/>
      <c r="BY521" s="144"/>
      <c r="BZ521" s="144"/>
      <c r="CA521" s="142">
        <v>0</v>
      </c>
      <c r="CB521" s="142">
        <v>0</v>
      </c>
      <c r="CC521" s="142">
        <v>0</v>
      </c>
      <c r="CD521" s="142">
        <v>0</v>
      </c>
      <c r="CE521" s="142">
        <v>0</v>
      </c>
      <c r="CF521" s="142">
        <v>0</v>
      </c>
      <c r="CG521" s="142">
        <v>0</v>
      </c>
      <c r="CH521" s="142">
        <v>0</v>
      </c>
      <c r="CI521" s="144">
        <v>0</v>
      </c>
      <c r="CJ521" s="142">
        <v>0</v>
      </c>
      <c r="CK521" s="142">
        <v>0</v>
      </c>
      <c r="CL521" s="144">
        <v>0</v>
      </c>
      <c r="CM521" s="144">
        <v>0</v>
      </c>
      <c r="CN521" s="143">
        <v>0</v>
      </c>
      <c r="CO521" s="144"/>
      <c r="CP521" s="144"/>
      <c r="CQ521" s="144"/>
      <c r="CR521" s="144"/>
      <c r="CS521" s="142">
        <v>0</v>
      </c>
      <c r="CT521" s="142">
        <v>0</v>
      </c>
      <c r="CU521" s="142">
        <v>0</v>
      </c>
      <c r="CV521" s="142">
        <v>0</v>
      </c>
      <c r="CW521" s="142">
        <v>0</v>
      </c>
      <c r="CX521" s="142">
        <v>0</v>
      </c>
      <c r="CY521" s="142">
        <v>0</v>
      </c>
      <c r="CZ521" s="142">
        <v>0</v>
      </c>
      <c r="DA521" s="144">
        <v>0</v>
      </c>
      <c r="DB521" s="142">
        <v>0</v>
      </c>
      <c r="DC521" s="142">
        <v>0</v>
      </c>
      <c r="DD521" s="144">
        <v>0</v>
      </c>
      <c r="DE521" s="144">
        <v>0</v>
      </c>
      <c r="DF521" s="143">
        <v>0</v>
      </c>
    </row>
    <row r="522" spans="1:110" ht="12.75" hidden="1" customHeight="1" outlineLevel="2" x14ac:dyDescent="0.25">
      <c r="A522" s="141" t="s">
        <v>451</v>
      </c>
      <c r="B522" s="141" t="s">
        <v>740</v>
      </c>
      <c r="C522" s="141"/>
      <c r="D522" s="141"/>
      <c r="E522" s="141"/>
      <c r="F522" s="142">
        <v>0</v>
      </c>
      <c r="G522" s="142">
        <v>0</v>
      </c>
      <c r="H522" s="142">
        <v>0</v>
      </c>
      <c r="I522" s="142">
        <v>0</v>
      </c>
      <c r="J522" s="142">
        <v>0</v>
      </c>
      <c r="K522" s="142">
        <v>0</v>
      </c>
      <c r="L522" s="142">
        <v>0</v>
      </c>
      <c r="M522" s="142">
        <v>0</v>
      </c>
      <c r="N522" s="142">
        <v>0</v>
      </c>
      <c r="O522" s="142">
        <v>0</v>
      </c>
      <c r="P522" s="142">
        <v>0</v>
      </c>
      <c r="Q522" s="142">
        <v>0</v>
      </c>
      <c r="R522" s="142" t="s">
        <v>61</v>
      </c>
      <c r="S522" s="142">
        <v>0</v>
      </c>
      <c r="T522" s="143">
        <v>0</v>
      </c>
      <c r="U522" s="144"/>
      <c r="V522" s="144"/>
      <c r="W522" s="144"/>
      <c r="X522" s="144"/>
      <c r="Y522" s="142">
        <v>0</v>
      </c>
      <c r="Z522" s="142">
        <v>0</v>
      </c>
      <c r="AA522" s="142">
        <v>0</v>
      </c>
      <c r="AB522" s="142">
        <v>0</v>
      </c>
      <c r="AC522" s="142">
        <v>0</v>
      </c>
      <c r="AD522" s="142">
        <v>0</v>
      </c>
      <c r="AE522" s="142">
        <v>0</v>
      </c>
      <c r="AF522" s="142">
        <v>0</v>
      </c>
      <c r="AG522" s="144">
        <v>0</v>
      </c>
      <c r="AH522" s="142">
        <v>0</v>
      </c>
      <c r="AI522" s="142">
        <v>0</v>
      </c>
      <c r="AJ522" s="144">
        <v>0</v>
      </c>
      <c r="AK522" s="144">
        <v>0</v>
      </c>
      <c r="AL522" s="143">
        <v>0</v>
      </c>
      <c r="AM522" s="144"/>
      <c r="AN522" s="144"/>
      <c r="AO522" s="144"/>
      <c r="AP522" s="144"/>
      <c r="AQ522" s="142">
        <v>0</v>
      </c>
      <c r="AR522" s="142">
        <v>0</v>
      </c>
      <c r="AS522" s="142">
        <v>0</v>
      </c>
      <c r="AT522" s="142">
        <v>0</v>
      </c>
      <c r="AU522" s="142">
        <v>0</v>
      </c>
      <c r="AV522" s="142">
        <v>0</v>
      </c>
      <c r="AW522" s="142">
        <v>0</v>
      </c>
      <c r="AX522" s="142">
        <v>0</v>
      </c>
      <c r="AY522" s="144">
        <v>0</v>
      </c>
      <c r="AZ522" s="142">
        <v>0</v>
      </c>
      <c r="BA522" s="142">
        <v>0</v>
      </c>
      <c r="BB522" s="144">
        <v>0</v>
      </c>
      <c r="BC522" s="144">
        <v>0</v>
      </c>
      <c r="BD522" s="143">
        <v>0</v>
      </c>
      <c r="BE522" s="144"/>
      <c r="BF522" s="144"/>
      <c r="BG522" s="144"/>
      <c r="BH522" s="144"/>
      <c r="BI522" s="142">
        <v>0</v>
      </c>
      <c r="BJ522" s="142">
        <v>0</v>
      </c>
      <c r="BK522" s="142">
        <v>0</v>
      </c>
      <c r="BL522" s="142">
        <v>0</v>
      </c>
      <c r="BM522" s="142">
        <v>0</v>
      </c>
      <c r="BN522" s="142">
        <v>0</v>
      </c>
      <c r="BO522" s="142">
        <v>0</v>
      </c>
      <c r="BP522" s="142">
        <v>0</v>
      </c>
      <c r="BQ522" s="144">
        <v>0</v>
      </c>
      <c r="BR522" s="142">
        <v>0</v>
      </c>
      <c r="BS522" s="142">
        <v>0</v>
      </c>
      <c r="BT522" s="144">
        <v>0</v>
      </c>
      <c r="BU522" s="144">
        <v>0</v>
      </c>
      <c r="BV522" s="143">
        <v>0</v>
      </c>
      <c r="BW522" s="144"/>
      <c r="BX522" s="144"/>
      <c r="BY522" s="144"/>
      <c r="BZ522" s="144"/>
      <c r="CA522" s="142">
        <v>0</v>
      </c>
      <c r="CB522" s="142">
        <v>0</v>
      </c>
      <c r="CC522" s="142">
        <v>0</v>
      </c>
      <c r="CD522" s="142">
        <v>0</v>
      </c>
      <c r="CE522" s="142">
        <v>0</v>
      </c>
      <c r="CF522" s="142">
        <v>0</v>
      </c>
      <c r="CG522" s="142">
        <v>0</v>
      </c>
      <c r="CH522" s="142">
        <v>0</v>
      </c>
      <c r="CI522" s="144">
        <v>0</v>
      </c>
      <c r="CJ522" s="142">
        <v>0</v>
      </c>
      <c r="CK522" s="142">
        <v>0</v>
      </c>
      <c r="CL522" s="144">
        <v>0</v>
      </c>
      <c r="CM522" s="144">
        <v>0</v>
      </c>
      <c r="CN522" s="143">
        <v>0</v>
      </c>
      <c r="CO522" s="144"/>
      <c r="CP522" s="144"/>
      <c r="CQ522" s="144"/>
      <c r="CR522" s="144"/>
      <c r="CS522" s="142">
        <v>0</v>
      </c>
      <c r="CT522" s="142">
        <v>0</v>
      </c>
      <c r="CU522" s="142">
        <v>0</v>
      </c>
      <c r="CV522" s="142">
        <v>0</v>
      </c>
      <c r="CW522" s="142">
        <v>0</v>
      </c>
      <c r="CX522" s="142">
        <v>0</v>
      </c>
      <c r="CY522" s="142">
        <v>0</v>
      </c>
      <c r="CZ522" s="142">
        <v>0</v>
      </c>
      <c r="DA522" s="144">
        <v>0</v>
      </c>
      <c r="DB522" s="142">
        <v>0</v>
      </c>
      <c r="DC522" s="142">
        <v>0</v>
      </c>
      <c r="DD522" s="144">
        <v>0</v>
      </c>
      <c r="DE522" s="144">
        <v>0</v>
      </c>
      <c r="DF522" s="143">
        <v>0</v>
      </c>
    </row>
    <row r="523" spans="1:110" ht="12.75" hidden="1" customHeight="1" outlineLevel="2" x14ac:dyDescent="0.25">
      <c r="A523" s="141" t="s">
        <v>451</v>
      </c>
      <c r="B523" s="141" t="s">
        <v>740</v>
      </c>
      <c r="C523" s="141"/>
      <c r="D523" s="141"/>
      <c r="E523" s="141"/>
      <c r="F523" s="142">
        <v>0</v>
      </c>
      <c r="G523" s="142">
        <v>0</v>
      </c>
      <c r="H523" s="142">
        <v>0</v>
      </c>
      <c r="I523" s="142">
        <v>0</v>
      </c>
      <c r="J523" s="142">
        <v>0</v>
      </c>
      <c r="K523" s="142">
        <v>0</v>
      </c>
      <c r="L523" s="142">
        <v>0</v>
      </c>
      <c r="M523" s="142">
        <v>0</v>
      </c>
      <c r="N523" s="142">
        <v>0</v>
      </c>
      <c r="O523" s="142">
        <v>0</v>
      </c>
      <c r="P523" s="142">
        <v>0</v>
      </c>
      <c r="Q523" s="142">
        <v>0</v>
      </c>
      <c r="R523" s="142" t="s">
        <v>61</v>
      </c>
      <c r="S523" s="142">
        <v>0</v>
      </c>
      <c r="T523" s="143">
        <v>0</v>
      </c>
      <c r="U523" s="144"/>
      <c r="V523" s="144"/>
      <c r="W523" s="144"/>
      <c r="X523" s="144"/>
      <c r="Y523" s="142">
        <v>0</v>
      </c>
      <c r="Z523" s="142">
        <v>0</v>
      </c>
      <c r="AA523" s="142">
        <v>0</v>
      </c>
      <c r="AB523" s="142">
        <v>0</v>
      </c>
      <c r="AC523" s="142">
        <v>0</v>
      </c>
      <c r="AD523" s="142">
        <v>0</v>
      </c>
      <c r="AE523" s="142">
        <v>0</v>
      </c>
      <c r="AF523" s="142">
        <v>0</v>
      </c>
      <c r="AG523" s="144">
        <v>0</v>
      </c>
      <c r="AH523" s="142">
        <v>0</v>
      </c>
      <c r="AI523" s="142">
        <v>0</v>
      </c>
      <c r="AJ523" s="144">
        <v>0</v>
      </c>
      <c r="AK523" s="144">
        <v>0</v>
      </c>
      <c r="AL523" s="143">
        <v>0</v>
      </c>
      <c r="AM523" s="144"/>
      <c r="AN523" s="144"/>
      <c r="AO523" s="144"/>
      <c r="AP523" s="144"/>
      <c r="AQ523" s="142">
        <v>0</v>
      </c>
      <c r="AR523" s="142">
        <v>0</v>
      </c>
      <c r="AS523" s="142">
        <v>0</v>
      </c>
      <c r="AT523" s="142">
        <v>0</v>
      </c>
      <c r="AU523" s="142">
        <v>0</v>
      </c>
      <c r="AV523" s="142">
        <v>0</v>
      </c>
      <c r="AW523" s="142">
        <v>0</v>
      </c>
      <c r="AX523" s="142">
        <v>0</v>
      </c>
      <c r="AY523" s="144">
        <v>0</v>
      </c>
      <c r="AZ523" s="142">
        <v>0</v>
      </c>
      <c r="BA523" s="142">
        <v>0</v>
      </c>
      <c r="BB523" s="144">
        <v>0</v>
      </c>
      <c r="BC523" s="144">
        <v>0</v>
      </c>
      <c r="BD523" s="143">
        <v>0</v>
      </c>
      <c r="BE523" s="144"/>
      <c r="BF523" s="144"/>
      <c r="BG523" s="144"/>
      <c r="BH523" s="144"/>
      <c r="BI523" s="142">
        <v>0</v>
      </c>
      <c r="BJ523" s="142">
        <v>0</v>
      </c>
      <c r="BK523" s="142">
        <v>0</v>
      </c>
      <c r="BL523" s="142">
        <v>0</v>
      </c>
      <c r="BM523" s="142">
        <v>0</v>
      </c>
      <c r="BN523" s="142">
        <v>0</v>
      </c>
      <c r="BO523" s="142">
        <v>0</v>
      </c>
      <c r="BP523" s="142">
        <v>0</v>
      </c>
      <c r="BQ523" s="144">
        <v>0</v>
      </c>
      <c r="BR523" s="142">
        <v>0</v>
      </c>
      <c r="BS523" s="142">
        <v>0</v>
      </c>
      <c r="BT523" s="144">
        <v>0</v>
      </c>
      <c r="BU523" s="144">
        <v>0</v>
      </c>
      <c r="BV523" s="143">
        <v>0</v>
      </c>
      <c r="BW523" s="144"/>
      <c r="BX523" s="144"/>
      <c r="BY523" s="144"/>
      <c r="BZ523" s="144"/>
      <c r="CA523" s="142">
        <v>0</v>
      </c>
      <c r="CB523" s="142">
        <v>0</v>
      </c>
      <c r="CC523" s="142">
        <v>0</v>
      </c>
      <c r="CD523" s="142">
        <v>0</v>
      </c>
      <c r="CE523" s="142">
        <v>0</v>
      </c>
      <c r="CF523" s="142">
        <v>0</v>
      </c>
      <c r="CG523" s="142">
        <v>0</v>
      </c>
      <c r="CH523" s="142">
        <v>0</v>
      </c>
      <c r="CI523" s="144">
        <v>0</v>
      </c>
      <c r="CJ523" s="142">
        <v>0</v>
      </c>
      <c r="CK523" s="142">
        <v>0</v>
      </c>
      <c r="CL523" s="144">
        <v>0</v>
      </c>
      <c r="CM523" s="144">
        <v>0</v>
      </c>
      <c r="CN523" s="143">
        <v>0</v>
      </c>
      <c r="CO523" s="144"/>
      <c r="CP523" s="144"/>
      <c r="CQ523" s="144"/>
      <c r="CR523" s="144"/>
      <c r="CS523" s="142">
        <v>0</v>
      </c>
      <c r="CT523" s="142">
        <v>0</v>
      </c>
      <c r="CU523" s="142">
        <v>0</v>
      </c>
      <c r="CV523" s="142">
        <v>0</v>
      </c>
      <c r="CW523" s="142">
        <v>0</v>
      </c>
      <c r="CX523" s="142">
        <v>0</v>
      </c>
      <c r="CY523" s="142">
        <v>0</v>
      </c>
      <c r="CZ523" s="142">
        <v>0</v>
      </c>
      <c r="DA523" s="144">
        <v>0</v>
      </c>
      <c r="DB523" s="142">
        <v>0</v>
      </c>
      <c r="DC523" s="142">
        <v>0</v>
      </c>
      <c r="DD523" s="144">
        <v>0</v>
      </c>
      <c r="DE523" s="144">
        <v>0</v>
      </c>
      <c r="DF523" s="143">
        <v>0</v>
      </c>
    </row>
    <row r="524" spans="1:110" ht="12.75" hidden="1" customHeight="1" outlineLevel="2" x14ac:dyDescent="0.25">
      <c r="A524" s="141" t="s">
        <v>451</v>
      </c>
      <c r="B524" s="141" t="s">
        <v>740</v>
      </c>
      <c r="C524" s="141"/>
      <c r="D524" s="141"/>
      <c r="E524" s="141"/>
      <c r="F524" s="142">
        <v>0</v>
      </c>
      <c r="G524" s="142">
        <v>0</v>
      </c>
      <c r="H524" s="142">
        <v>0</v>
      </c>
      <c r="I524" s="142">
        <v>0</v>
      </c>
      <c r="J524" s="142">
        <v>0</v>
      </c>
      <c r="K524" s="142">
        <v>0</v>
      </c>
      <c r="L524" s="142">
        <v>0</v>
      </c>
      <c r="M524" s="142">
        <v>0</v>
      </c>
      <c r="N524" s="142">
        <v>0</v>
      </c>
      <c r="O524" s="142">
        <v>0</v>
      </c>
      <c r="P524" s="142">
        <v>0</v>
      </c>
      <c r="Q524" s="142">
        <v>0</v>
      </c>
      <c r="R524" s="142" t="s">
        <v>61</v>
      </c>
      <c r="S524" s="142">
        <v>0</v>
      </c>
      <c r="T524" s="143">
        <v>0</v>
      </c>
      <c r="U524" s="144"/>
      <c r="V524" s="144"/>
      <c r="W524" s="144"/>
      <c r="X524" s="144"/>
      <c r="Y524" s="142">
        <v>0</v>
      </c>
      <c r="Z524" s="142">
        <v>0</v>
      </c>
      <c r="AA524" s="142">
        <v>0</v>
      </c>
      <c r="AB524" s="142">
        <v>0</v>
      </c>
      <c r="AC524" s="142">
        <v>0</v>
      </c>
      <c r="AD524" s="142">
        <v>0</v>
      </c>
      <c r="AE524" s="142">
        <v>0</v>
      </c>
      <c r="AF524" s="142">
        <v>0</v>
      </c>
      <c r="AG524" s="144">
        <v>0</v>
      </c>
      <c r="AH524" s="142">
        <v>0</v>
      </c>
      <c r="AI524" s="142">
        <v>0</v>
      </c>
      <c r="AJ524" s="144">
        <v>0</v>
      </c>
      <c r="AK524" s="144">
        <v>0</v>
      </c>
      <c r="AL524" s="143">
        <v>0</v>
      </c>
      <c r="AM524" s="144"/>
      <c r="AN524" s="144"/>
      <c r="AO524" s="144"/>
      <c r="AP524" s="144"/>
      <c r="AQ524" s="142">
        <v>0</v>
      </c>
      <c r="AR524" s="142">
        <v>0</v>
      </c>
      <c r="AS524" s="142">
        <v>0</v>
      </c>
      <c r="AT524" s="142">
        <v>0</v>
      </c>
      <c r="AU524" s="142">
        <v>0</v>
      </c>
      <c r="AV524" s="142">
        <v>0</v>
      </c>
      <c r="AW524" s="142">
        <v>0</v>
      </c>
      <c r="AX524" s="142">
        <v>0</v>
      </c>
      <c r="AY524" s="144">
        <v>0</v>
      </c>
      <c r="AZ524" s="142">
        <v>0</v>
      </c>
      <c r="BA524" s="142">
        <v>0</v>
      </c>
      <c r="BB524" s="144">
        <v>0</v>
      </c>
      <c r="BC524" s="144">
        <v>0</v>
      </c>
      <c r="BD524" s="143">
        <v>0</v>
      </c>
      <c r="BE524" s="144"/>
      <c r="BF524" s="144"/>
      <c r="BG524" s="144"/>
      <c r="BH524" s="144"/>
      <c r="BI524" s="142">
        <v>0</v>
      </c>
      <c r="BJ524" s="142">
        <v>0</v>
      </c>
      <c r="BK524" s="142">
        <v>0</v>
      </c>
      <c r="BL524" s="142">
        <v>0</v>
      </c>
      <c r="BM524" s="142">
        <v>0</v>
      </c>
      <c r="BN524" s="142">
        <v>0</v>
      </c>
      <c r="BO524" s="142">
        <v>0</v>
      </c>
      <c r="BP524" s="142">
        <v>0</v>
      </c>
      <c r="BQ524" s="144">
        <v>0</v>
      </c>
      <c r="BR524" s="142">
        <v>0</v>
      </c>
      <c r="BS524" s="142">
        <v>0</v>
      </c>
      <c r="BT524" s="144">
        <v>0</v>
      </c>
      <c r="BU524" s="144">
        <v>0</v>
      </c>
      <c r="BV524" s="143">
        <v>0</v>
      </c>
      <c r="BW524" s="144"/>
      <c r="BX524" s="144"/>
      <c r="BY524" s="144"/>
      <c r="BZ524" s="144"/>
      <c r="CA524" s="142">
        <v>0</v>
      </c>
      <c r="CB524" s="142">
        <v>0</v>
      </c>
      <c r="CC524" s="142">
        <v>0</v>
      </c>
      <c r="CD524" s="142">
        <v>0</v>
      </c>
      <c r="CE524" s="142">
        <v>0</v>
      </c>
      <c r="CF524" s="142">
        <v>0</v>
      </c>
      <c r="CG524" s="142">
        <v>0</v>
      </c>
      <c r="CH524" s="142">
        <v>0</v>
      </c>
      <c r="CI524" s="144">
        <v>0</v>
      </c>
      <c r="CJ524" s="142">
        <v>0</v>
      </c>
      <c r="CK524" s="142">
        <v>0</v>
      </c>
      <c r="CL524" s="144">
        <v>0</v>
      </c>
      <c r="CM524" s="144">
        <v>0</v>
      </c>
      <c r="CN524" s="143">
        <v>0</v>
      </c>
      <c r="CO524" s="144"/>
      <c r="CP524" s="144"/>
      <c r="CQ524" s="144"/>
      <c r="CR524" s="144"/>
      <c r="CS524" s="142">
        <v>0</v>
      </c>
      <c r="CT524" s="142">
        <v>0</v>
      </c>
      <c r="CU524" s="142">
        <v>0</v>
      </c>
      <c r="CV524" s="142">
        <v>0</v>
      </c>
      <c r="CW524" s="142">
        <v>0</v>
      </c>
      <c r="CX524" s="142">
        <v>0</v>
      </c>
      <c r="CY524" s="142">
        <v>0</v>
      </c>
      <c r="CZ524" s="142">
        <v>0</v>
      </c>
      <c r="DA524" s="144">
        <v>0</v>
      </c>
      <c r="DB524" s="142">
        <v>0</v>
      </c>
      <c r="DC524" s="142">
        <v>0</v>
      </c>
      <c r="DD524" s="144">
        <v>0</v>
      </c>
      <c r="DE524" s="144">
        <v>0</v>
      </c>
      <c r="DF524" s="143">
        <v>0</v>
      </c>
    </row>
    <row r="525" spans="1:110" ht="12.75" hidden="1" customHeight="1" outlineLevel="2" x14ac:dyDescent="0.25">
      <c r="A525" s="141" t="s">
        <v>451</v>
      </c>
      <c r="B525" s="141" t="s">
        <v>740</v>
      </c>
      <c r="C525" s="141"/>
      <c r="D525" s="141"/>
      <c r="E525" s="141"/>
      <c r="F525" s="142">
        <v>0</v>
      </c>
      <c r="G525" s="142">
        <v>0</v>
      </c>
      <c r="H525" s="142">
        <v>0</v>
      </c>
      <c r="I525" s="142">
        <v>0</v>
      </c>
      <c r="J525" s="142">
        <v>0</v>
      </c>
      <c r="K525" s="142">
        <v>0</v>
      </c>
      <c r="L525" s="142">
        <v>0</v>
      </c>
      <c r="M525" s="142">
        <v>0</v>
      </c>
      <c r="N525" s="142">
        <v>0</v>
      </c>
      <c r="O525" s="142">
        <v>0</v>
      </c>
      <c r="P525" s="142">
        <v>0</v>
      </c>
      <c r="Q525" s="142">
        <v>0</v>
      </c>
      <c r="R525" s="142" t="s">
        <v>61</v>
      </c>
      <c r="S525" s="142">
        <v>0</v>
      </c>
      <c r="T525" s="143">
        <v>0</v>
      </c>
      <c r="U525" s="144"/>
      <c r="V525" s="144"/>
      <c r="W525" s="144"/>
      <c r="X525" s="144"/>
      <c r="Y525" s="142">
        <v>0</v>
      </c>
      <c r="Z525" s="142">
        <v>0</v>
      </c>
      <c r="AA525" s="142">
        <v>0</v>
      </c>
      <c r="AB525" s="142">
        <v>0</v>
      </c>
      <c r="AC525" s="142">
        <v>0</v>
      </c>
      <c r="AD525" s="142">
        <v>0</v>
      </c>
      <c r="AE525" s="142">
        <v>0</v>
      </c>
      <c r="AF525" s="142">
        <v>0</v>
      </c>
      <c r="AG525" s="144">
        <v>0</v>
      </c>
      <c r="AH525" s="142">
        <v>0</v>
      </c>
      <c r="AI525" s="142">
        <v>0</v>
      </c>
      <c r="AJ525" s="144">
        <v>0</v>
      </c>
      <c r="AK525" s="144">
        <v>0</v>
      </c>
      <c r="AL525" s="143">
        <v>0</v>
      </c>
      <c r="AM525" s="144"/>
      <c r="AN525" s="144"/>
      <c r="AO525" s="144"/>
      <c r="AP525" s="144"/>
      <c r="AQ525" s="142">
        <v>0</v>
      </c>
      <c r="AR525" s="142">
        <v>0</v>
      </c>
      <c r="AS525" s="142">
        <v>0</v>
      </c>
      <c r="AT525" s="142">
        <v>0</v>
      </c>
      <c r="AU525" s="142">
        <v>0</v>
      </c>
      <c r="AV525" s="142">
        <v>0</v>
      </c>
      <c r="AW525" s="142">
        <v>0</v>
      </c>
      <c r="AX525" s="142">
        <v>0</v>
      </c>
      <c r="AY525" s="144">
        <v>0</v>
      </c>
      <c r="AZ525" s="142">
        <v>0</v>
      </c>
      <c r="BA525" s="142">
        <v>0</v>
      </c>
      <c r="BB525" s="144">
        <v>0</v>
      </c>
      <c r="BC525" s="144">
        <v>0</v>
      </c>
      <c r="BD525" s="143">
        <v>0</v>
      </c>
      <c r="BE525" s="144"/>
      <c r="BF525" s="144"/>
      <c r="BG525" s="144"/>
      <c r="BH525" s="144"/>
      <c r="BI525" s="142">
        <v>0</v>
      </c>
      <c r="BJ525" s="142">
        <v>0</v>
      </c>
      <c r="BK525" s="142">
        <v>0</v>
      </c>
      <c r="BL525" s="142">
        <v>0</v>
      </c>
      <c r="BM525" s="142">
        <v>0</v>
      </c>
      <c r="BN525" s="142">
        <v>0</v>
      </c>
      <c r="BO525" s="142">
        <v>0</v>
      </c>
      <c r="BP525" s="142">
        <v>0</v>
      </c>
      <c r="BQ525" s="144">
        <v>0</v>
      </c>
      <c r="BR525" s="142">
        <v>0</v>
      </c>
      <c r="BS525" s="142">
        <v>0</v>
      </c>
      <c r="BT525" s="144">
        <v>0</v>
      </c>
      <c r="BU525" s="144">
        <v>0</v>
      </c>
      <c r="BV525" s="143">
        <v>0</v>
      </c>
      <c r="BW525" s="144"/>
      <c r="BX525" s="144"/>
      <c r="BY525" s="144"/>
      <c r="BZ525" s="144"/>
      <c r="CA525" s="142">
        <v>0</v>
      </c>
      <c r="CB525" s="142">
        <v>0</v>
      </c>
      <c r="CC525" s="142">
        <v>0</v>
      </c>
      <c r="CD525" s="142">
        <v>0</v>
      </c>
      <c r="CE525" s="142">
        <v>0</v>
      </c>
      <c r="CF525" s="142">
        <v>0</v>
      </c>
      <c r="CG525" s="142">
        <v>0</v>
      </c>
      <c r="CH525" s="142">
        <v>0</v>
      </c>
      <c r="CI525" s="144">
        <v>0</v>
      </c>
      <c r="CJ525" s="142">
        <v>0</v>
      </c>
      <c r="CK525" s="142">
        <v>0</v>
      </c>
      <c r="CL525" s="144">
        <v>0</v>
      </c>
      <c r="CM525" s="144">
        <v>0</v>
      </c>
      <c r="CN525" s="143">
        <v>0</v>
      </c>
      <c r="CO525" s="144"/>
      <c r="CP525" s="144"/>
      <c r="CQ525" s="144"/>
      <c r="CR525" s="144"/>
      <c r="CS525" s="142">
        <v>0</v>
      </c>
      <c r="CT525" s="142">
        <v>0</v>
      </c>
      <c r="CU525" s="142">
        <v>0</v>
      </c>
      <c r="CV525" s="142">
        <v>0</v>
      </c>
      <c r="CW525" s="142">
        <v>0</v>
      </c>
      <c r="CX525" s="142">
        <v>0</v>
      </c>
      <c r="CY525" s="142">
        <v>0</v>
      </c>
      <c r="CZ525" s="142">
        <v>0</v>
      </c>
      <c r="DA525" s="144">
        <v>0</v>
      </c>
      <c r="DB525" s="142">
        <v>0</v>
      </c>
      <c r="DC525" s="142">
        <v>0</v>
      </c>
      <c r="DD525" s="144">
        <v>0</v>
      </c>
      <c r="DE525" s="144">
        <v>0</v>
      </c>
      <c r="DF525" s="143">
        <v>0</v>
      </c>
    </row>
    <row r="526" spans="1:110" ht="12.75" hidden="1" customHeight="1" outlineLevel="2" x14ac:dyDescent="0.25">
      <c r="A526" s="141" t="s">
        <v>451</v>
      </c>
      <c r="B526" s="141" t="s">
        <v>740</v>
      </c>
      <c r="C526" s="141"/>
      <c r="D526" s="141"/>
      <c r="E526" s="141"/>
      <c r="F526" s="142">
        <v>0</v>
      </c>
      <c r="G526" s="142">
        <v>0</v>
      </c>
      <c r="H526" s="142">
        <v>0</v>
      </c>
      <c r="I526" s="142">
        <v>0</v>
      </c>
      <c r="J526" s="142">
        <v>0</v>
      </c>
      <c r="K526" s="142">
        <v>0</v>
      </c>
      <c r="L526" s="142">
        <v>0</v>
      </c>
      <c r="M526" s="142">
        <v>0</v>
      </c>
      <c r="N526" s="142">
        <v>0</v>
      </c>
      <c r="O526" s="142">
        <v>0</v>
      </c>
      <c r="P526" s="142">
        <v>0</v>
      </c>
      <c r="Q526" s="142">
        <v>0</v>
      </c>
      <c r="R526" s="142" t="s">
        <v>61</v>
      </c>
      <c r="S526" s="142">
        <v>0</v>
      </c>
      <c r="T526" s="143">
        <v>0</v>
      </c>
      <c r="U526" s="144"/>
      <c r="V526" s="144"/>
      <c r="W526" s="144"/>
      <c r="X526" s="144"/>
      <c r="Y526" s="142">
        <v>0</v>
      </c>
      <c r="Z526" s="142">
        <v>0</v>
      </c>
      <c r="AA526" s="142">
        <v>0</v>
      </c>
      <c r="AB526" s="142">
        <v>0</v>
      </c>
      <c r="AC526" s="142">
        <v>0</v>
      </c>
      <c r="AD526" s="142">
        <v>0</v>
      </c>
      <c r="AE526" s="142">
        <v>0</v>
      </c>
      <c r="AF526" s="142">
        <v>0</v>
      </c>
      <c r="AG526" s="144">
        <v>0</v>
      </c>
      <c r="AH526" s="142">
        <v>0</v>
      </c>
      <c r="AI526" s="142">
        <v>0</v>
      </c>
      <c r="AJ526" s="144">
        <v>0</v>
      </c>
      <c r="AK526" s="144">
        <v>0</v>
      </c>
      <c r="AL526" s="143">
        <v>0</v>
      </c>
      <c r="AM526" s="144"/>
      <c r="AN526" s="144"/>
      <c r="AO526" s="144"/>
      <c r="AP526" s="144"/>
      <c r="AQ526" s="142">
        <v>0</v>
      </c>
      <c r="AR526" s="142">
        <v>0</v>
      </c>
      <c r="AS526" s="142">
        <v>0</v>
      </c>
      <c r="AT526" s="142">
        <v>0</v>
      </c>
      <c r="AU526" s="142">
        <v>0</v>
      </c>
      <c r="AV526" s="142">
        <v>0</v>
      </c>
      <c r="AW526" s="142">
        <v>0</v>
      </c>
      <c r="AX526" s="142">
        <v>0</v>
      </c>
      <c r="AY526" s="144">
        <v>0</v>
      </c>
      <c r="AZ526" s="142">
        <v>0</v>
      </c>
      <c r="BA526" s="142">
        <v>0</v>
      </c>
      <c r="BB526" s="144">
        <v>0</v>
      </c>
      <c r="BC526" s="144">
        <v>0</v>
      </c>
      <c r="BD526" s="143">
        <v>0</v>
      </c>
      <c r="BE526" s="144"/>
      <c r="BF526" s="144"/>
      <c r="BG526" s="144"/>
      <c r="BH526" s="144"/>
      <c r="BI526" s="142">
        <v>0</v>
      </c>
      <c r="BJ526" s="142">
        <v>0</v>
      </c>
      <c r="BK526" s="142">
        <v>0</v>
      </c>
      <c r="BL526" s="142">
        <v>0</v>
      </c>
      <c r="BM526" s="142">
        <v>0</v>
      </c>
      <c r="BN526" s="142">
        <v>0</v>
      </c>
      <c r="BO526" s="142">
        <v>0</v>
      </c>
      <c r="BP526" s="142">
        <v>0</v>
      </c>
      <c r="BQ526" s="144">
        <v>0</v>
      </c>
      <c r="BR526" s="142">
        <v>0</v>
      </c>
      <c r="BS526" s="142">
        <v>0</v>
      </c>
      <c r="BT526" s="144">
        <v>0</v>
      </c>
      <c r="BU526" s="144">
        <v>0</v>
      </c>
      <c r="BV526" s="143">
        <v>0</v>
      </c>
      <c r="BW526" s="144"/>
      <c r="BX526" s="144"/>
      <c r="BY526" s="144"/>
      <c r="BZ526" s="144"/>
      <c r="CA526" s="142">
        <v>0</v>
      </c>
      <c r="CB526" s="142">
        <v>0</v>
      </c>
      <c r="CC526" s="142">
        <v>0</v>
      </c>
      <c r="CD526" s="142">
        <v>0</v>
      </c>
      <c r="CE526" s="142">
        <v>0</v>
      </c>
      <c r="CF526" s="142">
        <v>0</v>
      </c>
      <c r="CG526" s="142">
        <v>0</v>
      </c>
      <c r="CH526" s="142">
        <v>0</v>
      </c>
      <c r="CI526" s="144">
        <v>0</v>
      </c>
      <c r="CJ526" s="142">
        <v>0</v>
      </c>
      <c r="CK526" s="142">
        <v>0</v>
      </c>
      <c r="CL526" s="144">
        <v>0</v>
      </c>
      <c r="CM526" s="144">
        <v>0</v>
      </c>
      <c r="CN526" s="143">
        <v>0</v>
      </c>
      <c r="CO526" s="144"/>
      <c r="CP526" s="144"/>
      <c r="CQ526" s="144"/>
      <c r="CR526" s="144"/>
      <c r="CS526" s="142">
        <v>0</v>
      </c>
      <c r="CT526" s="142">
        <v>0</v>
      </c>
      <c r="CU526" s="142">
        <v>0</v>
      </c>
      <c r="CV526" s="142">
        <v>0</v>
      </c>
      <c r="CW526" s="142">
        <v>0</v>
      </c>
      <c r="CX526" s="142">
        <v>0</v>
      </c>
      <c r="CY526" s="142">
        <v>0</v>
      </c>
      <c r="CZ526" s="142">
        <v>0</v>
      </c>
      <c r="DA526" s="144">
        <v>0</v>
      </c>
      <c r="DB526" s="142">
        <v>0</v>
      </c>
      <c r="DC526" s="142">
        <v>0</v>
      </c>
      <c r="DD526" s="144">
        <v>0</v>
      </c>
      <c r="DE526" s="144">
        <v>0</v>
      </c>
      <c r="DF526" s="143">
        <v>0</v>
      </c>
    </row>
    <row r="527" spans="1:110" ht="12.75" hidden="1" customHeight="1" outlineLevel="2" x14ac:dyDescent="0.25">
      <c r="A527" s="141" t="s">
        <v>451</v>
      </c>
      <c r="B527" s="141" t="s">
        <v>740</v>
      </c>
      <c r="C527" s="141"/>
      <c r="D527" s="141"/>
      <c r="E527" s="141"/>
      <c r="F527" s="142">
        <v>0</v>
      </c>
      <c r="G527" s="142">
        <v>0</v>
      </c>
      <c r="H527" s="142">
        <v>0</v>
      </c>
      <c r="I527" s="142">
        <v>0</v>
      </c>
      <c r="J527" s="142">
        <v>0</v>
      </c>
      <c r="K527" s="142">
        <v>0</v>
      </c>
      <c r="L527" s="142">
        <v>0</v>
      </c>
      <c r="M527" s="142">
        <v>0</v>
      </c>
      <c r="N527" s="142">
        <v>0</v>
      </c>
      <c r="O527" s="142">
        <v>0</v>
      </c>
      <c r="P527" s="142">
        <v>0</v>
      </c>
      <c r="Q527" s="142">
        <v>0</v>
      </c>
      <c r="R527" s="142" t="s">
        <v>61</v>
      </c>
      <c r="S527" s="142">
        <v>0</v>
      </c>
      <c r="T527" s="143">
        <v>0</v>
      </c>
      <c r="U527" s="144"/>
      <c r="V527" s="144"/>
      <c r="W527" s="144"/>
      <c r="X527" s="144"/>
      <c r="Y527" s="142">
        <v>0</v>
      </c>
      <c r="Z527" s="142">
        <v>0</v>
      </c>
      <c r="AA527" s="142">
        <v>0</v>
      </c>
      <c r="AB527" s="142">
        <v>0</v>
      </c>
      <c r="AC527" s="142">
        <v>0</v>
      </c>
      <c r="AD527" s="142">
        <v>0</v>
      </c>
      <c r="AE527" s="142">
        <v>0</v>
      </c>
      <c r="AF527" s="142">
        <v>0</v>
      </c>
      <c r="AG527" s="144">
        <v>0</v>
      </c>
      <c r="AH527" s="142">
        <v>0</v>
      </c>
      <c r="AI527" s="142">
        <v>0</v>
      </c>
      <c r="AJ527" s="144">
        <v>0</v>
      </c>
      <c r="AK527" s="144">
        <v>0</v>
      </c>
      <c r="AL527" s="143">
        <v>0</v>
      </c>
      <c r="AM527" s="144"/>
      <c r="AN527" s="144"/>
      <c r="AO527" s="144"/>
      <c r="AP527" s="144"/>
      <c r="AQ527" s="142">
        <v>0</v>
      </c>
      <c r="AR527" s="142">
        <v>0</v>
      </c>
      <c r="AS527" s="142">
        <v>0</v>
      </c>
      <c r="AT527" s="142">
        <v>0</v>
      </c>
      <c r="AU527" s="142">
        <v>0</v>
      </c>
      <c r="AV527" s="142">
        <v>0</v>
      </c>
      <c r="AW527" s="142">
        <v>0</v>
      </c>
      <c r="AX527" s="142">
        <v>0</v>
      </c>
      <c r="AY527" s="144">
        <v>0</v>
      </c>
      <c r="AZ527" s="142">
        <v>0</v>
      </c>
      <c r="BA527" s="142">
        <v>0</v>
      </c>
      <c r="BB527" s="144">
        <v>0</v>
      </c>
      <c r="BC527" s="144">
        <v>0</v>
      </c>
      <c r="BD527" s="143">
        <v>0</v>
      </c>
      <c r="BE527" s="144"/>
      <c r="BF527" s="144"/>
      <c r="BG527" s="144"/>
      <c r="BH527" s="144"/>
      <c r="BI527" s="142">
        <v>0</v>
      </c>
      <c r="BJ527" s="142">
        <v>0</v>
      </c>
      <c r="BK527" s="142">
        <v>0</v>
      </c>
      <c r="BL527" s="142">
        <v>0</v>
      </c>
      <c r="BM527" s="142">
        <v>0</v>
      </c>
      <c r="BN527" s="142">
        <v>0</v>
      </c>
      <c r="BO527" s="142">
        <v>0</v>
      </c>
      <c r="BP527" s="142">
        <v>0</v>
      </c>
      <c r="BQ527" s="144">
        <v>0</v>
      </c>
      <c r="BR527" s="142">
        <v>0</v>
      </c>
      <c r="BS527" s="142">
        <v>0</v>
      </c>
      <c r="BT527" s="144">
        <v>0</v>
      </c>
      <c r="BU527" s="144">
        <v>0</v>
      </c>
      <c r="BV527" s="143">
        <v>0</v>
      </c>
      <c r="BW527" s="144"/>
      <c r="BX527" s="144"/>
      <c r="BY527" s="144"/>
      <c r="BZ527" s="144"/>
      <c r="CA527" s="142">
        <v>0</v>
      </c>
      <c r="CB527" s="142">
        <v>0</v>
      </c>
      <c r="CC527" s="142">
        <v>0</v>
      </c>
      <c r="CD527" s="142">
        <v>0</v>
      </c>
      <c r="CE527" s="142">
        <v>0</v>
      </c>
      <c r="CF527" s="142">
        <v>0</v>
      </c>
      <c r="CG527" s="142">
        <v>0</v>
      </c>
      <c r="CH527" s="142">
        <v>0</v>
      </c>
      <c r="CI527" s="144">
        <v>0</v>
      </c>
      <c r="CJ527" s="142">
        <v>0</v>
      </c>
      <c r="CK527" s="142">
        <v>0</v>
      </c>
      <c r="CL527" s="144">
        <v>0</v>
      </c>
      <c r="CM527" s="144">
        <v>0</v>
      </c>
      <c r="CN527" s="143">
        <v>0</v>
      </c>
      <c r="CO527" s="144"/>
      <c r="CP527" s="144"/>
      <c r="CQ527" s="144"/>
      <c r="CR527" s="144"/>
      <c r="CS527" s="142">
        <v>0</v>
      </c>
      <c r="CT527" s="142">
        <v>0</v>
      </c>
      <c r="CU527" s="142">
        <v>0</v>
      </c>
      <c r="CV527" s="142">
        <v>0</v>
      </c>
      <c r="CW527" s="142">
        <v>0</v>
      </c>
      <c r="CX527" s="142">
        <v>0</v>
      </c>
      <c r="CY527" s="142">
        <v>0</v>
      </c>
      <c r="CZ527" s="142">
        <v>0</v>
      </c>
      <c r="DA527" s="144">
        <v>0</v>
      </c>
      <c r="DB527" s="142">
        <v>0</v>
      </c>
      <c r="DC527" s="142">
        <v>0</v>
      </c>
      <c r="DD527" s="144">
        <v>0</v>
      </c>
      <c r="DE527" s="144">
        <v>0</v>
      </c>
      <c r="DF527" s="143">
        <v>0</v>
      </c>
    </row>
    <row r="528" spans="1:110" ht="12.75" hidden="1" customHeight="1" outlineLevel="2" x14ac:dyDescent="0.25">
      <c r="A528" s="141" t="s">
        <v>451</v>
      </c>
      <c r="B528" s="141" t="s">
        <v>740</v>
      </c>
      <c r="C528" s="141"/>
      <c r="D528" s="141"/>
      <c r="E528" s="141"/>
      <c r="F528" s="142">
        <v>0</v>
      </c>
      <c r="G528" s="142">
        <v>0</v>
      </c>
      <c r="H528" s="142">
        <v>0</v>
      </c>
      <c r="I528" s="142">
        <v>0</v>
      </c>
      <c r="J528" s="142">
        <v>0</v>
      </c>
      <c r="K528" s="142">
        <v>0</v>
      </c>
      <c r="L528" s="142">
        <v>0</v>
      </c>
      <c r="M528" s="142">
        <v>0</v>
      </c>
      <c r="N528" s="142">
        <v>0</v>
      </c>
      <c r="O528" s="142">
        <v>0</v>
      </c>
      <c r="P528" s="142">
        <v>0</v>
      </c>
      <c r="Q528" s="142">
        <v>0</v>
      </c>
      <c r="R528" s="142" t="s">
        <v>61</v>
      </c>
      <c r="S528" s="142">
        <v>0</v>
      </c>
      <c r="T528" s="143">
        <v>0</v>
      </c>
      <c r="U528" s="144"/>
      <c r="V528" s="144"/>
      <c r="W528" s="144"/>
      <c r="X528" s="144"/>
      <c r="Y528" s="142">
        <v>0</v>
      </c>
      <c r="Z528" s="142">
        <v>0</v>
      </c>
      <c r="AA528" s="142">
        <v>0</v>
      </c>
      <c r="AB528" s="142">
        <v>0</v>
      </c>
      <c r="AC528" s="142">
        <v>0</v>
      </c>
      <c r="AD528" s="142">
        <v>0</v>
      </c>
      <c r="AE528" s="142">
        <v>0</v>
      </c>
      <c r="AF528" s="142">
        <v>0</v>
      </c>
      <c r="AG528" s="144">
        <v>0</v>
      </c>
      <c r="AH528" s="142">
        <v>0</v>
      </c>
      <c r="AI528" s="142">
        <v>0</v>
      </c>
      <c r="AJ528" s="144">
        <v>0</v>
      </c>
      <c r="AK528" s="144">
        <v>0</v>
      </c>
      <c r="AL528" s="143">
        <v>0</v>
      </c>
      <c r="AM528" s="144"/>
      <c r="AN528" s="144"/>
      <c r="AO528" s="144"/>
      <c r="AP528" s="144"/>
      <c r="AQ528" s="142">
        <v>0</v>
      </c>
      <c r="AR528" s="142">
        <v>0</v>
      </c>
      <c r="AS528" s="142">
        <v>0</v>
      </c>
      <c r="AT528" s="142">
        <v>0</v>
      </c>
      <c r="AU528" s="142">
        <v>0</v>
      </c>
      <c r="AV528" s="142">
        <v>0</v>
      </c>
      <c r="AW528" s="142">
        <v>0</v>
      </c>
      <c r="AX528" s="142">
        <v>0</v>
      </c>
      <c r="AY528" s="144">
        <v>0</v>
      </c>
      <c r="AZ528" s="142">
        <v>0</v>
      </c>
      <c r="BA528" s="142">
        <v>0</v>
      </c>
      <c r="BB528" s="144">
        <v>0</v>
      </c>
      <c r="BC528" s="144">
        <v>0</v>
      </c>
      <c r="BD528" s="143">
        <v>0</v>
      </c>
      <c r="BE528" s="144"/>
      <c r="BF528" s="144"/>
      <c r="BG528" s="144"/>
      <c r="BH528" s="144"/>
      <c r="BI528" s="142">
        <v>0</v>
      </c>
      <c r="BJ528" s="142">
        <v>0</v>
      </c>
      <c r="BK528" s="142">
        <v>0</v>
      </c>
      <c r="BL528" s="142">
        <v>0</v>
      </c>
      <c r="BM528" s="142">
        <v>0</v>
      </c>
      <c r="BN528" s="142">
        <v>0</v>
      </c>
      <c r="BO528" s="142">
        <v>0</v>
      </c>
      <c r="BP528" s="142">
        <v>0</v>
      </c>
      <c r="BQ528" s="144">
        <v>0</v>
      </c>
      <c r="BR528" s="142">
        <v>0</v>
      </c>
      <c r="BS528" s="142">
        <v>0</v>
      </c>
      <c r="BT528" s="144">
        <v>0</v>
      </c>
      <c r="BU528" s="144">
        <v>0</v>
      </c>
      <c r="BV528" s="143">
        <v>0</v>
      </c>
      <c r="BW528" s="144"/>
      <c r="BX528" s="144"/>
      <c r="BY528" s="144"/>
      <c r="BZ528" s="144"/>
      <c r="CA528" s="142">
        <v>0</v>
      </c>
      <c r="CB528" s="142">
        <v>0</v>
      </c>
      <c r="CC528" s="142">
        <v>0</v>
      </c>
      <c r="CD528" s="142">
        <v>0</v>
      </c>
      <c r="CE528" s="142">
        <v>0</v>
      </c>
      <c r="CF528" s="142">
        <v>0</v>
      </c>
      <c r="CG528" s="142">
        <v>0</v>
      </c>
      <c r="CH528" s="142">
        <v>0</v>
      </c>
      <c r="CI528" s="144">
        <v>0</v>
      </c>
      <c r="CJ528" s="142">
        <v>0</v>
      </c>
      <c r="CK528" s="142">
        <v>0</v>
      </c>
      <c r="CL528" s="144">
        <v>0</v>
      </c>
      <c r="CM528" s="144">
        <v>0</v>
      </c>
      <c r="CN528" s="143">
        <v>0</v>
      </c>
      <c r="CO528" s="144"/>
      <c r="CP528" s="144"/>
      <c r="CQ528" s="144"/>
      <c r="CR528" s="144"/>
      <c r="CS528" s="142">
        <v>0</v>
      </c>
      <c r="CT528" s="142">
        <v>0</v>
      </c>
      <c r="CU528" s="142">
        <v>0</v>
      </c>
      <c r="CV528" s="142">
        <v>0</v>
      </c>
      <c r="CW528" s="142">
        <v>0</v>
      </c>
      <c r="CX528" s="142">
        <v>0</v>
      </c>
      <c r="CY528" s="142">
        <v>0</v>
      </c>
      <c r="CZ528" s="142">
        <v>0</v>
      </c>
      <c r="DA528" s="144">
        <v>0</v>
      </c>
      <c r="DB528" s="142">
        <v>0</v>
      </c>
      <c r="DC528" s="142">
        <v>0</v>
      </c>
      <c r="DD528" s="144">
        <v>0</v>
      </c>
      <c r="DE528" s="144">
        <v>0</v>
      </c>
      <c r="DF528" s="143">
        <v>0</v>
      </c>
    </row>
    <row r="529" spans="1:110" ht="12.75" hidden="1" customHeight="1" outlineLevel="2" x14ac:dyDescent="0.25">
      <c r="A529" s="141" t="s">
        <v>451</v>
      </c>
      <c r="B529" s="141" t="s">
        <v>740</v>
      </c>
      <c r="C529" s="141"/>
      <c r="D529" s="141"/>
      <c r="E529" s="141"/>
      <c r="F529" s="142">
        <v>0</v>
      </c>
      <c r="G529" s="142">
        <v>0</v>
      </c>
      <c r="H529" s="142">
        <v>0</v>
      </c>
      <c r="I529" s="142">
        <v>0</v>
      </c>
      <c r="J529" s="142">
        <v>0</v>
      </c>
      <c r="K529" s="142">
        <v>0</v>
      </c>
      <c r="L529" s="142">
        <v>0</v>
      </c>
      <c r="M529" s="142">
        <v>0</v>
      </c>
      <c r="N529" s="142">
        <v>0</v>
      </c>
      <c r="O529" s="142">
        <v>0</v>
      </c>
      <c r="P529" s="142">
        <v>0</v>
      </c>
      <c r="Q529" s="142">
        <v>0</v>
      </c>
      <c r="R529" s="142" t="s">
        <v>61</v>
      </c>
      <c r="S529" s="142">
        <v>0</v>
      </c>
      <c r="T529" s="143">
        <v>0</v>
      </c>
      <c r="U529" s="144"/>
      <c r="V529" s="144"/>
      <c r="W529" s="144"/>
      <c r="X529" s="144"/>
      <c r="Y529" s="142">
        <v>0</v>
      </c>
      <c r="Z529" s="142">
        <v>0</v>
      </c>
      <c r="AA529" s="142">
        <v>0</v>
      </c>
      <c r="AB529" s="142">
        <v>0</v>
      </c>
      <c r="AC529" s="142">
        <v>0</v>
      </c>
      <c r="AD529" s="142">
        <v>0</v>
      </c>
      <c r="AE529" s="142">
        <v>0</v>
      </c>
      <c r="AF529" s="142">
        <v>0</v>
      </c>
      <c r="AG529" s="144">
        <v>0</v>
      </c>
      <c r="AH529" s="142">
        <v>0</v>
      </c>
      <c r="AI529" s="142">
        <v>0</v>
      </c>
      <c r="AJ529" s="144">
        <v>0</v>
      </c>
      <c r="AK529" s="144">
        <v>0</v>
      </c>
      <c r="AL529" s="143">
        <v>0</v>
      </c>
      <c r="AM529" s="144"/>
      <c r="AN529" s="144"/>
      <c r="AO529" s="144"/>
      <c r="AP529" s="144"/>
      <c r="AQ529" s="142">
        <v>0</v>
      </c>
      <c r="AR529" s="142">
        <v>0</v>
      </c>
      <c r="AS529" s="142">
        <v>0</v>
      </c>
      <c r="AT529" s="142">
        <v>0</v>
      </c>
      <c r="AU529" s="142">
        <v>0</v>
      </c>
      <c r="AV529" s="142">
        <v>0</v>
      </c>
      <c r="AW529" s="142">
        <v>0</v>
      </c>
      <c r="AX529" s="142">
        <v>0</v>
      </c>
      <c r="AY529" s="144">
        <v>0</v>
      </c>
      <c r="AZ529" s="142">
        <v>0</v>
      </c>
      <c r="BA529" s="142">
        <v>0</v>
      </c>
      <c r="BB529" s="144">
        <v>0</v>
      </c>
      <c r="BC529" s="144">
        <v>0</v>
      </c>
      <c r="BD529" s="143">
        <v>0</v>
      </c>
      <c r="BE529" s="144"/>
      <c r="BF529" s="144"/>
      <c r="BG529" s="144"/>
      <c r="BH529" s="144"/>
      <c r="BI529" s="142">
        <v>0</v>
      </c>
      <c r="BJ529" s="142">
        <v>0</v>
      </c>
      <c r="BK529" s="142">
        <v>0</v>
      </c>
      <c r="BL529" s="142">
        <v>0</v>
      </c>
      <c r="BM529" s="142">
        <v>0</v>
      </c>
      <c r="BN529" s="142">
        <v>0</v>
      </c>
      <c r="BO529" s="142">
        <v>0</v>
      </c>
      <c r="BP529" s="142">
        <v>0</v>
      </c>
      <c r="BQ529" s="144">
        <v>0</v>
      </c>
      <c r="BR529" s="142">
        <v>0</v>
      </c>
      <c r="BS529" s="142">
        <v>0</v>
      </c>
      <c r="BT529" s="144">
        <v>0</v>
      </c>
      <c r="BU529" s="144">
        <v>0</v>
      </c>
      <c r="BV529" s="143">
        <v>0</v>
      </c>
      <c r="BW529" s="144"/>
      <c r="BX529" s="144"/>
      <c r="BY529" s="144"/>
      <c r="BZ529" s="144"/>
      <c r="CA529" s="142">
        <v>0</v>
      </c>
      <c r="CB529" s="142">
        <v>0</v>
      </c>
      <c r="CC529" s="142">
        <v>0</v>
      </c>
      <c r="CD529" s="142">
        <v>0</v>
      </c>
      <c r="CE529" s="142">
        <v>0</v>
      </c>
      <c r="CF529" s="142">
        <v>0</v>
      </c>
      <c r="CG529" s="142">
        <v>0</v>
      </c>
      <c r="CH529" s="142">
        <v>0</v>
      </c>
      <c r="CI529" s="144">
        <v>0</v>
      </c>
      <c r="CJ529" s="142">
        <v>0</v>
      </c>
      <c r="CK529" s="142">
        <v>0</v>
      </c>
      <c r="CL529" s="144">
        <v>0</v>
      </c>
      <c r="CM529" s="144">
        <v>0</v>
      </c>
      <c r="CN529" s="143">
        <v>0</v>
      </c>
      <c r="CO529" s="144"/>
      <c r="CP529" s="144"/>
      <c r="CQ529" s="144"/>
      <c r="CR529" s="144"/>
      <c r="CS529" s="142">
        <v>0</v>
      </c>
      <c r="CT529" s="142">
        <v>0</v>
      </c>
      <c r="CU529" s="142">
        <v>0</v>
      </c>
      <c r="CV529" s="142">
        <v>0</v>
      </c>
      <c r="CW529" s="142">
        <v>0</v>
      </c>
      <c r="CX529" s="142">
        <v>0</v>
      </c>
      <c r="CY529" s="142">
        <v>0</v>
      </c>
      <c r="CZ529" s="142">
        <v>0</v>
      </c>
      <c r="DA529" s="144">
        <v>0</v>
      </c>
      <c r="DB529" s="142">
        <v>0</v>
      </c>
      <c r="DC529" s="142">
        <v>0</v>
      </c>
      <c r="DD529" s="144">
        <v>0</v>
      </c>
      <c r="DE529" s="144">
        <v>0</v>
      </c>
      <c r="DF529" s="143">
        <v>0</v>
      </c>
    </row>
    <row r="530" spans="1:110" ht="12.75" hidden="1" customHeight="1" outlineLevel="2" x14ac:dyDescent="0.25">
      <c r="A530" s="141" t="s">
        <v>451</v>
      </c>
      <c r="B530" s="141" t="s">
        <v>740</v>
      </c>
      <c r="C530" s="141"/>
      <c r="D530" s="141"/>
      <c r="E530" s="141"/>
      <c r="F530" s="142">
        <v>0</v>
      </c>
      <c r="G530" s="142">
        <v>0</v>
      </c>
      <c r="H530" s="142">
        <v>0</v>
      </c>
      <c r="I530" s="142">
        <v>0</v>
      </c>
      <c r="J530" s="142">
        <v>0</v>
      </c>
      <c r="K530" s="142">
        <v>0</v>
      </c>
      <c r="L530" s="142">
        <v>0</v>
      </c>
      <c r="M530" s="142">
        <v>0</v>
      </c>
      <c r="N530" s="142">
        <v>0</v>
      </c>
      <c r="O530" s="142">
        <v>0</v>
      </c>
      <c r="P530" s="142">
        <v>0</v>
      </c>
      <c r="Q530" s="142">
        <v>0</v>
      </c>
      <c r="R530" s="142" t="s">
        <v>61</v>
      </c>
      <c r="S530" s="142">
        <v>0</v>
      </c>
      <c r="T530" s="143">
        <v>0</v>
      </c>
      <c r="U530" s="144"/>
      <c r="V530" s="144"/>
      <c r="W530" s="144"/>
      <c r="X530" s="144"/>
      <c r="Y530" s="142">
        <v>0</v>
      </c>
      <c r="Z530" s="142">
        <v>0</v>
      </c>
      <c r="AA530" s="142">
        <v>0</v>
      </c>
      <c r="AB530" s="142">
        <v>0</v>
      </c>
      <c r="AC530" s="142">
        <v>0</v>
      </c>
      <c r="AD530" s="142">
        <v>0</v>
      </c>
      <c r="AE530" s="142">
        <v>0</v>
      </c>
      <c r="AF530" s="142">
        <v>0</v>
      </c>
      <c r="AG530" s="144">
        <v>0</v>
      </c>
      <c r="AH530" s="142">
        <v>0</v>
      </c>
      <c r="AI530" s="142">
        <v>0</v>
      </c>
      <c r="AJ530" s="144">
        <v>0</v>
      </c>
      <c r="AK530" s="144">
        <v>0</v>
      </c>
      <c r="AL530" s="143">
        <v>0</v>
      </c>
      <c r="AM530" s="144"/>
      <c r="AN530" s="144"/>
      <c r="AO530" s="144"/>
      <c r="AP530" s="144"/>
      <c r="AQ530" s="142">
        <v>0</v>
      </c>
      <c r="AR530" s="142">
        <v>0</v>
      </c>
      <c r="AS530" s="142">
        <v>0</v>
      </c>
      <c r="AT530" s="142">
        <v>0</v>
      </c>
      <c r="AU530" s="142">
        <v>0</v>
      </c>
      <c r="AV530" s="142">
        <v>0</v>
      </c>
      <c r="AW530" s="142">
        <v>0</v>
      </c>
      <c r="AX530" s="142">
        <v>0</v>
      </c>
      <c r="AY530" s="144">
        <v>0</v>
      </c>
      <c r="AZ530" s="142">
        <v>0</v>
      </c>
      <c r="BA530" s="142">
        <v>0</v>
      </c>
      <c r="BB530" s="144">
        <v>0</v>
      </c>
      <c r="BC530" s="144">
        <v>0</v>
      </c>
      <c r="BD530" s="143">
        <v>0</v>
      </c>
      <c r="BE530" s="144"/>
      <c r="BF530" s="144"/>
      <c r="BG530" s="144"/>
      <c r="BH530" s="144"/>
      <c r="BI530" s="142">
        <v>0</v>
      </c>
      <c r="BJ530" s="142">
        <v>0</v>
      </c>
      <c r="BK530" s="142">
        <v>0</v>
      </c>
      <c r="BL530" s="142">
        <v>0</v>
      </c>
      <c r="BM530" s="142">
        <v>0</v>
      </c>
      <c r="BN530" s="142">
        <v>0</v>
      </c>
      <c r="BO530" s="142">
        <v>0</v>
      </c>
      <c r="BP530" s="142">
        <v>0</v>
      </c>
      <c r="BQ530" s="144">
        <v>0</v>
      </c>
      <c r="BR530" s="142">
        <v>0</v>
      </c>
      <c r="BS530" s="142">
        <v>0</v>
      </c>
      <c r="BT530" s="144">
        <v>0</v>
      </c>
      <c r="BU530" s="144">
        <v>0</v>
      </c>
      <c r="BV530" s="143">
        <v>0</v>
      </c>
      <c r="BW530" s="144"/>
      <c r="BX530" s="144"/>
      <c r="BY530" s="144"/>
      <c r="BZ530" s="144"/>
      <c r="CA530" s="142">
        <v>0</v>
      </c>
      <c r="CB530" s="142">
        <v>0</v>
      </c>
      <c r="CC530" s="142">
        <v>0</v>
      </c>
      <c r="CD530" s="142">
        <v>0</v>
      </c>
      <c r="CE530" s="142">
        <v>0</v>
      </c>
      <c r="CF530" s="142">
        <v>0</v>
      </c>
      <c r="CG530" s="142">
        <v>0</v>
      </c>
      <c r="CH530" s="142">
        <v>0</v>
      </c>
      <c r="CI530" s="144">
        <v>0</v>
      </c>
      <c r="CJ530" s="142">
        <v>0</v>
      </c>
      <c r="CK530" s="142">
        <v>0</v>
      </c>
      <c r="CL530" s="144">
        <v>0</v>
      </c>
      <c r="CM530" s="144">
        <v>0</v>
      </c>
      <c r="CN530" s="143">
        <v>0</v>
      </c>
      <c r="CO530" s="144"/>
      <c r="CP530" s="144"/>
      <c r="CQ530" s="144"/>
      <c r="CR530" s="144"/>
      <c r="CS530" s="142">
        <v>0</v>
      </c>
      <c r="CT530" s="142">
        <v>0</v>
      </c>
      <c r="CU530" s="142">
        <v>0</v>
      </c>
      <c r="CV530" s="142">
        <v>0</v>
      </c>
      <c r="CW530" s="142">
        <v>0</v>
      </c>
      <c r="CX530" s="142">
        <v>0</v>
      </c>
      <c r="CY530" s="142">
        <v>0</v>
      </c>
      <c r="CZ530" s="142">
        <v>0</v>
      </c>
      <c r="DA530" s="144">
        <v>0</v>
      </c>
      <c r="DB530" s="142">
        <v>0</v>
      </c>
      <c r="DC530" s="142">
        <v>0</v>
      </c>
      <c r="DD530" s="144">
        <v>0</v>
      </c>
      <c r="DE530" s="144">
        <v>0</v>
      </c>
      <c r="DF530" s="143">
        <v>0</v>
      </c>
    </row>
    <row r="531" spans="1:110" ht="12.75" hidden="1" customHeight="1" outlineLevel="2" x14ac:dyDescent="0.25">
      <c r="A531" s="141" t="s">
        <v>451</v>
      </c>
      <c r="B531" s="141" t="s">
        <v>740</v>
      </c>
      <c r="C531" s="141"/>
      <c r="D531" s="141"/>
      <c r="E531" s="141"/>
      <c r="F531" s="142">
        <v>0</v>
      </c>
      <c r="G531" s="142">
        <v>0</v>
      </c>
      <c r="H531" s="142">
        <v>0</v>
      </c>
      <c r="I531" s="142">
        <v>0</v>
      </c>
      <c r="J531" s="142">
        <v>0</v>
      </c>
      <c r="K531" s="142">
        <v>0</v>
      </c>
      <c r="L531" s="142">
        <v>0</v>
      </c>
      <c r="M531" s="142">
        <v>0</v>
      </c>
      <c r="N531" s="142">
        <v>0</v>
      </c>
      <c r="O531" s="142">
        <v>0</v>
      </c>
      <c r="P531" s="142">
        <v>0</v>
      </c>
      <c r="Q531" s="142">
        <v>0</v>
      </c>
      <c r="R531" s="142" t="s">
        <v>61</v>
      </c>
      <c r="S531" s="142">
        <v>0</v>
      </c>
      <c r="T531" s="143">
        <v>0</v>
      </c>
      <c r="U531" s="144"/>
      <c r="V531" s="144"/>
      <c r="W531" s="144"/>
      <c r="X531" s="144"/>
      <c r="Y531" s="142">
        <v>0</v>
      </c>
      <c r="Z531" s="142">
        <v>0</v>
      </c>
      <c r="AA531" s="142">
        <v>0</v>
      </c>
      <c r="AB531" s="142">
        <v>0</v>
      </c>
      <c r="AC531" s="142">
        <v>0</v>
      </c>
      <c r="AD531" s="142">
        <v>0</v>
      </c>
      <c r="AE531" s="142">
        <v>0</v>
      </c>
      <c r="AF531" s="142">
        <v>0</v>
      </c>
      <c r="AG531" s="144">
        <v>0</v>
      </c>
      <c r="AH531" s="142">
        <v>0</v>
      </c>
      <c r="AI531" s="142">
        <v>0</v>
      </c>
      <c r="AJ531" s="144">
        <v>0</v>
      </c>
      <c r="AK531" s="144">
        <v>0</v>
      </c>
      <c r="AL531" s="143">
        <v>0</v>
      </c>
      <c r="AM531" s="144"/>
      <c r="AN531" s="144"/>
      <c r="AO531" s="144"/>
      <c r="AP531" s="144"/>
      <c r="AQ531" s="142">
        <v>0</v>
      </c>
      <c r="AR531" s="142">
        <v>0</v>
      </c>
      <c r="AS531" s="142">
        <v>0</v>
      </c>
      <c r="AT531" s="142">
        <v>0</v>
      </c>
      <c r="AU531" s="142">
        <v>0</v>
      </c>
      <c r="AV531" s="142">
        <v>0</v>
      </c>
      <c r="AW531" s="142">
        <v>0</v>
      </c>
      <c r="AX531" s="142">
        <v>0</v>
      </c>
      <c r="AY531" s="144">
        <v>0</v>
      </c>
      <c r="AZ531" s="142">
        <v>0</v>
      </c>
      <c r="BA531" s="142">
        <v>0</v>
      </c>
      <c r="BB531" s="144">
        <v>0</v>
      </c>
      <c r="BC531" s="144">
        <v>0</v>
      </c>
      <c r="BD531" s="143">
        <v>0</v>
      </c>
      <c r="BE531" s="144"/>
      <c r="BF531" s="144"/>
      <c r="BG531" s="144"/>
      <c r="BH531" s="144"/>
      <c r="BI531" s="142">
        <v>0</v>
      </c>
      <c r="BJ531" s="142">
        <v>0</v>
      </c>
      <c r="BK531" s="142">
        <v>0</v>
      </c>
      <c r="BL531" s="142">
        <v>0</v>
      </c>
      <c r="BM531" s="142">
        <v>0</v>
      </c>
      <c r="BN531" s="142">
        <v>0</v>
      </c>
      <c r="BO531" s="142">
        <v>0</v>
      </c>
      <c r="BP531" s="142">
        <v>0</v>
      </c>
      <c r="BQ531" s="144">
        <v>0</v>
      </c>
      <c r="BR531" s="142">
        <v>0</v>
      </c>
      <c r="BS531" s="142">
        <v>0</v>
      </c>
      <c r="BT531" s="144">
        <v>0</v>
      </c>
      <c r="BU531" s="144">
        <v>0</v>
      </c>
      <c r="BV531" s="143">
        <v>0</v>
      </c>
      <c r="BW531" s="144"/>
      <c r="BX531" s="144"/>
      <c r="BY531" s="144"/>
      <c r="BZ531" s="144"/>
      <c r="CA531" s="142">
        <v>0</v>
      </c>
      <c r="CB531" s="142">
        <v>0</v>
      </c>
      <c r="CC531" s="142">
        <v>0</v>
      </c>
      <c r="CD531" s="142">
        <v>0</v>
      </c>
      <c r="CE531" s="142">
        <v>0</v>
      </c>
      <c r="CF531" s="142">
        <v>0</v>
      </c>
      <c r="CG531" s="142">
        <v>0</v>
      </c>
      <c r="CH531" s="142">
        <v>0</v>
      </c>
      <c r="CI531" s="144">
        <v>0</v>
      </c>
      <c r="CJ531" s="142">
        <v>0</v>
      </c>
      <c r="CK531" s="142">
        <v>0</v>
      </c>
      <c r="CL531" s="144">
        <v>0</v>
      </c>
      <c r="CM531" s="144">
        <v>0</v>
      </c>
      <c r="CN531" s="143">
        <v>0</v>
      </c>
      <c r="CO531" s="144"/>
      <c r="CP531" s="144"/>
      <c r="CQ531" s="144"/>
      <c r="CR531" s="144"/>
      <c r="CS531" s="142">
        <v>0</v>
      </c>
      <c r="CT531" s="142">
        <v>0</v>
      </c>
      <c r="CU531" s="142">
        <v>0</v>
      </c>
      <c r="CV531" s="142">
        <v>0</v>
      </c>
      <c r="CW531" s="142">
        <v>0</v>
      </c>
      <c r="CX531" s="142">
        <v>0</v>
      </c>
      <c r="CY531" s="142">
        <v>0</v>
      </c>
      <c r="CZ531" s="142">
        <v>0</v>
      </c>
      <c r="DA531" s="144">
        <v>0</v>
      </c>
      <c r="DB531" s="142">
        <v>0</v>
      </c>
      <c r="DC531" s="142">
        <v>0</v>
      </c>
      <c r="DD531" s="144">
        <v>0</v>
      </c>
      <c r="DE531" s="144">
        <v>0</v>
      </c>
      <c r="DF531" s="143">
        <v>0</v>
      </c>
    </row>
    <row r="532" spans="1:110" ht="12.75" hidden="1" customHeight="1" outlineLevel="2" x14ac:dyDescent="0.25">
      <c r="A532" s="141" t="s">
        <v>451</v>
      </c>
      <c r="B532" s="141" t="s">
        <v>740</v>
      </c>
      <c r="C532" s="141"/>
      <c r="D532" s="141"/>
      <c r="E532" s="141"/>
      <c r="F532" s="142">
        <v>0</v>
      </c>
      <c r="G532" s="142">
        <v>0</v>
      </c>
      <c r="H532" s="142">
        <v>0</v>
      </c>
      <c r="I532" s="142">
        <v>0</v>
      </c>
      <c r="J532" s="142">
        <v>0</v>
      </c>
      <c r="K532" s="142">
        <v>0</v>
      </c>
      <c r="L532" s="142">
        <v>0</v>
      </c>
      <c r="M532" s="142">
        <v>0</v>
      </c>
      <c r="N532" s="142">
        <v>0</v>
      </c>
      <c r="O532" s="142">
        <v>0</v>
      </c>
      <c r="P532" s="142">
        <v>0</v>
      </c>
      <c r="Q532" s="142">
        <v>0</v>
      </c>
      <c r="R532" s="142" t="s">
        <v>61</v>
      </c>
      <c r="S532" s="142">
        <v>0</v>
      </c>
      <c r="T532" s="143">
        <v>0</v>
      </c>
      <c r="U532" s="144"/>
      <c r="V532" s="144"/>
      <c r="W532" s="144"/>
      <c r="X532" s="144"/>
      <c r="Y532" s="142">
        <v>0</v>
      </c>
      <c r="Z532" s="142">
        <v>0</v>
      </c>
      <c r="AA532" s="142">
        <v>0</v>
      </c>
      <c r="AB532" s="142">
        <v>0</v>
      </c>
      <c r="AC532" s="142">
        <v>0</v>
      </c>
      <c r="AD532" s="142">
        <v>0</v>
      </c>
      <c r="AE532" s="142">
        <v>0</v>
      </c>
      <c r="AF532" s="142">
        <v>0</v>
      </c>
      <c r="AG532" s="144">
        <v>0</v>
      </c>
      <c r="AH532" s="142">
        <v>0</v>
      </c>
      <c r="AI532" s="142">
        <v>0</v>
      </c>
      <c r="AJ532" s="144">
        <v>0</v>
      </c>
      <c r="AK532" s="144">
        <v>0</v>
      </c>
      <c r="AL532" s="143">
        <v>0</v>
      </c>
      <c r="AM532" s="144"/>
      <c r="AN532" s="144"/>
      <c r="AO532" s="144"/>
      <c r="AP532" s="144"/>
      <c r="AQ532" s="142">
        <v>0</v>
      </c>
      <c r="AR532" s="142">
        <v>0</v>
      </c>
      <c r="AS532" s="142">
        <v>0</v>
      </c>
      <c r="AT532" s="142">
        <v>0</v>
      </c>
      <c r="AU532" s="142">
        <v>0</v>
      </c>
      <c r="AV532" s="142">
        <v>0</v>
      </c>
      <c r="AW532" s="142">
        <v>0</v>
      </c>
      <c r="AX532" s="142">
        <v>0</v>
      </c>
      <c r="AY532" s="144">
        <v>0</v>
      </c>
      <c r="AZ532" s="142">
        <v>0</v>
      </c>
      <c r="BA532" s="142">
        <v>0</v>
      </c>
      <c r="BB532" s="144">
        <v>0</v>
      </c>
      <c r="BC532" s="144">
        <v>0</v>
      </c>
      <c r="BD532" s="143">
        <v>0</v>
      </c>
      <c r="BE532" s="144"/>
      <c r="BF532" s="144"/>
      <c r="BG532" s="144"/>
      <c r="BH532" s="144"/>
      <c r="BI532" s="142">
        <v>0</v>
      </c>
      <c r="BJ532" s="142">
        <v>0</v>
      </c>
      <c r="BK532" s="142">
        <v>0</v>
      </c>
      <c r="BL532" s="142">
        <v>0</v>
      </c>
      <c r="BM532" s="142">
        <v>0</v>
      </c>
      <c r="BN532" s="142">
        <v>0</v>
      </c>
      <c r="BO532" s="142">
        <v>0</v>
      </c>
      <c r="BP532" s="142">
        <v>0</v>
      </c>
      <c r="BQ532" s="144">
        <v>0</v>
      </c>
      <c r="BR532" s="142">
        <v>0</v>
      </c>
      <c r="BS532" s="142">
        <v>0</v>
      </c>
      <c r="BT532" s="144">
        <v>0</v>
      </c>
      <c r="BU532" s="144">
        <v>0</v>
      </c>
      <c r="BV532" s="143">
        <v>0</v>
      </c>
      <c r="BW532" s="144"/>
      <c r="BX532" s="144"/>
      <c r="BY532" s="144"/>
      <c r="BZ532" s="144"/>
      <c r="CA532" s="142">
        <v>0</v>
      </c>
      <c r="CB532" s="142">
        <v>0</v>
      </c>
      <c r="CC532" s="142">
        <v>0</v>
      </c>
      <c r="CD532" s="142">
        <v>0</v>
      </c>
      <c r="CE532" s="142">
        <v>0</v>
      </c>
      <c r="CF532" s="142">
        <v>0</v>
      </c>
      <c r="CG532" s="142">
        <v>0</v>
      </c>
      <c r="CH532" s="142">
        <v>0</v>
      </c>
      <c r="CI532" s="144">
        <v>0</v>
      </c>
      <c r="CJ532" s="142">
        <v>0</v>
      </c>
      <c r="CK532" s="142">
        <v>0</v>
      </c>
      <c r="CL532" s="144">
        <v>0</v>
      </c>
      <c r="CM532" s="144">
        <v>0</v>
      </c>
      <c r="CN532" s="143">
        <v>0</v>
      </c>
      <c r="CO532" s="144"/>
      <c r="CP532" s="144"/>
      <c r="CQ532" s="144"/>
      <c r="CR532" s="144"/>
      <c r="CS532" s="142">
        <v>0</v>
      </c>
      <c r="CT532" s="142">
        <v>0</v>
      </c>
      <c r="CU532" s="142">
        <v>0</v>
      </c>
      <c r="CV532" s="142">
        <v>0</v>
      </c>
      <c r="CW532" s="142">
        <v>0</v>
      </c>
      <c r="CX532" s="142">
        <v>0</v>
      </c>
      <c r="CY532" s="142">
        <v>0</v>
      </c>
      <c r="CZ532" s="142">
        <v>0</v>
      </c>
      <c r="DA532" s="144">
        <v>0</v>
      </c>
      <c r="DB532" s="142">
        <v>0</v>
      </c>
      <c r="DC532" s="142">
        <v>0</v>
      </c>
      <c r="DD532" s="144">
        <v>0</v>
      </c>
      <c r="DE532" s="144">
        <v>0</v>
      </c>
      <c r="DF532" s="143">
        <v>0</v>
      </c>
    </row>
    <row r="533" spans="1:110" ht="12.75" hidden="1" customHeight="1" outlineLevel="2" x14ac:dyDescent="0.25">
      <c r="A533" s="141" t="s">
        <v>451</v>
      </c>
      <c r="B533" s="141" t="s">
        <v>740</v>
      </c>
      <c r="C533" s="141"/>
      <c r="D533" s="141"/>
      <c r="E533" s="141"/>
      <c r="F533" s="142">
        <v>0</v>
      </c>
      <c r="G533" s="142">
        <v>0</v>
      </c>
      <c r="H533" s="142">
        <v>0</v>
      </c>
      <c r="I533" s="142">
        <v>0</v>
      </c>
      <c r="J533" s="142">
        <v>0</v>
      </c>
      <c r="K533" s="142">
        <v>0</v>
      </c>
      <c r="L533" s="142">
        <v>0</v>
      </c>
      <c r="M533" s="142">
        <v>0</v>
      </c>
      <c r="N533" s="142">
        <v>0</v>
      </c>
      <c r="O533" s="142">
        <v>0</v>
      </c>
      <c r="P533" s="142">
        <v>0</v>
      </c>
      <c r="Q533" s="142">
        <v>0</v>
      </c>
      <c r="R533" s="142" t="s">
        <v>61</v>
      </c>
      <c r="S533" s="142">
        <v>0</v>
      </c>
      <c r="T533" s="143">
        <v>0</v>
      </c>
      <c r="U533" s="144"/>
      <c r="V533" s="144"/>
      <c r="W533" s="144"/>
      <c r="X533" s="144"/>
      <c r="Y533" s="142">
        <v>0</v>
      </c>
      <c r="Z533" s="142">
        <v>0</v>
      </c>
      <c r="AA533" s="142">
        <v>0</v>
      </c>
      <c r="AB533" s="142">
        <v>0</v>
      </c>
      <c r="AC533" s="142">
        <v>0</v>
      </c>
      <c r="AD533" s="142">
        <v>0</v>
      </c>
      <c r="AE533" s="142">
        <v>0</v>
      </c>
      <c r="AF533" s="142">
        <v>0</v>
      </c>
      <c r="AG533" s="144">
        <v>0</v>
      </c>
      <c r="AH533" s="142">
        <v>0</v>
      </c>
      <c r="AI533" s="142">
        <v>0</v>
      </c>
      <c r="AJ533" s="144">
        <v>0</v>
      </c>
      <c r="AK533" s="144">
        <v>0</v>
      </c>
      <c r="AL533" s="143">
        <v>0</v>
      </c>
      <c r="AM533" s="144"/>
      <c r="AN533" s="144"/>
      <c r="AO533" s="144"/>
      <c r="AP533" s="144"/>
      <c r="AQ533" s="142">
        <v>0</v>
      </c>
      <c r="AR533" s="142">
        <v>0</v>
      </c>
      <c r="AS533" s="142">
        <v>0</v>
      </c>
      <c r="AT533" s="142">
        <v>0</v>
      </c>
      <c r="AU533" s="142">
        <v>0</v>
      </c>
      <c r="AV533" s="142">
        <v>0</v>
      </c>
      <c r="AW533" s="142">
        <v>0</v>
      </c>
      <c r="AX533" s="142">
        <v>0</v>
      </c>
      <c r="AY533" s="144">
        <v>0</v>
      </c>
      <c r="AZ533" s="142">
        <v>0</v>
      </c>
      <c r="BA533" s="142">
        <v>0</v>
      </c>
      <c r="BB533" s="144">
        <v>0</v>
      </c>
      <c r="BC533" s="144">
        <v>0</v>
      </c>
      <c r="BD533" s="143">
        <v>0</v>
      </c>
      <c r="BE533" s="144"/>
      <c r="BF533" s="144"/>
      <c r="BG533" s="144"/>
      <c r="BH533" s="144"/>
      <c r="BI533" s="142">
        <v>0</v>
      </c>
      <c r="BJ533" s="142">
        <v>0</v>
      </c>
      <c r="BK533" s="142">
        <v>0</v>
      </c>
      <c r="BL533" s="142">
        <v>0</v>
      </c>
      <c r="BM533" s="142">
        <v>0</v>
      </c>
      <c r="BN533" s="142">
        <v>0</v>
      </c>
      <c r="BO533" s="142">
        <v>0</v>
      </c>
      <c r="BP533" s="142">
        <v>0</v>
      </c>
      <c r="BQ533" s="144">
        <v>0</v>
      </c>
      <c r="BR533" s="142">
        <v>0</v>
      </c>
      <c r="BS533" s="142">
        <v>0</v>
      </c>
      <c r="BT533" s="144">
        <v>0</v>
      </c>
      <c r="BU533" s="144">
        <v>0</v>
      </c>
      <c r="BV533" s="143">
        <v>0</v>
      </c>
      <c r="BW533" s="144"/>
      <c r="BX533" s="144"/>
      <c r="BY533" s="144"/>
      <c r="BZ533" s="144"/>
      <c r="CA533" s="142">
        <v>0</v>
      </c>
      <c r="CB533" s="142">
        <v>0</v>
      </c>
      <c r="CC533" s="142">
        <v>0</v>
      </c>
      <c r="CD533" s="142">
        <v>0</v>
      </c>
      <c r="CE533" s="142">
        <v>0</v>
      </c>
      <c r="CF533" s="142">
        <v>0</v>
      </c>
      <c r="CG533" s="142">
        <v>0</v>
      </c>
      <c r="CH533" s="142">
        <v>0</v>
      </c>
      <c r="CI533" s="144">
        <v>0</v>
      </c>
      <c r="CJ533" s="142">
        <v>0</v>
      </c>
      <c r="CK533" s="142">
        <v>0</v>
      </c>
      <c r="CL533" s="144">
        <v>0</v>
      </c>
      <c r="CM533" s="144">
        <v>0</v>
      </c>
      <c r="CN533" s="143">
        <v>0</v>
      </c>
      <c r="CO533" s="144"/>
      <c r="CP533" s="144"/>
      <c r="CQ533" s="144"/>
      <c r="CR533" s="144"/>
      <c r="CS533" s="142">
        <v>0</v>
      </c>
      <c r="CT533" s="142">
        <v>0</v>
      </c>
      <c r="CU533" s="142">
        <v>0</v>
      </c>
      <c r="CV533" s="142">
        <v>0</v>
      </c>
      <c r="CW533" s="142">
        <v>0</v>
      </c>
      <c r="CX533" s="142">
        <v>0</v>
      </c>
      <c r="CY533" s="142">
        <v>0</v>
      </c>
      <c r="CZ533" s="142">
        <v>0</v>
      </c>
      <c r="DA533" s="144">
        <v>0</v>
      </c>
      <c r="DB533" s="142">
        <v>0</v>
      </c>
      <c r="DC533" s="142">
        <v>0</v>
      </c>
      <c r="DD533" s="144">
        <v>0</v>
      </c>
      <c r="DE533" s="144">
        <v>0</v>
      </c>
      <c r="DF533" s="143">
        <v>0</v>
      </c>
    </row>
    <row r="534" spans="1:110" ht="12.75" hidden="1" customHeight="1" outlineLevel="2" x14ac:dyDescent="0.25">
      <c r="A534" s="141" t="s">
        <v>451</v>
      </c>
      <c r="B534" s="141" t="s">
        <v>740</v>
      </c>
      <c r="C534" s="141"/>
      <c r="D534" s="141"/>
      <c r="E534" s="141"/>
      <c r="F534" s="142">
        <v>0</v>
      </c>
      <c r="G534" s="142">
        <v>0</v>
      </c>
      <c r="H534" s="142">
        <v>0</v>
      </c>
      <c r="I534" s="142">
        <v>0</v>
      </c>
      <c r="J534" s="142">
        <v>0</v>
      </c>
      <c r="K534" s="142">
        <v>0</v>
      </c>
      <c r="L534" s="142">
        <v>0</v>
      </c>
      <c r="M534" s="142">
        <v>0</v>
      </c>
      <c r="N534" s="142">
        <v>0</v>
      </c>
      <c r="O534" s="142">
        <v>0</v>
      </c>
      <c r="P534" s="142">
        <v>0</v>
      </c>
      <c r="Q534" s="142">
        <v>0</v>
      </c>
      <c r="R534" s="142" t="s">
        <v>61</v>
      </c>
      <c r="S534" s="142">
        <v>0</v>
      </c>
      <c r="T534" s="143">
        <v>0</v>
      </c>
      <c r="U534" s="144"/>
      <c r="V534" s="144"/>
      <c r="W534" s="144"/>
      <c r="X534" s="144"/>
      <c r="Y534" s="142">
        <v>0</v>
      </c>
      <c r="Z534" s="142">
        <v>0</v>
      </c>
      <c r="AA534" s="142">
        <v>0</v>
      </c>
      <c r="AB534" s="142">
        <v>0</v>
      </c>
      <c r="AC534" s="142">
        <v>0</v>
      </c>
      <c r="AD534" s="142">
        <v>0</v>
      </c>
      <c r="AE534" s="142">
        <v>0</v>
      </c>
      <c r="AF534" s="142">
        <v>0</v>
      </c>
      <c r="AG534" s="144">
        <v>0</v>
      </c>
      <c r="AH534" s="142">
        <v>0</v>
      </c>
      <c r="AI534" s="142">
        <v>0</v>
      </c>
      <c r="AJ534" s="144">
        <v>0</v>
      </c>
      <c r="AK534" s="144">
        <v>0</v>
      </c>
      <c r="AL534" s="143">
        <v>0</v>
      </c>
      <c r="AM534" s="144"/>
      <c r="AN534" s="144"/>
      <c r="AO534" s="144"/>
      <c r="AP534" s="144"/>
      <c r="AQ534" s="142">
        <v>0</v>
      </c>
      <c r="AR534" s="142">
        <v>0</v>
      </c>
      <c r="AS534" s="142">
        <v>0</v>
      </c>
      <c r="AT534" s="142">
        <v>0</v>
      </c>
      <c r="AU534" s="142">
        <v>0</v>
      </c>
      <c r="AV534" s="142">
        <v>0</v>
      </c>
      <c r="AW534" s="142">
        <v>0</v>
      </c>
      <c r="AX534" s="142">
        <v>0</v>
      </c>
      <c r="AY534" s="144">
        <v>0</v>
      </c>
      <c r="AZ534" s="142">
        <v>0</v>
      </c>
      <c r="BA534" s="142">
        <v>0</v>
      </c>
      <c r="BB534" s="144">
        <v>0</v>
      </c>
      <c r="BC534" s="144">
        <v>0</v>
      </c>
      <c r="BD534" s="143">
        <v>0</v>
      </c>
      <c r="BE534" s="144"/>
      <c r="BF534" s="144"/>
      <c r="BG534" s="144"/>
      <c r="BH534" s="144"/>
      <c r="BI534" s="142">
        <v>0</v>
      </c>
      <c r="BJ534" s="142">
        <v>0</v>
      </c>
      <c r="BK534" s="142">
        <v>0</v>
      </c>
      <c r="BL534" s="142">
        <v>0</v>
      </c>
      <c r="BM534" s="142">
        <v>0</v>
      </c>
      <c r="BN534" s="142">
        <v>0</v>
      </c>
      <c r="BO534" s="142">
        <v>0</v>
      </c>
      <c r="BP534" s="142">
        <v>0</v>
      </c>
      <c r="BQ534" s="144">
        <v>0</v>
      </c>
      <c r="BR534" s="142">
        <v>0</v>
      </c>
      <c r="BS534" s="142">
        <v>0</v>
      </c>
      <c r="BT534" s="144">
        <v>0</v>
      </c>
      <c r="BU534" s="144">
        <v>0</v>
      </c>
      <c r="BV534" s="143">
        <v>0</v>
      </c>
      <c r="BW534" s="144"/>
      <c r="BX534" s="144"/>
      <c r="BY534" s="144"/>
      <c r="BZ534" s="144"/>
      <c r="CA534" s="142">
        <v>0</v>
      </c>
      <c r="CB534" s="142">
        <v>0</v>
      </c>
      <c r="CC534" s="142">
        <v>0</v>
      </c>
      <c r="CD534" s="142">
        <v>0</v>
      </c>
      <c r="CE534" s="142">
        <v>0</v>
      </c>
      <c r="CF534" s="142">
        <v>0</v>
      </c>
      <c r="CG534" s="142">
        <v>0</v>
      </c>
      <c r="CH534" s="142">
        <v>0</v>
      </c>
      <c r="CI534" s="144">
        <v>0</v>
      </c>
      <c r="CJ534" s="142">
        <v>0</v>
      </c>
      <c r="CK534" s="142">
        <v>0</v>
      </c>
      <c r="CL534" s="144">
        <v>0</v>
      </c>
      <c r="CM534" s="144">
        <v>0</v>
      </c>
      <c r="CN534" s="143">
        <v>0</v>
      </c>
      <c r="CO534" s="144"/>
      <c r="CP534" s="144"/>
      <c r="CQ534" s="144"/>
      <c r="CR534" s="144"/>
      <c r="CS534" s="142">
        <v>0</v>
      </c>
      <c r="CT534" s="142">
        <v>0</v>
      </c>
      <c r="CU534" s="142">
        <v>0</v>
      </c>
      <c r="CV534" s="142">
        <v>0</v>
      </c>
      <c r="CW534" s="142">
        <v>0</v>
      </c>
      <c r="CX534" s="142">
        <v>0</v>
      </c>
      <c r="CY534" s="142">
        <v>0</v>
      </c>
      <c r="CZ534" s="142">
        <v>0</v>
      </c>
      <c r="DA534" s="144">
        <v>0</v>
      </c>
      <c r="DB534" s="142">
        <v>0</v>
      </c>
      <c r="DC534" s="142">
        <v>0</v>
      </c>
      <c r="DD534" s="144">
        <v>0</v>
      </c>
      <c r="DE534" s="144">
        <v>0</v>
      </c>
      <c r="DF534" s="143">
        <v>0</v>
      </c>
    </row>
    <row r="535" spans="1:110" ht="12.75" hidden="1" customHeight="1" outlineLevel="2" x14ac:dyDescent="0.25">
      <c r="A535" s="141" t="s">
        <v>451</v>
      </c>
      <c r="B535" s="141" t="s">
        <v>740</v>
      </c>
      <c r="C535" s="141"/>
      <c r="D535" s="141"/>
      <c r="E535" s="141"/>
      <c r="F535" s="142">
        <v>0</v>
      </c>
      <c r="G535" s="142">
        <v>0</v>
      </c>
      <c r="H535" s="142">
        <v>0</v>
      </c>
      <c r="I535" s="142">
        <v>0</v>
      </c>
      <c r="J535" s="142">
        <v>0</v>
      </c>
      <c r="K535" s="142">
        <v>0</v>
      </c>
      <c r="L535" s="142">
        <v>0</v>
      </c>
      <c r="M535" s="142">
        <v>0</v>
      </c>
      <c r="N535" s="142">
        <v>0</v>
      </c>
      <c r="O535" s="142">
        <v>0</v>
      </c>
      <c r="P535" s="142">
        <v>0</v>
      </c>
      <c r="Q535" s="142">
        <v>0</v>
      </c>
      <c r="R535" s="142" t="s">
        <v>61</v>
      </c>
      <c r="S535" s="142">
        <v>0</v>
      </c>
      <c r="T535" s="143">
        <v>0</v>
      </c>
      <c r="U535" s="144"/>
      <c r="V535" s="144"/>
      <c r="W535" s="144"/>
      <c r="X535" s="144"/>
      <c r="Y535" s="142">
        <v>0</v>
      </c>
      <c r="Z535" s="142">
        <v>0</v>
      </c>
      <c r="AA535" s="142">
        <v>0</v>
      </c>
      <c r="AB535" s="142">
        <v>0</v>
      </c>
      <c r="AC535" s="142">
        <v>0</v>
      </c>
      <c r="AD535" s="142">
        <v>0</v>
      </c>
      <c r="AE535" s="142">
        <v>0</v>
      </c>
      <c r="AF535" s="142">
        <v>0</v>
      </c>
      <c r="AG535" s="144">
        <v>0</v>
      </c>
      <c r="AH535" s="142">
        <v>0</v>
      </c>
      <c r="AI535" s="142">
        <v>0</v>
      </c>
      <c r="AJ535" s="144">
        <v>0</v>
      </c>
      <c r="AK535" s="144">
        <v>0</v>
      </c>
      <c r="AL535" s="143">
        <v>0</v>
      </c>
      <c r="AM535" s="144"/>
      <c r="AN535" s="144"/>
      <c r="AO535" s="144"/>
      <c r="AP535" s="144"/>
      <c r="AQ535" s="142">
        <v>0</v>
      </c>
      <c r="AR535" s="142">
        <v>0</v>
      </c>
      <c r="AS535" s="142">
        <v>0</v>
      </c>
      <c r="AT535" s="142">
        <v>0</v>
      </c>
      <c r="AU535" s="142">
        <v>0</v>
      </c>
      <c r="AV535" s="142">
        <v>0</v>
      </c>
      <c r="AW535" s="142">
        <v>0</v>
      </c>
      <c r="AX535" s="142">
        <v>0</v>
      </c>
      <c r="AY535" s="144">
        <v>0</v>
      </c>
      <c r="AZ535" s="142">
        <v>0</v>
      </c>
      <c r="BA535" s="142">
        <v>0</v>
      </c>
      <c r="BB535" s="144">
        <v>0</v>
      </c>
      <c r="BC535" s="144">
        <v>0</v>
      </c>
      <c r="BD535" s="143">
        <v>0</v>
      </c>
      <c r="BE535" s="144"/>
      <c r="BF535" s="144"/>
      <c r="BG535" s="144"/>
      <c r="BH535" s="144"/>
      <c r="BI535" s="142">
        <v>0</v>
      </c>
      <c r="BJ535" s="142">
        <v>0</v>
      </c>
      <c r="BK535" s="142">
        <v>0</v>
      </c>
      <c r="BL535" s="142">
        <v>0</v>
      </c>
      <c r="BM535" s="142">
        <v>0</v>
      </c>
      <c r="BN535" s="142">
        <v>0</v>
      </c>
      <c r="BO535" s="142">
        <v>0</v>
      </c>
      <c r="BP535" s="142">
        <v>0</v>
      </c>
      <c r="BQ535" s="144">
        <v>0</v>
      </c>
      <c r="BR535" s="142">
        <v>0</v>
      </c>
      <c r="BS535" s="142">
        <v>0</v>
      </c>
      <c r="BT535" s="144">
        <v>0</v>
      </c>
      <c r="BU535" s="144">
        <v>0</v>
      </c>
      <c r="BV535" s="143">
        <v>0</v>
      </c>
      <c r="BW535" s="144"/>
      <c r="BX535" s="144"/>
      <c r="BY535" s="144"/>
      <c r="BZ535" s="144"/>
      <c r="CA535" s="142">
        <v>0</v>
      </c>
      <c r="CB535" s="142">
        <v>0</v>
      </c>
      <c r="CC535" s="142">
        <v>0</v>
      </c>
      <c r="CD535" s="142">
        <v>0</v>
      </c>
      <c r="CE535" s="142">
        <v>0</v>
      </c>
      <c r="CF535" s="142">
        <v>0</v>
      </c>
      <c r="CG535" s="142">
        <v>0</v>
      </c>
      <c r="CH535" s="142">
        <v>0</v>
      </c>
      <c r="CI535" s="144">
        <v>0</v>
      </c>
      <c r="CJ535" s="142">
        <v>0</v>
      </c>
      <c r="CK535" s="142">
        <v>0</v>
      </c>
      <c r="CL535" s="144">
        <v>0</v>
      </c>
      <c r="CM535" s="144">
        <v>0</v>
      </c>
      <c r="CN535" s="143">
        <v>0</v>
      </c>
      <c r="CO535" s="144"/>
      <c r="CP535" s="144"/>
      <c r="CQ535" s="144"/>
      <c r="CR535" s="144"/>
      <c r="CS535" s="142">
        <v>0</v>
      </c>
      <c r="CT535" s="142">
        <v>0</v>
      </c>
      <c r="CU535" s="142">
        <v>0</v>
      </c>
      <c r="CV535" s="142">
        <v>0</v>
      </c>
      <c r="CW535" s="142">
        <v>0</v>
      </c>
      <c r="CX535" s="142">
        <v>0</v>
      </c>
      <c r="CY535" s="142">
        <v>0</v>
      </c>
      <c r="CZ535" s="142">
        <v>0</v>
      </c>
      <c r="DA535" s="144">
        <v>0</v>
      </c>
      <c r="DB535" s="142">
        <v>0</v>
      </c>
      <c r="DC535" s="142">
        <v>0</v>
      </c>
      <c r="DD535" s="144">
        <v>0</v>
      </c>
      <c r="DE535" s="144">
        <v>0</v>
      </c>
      <c r="DF535" s="143">
        <v>0</v>
      </c>
    </row>
    <row r="536" spans="1:110" ht="12.75" hidden="1" customHeight="1" outlineLevel="2" x14ac:dyDescent="0.25">
      <c r="A536" s="141" t="s">
        <v>451</v>
      </c>
      <c r="B536" s="141" t="s">
        <v>740</v>
      </c>
      <c r="C536" s="141"/>
      <c r="D536" s="141"/>
      <c r="E536" s="141"/>
      <c r="F536" s="142">
        <v>0</v>
      </c>
      <c r="G536" s="142">
        <v>0</v>
      </c>
      <c r="H536" s="142">
        <v>0</v>
      </c>
      <c r="I536" s="142">
        <v>0</v>
      </c>
      <c r="J536" s="142">
        <v>0</v>
      </c>
      <c r="K536" s="142">
        <v>0</v>
      </c>
      <c r="L536" s="142">
        <v>0</v>
      </c>
      <c r="M536" s="142">
        <v>0</v>
      </c>
      <c r="N536" s="142">
        <v>0</v>
      </c>
      <c r="O536" s="142">
        <v>0</v>
      </c>
      <c r="P536" s="142">
        <v>0</v>
      </c>
      <c r="Q536" s="142">
        <v>0</v>
      </c>
      <c r="R536" s="142" t="s">
        <v>61</v>
      </c>
      <c r="S536" s="142">
        <v>0</v>
      </c>
      <c r="T536" s="143">
        <v>0</v>
      </c>
      <c r="U536" s="144"/>
      <c r="V536" s="144"/>
      <c r="W536" s="144"/>
      <c r="X536" s="144"/>
      <c r="Y536" s="142">
        <v>0</v>
      </c>
      <c r="Z536" s="142">
        <v>0</v>
      </c>
      <c r="AA536" s="142">
        <v>0</v>
      </c>
      <c r="AB536" s="142">
        <v>0</v>
      </c>
      <c r="AC536" s="142">
        <v>0</v>
      </c>
      <c r="AD536" s="142">
        <v>0</v>
      </c>
      <c r="AE536" s="142">
        <v>0</v>
      </c>
      <c r="AF536" s="142">
        <v>0</v>
      </c>
      <c r="AG536" s="144">
        <v>0</v>
      </c>
      <c r="AH536" s="142">
        <v>0</v>
      </c>
      <c r="AI536" s="142">
        <v>0</v>
      </c>
      <c r="AJ536" s="144">
        <v>0</v>
      </c>
      <c r="AK536" s="144">
        <v>0</v>
      </c>
      <c r="AL536" s="143">
        <v>0</v>
      </c>
      <c r="AM536" s="144"/>
      <c r="AN536" s="144"/>
      <c r="AO536" s="144"/>
      <c r="AP536" s="144"/>
      <c r="AQ536" s="142">
        <v>0</v>
      </c>
      <c r="AR536" s="142">
        <v>0</v>
      </c>
      <c r="AS536" s="142">
        <v>0</v>
      </c>
      <c r="AT536" s="142">
        <v>0</v>
      </c>
      <c r="AU536" s="142">
        <v>0</v>
      </c>
      <c r="AV536" s="142">
        <v>0</v>
      </c>
      <c r="AW536" s="142">
        <v>0</v>
      </c>
      <c r="AX536" s="142">
        <v>0</v>
      </c>
      <c r="AY536" s="144">
        <v>0</v>
      </c>
      <c r="AZ536" s="142">
        <v>0</v>
      </c>
      <c r="BA536" s="142">
        <v>0</v>
      </c>
      <c r="BB536" s="144">
        <v>0</v>
      </c>
      <c r="BC536" s="144">
        <v>0</v>
      </c>
      <c r="BD536" s="143">
        <v>0</v>
      </c>
      <c r="BE536" s="144"/>
      <c r="BF536" s="144"/>
      <c r="BG536" s="144"/>
      <c r="BH536" s="144"/>
      <c r="BI536" s="142">
        <v>0</v>
      </c>
      <c r="BJ536" s="142">
        <v>0</v>
      </c>
      <c r="BK536" s="142">
        <v>0</v>
      </c>
      <c r="BL536" s="142">
        <v>0</v>
      </c>
      <c r="BM536" s="142">
        <v>0</v>
      </c>
      <c r="BN536" s="142">
        <v>0</v>
      </c>
      <c r="BO536" s="142">
        <v>0</v>
      </c>
      <c r="BP536" s="142">
        <v>0</v>
      </c>
      <c r="BQ536" s="144">
        <v>0</v>
      </c>
      <c r="BR536" s="142">
        <v>0</v>
      </c>
      <c r="BS536" s="142">
        <v>0</v>
      </c>
      <c r="BT536" s="144">
        <v>0</v>
      </c>
      <c r="BU536" s="144">
        <v>0</v>
      </c>
      <c r="BV536" s="143">
        <v>0</v>
      </c>
      <c r="BW536" s="144"/>
      <c r="BX536" s="144"/>
      <c r="BY536" s="144"/>
      <c r="BZ536" s="144"/>
      <c r="CA536" s="142">
        <v>0</v>
      </c>
      <c r="CB536" s="142">
        <v>0</v>
      </c>
      <c r="CC536" s="142">
        <v>0</v>
      </c>
      <c r="CD536" s="142">
        <v>0</v>
      </c>
      <c r="CE536" s="142">
        <v>0</v>
      </c>
      <c r="CF536" s="142">
        <v>0</v>
      </c>
      <c r="CG536" s="142">
        <v>0</v>
      </c>
      <c r="CH536" s="142">
        <v>0</v>
      </c>
      <c r="CI536" s="144">
        <v>0</v>
      </c>
      <c r="CJ536" s="142">
        <v>0</v>
      </c>
      <c r="CK536" s="142">
        <v>0</v>
      </c>
      <c r="CL536" s="144">
        <v>0</v>
      </c>
      <c r="CM536" s="144">
        <v>0</v>
      </c>
      <c r="CN536" s="143">
        <v>0</v>
      </c>
      <c r="CO536" s="144"/>
      <c r="CP536" s="144"/>
      <c r="CQ536" s="144"/>
      <c r="CR536" s="144"/>
      <c r="CS536" s="142">
        <v>0</v>
      </c>
      <c r="CT536" s="142">
        <v>0</v>
      </c>
      <c r="CU536" s="142">
        <v>0</v>
      </c>
      <c r="CV536" s="142">
        <v>0</v>
      </c>
      <c r="CW536" s="142">
        <v>0</v>
      </c>
      <c r="CX536" s="142">
        <v>0</v>
      </c>
      <c r="CY536" s="142">
        <v>0</v>
      </c>
      <c r="CZ536" s="142">
        <v>0</v>
      </c>
      <c r="DA536" s="144">
        <v>0</v>
      </c>
      <c r="DB536" s="142">
        <v>0</v>
      </c>
      <c r="DC536" s="142">
        <v>0</v>
      </c>
      <c r="DD536" s="144">
        <v>0</v>
      </c>
      <c r="DE536" s="144">
        <v>0</v>
      </c>
      <c r="DF536" s="143">
        <v>0</v>
      </c>
    </row>
    <row r="537" spans="1:110" ht="12.75" hidden="1" customHeight="1" outlineLevel="2" x14ac:dyDescent="0.25">
      <c r="A537" s="141" t="s">
        <v>451</v>
      </c>
      <c r="B537" s="141" t="s">
        <v>740</v>
      </c>
      <c r="C537" s="141"/>
      <c r="D537" s="141"/>
      <c r="E537" s="141"/>
      <c r="F537" s="142">
        <v>0</v>
      </c>
      <c r="G537" s="142">
        <v>0</v>
      </c>
      <c r="H537" s="142">
        <v>0</v>
      </c>
      <c r="I537" s="142">
        <v>0</v>
      </c>
      <c r="J537" s="142">
        <v>0</v>
      </c>
      <c r="K537" s="142">
        <v>0</v>
      </c>
      <c r="L537" s="142">
        <v>0</v>
      </c>
      <c r="M537" s="142">
        <v>0</v>
      </c>
      <c r="N537" s="142">
        <v>0</v>
      </c>
      <c r="O537" s="142">
        <v>0</v>
      </c>
      <c r="P537" s="142">
        <v>0</v>
      </c>
      <c r="Q537" s="142">
        <v>0</v>
      </c>
      <c r="R537" s="142" t="s">
        <v>61</v>
      </c>
      <c r="S537" s="142">
        <v>0</v>
      </c>
      <c r="T537" s="143">
        <v>0</v>
      </c>
      <c r="U537" s="144"/>
      <c r="V537" s="144"/>
      <c r="W537" s="144"/>
      <c r="X537" s="144"/>
      <c r="Y537" s="142">
        <v>0</v>
      </c>
      <c r="Z537" s="142">
        <v>0</v>
      </c>
      <c r="AA537" s="142">
        <v>0</v>
      </c>
      <c r="AB537" s="142">
        <v>0</v>
      </c>
      <c r="AC537" s="142">
        <v>0</v>
      </c>
      <c r="AD537" s="142">
        <v>0</v>
      </c>
      <c r="AE537" s="142">
        <v>0</v>
      </c>
      <c r="AF537" s="142">
        <v>0</v>
      </c>
      <c r="AG537" s="144">
        <v>0</v>
      </c>
      <c r="AH537" s="142">
        <v>0</v>
      </c>
      <c r="AI537" s="142">
        <v>0</v>
      </c>
      <c r="AJ537" s="144">
        <v>0</v>
      </c>
      <c r="AK537" s="144">
        <v>0</v>
      </c>
      <c r="AL537" s="143">
        <v>0</v>
      </c>
      <c r="AM537" s="144"/>
      <c r="AN537" s="144"/>
      <c r="AO537" s="144"/>
      <c r="AP537" s="144"/>
      <c r="AQ537" s="142">
        <v>0</v>
      </c>
      <c r="AR537" s="142">
        <v>0</v>
      </c>
      <c r="AS537" s="142">
        <v>0</v>
      </c>
      <c r="AT537" s="142">
        <v>0</v>
      </c>
      <c r="AU537" s="142">
        <v>0</v>
      </c>
      <c r="AV537" s="142">
        <v>0</v>
      </c>
      <c r="AW537" s="142">
        <v>0</v>
      </c>
      <c r="AX537" s="142">
        <v>0</v>
      </c>
      <c r="AY537" s="144">
        <v>0</v>
      </c>
      <c r="AZ537" s="142">
        <v>0</v>
      </c>
      <c r="BA537" s="142">
        <v>0</v>
      </c>
      <c r="BB537" s="144">
        <v>0</v>
      </c>
      <c r="BC537" s="144">
        <v>0</v>
      </c>
      <c r="BD537" s="143">
        <v>0</v>
      </c>
      <c r="BE537" s="144"/>
      <c r="BF537" s="144"/>
      <c r="BG537" s="144"/>
      <c r="BH537" s="144"/>
      <c r="BI537" s="142">
        <v>0</v>
      </c>
      <c r="BJ537" s="142">
        <v>0</v>
      </c>
      <c r="BK537" s="142">
        <v>0</v>
      </c>
      <c r="BL537" s="142">
        <v>0</v>
      </c>
      <c r="BM537" s="142">
        <v>0</v>
      </c>
      <c r="BN537" s="142">
        <v>0</v>
      </c>
      <c r="BO537" s="142">
        <v>0</v>
      </c>
      <c r="BP537" s="142">
        <v>0</v>
      </c>
      <c r="BQ537" s="144">
        <v>0</v>
      </c>
      <c r="BR537" s="142">
        <v>0</v>
      </c>
      <c r="BS537" s="142">
        <v>0</v>
      </c>
      <c r="BT537" s="144">
        <v>0</v>
      </c>
      <c r="BU537" s="144">
        <v>0</v>
      </c>
      <c r="BV537" s="143">
        <v>0</v>
      </c>
      <c r="BW537" s="144"/>
      <c r="BX537" s="144"/>
      <c r="BY537" s="144"/>
      <c r="BZ537" s="144"/>
      <c r="CA537" s="142">
        <v>0</v>
      </c>
      <c r="CB537" s="142">
        <v>0</v>
      </c>
      <c r="CC537" s="142">
        <v>0</v>
      </c>
      <c r="CD537" s="142">
        <v>0</v>
      </c>
      <c r="CE537" s="142">
        <v>0</v>
      </c>
      <c r="CF537" s="142">
        <v>0</v>
      </c>
      <c r="CG537" s="142">
        <v>0</v>
      </c>
      <c r="CH537" s="142">
        <v>0</v>
      </c>
      <c r="CI537" s="144">
        <v>0</v>
      </c>
      <c r="CJ537" s="142">
        <v>0</v>
      </c>
      <c r="CK537" s="142">
        <v>0</v>
      </c>
      <c r="CL537" s="144">
        <v>0</v>
      </c>
      <c r="CM537" s="144">
        <v>0</v>
      </c>
      <c r="CN537" s="143">
        <v>0</v>
      </c>
      <c r="CO537" s="144"/>
      <c r="CP537" s="144"/>
      <c r="CQ537" s="144"/>
      <c r="CR537" s="144"/>
      <c r="CS537" s="142">
        <v>0</v>
      </c>
      <c r="CT537" s="142">
        <v>0</v>
      </c>
      <c r="CU537" s="142">
        <v>0</v>
      </c>
      <c r="CV537" s="142">
        <v>0</v>
      </c>
      <c r="CW537" s="142">
        <v>0</v>
      </c>
      <c r="CX537" s="142">
        <v>0</v>
      </c>
      <c r="CY537" s="142">
        <v>0</v>
      </c>
      <c r="CZ537" s="142">
        <v>0</v>
      </c>
      <c r="DA537" s="144">
        <v>0</v>
      </c>
      <c r="DB537" s="142">
        <v>0</v>
      </c>
      <c r="DC537" s="142">
        <v>0</v>
      </c>
      <c r="DD537" s="144">
        <v>0</v>
      </c>
      <c r="DE537" s="144">
        <v>0</v>
      </c>
      <c r="DF537" s="143">
        <v>0</v>
      </c>
    </row>
    <row r="538" spans="1:110" ht="12.75" hidden="1" customHeight="1" outlineLevel="2" x14ac:dyDescent="0.3">
      <c r="A538" s="138"/>
      <c r="B538" s="5"/>
      <c r="C538" s="5"/>
      <c r="D538" s="5"/>
      <c r="E538" s="5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4"/>
      <c r="R538" s="142"/>
      <c r="S538" s="142"/>
      <c r="T538" s="143"/>
      <c r="U538" s="144"/>
      <c r="V538" s="144"/>
      <c r="W538" s="144"/>
      <c r="X538" s="144"/>
      <c r="Y538" s="142"/>
      <c r="Z538" s="142"/>
      <c r="AA538" s="142"/>
      <c r="AB538" s="142"/>
      <c r="AC538" s="142"/>
      <c r="AD538" s="142"/>
      <c r="AE538" s="142"/>
      <c r="AF538" s="142"/>
      <c r="AG538" s="144"/>
      <c r="AH538" s="142"/>
      <c r="AI538" s="142"/>
      <c r="AJ538" s="144"/>
      <c r="AK538" s="144"/>
      <c r="AL538" s="143"/>
      <c r="AM538" s="144"/>
      <c r="AN538" s="144"/>
      <c r="AO538" s="144"/>
      <c r="AP538" s="144"/>
      <c r="AQ538" s="142"/>
      <c r="AR538" s="142"/>
      <c r="AS538" s="142"/>
      <c r="AT538" s="142"/>
      <c r="AU538" s="142"/>
      <c r="AV538" s="142"/>
      <c r="AW538" s="142"/>
      <c r="AX538" s="142"/>
      <c r="AY538" s="144"/>
      <c r="AZ538" s="142"/>
      <c r="BA538" s="142"/>
      <c r="BB538" s="144"/>
      <c r="BC538" s="144"/>
      <c r="BD538" s="143"/>
      <c r="BE538" s="144"/>
      <c r="BF538" s="144"/>
      <c r="BG538" s="144"/>
      <c r="BH538" s="144"/>
      <c r="BI538" s="142"/>
      <c r="BJ538" s="142"/>
      <c r="BK538" s="142"/>
      <c r="BL538" s="142"/>
      <c r="BM538" s="142"/>
      <c r="BN538" s="142"/>
      <c r="BO538" s="142"/>
      <c r="BP538" s="142"/>
      <c r="BQ538" s="144"/>
      <c r="BR538" s="142"/>
      <c r="BS538" s="142"/>
      <c r="BT538" s="144"/>
      <c r="BU538" s="144"/>
      <c r="BV538" s="143"/>
      <c r="BW538" s="144"/>
      <c r="BX538" s="144"/>
      <c r="BY538" s="144"/>
      <c r="BZ538" s="144"/>
      <c r="CA538" s="142"/>
      <c r="CB538" s="142"/>
      <c r="CC538" s="142"/>
      <c r="CD538" s="142"/>
      <c r="CE538" s="142"/>
      <c r="CF538" s="142"/>
      <c r="CG538" s="142"/>
      <c r="CH538" s="142"/>
      <c r="CI538" s="144"/>
      <c r="CJ538" s="142"/>
      <c r="CK538" s="142"/>
      <c r="CL538" s="144"/>
      <c r="CM538" s="144"/>
      <c r="CN538" s="143"/>
      <c r="CO538" s="144"/>
      <c r="CP538" s="144"/>
      <c r="CQ538" s="144"/>
      <c r="CR538" s="144"/>
      <c r="CS538" s="142"/>
      <c r="CT538" s="142"/>
      <c r="CU538" s="142"/>
      <c r="CV538" s="142"/>
      <c r="CW538" s="142"/>
      <c r="CX538" s="142"/>
      <c r="CY538" s="142"/>
      <c r="CZ538" s="142"/>
      <c r="DA538" s="144"/>
      <c r="DB538" s="142"/>
      <c r="DC538" s="142"/>
      <c r="DD538" s="144"/>
      <c r="DE538" s="144"/>
      <c r="DF538" s="143"/>
    </row>
    <row r="539" spans="1:110" ht="12.75" hidden="1" customHeight="1" outlineLevel="1" collapsed="1" x14ac:dyDescent="0.3">
      <c r="A539" s="138"/>
      <c r="B539" s="153" t="s">
        <v>79</v>
      </c>
      <c r="C539" s="153"/>
      <c r="D539" s="153"/>
      <c r="E539" s="153"/>
      <c r="F539" s="155">
        <f>SUM(F471:F537)</f>
        <v>1264.9100000000001</v>
      </c>
      <c r="G539" s="155">
        <f t="shared" ref="G539:AJ539" si="40">SUM(G471:G537)</f>
        <v>224087.56126436783</v>
      </c>
      <c r="H539" s="155">
        <f t="shared" si="40"/>
        <v>134549.15847846086</v>
      </c>
      <c r="I539" s="155">
        <f t="shared" si="40"/>
        <v>43945.825145127506</v>
      </c>
      <c r="J539" s="155">
        <f t="shared" si="40"/>
        <v>43945.825145127506</v>
      </c>
      <c r="K539" s="155">
        <f t="shared" si="40"/>
        <v>43945.825145127506</v>
      </c>
      <c r="L539" s="155">
        <f>SUM(L471:L538)</f>
        <v>43945.825145127506</v>
      </c>
      <c r="M539" s="155">
        <f t="shared" si="40"/>
        <v>43945.825145127506</v>
      </c>
      <c r="N539" s="155">
        <f t="shared" si="40"/>
        <v>43945.825145127506</v>
      </c>
      <c r="O539" s="155">
        <f t="shared" si="40"/>
        <v>43945.825145127506</v>
      </c>
      <c r="P539" s="155">
        <f t="shared" si="40"/>
        <v>43945.825145127506</v>
      </c>
      <c r="Q539" s="155">
        <f t="shared" si="40"/>
        <v>43945.825145127506</v>
      </c>
      <c r="R539" s="155"/>
      <c r="S539" s="155">
        <f>SUM(S471:S537)</f>
        <v>755414.05604897614</v>
      </c>
      <c r="T539" s="156">
        <f>SUM(T471:T537)</f>
        <v>0</v>
      </c>
      <c r="U539" s="155"/>
      <c r="V539" s="155"/>
      <c r="W539" s="155"/>
      <c r="X539" s="155"/>
      <c r="Y539" s="155">
        <f t="shared" si="40"/>
        <v>79111.590537792479</v>
      </c>
      <c r="Z539" s="155">
        <f t="shared" si="40"/>
        <v>79111.590537792479</v>
      </c>
      <c r="AA539" s="155">
        <f t="shared" si="40"/>
        <v>107013.65687410018</v>
      </c>
      <c r="AB539" s="155">
        <f t="shared" si="40"/>
        <v>44795.28427700678</v>
      </c>
      <c r="AC539" s="155">
        <f t="shared" si="40"/>
        <v>44795.28427700678</v>
      </c>
      <c r="AD539" s="155">
        <f t="shared" si="40"/>
        <v>44795.28427700678</v>
      </c>
      <c r="AE539" s="155">
        <f t="shared" si="40"/>
        <v>44795.28427700678</v>
      </c>
      <c r="AF539" s="155">
        <f t="shared" si="40"/>
        <v>44795.28427700678</v>
      </c>
      <c r="AG539" s="155">
        <f t="shared" si="40"/>
        <v>44795.28427700678</v>
      </c>
      <c r="AH539" s="155">
        <f t="shared" si="40"/>
        <v>44795.28427700678</v>
      </c>
      <c r="AI539" s="155">
        <f t="shared" si="40"/>
        <v>44795.28427700678</v>
      </c>
      <c r="AJ539" s="155">
        <f t="shared" si="40"/>
        <v>44795.28427700678</v>
      </c>
      <c r="AK539" s="155">
        <f>SUM(AK471:AK537)</f>
        <v>668394.39644274616</v>
      </c>
      <c r="AL539" s="156">
        <f>SUM(AL471:AL537)</f>
        <v>0</v>
      </c>
      <c r="AM539" s="155"/>
      <c r="AN539" s="155"/>
      <c r="AO539" s="155"/>
      <c r="AP539" s="155"/>
      <c r="AQ539" s="155">
        <f t="shared" ref="AQ539:BB539" si="41">SUM(AQ471:AQ537)</f>
        <v>49226.207133025047</v>
      </c>
      <c r="AR539" s="155">
        <f t="shared" si="41"/>
        <v>49226.207133025047</v>
      </c>
      <c r="AS539" s="155">
        <f t="shared" si="41"/>
        <v>77663.788053671204</v>
      </c>
      <c r="AT539" s="155">
        <f t="shared" si="41"/>
        <v>39290.20113949111</v>
      </c>
      <c r="AU539" s="155">
        <f t="shared" si="41"/>
        <v>39290.20113949111</v>
      </c>
      <c r="AV539" s="155">
        <f t="shared" si="41"/>
        <v>39290.20113949111</v>
      </c>
      <c r="AW539" s="155">
        <f t="shared" si="41"/>
        <v>39290.20113949111</v>
      </c>
      <c r="AX539" s="155">
        <f t="shared" si="41"/>
        <v>39290.20113949111</v>
      </c>
      <c r="AY539" s="155">
        <f t="shared" si="41"/>
        <v>39290.20113949111</v>
      </c>
      <c r="AZ539" s="155">
        <f t="shared" si="41"/>
        <v>39290.20113949111</v>
      </c>
      <c r="BA539" s="155">
        <f t="shared" si="41"/>
        <v>39290.20113949111</v>
      </c>
      <c r="BB539" s="155">
        <f t="shared" si="41"/>
        <v>39290.20113949111</v>
      </c>
      <c r="BC539" s="155">
        <f>SUM(BC471:BC537)</f>
        <v>529728.01257514127</v>
      </c>
      <c r="BD539" s="156">
        <f>SUM(BD471:BD537)</f>
        <v>0</v>
      </c>
      <c r="BE539" s="155"/>
      <c r="BF539" s="155"/>
      <c r="BG539" s="155"/>
      <c r="BH539" s="155"/>
      <c r="BI539" s="155">
        <f t="shared" ref="BI539:CL539" si="42">SUM(BI471:BI537)</f>
        <v>50690.243347015807</v>
      </c>
      <c r="BJ539" s="155">
        <f t="shared" si="42"/>
        <v>50690.243347015807</v>
      </c>
      <c r="BK539" s="155">
        <f t="shared" si="42"/>
        <v>79663.338852000423</v>
      </c>
      <c r="BL539" s="155">
        <f t="shared" si="42"/>
        <v>40138.544330394914</v>
      </c>
      <c r="BM539" s="155">
        <f t="shared" si="42"/>
        <v>40138.544330394914</v>
      </c>
      <c r="BN539" s="155">
        <f t="shared" si="42"/>
        <v>40138.544330394914</v>
      </c>
      <c r="BO539" s="155">
        <f t="shared" si="42"/>
        <v>40138.544330394914</v>
      </c>
      <c r="BP539" s="155">
        <f t="shared" si="42"/>
        <v>40138.544330394914</v>
      </c>
      <c r="BQ539" s="155">
        <f t="shared" si="42"/>
        <v>40138.544330394914</v>
      </c>
      <c r="BR539" s="155">
        <f t="shared" si="42"/>
        <v>40138.544330394914</v>
      </c>
      <c r="BS539" s="155">
        <f t="shared" si="42"/>
        <v>40138.544330394914</v>
      </c>
      <c r="BT539" s="155">
        <f t="shared" si="42"/>
        <v>40138.544330394914</v>
      </c>
      <c r="BU539" s="155">
        <f>SUM(BU471:BU537)</f>
        <v>542290.72451958631</v>
      </c>
      <c r="BV539" s="156">
        <f>SUM(BV471:BV537)</f>
        <v>0</v>
      </c>
      <c r="BW539" s="155"/>
      <c r="BX539" s="155"/>
      <c r="BY539" s="155"/>
      <c r="BZ539" s="155"/>
      <c r="CA539" s="155">
        <f t="shared" si="42"/>
        <v>52148.200647426274</v>
      </c>
      <c r="CB539" s="155">
        <f t="shared" si="42"/>
        <v>52148.200647426274</v>
      </c>
      <c r="CC539" s="155">
        <f t="shared" si="42"/>
        <v>81608.127592718578</v>
      </c>
      <c r="CD539" s="155">
        <f t="shared" si="42"/>
        <v>40897.589235464911</v>
      </c>
      <c r="CE539" s="155">
        <f t="shared" si="42"/>
        <v>40897.589235464911</v>
      </c>
      <c r="CF539" s="155">
        <f t="shared" si="42"/>
        <v>40897.589235464911</v>
      </c>
      <c r="CG539" s="155">
        <f t="shared" si="42"/>
        <v>40897.589235464911</v>
      </c>
      <c r="CH539" s="155">
        <f t="shared" si="42"/>
        <v>40897.589235464911</v>
      </c>
      <c r="CI539" s="155">
        <f t="shared" si="42"/>
        <v>40897.589235464911</v>
      </c>
      <c r="CJ539" s="155">
        <f t="shared" si="42"/>
        <v>40897.589235464911</v>
      </c>
      <c r="CK539" s="155">
        <f t="shared" si="42"/>
        <v>40897.589235464911</v>
      </c>
      <c r="CL539" s="155">
        <f t="shared" si="42"/>
        <v>40897.589235464911</v>
      </c>
      <c r="CM539" s="155">
        <f>SUM(CM471:CM537)</f>
        <v>553982.83200675528</v>
      </c>
      <c r="CN539" s="156">
        <f>SUM(CN471:CN537)</f>
        <v>0</v>
      </c>
      <c r="CO539" s="155"/>
      <c r="CP539" s="155"/>
      <c r="CQ539" s="155"/>
      <c r="CR539" s="155"/>
      <c r="CS539" s="155">
        <f t="shared" ref="CS539:DD539" si="43">SUM(CS471:CS537)</f>
        <v>53712.646666849061</v>
      </c>
      <c r="CT539" s="155">
        <f t="shared" si="43"/>
        <v>53712.646666849061</v>
      </c>
      <c r="CU539" s="155">
        <f t="shared" si="43"/>
        <v>84056.37142050016</v>
      </c>
      <c r="CV539" s="155">
        <f t="shared" si="43"/>
        <v>42124.516912528859</v>
      </c>
      <c r="CW539" s="155">
        <f t="shared" si="43"/>
        <v>42124.516912528859</v>
      </c>
      <c r="CX539" s="155">
        <f t="shared" si="43"/>
        <v>42124.516912528859</v>
      </c>
      <c r="CY539" s="155">
        <f t="shared" si="43"/>
        <v>42124.516912528859</v>
      </c>
      <c r="CZ539" s="155">
        <f t="shared" si="43"/>
        <v>42124.516912528859</v>
      </c>
      <c r="DA539" s="155">
        <f t="shared" si="43"/>
        <v>42124.516912528859</v>
      </c>
      <c r="DB539" s="155">
        <f t="shared" si="43"/>
        <v>42124.516912528859</v>
      </c>
      <c r="DC539" s="155">
        <f t="shared" si="43"/>
        <v>42124.516912528859</v>
      </c>
      <c r="DD539" s="155">
        <f t="shared" si="43"/>
        <v>42124.516912528859</v>
      </c>
      <c r="DE539" s="155">
        <f>SUM(DE471:DE537)</f>
        <v>570602.31696695799</v>
      </c>
      <c r="DF539" s="156">
        <f>SUM(DF471:DF537)</f>
        <v>0</v>
      </c>
    </row>
    <row r="540" spans="1:110" ht="12.75" hidden="1" customHeight="1" outlineLevel="1" x14ac:dyDescent="0.3">
      <c r="A540" s="138"/>
      <c r="B540" s="5"/>
      <c r="C540" s="5"/>
      <c r="D540" s="5"/>
      <c r="E540" s="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6"/>
      <c r="U540" s="155"/>
      <c r="V540" s="155"/>
      <c r="W540" s="155"/>
      <c r="X540" s="155"/>
      <c r="Y540" s="155"/>
      <c r="Z540" s="155"/>
      <c r="AA540" s="155"/>
      <c r="AB540" s="155"/>
      <c r="AC540" s="155"/>
      <c r="AD540" s="155"/>
      <c r="AE540" s="155"/>
      <c r="AF540" s="155"/>
      <c r="AG540" s="155"/>
      <c r="AH540" s="155"/>
      <c r="AI540" s="155"/>
      <c r="AJ540" s="155"/>
      <c r="AK540" s="155"/>
      <c r="AL540" s="156"/>
      <c r="AM540" s="155"/>
      <c r="AN540" s="155"/>
      <c r="AO540" s="155"/>
      <c r="AP540" s="155"/>
      <c r="AQ540" s="155"/>
      <c r="AR540" s="155"/>
      <c r="AS540" s="155"/>
      <c r="AT540" s="155"/>
      <c r="AU540" s="155"/>
      <c r="AV540" s="155"/>
      <c r="AW540" s="155"/>
      <c r="AX540" s="155"/>
      <c r="AY540" s="155"/>
      <c r="AZ540" s="155"/>
      <c r="BA540" s="155"/>
      <c r="BB540" s="155"/>
      <c r="BC540" s="155"/>
      <c r="BD540" s="156"/>
      <c r="BE540" s="155"/>
      <c r="BF540" s="155"/>
      <c r="BG540" s="155"/>
      <c r="BH540" s="155"/>
      <c r="BI540" s="155"/>
      <c r="BJ540" s="155"/>
      <c r="BK540" s="155"/>
      <c r="BL540" s="155"/>
      <c r="BM540" s="155"/>
      <c r="BN540" s="155"/>
      <c r="BO540" s="155"/>
      <c r="BP540" s="155"/>
      <c r="BQ540" s="155"/>
      <c r="BR540" s="155"/>
      <c r="BS540" s="155"/>
      <c r="BT540" s="155"/>
      <c r="BU540" s="155"/>
      <c r="BV540" s="156"/>
      <c r="BW540" s="155"/>
      <c r="BX540" s="155"/>
      <c r="BY540" s="155"/>
      <c r="BZ540" s="155"/>
      <c r="CA540" s="155"/>
      <c r="CB540" s="155"/>
      <c r="CC540" s="155"/>
      <c r="CD540" s="155"/>
      <c r="CE540" s="155"/>
      <c r="CF540" s="155"/>
      <c r="CG540" s="155"/>
      <c r="CH540" s="155"/>
      <c r="CI540" s="155"/>
      <c r="CJ540" s="155"/>
      <c r="CK540" s="155"/>
      <c r="CL540" s="155"/>
      <c r="CM540" s="155"/>
      <c r="CN540" s="156"/>
      <c r="CO540" s="155"/>
      <c r="CP540" s="155"/>
      <c r="CQ540" s="155"/>
      <c r="CR540" s="155"/>
      <c r="CS540" s="155"/>
      <c r="CT540" s="155"/>
      <c r="CU540" s="155"/>
      <c r="CV540" s="155"/>
      <c r="CW540" s="155"/>
      <c r="CX540" s="155"/>
      <c r="CY540" s="155"/>
      <c r="CZ540" s="155"/>
      <c r="DA540" s="155"/>
      <c r="DB540" s="155"/>
      <c r="DC540" s="155"/>
      <c r="DD540" s="155"/>
      <c r="DE540" s="155"/>
      <c r="DF540" s="156"/>
    </row>
    <row r="541" spans="1:110" ht="12.75" hidden="1" customHeight="1" outlineLevel="1" x14ac:dyDescent="0.3">
      <c r="A541" s="138"/>
      <c r="B541" s="5"/>
      <c r="C541" s="5"/>
      <c r="D541" s="5"/>
      <c r="E541" s="5"/>
      <c r="F541" s="155"/>
      <c r="G541" s="155"/>
      <c r="H541" s="155"/>
      <c r="I541" s="155"/>
      <c r="J541" s="155"/>
      <c r="K541" s="155"/>
      <c r="L541" s="155"/>
      <c r="M541" s="155"/>
      <c r="N541" s="155"/>
      <c r="O541" s="155"/>
      <c r="P541" s="155"/>
      <c r="Q541" s="155"/>
      <c r="R541" s="155"/>
      <c r="S541" s="155"/>
      <c r="T541" s="156"/>
      <c r="U541" s="155"/>
      <c r="V541" s="155"/>
      <c r="W541" s="155"/>
      <c r="X541" s="155"/>
      <c r="Y541" s="155"/>
      <c r="Z541" s="155"/>
      <c r="AA541" s="155"/>
      <c r="AB541" s="155"/>
      <c r="AC541" s="155"/>
      <c r="AD541" s="155"/>
      <c r="AE541" s="155"/>
      <c r="AF541" s="155"/>
      <c r="AG541" s="155"/>
      <c r="AH541" s="155"/>
      <c r="AI541" s="155"/>
      <c r="AJ541" s="155"/>
      <c r="AK541" s="155"/>
      <c r="AL541" s="156"/>
      <c r="AM541" s="155"/>
      <c r="AN541" s="155"/>
      <c r="AO541" s="155"/>
      <c r="AP541" s="155"/>
      <c r="AQ541" s="155"/>
      <c r="AR541" s="155"/>
      <c r="AS541" s="155"/>
      <c r="AT541" s="155"/>
      <c r="AU541" s="155"/>
      <c r="AV541" s="155"/>
      <c r="AW541" s="155"/>
      <c r="AX541" s="155"/>
      <c r="AY541" s="155"/>
      <c r="AZ541" s="155"/>
      <c r="BA541" s="155"/>
      <c r="BB541" s="155"/>
      <c r="BC541" s="155"/>
      <c r="BD541" s="156"/>
      <c r="BE541" s="155"/>
      <c r="BF541" s="155"/>
      <c r="BG541" s="155"/>
      <c r="BH541" s="155"/>
      <c r="BI541" s="155"/>
      <c r="BJ541" s="155"/>
      <c r="BK541" s="155"/>
      <c r="BL541" s="155"/>
      <c r="BM541" s="155"/>
      <c r="BN541" s="155"/>
      <c r="BO541" s="155"/>
      <c r="BP541" s="155"/>
      <c r="BQ541" s="155"/>
      <c r="BR541" s="155"/>
      <c r="BS541" s="155"/>
      <c r="BT541" s="155"/>
      <c r="BU541" s="155"/>
      <c r="BV541" s="156"/>
      <c r="BW541" s="155"/>
      <c r="BX541" s="155"/>
      <c r="BY541" s="155"/>
      <c r="BZ541" s="155"/>
      <c r="CA541" s="155"/>
      <c r="CB541" s="155"/>
      <c r="CC541" s="155"/>
      <c r="CD541" s="155"/>
      <c r="CE541" s="155"/>
      <c r="CF541" s="155"/>
      <c r="CG541" s="155"/>
      <c r="CH541" s="155"/>
      <c r="CI541" s="155"/>
      <c r="CJ541" s="155"/>
      <c r="CK541" s="155"/>
      <c r="CL541" s="155"/>
      <c r="CM541" s="155"/>
      <c r="CN541" s="156"/>
      <c r="CO541" s="155"/>
      <c r="CP541" s="155"/>
      <c r="CQ541" s="155"/>
      <c r="CR541" s="155"/>
      <c r="CS541" s="155"/>
      <c r="CT541" s="155"/>
      <c r="CU541" s="155"/>
      <c r="CV541" s="155"/>
      <c r="CW541" s="155"/>
      <c r="CX541" s="155"/>
      <c r="CY541" s="155"/>
      <c r="CZ541" s="155"/>
      <c r="DA541" s="155"/>
      <c r="DB541" s="155"/>
      <c r="DC541" s="155"/>
      <c r="DD541" s="155"/>
      <c r="DE541" s="155"/>
      <c r="DF541" s="156"/>
    </row>
    <row r="542" spans="1:110" ht="12.75" hidden="1" customHeight="1" outlineLevel="1" x14ac:dyDescent="0.3">
      <c r="A542" s="138"/>
      <c r="B542" s="5"/>
      <c r="C542" s="5"/>
      <c r="D542" s="5"/>
      <c r="E542" s="5"/>
      <c r="F542" s="155"/>
      <c r="G542" s="155"/>
      <c r="H542" s="155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6"/>
      <c r="U542" s="155"/>
      <c r="V542" s="155"/>
      <c r="W542" s="155"/>
      <c r="X542" s="155"/>
      <c r="Y542" s="155"/>
      <c r="Z542" s="155"/>
      <c r="AA542" s="155"/>
      <c r="AB542" s="155"/>
      <c r="AC542" s="155"/>
      <c r="AD542" s="155"/>
      <c r="AE542" s="155"/>
      <c r="AF542" s="155"/>
      <c r="AG542" s="155"/>
      <c r="AH542" s="155"/>
      <c r="AI542" s="155"/>
      <c r="AJ542" s="155"/>
      <c r="AK542" s="155"/>
      <c r="AL542" s="156"/>
      <c r="AM542" s="155"/>
      <c r="AN542" s="155"/>
      <c r="AO542" s="155"/>
      <c r="AP542" s="155"/>
      <c r="AQ542" s="155"/>
      <c r="AR542" s="155"/>
      <c r="AS542" s="155"/>
      <c r="AT542" s="155"/>
      <c r="AU542" s="155"/>
      <c r="AV542" s="155"/>
      <c r="AW542" s="155"/>
      <c r="AX542" s="155"/>
      <c r="AY542" s="155"/>
      <c r="AZ542" s="155"/>
      <c r="BA542" s="155"/>
      <c r="BB542" s="155"/>
      <c r="BC542" s="155"/>
      <c r="BD542" s="156"/>
      <c r="BE542" s="155"/>
      <c r="BF542" s="155"/>
      <c r="BG542" s="155"/>
      <c r="BH542" s="155"/>
      <c r="BI542" s="155"/>
      <c r="BJ542" s="155"/>
      <c r="BK542" s="155"/>
      <c r="BL542" s="155"/>
      <c r="BM542" s="155"/>
      <c r="BN542" s="155"/>
      <c r="BO542" s="155"/>
      <c r="BP542" s="155"/>
      <c r="BQ542" s="155"/>
      <c r="BR542" s="155"/>
      <c r="BS542" s="155"/>
      <c r="BT542" s="155"/>
      <c r="BU542" s="155"/>
      <c r="BV542" s="156"/>
      <c r="BW542" s="155"/>
      <c r="BX542" s="155"/>
      <c r="BY542" s="155"/>
      <c r="BZ542" s="155"/>
      <c r="CA542" s="155"/>
      <c r="CB542" s="155"/>
      <c r="CC542" s="155"/>
      <c r="CD542" s="155"/>
      <c r="CE542" s="155"/>
      <c r="CF542" s="155"/>
      <c r="CG542" s="155"/>
      <c r="CH542" s="155"/>
      <c r="CI542" s="155"/>
      <c r="CJ542" s="155"/>
      <c r="CK542" s="155"/>
      <c r="CL542" s="155"/>
      <c r="CM542" s="155"/>
      <c r="CN542" s="156"/>
      <c r="CO542" s="155"/>
      <c r="CP542" s="155"/>
      <c r="CQ542" s="155"/>
      <c r="CR542" s="155"/>
      <c r="CS542" s="155"/>
      <c r="CT542" s="155"/>
      <c r="CU542" s="155"/>
      <c r="CV542" s="155"/>
      <c r="CW542" s="155"/>
      <c r="CX542" s="155"/>
      <c r="CY542" s="155"/>
      <c r="CZ542" s="155"/>
      <c r="DA542" s="155"/>
      <c r="DB542" s="155"/>
      <c r="DC542" s="155"/>
      <c r="DD542" s="155"/>
      <c r="DE542" s="155"/>
      <c r="DF542" s="156"/>
    </row>
    <row r="543" spans="1:110" ht="12.75" hidden="1" customHeight="1" outlineLevel="1" x14ac:dyDescent="0.3">
      <c r="A543" s="138"/>
      <c r="B543" s="5"/>
      <c r="C543" s="5"/>
      <c r="D543" s="5"/>
      <c r="E543" s="5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6"/>
      <c r="U543" s="155"/>
      <c r="V543" s="155"/>
      <c r="W543" s="155"/>
      <c r="X543" s="155"/>
      <c r="Y543" s="155"/>
      <c r="Z543" s="155"/>
      <c r="AA543" s="155"/>
      <c r="AB543" s="155"/>
      <c r="AC543" s="155"/>
      <c r="AD543" s="155"/>
      <c r="AE543" s="155"/>
      <c r="AF543" s="155"/>
      <c r="AG543" s="155"/>
      <c r="AH543" s="155"/>
      <c r="AI543" s="155"/>
      <c r="AJ543" s="155"/>
      <c r="AK543" s="155"/>
      <c r="AL543" s="156"/>
      <c r="AM543" s="155"/>
      <c r="AN543" s="155"/>
      <c r="AO543" s="155"/>
      <c r="AP543" s="155"/>
      <c r="AQ543" s="155"/>
      <c r="AR543" s="155"/>
      <c r="AS543" s="155"/>
      <c r="AT543" s="155"/>
      <c r="AU543" s="155"/>
      <c r="AV543" s="155"/>
      <c r="AW543" s="155"/>
      <c r="AX543" s="155"/>
      <c r="AY543" s="155"/>
      <c r="AZ543" s="155"/>
      <c r="BA543" s="155"/>
      <c r="BB543" s="155"/>
      <c r="BC543" s="155"/>
      <c r="BD543" s="156"/>
      <c r="BE543" s="155"/>
      <c r="BF543" s="155"/>
      <c r="BG543" s="155"/>
      <c r="BH543" s="155"/>
      <c r="BI543" s="155"/>
      <c r="BJ543" s="155"/>
      <c r="BK543" s="155"/>
      <c r="BL543" s="155"/>
      <c r="BM543" s="155"/>
      <c r="BN543" s="155"/>
      <c r="BO543" s="155"/>
      <c r="BP543" s="155"/>
      <c r="BQ543" s="155"/>
      <c r="BR543" s="155"/>
      <c r="BS543" s="155"/>
      <c r="BT543" s="155"/>
      <c r="BU543" s="155"/>
      <c r="BV543" s="156"/>
      <c r="BW543" s="155"/>
      <c r="BX543" s="155"/>
      <c r="BY543" s="155"/>
      <c r="BZ543" s="155"/>
      <c r="CA543" s="155"/>
      <c r="CB543" s="155"/>
      <c r="CC543" s="155"/>
      <c r="CD543" s="155"/>
      <c r="CE543" s="155"/>
      <c r="CF543" s="155"/>
      <c r="CG543" s="155"/>
      <c r="CH543" s="155"/>
      <c r="CI543" s="155"/>
      <c r="CJ543" s="155"/>
      <c r="CK543" s="155"/>
      <c r="CL543" s="155"/>
      <c r="CM543" s="155"/>
      <c r="CN543" s="156"/>
      <c r="CO543" s="155"/>
      <c r="CP543" s="155"/>
      <c r="CQ543" s="155"/>
      <c r="CR543" s="155"/>
      <c r="CS543" s="155"/>
      <c r="CT543" s="155"/>
      <c r="CU543" s="155"/>
      <c r="CV543" s="155"/>
      <c r="CW543" s="155"/>
      <c r="CX543" s="155"/>
      <c r="CY543" s="155"/>
      <c r="CZ543" s="155"/>
      <c r="DA543" s="155"/>
      <c r="DB543" s="155"/>
      <c r="DC543" s="155"/>
      <c r="DD543" s="155"/>
      <c r="DE543" s="155"/>
      <c r="DF543" s="156"/>
    </row>
    <row r="544" spans="1:110" ht="12.75" hidden="1" customHeight="1" outlineLevel="1" x14ac:dyDescent="0.3">
      <c r="A544" s="138"/>
      <c r="B544" s="5"/>
      <c r="C544" s="5"/>
      <c r="D544" s="5"/>
      <c r="E544" s="5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6"/>
      <c r="U544" s="155"/>
      <c r="V544" s="155"/>
      <c r="W544" s="155"/>
      <c r="X544" s="155"/>
      <c r="Y544" s="155"/>
      <c r="Z544" s="155"/>
      <c r="AA544" s="155"/>
      <c r="AB544" s="155"/>
      <c r="AC544" s="155"/>
      <c r="AD544" s="155"/>
      <c r="AE544" s="155"/>
      <c r="AF544" s="155"/>
      <c r="AG544" s="155"/>
      <c r="AH544" s="155"/>
      <c r="AI544" s="155"/>
      <c r="AJ544" s="155"/>
      <c r="AK544" s="155"/>
      <c r="AL544" s="156"/>
      <c r="AM544" s="155"/>
      <c r="AN544" s="155"/>
      <c r="AO544" s="155"/>
      <c r="AP544" s="155"/>
      <c r="AQ544" s="155"/>
      <c r="AR544" s="155"/>
      <c r="AS544" s="155"/>
      <c r="AT544" s="155"/>
      <c r="AU544" s="155"/>
      <c r="AV544" s="155"/>
      <c r="AW544" s="155"/>
      <c r="AX544" s="155"/>
      <c r="AY544" s="155"/>
      <c r="AZ544" s="155"/>
      <c r="BA544" s="155"/>
      <c r="BB544" s="155"/>
      <c r="BC544" s="155"/>
      <c r="BD544" s="156"/>
      <c r="BE544" s="155"/>
      <c r="BF544" s="155"/>
      <c r="BG544" s="155"/>
      <c r="BH544" s="155"/>
      <c r="BI544" s="155"/>
      <c r="BJ544" s="155"/>
      <c r="BK544" s="155"/>
      <c r="BL544" s="155"/>
      <c r="BM544" s="155"/>
      <c r="BN544" s="155"/>
      <c r="BO544" s="155"/>
      <c r="BP544" s="155"/>
      <c r="BQ544" s="155"/>
      <c r="BR544" s="155"/>
      <c r="BS544" s="155"/>
      <c r="BT544" s="155"/>
      <c r="BU544" s="155"/>
      <c r="BV544" s="156"/>
      <c r="BW544" s="155"/>
      <c r="BX544" s="155"/>
      <c r="BY544" s="155"/>
      <c r="BZ544" s="155"/>
      <c r="CA544" s="155"/>
      <c r="CB544" s="155"/>
      <c r="CC544" s="155"/>
      <c r="CD544" s="155"/>
      <c r="CE544" s="155"/>
      <c r="CF544" s="155"/>
      <c r="CG544" s="155"/>
      <c r="CH544" s="155"/>
      <c r="CI544" s="155"/>
      <c r="CJ544" s="155"/>
      <c r="CK544" s="155"/>
      <c r="CL544" s="155"/>
      <c r="CM544" s="155"/>
      <c r="CN544" s="156"/>
      <c r="CO544" s="155"/>
      <c r="CP544" s="155"/>
      <c r="CQ544" s="155"/>
      <c r="CR544" s="155"/>
      <c r="CS544" s="155"/>
      <c r="CT544" s="155"/>
      <c r="CU544" s="155"/>
      <c r="CV544" s="155"/>
      <c r="CW544" s="155"/>
      <c r="CX544" s="155"/>
      <c r="CY544" s="155"/>
      <c r="CZ544" s="155"/>
      <c r="DA544" s="155"/>
      <c r="DB544" s="155"/>
      <c r="DC544" s="155"/>
      <c r="DD544" s="155"/>
      <c r="DE544" s="155"/>
      <c r="DF544" s="156"/>
    </row>
    <row r="545" spans="1:110" ht="12.75" hidden="1" customHeight="1" outlineLevel="1" x14ac:dyDescent="0.3">
      <c r="A545" s="138"/>
      <c r="B545" s="5"/>
      <c r="C545" s="5"/>
      <c r="D545" s="5"/>
      <c r="E545" s="5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6"/>
      <c r="U545" s="155"/>
      <c r="V545" s="155"/>
      <c r="W545" s="155"/>
      <c r="X545" s="155"/>
      <c r="Y545" s="155"/>
      <c r="Z545" s="155"/>
      <c r="AA545" s="155"/>
      <c r="AB545" s="155"/>
      <c r="AC545" s="155"/>
      <c r="AD545" s="155"/>
      <c r="AE545" s="155"/>
      <c r="AF545" s="155"/>
      <c r="AG545" s="155"/>
      <c r="AH545" s="155"/>
      <c r="AI545" s="155"/>
      <c r="AJ545" s="155"/>
      <c r="AK545" s="155"/>
      <c r="AL545" s="156"/>
      <c r="AM545" s="155"/>
      <c r="AN545" s="155"/>
      <c r="AO545" s="155"/>
      <c r="AP545" s="155"/>
      <c r="AQ545" s="155"/>
      <c r="AR545" s="155"/>
      <c r="AS545" s="155"/>
      <c r="AT545" s="155"/>
      <c r="AU545" s="155"/>
      <c r="AV545" s="155"/>
      <c r="AW545" s="155"/>
      <c r="AX545" s="155"/>
      <c r="AY545" s="155"/>
      <c r="AZ545" s="155"/>
      <c r="BA545" s="155"/>
      <c r="BB545" s="155"/>
      <c r="BC545" s="155"/>
      <c r="BD545" s="156"/>
      <c r="BE545" s="155"/>
      <c r="BF545" s="155"/>
      <c r="BG545" s="155"/>
      <c r="BH545" s="155"/>
      <c r="BI545" s="155"/>
      <c r="BJ545" s="155"/>
      <c r="BK545" s="155"/>
      <c r="BL545" s="155"/>
      <c r="BM545" s="155"/>
      <c r="BN545" s="155"/>
      <c r="BO545" s="155"/>
      <c r="BP545" s="155"/>
      <c r="BQ545" s="155"/>
      <c r="BR545" s="155"/>
      <c r="BS545" s="155"/>
      <c r="BT545" s="155"/>
      <c r="BU545" s="155"/>
      <c r="BV545" s="156"/>
      <c r="BW545" s="155"/>
      <c r="BX545" s="155"/>
      <c r="BY545" s="155"/>
      <c r="BZ545" s="155"/>
      <c r="CA545" s="155"/>
      <c r="CB545" s="155"/>
      <c r="CC545" s="155"/>
      <c r="CD545" s="155"/>
      <c r="CE545" s="155"/>
      <c r="CF545" s="155"/>
      <c r="CG545" s="155"/>
      <c r="CH545" s="155"/>
      <c r="CI545" s="155"/>
      <c r="CJ545" s="155"/>
      <c r="CK545" s="155"/>
      <c r="CL545" s="155"/>
      <c r="CM545" s="155"/>
      <c r="CN545" s="156"/>
      <c r="CO545" s="155"/>
      <c r="CP545" s="155"/>
      <c r="CQ545" s="155"/>
      <c r="CR545" s="155"/>
      <c r="CS545" s="155"/>
      <c r="CT545" s="155"/>
      <c r="CU545" s="155"/>
      <c r="CV545" s="155"/>
      <c r="CW545" s="155"/>
      <c r="CX545" s="155"/>
      <c r="CY545" s="155"/>
      <c r="CZ545" s="155"/>
      <c r="DA545" s="155"/>
      <c r="DB545" s="155"/>
      <c r="DC545" s="155"/>
      <c r="DD545" s="155"/>
      <c r="DE545" s="155"/>
      <c r="DF545" s="156"/>
    </row>
    <row r="546" spans="1:110" ht="12.75" hidden="1" customHeight="1" outlineLevel="1" x14ac:dyDescent="0.3">
      <c r="A546" s="138"/>
      <c r="B546" s="5"/>
      <c r="C546" s="5"/>
      <c r="D546" s="5"/>
      <c r="E546" s="5"/>
      <c r="F546" s="155"/>
      <c r="G546" s="155"/>
      <c r="H546" s="155"/>
      <c r="I546" s="155"/>
      <c r="J546" s="155"/>
      <c r="K546" s="155"/>
      <c r="L546" s="155"/>
      <c r="M546" s="155"/>
      <c r="N546" s="155"/>
      <c r="O546" s="155"/>
      <c r="P546" s="155"/>
      <c r="Q546" s="155"/>
      <c r="R546" s="155"/>
      <c r="S546" s="155"/>
      <c r="T546" s="156"/>
      <c r="U546" s="155"/>
      <c r="V546" s="155"/>
      <c r="W546" s="155"/>
      <c r="X546" s="155"/>
      <c r="Y546" s="155"/>
      <c r="Z546" s="155"/>
      <c r="AA546" s="155"/>
      <c r="AB546" s="155"/>
      <c r="AC546" s="155"/>
      <c r="AD546" s="155"/>
      <c r="AE546" s="155"/>
      <c r="AF546" s="155"/>
      <c r="AG546" s="155"/>
      <c r="AH546" s="155"/>
      <c r="AI546" s="155"/>
      <c r="AJ546" s="155"/>
      <c r="AK546" s="155"/>
      <c r="AL546" s="156"/>
      <c r="AM546" s="155"/>
      <c r="AN546" s="155"/>
      <c r="AO546" s="155"/>
      <c r="AP546" s="155"/>
      <c r="AQ546" s="155"/>
      <c r="AR546" s="155"/>
      <c r="AS546" s="155"/>
      <c r="AT546" s="155"/>
      <c r="AU546" s="155"/>
      <c r="AV546" s="155"/>
      <c r="AW546" s="155"/>
      <c r="AX546" s="155"/>
      <c r="AY546" s="155"/>
      <c r="AZ546" s="155"/>
      <c r="BA546" s="155"/>
      <c r="BB546" s="155"/>
      <c r="BC546" s="155"/>
      <c r="BD546" s="156"/>
      <c r="BE546" s="155"/>
      <c r="BF546" s="155"/>
      <c r="BG546" s="155"/>
      <c r="BH546" s="155"/>
      <c r="BI546" s="155"/>
      <c r="BJ546" s="155"/>
      <c r="BK546" s="155"/>
      <c r="BL546" s="155"/>
      <c r="BM546" s="155"/>
      <c r="BN546" s="155"/>
      <c r="BO546" s="155"/>
      <c r="BP546" s="155"/>
      <c r="BQ546" s="155"/>
      <c r="BR546" s="155"/>
      <c r="BS546" s="155"/>
      <c r="BT546" s="155"/>
      <c r="BU546" s="155"/>
      <c r="BV546" s="156"/>
      <c r="BW546" s="155"/>
      <c r="BX546" s="155"/>
      <c r="BY546" s="155"/>
      <c r="BZ546" s="155"/>
      <c r="CA546" s="155"/>
      <c r="CB546" s="155"/>
      <c r="CC546" s="155"/>
      <c r="CD546" s="155"/>
      <c r="CE546" s="155"/>
      <c r="CF546" s="155"/>
      <c r="CG546" s="155"/>
      <c r="CH546" s="155"/>
      <c r="CI546" s="155"/>
      <c r="CJ546" s="155"/>
      <c r="CK546" s="155"/>
      <c r="CL546" s="155"/>
      <c r="CM546" s="155"/>
      <c r="CN546" s="156"/>
      <c r="CO546" s="155"/>
      <c r="CP546" s="155"/>
      <c r="CQ546" s="155"/>
      <c r="CR546" s="155"/>
      <c r="CS546" s="155"/>
      <c r="CT546" s="155"/>
      <c r="CU546" s="155"/>
      <c r="CV546" s="155"/>
      <c r="CW546" s="155"/>
      <c r="CX546" s="155"/>
      <c r="CY546" s="155"/>
      <c r="CZ546" s="155"/>
      <c r="DA546" s="155"/>
      <c r="DB546" s="155"/>
      <c r="DC546" s="155"/>
      <c r="DD546" s="155"/>
      <c r="DE546" s="155"/>
      <c r="DF546" s="156"/>
    </row>
    <row r="547" spans="1:110" ht="12.75" hidden="1" customHeight="1" outlineLevel="1" x14ac:dyDescent="0.3">
      <c r="A547" s="138"/>
      <c r="B547" s="5"/>
      <c r="C547" s="5"/>
      <c r="D547" s="5"/>
      <c r="E547" s="5"/>
      <c r="F547" s="155"/>
      <c r="G547" s="155"/>
      <c r="H547" s="155"/>
      <c r="I547" s="155"/>
      <c r="J547" s="155"/>
      <c r="K547" s="155"/>
      <c r="L547" s="155"/>
      <c r="M547" s="155"/>
      <c r="N547" s="155"/>
      <c r="O547" s="155"/>
      <c r="P547" s="155"/>
      <c r="Q547" s="155"/>
      <c r="R547" s="155"/>
      <c r="S547" s="155"/>
      <c r="T547" s="156"/>
      <c r="U547" s="155"/>
      <c r="V547" s="155"/>
      <c r="W547" s="155"/>
      <c r="X547" s="155"/>
      <c r="Y547" s="155"/>
      <c r="Z547" s="155"/>
      <c r="AA547" s="155"/>
      <c r="AB547" s="155"/>
      <c r="AC547" s="155"/>
      <c r="AD547" s="155"/>
      <c r="AE547" s="155"/>
      <c r="AF547" s="155"/>
      <c r="AG547" s="155"/>
      <c r="AH547" s="155"/>
      <c r="AI547" s="155"/>
      <c r="AJ547" s="155"/>
      <c r="AK547" s="155"/>
      <c r="AL547" s="156"/>
      <c r="AM547" s="155"/>
      <c r="AN547" s="155"/>
      <c r="AO547" s="155"/>
      <c r="AP547" s="155"/>
      <c r="AQ547" s="155"/>
      <c r="AR547" s="155"/>
      <c r="AS547" s="155"/>
      <c r="AT547" s="155"/>
      <c r="AU547" s="155"/>
      <c r="AV547" s="155"/>
      <c r="AW547" s="155"/>
      <c r="AX547" s="155"/>
      <c r="AY547" s="155"/>
      <c r="AZ547" s="155"/>
      <c r="BA547" s="155"/>
      <c r="BB547" s="155"/>
      <c r="BC547" s="155"/>
      <c r="BD547" s="156"/>
      <c r="BE547" s="155"/>
      <c r="BF547" s="155"/>
      <c r="BG547" s="155"/>
      <c r="BH547" s="155"/>
      <c r="BI547" s="155"/>
      <c r="BJ547" s="155"/>
      <c r="BK547" s="155"/>
      <c r="BL547" s="155"/>
      <c r="BM547" s="155"/>
      <c r="BN547" s="155"/>
      <c r="BO547" s="155"/>
      <c r="BP547" s="155"/>
      <c r="BQ547" s="155"/>
      <c r="BR547" s="155"/>
      <c r="BS547" s="155"/>
      <c r="BT547" s="155"/>
      <c r="BU547" s="155"/>
      <c r="BV547" s="156"/>
      <c r="BW547" s="155"/>
      <c r="BX547" s="155"/>
      <c r="BY547" s="155"/>
      <c r="BZ547" s="155"/>
      <c r="CA547" s="155"/>
      <c r="CB547" s="155"/>
      <c r="CC547" s="155"/>
      <c r="CD547" s="155"/>
      <c r="CE547" s="155"/>
      <c r="CF547" s="155"/>
      <c r="CG547" s="155"/>
      <c r="CH547" s="155"/>
      <c r="CI547" s="155"/>
      <c r="CJ547" s="155"/>
      <c r="CK547" s="155"/>
      <c r="CL547" s="155"/>
      <c r="CM547" s="155"/>
      <c r="CN547" s="156"/>
      <c r="CO547" s="155"/>
      <c r="CP547" s="155"/>
      <c r="CQ547" s="155"/>
      <c r="CR547" s="155"/>
      <c r="CS547" s="155"/>
      <c r="CT547" s="155"/>
      <c r="CU547" s="155"/>
      <c r="CV547" s="155"/>
      <c r="CW547" s="155"/>
      <c r="CX547" s="155"/>
      <c r="CY547" s="155"/>
      <c r="CZ547" s="155"/>
      <c r="DA547" s="155"/>
      <c r="DB547" s="155"/>
      <c r="DC547" s="155"/>
      <c r="DD547" s="155"/>
      <c r="DE547" s="155"/>
      <c r="DF547" s="156"/>
    </row>
    <row r="548" spans="1:110" ht="12.75" hidden="1" customHeight="1" outlineLevel="1" x14ac:dyDescent="0.3">
      <c r="A548" s="138"/>
      <c r="B548" s="153"/>
      <c r="C548" s="153"/>
      <c r="D548" s="153"/>
      <c r="E548" s="153"/>
      <c r="F548" s="155"/>
      <c r="G548" s="155"/>
      <c r="H548" s="155"/>
      <c r="I548" s="155"/>
      <c r="J548" s="155"/>
      <c r="K548" s="155"/>
      <c r="L548" s="155"/>
      <c r="M548" s="155"/>
      <c r="N548" s="155"/>
      <c r="O548" s="155"/>
      <c r="P548" s="155"/>
      <c r="Q548" s="155"/>
      <c r="R548" s="155"/>
      <c r="S548" s="155"/>
      <c r="T548" s="156"/>
      <c r="U548" s="155"/>
      <c r="V548" s="155"/>
      <c r="W548" s="155"/>
      <c r="X548" s="155"/>
      <c r="Y548" s="155"/>
      <c r="Z548" s="155"/>
      <c r="AA548" s="155"/>
      <c r="AB548" s="155"/>
      <c r="AC548" s="155"/>
      <c r="AD548" s="155"/>
      <c r="AE548" s="155"/>
      <c r="AF548" s="155"/>
      <c r="AG548" s="155"/>
      <c r="AH548" s="155"/>
      <c r="AI548" s="155"/>
      <c r="AJ548" s="155"/>
      <c r="AK548" s="155"/>
      <c r="AL548" s="156"/>
      <c r="AM548" s="155"/>
      <c r="AN548" s="155"/>
      <c r="AO548" s="155"/>
      <c r="AP548" s="155"/>
      <c r="AQ548" s="155"/>
      <c r="AR548" s="155"/>
      <c r="AS548" s="155"/>
      <c r="AT548" s="155"/>
      <c r="AU548" s="155"/>
      <c r="AV548" s="155"/>
      <c r="AW548" s="155"/>
      <c r="AX548" s="155"/>
      <c r="AY548" s="155"/>
      <c r="AZ548" s="155"/>
      <c r="BA548" s="155"/>
      <c r="BB548" s="155"/>
      <c r="BC548" s="155"/>
      <c r="BD548" s="156"/>
      <c r="BE548" s="155"/>
      <c r="BF548" s="155"/>
      <c r="BG548" s="155"/>
      <c r="BH548" s="155"/>
      <c r="BI548" s="155"/>
      <c r="BJ548" s="155"/>
      <c r="BK548" s="155"/>
      <c r="BL548" s="155"/>
      <c r="BM548" s="155"/>
      <c r="BN548" s="155"/>
      <c r="BO548" s="155"/>
      <c r="BP548" s="155"/>
      <c r="BQ548" s="155"/>
      <c r="BR548" s="155"/>
      <c r="BS548" s="155"/>
      <c r="BT548" s="155"/>
      <c r="BU548" s="155"/>
      <c r="BV548" s="156"/>
      <c r="BW548" s="155"/>
      <c r="BX548" s="155"/>
      <c r="BY548" s="155"/>
      <c r="BZ548" s="155"/>
      <c r="CA548" s="155"/>
      <c r="CB548" s="155"/>
      <c r="CC548" s="155"/>
      <c r="CD548" s="155"/>
      <c r="CE548" s="155"/>
      <c r="CF548" s="155"/>
      <c r="CG548" s="155"/>
      <c r="CH548" s="155"/>
      <c r="CI548" s="155"/>
      <c r="CJ548" s="155"/>
      <c r="CK548" s="155"/>
      <c r="CL548" s="155"/>
      <c r="CM548" s="155"/>
      <c r="CN548" s="156"/>
      <c r="CO548" s="155"/>
      <c r="CP548" s="155"/>
      <c r="CQ548" s="155"/>
      <c r="CR548" s="155"/>
      <c r="CS548" s="155"/>
      <c r="CT548" s="155"/>
      <c r="CU548" s="155"/>
      <c r="CV548" s="155"/>
      <c r="CW548" s="155"/>
      <c r="CX548" s="155"/>
      <c r="CY548" s="155"/>
      <c r="CZ548" s="155"/>
      <c r="DA548" s="155"/>
      <c r="DB548" s="155"/>
      <c r="DC548" s="155"/>
      <c r="DD548" s="155"/>
      <c r="DE548" s="155"/>
      <c r="DF548" s="156"/>
    </row>
    <row r="549" spans="1:110" ht="12.75" hidden="1" customHeight="1" outlineLevel="1" x14ac:dyDescent="0.3">
      <c r="A549" s="138"/>
      <c r="B549" s="5"/>
      <c r="C549" s="5"/>
      <c r="D549" s="5"/>
      <c r="E549" s="5"/>
      <c r="F549" s="155"/>
      <c r="G549" s="155"/>
      <c r="H549" s="155"/>
      <c r="I549" s="155"/>
      <c r="J549" s="155"/>
      <c r="K549" s="155"/>
      <c r="L549" s="155"/>
      <c r="M549" s="155"/>
      <c r="N549" s="155"/>
      <c r="O549" s="155"/>
      <c r="P549" s="155"/>
      <c r="Q549" s="155"/>
      <c r="R549" s="155"/>
      <c r="S549" s="155"/>
      <c r="T549" s="156"/>
      <c r="U549" s="155"/>
      <c r="V549" s="155"/>
      <c r="W549" s="155"/>
      <c r="X549" s="155"/>
      <c r="Y549" s="155"/>
      <c r="Z549" s="155"/>
      <c r="AA549" s="155"/>
      <c r="AB549" s="155"/>
      <c r="AC549" s="155"/>
      <c r="AD549" s="155"/>
      <c r="AE549" s="155"/>
      <c r="AF549" s="155"/>
      <c r="AG549" s="155"/>
      <c r="AH549" s="155"/>
      <c r="AI549" s="155"/>
      <c r="AJ549" s="155"/>
      <c r="AK549" s="155"/>
      <c r="AL549" s="156"/>
      <c r="AM549" s="155"/>
      <c r="AN549" s="155"/>
      <c r="AO549" s="155"/>
      <c r="AP549" s="155"/>
      <c r="AQ549" s="155"/>
      <c r="AR549" s="155"/>
      <c r="AS549" s="155"/>
      <c r="AT549" s="155"/>
      <c r="AU549" s="155"/>
      <c r="AV549" s="155"/>
      <c r="AW549" s="155"/>
      <c r="AX549" s="155"/>
      <c r="AY549" s="155"/>
      <c r="AZ549" s="155"/>
      <c r="BA549" s="155"/>
      <c r="BB549" s="155"/>
      <c r="BC549" s="155"/>
      <c r="BD549" s="156"/>
      <c r="BE549" s="155"/>
      <c r="BF549" s="155"/>
      <c r="BG549" s="155"/>
      <c r="BH549" s="155"/>
      <c r="BI549" s="155"/>
      <c r="BJ549" s="155"/>
      <c r="BK549" s="155"/>
      <c r="BL549" s="155"/>
      <c r="BM549" s="155"/>
      <c r="BN549" s="155"/>
      <c r="BO549" s="155"/>
      <c r="BP549" s="155"/>
      <c r="BQ549" s="155"/>
      <c r="BR549" s="155"/>
      <c r="BS549" s="155"/>
      <c r="BT549" s="155"/>
      <c r="BU549" s="155"/>
      <c r="BV549" s="156"/>
      <c r="BW549" s="155"/>
      <c r="BX549" s="155"/>
      <c r="BY549" s="155"/>
      <c r="BZ549" s="155"/>
      <c r="CA549" s="155"/>
      <c r="CB549" s="155"/>
      <c r="CC549" s="155"/>
      <c r="CD549" s="155"/>
      <c r="CE549" s="155"/>
      <c r="CF549" s="155"/>
      <c r="CG549" s="155"/>
      <c r="CH549" s="155"/>
      <c r="CI549" s="155"/>
      <c r="CJ549" s="155"/>
      <c r="CK549" s="155"/>
      <c r="CL549" s="155"/>
      <c r="CM549" s="155"/>
      <c r="CN549" s="156"/>
      <c r="CO549" s="155"/>
      <c r="CP549" s="155"/>
      <c r="CQ549" s="155"/>
      <c r="CR549" s="155"/>
      <c r="CS549" s="155"/>
      <c r="CT549" s="155"/>
      <c r="CU549" s="155"/>
      <c r="CV549" s="155"/>
      <c r="CW549" s="155"/>
      <c r="CX549" s="155"/>
      <c r="CY549" s="155"/>
      <c r="CZ549" s="155"/>
      <c r="DA549" s="155"/>
      <c r="DB549" s="155"/>
      <c r="DC549" s="155"/>
      <c r="DD549" s="155"/>
      <c r="DE549" s="155"/>
      <c r="DF549" s="156"/>
    </row>
    <row r="550" spans="1:110" ht="12.75" hidden="1" customHeight="1" outlineLevel="1" x14ac:dyDescent="0.3">
      <c r="A550" s="154">
        <v>5000</v>
      </c>
      <c r="B550" s="145" t="s">
        <v>82</v>
      </c>
      <c r="C550" s="145"/>
      <c r="D550" s="145"/>
      <c r="E550" s="145"/>
      <c r="F550" s="155"/>
      <c r="G550" s="155"/>
      <c r="H550" s="155"/>
      <c r="I550" s="155"/>
      <c r="J550" s="155"/>
      <c r="K550" s="155"/>
      <c r="L550" s="155"/>
      <c r="M550" s="155"/>
      <c r="N550" s="155"/>
      <c r="O550" s="155"/>
      <c r="P550" s="155"/>
      <c r="Q550" s="155"/>
      <c r="R550" s="155"/>
      <c r="S550" s="155"/>
      <c r="T550" s="156"/>
      <c r="U550" s="155"/>
      <c r="V550" s="155"/>
      <c r="W550" s="155"/>
      <c r="X550" s="155"/>
      <c r="Y550" s="155"/>
      <c r="Z550" s="155"/>
      <c r="AA550" s="155"/>
      <c r="AB550" s="155"/>
      <c r="AC550" s="155"/>
      <c r="AD550" s="155"/>
      <c r="AE550" s="155"/>
      <c r="AF550" s="155"/>
      <c r="AG550" s="155"/>
      <c r="AH550" s="155"/>
      <c r="AI550" s="155"/>
      <c r="AJ550" s="155"/>
      <c r="AK550" s="155"/>
      <c r="AL550" s="156"/>
      <c r="AM550" s="155"/>
      <c r="AN550" s="155"/>
      <c r="AO550" s="155"/>
      <c r="AP550" s="155"/>
      <c r="AQ550" s="155"/>
      <c r="AR550" s="155"/>
      <c r="AS550" s="155"/>
      <c r="AT550" s="155"/>
      <c r="AU550" s="155"/>
      <c r="AV550" s="155"/>
      <c r="AW550" s="155"/>
      <c r="AX550" s="155"/>
      <c r="AY550" s="155"/>
      <c r="AZ550" s="155"/>
      <c r="BA550" s="155"/>
      <c r="BB550" s="155"/>
      <c r="BC550" s="155"/>
      <c r="BD550" s="156"/>
      <c r="BE550" s="155"/>
      <c r="BF550" s="155"/>
      <c r="BG550" s="155"/>
      <c r="BH550" s="155"/>
      <c r="BI550" s="155"/>
      <c r="BJ550" s="155"/>
      <c r="BK550" s="155"/>
      <c r="BL550" s="155"/>
      <c r="BM550" s="155"/>
      <c r="BN550" s="155"/>
      <c r="BO550" s="155"/>
      <c r="BP550" s="155"/>
      <c r="BQ550" s="155"/>
      <c r="BR550" s="155"/>
      <c r="BS550" s="155"/>
      <c r="BT550" s="155"/>
      <c r="BU550" s="155"/>
      <c r="BV550" s="156"/>
      <c r="BW550" s="155"/>
      <c r="BX550" s="155"/>
      <c r="BY550" s="155"/>
      <c r="BZ550" s="155"/>
      <c r="CA550" s="155"/>
      <c r="CB550" s="155"/>
      <c r="CC550" s="155"/>
      <c r="CD550" s="155"/>
      <c r="CE550" s="155"/>
      <c r="CF550" s="155"/>
      <c r="CG550" s="155"/>
      <c r="CH550" s="155"/>
      <c r="CI550" s="155"/>
      <c r="CJ550" s="155"/>
      <c r="CK550" s="155"/>
      <c r="CL550" s="155"/>
      <c r="CM550" s="155"/>
      <c r="CN550" s="156"/>
      <c r="CO550" s="155"/>
      <c r="CP550" s="155"/>
      <c r="CQ550" s="155"/>
      <c r="CR550" s="155"/>
      <c r="CS550" s="155"/>
      <c r="CT550" s="155"/>
      <c r="CU550" s="155"/>
      <c r="CV550" s="155"/>
      <c r="CW550" s="155"/>
      <c r="CX550" s="155"/>
      <c r="CY550" s="155"/>
      <c r="CZ550" s="155"/>
      <c r="DA550" s="155"/>
      <c r="DB550" s="155"/>
      <c r="DC550" s="155"/>
      <c r="DD550" s="155"/>
      <c r="DE550" s="155"/>
      <c r="DF550" s="156"/>
    </row>
    <row r="551" spans="1:110" ht="12.75" hidden="1" customHeight="1" outlineLevel="2" x14ac:dyDescent="0.25">
      <c r="A551" s="141">
        <v>5100</v>
      </c>
      <c r="B551" s="141" t="s">
        <v>742</v>
      </c>
      <c r="C551" s="141"/>
      <c r="D551" s="141"/>
      <c r="E551" s="141"/>
      <c r="F551" s="142">
        <v>0</v>
      </c>
      <c r="G551" s="142">
        <v>0</v>
      </c>
      <c r="H551" s="142">
        <v>0</v>
      </c>
      <c r="I551" s="142">
        <v>0</v>
      </c>
      <c r="J551" s="142">
        <v>0</v>
      </c>
      <c r="K551" s="142">
        <v>0</v>
      </c>
      <c r="L551" s="142">
        <v>0</v>
      </c>
      <c r="M551" s="142">
        <v>0</v>
      </c>
      <c r="N551" s="142">
        <v>0</v>
      </c>
      <c r="O551" s="142">
        <v>0</v>
      </c>
      <c r="P551" s="142">
        <v>0</v>
      </c>
      <c r="Q551" s="142">
        <v>0</v>
      </c>
      <c r="R551" s="142" t="s">
        <v>61</v>
      </c>
      <c r="S551" s="142">
        <v>0</v>
      </c>
      <c r="T551" s="143">
        <v>0</v>
      </c>
      <c r="U551" s="144"/>
      <c r="V551" s="144"/>
      <c r="W551" s="144"/>
      <c r="X551" s="144"/>
      <c r="Y551" s="142">
        <v>0</v>
      </c>
      <c r="Z551" s="142">
        <v>0</v>
      </c>
      <c r="AA551" s="142">
        <v>0</v>
      </c>
      <c r="AB551" s="142">
        <v>0</v>
      </c>
      <c r="AC551" s="142">
        <v>0</v>
      </c>
      <c r="AD551" s="142">
        <v>0</v>
      </c>
      <c r="AE551" s="142">
        <v>0</v>
      </c>
      <c r="AF551" s="142">
        <v>0</v>
      </c>
      <c r="AG551" s="144">
        <v>0</v>
      </c>
      <c r="AH551" s="142">
        <v>0</v>
      </c>
      <c r="AI551" s="142">
        <v>0</v>
      </c>
      <c r="AJ551" s="144">
        <v>0</v>
      </c>
      <c r="AK551" s="144">
        <v>0</v>
      </c>
      <c r="AL551" s="143">
        <v>0</v>
      </c>
      <c r="AM551" s="144"/>
      <c r="AN551" s="144"/>
      <c r="AO551" s="144"/>
      <c r="AP551" s="144"/>
      <c r="AQ551" s="142">
        <v>0</v>
      </c>
      <c r="AR551" s="142">
        <v>0</v>
      </c>
      <c r="AS551" s="142">
        <v>0</v>
      </c>
      <c r="AT551" s="142">
        <v>0</v>
      </c>
      <c r="AU551" s="142">
        <v>0</v>
      </c>
      <c r="AV551" s="142">
        <v>0</v>
      </c>
      <c r="AW551" s="142">
        <v>0</v>
      </c>
      <c r="AX551" s="142">
        <v>0</v>
      </c>
      <c r="AY551" s="144">
        <v>0</v>
      </c>
      <c r="AZ551" s="142">
        <v>0</v>
      </c>
      <c r="BA551" s="142">
        <v>0</v>
      </c>
      <c r="BB551" s="144">
        <v>0</v>
      </c>
      <c r="BC551" s="144">
        <v>0</v>
      </c>
      <c r="BD551" s="143">
        <v>0</v>
      </c>
      <c r="BE551" s="144"/>
      <c r="BF551" s="144"/>
      <c r="BG551" s="144"/>
      <c r="BH551" s="144"/>
      <c r="BI551" s="142">
        <v>0</v>
      </c>
      <c r="BJ551" s="142">
        <v>0</v>
      </c>
      <c r="BK551" s="142">
        <v>0</v>
      </c>
      <c r="BL551" s="142">
        <v>0</v>
      </c>
      <c r="BM551" s="142">
        <v>0</v>
      </c>
      <c r="BN551" s="142">
        <v>0</v>
      </c>
      <c r="BO551" s="142">
        <v>0</v>
      </c>
      <c r="BP551" s="142">
        <v>0</v>
      </c>
      <c r="BQ551" s="144">
        <v>0</v>
      </c>
      <c r="BR551" s="142">
        <v>0</v>
      </c>
      <c r="BS551" s="142">
        <v>0</v>
      </c>
      <c r="BT551" s="144">
        <v>0</v>
      </c>
      <c r="BU551" s="144">
        <v>0</v>
      </c>
      <c r="BV551" s="143">
        <v>0</v>
      </c>
      <c r="BW551" s="144"/>
      <c r="BX551" s="144"/>
      <c r="BY551" s="144"/>
      <c r="BZ551" s="144"/>
      <c r="CA551" s="142">
        <v>0</v>
      </c>
      <c r="CB551" s="142">
        <v>0</v>
      </c>
      <c r="CC551" s="142">
        <v>0</v>
      </c>
      <c r="CD551" s="142">
        <v>0</v>
      </c>
      <c r="CE551" s="142">
        <v>0</v>
      </c>
      <c r="CF551" s="142">
        <v>0</v>
      </c>
      <c r="CG551" s="142">
        <v>0</v>
      </c>
      <c r="CH551" s="142">
        <v>0</v>
      </c>
      <c r="CI551" s="144">
        <v>0</v>
      </c>
      <c r="CJ551" s="142">
        <v>0</v>
      </c>
      <c r="CK551" s="142">
        <v>0</v>
      </c>
      <c r="CL551" s="144">
        <v>0</v>
      </c>
      <c r="CM551" s="144">
        <v>0</v>
      </c>
      <c r="CN551" s="143">
        <v>0</v>
      </c>
      <c r="CO551" s="144"/>
      <c r="CP551" s="144"/>
      <c r="CQ551" s="144"/>
      <c r="CR551" s="144"/>
      <c r="CS551" s="142">
        <v>0</v>
      </c>
      <c r="CT551" s="142">
        <v>0</v>
      </c>
      <c r="CU551" s="142">
        <v>0</v>
      </c>
      <c r="CV551" s="142">
        <v>0</v>
      </c>
      <c r="CW551" s="142">
        <v>0</v>
      </c>
      <c r="CX551" s="142">
        <v>0</v>
      </c>
      <c r="CY551" s="142">
        <v>0</v>
      </c>
      <c r="CZ551" s="142">
        <v>0</v>
      </c>
      <c r="DA551" s="144">
        <v>0</v>
      </c>
      <c r="DB551" s="142">
        <v>0</v>
      </c>
      <c r="DC551" s="142">
        <v>0</v>
      </c>
      <c r="DD551" s="144">
        <v>0</v>
      </c>
      <c r="DE551" s="144">
        <v>0</v>
      </c>
      <c r="DF551" s="143">
        <v>0</v>
      </c>
    </row>
    <row r="552" spans="1:110" ht="12.75" hidden="1" customHeight="1" outlineLevel="2" x14ac:dyDescent="0.25">
      <c r="A552" s="141">
        <v>5101</v>
      </c>
      <c r="B552" s="141" t="s">
        <v>743</v>
      </c>
      <c r="C552" s="141"/>
      <c r="D552" s="141"/>
      <c r="E552" s="141"/>
      <c r="F552" s="142">
        <v>0</v>
      </c>
      <c r="G552" s="142">
        <v>162031.92918307032</v>
      </c>
      <c r="H552" s="142">
        <v>81015.964591535158</v>
      </c>
      <c r="I552" s="142">
        <v>81015.964591535158</v>
      </c>
      <c r="J552" s="142">
        <v>81015.964591535158</v>
      </c>
      <c r="K552" s="142">
        <v>81015.964591535158</v>
      </c>
      <c r="L552" s="142">
        <v>81015.964591535158</v>
      </c>
      <c r="M552" s="142">
        <v>81015.964591535158</v>
      </c>
      <c r="N552" s="142">
        <v>81015.964591535158</v>
      </c>
      <c r="O552" s="142">
        <v>81015.964591535158</v>
      </c>
      <c r="P552" s="142">
        <v>81015.964591535158</v>
      </c>
      <c r="Q552" s="142">
        <v>81015.964591535158</v>
      </c>
      <c r="R552" s="142" t="s">
        <v>61</v>
      </c>
      <c r="S552" s="142">
        <v>972191.57509842189</v>
      </c>
      <c r="T552" s="143">
        <v>0</v>
      </c>
      <c r="U552" s="144"/>
      <c r="V552" s="144"/>
      <c r="W552" s="144"/>
      <c r="X552" s="144"/>
      <c r="Y552" s="142">
        <v>74720.773894466649</v>
      </c>
      <c r="Z552" s="142">
        <v>74720.773894466649</v>
      </c>
      <c r="AA552" s="142">
        <v>74720.773894466649</v>
      </c>
      <c r="AB552" s="142">
        <v>74720.773894466649</v>
      </c>
      <c r="AC552" s="142">
        <v>74720.773894466649</v>
      </c>
      <c r="AD552" s="142">
        <v>74720.773894466649</v>
      </c>
      <c r="AE552" s="142">
        <v>74720.773894466649</v>
      </c>
      <c r="AF552" s="142">
        <v>74720.773894466649</v>
      </c>
      <c r="AG552" s="144">
        <v>74720.773894466649</v>
      </c>
      <c r="AH552" s="142">
        <v>74720.773894466649</v>
      </c>
      <c r="AI552" s="142">
        <v>74720.773894466649</v>
      </c>
      <c r="AJ552" s="144">
        <v>74720.773894466649</v>
      </c>
      <c r="AK552" s="144">
        <v>896649.28673359985</v>
      </c>
      <c r="AL552" s="143">
        <v>0</v>
      </c>
      <c r="AM552" s="144"/>
      <c r="AN552" s="144"/>
      <c r="AO552" s="144"/>
      <c r="AP552" s="144"/>
      <c r="AQ552" s="142">
        <v>71937.255544074651</v>
      </c>
      <c r="AR552" s="142">
        <v>71937.255544074651</v>
      </c>
      <c r="AS552" s="142">
        <v>71937.255544074651</v>
      </c>
      <c r="AT552" s="142">
        <v>71937.255544074651</v>
      </c>
      <c r="AU552" s="142">
        <v>71937.255544074651</v>
      </c>
      <c r="AV552" s="142">
        <v>71937.255544074651</v>
      </c>
      <c r="AW552" s="142">
        <v>71937.255544074651</v>
      </c>
      <c r="AX552" s="142">
        <v>71937.255544074651</v>
      </c>
      <c r="AY552" s="144">
        <v>71937.255544074651</v>
      </c>
      <c r="AZ552" s="142">
        <v>71937.255544074651</v>
      </c>
      <c r="BA552" s="142">
        <v>71937.255544074651</v>
      </c>
      <c r="BB552" s="144">
        <v>71937.255544074651</v>
      </c>
      <c r="BC552" s="144">
        <v>863247.06652889587</v>
      </c>
      <c r="BD552" s="143">
        <v>0</v>
      </c>
      <c r="BE552" s="144"/>
      <c r="BF552" s="144"/>
      <c r="BG552" s="144"/>
      <c r="BH552" s="144"/>
      <c r="BI552" s="142">
        <v>73961.148686743647</v>
      </c>
      <c r="BJ552" s="142">
        <v>73961.148686743647</v>
      </c>
      <c r="BK552" s="142">
        <v>73961.148686743647</v>
      </c>
      <c r="BL552" s="142">
        <v>73961.148686743647</v>
      </c>
      <c r="BM552" s="142">
        <v>73961.148686743647</v>
      </c>
      <c r="BN552" s="142">
        <v>73961.148686743647</v>
      </c>
      <c r="BO552" s="142">
        <v>73961.148686743647</v>
      </c>
      <c r="BP552" s="142">
        <v>73961.148686743647</v>
      </c>
      <c r="BQ552" s="144">
        <v>73961.148686743647</v>
      </c>
      <c r="BR552" s="142">
        <v>73961.148686743647</v>
      </c>
      <c r="BS552" s="142">
        <v>73961.148686743647</v>
      </c>
      <c r="BT552" s="144">
        <v>73961.148686743647</v>
      </c>
      <c r="BU552" s="144">
        <v>887533.78424092382</v>
      </c>
      <c r="BV552" s="143">
        <v>0</v>
      </c>
      <c r="BW552" s="144"/>
      <c r="BX552" s="144"/>
      <c r="BY552" s="144"/>
      <c r="BZ552" s="144"/>
      <c r="CA552" s="142">
        <v>76179.983147345949</v>
      </c>
      <c r="CB552" s="142">
        <v>76179.983147345949</v>
      </c>
      <c r="CC552" s="142">
        <v>76179.983147345949</v>
      </c>
      <c r="CD552" s="142">
        <v>76179.983147345949</v>
      </c>
      <c r="CE552" s="142">
        <v>76179.983147345949</v>
      </c>
      <c r="CF552" s="142">
        <v>76179.983147345949</v>
      </c>
      <c r="CG552" s="142">
        <v>76179.983147345949</v>
      </c>
      <c r="CH552" s="142">
        <v>76179.983147345949</v>
      </c>
      <c r="CI552" s="144">
        <v>76179.983147345949</v>
      </c>
      <c r="CJ552" s="142">
        <v>76179.983147345949</v>
      </c>
      <c r="CK552" s="142">
        <v>76179.983147345949</v>
      </c>
      <c r="CL552" s="144">
        <v>76179.983147345949</v>
      </c>
      <c r="CM552" s="144">
        <v>914159.7977681515</v>
      </c>
      <c r="CN552" s="143">
        <v>0</v>
      </c>
      <c r="CO552" s="144"/>
      <c r="CP552" s="144"/>
      <c r="CQ552" s="144"/>
      <c r="CR552" s="144"/>
      <c r="CS552" s="142">
        <v>78465.382641766337</v>
      </c>
      <c r="CT552" s="142">
        <v>78465.382641766337</v>
      </c>
      <c r="CU552" s="142">
        <v>78465.382641766337</v>
      </c>
      <c r="CV552" s="142">
        <v>78465.382641766337</v>
      </c>
      <c r="CW552" s="142">
        <v>78465.382641766337</v>
      </c>
      <c r="CX552" s="142">
        <v>78465.382641766337</v>
      </c>
      <c r="CY552" s="142">
        <v>78465.382641766337</v>
      </c>
      <c r="CZ552" s="142">
        <v>78465.382641766337</v>
      </c>
      <c r="DA552" s="144">
        <v>78465.382641766337</v>
      </c>
      <c r="DB552" s="142">
        <v>78465.382641766337</v>
      </c>
      <c r="DC552" s="142">
        <v>78465.382641766337</v>
      </c>
      <c r="DD552" s="144">
        <v>78465.382641766337</v>
      </c>
      <c r="DE552" s="144">
        <v>941584.59170119604</v>
      </c>
      <c r="DF552" s="143">
        <v>0</v>
      </c>
    </row>
    <row r="553" spans="1:110" ht="12.75" hidden="1" customHeight="1" outlineLevel="2" x14ac:dyDescent="0.25">
      <c r="A553" s="141">
        <v>5102</v>
      </c>
      <c r="B553" s="141" t="s">
        <v>744</v>
      </c>
      <c r="C553" s="141"/>
      <c r="D553" s="141"/>
      <c r="E553" s="141"/>
      <c r="F553" s="142">
        <v>0</v>
      </c>
      <c r="G553" s="142">
        <v>5538.7701875815019</v>
      </c>
      <c r="H553" s="142">
        <v>2769.3850937907509</v>
      </c>
      <c r="I553" s="142">
        <v>2769.3850937907509</v>
      </c>
      <c r="J553" s="142">
        <v>2769.3850937907509</v>
      </c>
      <c r="K553" s="142">
        <v>2769.3850937907509</v>
      </c>
      <c r="L553" s="142">
        <v>2769.3850937907509</v>
      </c>
      <c r="M553" s="142">
        <v>2769.3850937907509</v>
      </c>
      <c r="N553" s="142">
        <v>2769.3850937907509</v>
      </c>
      <c r="O553" s="142">
        <v>2769.3850937907509</v>
      </c>
      <c r="P553" s="142">
        <v>2769.3850937907509</v>
      </c>
      <c r="Q553" s="142">
        <v>2769.3850937907509</v>
      </c>
      <c r="R553" s="142" t="s">
        <v>61</v>
      </c>
      <c r="S553" s="142">
        <v>33232.621125489015</v>
      </c>
      <c r="T553" s="143">
        <v>0</v>
      </c>
      <c r="U553" s="144"/>
      <c r="V553" s="144"/>
      <c r="W553" s="144"/>
      <c r="X553" s="144"/>
      <c r="Y553" s="142">
        <v>2824.7727956665663</v>
      </c>
      <c r="Z553" s="142">
        <v>2824.7727956665663</v>
      </c>
      <c r="AA553" s="142">
        <v>2824.7727956665663</v>
      </c>
      <c r="AB553" s="142">
        <v>2824.7727956665663</v>
      </c>
      <c r="AC553" s="142">
        <v>2824.7727956665663</v>
      </c>
      <c r="AD553" s="142">
        <v>2824.7727956665663</v>
      </c>
      <c r="AE553" s="142">
        <v>2824.7727956665663</v>
      </c>
      <c r="AF553" s="142">
        <v>2824.7727956665663</v>
      </c>
      <c r="AG553" s="144">
        <v>2824.7727956665663</v>
      </c>
      <c r="AH553" s="142">
        <v>2824.7727956665663</v>
      </c>
      <c r="AI553" s="142">
        <v>2824.7727956665663</v>
      </c>
      <c r="AJ553" s="144">
        <v>2824.7727956665663</v>
      </c>
      <c r="AK553" s="144">
        <v>33897.273547998797</v>
      </c>
      <c r="AL553" s="143">
        <v>0</v>
      </c>
      <c r="AM553" s="144"/>
      <c r="AN553" s="144"/>
      <c r="AO553" s="144"/>
      <c r="AP553" s="144"/>
      <c r="AQ553" s="142">
        <v>2881.2682515798974</v>
      </c>
      <c r="AR553" s="142">
        <v>2881.2682515798974</v>
      </c>
      <c r="AS553" s="142">
        <v>2881.2682515798974</v>
      </c>
      <c r="AT553" s="142">
        <v>2881.2682515798974</v>
      </c>
      <c r="AU553" s="142">
        <v>2881.2682515798974</v>
      </c>
      <c r="AV553" s="142">
        <v>2881.2682515798974</v>
      </c>
      <c r="AW553" s="142">
        <v>2881.2682515798974</v>
      </c>
      <c r="AX553" s="142">
        <v>2881.2682515798974</v>
      </c>
      <c r="AY553" s="144">
        <v>2881.2682515798974</v>
      </c>
      <c r="AZ553" s="142">
        <v>2881.2682515798974</v>
      </c>
      <c r="BA553" s="142">
        <v>2881.2682515798974</v>
      </c>
      <c r="BB553" s="144">
        <v>2881.2682515798974</v>
      </c>
      <c r="BC553" s="144">
        <v>34575.219018958771</v>
      </c>
      <c r="BD553" s="143">
        <v>0</v>
      </c>
      <c r="BE553" s="144"/>
      <c r="BF553" s="144"/>
      <c r="BG553" s="144"/>
      <c r="BH553" s="144"/>
      <c r="BI553" s="142">
        <v>2938.8936166114954</v>
      </c>
      <c r="BJ553" s="142">
        <v>2938.8936166114954</v>
      </c>
      <c r="BK553" s="142">
        <v>2938.8936166114954</v>
      </c>
      <c r="BL553" s="142">
        <v>2938.8936166114954</v>
      </c>
      <c r="BM553" s="142">
        <v>2938.8936166114954</v>
      </c>
      <c r="BN553" s="142">
        <v>2938.8936166114954</v>
      </c>
      <c r="BO553" s="142">
        <v>2938.8936166114954</v>
      </c>
      <c r="BP553" s="142">
        <v>2938.8936166114954</v>
      </c>
      <c r="BQ553" s="144">
        <v>2938.8936166114954</v>
      </c>
      <c r="BR553" s="142">
        <v>2938.8936166114954</v>
      </c>
      <c r="BS553" s="142">
        <v>2938.8936166114954</v>
      </c>
      <c r="BT553" s="144">
        <v>2938.8936166114954</v>
      </c>
      <c r="BU553" s="144">
        <v>35266.723399337949</v>
      </c>
      <c r="BV553" s="143">
        <v>0</v>
      </c>
      <c r="BW553" s="144"/>
      <c r="BX553" s="144"/>
      <c r="BY553" s="144"/>
      <c r="BZ553" s="144"/>
      <c r="CA553" s="142">
        <v>3027.0604251098403</v>
      </c>
      <c r="CB553" s="142">
        <v>3027.0604251098403</v>
      </c>
      <c r="CC553" s="142">
        <v>3027.0604251098403</v>
      </c>
      <c r="CD553" s="142">
        <v>3027.0604251098403</v>
      </c>
      <c r="CE553" s="142">
        <v>3027.0604251098403</v>
      </c>
      <c r="CF553" s="142">
        <v>3027.0604251098403</v>
      </c>
      <c r="CG553" s="142">
        <v>3027.0604251098403</v>
      </c>
      <c r="CH553" s="142">
        <v>3027.0604251098403</v>
      </c>
      <c r="CI553" s="144">
        <v>3027.0604251098403</v>
      </c>
      <c r="CJ553" s="142">
        <v>3027.0604251098403</v>
      </c>
      <c r="CK553" s="142">
        <v>3027.0604251098403</v>
      </c>
      <c r="CL553" s="144">
        <v>3027.0604251098403</v>
      </c>
      <c r="CM553" s="144">
        <v>36324.725101318087</v>
      </c>
      <c r="CN553" s="143">
        <v>0</v>
      </c>
      <c r="CO553" s="144"/>
      <c r="CP553" s="144"/>
      <c r="CQ553" s="144"/>
      <c r="CR553" s="144"/>
      <c r="CS553" s="142">
        <v>3117.872237863136</v>
      </c>
      <c r="CT553" s="142">
        <v>3117.872237863136</v>
      </c>
      <c r="CU553" s="142">
        <v>3117.872237863136</v>
      </c>
      <c r="CV553" s="142">
        <v>3117.872237863136</v>
      </c>
      <c r="CW553" s="142">
        <v>3117.872237863136</v>
      </c>
      <c r="CX553" s="142">
        <v>3117.872237863136</v>
      </c>
      <c r="CY553" s="142">
        <v>3117.872237863136</v>
      </c>
      <c r="CZ553" s="142">
        <v>3117.872237863136</v>
      </c>
      <c r="DA553" s="144">
        <v>3117.872237863136</v>
      </c>
      <c r="DB553" s="142">
        <v>3117.872237863136</v>
      </c>
      <c r="DC553" s="142">
        <v>3117.872237863136</v>
      </c>
      <c r="DD553" s="144">
        <v>3117.872237863136</v>
      </c>
      <c r="DE553" s="144">
        <v>37414.466854357634</v>
      </c>
      <c r="DF553" s="143">
        <v>0</v>
      </c>
    </row>
    <row r="554" spans="1:110" ht="12.75" hidden="1" customHeight="1" outlineLevel="2" x14ac:dyDescent="0.25">
      <c r="A554" s="141">
        <v>5103</v>
      </c>
      <c r="B554" s="141" t="s">
        <v>745</v>
      </c>
      <c r="C554" s="141"/>
      <c r="D554" s="141"/>
      <c r="E554" s="141"/>
      <c r="F554" s="142">
        <v>0</v>
      </c>
      <c r="G554" s="142">
        <v>0</v>
      </c>
      <c r="H554" s="142">
        <v>0</v>
      </c>
      <c r="I554" s="142">
        <v>0</v>
      </c>
      <c r="J554" s="142">
        <v>0</v>
      </c>
      <c r="K554" s="142">
        <v>0</v>
      </c>
      <c r="L554" s="142">
        <v>0</v>
      </c>
      <c r="M554" s="142">
        <v>0</v>
      </c>
      <c r="N554" s="142">
        <v>0</v>
      </c>
      <c r="O554" s="142">
        <v>0</v>
      </c>
      <c r="P554" s="142">
        <v>0</v>
      </c>
      <c r="Q554" s="142">
        <v>0</v>
      </c>
      <c r="R554" s="142" t="s">
        <v>61</v>
      </c>
      <c r="S554" s="142">
        <v>0</v>
      </c>
      <c r="T554" s="143">
        <v>0</v>
      </c>
      <c r="U554" s="144"/>
      <c r="V554" s="144"/>
      <c r="W554" s="144"/>
      <c r="X554" s="144"/>
      <c r="Y554" s="142">
        <v>0</v>
      </c>
      <c r="Z554" s="142">
        <v>0</v>
      </c>
      <c r="AA554" s="142">
        <v>0</v>
      </c>
      <c r="AB554" s="142">
        <v>0</v>
      </c>
      <c r="AC554" s="142">
        <v>0</v>
      </c>
      <c r="AD554" s="142">
        <v>0</v>
      </c>
      <c r="AE554" s="142">
        <v>0</v>
      </c>
      <c r="AF554" s="142">
        <v>0</v>
      </c>
      <c r="AG554" s="144">
        <v>0</v>
      </c>
      <c r="AH554" s="142">
        <v>0</v>
      </c>
      <c r="AI554" s="142">
        <v>0</v>
      </c>
      <c r="AJ554" s="144">
        <v>0</v>
      </c>
      <c r="AK554" s="144">
        <v>0</v>
      </c>
      <c r="AL554" s="143">
        <v>0</v>
      </c>
      <c r="AM554" s="144"/>
      <c r="AN554" s="144"/>
      <c r="AO554" s="144"/>
      <c r="AP554" s="144"/>
      <c r="AQ554" s="142">
        <v>0</v>
      </c>
      <c r="AR554" s="142">
        <v>0</v>
      </c>
      <c r="AS554" s="142">
        <v>0</v>
      </c>
      <c r="AT554" s="142">
        <v>0</v>
      </c>
      <c r="AU554" s="142">
        <v>0</v>
      </c>
      <c r="AV554" s="142">
        <v>0</v>
      </c>
      <c r="AW554" s="142">
        <v>0</v>
      </c>
      <c r="AX554" s="142">
        <v>0</v>
      </c>
      <c r="AY554" s="144">
        <v>0</v>
      </c>
      <c r="AZ554" s="142">
        <v>0</v>
      </c>
      <c r="BA554" s="142">
        <v>0</v>
      </c>
      <c r="BB554" s="144">
        <v>0</v>
      </c>
      <c r="BC554" s="144">
        <v>0</v>
      </c>
      <c r="BD554" s="143">
        <v>0</v>
      </c>
      <c r="BE554" s="144"/>
      <c r="BF554" s="144"/>
      <c r="BG554" s="144"/>
      <c r="BH554" s="144"/>
      <c r="BI554" s="142">
        <v>0</v>
      </c>
      <c r="BJ554" s="142">
        <v>0</v>
      </c>
      <c r="BK554" s="142">
        <v>0</v>
      </c>
      <c r="BL554" s="142">
        <v>0</v>
      </c>
      <c r="BM554" s="142">
        <v>0</v>
      </c>
      <c r="BN554" s="142">
        <v>0</v>
      </c>
      <c r="BO554" s="142">
        <v>0</v>
      </c>
      <c r="BP554" s="142">
        <v>0</v>
      </c>
      <c r="BQ554" s="144">
        <v>0</v>
      </c>
      <c r="BR554" s="142">
        <v>0</v>
      </c>
      <c r="BS554" s="142">
        <v>0</v>
      </c>
      <c r="BT554" s="144">
        <v>0</v>
      </c>
      <c r="BU554" s="144">
        <v>0</v>
      </c>
      <c r="BV554" s="143">
        <v>0</v>
      </c>
      <c r="BW554" s="144"/>
      <c r="BX554" s="144"/>
      <c r="BY554" s="144"/>
      <c r="BZ554" s="144"/>
      <c r="CA554" s="142">
        <v>0</v>
      </c>
      <c r="CB554" s="142">
        <v>0</v>
      </c>
      <c r="CC554" s="142">
        <v>0</v>
      </c>
      <c r="CD554" s="142">
        <v>0</v>
      </c>
      <c r="CE554" s="142">
        <v>0</v>
      </c>
      <c r="CF554" s="142">
        <v>0</v>
      </c>
      <c r="CG554" s="142">
        <v>0</v>
      </c>
      <c r="CH554" s="142">
        <v>0</v>
      </c>
      <c r="CI554" s="144">
        <v>0</v>
      </c>
      <c r="CJ554" s="142">
        <v>0</v>
      </c>
      <c r="CK554" s="142">
        <v>0</v>
      </c>
      <c r="CL554" s="144">
        <v>0</v>
      </c>
      <c r="CM554" s="144">
        <v>0</v>
      </c>
      <c r="CN554" s="143">
        <v>0</v>
      </c>
      <c r="CO554" s="144"/>
      <c r="CP554" s="144"/>
      <c r="CQ554" s="144"/>
      <c r="CR554" s="144"/>
      <c r="CS554" s="142">
        <v>0</v>
      </c>
      <c r="CT554" s="142">
        <v>0</v>
      </c>
      <c r="CU554" s="142">
        <v>0</v>
      </c>
      <c r="CV554" s="142">
        <v>0</v>
      </c>
      <c r="CW554" s="142">
        <v>0</v>
      </c>
      <c r="CX554" s="142">
        <v>0</v>
      </c>
      <c r="CY554" s="142">
        <v>0</v>
      </c>
      <c r="CZ554" s="142">
        <v>0</v>
      </c>
      <c r="DA554" s="144">
        <v>0</v>
      </c>
      <c r="DB554" s="142">
        <v>0</v>
      </c>
      <c r="DC554" s="142">
        <v>0</v>
      </c>
      <c r="DD554" s="144">
        <v>0</v>
      </c>
      <c r="DE554" s="144">
        <v>0</v>
      </c>
      <c r="DF554" s="143">
        <v>0</v>
      </c>
    </row>
    <row r="555" spans="1:110" ht="12.75" hidden="1" customHeight="1" outlineLevel="2" x14ac:dyDescent="0.25">
      <c r="A555" s="141">
        <v>5104</v>
      </c>
      <c r="B555" s="141" t="s">
        <v>746</v>
      </c>
      <c r="C555" s="141"/>
      <c r="D555" s="141"/>
      <c r="E555" s="141"/>
      <c r="F555" s="142">
        <v>0</v>
      </c>
      <c r="G555" s="142">
        <v>0</v>
      </c>
      <c r="H555" s="142">
        <v>0</v>
      </c>
      <c r="I555" s="142">
        <v>0</v>
      </c>
      <c r="J555" s="142">
        <v>0</v>
      </c>
      <c r="K555" s="142">
        <v>0</v>
      </c>
      <c r="L555" s="142">
        <v>0</v>
      </c>
      <c r="M555" s="142">
        <v>0</v>
      </c>
      <c r="N555" s="142">
        <v>0</v>
      </c>
      <c r="O555" s="142">
        <v>0</v>
      </c>
      <c r="P555" s="142">
        <v>0</v>
      </c>
      <c r="Q555" s="142">
        <v>0</v>
      </c>
      <c r="R555" s="142" t="s">
        <v>61</v>
      </c>
      <c r="S555" s="142">
        <v>0</v>
      </c>
      <c r="T555" s="143">
        <v>0</v>
      </c>
      <c r="U555" s="144"/>
      <c r="V555" s="144"/>
      <c r="W555" s="144"/>
      <c r="X555" s="144"/>
      <c r="Y555" s="142">
        <v>0</v>
      </c>
      <c r="Z555" s="142">
        <v>0</v>
      </c>
      <c r="AA555" s="142">
        <v>0</v>
      </c>
      <c r="AB555" s="142">
        <v>0</v>
      </c>
      <c r="AC555" s="142">
        <v>0</v>
      </c>
      <c r="AD555" s="142">
        <v>0</v>
      </c>
      <c r="AE555" s="142">
        <v>0</v>
      </c>
      <c r="AF555" s="142">
        <v>0</v>
      </c>
      <c r="AG555" s="144">
        <v>0</v>
      </c>
      <c r="AH555" s="142">
        <v>0</v>
      </c>
      <c r="AI555" s="142">
        <v>0</v>
      </c>
      <c r="AJ555" s="144">
        <v>0</v>
      </c>
      <c r="AK555" s="144">
        <v>0</v>
      </c>
      <c r="AL555" s="143">
        <v>0</v>
      </c>
      <c r="AM555" s="144"/>
      <c r="AN555" s="144"/>
      <c r="AO555" s="144"/>
      <c r="AP555" s="144"/>
      <c r="AQ555" s="142">
        <v>0</v>
      </c>
      <c r="AR555" s="142">
        <v>0</v>
      </c>
      <c r="AS555" s="142">
        <v>0</v>
      </c>
      <c r="AT555" s="142">
        <v>0</v>
      </c>
      <c r="AU555" s="142">
        <v>0</v>
      </c>
      <c r="AV555" s="142">
        <v>0</v>
      </c>
      <c r="AW555" s="142">
        <v>0</v>
      </c>
      <c r="AX555" s="142">
        <v>0</v>
      </c>
      <c r="AY555" s="144">
        <v>0</v>
      </c>
      <c r="AZ555" s="142">
        <v>0</v>
      </c>
      <c r="BA555" s="142">
        <v>0</v>
      </c>
      <c r="BB555" s="144">
        <v>0</v>
      </c>
      <c r="BC555" s="144">
        <v>0</v>
      </c>
      <c r="BD555" s="143">
        <v>0</v>
      </c>
      <c r="BE555" s="144"/>
      <c r="BF555" s="144"/>
      <c r="BG555" s="144"/>
      <c r="BH555" s="144"/>
      <c r="BI555" s="142">
        <v>0</v>
      </c>
      <c r="BJ555" s="142">
        <v>0</v>
      </c>
      <c r="BK555" s="142">
        <v>0</v>
      </c>
      <c r="BL555" s="142">
        <v>0</v>
      </c>
      <c r="BM555" s="142">
        <v>0</v>
      </c>
      <c r="BN555" s="142">
        <v>0</v>
      </c>
      <c r="BO555" s="142">
        <v>0</v>
      </c>
      <c r="BP555" s="142">
        <v>0</v>
      </c>
      <c r="BQ555" s="144">
        <v>0</v>
      </c>
      <c r="BR555" s="142">
        <v>0</v>
      </c>
      <c r="BS555" s="142">
        <v>0</v>
      </c>
      <c r="BT555" s="144">
        <v>0</v>
      </c>
      <c r="BU555" s="144">
        <v>0</v>
      </c>
      <c r="BV555" s="143">
        <v>0</v>
      </c>
      <c r="BW555" s="144"/>
      <c r="BX555" s="144"/>
      <c r="BY555" s="144"/>
      <c r="BZ555" s="144"/>
      <c r="CA555" s="142">
        <v>0</v>
      </c>
      <c r="CB555" s="142">
        <v>0</v>
      </c>
      <c r="CC555" s="142">
        <v>0</v>
      </c>
      <c r="CD555" s="142">
        <v>0</v>
      </c>
      <c r="CE555" s="142">
        <v>0</v>
      </c>
      <c r="CF555" s="142">
        <v>0</v>
      </c>
      <c r="CG555" s="142">
        <v>0</v>
      </c>
      <c r="CH555" s="142">
        <v>0</v>
      </c>
      <c r="CI555" s="144">
        <v>0</v>
      </c>
      <c r="CJ555" s="142">
        <v>0</v>
      </c>
      <c r="CK555" s="142">
        <v>0</v>
      </c>
      <c r="CL555" s="144">
        <v>0</v>
      </c>
      <c r="CM555" s="144">
        <v>0</v>
      </c>
      <c r="CN555" s="143">
        <v>0</v>
      </c>
      <c r="CO555" s="144"/>
      <c r="CP555" s="144"/>
      <c r="CQ555" s="144"/>
      <c r="CR555" s="144"/>
      <c r="CS555" s="142">
        <v>0</v>
      </c>
      <c r="CT555" s="142">
        <v>0</v>
      </c>
      <c r="CU555" s="142">
        <v>0</v>
      </c>
      <c r="CV555" s="142">
        <v>0</v>
      </c>
      <c r="CW555" s="142">
        <v>0</v>
      </c>
      <c r="CX555" s="142">
        <v>0</v>
      </c>
      <c r="CY555" s="142">
        <v>0</v>
      </c>
      <c r="CZ555" s="142">
        <v>0</v>
      </c>
      <c r="DA555" s="144">
        <v>0</v>
      </c>
      <c r="DB555" s="142">
        <v>0</v>
      </c>
      <c r="DC555" s="142">
        <v>0</v>
      </c>
      <c r="DD555" s="144">
        <v>0</v>
      </c>
      <c r="DE555" s="144">
        <v>0</v>
      </c>
      <c r="DF555" s="143">
        <v>0</v>
      </c>
    </row>
    <row r="556" spans="1:110" ht="12.75" hidden="1" customHeight="1" outlineLevel="2" x14ac:dyDescent="0.25">
      <c r="A556" s="141">
        <v>5105</v>
      </c>
      <c r="B556" s="141" t="s">
        <v>747</v>
      </c>
      <c r="C556" s="141"/>
      <c r="D556" s="141"/>
      <c r="E556" s="141"/>
      <c r="F556" s="142">
        <v>0</v>
      </c>
      <c r="G556" s="142">
        <v>0</v>
      </c>
      <c r="H556" s="142">
        <v>0</v>
      </c>
      <c r="I556" s="142">
        <v>0</v>
      </c>
      <c r="J556" s="142">
        <v>0</v>
      </c>
      <c r="K556" s="142">
        <v>0</v>
      </c>
      <c r="L556" s="142">
        <v>0</v>
      </c>
      <c r="M556" s="142">
        <v>0</v>
      </c>
      <c r="N556" s="142">
        <v>0</v>
      </c>
      <c r="O556" s="142">
        <v>0</v>
      </c>
      <c r="P556" s="142">
        <v>0</v>
      </c>
      <c r="Q556" s="142">
        <v>0</v>
      </c>
      <c r="R556" s="142" t="s">
        <v>61</v>
      </c>
      <c r="S556" s="142">
        <v>0</v>
      </c>
      <c r="T556" s="143">
        <v>0</v>
      </c>
      <c r="U556" s="144"/>
      <c r="V556" s="144"/>
      <c r="W556" s="144"/>
      <c r="X556" s="144"/>
      <c r="Y556" s="142">
        <v>0</v>
      </c>
      <c r="Z556" s="142">
        <v>0</v>
      </c>
      <c r="AA556" s="142">
        <v>0</v>
      </c>
      <c r="AB556" s="142">
        <v>0</v>
      </c>
      <c r="AC556" s="142">
        <v>0</v>
      </c>
      <c r="AD556" s="142">
        <v>0</v>
      </c>
      <c r="AE556" s="142">
        <v>0</v>
      </c>
      <c r="AF556" s="142">
        <v>0</v>
      </c>
      <c r="AG556" s="144">
        <v>0</v>
      </c>
      <c r="AH556" s="142">
        <v>0</v>
      </c>
      <c r="AI556" s="142">
        <v>0</v>
      </c>
      <c r="AJ556" s="144">
        <v>0</v>
      </c>
      <c r="AK556" s="144">
        <v>0</v>
      </c>
      <c r="AL556" s="143">
        <v>0</v>
      </c>
      <c r="AM556" s="144"/>
      <c r="AN556" s="144"/>
      <c r="AO556" s="144"/>
      <c r="AP556" s="144"/>
      <c r="AQ556" s="142">
        <v>0</v>
      </c>
      <c r="AR556" s="142">
        <v>0</v>
      </c>
      <c r="AS556" s="142">
        <v>0</v>
      </c>
      <c r="AT556" s="142">
        <v>0</v>
      </c>
      <c r="AU556" s="142">
        <v>0</v>
      </c>
      <c r="AV556" s="142">
        <v>0</v>
      </c>
      <c r="AW556" s="142">
        <v>0</v>
      </c>
      <c r="AX556" s="142">
        <v>0</v>
      </c>
      <c r="AY556" s="144">
        <v>0</v>
      </c>
      <c r="AZ556" s="142">
        <v>0</v>
      </c>
      <c r="BA556" s="142">
        <v>0</v>
      </c>
      <c r="BB556" s="144">
        <v>0</v>
      </c>
      <c r="BC556" s="144">
        <v>0</v>
      </c>
      <c r="BD556" s="143">
        <v>0</v>
      </c>
      <c r="BE556" s="144"/>
      <c r="BF556" s="144"/>
      <c r="BG556" s="144"/>
      <c r="BH556" s="144"/>
      <c r="BI556" s="142">
        <v>0</v>
      </c>
      <c r="BJ556" s="142">
        <v>0</v>
      </c>
      <c r="BK556" s="142">
        <v>0</v>
      </c>
      <c r="BL556" s="142">
        <v>0</v>
      </c>
      <c r="BM556" s="142">
        <v>0</v>
      </c>
      <c r="BN556" s="142">
        <v>0</v>
      </c>
      <c r="BO556" s="142">
        <v>0</v>
      </c>
      <c r="BP556" s="142">
        <v>0</v>
      </c>
      <c r="BQ556" s="144">
        <v>0</v>
      </c>
      <c r="BR556" s="142">
        <v>0</v>
      </c>
      <c r="BS556" s="142">
        <v>0</v>
      </c>
      <c r="BT556" s="144">
        <v>0</v>
      </c>
      <c r="BU556" s="144">
        <v>0</v>
      </c>
      <c r="BV556" s="143">
        <v>0</v>
      </c>
      <c r="BW556" s="144"/>
      <c r="BX556" s="144"/>
      <c r="BY556" s="144"/>
      <c r="BZ556" s="144"/>
      <c r="CA556" s="142">
        <v>0</v>
      </c>
      <c r="CB556" s="142">
        <v>0</v>
      </c>
      <c r="CC556" s="142">
        <v>0</v>
      </c>
      <c r="CD556" s="142">
        <v>0</v>
      </c>
      <c r="CE556" s="142">
        <v>0</v>
      </c>
      <c r="CF556" s="142">
        <v>0</v>
      </c>
      <c r="CG556" s="142">
        <v>0</v>
      </c>
      <c r="CH556" s="142">
        <v>0</v>
      </c>
      <c r="CI556" s="144">
        <v>0</v>
      </c>
      <c r="CJ556" s="142">
        <v>0</v>
      </c>
      <c r="CK556" s="142">
        <v>0</v>
      </c>
      <c r="CL556" s="144">
        <v>0</v>
      </c>
      <c r="CM556" s="144">
        <v>0</v>
      </c>
      <c r="CN556" s="143">
        <v>0</v>
      </c>
      <c r="CO556" s="144"/>
      <c r="CP556" s="144"/>
      <c r="CQ556" s="144"/>
      <c r="CR556" s="144"/>
      <c r="CS556" s="142">
        <v>0</v>
      </c>
      <c r="CT556" s="142">
        <v>0</v>
      </c>
      <c r="CU556" s="142">
        <v>0</v>
      </c>
      <c r="CV556" s="142">
        <v>0</v>
      </c>
      <c r="CW556" s="142">
        <v>0</v>
      </c>
      <c r="CX556" s="142">
        <v>0</v>
      </c>
      <c r="CY556" s="142">
        <v>0</v>
      </c>
      <c r="CZ556" s="142">
        <v>0</v>
      </c>
      <c r="DA556" s="144">
        <v>0</v>
      </c>
      <c r="DB556" s="142">
        <v>0</v>
      </c>
      <c r="DC556" s="142">
        <v>0</v>
      </c>
      <c r="DD556" s="144">
        <v>0</v>
      </c>
      <c r="DE556" s="144">
        <v>0</v>
      </c>
      <c r="DF556" s="143">
        <v>0</v>
      </c>
    </row>
    <row r="557" spans="1:110" ht="12.75" hidden="1" customHeight="1" outlineLevel="2" x14ac:dyDescent="0.25">
      <c r="A557" s="141">
        <v>5106</v>
      </c>
      <c r="B557" s="141" t="s">
        <v>748</v>
      </c>
      <c r="C557" s="141"/>
      <c r="D557" s="141"/>
      <c r="E557" s="141"/>
      <c r="F557" s="142">
        <v>0</v>
      </c>
      <c r="G557" s="142">
        <v>0</v>
      </c>
      <c r="H557" s="142">
        <v>0</v>
      </c>
      <c r="I557" s="142">
        <v>0</v>
      </c>
      <c r="J557" s="142">
        <v>0</v>
      </c>
      <c r="K557" s="142">
        <v>0</v>
      </c>
      <c r="L557" s="142">
        <v>0</v>
      </c>
      <c r="M557" s="142">
        <v>0</v>
      </c>
      <c r="N557" s="142">
        <v>0</v>
      </c>
      <c r="O557" s="142">
        <v>0</v>
      </c>
      <c r="P557" s="142">
        <v>0</v>
      </c>
      <c r="Q557" s="142">
        <v>0</v>
      </c>
      <c r="R557" s="142" t="s">
        <v>61</v>
      </c>
      <c r="S557" s="142">
        <v>0</v>
      </c>
      <c r="T557" s="143">
        <v>0</v>
      </c>
      <c r="U557" s="144"/>
      <c r="V557" s="144"/>
      <c r="W557" s="144"/>
      <c r="X557" s="144"/>
      <c r="Y557" s="142">
        <v>0</v>
      </c>
      <c r="Z557" s="142">
        <v>0</v>
      </c>
      <c r="AA557" s="142">
        <v>0</v>
      </c>
      <c r="AB557" s="142">
        <v>0</v>
      </c>
      <c r="AC557" s="142">
        <v>0</v>
      </c>
      <c r="AD557" s="142">
        <v>0</v>
      </c>
      <c r="AE557" s="142">
        <v>0</v>
      </c>
      <c r="AF557" s="142">
        <v>0</v>
      </c>
      <c r="AG557" s="144">
        <v>0</v>
      </c>
      <c r="AH557" s="142">
        <v>0</v>
      </c>
      <c r="AI557" s="142">
        <v>0</v>
      </c>
      <c r="AJ557" s="144">
        <v>0</v>
      </c>
      <c r="AK557" s="144">
        <v>0</v>
      </c>
      <c r="AL557" s="143">
        <v>0</v>
      </c>
      <c r="AM557" s="144"/>
      <c r="AN557" s="144"/>
      <c r="AO557" s="144"/>
      <c r="AP557" s="144"/>
      <c r="AQ557" s="142">
        <v>0</v>
      </c>
      <c r="AR557" s="142">
        <v>0</v>
      </c>
      <c r="AS557" s="142">
        <v>0</v>
      </c>
      <c r="AT557" s="142">
        <v>0</v>
      </c>
      <c r="AU557" s="142">
        <v>0</v>
      </c>
      <c r="AV557" s="142">
        <v>0</v>
      </c>
      <c r="AW557" s="142">
        <v>0</v>
      </c>
      <c r="AX557" s="142">
        <v>0</v>
      </c>
      <c r="AY557" s="144">
        <v>0</v>
      </c>
      <c r="AZ557" s="142">
        <v>0</v>
      </c>
      <c r="BA557" s="142">
        <v>0</v>
      </c>
      <c r="BB557" s="144">
        <v>0</v>
      </c>
      <c r="BC557" s="144">
        <v>0</v>
      </c>
      <c r="BD557" s="143">
        <v>0</v>
      </c>
      <c r="BE557" s="144"/>
      <c r="BF557" s="144"/>
      <c r="BG557" s="144"/>
      <c r="BH557" s="144"/>
      <c r="BI557" s="142">
        <v>0</v>
      </c>
      <c r="BJ557" s="142">
        <v>0</v>
      </c>
      <c r="BK557" s="142">
        <v>0</v>
      </c>
      <c r="BL557" s="142">
        <v>0</v>
      </c>
      <c r="BM557" s="142">
        <v>0</v>
      </c>
      <c r="BN557" s="142">
        <v>0</v>
      </c>
      <c r="BO557" s="142">
        <v>0</v>
      </c>
      <c r="BP557" s="142">
        <v>0</v>
      </c>
      <c r="BQ557" s="144">
        <v>0</v>
      </c>
      <c r="BR557" s="142">
        <v>0</v>
      </c>
      <c r="BS557" s="142">
        <v>0</v>
      </c>
      <c r="BT557" s="144">
        <v>0</v>
      </c>
      <c r="BU557" s="144">
        <v>0</v>
      </c>
      <c r="BV557" s="143">
        <v>0</v>
      </c>
      <c r="BW557" s="144"/>
      <c r="BX557" s="144"/>
      <c r="BY557" s="144"/>
      <c r="BZ557" s="144"/>
      <c r="CA557" s="142">
        <v>0</v>
      </c>
      <c r="CB557" s="142">
        <v>0</v>
      </c>
      <c r="CC557" s="142">
        <v>0</v>
      </c>
      <c r="CD557" s="142">
        <v>0</v>
      </c>
      <c r="CE557" s="142">
        <v>0</v>
      </c>
      <c r="CF557" s="142">
        <v>0</v>
      </c>
      <c r="CG557" s="142">
        <v>0</v>
      </c>
      <c r="CH557" s="142">
        <v>0</v>
      </c>
      <c r="CI557" s="144">
        <v>0</v>
      </c>
      <c r="CJ557" s="142">
        <v>0</v>
      </c>
      <c r="CK557" s="142">
        <v>0</v>
      </c>
      <c r="CL557" s="144">
        <v>0</v>
      </c>
      <c r="CM557" s="144">
        <v>0</v>
      </c>
      <c r="CN557" s="143">
        <v>0</v>
      </c>
      <c r="CO557" s="144"/>
      <c r="CP557" s="144"/>
      <c r="CQ557" s="144"/>
      <c r="CR557" s="144"/>
      <c r="CS557" s="142">
        <v>0</v>
      </c>
      <c r="CT557" s="142">
        <v>0</v>
      </c>
      <c r="CU557" s="142">
        <v>0</v>
      </c>
      <c r="CV557" s="142">
        <v>0</v>
      </c>
      <c r="CW557" s="142">
        <v>0</v>
      </c>
      <c r="CX557" s="142">
        <v>0</v>
      </c>
      <c r="CY557" s="142">
        <v>0</v>
      </c>
      <c r="CZ557" s="142">
        <v>0</v>
      </c>
      <c r="DA557" s="144">
        <v>0</v>
      </c>
      <c r="DB557" s="142">
        <v>0</v>
      </c>
      <c r="DC557" s="142">
        <v>0</v>
      </c>
      <c r="DD557" s="144">
        <v>0</v>
      </c>
      <c r="DE557" s="144">
        <v>0</v>
      </c>
      <c r="DF557" s="143">
        <v>0</v>
      </c>
    </row>
    <row r="558" spans="1:110" ht="12.75" hidden="1" customHeight="1" outlineLevel="2" x14ac:dyDescent="0.25">
      <c r="A558" s="141">
        <v>5107</v>
      </c>
      <c r="B558" s="141" t="s">
        <v>749</v>
      </c>
      <c r="C558" s="141"/>
      <c r="D558" s="141"/>
      <c r="E558" s="141"/>
      <c r="F558" s="142">
        <v>0</v>
      </c>
      <c r="G558" s="142">
        <v>0</v>
      </c>
      <c r="H558" s="142">
        <v>0</v>
      </c>
      <c r="I558" s="142">
        <v>0</v>
      </c>
      <c r="J558" s="142">
        <v>0</v>
      </c>
      <c r="K558" s="142">
        <v>0</v>
      </c>
      <c r="L558" s="142">
        <v>0</v>
      </c>
      <c r="M558" s="142">
        <v>0</v>
      </c>
      <c r="N558" s="142">
        <v>0</v>
      </c>
      <c r="O558" s="142">
        <v>0</v>
      </c>
      <c r="P558" s="142">
        <v>0</v>
      </c>
      <c r="Q558" s="142">
        <v>0</v>
      </c>
      <c r="R558" s="142" t="s">
        <v>61</v>
      </c>
      <c r="S558" s="142">
        <v>0</v>
      </c>
      <c r="T558" s="143">
        <v>0</v>
      </c>
      <c r="U558" s="144"/>
      <c r="V558" s="144"/>
      <c r="W558" s="144"/>
      <c r="X558" s="144"/>
      <c r="Y558" s="142">
        <v>0</v>
      </c>
      <c r="Z558" s="142">
        <v>0</v>
      </c>
      <c r="AA558" s="142">
        <v>0</v>
      </c>
      <c r="AB558" s="142">
        <v>0</v>
      </c>
      <c r="AC558" s="142">
        <v>0</v>
      </c>
      <c r="AD558" s="142">
        <v>0</v>
      </c>
      <c r="AE558" s="142">
        <v>0</v>
      </c>
      <c r="AF558" s="142">
        <v>0</v>
      </c>
      <c r="AG558" s="144">
        <v>0</v>
      </c>
      <c r="AH558" s="142">
        <v>0</v>
      </c>
      <c r="AI558" s="142">
        <v>0</v>
      </c>
      <c r="AJ558" s="144">
        <v>0</v>
      </c>
      <c r="AK558" s="144">
        <v>0</v>
      </c>
      <c r="AL558" s="143">
        <v>0</v>
      </c>
      <c r="AM558" s="144"/>
      <c r="AN558" s="144"/>
      <c r="AO558" s="144"/>
      <c r="AP558" s="144"/>
      <c r="AQ558" s="142">
        <v>0</v>
      </c>
      <c r="AR558" s="142">
        <v>0</v>
      </c>
      <c r="AS558" s="142">
        <v>0</v>
      </c>
      <c r="AT558" s="142">
        <v>0</v>
      </c>
      <c r="AU558" s="142">
        <v>0</v>
      </c>
      <c r="AV558" s="142">
        <v>0</v>
      </c>
      <c r="AW558" s="142">
        <v>0</v>
      </c>
      <c r="AX558" s="142">
        <v>0</v>
      </c>
      <c r="AY558" s="144">
        <v>0</v>
      </c>
      <c r="AZ558" s="142">
        <v>0</v>
      </c>
      <c r="BA558" s="142">
        <v>0</v>
      </c>
      <c r="BB558" s="144">
        <v>0</v>
      </c>
      <c r="BC558" s="144">
        <v>0</v>
      </c>
      <c r="BD558" s="143">
        <v>0</v>
      </c>
      <c r="BE558" s="144"/>
      <c r="BF558" s="144"/>
      <c r="BG558" s="144"/>
      <c r="BH558" s="144"/>
      <c r="BI558" s="142">
        <v>0</v>
      </c>
      <c r="BJ558" s="142">
        <v>0</v>
      </c>
      <c r="BK558" s="142">
        <v>0</v>
      </c>
      <c r="BL558" s="142">
        <v>0</v>
      </c>
      <c r="BM558" s="142">
        <v>0</v>
      </c>
      <c r="BN558" s="142">
        <v>0</v>
      </c>
      <c r="BO558" s="142">
        <v>0</v>
      </c>
      <c r="BP558" s="142">
        <v>0</v>
      </c>
      <c r="BQ558" s="144">
        <v>0</v>
      </c>
      <c r="BR558" s="142">
        <v>0</v>
      </c>
      <c r="BS558" s="142">
        <v>0</v>
      </c>
      <c r="BT558" s="144">
        <v>0</v>
      </c>
      <c r="BU558" s="144">
        <v>0</v>
      </c>
      <c r="BV558" s="143">
        <v>0</v>
      </c>
      <c r="BW558" s="144"/>
      <c r="BX558" s="144"/>
      <c r="BY558" s="144"/>
      <c r="BZ558" s="144"/>
      <c r="CA558" s="142">
        <v>0</v>
      </c>
      <c r="CB558" s="142">
        <v>0</v>
      </c>
      <c r="CC558" s="142">
        <v>0</v>
      </c>
      <c r="CD558" s="142">
        <v>0</v>
      </c>
      <c r="CE558" s="142">
        <v>0</v>
      </c>
      <c r="CF558" s="142">
        <v>0</v>
      </c>
      <c r="CG558" s="142">
        <v>0</v>
      </c>
      <c r="CH558" s="142">
        <v>0</v>
      </c>
      <c r="CI558" s="144">
        <v>0</v>
      </c>
      <c r="CJ558" s="142">
        <v>0</v>
      </c>
      <c r="CK558" s="142">
        <v>0</v>
      </c>
      <c r="CL558" s="144">
        <v>0</v>
      </c>
      <c r="CM558" s="144">
        <v>0</v>
      </c>
      <c r="CN558" s="143">
        <v>0</v>
      </c>
      <c r="CO558" s="144"/>
      <c r="CP558" s="144"/>
      <c r="CQ558" s="144"/>
      <c r="CR558" s="144"/>
      <c r="CS558" s="142">
        <v>0</v>
      </c>
      <c r="CT558" s="142">
        <v>0</v>
      </c>
      <c r="CU558" s="142">
        <v>0</v>
      </c>
      <c r="CV558" s="142">
        <v>0</v>
      </c>
      <c r="CW558" s="142">
        <v>0</v>
      </c>
      <c r="CX558" s="142">
        <v>0</v>
      </c>
      <c r="CY558" s="142">
        <v>0</v>
      </c>
      <c r="CZ558" s="142">
        <v>0</v>
      </c>
      <c r="DA558" s="144">
        <v>0</v>
      </c>
      <c r="DB558" s="142">
        <v>0</v>
      </c>
      <c r="DC558" s="142">
        <v>0</v>
      </c>
      <c r="DD558" s="144">
        <v>0</v>
      </c>
      <c r="DE558" s="144">
        <v>0</v>
      </c>
      <c r="DF558" s="143">
        <v>0</v>
      </c>
    </row>
    <row r="559" spans="1:110" ht="12.75" hidden="1" customHeight="1" outlineLevel="2" x14ac:dyDescent="0.25">
      <c r="A559" s="141">
        <v>5108</v>
      </c>
      <c r="B559" s="141" t="s">
        <v>750</v>
      </c>
      <c r="C559" s="141"/>
      <c r="D559" s="141"/>
      <c r="E559" s="141"/>
      <c r="F559" s="142">
        <v>0</v>
      </c>
      <c r="G559" s="142">
        <v>0</v>
      </c>
      <c r="H559" s="142">
        <v>0</v>
      </c>
      <c r="I559" s="142">
        <v>0</v>
      </c>
      <c r="J559" s="142">
        <v>0</v>
      </c>
      <c r="K559" s="142">
        <v>0</v>
      </c>
      <c r="L559" s="142">
        <v>0</v>
      </c>
      <c r="M559" s="142">
        <v>0</v>
      </c>
      <c r="N559" s="142">
        <v>0</v>
      </c>
      <c r="O559" s="142">
        <v>0</v>
      </c>
      <c r="P559" s="142">
        <v>0</v>
      </c>
      <c r="Q559" s="142">
        <v>0</v>
      </c>
      <c r="R559" s="142" t="s">
        <v>61</v>
      </c>
      <c r="S559" s="142">
        <v>0</v>
      </c>
      <c r="T559" s="143">
        <v>0</v>
      </c>
      <c r="U559" s="144"/>
      <c r="V559" s="144"/>
      <c r="W559" s="144"/>
      <c r="X559" s="144"/>
      <c r="Y559" s="142">
        <v>0</v>
      </c>
      <c r="Z559" s="142">
        <v>0</v>
      </c>
      <c r="AA559" s="142">
        <v>0</v>
      </c>
      <c r="AB559" s="142">
        <v>0</v>
      </c>
      <c r="AC559" s="142">
        <v>0</v>
      </c>
      <c r="AD559" s="142">
        <v>0</v>
      </c>
      <c r="AE559" s="142">
        <v>0</v>
      </c>
      <c r="AF559" s="142">
        <v>0</v>
      </c>
      <c r="AG559" s="144">
        <v>0</v>
      </c>
      <c r="AH559" s="142">
        <v>0</v>
      </c>
      <c r="AI559" s="142">
        <v>0</v>
      </c>
      <c r="AJ559" s="144">
        <v>0</v>
      </c>
      <c r="AK559" s="144">
        <v>0</v>
      </c>
      <c r="AL559" s="143">
        <v>0</v>
      </c>
      <c r="AM559" s="144"/>
      <c r="AN559" s="144"/>
      <c r="AO559" s="144"/>
      <c r="AP559" s="144"/>
      <c r="AQ559" s="142">
        <v>0</v>
      </c>
      <c r="AR559" s="142">
        <v>0</v>
      </c>
      <c r="AS559" s="142">
        <v>0</v>
      </c>
      <c r="AT559" s="142">
        <v>0</v>
      </c>
      <c r="AU559" s="142">
        <v>0</v>
      </c>
      <c r="AV559" s="142">
        <v>0</v>
      </c>
      <c r="AW559" s="142">
        <v>0</v>
      </c>
      <c r="AX559" s="142">
        <v>0</v>
      </c>
      <c r="AY559" s="144">
        <v>0</v>
      </c>
      <c r="AZ559" s="142">
        <v>0</v>
      </c>
      <c r="BA559" s="142">
        <v>0</v>
      </c>
      <c r="BB559" s="144">
        <v>0</v>
      </c>
      <c r="BC559" s="144">
        <v>0</v>
      </c>
      <c r="BD559" s="143">
        <v>0</v>
      </c>
      <c r="BE559" s="144"/>
      <c r="BF559" s="144"/>
      <c r="BG559" s="144"/>
      <c r="BH559" s="144"/>
      <c r="BI559" s="142">
        <v>0</v>
      </c>
      <c r="BJ559" s="142">
        <v>0</v>
      </c>
      <c r="BK559" s="142">
        <v>0</v>
      </c>
      <c r="BL559" s="142">
        <v>0</v>
      </c>
      <c r="BM559" s="142">
        <v>0</v>
      </c>
      <c r="BN559" s="142">
        <v>0</v>
      </c>
      <c r="BO559" s="142">
        <v>0</v>
      </c>
      <c r="BP559" s="142">
        <v>0</v>
      </c>
      <c r="BQ559" s="144">
        <v>0</v>
      </c>
      <c r="BR559" s="142">
        <v>0</v>
      </c>
      <c r="BS559" s="142">
        <v>0</v>
      </c>
      <c r="BT559" s="144">
        <v>0</v>
      </c>
      <c r="BU559" s="144">
        <v>0</v>
      </c>
      <c r="BV559" s="143">
        <v>0</v>
      </c>
      <c r="BW559" s="144"/>
      <c r="BX559" s="144"/>
      <c r="BY559" s="144"/>
      <c r="BZ559" s="144"/>
      <c r="CA559" s="142">
        <v>0</v>
      </c>
      <c r="CB559" s="142">
        <v>0</v>
      </c>
      <c r="CC559" s="142">
        <v>0</v>
      </c>
      <c r="CD559" s="142">
        <v>0</v>
      </c>
      <c r="CE559" s="142">
        <v>0</v>
      </c>
      <c r="CF559" s="142">
        <v>0</v>
      </c>
      <c r="CG559" s="142">
        <v>0</v>
      </c>
      <c r="CH559" s="142">
        <v>0</v>
      </c>
      <c r="CI559" s="144">
        <v>0</v>
      </c>
      <c r="CJ559" s="142">
        <v>0</v>
      </c>
      <c r="CK559" s="142">
        <v>0</v>
      </c>
      <c r="CL559" s="144">
        <v>0</v>
      </c>
      <c r="CM559" s="144">
        <v>0</v>
      </c>
      <c r="CN559" s="143">
        <v>0</v>
      </c>
      <c r="CO559" s="144"/>
      <c r="CP559" s="144"/>
      <c r="CQ559" s="144"/>
      <c r="CR559" s="144"/>
      <c r="CS559" s="142">
        <v>0</v>
      </c>
      <c r="CT559" s="142">
        <v>0</v>
      </c>
      <c r="CU559" s="142">
        <v>0</v>
      </c>
      <c r="CV559" s="142">
        <v>0</v>
      </c>
      <c r="CW559" s="142">
        <v>0</v>
      </c>
      <c r="CX559" s="142">
        <v>0</v>
      </c>
      <c r="CY559" s="142">
        <v>0</v>
      </c>
      <c r="CZ559" s="142">
        <v>0</v>
      </c>
      <c r="DA559" s="144">
        <v>0</v>
      </c>
      <c r="DB559" s="142">
        <v>0</v>
      </c>
      <c r="DC559" s="142">
        <v>0</v>
      </c>
      <c r="DD559" s="144">
        <v>0</v>
      </c>
      <c r="DE559" s="144">
        <v>0</v>
      </c>
      <c r="DF559" s="143">
        <v>0</v>
      </c>
    </row>
    <row r="560" spans="1:110" ht="12.75" hidden="1" customHeight="1" outlineLevel="2" x14ac:dyDescent="0.25">
      <c r="A560" s="141">
        <v>5109</v>
      </c>
      <c r="B560" s="141" t="s">
        <v>751</v>
      </c>
      <c r="C560" s="141"/>
      <c r="D560" s="141"/>
      <c r="E560" s="141"/>
      <c r="F560" s="142">
        <v>0</v>
      </c>
      <c r="G560" s="142">
        <v>0</v>
      </c>
      <c r="H560" s="142">
        <v>0</v>
      </c>
      <c r="I560" s="142">
        <v>0</v>
      </c>
      <c r="J560" s="142">
        <v>0</v>
      </c>
      <c r="K560" s="142">
        <v>0</v>
      </c>
      <c r="L560" s="142">
        <v>0</v>
      </c>
      <c r="M560" s="142">
        <v>0</v>
      </c>
      <c r="N560" s="142">
        <v>0</v>
      </c>
      <c r="O560" s="142">
        <v>0</v>
      </c>
      <c r="P560" s="142">
        <v>0</v>
      </c>
      <c r="Q560" s="142">
        <v>0</v>
      </c>
      <c r="R560" s="142" t="s">
        <v>61</v>
      </c>
      <c r="S560" s="142">
        <v>0</v>
      </c>
      <c r="T560" s="143">
        <v>0</v>
      </c>
      <c r="U560" s="144"/>
      <c r="V560" s="144"/>
      <c r="W560" s="144"/>
      <c r="X560" s="144"/>
      <c r="Y560" s="142">
        <v>0</v>
      </c>
      <c r="Z560" s="142">
        <v>0</v>
      </c>
      <c r="AA560" s="142">
        <v>0</v>
      </c>
      <c r="AB560" s="142">
        <v>0</v>
      </c>
      <c r="AC560" s="142">
        <v>0</v>
      </c>
      <c r="AD560" s="142">
        <v>0</v>
      </c>
      <c r="AE560" s="142">
        <v>0</v>
      </c>
      <c r="AF560" s="142">
        <v>0</v>
      </c>
      <c r="AG560" s="144">
        <v>0</v>
      </c>
      <c r="AH560" s="142">
        <v>0</v>
      </c>
      <c r="AI560" s="142">
        <v>0</v>
      </c>
      <c r="AJ560" s="144">
        <v>0</v>
      </c>
      <c r="AK560" s="144">
        <v>0</v>
      </c>
      <c r="AL560" s="143">
        <v>0</v>
      </c>
      <c r="AM560" s="144"/>
      <c r="AN560" s="144"/>
      <c r="AO560" s="144"/>
      <c r="AP560" s="144"/>
      <c r="AQ560" s="142">
        <v>0</v>
      </c>
      <c r="AR560" s="142">
        <v>0</v>
      </c>
      <c r="AS560" s="142">
        <v>0</v>
      </c>
      <c r="AT560" s="142">
        <v>0</v>
      </c>
      <c r="AU560" s="142">
        <v>0</v>
      </c>
      <c r="AV560" s="142">
        <v>0</v>
      </c>
      <c r="AW560" s="142">
        <v>0</v>
      </c>
      <c r="AX560" s="142">
        <v>0</v>
      </c>
      <c r="AY560" s="144">
        <v>0</v>
      </c>
      <c r="AZ560" s="142">
        <v>0</v>
      </c>
      <c r="BA560" s="142">
        <v>0</v>
      </c>
      <c r="BB560" s="144">
        <v>0</v>
      </c>
      <c r="BC560" s="144">
        <v>0</v>
      </c>
      <c r="BD560" s="143">
        <v>0</v>
      </c>
      <c r="BE560" s="144"/>
      <c r="BF560" s="144"/>
      <c r="BG560" s="144"/>
      <c r="BH560" s="144"/>
      <c r="BI560" s="142">
        <v>0</v>
      </c>
      <c r="BJ560" s="142">
        <v>0</v>
      </c>
      <c r="BK560" s="142">
        <v>0</v>
      </c>
      <c r="BL560" s="142">
        <v>0</v>
      </c>
      <c r="BM560" s="142">
        <v>0</v>
      </c>
      <c r="BN560" s="142">
        <v>0</v>
      </c>
      <c r="BO560" s="142">
        <v>0</v>
      </c>
      <c r="BP560" s="142">
        <v>0</v>
      </c>
      <c r="BQ560" s="144">
        <v>0</v>
      </c>
      <c r="BR560" s="142">
        <v>0</v>
      </c>
      <c r="BS560" s="142">
        <v>0</v>
      </c>
      <c r="BT560" s="144">
        <v>0</v>
      </c>
      <c r="BU560" s="144">
        <v>0</v>
      </c>
      <c r="BV560" s="143">
        <v>0</v>
      </c>
      <c r="BW560" s="144"/>
      <c r="BX560" s="144"/>
      <c r="BY560" s="144"/>
      <c r="BZ560" s="144"/>
      <c r="CA560" s="142">
        <v>0</v>
      </c>
      <c r="CB560" s="142">
        <v>0</v>
      </c>
      <c r="CC560" s="142">
        <v>0</v>
      </c>
      <c r="CD560" s="142">
        <v>0</v>
      </c>
      <c r="CE560" s="142">
        <v>0</v>
      </c>
      <c r="CF560" s="142">
        <v>0</v>
      </c>
      <c r="CG560" s="142">
        <v>0</v>
      </c>
      <c r="CH560" s="142">
        <v>0</v>
      </c>
      <c r="CI560" s="144">
        <v>0</v>
      </c>
      <c r="CJ560" s="142">
        <v>0</v>
      </c>
      <c r="CK560" s="142">
        <v>0</v>
      </c>
      <c r="CL560" s="144">
        <v>0</v>
      </c>
      <c r="CM560" s="144">
        <v>0</v>
      </c>
      <c r="CN560" s="143">
        <v>0</v>
      </c>
      <c r="CO560" s="144"/>
      <c r="CP560" s="144"/>
      <c r="CQ560" s="144"/>
      <c r="CR560" s="144"/>
      <c r="CS560" s="142">
        <v>0</v>
      </c>
      <c r="CT560" s="142">
        <v>0</v>
      </c>
      <c r="CU560" s="142">
        <v>0</v>
      </c>
      <c r="CV560" s="142">
        <v>0</v>
      </c>
      <c r="CW560" s="142">
        <v>0</v>
      </c>
      <c r="CX560" s="142">
        <v>0</v>
      </c>
      <c r="CY560" s="142">
        <v>0</v>
      </c>
      <c r="CZ560" s="142">
        <v>0</v>
      </c>
      <c r="DA560" s="144">
        <v>0</v>
      </c>
      <c r="DB560" s="142">
        <v>0</v>
      </c>
      <c r="DC560" s="142">
        <v>0</v>
      </c>
      <c r="DD560" s="144">
        <v>0</v>
      </c>
      <c r="DE560" s="144">
        <v>0</v>
      </c>
      <c r="DF560" s="143">
        <v>0</v>
      </c>
    </row>
    <row r="561" spans="1:110" ht="12.75" hidden="1" customHeight="1" outlineLevel="2" x14ac:dyDescent="0.25">
      <c r="A561" s="141">
        <v>5110</v>
      </c>
      <c r="B561" s="141" t="s">
        <v>752</v>
      </c>
      <c r="C561" s="141"/>
      <c r="D561" s="141"/>
      <c r="E561" s="141"/>
      <c r="F561" s="142">
        <v>0</v>
      </c>
      <c r="G561" s="142">
        <v>0</v>
      </c>
      <c r="H561" s="142">
        <v>0</v>
      </c>
      <c r="I561" s="142">
        <v>0</v>
      </c>
      <c r="J561" s="142">
        <v>0</v>
      </c>
      <c r="K561" s="142">
        <v>0</v>
      </c>
      <c r="L561" s="142">
        <v>0</v>
      </c>
      <c r="M561" s="142">
        <v>0</v>
      </c>
      <c r="N561" s="142">
        <v>0</v>
      </c>
      <c r="O561" s="142">
        <v>0</v>
      </c>
      <c r="P561" s="142">
        <v>0</v>
      </c>
      <c r="Q561" s="142">
        <v>0</v>
      </c>
      <c r="R561" s="142" t="s">
        <v>61</v>
      </c>
      <c r="S561" s="142">
        <v>0</v>
      </c>
      <c r="T561" s="143">
        <v>0</v>
      </c>
      <c r="U561" s="144"/>
      <c r="V561" s="144"/>
      <c r="W561" s="144"/>
      <c r="X561" s="144"/>
      <c r="Y561" s="142">
        <v>0</v>
      </c>
      <c r="Z561" s="142">
        <v>0</v>
      </c>
      <c r="AA561" s="142">
        <v>0</v>
      </c>
      <c r="AB561" s="142">
        <v>0</v>
      </c>
      <c r="AC561" s="142">
        <v>0</v>
      </c>
      <c r="AD561" s="142">
        <v>0</v>
      </c>
      <c r="AE561" s="142">
        <v>0</v>
      </c>
      <c r="AF561" s="142">
        <v>0</v>
      </c>
      <c r="AG561" s="144">
        <v>0</v>
      </c>
      <c r="AH561" s="142">
        <v>0</v>
      </c>
      <c r="AI561" s="142">
        <v>0</v>
      </c>
      <c r="AJ561" s="144">
        <v>0</v>
      </c>
      <c r="AK561" s="144">
        <v>0</v>
      </c>
      <c r="AL561" s="143">
        <v>0</v>
      </c>
      <c r="AM561" s="144"/>
      <c r="AN561" s="144"/>
      <c r="AO561" s="144"/>
      <c r="AP561" s="144"/>
      <c r="AQ561" s="142">
        <v>0</v>
      </c>
      <c r="AR561" s="142">
        <v>0</v>
      </c>
      <c r="AS561" s="142">
        <v>0</v>
      </c>
      <c r="AT561" s="142">
        <v>0</v>
      </c>
      <c r="AU561" s="142">
        <v>0</v>
      </c>
      <c r="AV561" s="142">
        <v>0</v>
      </c>
      <c r="AW561" s="142">
        <v>0</v>
      </c>
      <c r="AX561" s="142">
        <v>0</v>
      </c>
      <c r="AY561" s="144">
        <v>0</v>
      </c>
      <c r="AZ561" s="142">
        <v>0</v>
      </c>
      <c r="BA561" s="142">
        <v>0</v>
      </c>
      <c r="BB561" s="144">
        <v>0</v>
      </c>
      <c r="BC561" s="144">
        <v>0</v>
      </c>
      <c r="BD561" s="143">
        <v>0</v>
      </c>
      <c r="BE561" s="144"/>
      <c r="BF561" s="144"/>
      <c r="BG561" s="144"/>
      <c r="BH561" s="144"/>
      <c r="BI561" s="142">
        <v>0</v>
      </c>
      <c r="BJ561" s="142">
        <v>0</v>
      </c>
      <c r="BK561" s="142">
        <v>0</v>
      </c>
      <c r="BL561" s="142">
        <v>0</v>
      </c>
      <c r="BM561" s="142">
        <v>0</v>
      </c>
      <c r="BN561" s="142">
        <v>0</v>
      </c>
      <c r="BO561" s="142">
        <v>0</v>
      </c>
      <c r="BP561" s="142">
        <v>0</v>
      </c>
      <c r="BQ561" s="144">
        <v>0</v>
      </c>
      <c r="BR561" s="142">
        <v>0</v>
      </c>
      <c r="BS561" s="142">
        <v>0</v>
      </c>
      <c r="BT561" s="144">
        <v>0</v>
      </c>
      <c r="BU561" s="144">
        <v>0</v>
      </c>
      <c r="BV561" s="143">
        <v>0</v>
      </c>
      <c r="BW561" s="144"/>
      <c r="BX561" s="144"/>
      <c r="BY561" s="144"/>
      <c r="BZ561" s="144"/>
      <c r="CA561" s="142">
        <v>0</v>
      </c>
      <c r="CB561" s="142">
        <v>0</v>
      </c>
      <c r="CC561" s="142">
        <v>0</v>
      </c>
      <c r="CD561" s="142">
        <v>0</v>
      </c>
      <c r="CE561" s="142">
        <v>0</v>
      </c>
      <c r="CF561" s="142">
        <v>0</v>
      </c>
      <c r="CG561" s="142">
        <v>0</v>
      </c>
      <c r="CH561" s="142">
        <v>0</v>
      </c>
      <c r="CI561" s="144">
        <v>0</v>
      </c>
      <c r="CJ561" s="142">
        <v>0</v>
      </c>
      <c r="CK561" s="142">
        <v>0</v>
      </c>
      <c r="CL561" s="144">
        <v>0</v>
      </c>
      <c r="CM561" s="144">
        <v>0</v>
      </c>
      <c r="CN561" s="143">
        <v>0</v>
      </c>
      <c r="CO561" s="144"/>
      <c r="CP561" s="144"/>
      <c r="CQ561" s="144"/>
      <c r="CR561" s="144"/>
      <c r="CS561" s="142">
        <v>0</v>
      </c>
      <c r="CT561" s="142">
        <v>0</v>
      </c>
      <c r="CU561" s="142">
        <v>0</v>
      </c>
      <c r="CV561" s="142">
        <v>0</v>
      </c>
      <c r="CW561" s="142">
        <v>0</v>
      </c>
      <c r="CX561" s="142">
        <v>0</v>
      </c>
      <c r="CY561" s="142">
        <v>0</v>
      </c>
      <c r="CZ561" s="142">
        <v>0</v>
      </c>
      <c r="DA561" s="144">
        <v>0</v>
      </c>
      <c r="DB561" s="142">
        <v>0</v>
      </c>
      <c r="DC561" s="142">
        <v>0</v>
      </c>
      <c r="DD561" s="144">
        <v>0</v>
      </c>
      <c r="DE561" s="144">
        <v>0</v>
      </c>
      <c r="DF561" s="143">
        <v>0</v>
      </c>
    </row>
    <row r="562" spans="1:110" ht="12.75" hidden="1" customHeight="1" outlineLevel="2" x14ac:dyDescent="0.25">
      <c r="A562" s="141">
        <v>5200</v>
      </c>
      <c r="B562" s="141" t="s">
        <v>753</v>
      </c>
      <c r="C562" s="141"/>
      <c r="D562" s="141"/>
      <c r="E562" s="141"/>
      <c r="F562" s="142">
        <v>0</v>
      </c>
      <c r="G562" s="142">
        <v>0</v>
      </c>
      <c r="H562" s="142">
        <v>0</v>
      </c>
      <c r="I562" s="142">
        <v>0</v>
      </c>
      <c r="J562" s="142">
        <v>0</v>
      </c>
      <c r="K562" s="142">
        <v>0</v>
      </c>
      <c r="L562" s="142">
        <v>0</v>
      </c>
      <c r="M562" s="142">
        <v>0</v>
      </c>
      <c r="N562" s="142">
        <v>0</v>
      </c>
      <c r="O562" s="142">
        <v>0</v>
      </c>
      <c r="P562" s="142">
        <v>0</v>
      </c>
      <c r="Q562" s="142">
        <v>0</v>
      </c>
      <c r="R562" s="142" t="s">
        <v>61</v>
      </c>
      <c r="S562" s="142">
        <v>0</v>
      </c>
      <c r="T562" s="143">
        <v>0</v>
      </c>
      <c r="U562" s="144"/>
      <c r="V562" s="144"/>
      <c r="W562" s="144"/>
      <c r="X562" s="144"/>
      <c r="Y562" s="142">
        <v>0</v>
      </c>
      <c r="Z562" s="142">
        <v>0</v>
      </c>
      <c r="AA562" s="142">
        <v>0</v>
      </c>
      <c r="AB562" s="142">
        <v>0</v>
      </c>
      <c r="AC562" s="142">
        <v>0</v>
      </c>
      <c r="AD562" s="142">
        <v>0</v>
      </c>
      <c r="AE562" s="142">
        <v>0</v>
      </c>
      <c r="AF562" s="142">
        <v>0</v>
      </c>
      <c r="AG562" s="144">
        <v>0</v>
      </c>
      <c r="AH562" s="142">
        <v>0</v>
      </c>
      <c r="AI562" s="142">
        <v>0</v>
      </c>
      <c r="AJ562" s="144">
        <v>0</v>
      </c>
      <c r="AK562" s="144">
        <v>0</v>
      </c>
      <c r="AL562" s="143">
        <v>0</v>
      </c>
      <c r="AM562" s="144"/>
      <c r="AN562" s="144"/>
      <c r="AO562" s="144"/>
      <c r="AP562" s="144"/>
      <c r="AQ562" s="142">
        <v>0</v>
      </c>
      <c r="AR562" s="142">
        <v>0</v>
      </c>
      <c r="AS562" s="142">
        <v>0</v>
      </c>
      <c r="AT562" s="142">
        <v>0</v>
      </c>
      <c r="AU562" s="142">
        <v>0</v>
      </c>
      <c r="AV562" s="142">
        <v>0</v>
      </c>
      <c r="AW562" s="142">
        <v>0</v>
      </c>
      <c r="AX562" s="142">
        <v>0</v>
      </c>
      <c r="AY562" s="144">
        <v>0</v>
      </c>
      <c r="AZ562" s="142">
        <v>0</v>
      </c>
      <c r="BA562" s="142">
        <v>0</v>
      </c>
      <c r="BB562" s="144">
        <v>0</v>
      </c>
      <c r="BC562" s="144">
        <v>0</v>
      </c>
      <c r="BD562" s="143">
        <v>0</v>
      </c>
      <c r="BE562" s="144"/>
      <c r="BF562" s="144"/>
      <c r="BG562" s="144"/>
      <c r="BH562" s="144"/>
      <c r="BI562" s="142">
        <v>0</v>
      </c>
      <c r="BJ562" s="142">
        <v>0</v>
      </c>
      <c r="BK562" s="142">
        <v>0</v>
      </c>
      <c r="BL562" s="142">
        <v>0</v>
      </c>
      <c r="BM562" s="142">
        <v>0</v>
      </c>
      <c r="BN562" s="142">
        <v>0</v>
      </c>
      <c r="BO562" s="142">
        <v>0</v>
      </c>
      <c r="BP562" s="142">
        <v>0</v>
      </c>
      <c r="BQ562" s="144">
        <v>0</v>
      </c>
      <c r="BR562" s="142">
        <v>0</v>
      </c>
      <c r="BS562" s="142">
        <v>0</v>
      </c>
      <c r="BT562" s="144">
        <v>0</v>
      </c>
      <c r="BU562" s="144">
        <v>0</v>
      </c>
      <c r="BV562" s="143">
        <v>0</v>
      </c>
      <c r="BW562" s="144"/>
      <c r="BX562" s="144"/>
      <c r="BY562" s="144"/>
      <c r="BZ562" s="144"/>
      <c r="CA562" s="142">
        <v>0</v>
      </c>
      <c r="CB562" s="142">
        <v>0</v>
      </c>
      <c r="CC562" s="142">
        <v>0</v>
      </c>
      <c r="CD562" s="142">
        <v>0</v>
      </c>
      <c r="CE562" s="142">
        <v>0</v>
      </c>
      <c r="CF562" s="142">
        <v>0</v>
      </c>
      <c r="CG562" s="142">
        <v>0</v>
      </c>
      <c r="CH562" s="142">
        <v>0</v>
      </c>
      <c r="CI562" s="144">
        <v>0</v>
      </c>
      <c r="CJ562" s="142">
        <v>0</v>
      </c>
      <c r="CK562" s="142">
        <v>0</v>
      </c>
      <c r="CL562" s="144">
        <v>0</v>
      </c>
      <c r="CM562" s="144">
        <v>0</v>
      </c>
      <c r="CN562" s="143">
        <v>0</v>
      </c>
      <c r="CO562" s="144"/>
      <c r="CP562" s="144"/>
      <c r="CQ562" s="144"/>
      <c r="CR562" s="144"/>
      <c r="CS562" s="142">
        <v>0</v>
      </c>
      <c r="CT562" s="142">
        <v>0</v>
      </c>
      <c r="CU562" s="142">
        <v>0</v>
      </c>
      <c r="CV562" s="142">
        <v>0</v>
      </c>
      <c r="CW562" s="142">
        <v>0</v>
      </c>
      <c r="CX562" s="142">
        <v>0</v>
      </c>
      <c r="CY562" s="142">
        <v>0</v>
      </c>
      <c r="CZ562" s="142">
        <v>0</v>
      </c>
      <c r="DA562" s="144">
        <v>0</v>
      </c>
      <c r="DB562" s="142">
        <v>0</v>
      </c>
      <c r="DC562" s="142">
        <v>0</v>
      </c>
      <c r="DD562" s="144">
        <v>0</v>
      </c>
      <c r="DE562" s="144">
        <v>0</v>
      </c>
      <c r="DF562" s="143">
        <v>0</v>
      </c>
    </row>
    <row r="563" spans="1:110" ht="12.75" hidden="1" customHeight="1" outlineLevel="2" x14ac:dyDescent="0.25">
      <c r="A563" s="141">
        <v>5210</v>
      </c>
      <c r="B563" s="141" t="s">
        <v>754</v>
      </c>
      <c r="C563" s="141"/>
      <c r="D563" s="141"/>
      <c r="E563" s="141"/>
      <c r="F563" s="142">
        <v>140</v>
      </c>
      <c r="G563" s="142">
        <v>788.09917355371908</v>
      </c>
      <c r="H563" s="142">
        <v>788.09917355371908</v>
      </c>
      <c r="I563" s="142">
        <v>788.09917355371908</v>
      </c>
      <c r="J563" s="142">
        <v>788.09917355371908</v>
      </c>
      <c r="K563" s="142">
        <v>788.09917355371908</v>
      </c>
      <c r="L563" s="142">
        <v>788.09917355371908</v>
      </c>
      <c r="M563" s="142">
        <v>788.09917355371908</v>
      </c>
      <c r="N563" s="142">
        <v>788.09917355371908</v>
      </c>
      <c r="O563" s="142">
        <v>788.09917355371908</v>
      </c>
      <c r="P563" s="142">
        <v>788.09917355371908</v>
      </c>
      <c r="Q563" s="142">
        <v>788.09917355371908</v>
      </c>
      <c r="R563" s="142" t="s">
        <v>73</v>
      </c>
      <c r="S563" s="142">
        <v>8809.0909090909099</v>
      </c>
      <c r="T563" s="143">
        <v>0</v>
      </c>
      <c r="U563" s="144"/>
      <c r="V563" s="144"/>
      <c r="W563" s="144"/>
      <c r="X563" s="144"/>
      <c r="Y563" s="142">
        <v>0</v>
      </c>
      <c r="Z563" s="142">
        <v>0</v>
      </c>
      <c r="AA563" s="142">
        <v>907.33636363636379</v>
      </c>
      <c r="AB563" s="142">
        <v>907.33636363636379</v>
      </c>
      <c r="AC563" s="142">
        <v>907.33636363636379</v>
      </c>
      <c r="AD563" s="142">
        <v>907.33636363636379</v>
      </c>
      <c r="AE563" s="142">
        <v>907.33636363636379</v>
      </c>
      <c r="AF563" s="142">
        <v>907.33636363636379</v>
      </c>
      <c r="AG563" s="144">
        <v>907.33636363636379</v>
      </c>
      <c r="AH563" s="142">
        <v>907.33636363636379</v>
      </c>
      <c r="AI563" s="142">
        <v>907.33636363636379</v>
      </c>
      <c r="AJ563" s="144">
        <v>907.33636363636379</v>
      </c>
      <c r="AK563" s="144">
        <v>9073.3636363636379</v>
      </c>
      <c r="AL563" s="143">
        <v>0</v>
      </c>
      <c r="AM563" s="144"/>
      <c r="AN563" s="144"/>
      <c r="AO563" s="144"/>
      <c r="AP563" s="144"/>
      <c r="AQ563" s="142">
        <v>0</v>
      </c>
      <c r="AR563" s="142">
        <v>0</v>
      </c>
      <c r="AS563" s="142">
        <v>934.5564545454547</v>
      </c>
      <c r="AT563" s="142">
        <v>934.5564545454547</v>
      </c>
      <c r="AU563" s="142">
        <v>934.5564545454547</v>
      </c>
      <c r="AV563" s="142">
        <v>934.5564545454547</v>
      </c>
      <c r="AW563" s="142">
        <v>934.5564545454547</v>
      </c>
      <c r="AX563" s="142">
        <v>934.5564545454547</v>
      </c>
      <c r="AY563" s="144">
        <v>934.5564545454547</v>
      </c>
      <c r="AZ563" s="142">
        <v>934.5564545454547</v>
      </c>
      <c r="BA563" s="142">
        <v>934.5564545454547</v>
      </c>
      <c r="BB563" s="144">
        <v>934.5564545454547</v>
      </c>
      <c r="BC563" s="144">
        <v>9345.5645454545465</v>
      </c>
      <c r="BD563" s="143">
        <v>0</v>
      </c>
      <c r="BE563" s="144"/>
      <c r="BF563" s="144"/>
      <c r="BG563" s="144"/>
      <c r="BH563" s="144"/>
      <c r="BI563" s="142">
        <v>0</v>
      </c>
      <c r="BJ563" s="142">
        <v>0</v>
      </c>
      <c r="BK563" s="142">
        <v>962.59314818181838</v>
      </c>
      <c r="BL563" s="142">
        <v>962.59314818181838</v>
      </c>
      <c r="BM563" s="142">
        <v>962.59314818181838</v>
      </c>
      <c r="BN563" s="142">
        <v>962.59314818181838</v>
      </c>
      <c r="BO563" s="142">
        <v>962.59314818181838</v>
      </c>
      <c r="BP563" s="142">
        <v>962.59314818181838</v>
      </c>
      <c r="BQ563" s="144">
        <v>962.59314818181838</v>
      </c>
      <c r="BR563" s="142">
        <v>962.59314818181838</v>
      </c>
      <c r="BS563" s="142">
        <v>962.59314818181838</v>
      </c>
      <c r="BT563" s="144">
        <v>962.59314818181838</v>
      </c>
      <c r="BU563" s="144">
        <v>9625.9314818181829</v>
      </c>
      <c r="BV563" s="143">
        <v>0</v>
      </c>
      <c r="BW563" s="144"/>
      <c r="BX563" s="144"/>
      <c r="BY563" s="144"/>
      <c r="BZ563" s="144"/>
      <c r="CA563" s="142">
        <v>0</v>
      </c>
      <c r="CB563" s="142">
        <v>0</v>
      </c>
      <c r="CC563" s="142">
        <v>991.47094262727285</v>
      </c>
      <c r="CD563" s="142">
        <v>991.47094262727285</v>
      </c>
      <c r="CE563" s="142">
        <v>991.47094262727285</v>
      </c>
      <c r="CF563" s="142">
        <v>991.47094262727285</v>
      </c>
      <c r="CG563" s="142">
        <v>991.47094262727285</v>
      </c>
      <c r="CH563" s="142">
        <v>991.47094262727285</v>
      </c>
      <c r="CI563" s="144">
        <v>991.47094262727285</v>
      </c>
      <c r="CJ563" s="142">
        <v>991.47094262727285</v>
      </c>
      <c r="CK563" s="142">
        <v>991.47094262727285</v>
      </c>
      <c r="CL563" s="144">
        <v>991.47094262727285</v>
      </c>
      <c r="CM563" s="144">
        <v>9914.7094262727278</v>
      </c>
      <c r="CN563" s="143">
        <v>0</v>
      </c>
      <c r="CO563" s="144"/>
      <c r="CP563" s="144"/>
      <c r="CQ563" s="144"/>
      <c r="CR563" s="144"/>
      <c r="CS563" s="142">
        <v>0</v>
      </c>
      <c r="CT563" s="142">
        <v>0</v>
      </c>
      <c r="CU563" s="142">
        <v>1021.2150709060911</v>
      </c>
      <c r="CV563" s="142">
        <v>1021.2150709060911</v>
      </c>
      <c r="CW563" s="142">
        <v>1021.2150709060911</v>
      </c>
      <c r="CX563" s="142">
        <v>1021.2150709060911</v>
      </c>
      <c r="CY563" s="142">
        <v>1021.2150709060911</v>
      </c>
      <c r="CZ563" s="142">
        <v>1021.2150709060911</v>
      </c>
      <c r="DA563" s="144">
        <v>1021.2150709060911</v>
      </c>
      <c r="DB563" s="142">
        <v>1021.2150709060911</v>
      </c>
      <c r="DC563" s="142">
        <v>1021.2150709060911</v>
      </c>
      <c r="DD563" s="144">
        <v>1021.2150709060911</v>
      </c>
      <c r="DE563" s="144">
        <v>10212.15070906091</v>
      </c>
      <c r="DF563" s="143">
        <v>0</v>
      </c>
    </row>
    <row r="564" spans="1:110" ht="12.75" hidden="1" customHeight="1" outlineLevel="2" x14ac:dyDescent="0.25">
      <c r="A564" s="141">
        <v>5215</v>
      </c>
      <c r="B564" s="141" t="s">
        <v>755</v>
      </c>
      <c r="C564" s="141"/>
      <c r="D564" s="141"/>
      <c r="E564" s="141"/>
      <c r="F564" s="142">
        <v>0</v>
      </c>
      <c r="G564" s="142">
        <v>0</v>
      </c>
      <c r="H564" s="142">
        <v>2000</v>
      </c>
      <c r="I564" s="142">
        <v>2000</v>
      </c>
      <c r="J564" s="142">
        <v>2000</v>
      </c>
      <c r="K564" s="142">
        <v>2000</v>
      </c>
      <c r="L564" s="142">
        <v>2000</v>
      </c>
      <c r="M564" s="142">
        <v>2000</v>
      </c>
      <c r="N564" s="142">
        <v>2000</v>
      </c>
      <c r="O564" s="142">
        <v>2000</v>
      </c>
      <c r="P564" s="142">
        <v>2000</v>
      </c>
      <c r="Q564" s="142">
        <v>2000</v>
      </c>
      <c r="R564" s="142" t="s">
        <v>61</v>
      </c>
      <c r="S564" s="142">
        <v>20000</v>
      </c>
      <c r="T564" s="143">
        <v>0</v>
      </c>
      <c r="U564" s="144"/>
      <c r="V564" s="144"/>
      <c r="W564" s="144"/>
      <c r="X564" s="144"/>
      <c r="Y564" s="142">
        <v>0</v>
      </c>
      <c r="Z564" s="142">
        <v>0</v>
      </c>
      <c r="AA564" s="142">
        <v>2060</v>
      </c>
      <c r="AB564" s="142">
        <v>2060</v>
      </c>
      <c r="AC564" s="142">
        <v>2060</v>
      </c>
      <c r="AD564" s="142">
        <v>2060</v>
      </c>
      <c r="AE564" s="142">
        <v>2060</v>
      </c>
      <c r="AF564" s="142">
        <v>2060</v>
      </c>
      <c r="AG564" s="144">
        <v>2060</v>
      </c>
      <c r="AH564" s="142">
        <v>2060</v>
      </c>
      <c r="AI564" s="142">
        <v>2060</v>
      </c>
      <c r="AJ564" s="144">
        <v>2060</v>
      </c>
      <c r="AK564" s="144">
        <v>20600</v>
      </c>
      <c r="AL564" s="143">
        <v>0</v>
      </c>
      <c r="AM564" s="144"/>
      <c r="AN564" s="144"/>
      <c r="AO564" s="144"/>
      <c r="AP564" s="144"/>
      <c r="AQ564" s="142">
        <v>0</v>
      </c>
      <c r="AR564" s="142">
        <v>0</v>
      </c>
      <c r="AS564" s="142">
        <v>2121.8000000000002</v>
      </c>
      <c r="AT564" s="142">
        <v>2121.8000000000002</v>
      </c>
      <c r="AU564" s="142">
        <v>2121.8000000000002</v>
      </c>
      <c r="AV564" s="142">
        <v>2121.8000000000002</v>
      </c>
      <c r="AW564" s="142">
        <v>2121.8000000000002</v>
      </c>
      <c r="AX564" s="142">
        <v>2121.8000000000002</v>
      </c>
      <c r="AY564" s="144">
        <v>2121.8000000000002</v>
      </c>
      <c r="AZ564" s="142">
        <v>2121.8000000000002</v>
      </c>
      <c r="BA564" s="142">
        <v>2121.8000000000002</v>
      </c>
      <c r="BB564" s="144">
        <v>2121.8000000000002</v>
      </c>
      <c r="BC564" s="144">
        <v>21218</v>
      </c>
      <c r="BD564" s="143">
        <v>0</v>
      </c>
      <c r="BE564" s="144"/>
      <c r="BF564" s="144"/>
      <c r="BG564" s="144"/>
      <c r="BH564" s="144"/>
      <c r="BI564" s="142">
        <v>0</v>
      </c>
      <c r="BJ564" s="142">
        <v>0</v>
      </c>
      <c r="BK564" s="142">
        <v>2185.4540000000002</v>
      </c>
      <c r="BL564" s="142">
        <v>2185.4540000000002</v>
      </c>
      <c r="BM564" s="142">
        <v>2185.4540000000002</v>
      </c>
      <c r="BN564" s="142">
        <v>2185.4540000000002</v>
      </c>
      <c r="BO564" s="142">
        <v>2185.4540000000002</v>
      </c>
      <c r="BP564" s="142">
        <v>2185.4540000000002</v>
      </c>
      <c r="BQ564" s="144">
        <v>2185.4540000000002</v>
      </c>
      <c r="BR564" s="142">
        <v>2185.4540000000002</v>
      </c>
      <c r="BS564" s="142">
        <v>2185.4540000000002</v>
      </c>
      <c r="BT564" s="144">
        <v>2185.4540000000002</v>
      </c>
      <c r="BU564" s="144">
        <v>21854.54</v>
      </c>
      <c r="BV564" s="143">
        <v>0</v>
      </c>
      <c r="BW564" s="144"/>
      <c r="BX564" s="144"/>
      <c r="BY564" s="144"/>
      <c r="BZ564" s="144"/>
      <c r="CA564" s="142">
        <v>0</v>
      </c>
      <c r="CB564" s="142">
        <v>0</v>
      </c>
      <c r="CC564" s="142">
        <v>2251.0176200000001</v>
      </c>
      <c r="CD564" s="142">
        <v>2251.0176200000001</v>
      </c>
      <c r="CE564" s="142">
        <v>2251.0176200000001</v>
      </c>
      <c r="CF564" s="142">
        <v>2251.0176200000001</v>
      </c>
      <c r="CG564" s="142">
        <v>2251.0176200000001</v>
      </c>
      <c r="CH564" s="142">
        <v>2251.0176200000001</v>
      </c>
      <c r="CI564" s="144">
        <v>2251.0176200000001</v>
      </c>
      <c r="CJ564" s="142">
        <v>2251.0176200000001</v>
      </c>
      <c r="CK564" s="142">
        <v>2251.0176200000001</v>
      </c>
      <c r="CL564" s="144">
        <v>2251.0176200000001</v>
      </c>
      <c r="CM564" s="144">
        <v>22510.176200000002</v>
      </c>
      <c r="CN564" s="143">
        <v>0</v>
      </c>
      <c r="CO564" s="144"/>
      <c r="CP564" s="144"/>
      <c r="CQ564" s="144"/>
      <c r="CR564" s="144"/>
      <c r="CS564" s="142">
        <v>0</v>
      </c>
      <c r="CT564" s="142">
        <v>0</v>
      </c>
      <c r="CU564" s="142">
        <v>2318.5481486000003</v>
      </c>
      <c r="CV564" s="142">
        <v>2318.5481486000003</v>
      </c>
      <c r="CW564" s="142">
        <v>2318.5481486000003</v>
      </c>
      <c r="CX564" s="142">
        <v>2318.5481486000003</v>
      </c>
      <c r="CY564" s="142">
        <v>2318.5481486000003</v>
      </c>
      <c r="CZ564" s="142">
        <v>2318.5481486000003</v>
      </c>
      <c r="DA564" s="144">
        <v>2318.5481486000003</v>
      </c>
      <c r="DB564" s="142">
        <v>2318.5481486000003</v>
      </c>
      <c r="DC564" s="142">
        <v>2318.5481486000003</v>
      </c>
      <c r="DD564" s="144">
        <v>2318.5481486000003</v>
      </c>
      <c r="DE564" s="144">
        <v>23185.481486000001</v>
      </c>
      <c r="DF564" s="143">
        <v>0</v>
      </c>
    </row>
    <row r="565" spans="1:110" ht="12.75" hidden="1" customHeight="1" outlineLevel="2" x14ac:dyDescent="0.25">
      <c r="A565" s="141">
        <v>5220</v>
      </c>
      <c r="B565" s="141" t="s">
        <v>756</v>
      </c>
      <c r="C565" s="141"/>
      <c r="D565" s="141"/>
      <c r="E565" s="141"/>
      <c r="F565" s="142">
        <v>0</v>
      </c>
      <c r="G565" s="142">
        <v>0</v>
      </c>
      <c r="H565" s="142">
        <v>0</v>
      </c>
      <c r="I565" s="142">
        <v>0</v>
      </c>
      <c r="J565" s="142">
        <v>0</v>
      </c>
      <c r="K565" s="142">
        <v>0</v>
      </c>
      <c r="L565" s="142">
        <v>0</v>
      </c>
      <c r="M565" s="142">
        <v>0</v>
      </c>
      <c r="N565" s="142">
        <v>0</v>
      </c>
      <c r="O565" s="142">
        <v>0</v>
      </c>
      <c r="P565" s="142">
        <v>0</v>
      </c>
      <c r="Q565" s="142">
        <v>0</v>
      </c>
      <c r="R565" s="142" t="s">
        <v>61</v>
      </c>
      <c r="S565" s="142">
        <v>0</v>
      </c>
      <c r="T565" s="143">
        <v>0</v>
      </c>
      <c r="U565" s="144"/>
      <c r="V565" s="144"/>
      <c r="W565" s="144"/>
      <c r="X565" s="144"/>
      <c r="Y565" s="142">
        <v>0</v>
      </c>
      <c r="Z565" s="142">
        <v>0</v>
      </c>
      <c r="AA565" s="142">
        <v>0</v>
      </c>
      <c r="AB565" s="142">
        <v>0</v>
      </c>
      <c r="AC565" s="142">
        <v>0</v>
      </c>
      <c r="AD565" s="142">
        <v>0</v>
      </c>
      <c r="AE565" s="142">
        <v>0</v>
      </c>
      <c r="AF565" s="142">
        <v>0</v>
      </c>
      <c r="AG565" s="144">
        <v>0</v>
      </c>
      <c r="AH565" s="142">
        <v>0</v>
      </c>
      <c r="AI565" s="142">
        <v>0</v>
      </c>
      <c r="AJ565" s="144">
        <v>0</v>
      </c>
      <c r="AK565" s="144">
        <v>0</v>
      </c>
      <c r="AL565" s="143">
        <v>0</v>
      </c>
      <c r="AM565" s="144"/>
      <c r="AN565" s="144"/>
      <c r="AO565" s="144"/>
      <c r="AP565" s="144"/>
      <c r="AQ565" s="142">
        <v>0</v>
      </c>
      <c r="AR565" s="142">
        <v>0</v>
      </c>
      <c r="AS565" s="142">
        <v>0</v>
      </c>
      <c r="AT565" s="142">
        <v>0</v>
      </c>
      <c r="AU565" s="142">
        <v>0</v>
      </c>
      <c r="AV565" s="142">
        <v>0</v>
      </c>
      <c r="AW565" s="142">
        <v>0</v>
      </c>
      <c r="AX565" s="142">
        <v>0</v>
      </c>
      <c r="AY565" s="144">
        <v>0</v>
      </c>
      <c r="AZ565" s="142">
        <v>0</v>
      </c>
      <c r="BA565" s="142">
        <v>0</v>
      </c>
      <c r="BB565" s="144">
        <v>0</v>
      </c>
      <c r="BC565" s="144">
        <v>0</v>
      </c>
      <c r="BD565" s="143">
        <v>0</v>
      </c>
      <c r="BE565" s="144"/>
      <c r="BF565" s="144"/>
      <c r="BG565" s="144"/>
      <c r="BH565" s="144"/>
      <c r="BI565" s="142">
        <v>0</v>
      </c>
      <c r="BJ565" s="142">
        <v>0</v>
      </c>
      <c r="BK565" s="142">
        <v>0</v>
      </c>
      <c r="BL565" s="142">
        <v>0</v>
      </c>
      <c r="BM565" s="142">
        <v>0</v>
      </c>
      <c r="BN565" s="142">
        <v>0</v>
      </c>
      <c r="BO565" s="142">
        <v>0</v>
      </c>
      <c r="BP565" s="142">
        <v>0</v>
      </c>
      <c r="BQ565" s="144">
        <v>0</v>
      </c>
      <c r="BR565" s="142">
        <v>0</v>
      </c>
      <c r="BS565" s="142">
        <v>0</v>
      </c>
      <c r="BT565" s="144">
        <v>0</v>
      </c>
      <c r="BU565" s="144">
        <v>0</v>
      </c>
      <c r="BV565" s="143">
        <v>0</v>
      </c>
      <c r="BW565" s="144"/>
      <c r="BX565" s="144"/>
      <c r="BY565" s="144"/>
      <c r="BZ565" s="144"/>
      <c r="CA565" s="142">
        <v>0</v>
      </c>
      <c r="CB565" s="142">
        <v>0</v>
      </c>
      <c r="CC565" s="142">
        <v>0</v>
      </c>
      <c r="CD565" s="142">
        <v>0</v>
      </c>
      <c r="CE565" s="142">
        <v>0</v>
      </c>
      <c r="CF565" s="142">
        <v>0</v>
      </c>
      <c r="CG565" s="142">
        <v>0</v>
      </c>
      <c r="CH565" s="142">
        <v>0</v>
      </c>
      <c r="CI565" s="144">
        <v>0</v>
      </c>
      <c r="CJ565" s="142">
        <v>0</v>
      </c>
      <c r="CK565" s="142">
        <v>0</v>
      </c>
      <c r="CL565" s="144">
        <v>0</v>
      </c>
      <c r="CM565" s="144">
        <v>0</v>
      </c>
      <c r="CN565" s="143">
        <v>0</v>
      </c>
      <c r="CO565" s="144"/>
      <c r="CP565" s="144"/>
      <c r="CQ565" s="144"/>
      <c r="CR565" s="144"/>
      <c r="CS565" s="142">
        <v>0</v>
      </c>
      <c r="CT565" s="142">
        <v>0</v>
      </c>
      <c r="CU565" s="142">
        <v>0</v>
      </c>
      <c r="CV565" s="142">
        <v>0</v>
      </c>
      <c r="CW565" s="142">
        <v>0</v>
      </c>
      <c r="CX565" s="142">
        <v>0</v>
      </c>
      <c r="CY565" s="142">
        <v>0</v>
      </c>
      <c r="CZ565" s="142">
        <v>0</v>
      </c>
      <c r="DA565" s="144">
        <v>0</v>
      </c>
      <c r="DB565" s="142">
        <v>0</v>
      </c>
      <c r="DC565" s="142">
        <v>0</v>
      </c>
      <c r="DD565" s="144">
        <v>0</v>
      </c>
      <c r="DE565" s="144">
        <v>0</v>
      </c>
      <c r="DF565" s="143">
        <v>0</v>
      </c>
    </row>
    <row r="566" spans="1:110" ht="12.75" hidden="1" customHeight="1" outlineLevel="2" x14ac:dyDescent="0.25">
      <c r="A566" s="141">
        <v>5221</v>
      </c>
      <c r="B566" s="141" t="s">
        <v>757</v>
      </c>
      <c r="C566" s="141"/>
      <c r="D566" s="141"/>
      <c r="E566" s="141"/>
      <c r="F566" s="142">
        <v>0</v>
      </c>
      <c r="G566" s="142">
        <v>0</v>
      </c>
      <c r="H566" s="142">
        <v>0</v>
      </c>
      <c r="I566" s="142">
        <v>0</v>
      </c>
      <c r="J566" s="142">
        <v>0</v>
      </c>
      <c r="K566" s="142">
        <v>0</v>
      </c>
      <c r="L566" s="142">
        <v>0</v>
      </c>
      <c r="M566" s="142">
        <v>0</v>
      </c>
      <c r="N566" s="142">
        <v>0</v>
      </c>
      <c r="O566" s="142">
        <v>0</v>
      </c>
      <c r="P566" s="142">
        <v>0</v>
      </c>
      <c r="Q566" s="142">
        <v>0</v>
      </c>
      <c r="R566" s="142" t="s">
        <v>61</v>
      </c>
      <c r="S566" s="142">
        <v>0</v>
      </c>
      <c r="T566" s="143">
        <v>0</v>
      </c>
      <c r="U566" s="144"/>
      <c r="V566" s="144"/>
      <c r="W566" s="144"/>
      <c r="X566" s="144"/>
      <c r="Y566" s="142">
        <v>0</v>
      </c>
      <c r="Z566" s="142">
        <v>0</v>
      </c>
      <c r="AA566" s="142">
        <v>0</v>
      </c>
      <c r="AB566" s="142">
        <v>0</v>
      </c>
      <c r="AC566" s="142">
        <v>0</v>
      </c>
      <c r="AD566" s="142">
        <v>0</v>
      </c>
      <c r="AE566" s="142">
        <v>0</v>
      </c>
      <c r="AF566" s="142">
        <v>0</v>
      </c>
      <c r="AG566" s="144">
        <v>0</v>
      </c>
      <c r="AH566" s="142">
        <v>0</v>
      </c>
      <c r="AI566" s="142">
        <v>0</v>
      </c>
      <c r="AJ566" s="144">
        <v>0</v>
      </c>
      <c r="AK566" s="144">
        <v>0</v>
      </c>
      <c r="AL566" s="143">
        <v>0</v>
      </c>
      <c r="AM566" s="144"/>
      <c r="AN566" s="144"/>
      <c r="AO566" s="144"/>
      <c r="AP566" s="144"/>
      <c r="AQ566" s="142">
        <v>0</v>
      </c>
      <c r="AR566" s="142">
        <v>0</v>
      </c>
      <c r="AS566" s="142">
        <v>0</v>
      </c>
      <c r="AT566" s="142">
        <v>0</v>
      </c>
      <c r="AU566" s="142">
        <v>0</v>
      </c>
      <c r="AV566" s="142">
        <v>0</v>
      </c>
      <c r="AW566" s="142">
        <v>0</v>
      </c>
      <c r="AX566" s="142">
        <v>0</v>
      </c>
      <c r="AY566" s="144">
        <v>0</v>
      </c>
      <c r="AZ566" s="142">
        <v>0</v>
      </c>
      <c r="BA566" s="142">
        <v>0</v>
      </c>
      <c r="BB566" s="144">
        <v>0</v>
      </c>
      <c r="BC566" s="144">
        <v>0</v>
      </c>
      <c r="BD566" s="143">
        <v>0</v>
      </c>
      <c r="BE566" s="144"/>
      <c r="BF566" s="144"/>
      <c r="BG566" s="144"/>
      <c r="BH566" s="144"/>
      <c r="BI566" s="142">
        <v>0</v>
      </c>
      <c r="BJ566" s="142">
        <v>0</v>
      </c>
      <c r="BK566" s="142">
        <v>0</v>
      </c>
      <c r="BL566" s="142">
        <v>0</v>
      </c>
      <c r="BM566" s="142">
        <v>0</v>
      </c>
      <c r="BN566" s="142">
        <v>0</v>
      </c>
      <c r="BO566" s="142">
        <v>0</v>
      </c>
      <c r="BP566" s="142">
        <v>0</v>
      </c>
      <c r="BQ566" s="144">
        <v>0</v>
      </c>
      <c r="BR566" s="142">
        <v>0</v>
      </c>
      <c r="BS566" s="142">
        <v>0</v>
      </c>
      <c r="BT566" s="144">
        <v>0</v>
      </c>
      <c r="BU566" s="144">
        <v>0</v>
      </c>
      <c r="BV566" s="143">
        <v>0</v>
      </c>
      <c r="BW566" s="144"/>
      <c r="BX566" s="144"/>
      <c r="BY566" s="144"/>
      <c r="BZ566" s="144"/>
      <c r="CA566" s="142">
        <v>0</v>
      </c>
      <c r="CB566" s="142">
        <v>0</v>
      </c>
      <c r="CC566" s="142">
        <v>0</v>
      </c>
      <c r="CD566" s="142">
        <v>0</v>
      </c>
      <c r="CE566" s="142">
        <v>0</v>
      </c>
      <c r="CF566" s="142">
        <v>0</v>
      </c>
      <c r="CG566" s="142">
        <v>0</v>
      </c>
      <c r="CH566" s="142">
        <v>0</v>
      </c>
      <c r="CI566" s="144">
        <v>0</v>
      </c>
      <c r="CJ566" s="142">
        <v>0</v>
      </c>
      <c r="CK566" s="142">
        <v>0</v>
      </c>
      <c r="CL566" s="144">
        <v>0</v>
      </c>
      <c r="CM566" s="144">
        <v>0</v>
      </c>
      <c r="CN566" s="143">
        <v>0</v>
      </c>
      <c r="CO566" s="144"/>
      <c r="CP566" s="144"/>
      <c r="CQ566" s="144"/>
      <c r="CR566" s="144"/>
      <c r="CS566" s="142">
        <v>0</v>
      </c>
      <c r="CT566" s="142">
        <v>0</v>
      </c>
      <c r="CU566" s="142">
        <v>0</v>
      </c>
      <c r="CV566" s="142">
        <v>0</v>
      </c>
      <c r="CW566" s="142">
        <v>0</v>
      </c>
      <c r="CX566" s="142">
        <v>0</v>
      </c>
      <c r="CY566" s="142">
        <v>0</v>
      </c>
      <c r="CZ566" s="142">
        <v>0</v>
      </c>
      <c r="DA566" s="144">
        <v>0</v>
      </c>
      <c r="DB566" s="142">
        <v>0</v>
      </c>
      <c r="DC566" s="142">
        <v>0</v>
      </c>
      <c r="DD566" s="144">
        <v>0</v>
      </c>
      <c r="DE566" s="144">
        <v>0</v>
      </c>
      <c r="DF566" s="143">
        <v>0</v>
      </c>
    </row>
    <row r="567" spans="1:110" ht="12.75" hidden="1" customHeight="1" outlineLevel="2" x14ac:dyDescent="0.25">
      <c r="A567" s="141">
        <v>5223</v>
      </c>
      <c r="B567" s="141" t="s">
        <v>758</v>
      </c>
      <c r="C567" s="141"/>
      <c r="D567" s="141"/>
      <c r="E567" s="141"/>
      <c r="F567" s="142">
        <v>0</v>
      </c>
      <c r="G567" s="142">
        <v>0</v>
      </c>
      <c r="H567" s="142">
        <v>0</v>
      </c>
      <c r="I567" s="142">
        <v>0</v>
      </c>
      <c r="J567" s="142">
        <v>0</v>
      </c>
      <c r="K567" s="142">
        <v>0</v>
      </c>
      <c r="L567" s="142">
        <v>0</v>
      </c>
      <c r="M567" s="142">
        <v>0</v>
      </c>
      <c r="N567" s="142">
        <v>0</v>
      </c>
      <c r="O567" s="142">
        <v>0</v>
      </c>
      <c r="P567" s="142">
        <v>0</v>
      </c>
      <c r="Q567" s="142">
        <v>0</v>
      </c>
      <c r="R567" s="142" t="s">
        <v>61</v>
      </c>
      <c r="S567" s="142">
        <v>0</v>
      </c>
      <c r="T567" s="143">
        <v>0</v>
      </c>
      <c r="U567" s="144"/>
      <c r="V567" s="144"/>
      <c r="W567" s="144"/>
      <c r="X567" s="144"/>
      <c r="Y567" s="142">
        <v>0</v>
      </c>
      <c r="Z567" s="142">
        <v>0</v>
      </c>
      <c r="AA567" s="142">
        <v>0</v>
      </c>
      <c r="AB567" s="142">
        <v>0</v>
      </c>
      <c r="AC567" s="142">
        <v>0</v>
      </c>
      <c r="AD567" s="142">
        <v>0</v>
      </c>
      <c r="AE567" s="142">
        <v>0</v>
      </c>
      <c r="AF567" s="142">
        <v>0</v>
      </c>
      <c r="AG567" s="144">
        <v>0</v>
      </c>
      <c r="AH567" s="142">
        <v>0</v>
      </c>
      <c r="AI567" s="142">
        <v>0</v>
      </c>
      <c r="AJ567" s="144">
        <v>0</v>
      </c>
      <c r="AK567" s="144">
        <v>0</v>
      </c>
      <c r="AL567" s="143">
        <v>0</v>
      </c>
      <c r="AM567" s="144"/>
      <c r="AN567" s="144"/>
      <c r="AO567" s="144"/>
      <c r="AP567" s="144"/>
      <c r="AQ567" s="142">
        <v>0</v>
      </c>
      <c r="AR567" s="142">
        <v>0</v>
      </c>
      <c r="AS567" s="142">
        <v>0</v>
      </c>
      <c r="AT567" s="142">
        <v>0</v>
      </c>
      <c r="AU567" s="142">
        <v>0</v>
      </c>
      <c r="AV567" s="142">
        <v>0</v>
      </c>
      <c r="AW567" s="142">
        <v>0</v>
      </c>
      <c r="AX567" s="142">
        <v>0</v>
      </c>
      <c r="AY567" s="144">
        <v>0</v>
      </c>
      <c r="AZ567" s="142">
        <v>0</v>
      </c>
      <c r="BA567" s="142">
        <v>0</v>
      </c>
      <c r="BB567" s="144">
        <v>0</v>
      </c>
      <c r="BC567" s="144">
        <v>0</v>
      </c>
      <c r="BD567" s="143">
        <v>0</v>
      </c>
      <c r="BE567" s="144"/>
      <c r="BF567" s="144"/>
      <c r="BG567" s="144"/>
      <c r="BH567" s="144"/>
      <c r="BI567" s="142">
        <v>0</v>
      </c>
      <c r="BJ567" s="142">
        <v>0</v>
      </c>
      <c r="BK567" s="142">
        <v>0</v>
      </c>
      <c r="BL567" s="142">
        <v>0</v>
      </c>
      <c r="BM567" s="142">
        <v>0</v>
      </c>
      <c r="BN567" s="142">
        <v>0</v>
      </c>
      <c r="BO567" s="142">
        <v>0</v>
      </c>
      <c r="BP567" s="142">
        <v>0</v>
      </c>
      <c r="BQ567" s="144">
        <v>0</v>
      </c>
      <c r="BR567" s="142">
        <v>0</v>
      </c>
      <c r="BS567" s="142">
        <v>0</v>
      </c>
      <c r="BT567" s="144">
        <v>0</v>
      </c>
      <c r="BU567" s="144">
        <v>0</v>
      </c>
      <c r="BV567" s="143">
        <v>0</v>
      </c>
      <c r="BW567" s="144"/>
      <c r="BX567" s="144"/>
      <c r="BY567" s="144"/>
      <c r="BZ567" s="144"/>
      <c r="CA567" s="142">
        <v>0</v>
      </c>
      <c r="CB567" s="142">
        <v>0</v>
      </c>
      <c r="CC567" s="142">
        <v>0</v>
      </c>
      <c r="CD567" s="142">
        <v>0</v>
      </c>
      <c r="CE567" s="142">
        <v>0</v>
      </c>
      <c r="CF567" s="142">
        <v>0</v>
      </c>
      <c r="CG567" s="142">
        <v>0</v>
      </c>
      <c r="CH567" s="142">
        <v>0</v>
      </c>
      <c r="CI567" s="144">
        <v>0</v>
      </c>
      <c r="CJ567" s="142">
        <v>0</v>
      </c>
      <c r="CK567" s="142">
        <v>0</v>
      </c>
      <c r="CL567" s="144">
        <v>0</v>
      </c>
      <c r="CM567" s="144">
        <v>0</v>
      </c>
      <c r="CN567" s="143">
        <v>0</v>
      </c>
      <c r="CO567" s="144"/>
      <c r="CP567" s="144"/>
      <c r="CQ567" s="144"/>
      <c r="CR567" s="144"/>
      <c r="CS567" s="142">
        <v>0</v>
      </c>
      <c r="CT567" s="142">
        <v>0</v>
      </c>
      <c r="CU567" s="142">
        <v>0</v>
      </c>
      <c r="CV567" s="142">
        <v>0</v>
      </c>
      <c r="CW567" s="142">
        <v>0</v>
      </c>
      <c r="CX567" s="142">
        <v>0</v>
      </c>
      <c r="CY567" s="142">
        <v>0</v>
      </c>
      <c r="CZ567" s="142">
        <v>0</v>
      </c>
      <c r="DA567" s="144">
        <v>0</v>
      </c>
      <c r="DB567" s="142">
        <v>0</v>
      </c>
      <c r="DC567" s="142">
        <v>0</v>
      </c>
      <c r="DD567" s="144">
        <v>0</v>
      </c>
      <c r="DE567" s="144">
        <v>0</v>
      </c>
      <c r="DF567" s="143">
        <v>0</v>
      </c>
    </row>
    <row r="568" spans="1:110" ht="12.75" hidden="1" customHeight="1" outlineLevel="2" x14ac:dyDescent="0.25">
      <c r="A568" s="141">
        <v>5225</v>
      </c>
      <c r="B568" s="141" t="s">
        <v>759</v>
      </c>
      <c r="C568" s="141"/>
      <c r="D568" s="141"/>
      <c r="E568" s="141"/>
      <c r="F568" s="142">
        <v>0</v>
      </c>
      <c r="G568" s="142">
        <v>0</v>
      </c>
      <c r="H568" s="142">
        <v>0</v>
      </c>
      <c r="I568" s="142">
        <v>0</v>
      </c>
      <c r="J568" s="142">
        <v>0</v>
      </c>
      <c r="K568" s="142">
        <v>0</v>
      </c>
      <c r="L568" s="142">
        <v>0</v>
      </c>
      <c r="M568" s="142">
        <v>0</v>
      </c>
      <c r="N568" s="142">
        <v>0</v>
      </c>
      <c r="O568" s="142">
        <v>0</v>
      </c>
      <c r="P568" s="142">
        <v>0</v>
      </c>
      <c r="Q568" s="142">
        <v>0</v>
      </c>
      <c r="R568" s="142" t="s">
        <v>61</v>
      </c>
      <c r="S568" s="142">
        <v>0</v>
      </c>
      <c r="T568" s="143">
        <v>0</v>
      </c>
      <c r="U568" s="144"/>
      <c r="V568" s="144"/>
      <c r="W568" s="144"/>
      <c r="X568" s="144"/>
      <c r="Y568" s="142">
        <v>0</v>
      </c>
      <c r="Z568" s="142">
        <v>0</v>
      </c>
      <c r="AA568" s="142">
        <v>0</v>
      </c>
      <c r="AB568" s="142">
        <v>0</v>
      </c>
      <c r="AC568" s="142">
        <v>0</v>
      </c>
      <c r="AD568" s="142">
        <v>0</v>
      </c>
      <c r="AE568" s="142">
        <v>0</v>
      </c>
      <c r="AF568" s="142">
        <v>0</v>
      </c>
      <c r="AG568" s="144">
        <v>0</v>
      </c>
      <c r="AH568" s="142">
        <v>0</v>
      </c>
      <c r="AI568" s="142">
        <v>0</v>
      </c>
      <c r="AJ568" s="144">
        <v>0</v>
      </c>
      <c r="AK568" s="144">
        <v>0</v>
      </c>
      <c r="AL568" s="143">
        <v>0</v>
      </c>
      <c r="AM568" s="144"/>
      <c r="AN568" s="144"/>
      <c r="AO568" s="144"/>
      <c r="AP568" s="144"/>
      <c r="AQ568" s="142">
        <v>0</v>
      </c>
      <c r="AR568" s="142">
        <v>0</v>
      </c>
      <c r="AS568" s="142">
        <v>0</v>
      </c>
      <c r="AT568" s="142">
        <v>0</v>
      </c>
      <c r="AU568" s="142">
        <v>0</v>
      </c>
      <c r="AV568" s="142">
        <v>0</v>
      </c>
      <c r="AW568" s="142">
        <v>0</v>
      </c>
      <c r="AX568" s="142">
        <v>0</v>
      </c>
      <c r="AY568" s="144">
        <v>0</v>
      </c>
      <c r="AZ568" s="142">
        <v>0</v>
      </c>
      <c r="BA568" s="142">
        <v>0</v>
      </c>
      <c r="BB568" s="144">
        <v>0</v>
      </c>
      <c r="BC568" s="144">
        <v>0</v>
      </c>
      <c r="BD568" s="143">
        <v>0</v>
      </c>
      <c r="BE568" s="144"/>
      <c r="BF568" s="144"/>
      <c r="BG568" s="144"/>
      <c r="BH568" s="144"/>
      <c r="BI568" s="142">
        <v>0</v>
      </c>
      <c r="BJ568" s="142">
        <v>0</v>
      </c>
      <c r="BK568" s="142">
        <v>0</v>
      </c>
      <c r="BL568" s="142">
        <v>0</v>
      </c>
      <c r="BM568" s="142">
        <v>0</v>
      </c>
      <c r="BN568" s="142">
        <v>0</v>
      </c>
      <c r="BO568" s="142">
        <v>0</v>
      </c>
      <c r="BP568" s="142">
        <v>0</v>
      </c>
      <c r="BQ568" s="144">
        <v>0</v>
      </c>
      <c r="BR568" s="142">
        <v>0</v>
      </c>
      <c r="BS568" s="142">
        <v>0</v>
      </c>
      <c r="BT568" s="144">
        <v>0</v>
      </c>
      <c r="BU568" s="144">
        <v>0</v>
      </c>
      <c r="BV568" s="143">
        <v>0</v>
      </c>
      <c r="BW568" s="144"/>
      <c r="BX568" s="144"/>
      <c r="BY568" s="144"/>
      <c r="BZ568" s="144"/>
      <c r="CA568" s="142">
        <v>0</v>
      </c>
      <c r="CB568" s="142">
        <v>0</v>
      </c>
      <c r="CC568" s="142">
        <v>0</v>
      </c>
      <c r="CD568" s="142">
        <v>0</v>
      </c>
      <c r="CE568" s="142">
        <v>0</v>
      </c>
      <c r="CF568" s="142">
        <v>0</v>
      </c>
      <c r="CG568" s="142">
        <v>0</v>
      </c>
      <c r="CH568" s="142">
        <v>0</v>
      </c>
      <c r="CI568" s="144">
        <v>0</v>
      </c>
      <c r="CJ568" s="142">
        <v>0</v>
      </c>
      <c r="CK568" s="142">
        <v>0</v>
      </c>
      <c r="CL568" s="144">
        <v>0</v>
      </c>
      <c r="CM568" s="144">
        <v>0</v>
      </c>
      <c r="CN568" s="143">
        <v>0</v>
      </c>
      <c r="CO568" s="144"/>
      <c r="CP568" s="144"/>
      <c r="CQ568" s="144"/>
      <c r="CR568" s="144"/>
      <c r="CS568" s="142">
        <v>0</v>
      </c>
      <c r="CT568" s="142">
        <v>0</v>
      </c>
      <c r="CU568" s="142">
        <v>0</v>
      </c>
      <c r="CV568" s="142">
        <v>0</v>
      </c>
      <c r="CW568" s="142">
        <v>0</v>
      </c>
      <c r="CX568" s="142">
        <v>0</v>
      </c>
      <c r="CY568" s="142">
        <v>0</v>
      </c>
      <c r="CZ568" s="142">
        <v>0</v>
      </c>
      <c r="DA568" s="144">
        <v>0</v>
      </c>
      <c r="DB568" s="142">
        <v>0</v>
      </c>
      <c r="DC568" s="142">
        <v>0</v>
      </c>
      <c r="DD568" s="144">
        <v>0</v>
      </c>
      <c r="DE568" s="144">
        <v>0</v>
      </c>
      <c r="DF568" s="143">
        <v>0</v>
      </c>
    </row>
    <row r="569" spans="1:110" ht="12.75" hidden="1" customHeight="1" outlineLevel="2" x14ac:dyDescent="0.25">
      <c r="A569" s="141">
        <v>5300</v>
      </c>
      <c r="B569" s="141" t="s">
        <v>760</v>
      </c>
      <c r="C569" s="141"/>
      <c r="D569" s="141"/>
      <c r="E569" s="141"/>
      <c r="F569" s="142">
        <v>15</v>
      </c>
      <c r="G569" s="142">
        <v>544.09090909090912</v>
      </c>
      <c r="H569" s="142">
        <v>544.09090909090912</v>
      </c>
      <c r="I569" s="142">
        <v>544.09090909090912</v>
      </c>
      <c r="J569" s="142">
        <v>544.09090909090901</v>
      </c>
      <c r="K569" s="142">
        <v>544.09090909090912</v>
      </c>
      <c r="L569" s="142">
        <v>544.09090909090912</v>
      </c>
      <c r="M569" s="142">
        <v>544.09090909090912</v>
      </c>
      <c r="N569" s="142">
        <v>544.09090909090912</v>
      </c>
      <c r="O569" s="142">
        <v>544.09090909090901</v>
      </c>
      <c r="P569" s="142">
        <v>544.09090909090901</v>
      </c>
      <c r="Q569" s="142">
        <v>544.09090909090901</v>
      </c>
      <c r="R569" s="142" t="s">
        <v>73</v>
      </c>
      <c r="S569" s="142">
        <v>6000</v>
      </c>
      <c r="T569" s="143">
        <v>0</v>
      </c>
      <c r="U569" s="144"/>
      <c r="V569" s="144"/>
      <c r="W569" s="144"/>
      <c r="X569" s="144"/>
      <c r="Y569" s="142">
        <v>0</v>
      </c>
      <c r="Z569" s="142">
        <v>0</v>
      </c>
      <c r="AA569" s="142">
        <v>618</v>
      </c>
      <c r="AB569" s="142">
        <v>618</v>
      </c>
      <c r="AC569" s="142">
        <v>618</v>
      </c>
      <c r="AD569" s="142">
        <v>618</v>
      </c>
      <c r="AE569" s="142">
        <v>618</v>
      </c>
      <c r="AF569" s="142">
        <v>618</v>
      </c>
      <c r="AG569" s="144">
        <v>618</v>
      </c>
      <c r="AH569" s="142">
        <v>618</v>
      </c>
      <c r="AI569" s="142">
        <v>618</v>
      </c>
      <c r="AJ569" s="144">
        <v>618</v>
      </c>
      <c r="AK569" s="144">
        <v>6180</v>
      </c>
      <c r="AL569" s="143">
        <v>0</v>
      </c>
      <c r="AM569" s="144"/>
      <c r="AN569" s="144"/>
      <c r="AO569" s="144"/>
      <c r="AP569" s="144"/>
      <c r="AQ569" s="142">
        <v>0</v>
      </c>
      <c r="AR569" s="142">
        <v>0</v>
      </c>
      <c r="AS569" s="142">
        <v>636.54000000000008</v>
      </c>
      <c r="AT569" s="142">
        <v>636.54000000000008</v>
      </c>
      <c r="AU569" s="142">
        <v>636.54000000000008</v>
      </c>
      <c r="AV569" s="142">
        <v>636.54000000000008</v>
      </c>
      <c r="AW569" s="142">
        <v>636.54000000000008</v>
      </c>
      <c r="AX569" s="142">
        <v>636.54000000000008</v>
      </c>
      <c r="AY569" s="144">
        <v>636.54000000000008</v>
      </c>
      <c r="AZ569" s="142">
        <v>636.54000000000008</v>
      </c>
      <c r="BA569" s="142">
        <v>636.54000000000008</v>
      </c>
      <c r="BB569" s="144">
        <v>636.54000000000008</v>
      </c>
      <c r="BC569" s="144">
        <v>6365.4000000000005</v>
      </c>
      <c r="BD569" s="143">
        <v>0</v>
      </c>
      <c r="BE569" s="144"/>
      <c r="BF569" s="144"/>
      <c r="BG569" s="144"/>
      <c r="BH569" s="144"/>
      <c r="BI569" s="142">
        <v>0</v>
      </c>
      <c r="BJ569" s="142">
        <v>0</v>
      </c>
      <c r="BK569" s="142">
        <v>655.63620000000014</v>
      </c>
      <c r="BL569" s="142">
        <v>655.63620000000014</v>
      </c>
      <c r="BM569" s="142">
        <v>655.63620000000014</v>
      </c>
      <c r="BN569" s="142">
        <v>655.63620000000014</v>
      </c>
      <c r="BO569" s="142">
        <v>655.63620000000014</v>
      </c>
      <c r="BP569" s="142">
        <v>655.63620000000014</v>
      </c>
      <c r="BQ569" s="144">
        <v>655.63620000000014</v>
      </c>
      <c r="BR569" s="142">
        <v>655.63620000000014</v>
      </c>
      <c r="BS569" s="142">
        <v>655.63620000000014</v>
      </c>
      <c r="BT569" s="144">
        <v>655.63620000000014</v>
      </c>
      <c r="BU569" s="144">
        <v>6556.362000000001</v>
      </c>
      <c r="BV569" s="143">
        <v>0</v>
      </c>
      <c r="BW569" s="144"/>
      <c r="BX569" s="144"/>
      <c r="BY569" s="144"/>
      <c r="BZ569" s="144"/>
      <c r="CA569" s="142">
        <v>0</v>
      </c>
      <c r="CB569" s="142">
        <v>0</v>
      </c>
      <c r="CC569" s="142">
        <v>675.30528600000025</v>
      </c>
      <c r="CD569" s="142">
        <v>675.30528600000025</v>
      </c>
      <c r="CE569" s="142">
        <v>675.30528600000025</v>
      </c>
      <c r="CF569" s="142">
        <v>675.30528600000025</v>
      </c>
      <c r="CG569" s="142">
        <v>675.30528600000025</v>
      </c>
      <c r="CH569" s="142">
        <v>675.30528600000025</v>
      </c>
      <c r="CI569" s="144">
        <v>675.30528600000025</v>
      </c>
      <c r="CJ569" s="142">
        <v>675.30528600000025</v>
      </c>
      <c r="CK569" s="142">
        <v>675.30528600000025</v>
      </c>
      <c r="CL569" s="144">
        <v>675.30528600000025</v>
      </c>
      <c r="CM569" s="144">
        <v>6753.0528600000016</v>
      </c>
      <c r="CN569" s="143">
        <v>0</v>
      </c>
      <c r="CO569" s="144"/>
      <c r="CP569" s="144"/>
      <c r="CQ569" s="144"/>
      <c r="CR569" s="144"/>
      <c r="CS569" s="142">
        <v>0</v>
      </c>
      <c r="CT569" s="142">
        <v>0</v>
      </c>
      <c r="CU569" s="142">
        <v>695.56444458000021</v>
      </c>
      <c r="CV569" s="142">
        <v>695.56444458000021</v>
      </c>
      <c r="CW569" s="142">
        <v>695.56444458000021</v>
      </c>
      <c r="CX569" s="142">
        <v>695.56444458000021</v>
      </c>
      <c r="CY569" s="142">
        <v>695.56444458000021</v>
      </c>
      <c r="CZ569" s="142">
        <v>695.56444458000021</v>
      </c>
      <c r="DA569" s="144">
        <v>695.56444458000021</v>
      </c>
      <c r="DB569" s="142">
        <v>695.56444458000021</v>
      </c>
      <c r="DC569" s="142">
        <v>695.56444458000021</v>
      </c>
      <c r="DD569" s="144">
        <v>695.56444458000021</v>
      </c>
      <c r="DE569" s="144">
        <v>6955.6444458000014</v>
      </c>
      <c r="DF569" s="143">
        <v>0</v>
      </c>
    </row>
    <row r="570" spans="1:110" ht="12.75" hidden="1" customHeight="1" outlineLevel="2" x14ac:dyDescent="0.25">
      <c r="A570" s="141">
        <v>5305</v>
      </c>
      <c r="B570" s="141" t="s">
        <v>761</v>
      </c>
      <c r="C570" s="141"/>
      <c r="D570" s="141"/>
      <c r="E570" s="141"/>
      <c r="F570" s="142">
        <v>0</v>
      </c>
      <c r="G570" s="142">
        <v>0</v>
      </c>
      <c r="H570" s="142">
        <v>0</v>
      </c>
      <c r="I570" s="142">
        <v>0</v>
      </c>
      <c r="J570" s="142">
        <v>0</v>
      </c>
      <c r="K570" s="142">
        <v>0</v>
      </c>
      <c r="L570" s="142">
        <v>0</v>
      </c>
      <c r="M570" s="142">
        <v>0</v>
      </c>
      <c r="N570" s="142">
        <v>0</v>
      </c>
      <c r="O570" s="142">
        <v>0</v>
      </c>
      <c r="P570" s="142">
        <v>0</v>
      </c>
      <c r="Q570" s="142">
        <v>0</v>
      </c>
      <c r="R570" s="142" t="s">
        <v>61</v>
      </c>
      <c r="S570" s="142">
        <v>0</v>
      </c>
      <c r="T570" s="143">
        <v>0</v>
      </c>
      <c r="U570" s="144"/>
      <c r="V570" s="144"/>
      <c r="W570" s="144"/>
      <c r="X570" s="144"/>
      <c r="Y570" s="142">
        <v>0</v>
      </c>
      <c r="Z570" s="142">
        <v>0</v>
      </c>
      <c r="AA570" s="142">
        <v>0</v>
      </c>
      <c r="AB570" s="142">
        <v>0</v>
      </c>
      <c r="AC570" s="142">
        <v>0</v>
      </c>
      <c r="AD570" s="142">
        <v>0</v>
      </c>
      <c r="AE570" s="142">
        <v>0</v>
      </c>
      <c r="AF570" s="142">
        <v>0</v>
      </c>
      <c r="AG570" s="144">
        <v>0</v>
      </c>
      <c r="AH570" s="142">
        <v>0</v>
      </c>
      <c r="AI570" s="142">
        <v>0</v>
      </c>
      <c r="AJ570" s="144">
        <v>0</v>
      </c>
      <c r="AK570" s="144">
        <v>0</v>
      </c>
      <c r="AL570" s="143">
        <v>0</v>
      </c>
      <c r="AM570" s="144"/>
      <c r="AN570" s="144"/>
      <c r="AO570" s="144"/>
      <c r="AP570" s="144"/>
      <c r="AQ570" s="142">
        <v>0</v>
      </c>
      <c r="AR570" s="142">
        <v>0</v>
      </c>
      <c r="AS570" s="142">
        <v>0</v>
      </c>
      <c r="AT570" s="142">
        <v>0</v>
      </c>
      <c r="AU570" s="142">
        <v>0</v>
      </c>
      <c r="AV570" s="142">
        <v>0</v>
      </c>
      <c r="AW570" s="142">
        <v>0</v>
      </c>
      <c r="AX570" s="142">
        <v>0</v>
      </c>
      <c r="AY570" s="144">
        <v>0</v>
      </c>
      <c r="AZ570" s="142">
        <v>0</v>
      </c>
      <c r="BA570" s="142">
        <v>0</v>
      </c>
      <c r="BB570" s="144">
        <v>0</v>
      </c>
      <c r="BC570" s="144">
        <v>0</v>
      </c>
      <c r="BD570" s="143">
        <v>0</v>
      </c>
      <c r="BE570" s="144"/>
      <c r="BF570" s="144"/>
      <c r="BG570" s="144"/>
      <c r="BH570" s="144"/>
      <c r="BI570" s="142">
        <v>0</v>
      </c>
      <c r="BJ570" s="142">
        <v>0</v>
      </c>
      <c r="BK570" s="142">
        <v>0</v>
      </c>
      <c r="BL570" s="142">
        <v>0</v>
      </c>
      <c r="BM570" s="142">
        <v>0</v>
      </c>
      <c r="BN570" s="142">
        <v>0</v>
      </c>
      <c r="BO570" s="142">
        <v>0</v>
      </c>
      <c r="BP570" s="142">
        <v>0</v>
      </c>
      <c r="BQ570" s="144">
        <v>0</v>
      </c>
      <c r="BR570" s="142">
        <v>0</v>
      </c>
      <c r="BS570" s="142">
        <v>0</v>
      </c>
      <c r="BT570" s="144">
        <v>0</v>
      </c>
      <c r="BU570" s="144">
        <v>0</v>
      </c>
      <c r="BV570" s="143">
        <v>0</v>
      </c>
      <c r="BW570" s="144"/>
      <c r="BX570" s="144"/>
      <c r="BY570" s="144"/>
      <c r="BZ570" s="144"/>
      <c r="CA570" s="142">
        <v>0</v>
      </c>
      <c r="CB570" s="142">
        <v>0</v>
      </c>
      <c r="CC570" s="142">
        <v>0</v>
      </c>
      <c r="CD570" s="142">
        <v>0</v>
      </c>
      <c r="CE570" s="142">
        <v>0</v>
      </c>
      <c r="CF570" s="142">
        <v>0</v>
      </c>
      <c r="CG570" s="142">
        <v>0</v>
      </c>
      <c r="CH570" s="142">
        <v>0</v>
      </c>
      <c r="CI570" s="144">
        <v>0</v>
      </c>
      <c r="CJ570" s="142">
        <v>0</v>
      </c>
      <c r="CK570" s="142">
        <v>0</v>
      </c>
      <c r="CL570" s="144">
        <v>0</v>
      </c>
      <c r="CM570" s="144">
        <v>0</v>
      </c>
      <c r="CN570" s="143">
        <v>0</v>
      </c>
      <c r="CO570" s="144"/>
      <c r="CP570" s="144"/>
      <c r="CQ570" s="144"/>
      <c r="CR570" s="144"/>
      <c r="CS570" s="142">
        <v>0</v>
      </c>
      <c r="CT570" s="142">
        <v>0</v>
      </c>
      <c r="CU570" s="142">
        <v>0</v>
      </c>
      <c r="CV570" s="142">
        <v>0</v>
      </c>
      <c r="CW570" s="142">
        <v>0</v>
      </c>
      <c r="CX570" s="142">
        <v>0</v>
      </c>
      <c r="CY570" s="142">
        <v>0</v>
      </c>
      <c r="CZ570" s="142">
        <v>0</v>
      </c>
      <c r="DA570" s="144">
        <v>0</v>
      </c>
      <c r="DB570" s="142">
        <v>0</v>
      </c>
      <c r="DC570" s="142">
        <v>0</v>
      </c>
      <c r="DD570" s="144">
        <v>0</v>
      </c>
      <c r="DE570" s="144">
        <v>0</v>
      </c>
      <c r="DF570" s="143">
        <v>0</v>
      </c>
    </row>
    <row r="571" spans="1:110" ht="12.75" hidden="1" customHeight="1" outlineLevel="2" x14ac:dyDescent="0.25">
      <c r="A571" s="141">
        <v>5310</v>
      </c>
      <c r="B571" s="141" t="s">
        <v>762</v>
      </c>
      <c r="C571" s="141"/>
      <c r="D571" s="141"/>
      <c r="E571" s="141"/>
      <c r="F571" s="142">
        <v>0</v>
      </c>
      <c r="G571" s="142">
        <v>0</v>
      </c>
      <c r="H571" s="142">
        <v>0</v>
      </c>
      <c r="I571" s="142">
        <v>0</v>
      </c>
      <c r="J571" s="142">
        <v>0</v>
      </c>
      <c r="K571" s="142">
        <v>0</v>
      </c>
      <c r="L571" s="142">
        <v>0</v>
      </c>
      <c r="M571" s="142">
        <v>0</v>
      </c>
      <c r="N571" s="142">
        <v>0</v>
      </c>
      <c r="O571" s="142">
        <v>0</v>
      </c>
      <c r="P571" s="142">
        <v>0</v>
      </c>
      <c r="Q571" s="142">
        <v>0</v>
      </c>
      <c r="R571" s="142" t="s">
        <v>61</v>
      </c>
      <c r="S571" s="142">
        <v>0</v>
      </c>
      <c r="T571" s="143">
        <v>0</v>
      </c>
      <c r="U571" s="144"/>
      <c r="V571" s="144"/>
      <c r="W571" s="144"/>
      <c r="X571" s="144"/>
      <c r="Y571" s="142">
        <v>0</v>
      </c>
      <c r="Z571" s="142">
        <v>0</v>
      </c>
      <c r="AA571" s="142">
        <v>0</v>
      </c>
      <c r="AB571" s="142">
        <v>0</v>
      </c>
      <c r="AC571" s="142">
        <v>0</v>
      </c>
      <c r="AD571" s="142">
        <v>0</v>
      </c>
      <c r="AE571" s="142">
        <v>0</v>
      </c>
      <c r="AF571" s="142">
        <v>0</v>
      </c>
      <c r="AG571" s="144">
        <v>0</v>
      </c>
      <c r="AH571" s="142">
        <v>0</v>
      </c>
      <c r="AI571" s="142">
        <v>0</v>
      </c>
      <c r="AJ571" s="144">
        <v>0</v>
      </c>
      <c r="AK571" s="144">
        <v>0</v>
      </c>
      <c r="AL571" s="143">
        <v>0</v>
      </c>
      <c r="AM571" s="144"/>
      <c r="AN571" s="144"/>
      <c r="AO571" s="144"/>
      <c r="AP571" s="144"/>
      <c r="AQ571" s="142">
        <v>0</v>
      </c>
      <c r="AR571" s="142">
        <v>0</v>
      </c>
      <c r="AS571" s="142">
        <v>0</v>
      </c>
      <c r="AT571" s="142">
        <v>0</v>
      </c>
      <c r="AU571" s="142">
        <v>0</v>
      </c>
      <c r="AV571" s="142">
        <v>0</v>
      </c>
      <c r="AW571" s="142">
        <v>0</v>
      </c>
      <c r="AX571" s="142">
        <v>0</v>
      </c>
      <c r="AY571" s="144">
        <v>0</v>
      </c>
      <c r="AZ571" s="142">
        <v>0</v>
      </c>
      <c r="BA571" s="142">
        <v>0</v>
      </c>
      <c r="BB571" s="144">
        <v>0</v>
      </c>
      <c r="BC571" s="144">
        <v>0</v>
      </c>
      <c r="BD571" s="143">
        <v>0</v>
      </c>
      <c r="BE571" s="144"/>
      <c r="BF571" s="144"/>
      <c r="BG571" s="144"/>
      <c r="BH571" s="144"/>
      <c r="BI571" s="142">
        <v>0</v>
      </c>
      <c r="BJ571" s="142">
        <v>0</v>
      </c>
      <c r="BK571" s="142">
        <v>0</v>
      </c>
      <c r="BL571" s="142">
        <v>0</v>
      </c>
      <c r="BM571" s="142">
        <v>0</v>
      </c>
      <c r="BN571" s="142">
        <v>0</v>
      </c>
      <c r="BO571" s="142">
        <v>0</v>
      </c>
      <c r="BP571" s="142">
        <v>0</v>
      </c>
      <c r="BQ571" s="144">
        <v>0</v>
      </c>
      <c r="BR571" s="142">
        <v>0</v>
      </c>
      <c r="BS571" s="142">
        <v>0</v>
      </c>
      <c r="BT571" s="144">
        <v>0</v>
      </c>
      <c r="BU571" s="144">
        <v>0</v>
      </c>
      <c r="BV571" s="143">
        <v>0</v>
      </c>
      <c r="BW571" s="144"/>
      <c r="BX571" s="144"/>
      <c r="BY571" s="144"/>
      <c r="BZ571" s="144"/>
      <c r="CA571" s="142">
        <v>0</v>
      </c>
      <c r="CB571" s="142">
        <v>0</v>
      </c>
      <c r="CC571" s="142">
        <v>0</v>
      </c>
      <c r="CD571" s="142">
        <v>0</v>
      </c>
      <c r="CE571" s="142">
        <v>0</v>
      </c>
      <c r="CF571" s="142">
        <v>0</v>
      </c>
      <c r="CG571" s="142">
        <v>0</v>
      </c>
      <c r="CH571" s="142">
        <v>0</v>
      </c>
      <c r="CI571" s="144">
        <v>0</v>
      </c>
      <c r="CJ571" s="142">
        <v>0</v>
      </c>
      <c r="CK571" s="142">
        <v>0</v>
      </c>
      <c r="CL571" s="144">
        <v>0</v>
      </c>
      <c r="CM571" s="144">
        <v>0</v>
      </c>
      <c r="CN571" s="143">
        <v>0</v>
      </c>
      <c r="CO571" s="144"/>
      <c r="CP571" s="144"/>
      <c r="CQ571" s="144"/>
      <c r="CR571" s="144"/>
      <c r="CS571" s="142">
        <v>0</v>
      </c>
      <c r="CT571" s="142">
        <v>0</v>
      </c>
      <c r="CU571" s="142">
        <v>0</v>
      </c>
      <c r="CV571" s="142">
        <v>0</v>
      </c>
      <c r="CW571" s="142">
        <v>0</v>
      </c>
      <c r="CX571" s="142">
        <v>0</v>
      </c>
      <c r="CY571" s="142">
        <v>0</v>
      </c>
      <c r="CZ571" s="142">
        <v>0</v>
      </c>
      <c r="DA571" s="144">
        <v>0</v>
      </c>
      <c r="DB571" s="142">
        <v>0</v>
      </c>
      <c r="DC571" s="142">
        <v>0</v>
      </c>
      <c r="DD571" s="144">
        <v>0</v>
      </c>
      <c r="DE571" s="144">
        <v>0</v>
      </c>
      <c r="DF571" s="143">
        <v>0</v>
      </c>
    </row>
    <row r="572" spans="1:110" ht="12.75" hidden="1" customHeight="1" outlineLevel="2" x14ac:dyDescent="0.25">
      <c r="A572" s="141">
        <v>5400</v>
      </c>
      <c r="B572" s="141" t="s">
        <v>763</v>
      </c>
      <c r="C572" s="141"/>
      <c r="D572" s="141"/>
      <c r="E572" s="141"/>
      <c r="F572" s="142">
        <v>0</v>
      </c>
      <c r="G572" s="142">
        <v>0</v>
      </c>
      <c r="H572" s="142">
        <v>0</v>
      </c>
      <c r="I572" s="142">
        <v>0</v>
      </c>
      <c r="J572" s="142">
        <v>0</v>
      </c>
      <c r="K572" s="142">
        <v>0</v>
      </c>
      <c r="L572" s="142">
        <v>0</v>
      </c>
      <c r="M572" s="142">
        <v>0</v>
      </c>
      <c r="N572" s="142">
        <v>0</v>
      </c>
      <c r="O572" s="142">
        <v>0</v>
      </c>
      <c r="P572" s="142">
        <v>0</v>
      </c>
      <c r="Q572" s="142">
        <v>0</v>
      </c>
      <c r="R572" s="142" t="s">
        <v>61</v>
      </c>
      <c r="S572" s="142">
        <v>0</v>
      </c>
      <c r="T572" s="143">
        <v>0</v>
      </c>
      <c r="U572" s="144"/>
      <c r="V572" s="144"/>
      <c r="W572" s="144"/>
      <c r="X572" s="144"/>
      <c r="Y572" s="142">
        <v>0</v>
      </c>
      <c r="Z572" s="142">
        <v>0</v>
      </c>
      <c r="AA572" s="142">
        <v>0</v>
      </c>
      <c r="AB572" s="142">
        <v>0</v>
      </c>
      <c r="AC572" s="142">
        <v>0</v>
      </c>
      <c r="AD572" s="142">
        <v>0</v>
      </c>
      <c r="AE572" s="142">
        <v>0</v>
      </c>
      <c r="AF572" s="142">
        <v>0</v>
      </c>
      <c r="AG572" s="144">
        <v>0</v>
      </c>
      <c r="AH572" s="142">
        <v>0</v>
      </c>
      <c r="AI572" s="142">
        <v>0</v>
      </c>
      <c r="AJ572" s="144">
        <v>0</v>
      </c>
      <c r="AK572" s="144">
        <v>0</v>
      </c>
      <c r="AL572" s="143">
        <v>0</v>
      </c>
      <c r="AM572" s="144"/>
      <c r="AN572" s="144"/>
      <c r="AO572" s="144"/>
      <c r="AP572" s="144"/>
      <c r="AQ572" s="142">
        <v>0</v>
      </c>
      <c r="AR572" s="142">
        <v>0</v>
      </c>
      <c r="AS572" s="142">
        <v>0</v>
      </c>
      <c r="AT572" s="142">
        <v>0</v>
      </c>
      <c r="AU572" s="142">
        <v>0</v>
      </c>
      <c r="AV572" s="142">
        <v>0</v>
      </c>
      <c r="AW572" s="142">
        <v>0</v>
      </c>
      <c r="AX572" s="142">
        <v>0</v>
      </c>
      <c r="AY572" s="144">
        <v>0</v>
      </c>
      <c r="AZ572" s="142">
        <v>0</v>
      </c>
      <c r="BA572" s="142">
        <v>0</v>
      </c>
      <c r="BB572" s="144">
        <v>0</v>
      </c>
      <c r="BC572" s="144">
        <v>0</v>
      </c>
      <c r="BD572" s="143">
        <v>0</v>
      </c>
      <c r="BE572" s="144"/>
      <c r="BF572" s="144"/>
      <c r="BG572" s="144"/>
      <c r="BH572" s="144"/>
      <c r="BI572" s="142">
        <v>0</v>
      </c>
      <c r="BJ572" s="142">
        <v>0</v>
      </c>
      <c r="BK572" s="142">
        <v>0</v>
      </c>
      <c r="BL572" s="142">
        <v>0</v>
      </c>
      <c r="BM572" s="142">
        <v>0</v>
      </c>
      <c r="BN572" s="142">
        <v>0</v>
      </c>
      <c r="BO572" s="142">
        <v>0</v>
      </c>
      <c r="BP572" s="142">
        <v>0</v>
      </c>
      <c r="BQ572" s="144">
        <v>0</v>
      </c>
      <c r="BR572" s="142">
        <v>0</v>
      </c>
      <c r="BS572" s="142">
        <v>0</v>
      </c>
      <c r="BT572" s="144">
        <v>0</v>
      </c>
      <c r="BU572" s="144">
        <v>0</v>
      </c>
      <c r="BV572" s="143">
        <v>0</v>
      </c>
      <c r="BW572" s="144"/>
      <c r="BX572" s="144"/>
      <c r="BY572" s="144"/>
      <c r="BZ572" s="144"/>
      <c r="CA572" s="142">
        <v>0</v>
      </c>
      <c r="CB572" s="142">
        <v>0</v>
      </c>
      <c r="CC572" s="142">
        <v>0</v>
      </c>
      <c r="CD572" s="142">
        <v>0</v>
      </c>
      <c r="CE572" s="142">
        <v>0</v>
      </c>
      <c r="CF572" s="142">
        <v>0</v>
      </c>
      <c r="CG572" s="142">
        <v>0</v>
      </c>
      <c r="CH572" s="142">
        <v>0</v>
      </c>
      <c r="CI572" s="144">
        <v>0</v>
      </c>
      <c r="CJ572" s="142">
        <v>0</v>
      </c>
      <c r="CK572" s="142">
        <v>0</v>
      </c>
      <c r="CL572" s="144">
        <v>0</v>
      </c>
      <c r="CM572" s="144">
        <v>0</v>
      </c>
      <c r="CN572" s="143">
        <v>0</v>
      </c>
      <c r="CO572" s="144"/>
      <c r="CP572" s="144"/>
      <c r="CQ572" s="144"/>
      <c r="CR572" s="144"/>
      <c r="CS572" s="142">
        <v>0</v>
      </c>
      <c r="CT572" s="142">
        <v>0</v>
      </c>
      <c r="CU572" s="142">
        <v>0</v>
      </c>
      <c r="CV572" s="142">
        <v>0</v>
      </c>
      <c r="CW572" s="142">
        <v>0</v>
      </c>
      <c r="CX572" s="142">
        <v>0</v>
      </c>
      <c r="CY572" s="142">
        <v>0</v>
      </c>
      <c r="CZ572" s="142">
        <v>0</v>
      </c>
      <c r="DA572" s="144">
        <v>0</v>
      </c>
      <c r="DB572" s="142">
        <v>0</v>
      </c>
      <c r="DC572" s="142">
        <v>0</v>
      </c>
      <c r="DD572" s="144">
        <v>0</v>
      </c>
      <c r="DE572" s="144">
        <v>0</v>
      </c>
      <c r="DF572" s="143">
        <v>0</v>
      </c>
    </row>
    <row r="573" spans="1:110" ht="12.75" hidden="1" customHeight="1" outlineLevel="2" x14ac:dyDescent="0.25">
      <c r="A573" s="141">
        <v>5450</v>
      </c>
      <c r="B573" s="141" t="s">
        <v>764</v>
      </c>
      <c r="C573" s="141"/>
      <c r="D573" s="141"/>
      <c r="E573" s="141"/>
      <c r="F573" s="142">
        <v>2513</v>
      </c>
      <c r="G573" s="142">
        <v>5590.7804137931025</v>
      </c>
      <c r="H573" s="142">
        <v>2701.260137931034</v>
      </c>
      <c r="I573" s="142">
        <v>2701.260137931034</v>
      </c>
      <c r="J573" s="142">
        <v>2701.260137931034</v>
      </c>
      <c r="K573" s="142">
        <v>2701.260137931034</v>
      </c>
      <c r="L573" s="142">
        <v>2701.260137931034</v>
      </c>
      <c r="M573" s="142">
        <v>2701.260137931034</v>
      </c>
      <c r="N573" s="142">
        <v>2701.260137931034</v>
      </c>
      <c r="O573" s="142">
        <v>2701.260137931034</v>
      </c>
      <c r="P573" s="142">
        <v>2701.260137931034</v>
      </c>
      <c r="Q573" s="142">
        <v>0</v>
      </c>
      <c r="R573" s="142" t="s">
        <v>61</v>
      </c>
      <c r="S573" s="142">
        <v>32415.12165517241</v>
      </c>
      <c r="T573" s="143">
        <v>0</v>
      </c>
      <c r="U573" s="144"/>
      <c r="V573" s="144"/>
      <c r="W573" s="144"/>
      <c r="X573" s="144"/>
      <c r="Y573" s="142">
        <v>0</v>
      </c>
      <c r="Z573" s="142">
        <v>11223.232485517243</v>
      </c>
      <c r="AA573" s="142">
        <v>3741.0774951724143</v>
      </c>
      <c r="AB573" s="142">
        <v>3741.0774951724143</v>
      </c>
      <c r="AC573" s="142">
        <v>3741.0774951724143</v>
      </c>
      <c r="AD573" s="142">
        <v>3741.0774951724143</v>
      </c>
      <c r="AE573" s="142">
        <v>3741.0774951724143</v>
      </c>
      <c r="AF573" s="142">
        <v>3741.0774951724143</v>
      </c>
      <c r="AG573" s="144">
        <v>3741.0774951724143</v>
      </c>
      <c r="AH573" s="142">
        <v>3741.0774951724143</v>
      </c>
      <c r="AI573" s="142">
        <v>3741.0774951724143</v>
      </c>
      <c r="AJ573" s="144">
        <v>0</v>
      </c>
      <c r="AK573" s="144">
        <v>44892.929942068971</v>
      </c>
      <c r="AL573" s="143">
        <v>0</v>
      </c>
      <c r="AM573" s="144"/>
      <c r="AN573" s="144"/>
      <c r="AO573" s="144"/>
      <c r="AP573" s="144"/>
      <c r="AQ573" s="142">
        <v>0</v>
      </c>
      <c r="AR573" s="142">
        <v>11559.92946008276</v>
      </c>
      <c r="AS573" s="142">
        <v>3853.3098200275863</v>
      </c>
      <c r="AT573" s="142">
        <v>3853.3098200275863</v>
      </c>
      <c r="AU573" s="142">
        <v>3853.3098200275863</v>
      </c>
      <c r="AV573" s="142">
        <v>3853.3098200275863</v>
      </c>
      <c r="AW573" s="142">
        <v>3853.3098200275863</v>
      </c>
      <c r="AX573" s="142">
        <v>3853.3098200275863</v>
      </c>
      <c r="AY573" s="144">
        <v>3853.3098200275863</v>
      </c>
      <c r="AZ573" s="142">
        <v>3853.3098200275863</v>
      </c>
      <c r="BA573" s="142">
        <v>3853.3098200275863</v>
      </c>
      <c r="BB573" s="144">
        <v>0</v>
      </c>
      <c r="BC573" s="144">
        <v>46239.717840331039</v>
      </c>
      <c r="BD573" s="143">
        <v>0</v>
      </c>
      <c r="BE573" s="144"/>
      <c r="BF573" s="144"/>
      <c r="BG573" s="144"/>
      <c r="BH573" s="144"/>
      <c r="BI573" s="142">
        <v>0</v>
      </c>
      <c r="BJ573" s="142">
        <v>11906.727343885243</v>
      </c>
      <c r="BK573" s="142">
        <v>3968.909114628414</v>
      </c>
      <c r="BL573" s="142">
        <v>3968.909114628414</v>
      </c>
      <c r="BM573" s="142">
        <v>3968.909114628414</v>
      </c>
      <c r="BN573" s="142">
        <v>3968.909114628414</v>
      </c>
      <c r="BO573" s="142">
        <v>3968.909114628414</v>
      </c>
      <c r="BP573" s="142">
        <v>3968.909114628414</v>
      </c>
      <c r="BQ573" s="144">
        <v>3968.909114628414</v>
      </c>
      <c r="BR573" s="142">
        <v>3968.909114628414</v>
      </c>
      <c r="BS573" s="142">
        <v>3968.909114628414</v>
      </c>
      <c r="BT573" s="144">
        <v>0</v>
      </c>
      <c r="BU573" s="144">
        <v>47626.90937554097</v>
      </c>
      <c r="BV573" s="143">
        <v>0</v>
      </c>
      <c r="BW573" s="144"/>
      <c r="BX573" s="144"/>
      <c r="BY573" s="144"/>
      <c r="BZ573" s="144"/>
      <c r="CA573" s="142">
        <v>0</v>
      </c>
      <c r="CB573" s="142">
        <v>12263.9291642018</v>
      </c>
      <c r="CC573" s="142">
        <v>4087.9763880672663</v>
      </c>
      <c r="CD573" s="142">
        <v>4087.9763880672663</v>
      </c>
      <c r="CE573" s="142">
        <v>4087.9763880672663</v>
      </c>
      <c r="CF573" s="142">
        <v>4087.9763880672663</v>
      </c>
      <c r="CG573" s="142">
        <v>4087.9763880672663</v>
      </c>
      <c r="CH573" s="142">
        <v>4087.9763880672663</v>
      </c>
      <c r="CI573" s="144">
        <v>4087.9763880672663</v>
      </c>
      <c r="CJ573" s="142">
        <v>4087.9763880672663</v>
      </c>
      <c r="CK573" s="142">
        <v>4087.9763880672663</v>
      </c>
      <c r="CL573" s="144">
        <v>0</v>
      </c>
      <c r="CM573" s="144">
        <v>49055.716656807199</v>
      </c>
      <c r="CN573" s="143">
        <v>0</v>
      </c>
      <c r="CO573" s="144"/>
      <c r="CP573" s="144"/>
      <c r="CQ573" s="144"/>
      <c r="CR573" s="144"/>
      <c r="CS573" s="142">
        <v>0</v>
      </c>
      <c r="CT573" s="142">
        <v>12631.847039127853</v>
      </c>
      <c r="CU573" s="142">
        <v>4210.6156797092844</v>
      </c>
      <c r="CV573" s="142">
        <v>4210.6156797092844</v>
      </c>
      <c r="CW573" s="142">
        <v>4210.6156797092844</v>
      </c>
      <c r="CX573" s="142">
        <v>4210.6156797092844</v>
      </c>
      <c r="CY573" s="142">
        <v>4210.6156797092844</v>
      </c>
      <c r="CZ573" s="142">
        <v>4210.6156797092844</v>
      </c>
      <c r="DA573" s="144">
        <v>4210.6156797092844</v>
      </c>
      <c r="DB573" s="142">
        <v>4210.6156797092844</v>
      </c>
      <c r="DC573" s="142">
        <v>4210.6156797092844</v>
      </c>
      <c r="DD573" s="144">
        <v>0</v>
      </c>
      <c r="DE573" s="144">
        <v>50527.388156511413</v>
      </c>
      <c r="DF573" s="143">
        <v>0</v>
      </c>
    </row>
    <row r="574" spans="1:110" ht="12.75" hidden="1" customHeight="1" outlineLevel="2" x14ac:dyDescent="0.25">
      <c r="A574" s="141">
        <v>5500</v>
      </c>
      <c r="B574" s="141" t="s">
        <v>765</v>
      </c>
      <c r="C574" s="141"/>
      <c r="D574" s="141"/>
      <c r="E574" s="141"/>
      <c r="F574" s="142">
        <v>0</v>
      </c>
      <c r="G574" s="142">
        <v>0</v>
      </c>
      <c r="H574" s="142">
        <v>850</v>
      </c>
      <c r="I574" s="142">
        <v>850</v>
      </c>
      <c r="J574" s="142">
        <v>850</v>
      </c>
      <c r="K574" s="142">
        <v>850</v>
      </c>
      <c r="L574" s="142">
        <v>850</v>
      </c>
      <c r="M574" s="142">
        <v>850</v>
      </c>
      <c r="N574" s="142">
        <v>850</v>
      </c>
      <c r="O574" s="142">
        <v>850</v>
      </c>
      <c r="P574" s="142">
        <v>850</v>
      </c>
      <c r="Q574" s="142">
        <v>850</v>
      </c>
      <c r="R574" s="142" t="s">
        <v>61</v>
      </c>
      <c r="S574" s="142">
        <v>8500</v>
      </c>
      <c r="T574" s="143">
        <v>0</v>
      </c>
      <c r="U574" s="144"/>
      <c r="V574" s="144"/>
      <c r="W574" s="144"/>
      <c r="X574" s="144"/>
      <c r="Y574" s="142">
        <v>0</v>
      </c>
      <c r="Z574" s="142">
        <v>0</v>
      </c>
      <c r="AA574" s="142">
        <v>1734</v>
      </c>
      <c r="AB574" s="142">
        <v>1734</v>
      </c>
      <c r="AC574" s="142">
        <v>1734</v>
      </c>
      <c r="AD574" s="142">
        <v>1734</v>
      </c>
      <c r="AE574" s="142">
        <v>1734</v>
      </c>
      <c r="AF574" s="142">
        <v>1734</v>
      </c>
      <c r="AG574" s="144">
        <v>1734</v>
      </c>
      <c r="AH574" s="142">
        <v>1734</v>
      </c>
      <c r="AI574" s="142">
        <v>1734</v>
      </c>
      <c r="AJ574" s="144">
        <v>1734</v>
      </c>
      <c r="AK574" s="144">
        <v>17340</v>
      </c>
      <c r="AL574" s="143">
        <v>0</v>
      </c>
      <c r="AM574" s="144"/>
      <c r="AN574" s="144"/>
      <c r="AO574" s="144"/>
      <c r="AP574" s="144"/>
      <c r="AQ574" s="142">
        <v>0</v>
      </c>
      <c r="AR574" s="142">
        <v>0</v>
      </c>
      <c r="AS574" s="142">
        <v>1786.0200000000002</v>
      </c>
      <c r="AT574" s="142">
        <v>1786.0200000000002</v>
      </c>
      <c r="AU574" s="142">
        <v>1786.0200000000002</v>
      </c>
      <c r="AV574" s="142">
        <v>1786.0200000000002</v>
      </c>
      <c r="AW574" s="142">
        <v>1786.0200000000002</v>
      </c>
      <c r="AX574" s="142">
        <v>1786.0200000000002</v>
      </c>
      <c r="AY574" s="144">
        <v>1786.0200000000002</v>
      </c>
      <c r="AZ574" s="142">
        <v>1786.0200000000002</v>
      </c>
      <c r="BA574" s="142">
        <v>1786.0200000000002</v>
      </c>
      <c r="BB574" s="144">
        <v>1786.0200000000002</v>
      </c>
      <c r="BC574" s="144">
        <v>17860.2</v>
      </c>
      <c r="BD574" s="143">
        <v>0</v>
      </c>
      <c r="BE574" s="144"/>
      <c r="BF574" s="144"/>
      <c r="BG574" s="144"/>
      <c r="BH574" s="144"/>
      <c r="BI574" s="142">
        <v>0</v>
      </c>
      <c r="BJ574" s="142">
        <v>0</v>
      </c>
      <c r="BK574" s="142">
        <v>1839.6006000000002</v>
      </c>
      <c r="BL574" s="142">
        <v>1839.6006000000002</v>
      </c>
      <c r="BM574" s="142">
        <v>1839.6006000000002</v>
      </c>
      <c r="BN574" s="142">
        <v>1839.6006000000002</v>
      </c>
      <c r="BO574" s="142">
        <v>1839.6006000000002</v>
      </c>
      <c r="BP574" s="142">
        <v>1839.6006000000002</v>
      </c>
      <c r="BQ574" s="144">
        <v>1839.6006000000002</v>
      </c>
      <c r="BR574" s="142">
        <v>1839.6006000000002</v>
      </c>
      <c r="BS574" s="142">
        <v>1839.6006000000002</v>
      </c>
      <c r="BT574" s="144">
        <v>1839.6006000000002</v>
      </c>
      <c r="BU574" s="144">
        <v>18396.006000000001</v>
      </c>
      <c r="BV574" s="143">
        <v>0</v>
      </c>
      <c r="BW574" s="144"/>
      <c r="BX574" s="144"/>
      <c r="BY574" s="144"/>
      <c r="BZ574" s="144"/>
      <c r="CA574" s="142">
        <v>0</v>
      </c>
      <c r="CB574" s="142">
        <v>0</v>
      </c>
      <c r="CC574" s="142">
        <v>1894.7886180000003</v>
      </c>
      <c r="CD574" s="142">
        <v>1894.7886180000003</v>
      </c>
      <c r="CE574" s="142">
        <v>1894.7886180000003</v>
      </c>
      <c r="CF574" s="142">
        <v>1894.7886180000003</v>
      </c>
      <c r="CG574" s="142">
        <v>1894.7886180000003</v>
      </c>
      <c r="CH574" s="142">
        <v>1894.7886180000003</v>
      </c>
      <c r="CI574" s="144">
        <v>1894.7886180000003</v>
      </c>
      <c r="CJ574" s="142">
        <v>1894.7886180000003</v>
      </c>
      <c r="CK574" s="142">
        <v>1894.7886180000003</v>
      </c>
      <c r="CL574" s="144">
        <v>1894.7886180000003</v>
      </c>
      <c r="CM574" s="144">
        <v>18947.886180000001</v>
      </c>
      <c r="CN574" s="143">
        <v>0</v>
      </c>
      <c r="CO574" s="144"/>
      <c r="CP574" s="144"/>
      <c r="CQ574" s="144"/>
      <c r="CR574" s="144"/>
      <c r="CS574" s="142">
        <v>0</v>
      </c>
      <c r="CT574" s="142">
        <v>0</v>
      </c>
      <c r="CU574" s="142">
        <v>1951.63227654</v>
      </c>
      <c r="CV574" s="142">
        <v>1951.63227654</v>
      </c>
      <c r="CW574" s="142">
        <v>1951.63227654</v>
      </c>
      <c r="CX574" s="142">
        <v>1951.63227654</v>
      </c>
      <c r="CY574" s="142">
        <v>1951.63227654</v>
      </c>
      <c r="CZ574" s="142">
        <v>1951.63227654</v>
      </c>
      <c r="DA574" s="144">
        <v>1951.63227654</v>
      </c>
      <c r="DB574" s="142">
        <v>1951.63227654</v>
      </c>
      <c r="DC574" s="142">
        <v>1951.63227654</v>
      </c>
      <c r="DD574" s="144">
        <v>1951.63227654</v>
      </c>
      <c r="DE574" s="144">
        <v>19516.3227654</v>
      </c>
      <c r="DF574" s="143">
        <v>0</v>
      </c>
    </row>
    <row r="575" spans="1:110" ht="12.75" hidden="1" customHeight="1" outlineLevel="2" x14ac:dyDescent="0.25">
      <c r="A575" s="141">
        <v>5510</v>
      </c>
      <c r="B575" s="141" t="s">
        <v>766</v>
      </c>
      <c r="C575" s="141"/>
      <c r="D575" s="141"/>
      <c r="E575" s="141"/>
      <c r="F575" s="142">
        <v>0</v>
      </c>
      <c r="G575" s="142">
        <v>10500</v>
      </c>
      <c r="H575" s="142">
        <v>5250</v>
      </c>
      <c r="I575" s="142">
        <v>5250</v>
      </c>
      <c r="J575" s="142">
        <v>5250</v>
      </c>
      <c r="K575" s="142">
        <v>5250</v>
      </c>
      <c r="L575" s="142">
        <v>5250</v>
      </c>
      <c r="M575" s="142">
        <v>5250</v>
      </c>
      <c r="N575" s="142">
        <v>5250</v>
      </c>
      <c r="O575" s="142">
        <v>5250</v>
      </c>
      <c r="P575" s="142">
        <v>5250</v>
      </c>
      <c r="Q575" s="142">
        <v>5250</v>
      </c>
      <c r="R575" s="142" t="s">
        <v>61</v>
      </c>
      <c r="S575" s="142">
        <v>63000</v>
      </c>
      <c r="T575" s="143">
        <v>0</v>
      </c>
      <c r="U575" s="144"/>
      <c r="V575" s="144"/>
      <c r="W575" s="144"/>
      <c r="X575" s="144"/>
      <c r="Y575" s="142">
        <v>5407.5</v>
      </c>
      <c r="Z575" s="142">
        <v>5407.5</v>
      </c>
      <c r="AA575" s="142">
        <v>5407.5</v>
      </c>
      <c r="AB575" s="142">
        <v>5407.5</v>
      </c>
      <c r="AC575" s="142">
        <v>5407.5</v>
      </c>
      <c r="AD575" s="142">
        <v>5407.5</v>
      </c>
      <c r="AE575" s="142">
        <v>5407.5</v>
      </c>
      <c r="AF575" s="142">
        <v>5407.5</v>
      </c>
      <c r="AG575" s="144">
        <v>5407.5</v>
      </c>
      <c r="AH575" s="142">
        <v>5407.5</v>
      </c>
      <c r="AI575" s="142">
        <v>5407.5</v>
      </c>
      <c r="AJ575" s="144">
        <v>5407.5</v>
      </c>
      <c r="AK575" s="144">
        <v>64890</v>
      </c>
      <c r="AL575" s="143">
        <v>0</v>
      </c>
      <c r="AM575" s="144"/>
      <c r="AN575" s="144"/>
      <c r="AO575" s="144"/>
      <c r="AP575" s="144"/>
      <c r="AQ575" s="142">
        <v>5569.7249999999995</v>
      </c>
      <c r="AR575" s="142">
        <v>5569.7249999999995</v>
      </c>
      <c r="AS575" s="142">
        <v>5569.7249999999995</v>
      </c>
      <c r="AT575" s="142">
        <v>5569.7249999999995</v>
      </c>
      <c r="AU575" s="142">
        <v>5569.7249999999995</v>
      </c>
      <c r="AV575" s="142">
        <v>5569.7249999999995</v>
      </c>
      <c r="AW575" s="142">
        <v>5569.7249999999995</v>
      </c>
      <c r="AX575" s="142">
        <v>5569.7249999999995</v>
      </c>
      <c r="AY575" s="144">
        <v>5569.7249999999995</v>
      </c>
      <c r="AZ575" s="142">
        <v>5569.7249999999995</v>
      </c>
      <c r="BA575" s="142">
        <v>5569.7249999999995</v>
      </c>
      <c r="BB575" s="144">
        <v>5569.7249999999995</v>
      </c>
      <c r="BC575" s="144">
        <v>66836.7</v>
      </c>
      <c r="BD575" s="143">
        <v>0</v>
      </c>
      <c r="BE575" s="144"/>
      <c r="BF575" s="144"/>
      <c r="BG575" s="144"/>
      <c r="BH575" s="144"/>
      <c r="BI575" s="142">
        <v>5736.816749999999</v>
      </c>
      <c r="BJ575" s="142">
        <v>5736.816749999999</v>
      </c>
      <c r="BK575" s="142">
        <v>5736.816749999999</v>
      </c>
      <c r="BL575" s="142">
        <v>5736.816749999999</v>
      </c>
      <c r="BM575" s="142">
        <v>5736.816749999999</v>
      </c>
      <c r="BN575" s="142">
        <v>5736.816749999999</v>
      </c>
      <c r="BO575" s="142">
        <v>5736.816749999999</v>
      </c>
      <c r="BP575" s="142">
        <v>5736.816749999999</v>
      </c>
      <c r="BQ575" s="144">
        <v>5736.816749999999</v>
      </c>
      <c r="BR575" s="142">
        <v>5736.816749999999</v>
      </c>
      <c r="BS575" s="142">
        <v>5736.816749999999</v>
      </c>
      <c r="BT575" s="144">
        <v>5736.816749999999</v>
      </c>
      <c r="BU575" s="144">
        <v>68841.800999999992</v>
      </c>
      <c r="BV575" s="143">
        <v>0</v>
      </c>
      <c r="BW575" s="144"/>
      <c r="BX575" s="144"/>
      <c r="BY575" s="144"/>
      <c r="BZ575" s="144"/>
      <c r="CA575" s="142">
        <v>5908.9212524999984</v>
      </c>
      <c r="CB575" s="142">
        <v>5908.9212524999984</v>
      </c>
      <c r="CC575" s="142">
        <v>5908.9212524999984</v>
      </c>
      <c r="CD575" s="142">
        <v>5908.9212524999984</v>
      </c>
      <c r="CE575" s="142">
        <v>5908.9212524999984</v>
      </c>
      <c r="CF575" s="142">
        <v>5908.9212524999984</v>
      </c>
      <c r="CG575" s="142">
        <v>5908.9212524999984</v>
      </c>
      <c r="CH575" s="142">
        <v>5908.9212524999984</v>
      </c>
      <c r="CI575" s="144">
        <v>5908.9212524999984</v>
      </c>
      <c r="CJ575" s="142">
        <v>5908.9212524999984</v>
      </c>
      <c r="CK575" s="142">
        <v>5908.9212524999984</v>
      </c>
      <c r="CL575" s="144">
        <v>5908.9212524999984</v>
      </c>
      <c r="CM575" s="144">
        <v>70907.055029999989</v>
      </c>
      <c r="CN575" s="143">
        <v>0</v>
      </c>
      <c r="CO575" s="144"/>
      <c r="CP575" s="144"/>
      <c r="CQ575" s="144"/>
      <c r="CR575" s="144"/>
      <c r="CS575" s="142">
        <v>6086.1888900749991</v>
      </c>
      <c r="CT575" s="142">
        <v>6086.1888900749991</v>
      </c>
      <c r="CU575" s="142">
        <v>6086.1888900749991</v>
      </c>
      <c r="CV575" s="142">
        <v>6086.1888900749991</v>
      </c>
      <c r="CW575" s="142">
        <v>6086.1888900749991</v>
      </c>
      <c r="CX575" s="142">
        <v>6086.1888900749991</v>
      </c>
      <c r="CY575" s="142">
        <v>6086.1888900749991</v>
      </c>
      <c r="CZ575" s="142">
        <v>6086.1888900749991</v>
      </c>
      <c r="DA575" s="144">
        <v>6086.1888900749991</v>
      </c>
      <c r="DB575" s="142">
        <v>6086.1888900749991</v>
      </c>
      <c r="DC575" s="142">
        <v>6086.1888900749991</v>
      </c>
      <c r="DD575" s="144">
        <v>6086.1888900749991</v>
      </c>
      <c r="DE575" s="144">
        <v>73034.266680899993</v>
      </c>
      <c r="DF575" s="143">
        <v>0</v>
      </c>
    </row>
    <row r="576" spans="1:110" ht="12.75" hidden="1" customHeight="1" outlineLevel="2" x14ac:dyDescent="0.25">
      <c r="A576" s="141">
        <v>5515</v>
      </c>
      <c r="B576" s="141" t="s">
        <v>767</v>
      </c>
      <c r="C576" s="141"/>
      <c r="D576" s="141"/>
      <c r="E576" s="141"/>
      <c r="F576" s="142">
        <v>0</v>
      </c>
      <c r="G576" s="142">
        <v>0</v>
      </c>
      <c r="H576" s="142">
        <v>0</v>
      </c>
      <c r="I576" s="142">
        <v>0</v>
      </c>
      <c r="J576" s="142">
        <v>0</v>
      </c>
      <c r="K576" s="142">
        <v>0</v>
      </c>
      <c r="L576" s="142">
        <v>0</v>
      </c>
      <c r="M576" s="142">
        <v>0</v>
      </c>
      <c r="N576" s="142">
        <v>0</v>
      </c>
      <c r="O576" s="142">
        <v>0</v>
      </c>
      <c r="P576" s="142">
        <v>0</v>
      </c>
      <c r="Q576" s="142">
        <v>0</v>
      </c>
      <c r="R576" s="142" t="s">
        <v>61</v>
      </c>
      <c r="S576" s="142">
        <v>0</v>
      </c>
      <c r="T576" s="143">
        <v>0</v>
      </c>
      <c r="U576" s="144"/>
      <c r="V576" s="144"/>
      <c r="W576" s="144"/>
      <c r="X576" s="144"/>
      <c r="Y576" s="142">
        <v>0</v>
      </c>
      <c r="Z576" s="142">
        <v>0</v>
      </c>
      <c r="AA576" s="142">
        <v>0</v>
      </c>
      <c r="AB576" s="142">
        <v>0</v>
      </c>
      <c r="AC576" s="142">
        <v>0</v>
      </c>
      <c r="AD576" s="142">
        <v>0</v>
      </c>
      <c r="AE576" s="142">
        <v>0</v>
      </c>
      <c r="AF576" s="142">
        <v>0</v>
      </c>
      <c r="AG576" s="144">
        <v>0</v>
      </c>
      <c r="AH576" s="142">
        <v>0</v>
      </c>
      <c r="AI576" s="142">
        <v>0</v>
      </c>
      <c r="AJ576" s="144">
        <v>0</v>
      </c>
      <c r="AK576" s="144">
        <v>0</v>
      </c>
      <c r="AL576" s="143">
        <v>0</v>
      </c>
      <c r="AM576" s="144"/>
      <c r="AN576" s="144"/>
      <c r="AO576" s="144"/>
      <c r="AP576" s="144"/>
      <c r="AQ576" s="142">
        <v>0</v>
      </c>
      <c r="AR576" s="142">
        <v>0</v>
      </c>
      <c r="AS576" s="142">
        <v>0</v>
      </c>
      <c r="AT576" s="142">
        <v>0</v>
      </c>
      <c r="AU576" s="142">
        <v>0</v>
      </c>
      <c r="AV576" s="142">
        <v>0</v>
      </c>
      <c r="AW576" s="142">
        <v>0</v>
      </c>
      <c r="AX576" s="142">
        <v>0</v>
      </c>
      <c r="AY576" s="144">
        <v>0</v>
      </c>
      <c r="AZ576" s="142">
        <v>0</v>
      </c>
      <c r="BA576" s="142">
        <v>0</v>
      </c>
      <c r="BB576" s="144">
        <v>0</v>
      </c>
      <c r="BC576" s="144">
        <v>0</v>
      </c>
      <c r="BD576" s="143">
        <v>0</v>
      </c>
      <c r="BE576" s="144"/>
      <c r="BF576" s="144"/>
      <c r="BG576" s="144"/>
      <c r="BH576" s="144"/>
      <c r="BI576" s="142">
        <v>0</v>
      </c>
      <c r="BJ576" s="142">
        <v>0</v>
      </c>
      <c r="BK576" s="142">
        <v>0</v>
      </c>
      <c r="BL576" s="142">
        <v>0</v>
      </c>
      <c r="BM576" s="142">
        <v>0</v>
      </c>
      <c r="BN576" s="142">
        <v>0</v>
      </c>
      <c r="BO576" s="142">
        <v>0</v>
      </c>
      <c r="BP576" s="142">
        <v>0</v>
      </c>
      <c r="BQ576" s="144">
        <v>0</v>
      </c>
      <c r="BR576" s="142">
        <v>0</v>
      </c>
      <c r="BS576" s="142">
        <v>0</v>
      </c>
      <c r="BT576" s="144">
        <v>0</v>
      </c>
      <c r="BU576" s="144">
        <v>0</v>
      </c>
      <c r="BV576" s="143">
        <v>0</v>
      </c>
      <c r="BW576" s="144"/>
      <c r="BX576" s="144"/>
      <c r="BY576" s="144"/>
      <c r="BZ576" s="144"/>
      <c r="CA576" s="142">
        <v>0</v>
      </c>
      <c r="CB576" s="142">
        <v>0</v>
      </c>
      <c r="CC576" s="142">
        <v>0</v>
      </c>
      <c r="CD576" s="142">
        <v>0</v>
      </c>
      <c r="CE576" s="142">
        <v>0</v>
      </c>
      <c r="CF576" s="142">
        <v>0</v>
      </c>
      <c r="CG576" s="142">
        <v>0</v>
      </c>
      <c r="CH576" s="142">
        <v>0</v>
      </c>
      <c r="CI576" s="144">
        <v>0</v>
      </c>
      <c r="CJ576" s="142">
        <v>0</v>
      </c>
      <c r="CK576" s="142">
        <v>0</v>
      </c>
      <c r="CL576" s="144">
        <v>0</v>
      </c>
      <c r="CM576" s="144">
        <v>0</v>
      </c>
      <c r="CN576" s="143">
        <v>0</v>
      </c>
      <c r="CO576" s="144"/>
      <c r="CP576" s="144"/>
      <c r="CQ576" s="144"/>
      <c r="CR576" s="144"/>
      <c r="CS576" s="142">
        <v>0</v>
      </c>
      <c r="CT576" s="142">
        <v>0</v>
      </c>
      <c r="CU576" s="142">
        <v>0</v>
      </c>
      <c r="CV576" s="142">
        <v>0</v>
      </c>
      <c r="CW576" s="142">
        <v>0</v>
      </c>
      <c r="CX576" s="142">
        <v>0</v>
      </c>
      <c r="CY576" s="142">
        <v>0</v>
      </c>
      <c r="CZ576" s="142">
        <v>0</v>
      </c>
      <c r="DA576" s="144">
        <v>0</v>
      </c>
      <c r="DB576" s="142">
        <v>0</v>
      </c>
      <c r="DC576" s="142">
        <v>0</v>
      </c>
      <c r="DD576" s="144">
        <v>0</v>
      </c>
      <c r="DE576" s="144">
        <v>0</v>
      </c>
      <c r="DF576" s="143">
        <v>0</v>
      </c>
    </row>
    <row r="577" spans="1:110" ht="12.75" hidden="1" customHeight="1" outlineLevel="2" x14ac:dyDescent="0.25">
      <c r="A577" s="141">
        <v>5520</v>
      </c>
      <c r="B577" s="141" t="s">
        <v>768</v>
      </c>
      <c r="C577" s="141"/>
      <c r="D577" s="141"/>
      <c r="E577" s="141"/>
      <c r="F577" s="142">
        <v>0</v>
      </c>
      <c r="G577" s="142">
        <v>0</v>
      </c>
      <c r="H577" s="142">
        <v>0</v>
      </c>
      <c r="I577" s="142">
        <v>0</v>
      </c>
      <c r="J577" s="142">
        <v>0</v>
      </c>
      <c r="K577" s="142">
        <v>0</v>
      </c>
      <c r="L577" s="142">
        <v>0</v>
      </c>
      <c r="M577" s="142">
        <v>0</v>
      </c>
      <c r="N577" s="142">
        <v>0</v>
      </c>
      <c r="O577" s="142">
        <v>0</v>
      </c>
      <c r="P577" s="142">
        <v>0</v>
      </c>
      <c r="Q577" s="142">
        <v>0</v>
      </c>
      <c r="R577" s="142" t="s">
        <v>61</v>
      </c>
      <c r="S577" s="142">
        <v>0</v>
      </c>
      <c r="T577" s="143">
        <v>0</v>
      </c>
      <c r="U577" s="144"/>
      <c r="V577" s="144"/>
      <c r="W577" s="144"/>
      <c r="X577" s="144"/>
      <c r="Y577" s="142">
        <v>0</v>
      </c>
      <c r="Z577" s="142">
        <v>0</v>
      </c>
      <c r="AA577" s="142">
        <v>0</v>
      </c>
      <c r="AB577" s="142">
        <v>0</v>
      </c>
      <c r="AC577" s="142">
        <v>0</v>
      </c>
      <c r="AD577" s="142">
        <v>0</v>
      </c>
      <c r="AE577" s="142">
        <v>0</v>
      </c>
      <c r="AF577" s="142">
        <v>0</v>
      </c>
      <c r="AG577" s="144">
        <v>0</v>
      </c>
      <c r="AH577" s="142">
        <v>0</v>
      </c>
      <c r="AI577" s="142">
        <v>0</v>
      </c>
      <c r="AJ577" s="144">
        <v>0</v>
      </c>
      <c r="AK577" s="144">
        <v>0</v>
      </c>
      <c r="AL577" s="143">
        <v>0</v>
      </c>
      <c r="AM577" s="144"/>
      <c r="AN577" s="144"/>
      <c r="AO577" s="144"/>
      <c r="AP577" s="144"/>
      <c r="AQ577" s="142">
        <v>0</v>
      </c>
      <c r="AR577" s="142">
        <v>0</v>
      </c>
      <c r="AS577" s="142">
        <v>0</v>
      </c>
      <c r="AT577" s="142">
        <v>0</v>
      </c>
      <c r="AU577" s="142">
        <v>0</v>
      </c>
      <c r="AV577" s="142">
        <v>0</v>
      </c>
      <c r="AW577" s="142">
        <v>0</v>
      </c>
      <c r="AX577" s="142">
        <v>0</v>
      </c>
      <c r="AY577" s="144">
        <v>0</v>
      </c>
      <c r="AZ577" s="142">
        <v>0</v>
      </c>
      <c r="BA577" s="142">
        <v>0</v>
      </c>
      <c r="BB577" s="144">
        <v>0</v>
      </c>
      <c r="BC577" s="144">
        <v>0</v>
      </c>
      <c r="BD577" s="143">
        <v>0</v>
      </c>
      <c r="BE577" s="144"/>
      <c r="BF577" s="144"/>
      <c r="BG577" s="144"/>
      <c r="BH577" s="144"/>
      <c r="BI577" s="142">
        <v>0</v>
      </c>
      <c r="BJ577" s="142">
        <v>0</v>
      </c>
      <c r="BK577" s="142">
        <v>0</v>
      </c>
      <c r="BL577" s="142">
        <v>0</v>
      </c>
      <c r="BM577" s="142">
        <v>0</v>
      </c>
      <c r="BN577" s="142">
        <v>0</v>
      </c>
      <c r="BO577" s="142">
        <v>0</v>
      </c>
      <c r="BP577" s="142">
        <v>0</v>
      </c>
      <c r="BQ577" s="144">
        <v>0</v>
      </c>
      <c r="BR577" s="142">
        <v>0</v>
      </c>
      <c r="BS577" s="142">
        <v>0</v>
      </c>
      <c r="BT577" s="144">
        <v>0</v>
      </c>
      <c r="BU577" s="144">
        <v>0</v>
      </c>
      <c r="BV577" s="143">
        <v>0</v>
      </c>
      <c r="BW577" s="144"/>
      <c r="BX577" s="144"/>
      <c r="BY577" s="144"/>
      <c r="BZ577" s="144"/>
      <c r="CA577" s="142">
        <v>0</v>
      </c>
      <c r="CB577" s="142">
        <v>0</v>
      </c>
      <c r="CC577" s="142">
        <v>0</v>
      </c>
      <c r="CD577" s="142">
        <v>0</v>
      </c>
      <c r="CE577" s="142">
        <v>0</v>
      </c>
      <c r="CF577" s="142">
        <v>0</v>
      </c>
      <c r="CG577" s="142">
        <v>0</v>
      </c>
      <c r="CH577" s="142">
        <v>0</v>
      </c>
      <c r="CI577" s="144">
        <v>0</v>
      </c>
      <c r="CJ577" s="142">
        <v>0</v>
      </c>
      <c r="CK577" s="142">
        <v>0</v>
      </c>
      <c r="CL577" s="144">
        <v>0</v>
      </c>
      <c r="CM577" s="144">
        <v>0</v>
      </c>
      <c r="CN577" s="143">
        <v>0</v>
      </c>
      <c r="CO577" s="144"/>
      <c r="CP577" s="144"/>
      <c r="CQ577" s="144"/>
      <c r="CR577" s="144"/>
      <c r="CS577" s="142">
        <v>0</v>
      </c>
      <c r="CT577" s="142">
        <v>0</v>
      </c>
      <c r="CU577" s="142">
        <v>0</v>
      </c>
      <c r="CV577" s="142">
        <v>0</v>
      </c>
      <c r="CW577" s="142">
        <v>0</v>
      </c>
      <c r="CX577" s="142">
        <v>0</v>
      </c>
      <c r="CY577" s="142">
        <v>0</v>
      </c>
      <c r="CZ577" s="142">
        <v>0</v>
      </c>
      <c r="DA577" s="144">
        <v>0</v>
      </c>
      <c r="DB577" s="142">
        <v>0</v>
      </c>
      <c r="DC577" s="142">
        <v>0</v>
      </c>
      <c r="DD577" s="144">
        <v>0</v>
      </c>
      <c r="DE577" s="144">
        <v>0</v>
      </c>
      <c r="DF577" s="143">
        <v>0</v>
      </c>
    </row>
    <row r="578" spans="1:110" ht="12.75" hidden="1" customHeight="1" outlineLevel="2" x14ac:dyDescent="0.25">
      <c r="A578" s="141">
        <v>5525</v>
      </c>
      <c r="B578" s="141" t="s">
        <v>769</v>
      </c>
      <c r="C578" s="141"/>
      <c r="D578" s="141"/>
      <c r="E578" s="141"/>
      <c r="F578" s="142">
        <v>0</v>
      </c>
      <c r="G578" s="142">
        <v>0</v>
      </c>
      <c r="H578" s="142">
        <v>0</v>
      </c>
      <c r="I578" s="142">
        <v>0</v>
      </c>
      <c r="J578" s="142">
        <v>0</v>
      </c>
      <c r="K578" s="142">
        <v>0</v>
      </c>
      <c r="L578" s="142">
        <v>0</v>
      </c>
      <c r="M578" s="142">
        <v>0</v>
      </c>
      <c r="N578" s="142">
        <v>0</v>
      </c>
      <c r="O578" s="142">
        <v>0</v>
      </c>
      <c r="P578" s="142">
        <v>0</v>
      </c>
      <c r="Q578" s="142">
        <v>0</v>
      </c>
      <c r="R578" s="142" t="s">
        <v>61</v>
      </c>
      <c r="S578" s="142">
        <v>0</v>
      </c>
      <c r="T578" s="143">
        <v>0</v>
      </c>
      <c r="U578" s="144"/>
      <c r="V578" s="144"/>
      <c r="W578" s="144"/>
      <c r="X578" s="144"/>
      <c r="Y578" s="142">
        <v>0</v>
      </c>
      <c r="Z578" s="142">
        <v>0</v>
      </c>
      <c r="AA578" s="142">
        <v>0</v>
      </c>
      <c r="AB578" s="142">
        <v>0</v>
      </c>
      <c r="AC578" s="142">
        <v>0</v>
      </c>
      <c r="AD578" s="142">
        <v>0</v>
      </c>
      <c r="AE578" s="142">
        <v>0</v>
      </c>
      <c r="AF578" s="142">
        <v>0</v>
      </c>
      <c r="AG578" s="144">
        <v>0</v>
      </c>
      <c r="AH578" s="142">
        <v>0</v>
      </c>
      <c r="AI578" s="142">
        <v>0</v>
      </c>
      <c r="AJ578" s="144">
        <v>0</v>
      </c>
      <c r="AK578" s="144">
        <v>0</v>
      </c>
      <c r="AL578" s="143">
        <v>0</v>
      </c>
      <c r="AM578" s="144"/>
      <c r="AN578" s="144"/>
      <c r="AO578" s="144"/>
      <c r="AP578" s="144"/>
      <c r="AQ578" s="142">
        <v>0</v>
      </c>
      <c r="AR578" s="142">
        <v>0</v>
      </c>
      <c r="AS578" s="142">
        <v>0</v>
      </c>
      <c r="AT578" s="142">
        <v>0</v>
      </c>
      <c r="AU578" s="142">
        <v>0</v>
      </c>
      <c r="AV578" s="142">
        <v>0</v>
      </c>
      <c r="AW578" s="142">
        <v>0</v>
      </c>
      <c r="AX578" s="142">
        <v>0</v>
      </c>
      <c r="AY578" s="144">
        <v>0</v>
      </c>
      <c r="AZ578" s="142">
        <v>0</v>
      </c>
      <c r="BA578" s="142">
        <v>0</v>
      </c>
      <c r="BB578" s="144">
        <v>0</v>
      </c>
      <c r="BC578" s="144">
        <v>0</v>
      </c>
      <c r="BD578" s="143">
        <v>0</v>
      </c>
      <c r="BE578" s="144"/>
      <c r="BF578" s="144"/>
      <c r="BG578" s="144"/>
      <c r="BH578" s="144"/>
      <c r="BI578" s="142">
        <v>0</v>
      </c>
      <c r="BJ578" s="142">
        <v>0</v>
      </c>
      <c r="BK578" s="142">
        <v>0</v>
      </c>
      <c r="BL578" s="142">
        <v>0</v>
      </c>
      <c r="BM578" s="142">
        <v>0</v>
      </c>
      <c r="BN578" s="142">
        <v>0</v>
      </c>
      <c r="BO578" s="142">
        <v>0</v>
      </c>
      <c r="BP578" s="142">
        <v>0</v>
      </c>
      <c r="BQ578" s="144">
        <v>0</v>
      </c>
      <c r="BR578" s="142">
        <v>0</v>
      </c>
      <c r="BS578" s="142">
        <v>0</v>
      </c>
      <c r="BT578" s="144">
        <v>0</v>
      </c>
      <c r="BU578" s="144">
        <v>0</v>
      </c>
      <c r="BV578" s="143">
        <v>0</v>
      </c>
      <c r="BW578" s="144"/>
      <c r="BX578" s="144"/>
      <c r="BY578" s="144"/>
      <c r="BZ578" s="144"/>
      <c r="CA578" s="142">
        <v>0</v>
      </c>
      <c r="CB578" s="142">
        <v>0</v>
      </c>
      <c r="CC578" s="142">
        <v>0</v>
      </c>
      <c r="CD578" s="142">
        <v>0</v>
      </c>
      <c r="CE578" s="142">
        <v>0</v>
      </c>
      <c r="CF578" s="142">
        <v>0</v>
      </c>
      <c r="CG578" s="142">
        <v>0</v>
      </c>
      <c r="CH578" s="142">
        <v>0</v>
      </c>
      <c r="CI578" s="144">
        <v>0</v>
      </c>
      <c r="CJ578" s="142">
        <v>0</v>
      </c>
      <c r="CK578" s="142">
        <v>0</v>
      </c>
      <c r="CL578" s="144">
        <v>0</v>
      </c>
      <c r="CM578" s="144">
        <v>0</v>
      </c>
      <c r="CN578" s="143">
        <v>0</v>
      </c>
      <c r="CO578" s="144"/>
      <c r="CP578" s="144"/>
      <c r="CQ578" s="144"/>
      <c r="CR578" s="144"/>
      <c r="CS578" s="142">
        <v>0</v>
      </c>
      <c r="CT578" s="142">
        <v>0</v>
      </c>
      <c r="CU578" s="142">
        <v>0</v>
      </c>
      <c r="CV578" s="142">
        <v>0</v>
      </c>
      <c r="CW578" s="142">
        <v>0</v>
      </c>
      <c r="CX578" s="142">
        <v>0</v>
      </c>
      <c r="CY578" s="142">
        <v>0</v>
      </c>
      <c r="CZ578" s="142">
        <v>0</v>
      </c>
      <c r="DA578" s="144">
        <v>0</v>
      </c>
      <c r="DB578" s="142">
        <v>0</v>
      </c>
      <c r="DC578" s="142">
        <v>0</v>
      </c>
      <c r="DD578" s="144">
        <v>0</v>
      </c>
      <c r="DE578" s="144">
        <v>0</v>
      </c>
      <c r="DF578" s="143">
        <v>0</v>
      </c>
    </row>
    <row r="579" spans="1:110" ht="12.75" hidden="1" customHeight="1" outlineLevel="2" x14ac:dyDescent="0.25">
      <c r="A579" s="141">
        <v>5530</v>
      </c>
      <c r="B579" s="141" t="s">
        <v>770</v>
      </c>
      <c r="C579" s="141"/>
      <c r="D579" s="141"/>
      <c r="E579" s="141"/>
      <c r="F579" s="142">
        <v>0</v>
      </c>
      <c r="G579" s="142">
        <v>0</v>
      </c>
      <c r="H579" s="142">
        <v>0</v>
      </c>
      <c r="I579" s="142">
        <v>0</v>
      </c>
      <c r="J579" s="142">
        <v>0</v>
      </c>
      <c r="K579" s="142">
        <v>0</v>
      </c>
      <c r="L579" s="142">
        <v>0</v>
      </c>
      <c r="M579" s="142">
        <v>0</v>
      </c>
      <c r="N579" s="142">
        <v>0</v>
      </c>
      <c r="O579" s="142">
        <v>0</v>
      </c>
      <c r="P579" s="142">
        <v>0</v>
      </c>
      <c r="Q579" s="142">
        <v>0</v>
      </c>
      <c r="R579" s="142" t="s">
        <v>61</v>
      </c>
      <c r="S579" s="142">
        <v>0</v>
      </c>
      <c r="T579" s="143">
        <v>0</v>
      </c>
      <c r="U579" s="144"/>
      <c r="V579" s="144"/>
      <c r="W579" s="144"/>
      <c r="X579" s="144"/>
      <c r="Y579" s="142">
        <v>0</v>
      </c>
      <c r="Z579" s="142">
        <v>0</v>
      </c>
      <c r="AA579" s="142">
        <v>0</v>
      </c>
      <c r="AB579" s="142">
        <v>0</v>
      </c>
      <c r="AC579" s="142">
        <v>0</v>
      </c>
      <c r="AD579" s="142">
        <v>0</v>
      </c>
      <c r="AE579" s="142">
        <v>0</v>
      </c>
      <c r="AF579" s="142">
        <v>0</v>
      </c>
      <c r="AG579" s="144">
        <v>0</v>
      </c>
      <c r="AH579" s="142">
        <v>0</v>
      </c>
      <c r="AI579" s="142">
        <v>0</v>
      </c>
      <c r="AJ579" s="144">
        <v>0</v>
      </c>
      <c r="AK579" s="144">
        <v>0</v>
      </c>
      <c r="AL579" s="143">
        <v>0</v>
      </c>
      <c r="AM579" s="144"/>
      <c r="AN579" s="144"/>
      <c r="AO579" s="144"/>
      <c r="AP579" s="144"/>
      <c r="AQ579" s="142">
        <v>0</v>
      </c>
      <c r="AR579" s="142">
        <v>0</v>
      </c>
      <c r="AS579" s="142">
        <v>0</v>
      </c>
      <c r="AT579" s="142">
        <v>0</v>
      </c>
      <c r="AU579" s="142">
        <v>0</v>
      </c>
      <c r="AV579" s="142">
        <v>0</v>
      </c>
      <c r="AW579" s="142">
        <v>0</v>
      </c>
      <c r="AX579" s="142">
        <v>0</v>
      </c>
      <c r="AY579" s="144">
        <v>0</v>
      </c>
      <c r="AZ579" s="142">
        <v>0</v>
      </c>
      <c r="BA579" s="142">
        <v>0</v>
      </c>
      <c r="BB579" s="144">
        <v>0</v>
      </c>
      <c r="BC579" s="144">
        <v>0</v>
      </c>
      <c r="BD579" s="143">
        <v>0</v>
      </c>
      <c r="BE579" s="144"/>
      <c r="BF579" s="144"/>
      <c r="BG579" s="144"/>
      <c r="BH579" s="144"/>
      <c r="BI579" s="142">
        <v>0</v>
      </c>
      <c r="BJ579" s="142">
        <v>0</v>
      </c>
      <c r="BK579" s="142">
        <v>0</v>
      </c>
      <c r="BL579" s="142">
        <v>0</v>
      </c>
      <c r="BM579" s="142">
        <v>0</v>
      </c>
      <c r="BN579" s="142">
        <v>0</v>
      </c>
      <c r="BO579" s="142">
        <v>0</v>
      </c>
      <c r="BP579" s="142">
        <v>0</v>
      </c>
      <c r="BQ579" s="144">
        <v>0</v>
      </c>
      <c r="BR579" s="142">
        <v>0</v>
      </c>
      <c r="BS579" s="142">
        <v>0</v>
      </c>
      <c r="BT579" s="144">
        <v>0</v>
      </c>
      <c r="BU579" s="144">
        <v>0</v>
      </c>
      <c r="BV579" s="143">
        <v>0</v>
      </c>
      <c r="BW579" s="144"/>
      <c r="BX579" s="144"/>
      <c r="BY579" s="144"/>
      <c r="BZ579" s="144"/>
      <c r="CA579" s="142">
        <v>0</v>
      </c>
      <c r="CB579" s="142">
        <v>0</v>
      </c>
      <c r="CC579" s="142">
        <v>0</v>
      </c>
      <c r="CD579" s="142">
        <v>0</v>
      </c>
      <c r="CE579" s="142">
        <v>0</v>
      </c>
      <c r="CF579" s="142">
        <v>0</v>
      </c>
      <c r="CG579" s="142">
        <v>0</v>
      </c>
      <c r="CH579" s="142">
        <v>0</v>
      </c>
      <c r="CI579" s="144">
        <v>0</v>
      </c>
      <c r="CJ579" s="142">
        <v>0</v>
      </c>
      <c r="CK579" s="142">
        <v>0</v>
      </c>
      <c r="CL579" s="144">
        <v>0</v>
      </c>
      <c r="CM579" s="144">
        <v>0</v>
      </c>
      <c r="CN579" s="143">
        <v>0</v>
      </c>
      <c r="CO579" s="144"/>
      <c r="CP579" s="144"/>
      <c r="CQ579" s="144"/>
      <c r="CR579" s="144"/>
      <c r="CS579" s="142">
        <v>0</v>
      </c>
      <c r="CT579" s="142">
        <v>0</v>
      </c>
      <c r="CU579" s="142">
        <v>0</v>
      </c>
      <c r="CV579" s="142">
        <v>0</v>
      </c>
      <c r="CW579" s="142">
        <v>0</v>
      </c>
      <c r="CX579" s="142">
        <v>0</v>
      </c>
      <c r="CY579" s="142">
        <v>0</v>
      </c>
      <c r="CZ579" s="142">
        <v>0</v>
      </c>
      <c r="DA579" s="144">
        <v>0</v>
      </c>
      <c r="DB579" s="142">
        <v>0</v>
      </c>
      <c r="DC579" s="142">
        <v>0</v>
      </c>
      <c r="DD579" s="144">
        <v>0</v>
      </c>
      <c r="DE579" s="144">
        <v>0</v>
      </c>
      <c r="DF579" s="143">
        <v>0</v>
      </c>
    </row>
    <row r="580" spans="1:110" ht="12.75" hidden="1" customHeight="1" outlineLevel="2" x14ac:dyDescent="0.25">
      <c r="A580" s="141">
        <v>5535</v>
      </c>
      <c r="B580" s="141" t="s">
        <v>771</v>
      </c>
      <c r="C580" s="141"/>
      <c r="D580" s="141"/>
      <c r="E580" s="141"/>
      <c r="F580" s="142">
        <v>0</v>
      </c>
      <c r="G580" s="142">
        <v>0</v>
      </c>
      <c r="H580" s="142">
        <v>0</v>
      </c>
      <c r="I580" s="142">
        <v>0</v>
      </c>
      <c r="J580" s="142">
        <v>0</v>
      </c>
      <c r="K580" s="142">
        <v>0</v>
      </c>
      <c r="L580" s="142">
        <v>0</v>
      </c>
      <c r="M580" s="142">
        <v>0</v>
      </c>
      <c r="N580" s="142">
        <v>0</v>
      </c>
      <c r="O580" s="142">
        <v>0</v>
      </c>
      <c r="P580" s="142">
        <v>0</v>
      </c>
      <c r="Q580" s="142">
        <v>0</v>
      </c>
      <c r="R580" s="142" t="s">
        <v>61</v>
      </c>
      <c r="S580" s="142">
        <v>0</v>
      </c>
      <c r="T580" s="143">
        <v>0</v>
      </c>
      <c r="U580" s="144"/>
      <c r="V580" s="144"/>
      <c r="W580" s="144"/>
      <c r="X580" s="144"/>
      <c r="Y580" s="142">
        <v>0</v>
      </c>
      <c r="Z580" s="142">
        <v>0</v>
      </c>
      <c r="AA580" s="142">
        <v>0</v>
      </c>
      <c r="AB580" s="142">
        <v>0</v>
      </c>
      <c r="AC580" s="142">
        <v>0</v>
      </c>
      <c r="AD580" s="142">
        <v>0</v>
      </c>
      <c r="AE580" s="142">
        <v>0</v>
      </c>
      <c r="AF580" s="142">
        <v>0</v>
      </c>
      <c r="AG580" s="144">
        <v>0</v>
      </c>
      <c r="AH580" s="142">
        <v>0</v>
      </c>
      <c r="AI580" s="142">
        <v>0</v>
      </c>
      <c r="AJ580" s="144">
        <v>0</v>
      </c>
      <c r="AK580" s="144">
        <v>0</v>
      </c>
      <c r="AL580" s="143">
        <v>0</v>
      </c>
      <c r="AM580" s="144"/>
      <c r="AN580" s="144"/>
      <c r="AO580" s="144"/>
      <c r="AP580" s="144"/>
      <c r="AQ580" s="142">
        <v>0</v>
      </c>
      <c r="AR580" s="142">
        <v>0</v>
      </c>
      <c r="AS580" s="142">
        <v>0</v>
      </c>
      <c r="AT580" s="142">
        <v>0</v>
      </c>
      <c r="AU580" s="142">
        <v>0</v>
      </c>
      <c r="AV580" s="142">
        <v>0</v>
      </c>
      <c r="AW580" s="142">
        <v>0</v>
      </c>
      <c r="AX580" s="142">
        <v>0</v>
      </c>
      <c r="AY580" s="144">
        <v>0</v>
      </c>
      <c r="AZ580" s="142">
        <v>0</v>
      </c>
      <c r="BA580" s="142">
        <v>0</v>
      </c>
      <c r="BB580" s="144">
        <v>0</v>
      </c>
      <c r="BC580" s="144">
        <v>0</v>
      </c>
      <c r="BD580" s="143">
        <v>0</v>
      </c>
      <c r="BE580" s="144"/>
      <c r="BF580" s="144"/>
      <c r="BG580" s="144"/>
      <c r="BH580" s="144"/>
      <c r="BI580" s="142">
        <v>0</v>
      </c>
      <c r="BJ580" s="142">
        <v>0</v>
      </c>
      <c r="BK580" s="142">
        <v>0</v>
      </c>
      <c r="BL580" s="142">
        <v>0</v>
      </c>
      <c r="BM580" s="142">
        <v>0</v>
      </c>
      <c r="BN580" s="142">
        <v>0</v>
      </c>
      <c r="BO580" s="142">
        <v>0</v>
      </c>
      <c r="BP580" s="142">
        <v>0</v>
      </c>
      <c r="BQ580" s="144">
        <v>0</v>
      </c>
      <c r="BR580" s="142">
        <v>0</v>
      </c>
      <c r="BS580" s="142">
        <v>0</v>
      </c>
      <c r="BT580" s="144">
        <v>0</v>
      </c>
      <c r="BU580" s="144">
        <v>0</v>
      </c>
      <c r="BV580" s="143">
        <v>0</v>
      </c>
      <c r="BW580" s="144"/>
      <c r="BX580" s="144"/>
      <c r="BY580" s="144"/>
      <c r="BZ580" s="144"/>
      <c r="CA580" s="142">
        <v>0</v>
      </c>
      <c r="CB580" s="142">
        <v>0</v>
      </c>
      <c r="CC580" s="142">
        <v>0</v>
      </c>
      <c r="CD580" s="142">
        <v>0</v>
      </c>
      <c r="CE580" s="142">
        <v>0</v>
      </c>
      <c r="CF580" s="142">
        <v>0</v>
      </c>
      <c r="CG580" s="142">
        <v>0</v>
      </c>
      <c r="CH580" s="142">
        <v>0</v>
      </c>
      <c r="CI580" s="144">
        <v>0</v>
      </c>
      <c r="CJ580" s="142">
        <v>0</v>
      </c>
      <c r="CK580" s="142">
        <v>0</v>
      </c>
      <c r="CL580" s="144">
        <v>0</v>
      </c>
      <c r="CM580" s="144">
        <v>0</v>
      </c>
      <c r="CN580" s="143">
        <v>0</v>
      </c>
      <c r="CO580" s="144"/>
      <c r="CP580" s="144"/>
      <c r="CQ580" s="144"/>
      <c r="CR580" s="144"/>
      <c r="CS580" s="142">
        <v>0</v>
      </c>
      <c r="CT580" s="142">
        <v>0</v>
      </c>
      <c r="CU580" s="142">
        <v>0</v>
      </c>
      <c r="CV580" s="142">
        <v>0</v>
      </c>
      <c r="CW580" s="142">
        <v>0</v>
      </c>
      <c r="CX580" s="142">
        <v>0</v>
      </c>
      <c r="CY580" s="142">
        <v>0</v>
      </c>
      <c r="CZ580" s="142">
        <v>0</v>
      </c>
      <c r="DA580" s="144">
        <v>0</v>
      </c>
      <c r="DB580" s="142">
        <v>0</v>
      </c>
      <c r="DC580" s="142">
        <v>0</v>
      </c>
      <c r="DD580" s="144">
        <v>0</v>
      </c>
      <c r="DE580" s="144">
        <v>0</v>
      </c>
      <c r="DF580" s="143">
        <v>0</v>
      </c>
    </row>
    <row r="581" spans="1:110" ht="12.75" hidden="1" customHeight="1" outlineLevel="2" x14ac:dyDescent="0.25">
      <c r="A581" s="141">
        <v>5600</v>
      </c>
      <c r="B581" s="141" t="s">
        <v>772</v>
      </c>
      <c r="C581" s="141"/>
      <c r="D581" s="141"/>
      <c r="E581" s="141"/>
      <c r="F581" s="142">
        <v>0</v>
      </c>
      <c r="G581" s="142">
        <v>0</v>
      </c>
      <c r="H581" s="142">
        <v>0</v>
      </c>
      <c r="I581" s="142">
        <v>0</v>
      </c>
      <c r="J581" s="142">
        <v>0</v>
      </c>
      <c r="K581" s="142">
        <v>0</v>
      </c>
      <c r="L581" s="142">
        <v>0</v>
      </c>
      <c r="M581" s="142">
        <v>0</v>
      </c>
      <c r="N581" s="142">
        <v>0</v>
      </c>
      <c r="O581" s="142">
        <v>0</v>
      </c>
      <c r="P581" s="142">
        <v>0</v>
      </c>
      <c r="Q581" s="142">
        <v>0</v>
      </c>
      <c r="R581" s="142" t="s">
        <v>61</v>
      </c>
      <c r="S581" s="142">
        <v>0</v>
      </c>
      <c r="T581" s="143">
        <v>0</v>
      </c>
      <c r="U581" s="144"/>
      <c r="V581" s="144"/>
      <c r="W581" s="144"/>
      <c r="X581" s="144"/>
      <c r="Y581" s="142">
        <v>0</v>
      </c>
      <c r="Z581" s="142">
        <v>0</v>
      </c>
      <c r="AA581" s="142">
        <v>0</v>
      </c>
      <c r="AB581" s="142">
        <v>0</v>
      </c>
      <c r="AC581" s="142">
        <v>0</v>
      </c>
      <c r="AD581" s="142">
        <v>0</v>
      </c>
      <c r="AE581" s="142">
        <v>0</v>
      </c>
      <c r="AF581" s="142">
        <v>0</v>
      </c>
      <c r="AG581" s="144">
        <v>0</v>
      </c>
      <c r="AH581" s="142">
        <v>0</v>
      </c>
      <c r="AI581" s="142">
        <v>0</v>
      </c>
      <c r="AJ581" s="144">
        <v>0</v>
      </c>
      <c r="AK581" s="144">
        <v>0</v>
      </c>
      <c r="AL581" s="143">
        <v>0</v>
      </c>
      <c r="AM581" s="144"/>
      <c r="AN581" s="144"/>
      <c r="AO581" s="144"/>
      <c r="AP581" s="144"/>
      <c r="AQ581" s="142">
        <v>0</v>
      </c>
      <c r="AR581" s="142">
        <v>0</v>
      </c>
      <c r="AS581" s="142">
        <v>0</v>
      </c>
      <c r="AT581" s="142">
        <v>0</v>
      </c>
      <c r="AU581" s="142">
        <v>0</v>
      </c>
      <c r="AV581" s="142">
        <v>0</v>
      </c>
      <c r="AW581" s="142">
        <v>0</v>
      </c>
      <c r="AX581" s="142">
        <v>0</v>
      </c>
      <c r="AY581" s="144">
        <v>0</v>
      </c>
      <c r="AZ581" s="142">
        <v>0</v>
      </c>
      <c r="BA581" s="142">
        <v>0</v>
      </c>
      <c r="BB581" s="144">
        <v>0</v>
      </c>
      <c r="BC581" s="144">
        <v>0</v>
      </c>
      <c r="BD581" s="143">
        <v>0</v>
      </c>
      <c r="BE581" s="144"/>
      <c r="BF581" s="144"/>
      <c r="BG581" s="144"/>
      <c r="BH581" s="144"/>
      <c r="BI581" s="142">
        <v>0</v>
      </c>
      <c r="BJ581" s="142">
        <v>0</v>
      </c>
      <c r="BK581" s="142">
        <v>0</v>
      </c>
      <c r="BL581" s="142">
        <v>0</v>
      </c>
      <c r="BM581" s="142">
        <v>0</v>
      </c>
      <c r="BN581" s="142">
        <v>0</v>
      </c>
      <c r="BO581" s="142">
        <v>0</v>
      </c>
      <c r="BP581" s="142">
        <v>0</v>
      </c>
      <c r="BQ581" s="144">
        <v>0</v>
      </c>
      <c r="BR581" s="142">
        <v>0</v>
      </c>
      <c r="BS581" s="142">
        <v>0</v>
      </c>
      <c r="BT581" s="144">
        <v>0</v>
      </c>
      <c r="BU581" s="144">
        <v>0</v>
      </c>
      <c r="BV581" s="143">
        <v>0</v>
      </c>
      <c r="BW581" s="144"/>
      <c r="BX581" s="144"/>
      <c r="BY581" s="144"/>
      <c r="BZ581" s="144"/>
      <c r="CA581" s="142">
        <v>0</v>
      </c>
      <c r="CB581" s="142">
        <v>0</v>
      </c>
      <c r="CC581" s="142">
        <v>0</v>
      </c>
      <c r="CD581" s="142">
        <v>0</v>
      </c>
      <c r="CE581" s="142">
        <v>0</v>
      </c>
      <c r="CF581" s="142">
        <v>0</v>
      </c>
      <c r="CG581" s="142">
        <v>0</v>
      </c>
      <c r="CH581" s="142">
        <v>0</v>
      </c>
      <c r="CI581" s="144">
        <v>0</v>
      </c>
      <c r="CJ581" s="142">
        <v>0</v>
      </c>
      <c r="CK581" s="142">
        <v>0</v>
      </c>
      <c r="CL581" s="144">
        <v>0</v>
      </c>
      <c r="CM581" s="144">
        <v>0</v>
      </c>
      <c r="CN581" s="143">
        <v>0</v>
      </c>
      <c r="CO581" s="144"/>
      <c r="CP581" s="144"/>
      <c r="CQ581" s="144"/>
      <c r="CR581" s="144"/>
      <c r="CS581" s="142">
        <v>0</v>
      </c>
      <c r="CT581" s="142">
        <v>0</v>
      </c>
      <c r="CU581" s="142">
        <v>0</v>
      </c>
      <c r="CV581" s="142">
        <v>0</v>
      </c>
      <c r="CW581" s="142">
        <v>0</v>
      </c>
      <c r="CX581" s="142">
        <v>0</v>
      </c>
      <c r="CY581" s="142">
        <v>0</v>
      </c>
      <c r="CZ581" s="142">
        <v>0</v>
      </c>
      <c r="DA581" s="144">
        <v>0</v>
      </c>
      <c r="DB581" s="142">
        <v>0</v>
      </c>
      <c r="DC581" s="142">
        <v>0</v>
      </c>
      <c r="DD581" s="144">
        <v>0</v>
      </c>
      <c r="DE581" s="144">
        <v>0</v>
      </c>
      <c r="DF581" s="143">
        <v>0</v>
      </c>
    </row>
    <row r="582" spans="1:110" ht="12.75" hidden="1" customHeight="1" outlineLevel="2" x14ac:dyDescent="0.25">
      <c r="A582" s="141">
        <v>5605</v>
      </c>
      <c r="B582" s="141" t="s">
        <v>773</v>
      </c>
      <c r="C582" s="141"/>
      <c r="D582" s="141"/>
      <c r="E582" s="141"/>
      <c r="F582" s="142">
        <v>0</v>
      </c>
      <c r="G582" s="142">
        <v>7890.6666666666661</v>
      </c>
      <c r="H582" s="142">
        <v>3945.333333333333</v>
      </c>
      <c r="I582" s="142">
        <v>3945.333333333333</v>
      </c>
      <c r="J582" s="142">
        <v>3945.333333333333</v>
      </c>
      <c r="K582" s="142">
        <v>3945.333333333333</v>
      </c>
      <c r="L582" s="142">
        <v>3945.333333333333</v>
      </c>
      <c r="M582" s="142">
        <v>3945.333333333333</v>
      </c>
      <c r="N582" s="142">
        <v>3945.333333333333</v>
      </c>
      <c r="O582" s="142">
        <v>3945.333333333333</v>
      </c>
      <c r="P582" s="142">
        <v>3945.333333333333</v>
      </c>
      <c r="Q582" s="142">
        <v>3945.333333333333</v>
      </c>
      <c r="R582" s="142" t="s">
        <v>61</v>
      </c>
      <c r="S582" s="142">
        <v>47344</v>
      </c>
      <c r="T582" s="143">
        <v>0</v>
      </c>
      <c r="U582" s="144"/>
      <c r="V582" s="144"/>
      <c r="W582" s="144"/>
      <c r="X582" s="144"/>
      <c r="Y582" s="142">
        <v>3945.333333333333</v>
      </c>
      <c r="Z582" s="142">
        <v>3945.333333333333</v>
      </c>
      <c r="AA582" s="142">
        <v>3945.333333333333</v>
      </c>
      <c r="AB582" s="142">
        <v>3945.333333333333</v>
      </c>
      <c r="AC582" s="142">
        <v>3945.333333333333</v>
      </c>
      <c r="AD582" s="142">
        <v>3945.333333333333</v>
      </c>
      <c r="AE582" s="142">
        <v>3945.333333333333</v>
      </c>
      <c r="AF582" s="142">
        <v>3945.333333333333</v>
      </c>
      <c r="AG582" s="144">
        <v>3945.333333333333</v>
      </c>
      <c r="AH582" s="142">
        <v>3945.333333333333</v>
      </c>
      <c r="AI582" s="142">
        <v>3945.333333333333</v>
      </c>
      <c r="AJ582" s="144">
        <v>3945.333333333333</v>
      </c>
      <c r="AK582" s="144">
        <v>47344</v>
      </c>
      <c r="AL582" s="143">
        <v>0</v>
      </c>
      <c r="AM582" s="144"/>
      <c r="AN582" s="144"/>
      <c r="AO582" s="144"/>
      <c r="AP582" s="144"/>
      <c r="AQ582" s="142">
        <v>4063.6933333333332</v>
      </c>
      <c r="AR582" s="142">
        <v>4063.6933333333332</v>
      </c>
      <c r="AS582" s="142">
        <v>4063.6933333333332</v>
      </c>
      <c r="AT582" s="142">
        <v>4063.6933333333332</v>
      </c>
      <c r="AU582" s="142">
        <v>4063.6933333333332</v>
      </c>
      <c r="AV582" s="142">
        <v>4063.6933333333332</v>
      </c>
      <c r="AW582" s="142">
        <v>4063.6933333333332</v>
      </c>
      <c r="AX582" s="142">
        <v>4063.6933333333332</v>
      </c>
      <c r="AY582" s="144">
        <v>4063.6933333333332</v>
      </c>
      <c r="AZ582" s="142">
        <v>4063.6933333333332</v>
      </c>
      <c r="BA582" s="142">
        <v>4063.6933333333332</v>
      </c>
      <c r="BB582" s="144">
        <v>4063.6933333333332</v>
      </c>
      <c r="BC582" s="144">
        <v>48764.32</v>
      </c>
      <c r="BD582" s="143">
        <v>0</v>
      </c>
      <c r="BE582" s="144"/>
      <c r="BF582" s="144"/>
      <c r="BG582" s="144"/>
      <c r="BH582" s="144"/>
      <c r="BI582" s="142">
        <v>4185.6041333333333</v>
      </c>
      <c r="BJ582" s="142">
        <v>4185.6041333333333</v>
      </c>
      <c r="BK582" s="142">
        <v>4185.6041333333333</v>
      </c>
      <c r="BL582" s="142">
        <v>4185.6041333333333</v>
      </c>
      <c r="BM582" s="142">
        <v>4185.6041333333333</v>
      </c>
      <c r="BN582" s="142">
        <v>4185.6041333333333</v>
      </c>
      <c r="BO582" s="142">
        <v>4185.6041333333333</v>
      </c>
      <c r="BP582" s="142">
        <v>4185.6041333333333</v>
      </c>
      <c r="BQ582" s="144">
        <v>4185.6041333333333</v>
      </c>
      <c r="BR582" s="142">
        <v>4185.6041333333333</v>
      </c>
      <c r="BS582" s="142">
        <v>4185.6041333333333</v>
      </c>
      <c r="BT582" s="144">
        <v>4185.6041333333333</v>
      </c>
      <c r="BU582" s="144">
        <v>50227.249600000003</v>
      </c>
      <c r="BV582" s="143">
        <v>0</v>
      </c>
      <c r="BW582" s="144"/>
      <c r="BX582" s="144"/>
      <c r="BY582" s="144"/>
      <c r="BZ582" s="144"/>
      <c r="CA582" s="142">
        <v>4311.1722573333336</v>
      </c>
      <c r="CB582" s="142">
        <v>4311.1722573333336</v>
      </c>
      <c r="CC582" s="142">
        <v>4311.1722573333336</v>
      </c>
      <c r="CD582" s="142">
        <v>4311.1722573333336</v>
      </c>
      <c r="CE582" s="142">
        <v>4311.1722573333336</v>
      </c>
      <c r="CF582" s="142">
        <v>4311.1722573333336</v>
      </c>
      <c r="CG582" s="142">
        <v>4311.1722573333336</v>
      </c>
      <c r="CH582" s="142">
        <v>4311.1722573333336</v>
      </c>
      <c r="CI582" s="144">
        <v>4311.1722573333336</v>
      </c>
      <c r="CJ582" s="142">
        <v>4311.1722573333336</v>
      </c>
      <c r="CK582" s="142">
        <v>4311.1722573333336</v>
      </c>
      <c r="CL582" s="144">
        <v>4311.1722573333336</v>
      </c>
      <c r="CM582" s="144">
        <v>51734.067088000003</v>
      </c>
      <c r="CN582" s="143">
        <v>0</v>
      </c>
      <c r="CO582" s="144"/>
      <c r="CP582" s="144"/>
      <c r="CQ582" s="144"/>
      <c r="CR582" s="144"/>
      <c r="CS582" s="142">
        <v>4440.5074250533335</v>
      </c>
      <c r="CT582" s="142">
        <v>4440.5074250533335</v>
      </c>
      <c r="CU582" s="142">
        <v>4440.5074250533335</v>
      </c>
      <c r="CV582" s="142">
        <v>4440.5074250533335</v>
      </c>
      <c r="CW582" s="142">
        <v>4440.5074250533335</v>
      </c>
      <c r="CX582" s="142">
        <v>4440.5074250533335</v>
      </c>
      <c r="CY582" s="142">
        <v>4440.5074250533335</v>
      </c>
      <c r="CZ582" s="142">
        <v>4440.5074250533335</v>
      </c>
      <c r="DA582" s="144">
        <v>4440.5074250533335</v>
      </c>
      <c r="DB582" s="142">
        <v>4440.5074250533335</v>
      </c>
      <c r="DC582" s="142">
        <v>4440.5074250533335</v>
      </c>
      <c r="DD582" s="144">
        <v>4440.5074250533335</v>
      </c>
      <c r="DE582" s="144">
        <v>53286.089100640005</v>
      </c>
      <c r="DF582" s="143">
        <v>0</v>
      </c>
    </row>
    <row r="583" spans="1:110" ht="12.75" hidden="1" customHeight="1" outlineLevel="2" x14ac:dyDescent="0.25">
      <c r="A583" s="141">
        <v>5610</v>
      </c>
      <c r="B583" s="141" t="s">
        <v>774</v>
      </c>
      <c r="C583" s="141"/>
      <c r="D583" s="141"/>
      <c r="E583" s="141"/>
      <c r="F583" s="142">
        <v>19000</v>
      </c>
      <c r="G583" s="142">
        <v>14941.11</v>
      </c>
      <c r="H583" s="142">
        <v>0</v>
      </c>
      <c r="I583" s="142">
        <v>0</v>
      </c>
      <c r="J583" s="142">
        <v>0</v>
      </c>
      <c r="K583" s="142">
        <v>0</v>
      </c>
      <c r="L583" s="142">
        <v>0</v>
      </c>
      <c r="M583" s="142">
        <v>0</v>
      </c>
      <c r="N583" s="142">
        <v>0</v>
      </c>
      <c r="O583" s="142">
        <v>0</v>
      </c>
      <c r="P583" s="142">
        <v>0</v>
      </c>
      <c r="Q583" s="142">
        <v>0</v>
      </c>
      <c r="R583" s="142" t="s">
        <v>61</v>
      </c>
      <c r="S583" s="142">
        <v>33941.11</v>
      </c>
      <c r="T583" s="143">
        <v>0</v>
      </c>
      <c r="U583" s="144"/>
      <c r="V583" s="144"/>
      <c r="W583" s="144"/>
      <c r="X583" s="144"/>
      <c r="Y583" s="142">
        <v>0</v>
      </c>
      <c r="Z583" s="142">
        <v>0</v>
      </c>
      <c r="AA583" s="142">
        <v>0</v>
      </c>
      <c r="AB583" s="142">
        <v>0</v>
      </c>
      <c r="AC583" s="142">
        <v>0</v>
      </c>
      <c r="AD583" s="142">
        <v>0</v>
      </c>
      <c r="AE583" s="142">
        <v>0</v>
      </c>
      <c r="AF583" s="142">
        <v>0</v>
      </c>
      <c r="AG583" s="144">
        <v>0</v>
      </c>
      <c r="AH583" s="142">
        <v>0</v>
      </c>
      <c r="AI583" s="142">
        <v>0</v>
      </c>
      <c r="AJ583" s="144">
        <v>0</v>
      </c>
      <c r="AK583" s="144">
        <v>0</v>
      </c>
      <c r="AL583" s="143">
        <v>0</v>
      </c>
      <c r="AM583" s="144"/>
      <c r="AN583" s="144"/>
      <c r="AO583" s="144"/>
      <c r="AP583" s="144"/>
      <c r="AQ583" s="142">
        <v>0</v>
      </c>
      <c r="AR583" s="142">
        <v>0</v>
      </c>
      <c r="AS583" s="142">
        <v>0</v>
      </c>
      <c r="AT583" s="142">
        <v>0</v>
      </c>
      <c r="AU583" s="142">
        <v>0</v>
      </c>
      <c r="AV583" s="142">
        <v>0</v>
      </c>
      <c r="AW583" s="142">
        <v>0</v>
      </c>
      <c r="AX583" s="142">
        <v>0</v>
      </c>
      <c r="AY583" s="144">
        <v>0</v>
      </c>
      <c r="AZ583" s="142">
        <v>0</v>
      </c>
      <c r="BA583" s="142">
        <v>0</v>
      </c>
      <c r="BB583" s="144">
        <v>0</v>
      </c>
      <c r="BC583" s="144">
        <v>0</v>
      </c>
      <c r="BD583" s="143">
        <v>0</v>
      </c>
      <c r="BE583" s="144"/>
      <c r="BF583" s="144"/>
      <c r="BG583" s="144"/>
      <c r="BH583" s="144"/>
      <c r="BI583" s="142">
        <v>0</v>
      </c>
      <c r="BJ583" s="142">
        <v>0</v>
      </c>
      <c r="BK583" s="142">
        <v>0</v>
      </c>
      <c r="BL583" s="142">
        <v>0</v>
      </c>
      <c r="BM583" s="142">
        <v>0</v>
      </c>
      <c r="BN583" s="142">
        <v>0</v>
      </c>
      <c r="BO583" s="142">
        <v>0</v>
      </c>
      <c r="BP583" s="142">
        <v>0</v>
      </c>
      <c r="BQ583" s="144">
        <v>0</v>
      </c>
      <c r="BR583" s="142">
        <v>0</v>
      </c>
      <c r="BS583" s="142">
        <v>0</v>
      </c>
      <c r="BT583" s="144">
        <v>0</v>
      </c>
      <c r="BU583" s="144">
        <v>0</v>
      </c>
      <c r="BV583" s="143">
        <v>0</v>
      </c>
      <c r="BW583" s="144"/>
      <c r="BX583" s="144"/>
      <c r="BY583" s="144"/>
      <c r="BZ583" s="144"/>
      <c r="CA583" s="142">
        <v>0</v>
      </c>
      <c r="CB583" s="142">
        <v>0</v>
      </c>
      <c r="CC583" s="142">
        <v>0</v>
      </c>
      <c r="CD583" s="142">
        <v>0</v>
      </c>
      <c r="CE583" s="142">
        <v>0</v>
      </c>
      <c r="CF583" s="142">
        <v>0</v>
      </c>
      <c r="CG583" s="142">
        <v>0</v>
      </c>
      <c r="CH583" s="142">
        <v>0</v>
      </c>
      <c r="CI583" s="144">
        <v>0</v>
      </c>
      <c r="CJ583" s="142">
        <v>0</v>
      </c>
      <c r="CK583" s="142">
        <v>0</v>
      </c>
      <c r="CL583" s="144">
        <v>0</v>
      </c>
      <c r="CM583" s="144">
        <v>0</v>
      </c>
      <c r="CN583" s="143">
        <v>0</v>
      </c>
      <c r="CO583" s="144"/>
      <c r="CP583" s="144"/>
      <c r="CQ583" s="144"/>
      <c r="CR583" s="144"/>
      <c r="CS583" s="142">
        <v>0</v>
      </c>
      <c r="CT583" s="142">
        <v>0</v>
      </c>
      <c r="CU583" s="142">
        <v>0</v>
      </c>
      <c r="CV583" s="142">
        <v>0</v>
      </c>
      <c r="CW583" s="142">
        <v>0</v>
      </c>
      <c r="CX583" s="142">
        <v>0</v>
      </c>
      <c r="CY583" s="142">
        <v>0</v>
      </c>
      <c r="CZ583" s="142">
        <v>0</v>
      </c>
      <c r="DA583" s="144">
        <v>0</v>
      </c>
      <c r="DB583" s="142">
        <v>0</v>
      </c>
      <c r="DC583" s="142">
        <v>0</v>
      </c>
      <c r="DD583" s="144">
        <v>0</v>
      </c>
      <c r="DE583" s="144">
        <v>0</v>
      </c>
      <c r="DF583" s="143">
        <v>0</v>
      </c>
    </row>
    <row r="584" spans="1:110" ht="12.75" hidden="1" customHeight="1" outlineLevel="2" x14ac:dyDescent="0.25">
      <c r="A584" s="141">
        <v>5611</v>
      </c>
      <c r="B584" s="141" t="s">
        <v>775</v>
      </c>
      <c r="C584" s="141"/>
      <c r="D584" s="141"/>
      <c r="E584" s="141"/>
      <c r="F584" s="142">
        <v>0</v>
      </c>
      <c r="G584" s="142">
        <v>0</v>
      </c>
      <c r="H584" s="142">
        <v>0</v>
      </c>
      <c r="I584" s="142">
        <v>0</v>
      </c>
      <c r="J584" s="142">
        <v>0</v>
      </c>
      <c r="K584" s="142">
        <v>0</v>
      </c>
      <c r="L584" s="142">
        <v>0</v>
      </c>
      <c r="M584" s="142">
        <v>0</v>
      </c>
      <c r="N584" s="142">
        <v>0</v>
      </c>
      <c r="O584" s="142">
        <v>0</v>
      </c>
      <c r="P584" s="142">
        <v>0</v>
      </c>
      <c r="Q584" s="142">
        <v>0</v>
      </c>
      <c r="R584" s="142" t="s">
        <v>61</v>
      </c>
      <c r="S584" s="142">
        <v>0</v>
      </c>
      <c r="T584" s="143">
        <v>0</v>
      </c>
      <c r="U584" s="144"/>
      <c r="V584" s="144"/>
      <c r="W584" s="144"/>
      <c r="X584" s="144"/>
      <c r="Y584" s="142">
        <v>0</v>
      </c>
      <c r="Z584" s="142">
        <v>0</v>
      </c>
      <c r="AA584" s="142">
        <v>0</v>
      </c>
      <c r="AB584" s="142">
        <v>0</v>
      </c>
      <c r="AC584" s="142">
        <v>0</v>
      </c>
      <c r="AD584" s="142">
        <v>0</v>
      </c>
      <c r="AE584" s="142">
        <v>0</v>
      </c>
      <c r="AF584" s="142">
        <v>0</v>
      </c>
      <c r="AG584" s="144">
        <v>0</v>
      </c>
      <c r="AH584" s="142">
        <v>0</v>
      </c>
      <c r="AI584" s="142">
        <v>0</v>
      </c>
      <c r="AJ584" s="144">
        <v>0</v>
      </c>
      <c r="AK584" s="144">
        <v>0</v>
      </c>
      <c r="AL584" s="143">
        <v>0</v>
      </c>
      <c r="AM584" s="144"/>
      <c r="AN584" s="144"/>
      <c r="AO584" s="144"/>
      <c r="AP584" s="144"/>
      <c r="AQ584" s="142">
        <v>0</v>
      </c>
      <c r="AR584" s="142">
        <v>0</v>
      </c>
      <c r="AS584" s="142">
        <v>0</v>
      </c>
      <c r="AT584" s="142">
        <v>0</v>
      </c>
      <c r="AU584" s="142">
        <v>0</v>
      </c>
      <c r="AV584" s="142">
        <v>0</v>
      </c>
      <c r="AW584" s="142">
        <v>0</v>
      </c>
      <c r="AX584" s="142">
        <v>0</v>
      </c>
      <c r="AY584" s="144">
        <v>0</v>
      </c>
      <c r="AZ584" s="142">
        <v>0</v>
      </c>
      <c r="BA584" s="142">
        <v>0</v>
      </c>
      <c r="BB584" s="144">
        <v>0</v>
      </c>
      <c r="BC584" s="144">
        <v>0</v>
      </c>
      <c r="BD584" s="143">
        <v>0</v>
      </c>
      <c r="BE584" s="144"/>
      <c r="BF584" s="144"/>
      <c r="BG584" s="144"/>
      <c r="BH584" s="144"/>
      <c r="BI584" s="142">
        <v>0</v>
      </c>
      <c r="BJ584" s="142">
        <v>0</v>
      </c>
      <c r="BK584" s="142">
        <v>0</v>
      </c>
      <c r="BL584" s="142">
        <v>0</v>
      </c>
      <c r="BM584" s="142">
        <v>0</v>
      </c>
      <c r="BN584" s="142">
        <v>0</v>
      </c>
      <c r="BO584" s="142">
        <v>0</v>
      </c>
      <c r="BP584" s="142">
        <v>0</v>
      </c>
      <c r="BQ584" s="144">
        <v>0</v>
      </c>
      <c r="BR584" s="142">
        <v>0</v>
      </c>
      <c r="BS584" s="142">
        <v>0</v>
      </c>
      <c r="BT584" s="144">
        <v>0</v>
      </c>
      <c r="BU584" s="144">
        <v>0</v>
      </c>
      <c r="BV584" s="143">
        <v>0</v>
      </c>
      <c r="BW584" s="144"/>
      <c r="BX584" s="144"/>
      <c r="BY584" s="144"/>
      <c r="BZ584" s="144"/>
      <c r="CA584" s="142">
        <v>0</v>
      </c>
      <c r="CB584" s="142">
        <v>0</v>
      </c>
      <c r="CC584" s="142">
        <v>0</v>
      </c>
      <c r="CD584" s="142">
        <v>0</v>
      </c>
      <c r="CE584" s="142">
        <v>0</v>
      </c>
      <c r="CF584" s="142">
        <v>0</v>
      </c>
      <c r="CG584" s="142">
        <v>0</v>
      </c>
      <c r="CH584" s="142">
        <v>0</v>
      </c>
      <c r="CI584" s="144">
        <v>0</v>
      </c>
      <c r="CJ584" s="142">
        <v>0</v>
      </c>
      <c r="CK584" s="142">
        <v>0</v>
      </c>
      <c r="CL584" s="144">
        <v>0</v>
      </c>
      <c r="CM584" s="144">
        <v>0</v>
      </c>
      <c r="CN584" s="143">
        <v>0</v>
      </c>
      <c r="CO584" s="144"/>
      <c r="CP584" s="144"/>
      <c r="CQ584" s="144"/>
      <c r="CR584" s="144"/>
      <c r="CS584" s="142">
        <v>0</v>
      </c>
      <c r="CT584" s="142">
        <v>0</v>
      </c>
      <c r="CU584" s="142">
        <v>0</v>
      </c>
      <c r="CV584" s="142">
        <v>0</v>
      </c>
      <c r="CW584" s="142">
        <v>0</v>
      </c>
      <c r="CX584" s="142">
        <v>0</v>
      </c>
      <c r="CY584" s="142">
        <v>0</v>
      </c>
      <c r="CZ584" s="142">
        <v>0</v>
      </c>
      <c r="DA584" s="144">
        <v>0</v>
      </c>
      <c r="DB584" s="142">
        <v>0</v>
      </c>
      <c r="DC584" s="142">
        <v>0</v>
      </c>
      <c r="DD584" s="144">
        <v>0</v>
      </c>
      <c r="DE584" s="144">
        <v>0</v>
      </c>
      <c r="DF584" s="143">
        <v>0</v>
      </c>
    </row>
    <row r="585" spans="1:110" ht="12.75" hidden="1" customHeight="1" outlineLevel="2" x14ac:dyDescent="0.25">
      <c r="A585" s="141">
        <v>5615</v>
      </c>
      <c r="B585" s="141" t="s">
        <v>776</v>
      </c>
      <c r="C585" s="141"/>
      <c r="D585" s="141"/>
      <c r="E585" s="141"/>
      <c r="F585" s="142">
        <v>0</v>
      </c>
      <c r="G585" s="142">
        <v>0</v>
      </c>
      <c r="H585" s="142">
        <v>300</v>
      </c>
      <c r="I585" s="142">
        <v>300</v>
      </c>
      <c r="J585" s="142">
        <v>300</v>
      </c>
      <c r="K585" s="142">
        <v>300</v>
      </c>
      <c r="L585" s="142">
        <v>300</v>
      </c>
      <c r="M585" s="142">
        <v>300</v>
      </c>
      <c r="N585" s="142">
        <v>300</v>
      </c>
      <c r="O585" s="142">
        <v>300</v>
      </c>
      <c r="P585" s="142">
        <v>300</v>
      </c>
      <c r="Q585" s="142">
        <v>300</v>
      </c>
      <c r="R585" s="142" t="s">
        <v>61</v>
      </c>
      <c r="S585" s="142">
        <v>3000</v>
      </c>
      <c r="T585" s="143">
        <v>0</v>
      </c>
      <c r="U585" s="144"/>
      <c r="V585" s="144"/>
      <c r="W585" s="144"/>
      <c r="X585" s="144"/>
      <c r="Y585" s="142">
        <v>0</v>
      </c>
      <c r="Z585" s="142">
        <v>0</v>
      </c>
      <c r="AA585" s="142">
        <v>2500</v>
      </c>
      <c r="AB585" s="142">
        <v>2500</v>
      </c>
      <c r="AC585" s="142">
        <v>2500</v>
      </c>
      <c r="AD585" s="142">
        <v>2500</v>
      </c>
      <c r="AE585" s="142">
        <v>2500</v>
      </c>
      <c r="AF585" s="142">
        <v>2500</v>
      </c>
      <c r="AG585" s="144">
        <v>2500</v>
      </c>
      <c r="AH585" s="142">
        <v>2500</v>
      </c>
      <c r="AI585" s="142">
        <v>2500</v>
      </c>
      <c r="AJ585" s="144">
        <v>2500</v>
      </c>
      <c r="AK585" s="144">
        <v>25000</v>
      </c>
      <c r="AL585" s="143">
        <v>0</v>
      </c>
      <c r="AM585" s="144"/>
      <c r="AN585" s="144"/>
      <c r="AO585" s="144"/>
      <c r="AP585" s="144"/>
      <c r="AQ585" s="142">
        <v>0</v>
      </c>
      <c r="AR585" s="142">
        <v>0</v>
      </c>
      <c r="AS585" s="142">
        <v>2575</v>
      </c>
      <c r="AT585" s="142">
        <v>2575</v>
      </c>
      <c r="AU585" s="142">
        <v>2575</v>
      </c>
      <c r="AV585" s="142">
        <v>2575</v>
      </c>
      <c r="AW585" s="142">
        <v>2575</v>
      </c>
      <c r="AX585" s="142">
        <v>2575</v>
      </c>
      <c r="AY585" s="144">
        <v>2575</v>
      </c>
      <c r="AZ585" s="142">
        <v>2575</v>
      </c>
      <c r="BA585" s="142">
        <v>2575</v>
      </c>
      <c r="BB585" s="144">
        <v>2575</v>
      </c>
      <c r="BC585" s="144">
        <v>25750</v>
      </c>
      <c r="BD585" s="143">
        <v>0</v>
      </c>
      <c r="BE585" s="144"/>
      <c r="BF585" s="144"/>
      <c r="BG585" s="144"/>
      <c r="BH585" s="144"/>
      <c r="BI585" s="142">
        <v>0</v>
      </c>
      <c r="BJ585" s="142">
        <v>0</v>
      </c>
      <c r="BK585" s="142">
        <v>2652.25</v>
      </c>
      <c r="BL585" s="142">
        <v>2652.25</v>
      </c>
      <c r="BM585" s="142">
        <v>2652.25</v>
      </c>
      <c r="BN585" s="142">
        <v>2652.25</v>
      </c>
      <c r="BO585" s="142">
        <v>2652.25</v>
      </c>
      <c r="BP585" s="142">
        <v>2652.25</v>
      </c>
      <c r="BQ585" s="144">
        <v>2652.25</v>
      </c>
      <c r="BR585" s="142">
        <v>2652.25</v>
      </c>
      <c r="BS585" s="142">
        <v>2652.25</v>
      </c>
      <c r="BT585" s="144">
        <v>2652.25</v>
      </c>
      <c r="BU585" s="144">
        <v>26522.5</v>
      </c>
      <c r="BV585" s="143">
        <v>0</v>
      </c>
      <c r="BW585" s="144"/>
      <c r="BX585" s="144"/>
      <c r="BY585" s="144"/>
      <c r="BZ585" s="144"/>
      <c r="CA585" s="142">
        <v>0</v>
      </c>
      <c r="CB585" s="142">
        <v>0</v>
      </c>
      <c r="CC585" s="142">
        <v>2731.8175000000001</v>
      </c>
      <c r="CD585" s="142">
        <v>2731.8175000000001</v>
      </c>
      <c r="CE585" s="142">
        <v>2731.8175000000001</v>
      </c>
      <c r="CF585" s="142">
        <v>2731.8175000000001</v>
      </c>
      <c r="CG585" s="142">
        <v>2731.8175000000001</v>
      </c>
      <c r="CH585" s="142">
        <v>2731.8175000000001</v>
      </c>
      <c r="CI585" s="144">
        <v>2731.8175000000001</v>
      </c>
      <c r="CJ585" s="142">
        <v>2731.8175000000001</v>
      </c>
      <c r="CK585" s="142">
        <v>2731.8175000000001</v>
      </c>
      <c r="CL585" s="144">
        <v>2731.8175000000001</v>
      </c>
      <c r="CM585" s="144">
        <v>27318.174999999999</v>
      </c>
      <c r="CN585" s="143">
        <v>0</v>
      </c>
      <c r="CO585" s="144"/>
      <c r="CP585" s="144"/>
      <c r="CQ585" s="144"/>
      <c r="CR585" s="144"/>
      <c r="CS585" s="142">
        <v>0</v>
      </c>
      <c r="CT585" s="142">
        <v>0</v>
      </c>
      <c r="CU585" s="142">
        <v>2813.7720250000002</v>
      </c>
      <c r="CV585" s="142">
        <v>2813.7720250000002</v>
      </c>
      <c r="CW585" s="142">
        <v>2813.7720250000002</v>
      </c>
      <c r="CX585" s="142">
        <v>2813.7720250000002</v>
      </c>
      <c r="CY585" s="142">
        <v>2813.7720250000002</v>
      </c>
      <c r="CZ585" s="142">
        <v>2813.7720250000002</v>
      </c>
      <c r="DA585" s="144">
        <v>2813.7720250000002</v>
      </c>
      <c r="DB585" s="142">
        <v>2813.7720250000002</v>
      </c>
      <c r="DC585" s="142">
        <v>2813.7720250000002</v>
      </c>
      <c r="DD585" s="144">
        <v>2813.7720250000002</v>
      </c>
      <c r="DE585" s="144">
        <v>28137.720249999998</v>
      </c>
      <c r="DF585" s="143">
        <v>0</v>
      </c>
    </row>
    <row r="586" spans="1:110" ht="12.75" hidden="1" customHeight="1" outlineLevel="2" x14ac:dyDescent="0.25">
      <c r="A586" s="141">
        <v>5616</v>
      </c>
      <c r="B586" s="141" t="s">
        <v>777</v>
      </c>
      <c r="C586" s="141"/>
      <c r="D586" s="141"/>
      <c r="E586" s="141"/>
      <c r="F586" s="142">
        <v>0</v>
      </c>
      <c r="G586" s="142">
        <v>0</v>
      </c>
      <c r="H586" s="142">
        <v>0</v>
      </c>
      <c r="I586" s="142">
        <v>0</v>
      </c>
      <c r="J586" s="142">
        <v>0</v>
      </c>
      <c r="K586" s="142">
        <v>0</v>
      </c>
      <c r="L586" s="142">
        <v>0</v>
      </c>
      <c r="M586" s="142">
        <v>0</v>
      </c>
      <c r="N586" s="142">
        <v>0</v>
      </c>
      <c r="O586" s="142">
        <v>0</v>
      </c>
      <c r="P586" s="142">
        <v>0</v>
      </c>
      <c r="Q586" s="142">
        <v>0</v>
      </c>
      <c r="R586" s="142" t="s">
        <v>61</v>
      </c>
      <c r="S586" s="142">
        <v>0</v>
      </c>
      <c r="T586" s="143">
        <v>0</v>
      </c>
      <c r="U586" s="144"/>
      <c r="V586" s="144"/>
      <c r="W586" s="144"/>
      <c r="X586" s="144"/>
      <c r="Y586" s="142">
        <v>0</v>
      </c>
      <c r="Z586" s="142">
        <v>0</v>
      </c>
      <c r="AA586" s="142">
        <v>0</v>
      </c>
      <c r="AB586" s="142">
        <v>0</v>
      </c>
      <c r="AC586" s="142">
        <v>0</v>
      </c>
      <c r="AD586" s="142">
        <v>0</v>
      </c>
      <c r="AE586" s="142">
        <v>0</v>
      </c>
      <c r="AF586" s="142">
        <v>0</v>
      </c>
      <c r="AG586" s="144">
        <v>0</v>
      </c>
      <c r="AH586" s="142">
        <v>0</v>
      </c>
      <c r="AI586" s="142">
        <v>0</v>
      </c>
      <c r="AJ586" s="144">
        <v>0</v>
      </c>
      <c r="AK586" s="144">
        <v>0</v>
      </c>
      <c r="AL586" s="143">
        <v>0</v>
      </c>
      <c r="AM586" s="144"/>
      <c r="AN586" s="144"/>
      <c r="AO586" s="144"/>
      <c r="AP586" s="144"/>
      <c r="AQ586" s="142">
        <v>0</v>
      </c>
      <c r="AR586" s="142">
        <v>0</v>
      </c>
      <c r="AS586" s="142">
        <v>0</v>
      </c>
      <c r="AT586" s="142">
        <v>0</v>
      </c>
      <c r="AU586" s="142">
        <v>0</v>
      </c>
      <c r="AV586" s="142">
        <v>0</v>
      </c>
      <c r="AW586" s="142">
        <v>0</v>
      </c>
      <c r="AX586" s="142">
        <v>0</v>
      </c>
      <c r="AY586" s="144">
        <v>0</v>
      </c>
      <c r="AZ586" s="142">
        <v>0</v>
      </c>
      <c r="BA586" s="142">
        <v>0</v>
      </c>
      <c r="BB586" s="144">
        <v>0</v>
      </c>
      <c r="BC586" s="144">
        <v>0</v>
      </c>
      <c r="BD586" s="143">
        <v>0</v>
      </c>
      <c r="BE586" s="144"/>
      <c r="BF586" s="144"/>
      <c r="BG586" s="144"/>
      <c r="BH586" s="144"/>
      <c r="BI586" s="142">
        <v>0</v>
      </c>
      <c r="BJ586" s="142">
        <v>0</v>
      </c>
      <c r="BK586" s="142">
        <v>0</v>
      </c>
      <c r="BL586" s="142">
        <v>0</v>
      </c>
      <c r="BM586" s="142">
        <v>0</v>
      </c>
      <c r="BN586" s="142">
        <v>0</v>
      </c>
      <c r="BO586" s="142">
        <v>0</v>
      </c>
      <c r="BP586" s="142">
        <v>0</v>
      </c>
      <c r="BQ586" s="144">
        <v>0</v>
      </c>
      <c r="BR586" s="142">
        <v>0</v>
      </c>
      <c r="BS586" s="142">
        <v>0</v>
      </c>
      <c r="BT586" s="144">
        <v>0</v>
      </c>
      <c r="BU586" s="144">
        <v>0</v>
      </c>
      <c r="BV586" s="143">
        <v>0</v>
      </c>
      <c r="BW586" s="144"/>
      <c r="BX586" s="144"/>
      <c r="BY586" s="144"/>
      <c r="BZ586" s="144"/>
      <c r="CA586" s="142">
        <v>0</v>
      </c>
      <c r="CB586" s="142">
        <v>0</v>
      </c>
      <c r="CC586" s="142">
        <v>0</v>
      </c>
      <c r="CD586" s="142">
        <v>0</v>
      </c>
      <c r="CE586" s="142">
        <v>0</v>
      </c>
      <c r="CF586" s="142">
        <v>0</v>
      </c>
      <c r="CG586" s="142">
        <v>0</v>
      </c>
      <c r="CH586" s="142">
        <v>0</v>
      </c>
      <c r="CI586" s="144">
        <v>0</v>
      </c>
      <c r="CJ586" s="142">
        <v>0</v>
      </c>
      <c r="CK586" s="142">
        <v>0</v>
      </c>
      <c r="CL586" s="144">
        <v>0</v>
      </c>
      <c r="CM586" s="144">
        <v>0</v>
      </c>
      <c r="CN586" s="143">
        <v>0</v>
      </c>
      <c r="CO586" s="144"/>
      <c r="CP586" s="144"/>
      <c r="CQ586" s="144"/>
      <c r="CR586" s="144"/>
      <c r="CS586" s="142">
        <v>0</v>
      </c>
      <c r="CT586" s="142">
        <v>0</v>
      </c>
      <c r="CU586" s="142">
        <v>0</v>
      </c>
      <c r="CV586" s="142">
        <v>0</v>
      </c>
      <c r="CW586" s="142">
        <v>0</v>
      </c>
      <c r="CX586" s="142">
        <v>0</v>
      </c>
      <c r="CY586" s="142">
        <v>0</v>
      </c>
      <c r="CZ586" s="142">
        <v>0</v>
      </c>
      <c r="DA586" s="144">
        <v>0</v>
      </c>
      <c r="DB586" s="142">
        <v>0</v>
      </c>
      <c r="DC586" s="142">
        <v>0</v>
      </c>
      <c r="DD586" s="144">
        <v>0</v>
      </c>
      <c r="DE586" s="144">
        <v>0</v>
      </c>
      <c r="DF586" s="143">
        <v>0</v>
      </c>
    </row>
    <row r="587" spans="1:110" ht="12.75" hidden="1" customHeight="1" outlineLevel="2" x14ac:dyDescent="0.25">
      <c r="A587" s="141">
        <v>5617</v>
      </c>
      <c r="B587" s="141" t="s">
        <v>778</v>
      </c>
      <c r="C587" s="141"/>
      <c r="D587" s="141"/>
      <c r="E587" s="141"/>
      <c r="F587" s="142">
        <v>0</v>
      </c>
      <c r="G587" s="142">
        <v>0</v>
      </c>
      <c r="H587" s="142">
        <v>0</v>
      </c>
      <c r="I587" s="142">
        <v>0</v>
      </c>
      <c r="J587" s="142">
        <v>0</v>
      </c>
      <c r="K587" s="142">
        <v>0</v>
      </c>
      <c r="L587" s="142">
        <v>0</v>
      </c>
      <c r="M587" s="142">
        <v>0</v>
      </c>
      <c r="N587" s="142">
        <v>0</v>
      </c>
      <c r="O587" s="142">
        <v>0</v>
      </c>
      <c r="P587" s="142">
        <v>0</v>
      </c>
      <c r="Q587" s="142">
        <v>0</v>
      </c>
      <c r="R587" s="142" t="s">
        <v>61</v>
      </c>
      <c r="S587" s="142">
        <v>0</v>
      </c>
      <c r="T587" s="143">
        <v>0</v>
      </c>
      <c r="U587" s="144"/>
      <c r="V587" s="144"/>
      <c r="W587" s="144"/>
      <c r="X587" s="144"/>
      <c r="Y587" s="142">
        <v>0</v>
      </c>
      <c r="Z587" s="142">
        <v>0</v>
      </c>
      <c r="AA587" s="142">
        <v>0</v>
      </c>
      <c r="AB587" s="142">
        <v>0</v>
      </c>
      <c r="AC587" s="142">
        <v>0</v>
      </c>
      <c r="AD587" s="142">
        <v>0</v>
      </c>
      <c r="AE587" s="142">
        <v>0</v>
      </c>
      <c r="AF587" s="142">
        <v>0</v>
      </c>
      <c r="AG587" s="144">
        <v>0</v>
      </c>
      <c r="AH587" s="142">
        <v>0</v>
      </c>
      <c r="AI587" s="142">
        <v>0</v>
      </c>
      <c r="AJ587" s="144">
        <v>0</v>
      </c>
      <c r="AK587" s="144">
        <v>0</v>
      </c>
      <c r="AL587" s="143">
        <v>0</v>
      </c>
      <c r="AM587" s="144"/>
      <c r="AN587" s="144"/>
      <c r="AO587" s="144"/>
      <c r="AP587" s="144"/>
      <c r="AQ587" s="142">
        <v>0</v>
      </c>
      <c r="AR587" s="142">
        <v>0</v>
      </c>
      <c r="AS587" s="142">
        <v>0</v>
      </c>
      <c r="AT587" s="142">
        <v>0</v>
      </c>
      <c r="AU587" s="142">
        <v>0</v>
      </c>
      <c r="AV587" s="142">
        <v>0</v>
      </c>
      <c r="AW587" s="142">
        <v>0</v>
      </c>
      <c r="AX587" s="142">
        <v>0</v>
      </c>
      <c r="AY587" s="144">
        <v>0</v>
      </c>
      <c r="AZ587" s="142">
        <v>0</v>
      </c>
      <c r="BA587" s="142">
        <v>0</v>
      </c>
      <c r="BB587" s="144">
        <v>0</v>
      </c>
      <c r="BC587" s="144">
        <v>0</v>
      </c>
      <c r="BD587" s="143">
        <v>0</v>
      </c>
      <c r="BE587" s="144"/>
      <c r="BF587" s="144"/>
      <c r="BG587" s="144"/>
      <c r="BH587" s="144"/>
      <c r="BI587" s="142">
        <v>0</v>
      </c>
      <c r="BJ587" s="142">
        <v>0</v>
      </c>
      <c r="BK587" s="142">
        <v>0</v>
      </c>
      <c r="BL587" s="142">
        <v>0</v>
      </c>
      <c r="BM587" s="142">
        <v>0</v>
      </c>
      <c r="BN587" s="142">
        <v>0</v>
      </c>
      <c r="BO587" s="142">
        <v>0</v>
      </c>
      <c r="BP587" s="142">
        <v>0</v>
      </c>
      <c r="BQ587" s="144">
        <v>0</v>
      </c>
      <c r="BR587" s="142">
        <v>0</v>
      </c>
      <c r="BS587" s="142">
        <v>0</v>
      </c>
      <c r="BT587" s="144">
        <v>0</v>
      </c>
      <c r="BU587" s="144">
        <v>0</v>
      </c>
      <c r="BV587" s="143">
        <v>0</v>
      </c>
      <c r="BW587" s="144"/>
      <c r="BX587" s="144"/>
      <c r="BY587" s="144"/>
      <c r="BZ587" s="144"/>
      <c r="CA587" s="142">
        <v>0</v>
      </c>
      <c r="CB587" s="142">
        <v>0</v>
      </c>
      <c r="CC587" s="142">
        <v>0</v>
      </c>
      <c r="CD587" s="142">
        <v>0</v>
      </c>
      <c r="CE587" s="142">
        <v>0</v>
      </c>
      <c r="CF587" s="142">
        <v>0</v>
      </c>
      <c r="CG587" s="142">
        <v>0</v>
      </c>
      <c r="CH587" s="142">
        <v>0</v>
      </c>
      <c r="CI587" s="144">
        <v>0</v>
      </c>
      <c r="CJ587" s="142">
        <v>0</v>
      </c>
      <c r="CK587" s="142">
        <v>0</v>
      </c>
      <c r="CL587" s="144">
        <v>0</v>
      </c>
      <c r="CM587" s="144">
        <v>0</v>
      </c>
      <c r="CN587" s="143">
        <v>0</v>
      </c>
      <c r="CO587" s="144"/>
      <c r="CP587" s="144"/>
      <c r="CQ587" s="144"/>
      <c r="CR587" s="144"/>
      <c r="CS587" s="142">
        <v>0</v>
      </c>
      <c r="CT587" s="142">
        <v>0</v>
      </c>
      <c r="CU587" s="142">
        <v>0</v>
      </c>
      <c r="CV587" s="142">
        <v>0</v>
      </c>
      <c r="CW587" s="142">
        <v>0</v>
      </c>
      <c r="CX587" s="142">
        <v>0</v>
      </c>
      <c r="CY587" s="142">
        <v>0</v>
      </c>
      <c r="CZ587" s="142">
        <v>0</v>
      </c>
      <c r="DA587" s="144">
        <v>0</v>
      </c>
      <c r="DB587" s="142">
        <v>0</v>
      </c>
      <c r="DC587" s="142">
        <v>0</v>
      </c>
      <c r="DD587" s="144">
        <v>0</v>
      </c>
      <c r="DE587" s="144">
        <v>0</v>
      </c>
      <c r="DF587" s="143">
        <v>0</v>
      </c>
    </row>
    <row r="588" spans="1:110" ht="12.75" hidden="1" customHeight="1" outlineLevel="2" x14ac:dyDescent="0.25">
      <c r="A588" s="141">
        <v>5618</v>
      </c>
      <c r="B588" s="141" t="s">
        <v>779</v>
      </c>
      <c r="C588" s="141"/>
      <c r="D588" s="141"/>
      <c r="E588" s="141"/>
      <c r="F588" s="142">
        <v>0</v>
      </c>
      <c r="G588" s="142">
        <v>0</v>
      </c>
      <c r="H588" s="142">
        <v>0</v>
      </c>
      <c r="I588" s="142">
        <v>0</v>
      </c>
      <c r="J588" s="142">
        <v>0</v>
      </c>
      <c r="K588" s="142">
        <v>0</v>
      </c>
      <c r="L588" s="142">
        <v>0</v>
      </c>
      <c r="M588" s="142">
        <v>0</v>
      </c>
      <c r="N588" s="142">
        <v>0</v>
      </c>
      <c r="O588" s="142">
        <v>0</v>
      </c>
      <c r="P588" s="142">
        <v>0</v>
      </c>
      <c r="Q588" s="142">
        <v>0</v>
      </c>
      <c r="R588" s="142" t="s">
        <v>61</v>
      </c>
      <c r="S588" s="142">
        <v>0</v>
      </c>
      <c r="T588" s="143">
        <v>0</v>
      </c>
      <c r="U588" s="144"/>
      <c r="V588" s="144"/>
      <c r="W588" s="144"/>
      <c r="X588" s="144"/>
      <c r="Y588" s="142">
        <v>0</v>
      </c>
      <c r="Z588" s="142">
        <v>0</v>
      </c>
      <c r="AA588" s="142">
        <v>0</v>
      </c>
      <c r="AB588" s="142">
        <v>0</v>
      </c>
      <c r="AC588" s="142">
        <v>0</v>
      </c>
      <c r="AD588" s="142">
        <v>0</v>
      </c>
      <c r="AE588" s="142">
        <v>0</v>
      </c>
      <c r="AF588" s="142">
        <v>0</v>
      </c>
      <c r="AG588" s="144">
        <v>0</v>
      </c>
      <c r="AH588" s="142">
        <v>0</v>
      </c>
      <c r="AI588" s="142">
        <v>0</v>
      </c>
      <c r="AJ588" s="144">
        <v>0</v>
      </c>
      <c r="AK588" s="144">
        <v>0</v>
      </c>
      <c r="AL588" s="143">
        <v>0</v>
      </c>
      <c r="AM588" s="144"/>
      <c r="AN588" s="144"/>
      <c r="AO588" s="144"/>
      <c r="AP588" s="144"/>
      <c r="AQ588" s="142">
        <v>0</v>
      </c>
      <c r="AR588" s="142">
        <v>0</v>
      </c>
      <c r="AS588" s="142">
        <v>0</v>
      </c>
      <c r="AT588" s="142">
        <v>0</v>
      </c>
      <c r="AU588" s="142">
        <v>0</v>
      </c>
      <c r="AV588" s="142">
        <v>0</v>
      </c>
      <c r="AW588" s="142">
        <v>0</v>
      </c>
      <c r="AX588" s="142">
        <v>0</v>
      </c>
      <c r="AY588" s="144">
        <v>0</v>
      </c>
      <c r="AZ588" s="142">
        <v>0</v>
      </c>
      <c r="BA588" s="142">
        <v>0</v>
      </c>
      <c r="BB588" s="144">
        <v>0</v>
      </c>
      <c r="BC588" s="144">
        <v>0</v>
      </c>
      <c r="BD588" s="143">
        <v>0</v>
      </c>
      <c r="BE588" s="144"/>
      <c r="BF588" s="144"/>
      <c r="BG588" s="144"/>
      <c r="BH588" s="144"/>
      <c r="BI588" s="142">
        <v>0</v>
      </c>
      <c r="BJ588" s="142">
        <v>0</v>
      </c>
      <c r="BK588" s="142">
        <v>0</v>
      </c>
      <c r="BL588" s="142">
        <v>0</v>
      </c>
      <c r="BM588" s="142">
        <v>0</v>
      </c>
      <c r="BN588" s="142">
        <v>0</v>
      </c>
      <c r="BO588" s="142">
        <v>0</v>
      </c>
      <c r="BP588" s="142">
        <v>0</v>
      </c>
      <c r="BQ588" s="144">
        <v>0</v>
      </c>
      <c r="BR588" s="142">
        <v>0</v>
      </c>
      <c r="BS588" s="142">
        <v>0</v>
      </c>
      <c r="BT588" s="144">
        <v>0</v>
      </c>
      <c r="BU588" s="144">
        <v>0</v>
      </c>
      <c r="BV588" s="143">
        <v>0</v>
      </c>
      <c r="BW588" s="144"/>
      <c r="BX588" s="144"/>
      <c r="BY588" s="144"/>
      <c r="BZ588" s="144"/>
      <c r="CA588" s="142">
        <v>0</v>
      </c>
      <c r="CB588" s="142">
        <v>0</v>
      </c>
      <c r="CC588" s="142">
        <v>0</v>
      </c>
      <c r="CD588" s="142">
        <v>0</v>
      </c>
      <c r="CE588" s="142">
        <v>0</v>
      </c>
      <c r="CF588" s="142">
        <v>0</v>
      </c>
      <c r="CG588" s="142">
        <v>0</v>
      </c>
      <c r="CH588" s="142">
        <v>0</v>
      </c>
      <c r="CI588" s="144">
        <v>0</v>
      </c>
      <c r="CJ588" s="142">
        <v>0</v>
      </c>
      <c r="CK588" s="142">
        <v>0</v>
      </c>
      <c r="CL588" s="144">
        <v>0</v>
      </c>
      <c r="CM588" s="144">
        <v>0</v>
      </c>
      <c r="CN588" s="143">
        <v>0</v>
      </c>
      <c r="CO588" s="144"/>
      <c r="CP588" s="144"/>
      <c r="CQ588" s="144"/>
      <c r="CR588" s="144"/>
      <c r="CS588" s="142">
        <v>0</v>
      </c>
      <c r="CT588" s="142">
        <v>0</v>
      </c>
      <c r="CU588" s="142">
        <v>0</v>
      </c>
      <c r="CV588" s="142">
        <v>0</v>
      </c>
      <c r="CW588" s="142">
        <v>0</v>
      </c>
      <c r="CX588" s="142">
        <v>0</v>
      </c>
      <c r="CY588" s="142">
        <v>0</v>
      </c>
      <c r="CZ588" s="142">
        <v>0</v>
      </c>
      <c r="DA588" s="144">
        <v>0</v>
      </c>
      <c r="DB588" s="142">
        <v>0</v>
      </c>
      <c r="DC588" s="142">
        <v>0</v>
      </c>
      <c r="DD588" s="144">
        <v>0</v>
      </c>
      <c r="DE588" s="144">
        <v>0</v>
      </c>
      <c r="DF588" s="143">
        <v>0</v>
      </c>
    </row>
    <row r="589" spans="1:110" ht="12.75" hidden="1" customHeight="1" outlineLevel="2" x14ac:dyDescent="0.25">
      <c r="A589" s="141">
        <v>5625</v>
      </c>
      <c r="B589" s="141" t="s">
        <v>780</v>
      </c>
      <c r="C589" s="141"/>
      <c r="D589" s="141"/>
      <c r="E589" s="141"/>
      <c r="F589" s="142">
        <v>0</v>
      </c>
      <c r="G589" s="142">
        <v>0</v>
      </c>
      <c r="H589" s="142">
        <v>0</v>
      </c>
      <c r="I589" s="142">
        <v>0</v>
      </c>
      <c r="J589" s="142">
        <v>0</v>
      </c>
      <c r="K589" s="142">
        <v>0</v>
      </c>
      <c r="L589" s="142">
        <v>0</v>
      </c>
      <c r="M589" s="142">
        <v>0</v>
      </c>
      <c r="N589" s="142">
        <v>0</v>
      </c>
      <c r="O589" s="142">
        <v>0</v>
      </c>
      <c r="P589" s="142">
        <v>0</v>
      </c>
      <c r="Q589" s="142">
        <v>0</v>
      </c>
      <c r="R589" s="142" t="s">
        <v>61</v>
      </c>
      <c r="S589" s="142">
        <v>0</v>
      </c>
      <c r="T589" s="143">
        <v>0</v>
      </c>
      <c r="U589" s="144"/>
      <c r="V589" s="144"/>
      <c r="W589" s="144"/>
      <c r="X589" s="144"/>
      <c r="Y589" s="142">
        <v>0</v>
      </c>
      <c r="Z589" s="142">
        <v>0</v>
      </c>
      <c r="AA589" s="142">
        <v>0</v>
      </c>
      <c r="AB589" s="142">
        <v>0</v>
      </c>
      <c r="AC589" s="142">
        <v>0</v>
      </c>
      <c r="AD589" s="142">
        <v>0</v>
      </c>
      <c r="AE589" s="142">
        <v>0</v>
      </c>
      <c r="AF589" s="142">
        <v>0</v>
      </c>
      <c r="AG589" s="144">
        <v>0</v>
      </c>
      <c r="AH589" s="142">
        <v>0</v>
      </c>
      <c r="AI589" s="142">
        <v>0</v>
      </c>
      <c r="AJ589" s="144">
        <v>0</v>
      </c>
      <c r="AK589" s="144">
        <v>0</v>
      </c>
      <c r="AL589" s="143">
        <v>0</v>
      </c>
      <c r="AM589" s="144"/>
      <c r="AN589" s="144"/>
      <c r="AO589" s="144"/>
      <c r="AP589" s="144"/>
      <c r="AQ589" s="142">
        <v>0</v>
      </c>
      <c r="AR589" s="142">
        <v>0</v>
      </c>
      <c r="AS589" s="142">
        <v>0</v>
      </c>
      <c r="AT589" s="142">
        <v>0</v>
      </c>
      <c r="AU589" s="142">
        <v>0</v>
      </c>
      <c r="AV589" s="142">
        <v>0</v>
      </c>
      <c r="AW589" s="142">
        <v>0</v>
      </c>
      <c r="AX589" s="142">
        <v>0</v>
      </c>
      <c r="AY589" s="144">
        <v>0</v>
      </c>
      <c r="AZ589" s="142">
        <v>0</v>
      </c>
      <c r="BA589" s="142">
        <v>0</v>
      </c>
      <c r="BB589" s="144">
        <v>0</v>
      </c>
      <c r="BC589" s="144">
        <v>0</v>
      </c>
      <c r="BD589" s="143">
        <v>0</v>
      </c>
      <c r="BE589" s="144"/>
      <c r="BF589" s="144"/>
      <c r="BG589" s="144"/>
      <c r="BH589" s="144"/>
      <c r="BI589" s="142">
        <v>0</v>
      </c>
      <c r="BJ589" s="142">
        <v>0</v>
      </c>
      <c r="BK589" s="142">
        <v>0</v>
      </c>
      <c r="BL589" s="142">
        <v>0</v>
      </c>
      <c r="BM589" s="142">
        <v>0</v>
      </c>
      <c r="BN589" s="142">
        <v>0</v>
      </c>
      <c r="BO589" s="142">
        <v>0</v>
      </c>
      <c r="BP589" s="142">
        <v>0</v>
      </c>
      <c r="BQ589" s="144">
        <v>0</v>
      </c>
      <c r="BR589" s="142">
        <v>0</v>
      </c>
      <c r="BS589" s="142">
        <v>0</v>
      </c>
      <c r="BT589" s="144">
        <v>0</v>
      </c>
      <c r="BU589" s="144">
        <v>0</v>
      </c>
      <c r="BV589" s="143">
        <v>0</v>
      </c>
      <c r="BW589" s="144"/>
      <c r="BX589" s="144"/>
      <c r="BY589" s="144"/>
      <c r="BZ589" s="144"/>
      <c r="CA589" s="142">
        <v>0</v>
      </c>
      <c r="CB589" s="142">
        <v>0</v>
      </c>
      <c r="CC589" s="142">
        <v>0</v>
      </c>
      <c r="CD589" s="142">
        <v>0</v>
      </c>
      <c r="CE589" s="142">
        <v>0</v>
      </c>
      <c r="CF589" s="142">
        <v>0</v>
      </c>
      <c r="CG589" s="142">
        <v>0</v>
      </c>
      <c r="CH589" s="142">
        <v>0</v>
      </c>
      <c r="CI589" s="144">
        <v>0</v>
      </c>
      <c r="CJ589" s="142">
        <v>0</v>
      </c>
      <c r="CK589" s="142">
        <v>0</v>
      </c>
      <c r="CL589" s="144">
        <v>0</v>
      </c>
      <c r="CM589" s="144">
        <v>0</v>
      </c>
      <c r="CN589" s="143">
        <v>0</v>
      </c>
      <c r="CO589" s="144"/>
      <c r="CP589" s="144"/>
      <c r="CQ589" s="144"/>
      <c r="CR589" s="144"/>
      <c r="CS589" s="142">
        <v>0</v>
      </c>
      <c r="CT589" s="142">
        <v>0</v>
      </c>
      <c r="CU589" s="142">
        <v>0</v>
      </c>
      <c r="CV589" s="142">
        <v>0</v>
      </c>
      <c r="CW589" s="142">
        <v>0</v>
      </c>
      <c r="CX589" s="142">
        <v>0</v>
      </c>
      <c r="CY589" s="142">
        <v>0</v>
      </c>
      <c r="CZ589" s="142">
        <v>0</v>
      </c>
      <c r="DA589" s="144">
        <v>0</v>
      </c>
      <c r="DB589" s="142">
        <v>0</v>
      </c>
      <c r="DC589" s="142">
        <v>0</v>
      </c>
      <c r="DD589" s="144">
        <v>0</v>
      </c>
      <c r="DE589" s="144">
        <v>0</v>
      </c>
      <c r="DF589" s="143">
        <v>0</v>
      </c>
    </row>
    <row r="590" spans="1:110" ht="12.75" hidden="1" customHeight="1" outlineLevel="2" x14ac:dyDescent="0.25">
      <c r="A590" s="141">
        <v>5631</v>
      </c>
      <c r="B590" s="141" t="s">
        <v>781</v>
      </c>
      <c r="C590" s="141"/>
      <c r="D590" s="141"/>
      <c r="E590" s="141"/>
      <c r="F590" s="142">
        <v>0</v>
      </c>
      <c r="G590" s="142">
        <v>0</v>
      </c>
      <c r="H590" s="142">
        <v>0</v>
      </c>
      <c r="I590" s="142">
        <v>0</v>
      </c>
      <c r="J590" s="142">
        <v>0</v>
      </c>
      <c r="K590" s="142">
        <v>0</v>
      </c>
      <c r="L590" s="142">
        <v>0</v>
      </c>
      <c r="M590" s="142">
        <v>0</v>
      </c>
      <c r="N590" s="142">
        <v>0</v>
      </c>
      <c r="O590" s="142">
        <v>0</v>
      </c>
      <c r="P590" s="142">
        <v>0</v>
      </c>
      <c r="Q590" s="142">
        <v>0</v>
      </c>
      <c r="R590" s="142" t="s">
        <v>61</v>
      </c>
      <c r="S590" s="142">
        <v>0</v>
      </c>
      <c r="T590" s="143">
        <v>0</v>
      </c>
      <c r="U590" s="144"/>
      <c r="V590" s="144"/>
      <c r="W590" s="144"/>
      <c r="X590" s="144"/>
      <c r="Y590" s="142">
        <v>0</v>
      </c>
      <c r="Z590" s="142">
        <v>0</v>
      </c>
      <c r="AA590" s="142">
        <v>0</v>
      </c>
      <c r="AB590" s="142">
        <v>0</v>
      </c>
      <c r="AC590" s="142">
        <v>0</v>
      </c>
      <c r="AD590" s="142">
        <v>0</v>
      </c>
      <c r="AE590" s="142">
        <v>0</v>
      </c>
      <c r="AF590" s="142">
        <v>0</v>
      </c>
      <c r="AG590" s="144">
        <v>0</v>
      </c>
      <c r="AH590" s="142">
        <v>0</v>
      </c>
      <c r="AI590" s="142">
        <v>0</v>
      </c>
      <c r="AJ590" s="144">
        <v>0</v>
      </c>
      <c r="AK590" s="144">
        <v>0</v>
      </c>
      <c r="AL590" s="143">
        <v>0</v>
      </c>
      <c r="AM590" s="144"/>
      <c r="AN590" s="144"/>
      <c r="AO590" s="144"/>
      <c r="AP590" s="144"/>
      <c r="AQ590" s="142">
        <v>0</v>
      </c>
      <c r="AR590" s="142">
        <v>0</v>
      </c>
      <c r="AS590" s="142">
        <v>0</v>
      </c>
      <c r="AT590" s="142">
        <v>0</v>
      </c>
      <c r="AU590" s="142">
        <v>0</v>
      </c>
      <c r="AV590" s="142">
        <v>0</v>
      </c>
      <c r="AW590" s="142">
        <v>0</v>
      </c>
      <c r="AX590" s="142">
        <v>0</v>
      </c>
      <c r="AY590" s="144">
        <v>0</v>
      </c>
      <c r="AZ590" s="142">
        <v>0</v>
      </c>
      <c r="BA590" s="142">
        <v>0</v>
      </c>
      <c r="BB590" s="144">
        <v>0</v>
      </c>
      <c r="BC590" s="144">
        <v>0</v>
      </c>
      <c r="BD590" s="143">
        <v>0</v>
      </c>
      <c r="BE590" s="144"/>
      <c r="BF590" s="144"/>
      <c r="BG590" s="144"/>
      <c r="BH590" s="144"/>
      <c r="BI590" s="142">
        <v>0</v>
      </c>
      <c r="BJ590" s="142">
        <v>0</v>
      </c>
      <c r="BK590" s="142">
        <v>0</v>
      </c>
      <c r="BL590" s="142">
        <v>0</v>
      </c>
      <c r="BM590" s="142">
        <v>0</v>
      </c>
      <c r="BN590" s="142">
        <v>0</v>
      </c>
      <c r="BO590" s="142">
        <v>0</v>
      </c>
      <c r="BP590" s="142">
        <v>0</v>
      </c>
      <c r="BQ590" s="144">
        <v>0</v>
      </c>
      <c r="BR590" s="142">
        <v>0</v>
      </c>
      <c r="BS590" s="142">
        <v>0</v>
      </c>
      <c r="BT590" s="144">
        <v>0</v>
      </c>
      <c r="BU590" s="144">
        <v>0</v>
      </c>
      <c r="BV590" s="143">
        <v>0</v>
      </c>
      <c r="BW590" s="144"/>
      <c r="BX590" s="144"/>
      <c r="BY590" s="144"/>
      <c r="BZ590" s="144"/>
      <c r="CA590" s="142">
        <v>0</v>
      </c>
      <c r="CB590" s="142">
        <v>0</v>
      </c>
      <c r="CC590" s="142">
        <v>0</v>
      </c>
      <c r="CD590" s="142">
        <v>0</v>
      </c>
      <c r="CE590" s="142">
        <v>0</v>
      </c>
      <c r="CF590" s="142">
        <v>0</v>
      </c>
      <c r="CG590" s="142">
        <v>0</v>
      </c>
      <c r="CH590" s="142">
        <v>0</v>
      </c>
      <c r="CI590" s="144">
        <v>0</v>
      </c>
      <c r="CJ590" s="142">
        <v>0</v>
      </c>
      <c r="CK590" s="142">
        <v>0</v>
      </c>
      <c r="CL590" s="144">
        <v>0</v>
      </c>
      <c r="CM590" s="144">
        <v>0</v>
      </c>
      <c r="CN590" s="143">
        <v>0</v>
      </c>
      <c r="CO590" s="144"/>
      <c r="CP590" s="144"/>
      <c r="CQ590" s="144"/>
      <c r="CR590" s="144"/>
      <c r="CS590" s="142">
        <v>0</v>
      </c>
      <c r="CT590" s="142">
        <v>0</v>
      </c>
      <c r="CU590" s="142">
        <v>0</v>
      </c>
      <c r="CV590" s="142">
        <v>0</v>
      </c>
      <c r="CW590" s="142">
        <v>0</v>
      </c>
      <c r="CX590" s="142">
        <v>0</v>
      </c>
      <c r="CY590" s="142">
        <v>0</v>
      </c>
      <c r="CZ590" s="142">
        <v>0</v>
      </c>
      <c r="DA590" s="144">
        <v>0</v>
      </c>
      <c r="DB590" s="142">
        <v>0</v>
      </c>
      <c r="DC590" s="142">
        <v>0</v>
      </c>
      <c r="DD590" s="144">
        <v>0</v>
      </c>
      <c r="DE590" s="144">
        <v>0</v>
      </c>
      <c r="DF590" s="143">
        <v>0</v>
      </c>
    </row>
    <row r="591" spans="1:110" ht="12.75" hidden="1" customHeight="1" outlineLevel="2" x14ac:dyDescent="0.25">
      <c r="A591" s="141">
        <v>5632</v>
      </c>
      <c r="B591" s="141" t="s">
        <v>782</v>
      </c>
      <c r="C591" s="141"/>
      <c r="D591" s="141"/>
      <c r="E591" s="141"/>
      <c r="F591" s="142">
        <v>0</v>
      </c>
      <c r="G591" s="142">
        <v>0</v>
      </c>
      <c r="H591" s="142">
        <v>0</v>
      </c>
      <c r="I591" s="142">
        <v>0</v>
      </c>
      <c r="J591" s="142">
        <v>0</v>
      </c>
      <c r="K591" s="142">
        <v>0</v>
      </c>
      <c r="L591" s="142">
        <v>0</v>
      </c>
      <c r="M591" s="142">
        <v>0</v>
      </c>
      <c r="N591" s="142">
        <v>0</v>
      </c>
      <c r="O591" s="142">
        <v>0</v>
      </c>
      <c r="P591" s="142">
        <v>0</v>
      </c>
      <c r="Q591" s="142">
        <v>0</v>
      </c>
      <c r="R591" s="142" t="s">
        <v>61</v>
      </c>
      <c r="S591" s="142">
        <v>0</v>
      </c>
      <c r="T591" s="143">
        <v>0</v>
      </c>
      <c r="U591" s="144"/>
      <c r="V591" s="144"/>
      <c r="W591" s="144"/>
      <c r="X591" s="144"/>
      <c r="Y591" s="142">
        <v>0</v>
      </c>
      <c r="Z591" s="142">
        <v>0</v>
      </c>
      <c r="AA591" s="142">
        <v>0</v>
      </c>
      <c r="AB591" s="142">
        <v>0</v>
      </c>
      <c r="AC591" s="142">
        <v>0</v>
      </c>
      <c r="AD591" s="142">
        <v>0</v>
      </c>
      <c r="AE591" s="142">
        <v>0</v>
      </c>
      <c r="AF591" s="142">
        <v>0</v>
      </c>
      <c r="AG591" s="144">
        <v>0</v>
      </c>
      <c r="AH591" s="142">
        <v>0</v>
      </c>
      <c r="AI591" s="142">
        <v>0</v>
      </c>
      <c r="AJ591" s="144">
        <v>0</v>
      </c>
      <c r="AK591" s="144">
        <v>0</v>
      </c>
      <c r="AL591" s="143">
        <v>0</v>
      </c>
      <c r="AM591" s="144"/>
      <c r="AN591" s="144"/>
      <c r="AO591" s="144"/>
      <c r="AP591" s="144"/>
      <c r="AQ591" s="142">
        <v>0</v>
      </c>
      <c r="AR591" s="142">
        <v>0</v>
      </c>
      <c r="AS591" s="142">
        <v>0</v>
      </c>
      <c r="AT591" s="142">
        <v>0</v>
      </c>
      <c r="AU591" s="142">
        <v>0</v>
      </c>
      <c r="AV591" s="142">
        <v>0</v>
      </c>
      <c r="AW591" s="142">
        <v>0</v>
      </c>
      <c r="AX591" s="142">
        <v>0</v>
      </c>
      <c r="AY591" s="144">
        <v>0</v>
      </c>
      <c r="AZ591" s="142">
        <v>0</v>
      </c>
      <c r="BA591" s="142">
        <v>0</v>
      </c>
      <c r="BB591" s="144">
        <v>0</v>
      </c>
      <c r="BC591" s="144">
        <v>0</v>
      </c>
      <c r="BD591" s="143">
        <v>0</v>
      </c>
      <c r="BE591" s="144"/>
      <c r="BF591" s="144"/>
      <c r="BG591" s="144"/>
      <c r="BH591" s="144"/>
      <c r="BI591" s="142">
        <v>0</v>
      </c>
      <c r="BJ591" s="142">
        <v>0</v>
      </c>
      <c r="BK591" s="142">
        <v>0</v>
      </c>
      <c r="BL591" s="142">
        <v>0</v>
      </c>
      <c r="BM591" s="142">
        <v>0</v>
      </c>
      <c r="BN591" s="142">
        <v>0</v>
      </c>
      <c r="BO591" s="142">
        <v>0</v>
      </c>
      <c r="BP591" s="142">
        <v>0</v>
      </c>
      <c r="BQ591" s="144">
        <v>0</v>
      </c>
      <c r="BR591" s="142">
        <v>0</v>
      </c>
      <c r="BS591" s="142">
        <v>0</v>
      </c>
      <c r="BT591" s="144">
        <v>0</v>
      </c>
      <c r="BU591" s="144">
        <v>0</v>
      </c>
      <c r="BV591" s="143">
        <v>0</v>
      </c>
      <c r="BW591" s="144"/>
      <c r="BX591" s="144"/>
      <c r="BY591" s="144"/>
      <c r="BZ591" s="144"/>
      <c r="CA591" s="142">
        <v>0</v>
      </c>
      <c r="CB591" s="142">
        <v>0</v>
      </c>
      <c r="CC591" s="142">
        <v>0</v>
      </c>
      <c r="CD591" s="142">
        <v>0</v>
      </c>
      <c r="CE591" s="142">
        <v>0</v>
      </c>
      <c r="CF591" s="142">
        <v>0</v>
      </c>
      <c r="CG591" s="142">
        <v>0</v>
      </c>
      <c r="CH591" s="142">
        <v>0</v>
      </c>
      <c r="CI591" s="144">
        <v>0</v>
      </c>
      <c r="CJ591" s="142">
        <v>0</v>
      </c>
      <c r="CK591" s="142">
        <v>0</v>
      </c>
      <c r="CL591" s="144">
        <v>0</v>
      </c>
      <c r="CM591" s="144">
        <v>0</v>
      </c>
      <c r="CN591" s="143">
        <v>0</v>
      </c>
      <c r="CO591" s="144"/>
      <c r="CP591" s="144"/>
      <c r="CQ591" s="144"/>
      <c r="CR591" s="144"/>
      <c r="CS591" s="142">
        <v>0</v>
      </c>
      <c r="CT591" s="142">
        <v>0</v>
      </c>
      <c r="CU591" s="142">
        <v>0</v>
      </c>
      <c r="CV591" s="142">
        <v>0</v>
      </c>
      <c r="CW591" s="142">
        <v>0</v>
      </c>
      <c r="CX591" s="142">
        <v>0</v>
      </c>
      <c r="CY591" s="142">
        <v>0</v>
      </c>
      <c r="CZ591" s="142">
        <v>0</v>
      </c>
      <c r="DA591" s="144">
        <v>0</v>
      </c>
      <c r="DB591" s="142">
        <v>0</v>
      </c>
      <c r="DC591" s="142">
        <v>0</v>
      </c>
      <c r="DD591" s="144">
        <v>0</v>
      </c>
      <c r="DE591" s="144">
        <v>0</v>
      </c>
      <c r="DF591" s="143">
        <v>0</v>
      </c>
    </row>
    <row r="592" spans="1:110" ht="12.75" hidden="1" customHeight="1" outlineLevel="2" x14ac:dyDescent="0.25">
      <c r="A592" s="141">
        <v>5633</v>
      </c>
      <c r="B592" s="141" t="s">
        <v>783</v>
      </c>
      <c r="C592" s="141"/>
      <c r="D592" s="141"/>
      <c r="E592" s="141"/>
      <c r="F592" s="142">
        <v>0</v>
      </c>
      <c r="G592" s="142">
        <v>0</v>
      </c>
      <c r="H592" s="142">
        <v>0</v>
      </c>
      <c r="I592" s="142">
        <v>0</v>
      </c>
      <c r="J592" s="142">
        <v>0</v>
      </c>
      <c r="K592" s="142">
        <v>0</v>
      </c>
      <c r="L592" s="142">
        <v>0</v>
      </c>
      <c r="M592" s="142">
        <v>0</v>
      </c>
      <c r="N592" s="142">
        <v>0</v>
      </c>
      <c r="O592" s="142">
        <v>0</v>
      </c>
      <c r="P592" s="142">
        <v>0</v>
      </c>
      <c r="Q592" s="142">
        <v>0</v>
      </c>
      <c r="R592" s="142" t="s">
        <v>61</v>
      </c>
      <c r="S592" s="142">
        <v>0</v>
      </c>
      <c r="T592" s="143">
        <v>0</v>
      </c>
      <c r="U592" s="144"/>
      <c r="V592" s="144"/>
      <c r="W592" s="144"/>
      <c r="X592" s="144"/>
      <c r="Y592" s="142">
        <v>0</v>
      </c>
      <c r="Z592" s="142">
        <v>0</v>
      </c>
      <c r="AA592" s="142">
        <v>0</v>
      </c>
      <c r="AB592" s="142">
        <v>0</v>
      </c>
      <c r="AC592" s="142">
        <v>0</v>
      </c>
      <c r="AD592" s="142">
        <v>0</v>
      </c>
      <c r="AE592" s="142">
        <v>0</v>
      </c>
      <c r="AF592" s="142">
        <v>0</v>
      </c>
      <c r="AG592" s="144">
        <v>0</v>
      </c>
      <c r="AH592" s="142">
        <v>0</v>
      </c>
      <c r="AI592" s="142">
        <v>0</v>
      </c>
      <c r="AJ592" s="144">
        <v>0</v>
      </c>
      <c r="AK592" s="144">
        <v>0</v>
      </c>
      <c r="AL592" s="143">
        <v>0</v>
      </c>
      <c r="AM592" s="144"/>
      <c r="AN592" s="144"/>
      <c r="AO592" s="144"/>
      <c r="AP592" s="144"/>
      <c r="AQ592" s="142">
        <v>0</v>
      </c>
      <c r="AR592" s="142">
        <v>0</v>
      </c>
      <c r="AS592" s="142">
        <v>0</v>
      </c>
      <c r="AT592" s="142">
        <v>0</v>
      </c>
      <c r="AU592" s="142">
        <v>0</v>
      </c>
      <c r="AV592" s="142">
        <v>0</v>
      </c>
      <c r="AW592" s="142">
        <v>0</v>
      </c>
      <c r="AX592" s="142">
        <v>0</v>
      </c>
      <c r="AY592" s="144">
        <v>0</v>
      </c>
      <c r="AZ592" s="142">
        <v>0</v>
      </c>
      <c r="BA592" s="142">
        <v>0</v>
      </c>
      <c r="BB592" s="144">
        <v>0</v>
      </c>
      <c r="BC592" s="144">
        <v>0</v>
      </c>
      <c r="BD592" s="143">
        <v>0</v>
      </c>
      <c r="BE592" s="144"/>
      <c r="BF592" s="144"/>
      <c r="BG592" s="144"/>
      <c r="BH592" s="144"/>
      <c r="BI592" s="142">
        <v>0</v>
      </c>
      <c r="BJ592" s="142">
        <v>0</v>
      </c>
      <c r="BK592" s="142">
        <v>0</v>
      </c>
      <c r="BL592" s="142">
        <v>0</v>
      </c>
      <c r="BM592" s="142">
        <v>0</v>
      </c>
      <c r="BN592" s="142">
        <v>0</v>
      </c>
      <c r="BO592" s="142">
        <v>0</v>
      </c>
      <c r="BP592" s="142">
        <v>0</v>
      </c>
      <c r="BQ592" s="144">
        <v>0</v>
      </c>
      <c r="BR592" s="142">
        <v>0</v>
      </c>
      <c r="BS592" s="142">
        <v>0</v>
      </c>
      <c r="BT592" s="144">
        <v>0</v>
      </c>
      <c r="BU592" s="144">
        <v>0</v>
      </c>
      <c r="BV592" s="143">
        <v>0</v>
      </c>
      <c r="BW592" s="144"/>
      <c r="BX592" s="144"/>
      <c r="BY592" s="144"/>
      <c r="BZ592" s="144"/>
      <c r="CA592" s="142">
        <v>0</v>
      </c>
      <c r="CB592" s="142">
        <v>0</v>
      </c>
      <c r="CC592" s="142">
        <v>0</v>
      </c>
      <c r="CD592" s="142">
        <v>0</v>
      </c>
      <c r="CE592" s="142">
        <v>0</v>
      </c>
      <c r="CF592" s="142">
        <v>0</v>
      </c>
      <c r="CG592" s="142">
        <v>0</v>
      </c>
      <c r="CH592" s="142">
        <v>0</v>
      </c>
      <c r="CI592" s="144">
        <v>0</v>
      </c>
      <c r="CJ592" s="142">
        <v>0</v>
      </c>
      <c r="CK592" s="142">
        <v>0</v>
      </c>
      <c r="CL592" s="144">
        <v>0</v>
      </c>
      <c r="CM592" s="144">
        <v>0</v>
      </c>
      <c r="CN592" s="143">
        <v>0</v>
      </c>
      <c r="CO592" s="144"/>
      <c r="CP592" s="144"/>
      <c r="CQ592" s="144"/>
      <c r="CR592" s="144"/>
      <c r="CS592" s="142">
        <v>0</v>
      </c>
      <c r="CT592" s="142">
        <v>0</v>
      </c>
      <c r="CU592" s="142">
        <v>0</v>
      </c>
      <c r="CV592" s="142">
        <v>0</v>
      </c>
      <c r="CW592" s="142">
        <v>0</v>
      </c>
      <c r="CX592" s="142">
        <v>0</v>
      </c>
      <c r="CY592" s="142">
        <v>0</v>
      </c>
      <c r="CZ592" s="142">
        <v>0</v>
      </c>
      <c r="DA592" s="144">
        <v>0</v>
      </c>
      <c r="DB592" s="142">
        <v>0</v>
      </c>
      <c r="DC592" s="142">
        <v>0</v>
      </c>
      <c r="DD592" s="144">
        <v>0</v>
      </c>
      <c r="DE592" s="144">
        <v>0</v>
      </c>
      <c r="DF592" s="143">
        <v>0</v>
      </c>
    </row>
    <row r="593" spans="1:110" ht="12.75" hidden="1" customHeight="1" outlineLevel="2" x14ac:dyDescent="0.25">
      <c r="A593" s="141">
        <v>5634</v>
      </c>
      <c r="B593" s="141" t="s">
        <v>784</v>
      </c>
      <c r="C593" s="141"/>
      <c r="D593" s="141"/>
      <c r="E593" s="141"/>
      <c r="F593" s="142">
        <v>0</v>
      </c>
      <c r="G593" s="142">
        <v>0</v>
      </c>
      <c r="H593" s="142">
        <v>0</v>
      </c>
      <c r="I593" s="142">
        <v>0</v>
      </c>
      <c r="J593" s="142">
        <v>0</v>
      </c>
      <c r="K593" s="142">
        <v>0</v>
      </c>
      <c r="L593" s="142">
        <v>0</v>
      </c>
      <c r="M593" s="142">
        <v>0</v>
      </c>
      <c r="N593" s="142">
        <v>0</v>
      </c>
      <c r="O593" s="142">
        <v>0</v>
      </c>
      <c r="P593" s="142">
        <v>0</v>
      </c>
      <c r="Q593" s="142">
        <v>0</v>
      </c>
      <c r="R593" s="142" t="s">
        <v>61</v>
      </c>
      <c r="S593" s="142">
        <v>0</v>
      </c>
      <c r="T593" s="143">
        <v>0</v>
      </c>
      <c r="U593" s="144"/>
      <c r="V593" s="144"/>
      <c r="W593" s="144"/>
      <c r="X593" s="144"/>
      <c r="Y593" s="142">
        <v>0</v>
      </c>
      <c r="Z593" s="142">
        <v>0</v>
      </c>
      <c r="AA593" s="142">
        <v>0</v>
      </c>
      <c r="AB593" s="142">
        <v>0</v>
      </c>
      <c r="AC593" s="142">
        <v>0</v>
      </c>
      <c r="AD593" s="142">
        <v>0</v>
      </c>
      <c r="AE593" s="142">
        <v>0</v>
      </c>
      <c r="AF593" s="142">
        <v>0</v>
      </c>
      <c r="AG593" s="144">
        <v>0</v>
      </c>
      <c r="AH593" s="142">
        <v>0</v>
      </c>
      <c r="AI593" s="142">
        <v>0</v>
      </c>
      <c r="AJ593" s="144">
        <v>0</v>
      </c>
      <c r="AK593" s="144">
        <v>0</v>
      </c>
      <c r="AL593" s="143">
        <v>0</v>
      </c>
      <c r="AM593" s="144"/>
      <c r="AN593" s="144"/>
      <c r="AO593" s="144"/>
      <c r="AP593" s="144"/>
      <c r="AQ593" s="142">
        <v>0</v>
      </c>
      <c r="AR593" s="142">
        <v>0</v>
      </c>
      <c r="AS593" s="142">
        <v>0</v>
      </c>
      <c r="AT593" s="142">
        <v>0</v>
      </c>
      <c r="AU593" s="142">
        <v>0</v>
      </c>
      <c r="AV593" s="142">
        <v>0</v>
      </c>
      <c r="AW593" s="142">
        <v>0</v>
      </c>
      <c r="AX593" s="142">
        <v>0</v>
      </c>
      <c r="AY593" s="144">
        <v>0</v>
      </c>
      <c r="AZ593" s="142">
        <v>0</v>
      </c>
      <c r="BA593" s="142">
        <v>0</v>
      </c>
      <c r="BB593" s="144">
        <v>0</v>
      </c>
      <c r="BC593" s="144">
        <v>0</v>
      </c>
      <c r="BD593" s="143">
        <v>0</v>
      </c>
      <c r="BE593" s="144"/>
      <c r="BF593" s="144"/>
      <c r="BG593" s="144"/>
      <c r="BH593" s="144"/>
      <c r="BI593" s="142">
        <v>0</v>
      </c>
      <c r="BJ593" s="142">
        <v>0</v>
      </c>
      <c r="BK593" s="142">
        <v>0</v>
      </c>
      <c r="BL593" s="142">
        <v>0</v>
      </c>
      <c r="BM593" s="142">
        <v>0</v>
      </c>
      <c r="BN593" s="142">
        <v>0</v>
      </c>
      <c r="BO593" s="142">
        <v>0</v>
      </c>
      <c r="BP593" s="142">
        <v>0</v>
      </c>
      <c r="BQ593" s="144">
        <v>0</v>
      </c>
      <c r="BR593" s="142">
        <v>0</v>
      </c>
      <c r="BS593" s="142">
        <v>0</v>
      </c>
      <c r="BT593" s="144">
        <v>0</v>
      </c>
      <c r="BU593" s="144">
        <v>0</v>
      </c>
      <c r="BV593" s="143">
        <v>0</v>
      </c>
      <c r="BW593" s="144"/>
      <c r="BX593" s="144"/>
      <c r="BY593" s="144"/>
      <c r="BZ593" s="144"/>
      <c r="CA593" s="142">
        <v>0</v>
      </c>
      <c r="CB593" s="142">
        <v>0</v>
      </c>
      <c r="CC593" s="142">
        <v>0</v>
      </c>
      <c r="CD593" s="142">
        <v>0</v>
      </c>
      <c r="CE593" s="142">
        <v>0</v>
      </c>
      <c r="CF593" s="142">
        <v>0</v>
      </c>
      <c r="CG593" s="142">
        <v>0</v>
      </c>
      <c r="CH593" s="142">
        <v>0</v>
      </c>
      <c r="CI593" s="144">
        <v>0</v>
      </c>
      <c r="CJ593" s="142">
        <v>0</v>
      </c>
      <c r="CK593" s="142">
        <v>0</v>
      </c>
      <c r="CL593" s="144">
        <v>0</v>
      </c>
      <c r="CM593" s="144">
        <v>0</v>
      </c>
      <c r="CN593" s="143">
        <v>0</v>
      </c>
      <c r="CO593" s="144"/>
      <c r="CP593" s="144"/>
      <c r="CQ593" s="144"/>
      <c r="CR593" s="144"/>
      <c r="CS593" s="142">
        <v>0</v>
      </c>
      <c r="CT593" s="142">
        <v>0</v>
      </c>
      <c r="CU593" s="142">
        <v>0</v>
      </c>
      <c r="CV593" s="142">
        <v>0</v>
      </c>
      <c r="CW593" s="142">
        <v>0</v>
      </c>
      <c r="CX593" s="142">
        <v>0</v>
      </c>
      <c r="CY593" s="142">
        <v>0</v>
      </c>
      <c r="CZ593" s="142">
        <v>0</v>
      </c>
      <c r="DA593" s="144">
        <v>0</v>
      </c>
      <c r="DB593" s="142">
        <v>0</v>
      </c>
      <c r="DC593" s="142">
        <v>0</v>
      </c>
      <c r="DD593" s="144">
        <v>0</v>
      </c>
      <c r="DE593" s="144">
        <v>0</v>
      </c>
      <c r="DF593" s="143">
        <v>0</v>
      </c>
    </row>
    <row r="594" spans="1:110" ht="12.75" hidden="1" customHeight="1" outlineLevel="2" x14ac:dyDescent="0.25">
      <c r="A594" s="141">
        <v>5635</v>
      </c>
      <c r="B594" s="141" t="s">
        <v>785</v>
      </c>
      <c r="C594" s="141"/>
      <c r="D594" s="141"/>
      <c r="E594" s="141"/>
      <c r="F594" s="142">
        <v>0</v>
      </c>
      <c r="G594" s="142">
        <v>0</v>
      </c>
      <c r="H594" s="142">
        <v>0</v>
      </c>
      <c r="I594" s="142">
        <v>0</v>
      </c>
      <c r="J594" s="142">
        <v>0</v>
      </c>
      <c r="K594" s="142">
        <v>0</v>
      </c>
      <c r="L594" s="142">
        <v>0</v>
      </c>
      <c r="M594" s="142">
        <v>0</v>
      </c>
      <c r="N594" s="142">
        <v>0</v>
      </c>
      <c r="O594" s="142">
        <v>0</v>
      </c>
      <c r="P594" s="142">
        <v>0</v>
      </c>
      <c r="Q594" s="142">
        <v>0</v>
      </c>
      <c r="R594" s="142" t="s">
        <v>61</v>
      </c>
      <c r="S594" s="142">
        <v>0</v>
      </c>
      <c r="T594" s="143">
        <v>0</v>
      </c>
      <c r="U594" s="144"/>
      <c r="V594" s="144"/>
      <c r="W594" s="144"/>
      <c r="X594" s="144"/>
      <c r="Y594" s="142">
        <v>0</v>
      </c>
      <c r="Z594" s="142">
        <v>0</v>
      </c>
      <c r="AA594" s="142">
        <v>0</v>
      </c>
      <c r="AB594" s="142">
        <v>0</v>
      </c>
      <c r="AC594" s="142">
        <v>0</v>
      </c>
      <c r="AD594" s="142">
        <v>0</v>
      </c>
      <c r="AE594" s="142">
        <v>0</v>
      </c>
      <c r="AF594" s="142">
        <v>0</v>
      </c>
      <c r="AG594" s="144">
        <v>0</v>
      </c>
      <c r="AH594" s="142">
        <v>0</v>
      </c>
      <c r="AI594" s="142">
        <v>0</v>
      </c>
      <c r="AJ594" s="144">
        <v>0</v>
      </c>
      <c r="AK594" s="144">
        <v>0</v>
      </c>
      <c r="AL594" s="143">
        <v>0</v>
      </c>
      <c r="AM594" s="144"/>
      <c r="AN594" s="144"/>
      <c r="AO594" s="144"/>
      <c r="AP594" s="144"/>
      <c r="AQ594" s="142">
        <v>0</v>
      </c>
      <c r="AR594" s="142">
        <v>0</v>
      </c>
      <c r="AS594" s="142">
        <v>0</v>
      </c>
      <c r="AT594" s="142">
        <v>0</v>
      </c>
      <c r="AU594" s="142">
        <v>0</v>
      </c>
      <c r="AV594" s="142">
        <v>0</v>
      </c>
      <c r="AW594" s="142">
        <v>0</v>
      </c>
      <c r="AX594" s="142">
        <v>0</v>
      </c>
      <c r="AY594" s="144">
        <v>0</v>
      </c>
      <c r="AZ594" s="142">
        <v>0</v>
      </c>
      <c r="BA594" s="142">
        <v>0</v>
      </c>
      <c r="BB594" s="144">
        <v>0</v>
      </c>
      <c r="BC594" s="144">
        <v>0</v>
      </c>
      <c r="BD594" s="143">
        <v>0</v>
      </c>
      <c r="BE594" s="144"/>
      <c r="BF594" s="144"/>
      <c r="BG594" s="144"/>
      <c r="BH594" s="144"/>
      <c r="BI594" s="142">
        <v>0</v>
      </c>
      <c r="BJ594" s="142">
        <v>0</v>
      </c>
      <c r="BK594" s="142">
        <v>0</v>
      </c>
      <c r="BL594" s="142">
        <v>0</v>
      </c>
      <c r="BM594" s="142">
        <v>0</v>
      </c>
      <c r="BN594" s="142">
        <v>0</v>
      </c>
      <c r="BO594" s="142">
        <v>0</v>
      </c>
      <c r="BP594" s="142">
        <v>0</v>
      </c>
      <c r="BQ594" s="144">
        <v>0</v>
      </c>
      <c r="BR594" s="142">
        <v>0</v>
      </c>
      <c r="BS594" s="142">
        <v>0</v>
      </c>
      <c r="BT594" s="144">
        <v>0</v>
      </c>
      <c r="BU594" s="144">
        <v>0</v>
      </c>
      <c r="BV594" s="143">
        <v>0</v>
      </c>
      <c r="BW594" s="144"/>
      <c r="BX594" s="144"/>
      <c r="BY594" s="144"/>
      <c r="BZ594" s="144"/>
      <c r="CA594" s="142">
        <v>0</v>
      </c>
      <c r="CB594" s="142">
        <v>0</v>
      </c>
      <c r="CC594" s="142">
        <v>0</v>
      </c>
      <c r="CD594" s="142">
        <v>0</v>
      </c>
      <c r="CE594" s="142">
        <v>0</v>
      </c>
      <c r="CF594" s="142">
        <v>0</v>
      </c>
      <c r="CG594" s="142">
        <v>0</v>
      </c>
      <c r="CH594" s="142">
        <v>0</v>
      </c>
      <c r="CI594" s="144">
        <v>0</v>
      </c>
      <c r="CJ594" s="142">
        <v>0</v>
      </c>
      <c r="CK594" s="142">
        <v>0</v>
      </c>
      <c r="CL594" s="144">
        <v>0</v>
      </c>
      <c r="CM594" s="144">
        <v>0</v>
      </c>
      <c r="CN594" s="143">
        <v>0</v>
      </c>
      <c r="CO594" s="144"/>
      <c r="CP594" s="144"/>
      <c r="CQ594" s="144"/>
      <c r="CR594" s="144"/>
      <c r="CS594" s="142">
        <v>0</v>
      </c>
      <c r="CT594" s="142">
        <v>0</v>
      </c>
      <c r="CU594" s="142">
        <v>0</v>
      </c>
      <c r="CV594" s="142">
        <v>0</v>
      </c>
      <c r="CW594" s="142">
        <v>0</v>
      </c>
      <c r="CX594" s="142">
        <v>0</v>
      </c>
      <c r="CY594" s="142">
        <v>0</v>
      </c>
      <c r="CZ594" s="142">
        <v>0</v>
      </c>
      <c r="DA594" s="144">
        <v>0</v>
      </c>
      <c r="DB594" s="142">
        <v>0</v>
      </c>
      <c r="DC594" s="142">
        <v>0</v>
      </c>
      <c r="DD594" s="144">
        <v>0</v>
      </c>
      <c r="DE594" s="144">
        <v>0</v>
      </c>
      <c r="DF594" s="143">
        <v>0</v>
      </c>
    </row>
    <row r="595" spans="1:110" ht="12.75" hidden="1" customHeight="1" outlineLevel="2" x14ac:dyDescent="0.25">
      <c r="A595" s="141">
        <v>5699</v>
      </c>
      <c r="B595" s="141" t="s">
        <v>786</v>
      </c>
      <c r="C595" s="141"/>
      <c r="D595" s="141"/>
      <c r="E595" s="141"/>
      <c r="F595" s="142">
        <v>0</v>
      </c>
      <c r="G595" s="142">
        <v>0</v>
      </c>
      <c r="H595" s="142">
        <v>0</v>
      </c>
      <c r="I595" s="142">
        <v>0</v>
      </c>
      <c r="J595" s="142">
        <v>0</v>
      </c>
      <c r="K595" s="142">
        <v>0</v>
      </c>
      <c r="L595" s="142">
        <v>0</v>
      </c>
      <c r="M595" s="142">
        <v>0</v>
      </c>
      <c r="N595" s="142">
        <v>0</v>
      </c>
      <c r="O595" s="142">
        <v>0</v>
      </c>
      <c r="P595" s="142">
        <v>0</v>
      </c>
      <c r="Q595" s="142">
        <v>0</v>
      </c>
      <c r="R595" s="142" t="s">
        <v>61</v>
      </c>
      <c r="S595" s="142">
        <v>0</v>
      </c>
      <c r="T595" s="143">
        <v>0</v>
      </c>
      <c r="U595" s="144"/>
      <c r="V595" s="144"/>
      <c r="W595" s="144"/>
      <c r="X595" s="144"/>
      <c r="Y595" s="142">
        <v>0</v>
      </c>
      <c r="Z595" s="142">
        <v>0</v>
      </c>
      <c r="AA595" s="142">
        <v>0</v>
      </c>
      <c r="AB595" s="142">
        <v>0</v>
      </c>
      <c r="AC595" s="142">
        <v>0</v>
      </c>
      <c r="AD595" s="142">
        <v>0</v>
      </c>
      <c r="AE595" s="142">
        <v>0</v>
      </c>
      <c r="AF595" s="142">
        <v>0</v>
      </c>
      <c r="AG595" s="144">
        <v>0</v>
      </c>
      <c r="AH595" s="142">
        <v>0</v>
      </c>
      <c r="AI595" s="142">
        <v>0</v>
      </c>
      <c r="AJ595" s="144">
        <v>0</v>
      </c>
      <c r="AK595" s="144">
        <v>0</v>
      </c>
      <c r="AL595" s="143">
        <v>0</v>
      </c>
      <c r="AM595" s="144"/>
      <c r="AN595" s="144"/>
      <c r="AO595" s="144"/>
      <c r="AP595" s="144"/>
      <c r="AQ595" s="142">
        <v>0</v>
      </c>
      <c r="AR595" s="142">
        <v>0</v>
      </c>
      <c r="AS595" s="142">
        <v>0</v>
      </c>
      <c r="AT595" s="142">
        <v>0</v>
      </c>
      <c r="AU595" s="142">
        <v>0</v>
      </c>
      <c r="AV595" s="142">
        <v>0</v>
      </c>
      <c r="AW595" s="142">
        <v>0</v>
      </c>
      <c r="AX595" s="142">
        <v>0</v>
      </c>
      <c r="AY595" s="144">
        <v>0</v>
      </c>
      <c r="AZ595" s="142">
        <v>0</v>
      </c>
      <c r="BA595" s="142">
        <v>0</v>
      </c>
      <c r="BB595" s="144">
        <v>0</v>
      </c>
      <c r="BC595" s="144">
        <v>0</v>
      </c>
      <c r="BD595" s="143">
        <v>0</v>
      </c>
      <c r="BE595" s="144"/>
      <c r="BF595" s="144"/>
      <c r="BG595" s="144"/>
      <c r="BH595" s="144"/>
      <c r="BI595" s="142">
        <v>0</v>
      </c>
      <c r="BJ595" s="142">
        <v>0</v>
      </c>
      <c r="BK595" s="142">
        <v>0</v>
      </c>
      <c r="BL595" s="142">
        <v>0</v>
      </c>
      <c r="BM595" s="142">
        <v>0</v>
      </c>
      <c r="BN595" s="142">
        <v>0</v>
      </c>
      <c r="BO595" s="142">
        <v>0</v>
      </c>
      <c r="BP595" s="142">
        <v>0</v>
      </c>
      <c r="BQ595" s="144">
        <v>0</v>
      </c>
      <c r="BR595" s="142">
        <v>0</v>
      </c>
      <c r="BS595" s="142">
        <v>0</v>
      </c>
      <c r="BT595" s="144">
        <v>0</v>
      </c>
      <c r="BU595" s="144">
        <v>0</v>
      </c>
      <c r="BV595" s="143">
        <v>0</v>
      </c>
      <c r="BW595" s="144"/>
      <c r="BX595" s="144"/>
      <c r="BY595" s="144"/>
      <c r="BZ595" s="144"/>
      <c r="CA595" s="142">
        <v>0</v>
      </c>
      <c r="CB595" s="142">
        <v>0</v>
      </c>
      <c r="CC595" s="142">
        <v>0</v>
      </c>
      <c r="CD595" s="142">
        <v>0</v>
      </c>
      <c r="CE595" s="142">
        <v>0</v>
      </c>
      <c r="CF595" s="142">
        <v>0</v>
      </c>
      <c r="CG595" s="142">
        <v>0</v>
      </c>
      <c r="CH595" s="142">
        <v>0</v>
      </c>
      <c r="CI595" s="144">
        <v>0</v>
      </c>
      <c r="CJ595" s="142">
        <v>0</v>
      </c>
      <c r="CK595" s="142">
        <v>0</v>
      </c>
      <c r="CL595" s="144">
        <v>0</v>
      </c>
      <c r="CM595" s="144">
        <v>0</v>
      </c>
      <c r="CN595" s="143">
        <v>0</v>
      </c>
      <c r="CO595" s="144"/>
      <c r="CP595" s="144"/>
      <c r="CQ595" s="144"/>
      <c r="CR595" s="144"/>
      <c r="CS595" s="142">
        <v>0</v>
      </c>
      <c r="CT595" s="142">
        <v>0</v>
      </c>
      <c r="CU595" s="142">
        <v>0</v>
      </c>
      <c r="CV595" s="142">
        <v>0</v>
      </c>
      <c r="CW595" s="142">
        <v>0</v>
      </c>
      <c r="CX595" s="142">
        <v>0</v>
      </c>
      <c r="CY595" s="142">
        <v>0</v>
      </c>
      <c r="CZ595" s="142">
        <v>0</v>
      </c>
      <c r="DA595" s="144">
        <v>0</v>
      </c>
      <c r="DB595" s="142">
        <v>0</v>
      </c>
      <c r="DC595" s="142">
        <v>0</v>
      </c>
      <c r="DD595" s="144">
        <v>0</v>
      </c>
      <c r="DE595" s="144">
        <v>0</v>
      </c>
      <c r="DF595" s="143">
        <v>0</v>
      </c>
    </row>
    <row r="596" spans="1:110" ht="12.75" hidden="1" customHeight="1" outlineLevel="2" x14ac:dyDescent="0.25">
      <c r="A596" s="141">
        <v>5800</v>
      </c>
      <c r="B596" s="141" t="s">
        <v>787</v>
      </c>
      <c r="C596" s="141"/>
      <c r="D596" s="141"/>
      <c r="E596" s="141"/>
      <c r="F596" s="142">
        <v>0</v>
      </c>
      <c r="G596" s="142">
        <v>0</v>
      </c>
      <c r="H596" s="142">
        <v>0</v>
      </c>
      <c r="I596" s="142">
        <v>0</v>
      </c>
      <c r="J596" s="142">
        <v>0</v>
      </c>
      <c r="K596" s="142">
        <v>0</v>
      </c>
      <c r="L596" s="142">
        <v>0</v>
      </c>
      <c r="M596" s="142">
        <v>0</v>
      </c>
      <c r="N596" s="142">
        <v>0</v>
      </c>
      <c r="O596" s="142">
        <v>0</v>
      </c>
      <c r="P596" s="142">
        <v>0</v>
      </c>
      <c r="Q596" s="142">
        <v>0</v>
      </c>
      <c r="R596" s="142" t="s">
        <v>61</v>
      </c>
      <c r="S596" s="142">
        <v>0</v>
      </c>
      <c r="T596" s="143">
        <v>0</v>
      </c>
      <c r="U596" s="144"/>
      <c r="V596" s="144"/>
      <c r="W596" s="144"/>
      <c r="X596" s="144"/>
      <c r="Y596" s="142">
        <v>0</v>
      </c>
      <c r="Z596" s="142">
        <v>0</v>
      </c>
      <c r="AA596" s="142">
        <v>0</v>
      </c>
      <c r="AB596" s="142">
        <v>0</v>
      </c>
      <c r="AC596" s="142">
        <v>0</v>
      </c>
      <c r="AD596" s="142">
        <v>0</v>
      </c>
      <c r="AE596" s="142">
        <v>0</v>
      </c>
      <c r="AF596" s="142">
        <v>0</v>
      </c>
      <c r="AG596" s="144">
        <v>0</v>
      </c>
      <c r="AH596" s="142">
        <v>0</v>
      </c>
      <c r="AI596" s="142">
        <v>0</v>
      </c>
      <c r="AJ596" s="144">
        <v>0</v>
      </c>
      <c r="AK596" s="144">
        <v>0</v>
      </c>
      <c r="AL596" s="143">
        <v>0</v>
      </c>
      <c r="AM596" s="144"/>
      <c r="AN596" s="144"/>
      <c r="AO596" s="144"/>
      <c r="AP596" s="144"/>
      <c r="AQ596" s="142">
        <v>0</v>
      </c>
      <c r="AR596" s="142">
        <v>0</v>
      </c>
      <c r="AS596" s="142">
        <v>0</v>
      </c>
      <c r="AT596" s="142">
        <v>0</v>
      </c>
      <c r="AU596" s="142">
        <v>0</v>
      </c>
      <c r="AV596" s="142">
        <v>0</v>
      </c>
      <c r="AW596" s="142">
        <v>0</v>
      </c>
      <c r="AX596" s="142">
        <v>0</v>
      </c>
      <c r="AY596" s="144">
        <v>0</v>
      </c>
      <c r="AZ596" s="142">
        <v>0</v>
      </c>
      <c r="BA596" s="142">
        <v>0</v>
      </c>
      <c r="BB596" s="144">
        <v>0</v>
      </c>
      <c r="BC596" s="144">
        <v>0</v>
      </c>
      <c r="BD596" s="143">
        <v>0</v>
      </c>
      <c r="BE596" s="144"/>
      <c r="BF596" s="144"/>
      <c r="BG596" s="144"/>
      <c r="BH596" s="144"/>
      <c r="BI596" s="142">
        <v>0</v>
      </c>
      <c r="BJ596" s="142">
        <v>0</v>
      </c>
      <c r="BK596" s="142">
        <v>0</v>
      </c>
      <c r="BL596" s="142">
        <v>0</v>
      </c>
      <c r="BM596" s="142">
        <v>0</v>
      </c>
      <c r="BN596" s="142">
        <v>0</v>
      </c>
      <c r="BO596" s="142">
        <v>0</v>
      </c>
      <c r="BP596" s="142">
        <v>0</v>
      </c>
      <c r="BQ596" s="144">
        <v>0</v>
      </c>
      <c r="BR596" s="142">
        <v>0</v>
      </c>
      <c r="BS596" s="142">
        <v>0</v>
      </c>
      <c r="BT596" s="144">
        <v>0</v>
      </c>
      <c r="BU596" s="144">
        <v>0</v>
      </c>
      <c r="BV596" s="143">
        <v>0</v>
      </c>
      <c r="BW596" s="144"/>
      <c r="BX596" s="144"/>
      <c r="BY596" s="144"/>
      <c r="BZ596" s="144"/>
      <c r="CA596" s="142">
        <v>0</v>
      </c>
      <c r="CB596" s="142">
        <v>0</v>
      </c>
      <c r="CC596" s="142">
        <v>0</v>
      </c>
      <c r="CD596" s="142">
        <v>0</v>
      </c>
      <c r="CE596" s="142">
        <v>0</v>
      </c>
      <c r="CF596" s="142">
        <v>0</v>
      </c>
      <c r="CG596" s="142">
        <v>0</v>
      </c>
      <c r="CH596" s="142">
        <v>0</v>
      </c>
      <c r="CI596" s="144">
        <v>0</v>
      </c>
      <c r="CJ596" s="142">
        <v>0</v>
      </c>
      <c r="CK596" s="142">
        <v>0</v>
      </c>
      <c r="CL596" s="144">
        <v>0</v>
      </c>
      <c r="CM596" s="144">
        <v>0</v>
      </c>
      <c r="CN596" s="143">
        <v>0</v>
      </c>
      <c r="CO596" s="144"/>
      <c r="CP596" s="144"/>
      <c r="CQ596" s="144"/>
      <c r="CR596" s="144"/>
      <c r="CS596" s="142">
        <v>0</v>
      </c>
      <c r="CT596" s="142">
        <v>0</v>
      </c>
      <c r="CU596" s="142">
        <v>0</v>
      </c>
      <c r="CV596" s="142">
        <v>0</v>
      </c>
      <c r="CW596" s="142">
        <v>0</v>
      </c>
      <c r="CX596" s="142">
        <v>0</v>
      </c>
      <c r="CY596" s="142">
        <v>0</v>
      </c>
      <c r="CZ596" s="142">
        <v>0</v>
      </c>
      <c r="DA596" s="144">
        <v>0</v>
      </c>
      <c r="DB596" s="142">
        <v>0</v>
      </c>
      <c r="DC596" s="142">
        <v>0</v>
      </c>
      <c r="DD596" s="144">
        <v>0</v>
      </c>
      <c r="DE596" s="144">
        <v>0</v>
      </c>
      <c r="DF596" s="143">
        <v>0</v>
      </c>
    </row>
    <row r="597" spans="1:110" ht="12.75" hidden="1" customHeight="1" outlineLevel="2" x14ac:dyDescent="0.25">
      <c r="A597" s="141">
        <v>5803</v>
      </c>
      <c r="B597" s="141" t="s">
        <v>788</v>
      </c>
      <c r="C597" s="141"/>
      <c r="D597" s="141"/>
      <c r="E597" s="141"/>
      <c r="F597" s="142">
        <v>0</v>
      </c>
      <c r="G597" s="142">
        <v>0</v>
      </c>
      <c r="H597" s="142">
        <v>500</v>
      </c>
      <c r="I597" s="142">
        <v>500</v>
      </c>
      <c r="J597" s="142">
        <v>500</v>
      </c>
      <c r="K597" s="142">
        <v>500</v>
      </c>
      <c r="L597" s="142">
        <v>500</v>
      </c>
      <c r="M597" s="142">
        <v>500</v>
      </c>
      <c r="N597" s="142">
        <v>500</v>
      </c>
      <c r="O597" s="142">
        <v>500</v>
      </c>
      <c r="P597" s="142">
        <v>500</v>
      </c>
      <c r="Q597" s="142">
        <v>500</v>
      </c>
      <c r="R597" s="142" t="s">
        <v>61</v>
      </c>
      <c r="S597" s="142">
        <v>5000</v>
      </c>
      <c r="T597" s="143">
        <v>0</v>
      </c>
      <c r="U597" s="144"/>
      <c r="V597" s="144"/>
      <c r="W597" s="144"/>
      <c r="X597" s="144"/>
      <c r="Y597" s="142">
        <v>0</v>
      </c>
      <c r="Z597" s="142">
        <v>0</v>
      </c>
      <c r="AA597" s="142">
        <v>515</v>
      </c>
      <c r="AB597" s="142">
        <v>515</v>
      </c>
      <c r="AC597" s="142">
        <v>515</v>
      </c>
      <c r="AD597" s="142">
        <v>515</v>
      </c>
      <c r="AE597" s="142">
        <v>515</v>
      </c>
      <c r="AF597" s="142">
        <v>515</v>
      </c>
      <c r="AG597" s="144">
        <v>515</v>
      </c>
      <c r="AH597" s="142">
        <v>515</v>
      </c>
      <c r="AI597" s="142">
        <v>515</v>
      </c>
      <c r="AJ597" s="144">
        <v>515</v>
      </c>
      <c r="AK597" s="144">
        <v>5150</v>
      </c>
      <c r="AL597" s="143">
        <v>0</v>
      </c>
      <c r="AM597" s="144"/>
      <c r="AN597" s="144"/>
      <c r="AO597" s="144"/>
      <c r="AP597" s="144"/>
      <c r="AQ597" s="142">
        <v>0</v>
      </c>
      <c r="AR597" s="142">
        <v>0</v>
      </c>
      <c r="AS597" s="142">
        <v>530.45000000000005</v>
      </c>
      <c r="AT597" s="142">
        <v>530.45000000000005</v>
      </c>
      <c r="AU597" s="142">
        <v>530.45000000000005</v>
      </c>
      <c r="AV597" s="142">
        <v>530.45000000000005</v>
      </c>
      <c r="AW597" s="142">
        <v>530.45000000000005</v>
      </c>
      <c r="AX597" s="142">
        <v>530.45000000000005</v>
      </c>
      <c r="AY597" s="144">
        <v>530.45000000000005</v>
      </c>
      <c r="AZ597" s="142">
        <v>530.45000000000005</v>
      </c>
      <c r="BA597" s="142">
        <v>530.45000000000005</v>
      </c>
      <c r="BB597" s="144">
        <v>530.45000000000005</v>
      </c>
      <c r="BC597" s="144">
        <v>5304.5</v>
      </c>
      <c r="BD597" s="143">
        <v>0</v>
      </c>
      <c r="BE597" s="144"/>
      <c r="BF597" s="144"/>
      <c r="BG597" s="144"/>
      <c r="BH597" s="144"/>
      <c r="BI597" s="142">
        <v>0</v>
      </c>
      <c r="BJ597" s="142">
        <v>0</v>
      </c>
      <c r="BK597" s="142">
        <v>546.36350000000004</v>
      </c>
      <c r="BL597" s="142">
        <v>546.36350000000004</v>
      </c>
      <c r="BM597" s="142">
        <v>546.36350000000004</v>
      </c>
      <c r="BN597" s="142">
        <v>546.36350000000004</v>
      </c>
      <c r="BO597" s="142">
        <v>546.36350000000004</v>
      </c>
      <c r="BP597" s="142">
        <v>546.36350000000004</v>
      </c>
      <c r="BQ597" s="144">
        <v>546.36350000000004</v>
      </c>
      <c r="BR597" s="142">
        <v>546.36350000000004</v>
      </c>
      <c r="BS597" s="142">
        <v>546.36350000000004</v>
      </c>
      <c r="BT597" s="144">
        <v>546.36350000000004</v>
      </c>
      <c r="BU597" s="144">
        <v>5463.6350000000002</v>
      </c>
      <c r="BV597" s="143">
        <v>0</v>
      </c>
      <c r="BW597" s="144"/>
      <c r="BX597" s="144"/>
      <c r="BY597" s="144"/>
      <c r="BZ597" s="144"/>
      <c r="CA597" s="142">
        <v>0</v>
      </c>
      <c r="CB597" s="142">
        <v>0</v>
      </c>
      <c r="CC597" s="142">
        <v>562.75440500000002</v>
      </c>
      <c r="CD597" s="142">
        <v>562.75440500000002</v>
      </c>
      <c r="CE597" s="142">
        <v>562.75440500000002</v>
      </c>
      <c r="CF597" s="142">
        <v>562.75440500000002</v>
      </c>
      <c r="CG597" s="142">
        <v>562.75440500000002</v>
      </c>
      <c r="CH597" s="142">
        <v>562.75440500000002</v>
      </c>
      <c r="CI597" s="144">
        <v>562.75440500000002</v>
      </c>
      <c r="CJ597" s="142">
        <v>562.75440500000002</v>
      </c>
      <c r="CK597" s="142">
        <v>562.75440500000002</v>
      </c>
      <c r="CL597" s="144">
        <v>562.75440500000002</v>
      </c>
      <c r="CM597" s="144">
        <v>5627.5440500000004</v>
      </c>
      <c r="CN597" s="143">
        <v>0</v>
      </c>
      <c r="CO597" s="144"/>
      <c r="CP597" s="144"/>
      <c r="CQ597" s="144"/>
      <c r="CR597" s="144"/>
      <c r="CS597" s="142">
        <v>0</v>
      </c>
      <c r="CT597" s="142">
        <v>0</v>
      </c>
      <c r="CU597" s="142">
        <v>579.63703715000008</v>
      </c>
      <c r="CV597" s="142">
        <v>579.63703715000008</v>
      </c>
      <c r="CW597" s="142">
        <v>579.63703715000008</v>
      </c>
      <c r="CX597" s="142">
        <v>579.63703715000008</v>
      </c>
      <c r="CY597" s="142">
        <v>579.63703715000008</v>
      </c>
      <c r="CZ597" s="142">
        <v>579.63703715000008</v>
      </c>
      <c r="DA597" s="144">
        <v>579.63703715000008</v>
      </c>
      <c r="DB597" s="142">
        <v>579.63703715000008</v>
      </c>
      <c r="DC597" s="142">
        <v>579.63703715000008</v>
      </c>
      <c r="DD597" s="144">
        <v>579.63703715000008</v>
      </c>
      <c r="DE597" s="144">
        <v>5796.3703715000001</v>
      </c>
      <c r="DF597" s="143">
        <v>0</v>
      </c>
    </row>
    <row r="598" spans="1:110" ht="12.75" hidden="1" customHeight="1" outlineLevel="2" x14ac:dyDescent="0.25">
      <c r="A598" s="141">
        <v>5804</v>
      </c>
      <c r="B598" s="141" t="s">
        <v>789</v>
      </c>
      <c r="C598" s="141"/>
      <c r="D598" s="141"/>
      <c r="E598" s="141"/>
      <c r="F598" s="142">
        <v>0</v>
      </c>
      <c r="G598" s="142">
        <v>0</v>
      </c>
      <c r="H598" s="142">
        <v>0</v>
      </c>
      <c r="I598" s="142">
        <v>0</v>
      </c>
      <c r="J598" s="142">
        <v>0</v>
      </c>
      <c r="K598" s="142">
        <v>0</v>
      </c>
      <c r="L598" s="142">
        <v>0</v>
      </c>
      <c r="M598" s="142">
        <v>0</v>
      </c>
      <c r="N598" s="142">
        <v>0</v>
      </c>
      <c r="O598" s="142">
        <v>0</v>
      </c>
      <c r="P598" s="142">
        <v>0</v>
      </c>
      <c r="Q598" s="142">
        <v>0</v>
      </c>
      <c r="R598" s="142" t="s">
        <v>61</v>
      </c>
      <c r="S598" s="142">
        <v>0</v>
      </c>
      <c r="T598" s="143">
        <v>0</v>
      </c>
      <c r="U598" s="144"/>
      <c r="V598" s="144"/>
      <c r="W598" s="144"/>
      <c r="X598" s="144"/>
      <c r="Y598" s="142">
        <v>0</v>
      </c>
      <c r="Z598" s="142">
        <v>0</v>
      </c>
      <c r="AA598" s="142">
        <v>0</v>
      </c>
      <c r="AB598" s="142">
        <v>0</v>
      </c>
      <c r="AC598" s="142">
        <v>0</v>
      </c>
      <c r="AD598" s="142">
        <v>0</v>
      </c>
      <c r="AE598" s="142">
        <v>0</v>
      </c>
      <c r="AF598" s="142">
        <v>0</v>
      </c>
      <c r="AG598" s="144">
        <v>0</v>
      </c>
      <c r="AH598" s="142">
        <v>0</v>
      </c>
      <c r="AI598" s="142">
        <v>0</v>
      </c>
      <c r="AJ598" s="144">
        <v>0</v>
      </c>
      <c r="AK598" s="144">
        <v>0</v>
      </c>
      <c r="AL598" s="143">
        <v>0</v>
      </c>
      <c r="AM598" s="144"/>
      <c r="AN598" s="144"/>
      <c r="AO598" s="144"/>
      <c r="AP598" s="144"/>
      <c r="AQ598" s="142">
        <v>0</v>
      </c>
      <c r="AR598" s="142">
        <v>0</v>
      </c>
      <c r="AS598" s="142">
        <v>0</v>
      </c>
      <c r="AT598" s="142">
        <v>0</v>
      </c>
      <c r="AU598" s="142">
        <v>0</v>
      </c>
      <c r="AV598" s="142">
        <v>0</v>
      </c>
      <c r="AW598" s="142">
        <v>0</v>
      </c>
      <c r="AX598" s="142">
        <v>0</v>
      </c>
      <c r="AY598" s="144">
        <v>0</v>
      </c>
      <c r="AZ598" s="142">
        <v>0</v>
      </c>
      <c r="BA598" s="142">
        <v>0</v>
      </c>
      <c r="BB598" s="144">
        <v>0</v>
      </c>
      <c r="BC598" s="144">
        <v>0</v>
      </c>
      <c r="BD598" s="143">
        <v>0</v>
      </c>
      <c r="BE598" s="144"/>
      <c r="BF598" s="144"/>
      <c r="BG598" s="144"/>
      <c r="BH598" s="144"/>
      <c r="BI598" s="142">
        <v>0</v>
      </c>
      <c r="BJ598" s="142">
        <v>0</v>
      </c>
      <c r="BK598" s="142">
        <v>0</v>
      </c>
      <c r="BL598" s="142">
        <v>0</v>
      </c>
      <c r="BM598" s="142">
        <v>0</v>
      </c>
      <c r="BN598" s="142">
        <v>0</v>
      </c>
      <c r="BO598" s="142">
        <v>0</v>
      </c>
      <c r="BP598" s="142">
        <v>0</v>
      </c>
      <c r="BQ598" s="144">
        <v>0</v>
      </c>
      <c r="BR598" s="142">
        <v>0</v>
      </c>
      <c r="BS598" s="142">
        <v>0</v>
      </c>
      <c r="BT598" s="144">
        <v>0</v>
      </c>
      <c r="BU598" s="144">
        <v>0</v>
      </c>
      <c r="BV598" s="143">
        <v>0</v>
      </c>
      <c r="BW598" s="144"/>
      <c r="BX598" s="144"/>
      <c r="BY598" s="144"/>
      <c r="BZ598" s="144"/>
      <c r="CA598" s="142">
        <v>0</v>
      </c>
      <c r="CB598" s="142">
        <v>0</v>
      </c>
      <c r="CC598" s="142">
        <v>0</v>
      </c>
      <c r="CD598" s="142">
        <v>0</v>
      </c>
      <c r="CE598" s="142">
        <v>0</v>
      </c>
      <c r="CF598" s="142">
        <v>0</v>
      </c>
      <c r="CG598" s="142">
        <v>0</v>
      </c>
      <c r="CH598" s="142">
        <v>0</v>
      </c>
      <c r="CI598" s="144">
        <v>0</v>
      </c>
      <c r="CJ598" s="142">
        <v>0</v>
      </c>
      <c r="CK598" s="142">
        <v>0</v>
      </c>
      <c r="CL598" s="144">
        <v>0</v>
      </c>
      <c r="CM598" s="144">
        <v>0</v>
      </c>
      <c r="CN598" s="143">
        <v>0</v>
      </c>
      <c r="CO598" s="144"/>
      <c r="CP598" s="144"/>
      <c r="CQ598" s="144"/>
      <c r="CR598" s="144"/>
      <c r="CS598" s="142">
        <v>0</v>
      </c>
      <c r="CT598" s="142">
        <v>0</v>
      </c>
      <c r="CU598" s="142">
        <v>0</v>
      </c>
      <c r="CV598" s="142">
        <v>0</v>
      </c>
      <c r="CW598" s="142">
        <v>0</v>
      </c>
      <c r="CX598" s="142">
        <v>0</v>
      </c>
      <c r="CY598" s="142">
        <v>0</v>
      </c>
      <c r="CZ598" s="142">
        <v>0</v>
      </c>
      <c r="DA598" s="144">
        <v>0</v>
      </c>
      <c r="DB598" s="142">
        <v>0</v>
      </c>
      <c r="DC598" s="142">
        <v>0</v>
      </c>
      <c r="DD598" s="144">
        <v>0</v>
      </c>
      <c r="DE598" s="144">
        <v>0</v>
      </c>
      <c r="DF598" s="143">
        <v>0</v>
      </c>
    </row>
    <row r="599" spans="1:110" ht="12.75" hidden="1" customHeight="1" outlineLevel="2" x14ac:dyDescent="0.25">
      <c r="A599" s="141">
        <v>5805</v>
      </c>
      <c r="B599" s="141" t="s">
        <v>790</v>
      </c>
      <c r="C599" s="141"/>
      <c r="D599" s="141"/>
      <c r="E599" s="141"/>
      <c r="F599" s="142">
        <v>0</v>
      </c>
      <c r="G599" s="142">
        <v>0</v>
      </c>
      <c r="H599" s="142">
        <v>0</v>
      </c>
      <c r="I599" s="142">
        <v>0</v>
      </c>
      <c r="J599" s="142">
        <v>0</v>
      </c>
      <c r="K599" s="142">
        <v>0</v>
      </c>
      <c r="L599" s="142">
        <v>0</v>
      </c>
      <c r="M599" s="142">
        <v>0</v>
      </c>
      <c r="N599" s="142">
        <v>0</v>
      </c>
      <c r="O599" s="142">
        <v>0</v>
      </c>
      <c r="P599" s="142">
        <v>0</v>
      </c>
      <c r="Q599" s="142">
        <v>0</v>
      </c>
      <c r="R599" s="142" t="s">
        <v>61</v>
      </c>
      <c r="S599" s="142">
        <v>0</v>
      </c>
      <c r="T599" s="143">
        <v>0</v>
      </c>
      <c r="U599" s="144"/>
      <c r="V599" s="144"/>
      <c r="W599" s="144"/>
      <c r="X599" s="144"/>
      <c r="Y599" s="142">
        <v>0</v>
      </c>
      <c r="Z599" s="142">
        <v>0</v>
      </c>
      <c r="AA599" s="142">
        <v>0</v>
      </c>
      <c r="AB599" s="142">
        <v>0</v>
      </c>
      <c r="AC599" s="142">
        <v>0</v>
      </c>
      <c r="AD599" s="142">
        <v>0</v>
      </c>
      <c r="AE599" s="142">
        <v>0</v>
      </c>
      <c r="AF599" s="142">
        <v>0</v>
      </c>
      <c r="AG599" s="144">
        <v>0</v>
      </c>
      <c r="AH599" s="142">
        <v>0</v>
      </c>
      <c r="AI599" s="142">
        <v>0</v>
      </c>
      <c r="AJ599" s="144">
        <v>0</v>
      </c>
      <c r="AK599" s="144">
        <v>0</v>
      </c>
      <c r="AL599" s="143">
        <v>0</v>
      </c>
      <c r="AM599" s="144"/>
      <c r="AN599" s="144"/>
      <c r="AO599" s="144"/>
      <c r="AP599" s="144"/>
      <c r="AQ599" s="142">
        <v>0</v>
      </c>
      <c r="AR599" s="142">
        <v>0</v>
      </c>
      <c r="AS599" s="142">
        <v>0</v>
      </c>
      <c r="AT599" s="142">
        <v>0</v>
      </c>
      <c r="AU599" s="142">
        <v>0</v>
      </c>
      <c r="AV599" s="142">
        <v>0</v>
      </c>
      <c r="AW599" s="142">
        <v>0</v>
      </c>
      <c r="AX599" s="142">
        <v>0</v>
      </c>
      <c r="AY599" s="144">
        <v>0</v>
      </c>
      <c r="AZ599" s="142">
        <v>0</v>
      </c>
      <c r="BA599" s="142">
        <v>0</v>
      </c>
      <c r="BB599" s="144">
        <v>0</v>
      </c>
      <c r="BC599" s="144">
        <v>0</v>
      </c>
      <c r="BD599" s="143">
        <v>0</v>
      </c>
      <c r="BE599" s="144"/>
      <c r="BF599" s="144"/>
      <c r="BG599" s="144"/>
      <c r="BH599" s="144"/>
      <c r="BI599" s="142">
        <v>0</v>
      </c>
      <c r="BJ599" s="142">
        <v>0</v>
      </c>
      <c r="BK599" s="142">
        <v>0</v>
      </c>
      <c r="BL599" s="142">
        <v>0</v>
      </c>
      <c r="BM599" s="142">
        <v>0</v>
      </c>
      <c r="BN599" s="142">
        <v>0</v>
      </c>
      <c r="BO599" s="142">
        <v>0</v>
      </c>
      <c r="BP599" s="142">
        <v>0</v>
      </c>
      <c r="BQ599" s="144">
        <v>0</v>
      </c>
      <c r="BR599" s="142">
        <v>0</v>
      </c>
      <c r="BS599" s="142">
        <v>0</v>
      </c>
      <c r="BT599" s="144">
        <v>0</v>
      </c>
      <c r="BU599" s="144">
        <v>0</v>
      </c>
      <c r="BV599" s="143">
        <v>0</v>
      </c>
      <c r="BW599" s="144"/>
      <c r="BX599" s="144"/>
      <c r="BY599" s="144"/>
      <c r="BZ599" s="144"/>
      <c r="CA599" s="142">
        <v>0</v>
      </c>
      <c r="CB599" s="142">
        <v>0</v>
      </c>
      <c r="CC599" s="142">
        <v>0</v>
      </c>
      <c r="CD599" s="142">
        <v>0</v>
      </c>
      <c r="CE599" s="142">
        <v>0</v>
      </c>
      <c r="CF599" s="142">
        <v>0</v>
      </c>
      <c r="CG599" s="142">
        <v>0</v>
      </c>
      <c r="CH599" s="142">
        <v>0</v>
      </c>
      <c r="CI599" s="144">
        <v>0</v>
      </c>
      <c r="CJ599" s="142">
        <v>0</v>
      </c>
      <c r="CK599" s="142">
        <v>0</v>
      </c>
      <c r="CL599" s="144">
        <v>0</v>
      </c>
      <c r="CM599" s="144">
        <v>0</v>
      </c>
      <c r="CN599" s="143">
        <v>0</v>
      </c>
      <c r="CO599" s="144"/>
      <c r="CP599" s="144"/>
      <c r="CQ599" s="144"/>
      <c r="CR599" s="144"/>
      <c r="CS599" s="142">
        <v>0</v>
      </c>
      <c r="CT599" s="142">
        <v>0</v>
      </c>
      <c r="CU599" s="142">
        <v>0</v>
      </c>
      <c r="CV599" s="142">
        <v>0</v>
      </c>
      <c r="CW599" s="142">
        <v>0</v>
      </c>
      <c r="CX599" s="142">
        <v>0</v>
      </c>
      <c r="CY599" s="142">
        <v>0</v>
      </c>
      <c r="CZ599" s="142">
        <v>0</v>
      </c>
      <c r="DA599" s="144">
        <v>0</v>
      </c>
      <c r="DB599" s="142">
        <v>0</v>
      </c>
      <c r="DC599" s="142">
        <v>0</v>
      </c>
      <c r="DD599" s="144">
        <v>0</v>
      </c>
      <c r="DE599" s="144">
        <v>0</v>
      </c>
      <c r="DF599" s="143">
        <v>0</v>
      </c>
    </row>
    <row r="600" spans="1:110" ht="12.75" hidden="1" customHeight="1" outlineLevel="2" x14ac:dyDescent="0.25">
      <c r="A600" s="141">
        <v>5806</v>
      </c>
      <c r="B600" s="141" t="s">
        <v>791</v>
      </c>
      <c r="C600" s="141"/>
      <c r="D600" s="141"/>
      <c r="E600" s="141"/>
      <c r="F600" s="142">
        <v>0</v>
      </c>
      <c r="G600" s="142">
        <v>0</v>
      </c>
      <c r="H600" s="142">
        <v>0</v>
      </c>
      <c r="I600" s="142">
        <v>0</v>
      </c>
      <c r="J600" s="142">
        <v>0</v>
      </c>
      <c r="K600" s="142">
        <v>0</v>
      </c>
      <c r="L600" s="142">
        <v>0</v>
      </c>
      <c r="M600" s="142">
        <v>0</v>
      </c>
      <c r="N600" s="142">
        <v>0</v>
      </c>
      <c r="O600" s="142">
        <v>0</v>
      </c>
      <c r="P600" s="142">
        <v>0</v>
      </c>
      <c r="Q600" s="142">
        <v>0</v>
      </c>
      <c r="R600" s="142" t="s">
        <v>61</v>
      </c>
      <c r="S600" s="142">
        <v>0</v>
      </c>
      <c r="T600" s="143">
        <v>0</v>
      </c>
      <c r="U600" s="144"/>
      <c r="V600" s="144"/>
      <c r="W600" s="144"/>
      <c r="X600" s="144"/>
      <c r="Y600" s="142">
        <v>0</v>
      </c>
      <c r="Z600" s="142">
        <v>0</v>
      </c>
      <c r="AA600" s="142">
        <v>0</v>
      </c>
      <c r="AB600" s="142">
        <v>0</v>
      </c>
      <c r="AC600" s="142">
        <v>0</v>
      </c>
      <c r="AD600" s="142">
        <v>0</v>
      </c>
      <c r="AE600" s="142">
        <v>0</v>
      </c>
      <c r="AF600" s="142">
        <v>0</v>
      </c>
      <c r="AG600" s="144">
        <v>0</v>
      </c>
      <c r="AH600" s="142">
        <v>0</v>
      </c>
      <c r="AI600" s="142">
        <v>0</v>
      </c>
      <c r="AJ600" s="144">
        <v>0</v>
      </c>
      <c r="AK600" s="144">
        <v>0</v>
      </c>
      <c r="AL600" s="143">
        <v>0</v>
      </c>
      <c r="AM600" s="144"/>
      <c r="AN600" s="144"/>
      <c r="AO600" s="144"/>
      <c r="AP600" s="144"/>
      <c r="AQ600" s="142">
        <v>0</v>
      </c>
      <c r="AR600" s="142">
        <v>0</v>
      </c>
      <c r="AS600" s="142">
        <v>0</v>
      </c>
      <c r="AT600" s="142">
        <v>0</v>
      </c>
      <c r="AU600" s="142">
        <v>0</v>
      </c>
      <c r="AV600" s="142">
        <v>0</v>
      </c>
      <c r="AW600" s="142">
        <v>0</v>
      </c>
      <c r="AX600" s="142">
        <v>0</v>
      </c>
      <c r="AY600" s="144">
        <v>0</v>
      </c>
      <c r="AZ600" s="142">
        <v>0</v>
      </c>
      <c r="BA600" s="142">
        <v>0</v>
      </c>
      <c r="BB600" s="144">
        <v>0</v>
      </c>
      <c r="BC600" s="144">
        <v>0</v>
      </c>
      <c r="BD600" s="143">
        <v>0</v>
      </c>
      <c r="BE600" s="144"/>
      <c r="BF600" s="144"/>
      <c r="BG600" s="144"/>
      <c r="BH600" s="144"/>
      <c r="BI600" s="142">
        <v>0</v>
      </c>
      <c r="BJ600" s="142">
        <v>0</v>
      </c>
      <c r="BK600" s="142">
        <v>0</v>
      </c>
      <c r="BL600" s="142">
        <v>0</v>
      </c>
      <c r="BM600" s="142">
        <v>0</v>
      </c>
      <c r="BN600" s="142">
        <v>0</v>
      </c>
      <c r="BO600" s="142">
        <v>0</v>
      </c>
      <c r="BP600" s="142">
        <v>0</v>
      </c>
      <c r="BQ600" s="144">
        <v>0</v>
      </c>
      <c r="BR600" s="142">
        <v>0</v>
      </c>
      <c r="BS600" s="142">
        <v>0</v>
      </c>
      <c r="BT600" s="144">
        <v>0</v>
      </c>
      <c r="BU600" s="144">
        <v>0</v>
      </c>
      <c r="BV600" s="143">
        <v>0</v>
      </c>
      <c r="BW600" s="144"/>
      <c r="BX600" s="144"/>
      <c r="BY600" s="144"/>
      <c r="BZ600" s="144"/>
      <c r="CA600" s="142">
        <v>0</v>
      </c>
      <c r="CB600" s="142">
        <v>0</v>
      </c>
      <c r="CC600" s="142">
        <v>0</v>
      </c>
      <c r="CD600" s="142">
        <v>0</v>
      </c>
      <c r="CE600" s="142">
        <v>0</v>
      </c>
      <c r="CF600" s="142">
        <v>0</v>
      </c>
      <c r="CG600" s="142">
        <v>0</v>
      </c>
      <c r="CH600" s="142">
        <v>0</v>
      </c>
      <c r="CI600" s="144">
        <v>0</v>
      </c>
      <c r="CJ600" s="142">
        <v>0</v>
      </c>
      <c r="CK600" s="142">
        <v>0</v>
      </c>
      <c r="CL600" s="144">
        <v>0</v>
      </c>
      <c r="CM600" s="144">
        <v>0</v>
      </c>
      <c r="CN600" s="143">
        <v>0</v>
      </c>
      <c r="CO600" s="144"/>
      <c r="CP600" s="144"/>
      <c r="CQ600" s="144"/>
      <c r="CR600" s="144"/>
      <c r="CS600" s="142">
        <v>0</v>
      </c>
      <c r="CT600" s="142">
        <v>0</v>
      </c>
      <c r="CU600" s="142">
        <v>0</v>
      </c>
      <c r="CV600" s="142">
        <v>0</v>
      </c>
      <c r="CW600" s="142">
        <v>0</v>
      </c>
      <c r="CX600" s="142">
        <v>0</v>
      </c>
      <c r="CY600" s="142">
        <v>0</v>
      </c>
      <c r="CZ600" s="142">
        <v>0</v>
      </c>
      <c r="DA600" s="144">
        <v>0</v>
      </c>
      <c r="DB600" s="142">
        <v>0</v>
      </c>
      <c r="DC600" s="142">
        <v>0</v>
      </c>
      <c r="DD600" s="144">
        <v>0</v>
      </c>
      <c r="DE600" s="144">
        <v>0</v>
      </c>
      <c r="DF600" s="143">
        <v>0</v>
      </c>
    </row>
    <row r="601" spans="1:110" ht="12.75" hidden="1" customHeight="1" outlineLevel="2" x14ac:dyDescent="0.25">
      <c r="A601" s="141">
        <v>5807</v>
      </c>
      <c r="B601" s="141" t="s">
        <v>792</v>
      </c>
      <c r="C601" s="141"/>
      <c r="D601" s="141"/>
      <c r="E601" s="141"/>
      <c r="F601" s="142">
        <v>0</v>
      </c>
      <c r="G601" s="142">
        <v>0</v>
      </c>
      <c r="H601" s="142">
        <v>0</v>
      </c>
      <c r="I601" s="142">
        <v>0</v>
      </c>
      <c r="J601" s="142">
        <v>0</v>
      </c>
      <c r="K601" s="142">
        <v>0</v>
      </c>
      <c r="L601" s="142">
        <v>0</v>
      </c>
      <c r="M601" s="142">
        <v>0</v>
      </c>
      <c r="N601" s="142">
        <v>0</v>
      </c>
      <c r="O601" s="142">
        <v>0</v>
      </c>
      <c r="P601" s="142">
        <v>0</v>
      </c>
      <c r="Q601" s="142">
        <v>0</v>
      </c>
      <c r="R601" s="142" t="s">
        <v>61</v>
      </c>
      <c r="S601" s="142">
        <v>0</v>
      </c>
      <c r="T601" s="143">
        <v>0</v>
      </c>
      <c r="U601" s="144"/>
      <c r="V601" s="144"/>
      <c r="W601" s="144"/>
      <c r="X601" s="144"/>
      <c r="Y601" s="142">
        <v>0</v>
      </c>
      <c r="Z601" s="142">
        <v>0</v>
      </c>
      <c r="AA601" s="142">
        <v>0</v>
      </c>
      <c r="AB601" s="142">
        <v>0</v>
      </c>
      <c r="AC601" s="142">
        <v>0</v>
      </c>
      <c r="AD601" s="142">
        <v>0</v>
      </c>
      <c r="AE601" s="142">
        <v>0</v>
      </c>
      <c r="AF601" s="142">
        <v>0</v>
      </c>
      <c r="AG601" s="144">
        <v>0</v>
      </c>
      <c r="AH601" s="142">
        <v>0</v>
      </c>
      <c r="AI601" s="142">
        <v>0</v>
      </c>
      <c r="AJ601" s="144">
        <v>0</v>
      </c>
      <c r="AK601" s="144">
        <v>0</v>
      </c>
      <c r="AL601" s="143">
        <v>0</v>
      </c>
      <c r="AM601" s="144"/>
      <c r="AN601" s="144"/>
      <c r="AO601" s="144"/>
      <c r="AP601" s="144"/>
      <c r="AQ601" s="142">
        <v>0</v>
      </c>
      <c r="AR601" s="142">
        <v>0</v>
      </c>
      <c r="AS601" s="142">
        <v>0</v>
      </c>
      <c r="AT601" s="142">
        <v>0</v>
      </c>
      <c r="AU601" s="142">
        <v>0</v>
      </c>
      <c r="AV601" s="142">
        <v>0</v>
      </c>
      <c r="AW601" s="142">
        <v>0</v>
      </c>
      <c r="AX601" s="142">
        <v>0</v>
      </c>
      <c r="AY601" s="144">
        <v>0</v>
      </c>
      <c r="AZ601" s="142">
        <v>0</v>
      </c>
      <c r="BA601" s="142">
        <v>0</v>
      </c>
      <c r="BB601" s="144">
        <v>0</v>
      </c>
      <c r="BC601" s="144">
        <v>0</v>
      </c>
      <c r="BD601" s="143">
        <v>0</v>
      </c>
      <c r="BE601" s="144"/>
      <c r="BF601" s="144"/>
      <c r="BG601" s="144"/>
      <c r="BH601" s="144"/>
      <c r="BI601" s="142">
        <v>0</v>
      </c>
      <c r="BJ601" s="142">
        <v>0</v>
      </c>
      <c r="BK601" s="142">
        <v>0</v>
      </c>
      <c r="BL601" s="142">
        <v>0</v>
      </c>
      <c r="BM601" s="142">
        <v>0</v>
      </c>
      <c r="BN601" s="142">
        <v>0</v>
      </c>
      <c r="BO601" s="142">
        <v>0</v>
      </c>
      <c r="BP601" s="142">
        <v>0</v>
      </c>
      <c r="BQ601" s="144">
        <v>0</v>
      </c>
      <c r="BR601" s="142">
        <v>0</v>
      </c>
      <c r="BS601" s="142">
        <v>0</v>
      </c>
      <c r="BT601" s="144">
        <v>0</v>
      </c>
      <c r="BU601" s="144">
        <v>0</v>
      </c>
      <c r="BV601" s="143">
        <v>0</v>
      </c>
      <c r="BW601" s="144"/>
      <c r="BX601" s="144"/>
      <c r="BY601" s="144"/>
      <c r="BZ601" s="144"/>
      <c r="CA601" s="142">
        <v>0</v>
      </c>
      <c r="CB601" s="142">
        <v>0</v>
      </c>
      <c r="CC601" s="142">
        <v>0</v>
      </c>
      <c r="CD601" s="142">
        <v>0</v>
      </c>
      <c r="CE601" s="142">
        <v>0</v>
      </c>
      <c r="CF601" s="142">
        <v>0</v>
      </c>
      <c r="CG601" s="142">
        <v>0</v>
      </c>
      <c r="CH601" s="142">
        <v>0</v>
      </c>
      <c r="CI601" s="144">
        <v>0</v>
      </c>
      <c r="CJ601" s="142">
        <v>0</v>
      </c>
      <c r="CK601" s="142">
        <v>0</v>
      </c>
      <c r="CL601" s="144">
        <v>0</v>
      </c>
      <c r="CM601" s="144">
        <v>0</v>
      </c>
      <c r="CN601" s="143">
        <v>0</v>
      </c>
      <c r="CO601" s="144"/>
      <c r="CP601" s="144"/>
      <c r="CQ601" s="144"/>
      <c r="CR601" s="144"/>
      <c r="CS601" s="142">
        <v>0</v>
      </c>
      <c r="CT601" s="142">
        <v>0</v>
      </c>
      <c r="CU601" s="142">
        <v>0</v>
      </c>
      <c r="CV601" s="142">
        <v>0</v>
      </c>
      <c r="CW601" s="142">
        <v>0</v>
      </c>
      <c r="CX601" s="142">
        <v>0</v>
      </c>
      <c r="CY601" s="142">
        <v>0</v>
      </c>
      <c r="CZ601" s="142">
        <v>0</v>
      </c>
      <c r="DA601" s="144">
        <v>0</v>
      </c>
      <c r="DB601" s="142">
        <v>0</v>
      </c>
      <c r="DC601" s="142">
        <v>0</v>
      </c>
      <c r="DD601" s="144">
        <v>0</v>
      </c>
      <c r="DE601" s="144">
        <v>0</v>
      </c>
      <c r="DF601" s="143">
        <v>0</v>
      </c>
    </row>
    <row r="602" spans="1:110" ht="12.75" hidden="1" customHeight="1" outlineLevel="2" x14ac:dyDescent="0.25">
      <c r="A602" s="141">
        <v>5808</v>
      </c>
      <c r="B602" s="141" t="s">
        <v>793</v>
      </c>
      <c r="C602" s="141"/>
      <c r="D602" s="141"/>
      <c r="E602" s="141"/>
      <c r="F602" s="142">
        <v>0</v>
      </c>
      <c r="G602" s="142">
        <v>0</v>
      </c>
      <c r="H602" s="142">
        <v>0</v>
      </c>
      <c r="I602" s="142">
        <v>0</v>
      </c>
      <c r="J602" s="142">
        <v>0</v>
      </c>
      <c r="K602" s="142">
        <v>0</v>
      </c>
      <c r="L602" s="142">
        <v>0</v>
      </c>
      <c r="M602" s="142">
        <v>0</v>
      </c>
      <c r="N602" s="142">
        <v>0</v>
      </c>
      <c r="O602" s="142">
        <v>0</v>
      </c>
      <c r="P602" s="142">
        <v>0</v>
      </c>
      <c r="Q602" s="142">
        <v>0</v>
      </c>
      <c r="R602" s="142" t="s">
        <v>61</v>
      </c>
      <c r="S602" s="142">
        <v>0</v>
      </c>
      <c r="T602" s="143">
        <v>0</v>
      </c>
      <c r="U602" s="144"/>
      <c r="V602" s="144"/>
      <c r="W602" s="144"/>
      <c r="X602" s="144"/>
      <c r="Y602" s="142">
        <v>0</v>
      </c>
      <c r="Z602" s="142">
        <v>0</v>
      </c>
      <c r="AA602" s="142">
        <v>0</v>
      </c>
      <c r="AB602" s="142">
        <v>0</v>
      </c>
      <c r="AC602" s="142">
        <v>0</v>
      </c>
      <c r="AD602" s="142">
        <v>0</v>
      </c>
      <c r="AE602" s="142">
        <v>0</v>
      </c>
      <c r="AF602" s="142">
        <v>0</v>
      </c>
      <c r="AG602" s="144">
        <v>0</v>
      </c>
      <c r="AH602" s="142">
        <v>0</v>
      </c>
      <c r="AI602" s="142">
        <v>0</v>
      </c>
      <c r="AJ602" s="144">
        <v>0</v>
      </c>
      <c r="AK602" s="144">
        <v>0</v>
      </c>
      <c r="AL602" s="143">
        <v>0</v>
      </c>
      <c r="AM602" s="144"/>
      <c r="AN602" s="144"/>
      <c r="AO602" s="144"/>
      <c r="AP602" s="144"/>
      <c r="AQ602" s="142">
        <v>0</v>
      </c>
      <c r="AR602" s="142">
        <v>0</v>
      </c>
      <c r="AS602" s="142">
        <v>0</v>
      </c>
      <c r="AT602" s="142">
        <v>0</v>
      </c>
      <c r="AU602" s="142">
        <v>0</v>
      </c>
      <c r="AV602" s="142">
        <v>0</v>
      </c>
      <c r="AW602" s="142">
        <v>0</v>
      </c>
      <c r="AX602" s="142">
        <v>0</v>
      </c>
      <c r="AY602" s="144">
        <v>0</v>
      </c>
      <c r="AZ602" s="142">
        <v>0</v>
      </c>
      <c r="BA602" s="142">
        <v>0</v>
      </c>
      <c r="BB602" s="144">
        <v>0</v>
      </c>
      <c r="BC602" s="144">
        <v>0</v>
      </c>
      <c r="BD602" s="143">
        <v>0</v>
      </c>
      <c r="BE602" s="144"/>
      <c r="BF602" s="144"/>
      <c r="BG602" s="144"/>
      <c r="BH602" s="144"/>
      <c r="BI602" s="142">
        <v>0</v>
      </c>
      <c r="BJ602" s="142">
        <v>0</v>
      </c>
      <c r="BK602" s="142">
        <v>0</v>
      </c>
      <c r="BL602" s="142">
        <v>0</v>
      </c>
      <c r="BM602" s="142">
        <v>0</v>
      </c>
      <c r="BN602" s="142">
        <v>0</v>
      </c>
      <c r="BO602" s="142">
        <v>0</v>
      </c>
      <c r="BP602" s="142">
        <v>0</v>
      </c>
      <c r="BQ602" s="144">
        <v>0</v>
      </c>
      <c r="BR602" s="142">
        <v>0</v>
      </c>
      <c r="BS602" s="142">
        <v>0</v>
      </c>
      <c r="BT602" s="144">
        <v>0</v>
      </c>
      <c r="BU602" s="144">
        <v>0</v>
      </c>
      <c r="BV602" s="143">
        <v>0</v>
      </c>
      <c r="BW602" s="144"/>
      <c r="BX602" s="144"/>
      <c r="BY602" s="144"/>
      <c r="BZ602" s="144"/>
      <c r="CA602" s="142">
        <v>0</v>
      </c>
      <c r="CB602" s="142">
        <v>0</v>
      </c>
      <c r="CC602" s="142">
        <v>0</v>
      </c>
      <c r="CD602" s="142">
        <v>0</v>
      </c>
      <c r="CE602" s="142">
        <v>0</v>
      </c>
      <c r="CF602" s="142">
        <v>0</v>
      </c>
      <c r="CG602" s="142">
        <v>0</v>
      </c>
      <c r="CH602" s="142">
        <v>0</v>
      </c>
      <c r="CI602" s="144">
        <v>0</v>
      </c>
      <c r="CJ602" s="142">
        <v>0</v>
      </c>
      <c r="CK602" s="142">
        <v>0</v>
      </c>
      <c r="CL602" s="144">
        <v>0</v>
      </c>
      <c r="CM602" s="144">
        <v>0</v>
      </c>
      <c r="CN602" s="143">
        <v>0</v>
      </c>
      <c r="CO602" s="144"/>
      <c r="CP602" s="144"/>
      <c r="CQ602" s="144"/>
      <c r="CR602" s="144"/>
      <c r="CS602" s="142">
        <v>0</v>
      </c>
      <c r="CT602" s="142">
        <v>0</v>
      </c>
      <c r="CU602" s="142">
        <v>0</v>
      </c>
      <c r="CV602" s="142">
        <v>0</v>
      </c>
      <c r="CW602" s="142">
        <v>0</v>
      </c>
      <c r="CX602" s="142">
        <v>0</v>
      </c>
      <c r="CY602" s="142">
        <v>0</v>
      </c>
      <c r="CZ602" s="142">
        <v>0</v>
      </c>
      <c r="DA602" s="144">
        <v>0</v>
      </c>
      <c r="DB602" s="142">
        <v>0</v>
      </c>
      <c r="DC602" s="142">
        <v>0</v>
      </c>
      <c r="DD602" s="144">
        <v>0</v>
      </c>
      <c r="DE602" s="144">
        <v>0</v>
      </c>
      <c r="DF602" s="143">
        <v>0</v>
      </c>
    </row>
    <row r="603" spans="1:110" ht="12.75" hidden="1" customHeight="1" outlineLevel="2" x14ac:dyDescent="0.25">
      <c r="A603" s="141">
        <v>5809</v>
      </c>
      <c r="B603" s="141" t="s">
        <v>794</v>
      </c>
      <c r="C603" s="141"/>
      <c r="D603" s="141"/>
      <c r="E603" s="141"/>
      <c r="F603" s="142">
        <v>237.85</v>
      </c>
      <c r="G603" s="142">
        <v>238.01363636363638</v>
      </c>
      <c r="H603" s="142">
        <v>238.01363636363635</v>
      </c>
      <c r="I603" s="142">
        <v>238.01363636363638</v>
      </c>
      <c r="J603" s="142">
        <v>238.01363636363635</v>
      </c>
      <c r="K603" s="142">
        <v>238.01363636363638</v>
      </c>
      <c r="L603" s="142">
        <v>238.01363636363638</v>
      </c>
      <c r="M603" s="142">
        <v>238.01363636363641</v>
      </c>
      <c r="N603" s="142">
        <v>238.01363636363641</v>
      </c>
      <c r="O603" s="142">
        <v>238.01363636363644</v>
      </c>
      <c r="P603" s="142">
        <v>238.01363636363635</v>
      </c>
      <c r="Q603" s="142">
        <v>238.01363636363658</v>
      </c>
      <c r="R603" s="142" t="s">
        <v>73</v>
      </c>
      <c r="S603" s="142">
        <v>2856</v>
      </c>
      <c r="T603" s="143">
        <v>0</v>
      </c>
      <c r="U603" s="144"/>
      <c r="V603" s="144"/>
      <c r="W603" s="144"/>
      <c r="X603" s="144"/>
      <c r="Y603" s="142">
        <v>0</v>
      </c>
      <c r="Z603" s="142">
        <v>0</v>
      </c>
      <c r="AA603" s="142">
        <v>350</v>
      </c>
      <c r="AB603" s="142">
        <v>350</v>
      </c>
      <c r="AC603" s="142">
        <v>350</v>
      </c>
      <c r="AD603" s="142">
        <v>350</v>
      </c>
      <c r="AE603" s="142">
        <v>350</v>
      </c>
      <c r="AF603" s="142">
        <v>350</v>
      </c>
      <c r="AG603" s="144">
        <v>350</v>
      </c>
      <c r="AH603" s="142">
        <v>350</v>
      </c>
      <c r="AI603" s="142">
        <v>350</v>
      </c>
      <c r="AJ603" s="144">
        <v>350</v>
      </c>
      <c r="AK603" s="144">
        <v>3500</v>
      </c>
      <c r="AL603" s="143">
        <v>0</v>
      </c>
      <c r="AM603" s="144"/>
      <c r="AN603" s="144"/>
      <c r="AO603" s="144"/>
      <c r="AP603" s="144"/>
      <c r="AQ603" s="142">
        <v>0</v>
      </c>
      <c r="AR603" s="142">
        <v>0</v>
      </c>
      <c r="AS603" s="142">
        <v>360.5</v>
      </c>
      <c r="AT603" s="142">
        <v>360.5</v>
      </c>
      <c r="AU603" s="142">
        <v>360.5</v>
      </c>
      <c r="AV603" s="142">
        <v>360.5</v>
      </c>
      <c r="AW603" s="142">
        <v>360.5</v>
      </c>
      <c r="AX603" s="142">
        <v>360.5</v>
      </c>
      <c r="AY603" s="144">
        <v>360.5</v>
      </c>
      <c r="AZ603" s="142">
        <v>360.5</v>
      </c>
      <c r="BA603" s="142">
        <v>360.5</v>
      </c>
      <c r="BB603" s="144">
        <v>360.5</v>
      </c>
      <c r="BC603" s="144">
        <v>3605</v>
      </c>
      <c r="BD603" s="143">
        <v>0</v>
      </c>
      <c r="BE603" s="144"/>
      <c r="BF603" s="144"/>
      <c r="BG603" s="144"/>
      <c r="BH603" s="144"/>
      <c r="BI603" s="142">
        <v>0</v>
      </c>
      <c r="BJ603" s="142">
        <v>0</v>
      </c>
      <c r="BK603" s="142">
        <v>371.31500000000005</v>
      </c>
      <c r="BL603" s="142">
        <v>371.31500000000005</v>
      </c>
      <c r="BM603" s="142">
        <v>371.31500000000005</v>
      </c>
      <c r="BN603" s="142">
        <v>371.31500000000005</v>
      </c>
      <c r="BO603" s="142">
        <v>371.31500000000005</v>
      </c>
      <c r="BP603" s="142">
        <v>371.31500000000005</v>
      </c>
      <c r="BQ603" s="144">
        <v>371.31500000000005</v>
      </c>
      <c r="BR603" s="142">
        <v>371.31500000000005</v>
      </c>
      <c r="BS603" s="142">
        <v>371.31500000000005</v>
      </c>
      <c r="BT603" s="144">
        <v>371.31500000000005</v>
      </c>
      <c r="BU603" s="144">
        <v>3713.15</v>
      </c>
      <c r="BV603" s="143">
        <v>0</v>
      </c>
      <c r="BW603" s="144"/>
      <c r="BX603" s="144"/>
      <c r="BY603" s="144"/>
      <c r="BZ603" s="144"/>
      <c r="CA603" s="142">
        <v>0</v>
      </c>
      <c r="CB603" s="142">
        <v>0</v>
      </c>
      <c r="CC603" s="142">
        <v>382.45445000000001</v>
      </c>
      <c r="CD603" s="142">
        <v>382.45445000000001</v>
      </c>
      <c r="CE603" s="142">
        <v>382.45445000000001</v>
      </c>
      <c r="CF603" s="142">
        <v>382.45445000000001</v>
      </c>
      <c r="CG603" s="142">
        <v>382.45445000000001</v>
      </c>
      <c r="CH603" s="142">
        <v>382.45445000000001</v>
      </c>
      <c r="CI603" s="144">
        <v>382.45445000000001</v>
      </c>
      <c r="CJ603" s="142">
        <v>382.45445000000001</v>
      </c>
      <c r="CK603" s="142">
        <v>382.45445000000001</v>
      </c>
      <c r="CL603" s="144">
        <v>382.45445000000001</v>
      </c>
      <c r="CM603" s="144">
        <v>3824.5445</v>
      </c>
      <c r="CN603" s="143">
        <v>0</v>
      </c>
      <c r="CO603" s="144"/>
      <c r="CP603" s="144"/>
      <c r="CQ603" s="144"/>
      <c r="CR603" s="144"/>
      <c r="CS603" s="142">
        <v>0</v>
      </c>
      <c r="CT603" s="142">
        <v>0</v>
      </c>
      <c r="CU603" s="142">
        <v>393.92808350000001</v>
      </c>
      <c r="CV603" s="142">
        <v>393.92808350000001</v>
      </c>
      <c r="CW603" s="142">
        <v>393.92808350000001</v>
      </c>
      <c r="CX603" s="142">
        <v>393.92808350000001</v>
      </c>
      <c r="CY603" s="142">
        <v>393.92808350000001</v>
      </c>
      <c r="CZ603" s="142">
        <v>393.92808350000001</v>
      </c>
      <c r="DA603" s="144">
        <v>393.92808350000001</v>
      </c>
      <c r="DB603" s="142">
        <v>393.92808350000001</v>
      </c>
      <c r="DC603" s="142">
        <v>393.92808350000001</v>
      </c>
      <c r="DD603" s="144">
        <v>393.92808350000001</v>
      </c>
      <c r="DE603" s="144">
        <v>3939.280835</v>
      </c>
      <c r="DF603" s="143">
        <v>0</v>
      </c>
    </row>
    <row r="604" spans="1:110" ht="12.75" hidden="1" customHeight="1" outlineLevel="2" x14ac:dyDescent="0.25">
      <c r="A604" s="141">
        <v>5810</v>
      </c>
      <c r="B604" s="141" t="s">
        <v>795</v>
      </c>
      <c r="C604" s="141"/>
      <c r="D604" s="141"/>
      <c r="E604" s="141"/>
      <c r="F604" s="142">
        <v>0</v>
      </c>
      <c r="G604" s="142">
        <v>0</v>
      </c>
      <c r="H604" s="142">
        <v>0</v>
      </c>
      <c r="I604" s="142">
        <v>0</v>
      </c>
      <c r="J604" s="142">
        <v>0</v>
      </c>
      <c r="K604" s="142">
        <v>0</v>
      </c>
      <c r="L604" s="142">
        <v>0</v>
      </c>
      <c r="M604" s="142">
        <v>0</v>
      </c>
      <c r="N604" s="142">
        <v>0</v>
      </c>
      <c r="O604" s="142">
        <v>0</v>
      </c>
      <c r="P604" s="142">
        <v>0</v>
      </c>
      <c r="Q604" s="142">
        <v>0</v>
      </c>
      <c r="R604" s="142" t="s">
        <v>61</v>
      </c>
      <c r="S604" s="142">
        <v>0</v>
      </c>
      <c r="T604" s="143">
        <v>0</v>
      </c>
      <c r="U604" s="144"/>
      <c r="V604" s="144"/>
      <c r="W604" s="144"/>
      <c r="X604" s="144"/>
      <c r="Y604" s="142">
        <v>0</v>
      </c>
      <c r="Z604" s="142">
        <v>0</v>
      </c>
      <c r="AA604" s="142">
        <v>0</v>
      </c>
      <c r="AB604" s="142">
        <v>0</v>
      </c>
      <c r="AC604" s="142">
        <v>0</v>
      </c>
      <c r="AD604" s="142">
        <v>0</v>
      </c>
      <c r="AE604" s="142">
        <v>0</v>
      </c>
      <c r="AF604" s="142">
        <v>0</v>
      </c>
      <c r="AG604" s="144">
        <v>0</v>
      </c>
      <c r="AH604" s="142">
        <v>0</v>
      </c>
      <c r="AI604" s="142">
        <v>0</v>
      </c>
      <c r="AJ604" s="144">
        <v>0</v>
      </c>
      <c r="AK604" s="144">
        <v>0</v>
      </c>
      <c r="AL604" s="143">
        <v>0</v>
      </c>
      <c r="AM604" s="144"/>
      <c r="AN604" s="144"/>
      <c r="AO604" s="144"/>
      <c r="AP604" s="144"/>
      <c r="AQ604" s="142">
        <v>0</v>
      </c>
      <c r="AR604" s="142">
        <v>0</v>
      </c>
      <c r="AS604" s="142">
        <v>0</v>
      </c>
      <c r="AT604" s="142">
        <v>0</v>
      </c>
      <c r="AU604" s="142">
        <v>0</v>
      </c>
      <c r="AV604" s="142">
        <v>0</v>
      </c>
      <c r="AW604" s="142">
        <v>0</v>
      </c>
      <c r="AX604" s="142">
        <v>0</v>
      </c>
      <c r="AY604" s="144">
        <v>0</v>
      </c>
      <c r="AZ604" s="142">
        <v>0</v>
      </c>
      <c r="BA604" s="142">
        <v>0</v>
      </c>
      <c r="BB604" s="144">
        <v>0</v>
      </c>
      <c r="BC604" s="144">
        <v>0</v>
      </c>
      <c r="BD604" s="143">
        <v>0</v>
      </c>
      <c r="BE604" s="144"/>
      <c r="BF604" s="144"/>
      <c r="BG604" s="144"/>
      <c r="BH604" s="144"/>
      <c r="BI604" s="142">
        <v>0</v>
      </c>
      <c r="BJ604" s="142">
        <v>0</v>
      </c>
      <c r="BK604" s="142">
        <v>0</v>
      </c>
      <c r="BL604" s="142">
        <v>0</v>
      </c>
      <c r="BM604" s="142">
        <v>0</v>
      </c>
      <c r="BN604" s="142">
        <v>0</v>
      </c>
      <c r="BO604" s="142">
        <v>0</v>
      </c>
      <c r="BP604" s="142">
        <v>0</v>
      </c>
      <c r="BQ604" s="144">
        <v>0</v>
      </c>
      <c r="BR604" s="142">
        <v>0</v>
      </c>
      <c r="BS604" s="142">
        <v>0</v>
      </c>
      <c r="BT604" s="144">
        <v>0</v>
      </c>
      <c r="BU604" s="144">
        <v>0</v>
      </c>
      <c r="BV604" s="143">
        <v>0</v>
      </c>
      <c r="BW604" s="144"/>
      <c r="BX604" s="144"/>
      <c r="BY604" s="144"/>
      <c r="BZ604" s="144"/>
      <c r="CA604" s="142">
        <v>0</v>
      </c>
      <c r="CB604" s="142">
        <v>0</v>
      </c>
      <c r="CC604" s="142">
        <v>0</v>
      </c>
      <c r="CD604" s="142">
        <v>0</v>
      </c>
      <c r="CE604" s="142">
        <v>0</v>
      </c>
      <c r="CF604" s="142">
        <v>0</v>
      </c>
      <c r="CG604" s="142">
        <v>0</v>
      </c>
      <c r="CH604" s="142">
        <v>0</v>
      </c>
      <c r="CI604" s="144">
        <v>0</v>
      </c>
      <c r="CJ604" s="142">
        <v>0</v>
      </c>
      <c r="CK604" s="142">
        <v>0</v>
      </c>
      <c r="CL604" s="144">
        <v>0</v>
      </c>
      <c r="CM604" s="144">
        <v>0</v>
      </c>
      <c r="CN604" s="143">
        <v>0</v>
      </c>
      <c r="CO604" s="144"/>
      <c r="CP604" s="144"/>
      <c r="CQ604" s="144"/>
      <c r="CR604" s="144"/>
      <c r="CS604" s="142">
        <v>0</v>
      </c>
      <c r="CT604" s="142">
        <v>0</v>
      </c>
      <c r="CU604" s="142">
        <v>0</v>
      </c>
      <c r="CV604" s="142">
        <v>0</v>
      </c>
      <c r="CW604" s="142">
        <v>0</v>
      </c>
      <c r="CX604" s="142">
        <v>0</v>
      </c>
      <c r="CY604" s="142">
        <v>0</v>
      </c>
      <c r="CZ604" s="142">
        <v>0</v>
      </c>
      <c r="DA604" s="144">
        <v>0</v>
      </c>
      <c r="DB604" s="142">
        <v>0</v>
      </c>
      <c r="DC604" s="142">
        <v>0</v>
      </c>
      <c r="DD604" s="144">
        <v>0</v>
      </c>
      <c r="DE604" s="144">
        <v>0</v>
      </c>
      <c r="DF604" s="143">
        <v>0</v>
      </c>
    </row>
    <row r="605" spans="1:110" ht="12.75" hidden="1" customHeight="1" outlineLevel="2" x14ac:dyDescent="0.25">
      <c r="A605" s="141">
        <v>5812</v>
      </c>
      <c r="B605" s="141" t="s">
        <v>796</v>
      </c>
      <c r="C605" s="141"/>
      <c r="D605" s="141"/>
      <c r="E605" s="141"/>
      <c r="F605" s="142">
        <v>0</v>
      </c>
      <c r="G605" s="142">
        <v>0</v>
      </c>
      <c r="H605" s="142">
        <v>0</v>
      </c>
      <c r="I605" s="142">
        <v>0</v>
      </c>
      <c r="J605" s="142">
        <v>0</v>
      </c>
      <c r="K605" s="142">
        <v>0</v>
      </c>
      <c r="L605" s="142">
        <v>0</v>
      </c>
      <c r="M605" s="142">
        <v>0</v>
      </c>
      <c r="N605" s="142">
        <v>0</v>
      </c>
      <c r="O605" s="142">
        <v>0</v>
      </c>
      <c r="P605" s="142">
        <v>0</v>
      </c>
      <c r="Q605" s="142">
        <v>0</v>
      </c>
      <c r="R605" s="142" t="s">
        <v>61</v>
      </c>
      <c r="S605" s="142">
        <v>0</v>
      </c>
      <c r="T605" s="143">
        <v>0</v>
      </c>
      <c r="U605" s="144"/>
      <c r="V605" s="144"/>
      <c r="W605" s="144"/>
      <c r="X605" s="144"/>
      <c r="Y605" s="142">
        <v>0</v>
      </c>
      <c r="Z605" s="142">
        <v>0</v>
      </c>
      <c r="AA605" s="142">
        <v>0</v>
      </c>
      <c r="AB605" s="142">
        <v>0</v>
      </c>
      <c r="AC605" s="142">
        <v>0</v>
      </c>
      <c r="AD605" s="142">
        <v>0</v>
      </c>
      <c r="AE605" s="142">
        <v>0</v>
      </c>
      <c r="AF605" s="142">
        <v>0</v>
      </c>
      <c r="AG605" s="144">
        <v>0</v>
      </c>
      <c r="AH605" s="142">
        <v>0</v>
      </c>
      <c r="AI605" s="142">
        <v>0</v>
      </c>
      <c r="AJ605" s="144">
        <v>0</v>
      </c>
      <c r="AK605" s="144">
        <v>0</v>
      </c>
      <c r="AL605" s="143">
        <v>0</v>
      </c>
      <c r="AM605" s="144"/>
      <c r="AN605" s="144"/>
      <c r="AO605" s="144"/>
      <c r="AP605" s="144"/>
      <c r="AQ605" s="142">
        <v>0</v>
      </c>
      <c r="AR605" s="142">
        <v>0</v>
      </c>
      <c r="AS605" s="142">
        <v>0</v>
      </c>
      <c r="AT605" s="142">
        <v>0</v>
      </c>
      <c r="AU605" s="142">
        <v>0</v>
      </c>
      <c r="AV605" s="142">
        <v>0</v>
      </c>
      <c r="AW605" s="142">
        <v>0</v>
      </c>
      <c r="AX605" s="142">
        <v>0</v>
      </c>
      <c r="AY605" s="144">
        <v>0</v>
      </c>
      <c r="AZ605" s="142">
        <v>0</v>
      </c>
      <c r="BA605" s="142">
        <v>0</v>
      </c>
      <c r="BB605" s="144">
        <v>0</v>
      </c>
      <c r="BC605" s="144">
        <v>0</v>
      </c>
      <c r="BD605" s="143">
        <v>0</v>
      </c>
      <c r="BE605" s="144"/>
      <c r="BF605" s="144"/>
      <c r="BG605" s="144"/>
      <c r="BH605" s="144"/>
      <c r="BI605" s="142">
        <v>0</v>
      </c>
      <c r="BJ605" s="142">
        <v>0</v>
      </c>
      <c r="BK605" s="142">
        <v>0</v>
      </c>
      <c r="BL605" s="142">
        <v>0</v>
      </c>
      <c r="BM605" s="142">
        <v>0</v>
      </c>
      <c r="BN605" s="142">
        <v>0</v>
      </c>
      <c r="BO605" s="142">
        <v>0</v>
      </c>
      <c r="BP605" s="142">
        <v>0</v>
      </c>
      <c r="BQ605" s="144">
        <v>0</v>
      </c>
      <c r="BR605" s="142">
        <v>0</v>
      </c>
      <c r="BS605" s="142">
        <v>0</v>
      </c>
      <c r="BT605" s="144">
        <v>0</v>
      </c>
      <c r="BU605" s="144">
        <v>0</v>
      </c>
      <c r="BV605" s="143">
        <v>0</v>
      </c>
      <c r="BW605" s="144"/>
      <c r="BX605" s="144"/>
      <c r="BY605" s="144"/>
      <c r="BZ605" s="144"/>
      <c r="CA605" s="142">
        <v>0</v>
      </c>
      <c r="CB605" s="142">
        <v>0</v>
      </c>
      <c r="CC605" s="142">
        <v>0</v>
      </c>
      <c r="CD605" s="142">
        <v>0</v>
      </c>
      <c r="CE605" s="142">
        <v>0</v>
      </c>
      <c r="CF605" s="142">
        <v>0</v>
      </c>
      <c r="CG605" s="142">
        <v>0</v>
      </c>
      <c r="CH605" s="142">
        <v>0</v>
      </c>
      <c r="CI605" s="144">
        <v>0</v>
      </c>
      <c r="CJ605" s="142">
        <v>0</v>
      </c>
      <c r="CK605" s="142">
        <v>0</v>
      </c>
      <c r="CL605" s="144">
        <v>0</v>
      </c>
      <c r="CM605" s="144">
        <v>0</v>
      </c>
      <c r="CN605" s="143">
        <v>0</v>
      </c>
      <c r="CO605" s="144"/>
      <c r="CP605" s="144"/>
      <c r="CQ605" s="144"/>
      <c r="CR605" s="144"/>
      <c r="CS605" s="142">
        <v>0</v>
      </c>
      <c r="CT605" s="142">
        <v>0</v>
      </c>
      <c r="CU605" s="142">
        <v>0</v>
      </c>
      <c r="CV605" s="142">
        <v>0</v>
      </c>
      <c r="CW605" s="142">
        <v>0</v>
      </c>
      <c r="CX605" s="142">
        <v>0</v>
      </c>
      <c r="CY605" s="142">
        <v>0</v>
      </c>
      <c r="CZ605" s="142">
        <v>0</v>
      </c>
      <c r="DA605" s="144">
        <v>0</v>
      </c>
      <c r="DB605" s="142">
        <v>0</v>
      </c>
      <c r="DC605" s="142">
        <v>0</v>
      </c>
      <c r="DD605" s="144">
        <v>0</v>
      </c>
      <c r="DE605" s="144">
        <v>0</v>
      </c>
      <c r="DF605" s="143">
        <v>0</v>
      </c>
    </row>
    <row r="606" spans="1:110" ht="12.75" hidden="1" customHeight="1" outlineLevel="2" x14ac:dyDescent="0.25">
      <c r="A606" s="141">
        <v>5813</v>
      </c>
      <c r="B606" s="141" t="s">
        <v>798</v>
      </c>
      <c r="C606" s="141"/>
      <c r="D606" s="141"/>
      <c r="E606" s="141"/>
      <c r="F606" s="142">
        <v>0</v>
      </c>
      <c r="G606" s="142">
        <v>0</v>
      </c>
      <c r="H606" s="142">
        <v>1500</v>
      </c>
      <c r="I606" s="142">
        <v>1500</v>
      </c>
      <c r="J606" s="142">
        <v>1500</v>
      </c>
      <c r="K606" s="142">
        <v>1500</v>
      </c>
      <c r="L606" s="142">
        <v>1500</v>
      </c>
      <c r="M606" s="142">
        <v>1500</v>
      </c>
      <c r="N606" s="142">
        <v>1500</v>
      </c>
      <c r="O606" s="142">
        <v>1500</v>
      </c>
      <c r="P606" s="142">
        <v>1500</v>
      </c>
      <c r="Q606" s="142">
        <v>1500</v>
      </c>
      <c r="R606" s="142" t="s">
        <v>61</v>
      </c>
      <c r="S606" s="142">
        <v>15000</v>
      </c>
      <c r="T606" s="143">
        <v>0</v>
      </c>
      <c r="U606" s="144"/>
      <c r="V606" s="144"/>
      <c r="W606" s="144"/>
      <c r="X606" s="144"/>
      <c r="Y606" s="142">
        <v>0</v>
      </c>
      <c r="Z606" s="142">
        <v>0</v>
      </c>
      <c r="AA606" s="142">
        <v>1545</v>
      </c>
      <c r="AB606" s="142">
        <v>1545</v>
      </c>
      <c r="AC606" s="142">
        <v>1545</v>
      </c>
      <c r="AD606" s="142">
        <v>1545</v>
      </c>
      <c r="AE606" s="142">
        <v>1545</v>
      </c>
      <c r="AF606" s="142">
        <v>1545</v>
      </c>
      <c r="AG606" s="144">
        <v>1545</v>
      </c>
      <c r="AH606" s="142">
        <v>1545</v>
      </c>
      <c r="AI606" s="142">
        <v>1545</v>
      </c>
      <c r="AJ606" s="144">
        <v>1545</v>
      </c>
      <c r="AK606" s="144">
        <v>15450</v>
      </c>
      <c r="AL606" s="143">
        <v>0</v>
      </c>
      <c r="AM606" s="144"/>
      <c r="AN606" s="144"/>
      <c r="AO606" s="144"/>
      <c r="AP606" s="144"/>
      <c r="AQ606" s="142">
        <v>0</v>
      </c>
      <c r="AR606" s="142">
        <v>0</v>
      </c>
      <c r="AS606" s="142">
        <v>1591.3500000000001</v>
      </c>
      <c r="AT606" s="142">
        <v>1591.3500000000001</v>
      </c>
      <c r="AU606" s="142">
        <v>1591.3500000000001</v>
      </c>
      <c r="AV606" s="142">
        <v>1591.3500000000001</v>
      </c>
      <c r="AW606" s="142">
        <v>1591.3500000000001</v>
      </c>
      <c r="AX606" s="142">
        <v>1591.3500000000001</v>
      </c>
      <c r="AY606" s="144">
        <v>1591.3500000000001</v>
      </c>
      <c r="AZ606" s="142">
        <v>1591.3500000000001</v>
      </c>
      <c r="BA606" s="142">
        <v>1591.3500000000001</v>
      </c>
      <c r="BB606" s="144">
        <v>1591.3500000000001</v>
      </c>
      <c r="BC606" s="144">
        <v>15913.5</v>
      </c>
      <c r="BD606" s="143">
        <v>0</v>
      </c>
      <c r="BE606" s="144"/>
      <c r="BF606" s="144"/>
      <c r="BG606" s="144"/>
      <c r="BH606" s="144"/>
      <c r="BI606" s="142">
        <v>0</v>
      </c>
      <c r="BJ606" s="142">
        <v>0</v>
      </c>
      <c r="BK606" s="142">
        <v>1639.0905</v>
      </c>
      <c r="BL606" s="142">
        <v>1639.0905</v>
      </c>
      <c r="BM606" s="142">
        <v>1639.0905</v>
      </c>
      <c r="BN606" s="142">
        <v>1639.0905</v>
      </c>
      <c r="BO606" s="142">
        <v>1639.0905</v>
      </c>
      <c r="BP606" s="142">
        <v>1639.0905</v>
      </c>
      <c r="BQ606" s="144">
        <v>1639.0905</v>
      </c>
      <c r="BR606" s="142">
        <v>1639.0905</v>
      </c>
      <c r="BS606" s="142">
        <v>1639.0905</v>
      </c>
      <c r="BT606" s="144">
        <v>1639.0905</v>
      </c>
      <c r="BU606" s="144">
        <v>16390.904999999999</v>
      </c>
      <c r="BV606" s="143">
        <v>0</v>
      </c>
      <c r="BW606" s="144"/>
      <c r="BX606" s="144"/>
      <c r="BY606" s="144"/>
      <c r="BZ606" s="144"/>
      <c r="CA606" s="142">
        <v>0</v>
      </c>
      <c r="CB606" s="142">
        <v>0</v>
      </c>
      <c r="CC606" s="142">
        <v>1688.2632149999999</v>
      </c>
      <c r="CD606" s="142">
        <v>1688.2632149999999</v>
      </c>
      <c r="CE606" s="142">
        <v>1688.2632149999999</v>
      </c>
      <c r="CF606" s="142">
        <v>1688.2632149999999</v>
      </c>
      <c r="CG606" s="142">
        <v>1688.2632149999999</v>
      </c>
      <c r="CH606" s="142">
        <v>1688.2632149999999</v>
      </c>
      <c r="CI606" s="144">
        <v>1688.2632149999999</v>
      </c>
      <c r="CJ606" s="142">
        <v>1688.2632149999999</v>
      </c>
      <c r="CK606" s="142">
        <v>1688.2632149999999</v>
      </c>
      <c r="CL606" s="144">
        <v>1688.2632149999999</v>
      </c>
      <c r="CM606" s="144">
        <v>16882.632149999998</v>
      </c>
      <c r="CN606" s="143">
        <v>0</v>
      </c>
      <c r="CO606" s="144"/>
      <c r="CP606" s="144"/>
      <c r="CQ606" s="144"/>
      <c r="CR606" s="144"/>
      <c r="CS606" s="142">
        <v>0</v>
      </c>
      <c r="CT606" s="142">
        <v>0</v>
      </c>
      <c r="CU606" s="142">
        <v>1738.9111114500001</v>
      </c>
      <c r="CV606" s="142">
        <v>1738.9111114500001</v>
      </c>
      <c r="CW606" s="142">
        <v>1738.9111114500001</v>
      </c>
      <c r="CX606" s="142">
        <v>1738.9111114500001</v>
      </c>
      <c r="CY606" s="142">
        <v>1738.9111114500001</v>
      </c>
      <c r="CZ606" s="142">
        <v>1738.9111114500001</v>
      </c>
      <c r="DA606" s="144">
        <v>1738.9111114500001</v>
      </c>
      <c r="DB606" s="142">
        <v>1738.9111114500001</v>
      </c>
      <c r="DC606" s="142">
        <v>1738.9111114500001</v>
      </c>
      <c r="DD606" s="144">
        <v>1738.9111114500001</v>
      </c>
      <c r="DE606" s="144">
        <v>17389.1111145</v>
      </c>
      <c r="DF606" s="143">
        <v>0</v>
      </c>
    </row>
    <row r="607" spans="1:110" ht="12.75" hidden="1" customHeight="1" outlineLevel="2" x14ac:dyDescent="0.25">
      <c r="A607" s="141">
        <v>5814</v>
      </c>
      <c r="B607" s="141" t="s">
        <v>799</v>
      </c>
      <c r="C607" s="141"/>
      <c r="D607" s="141"/>
      <c r="E607" s="141"/>
      <c r="F607" s="142">
        <v>0</v>
      </c>
      <c r="G607" s="142">
        <v>0</v>
      </c>
      <c r="H607" s="142">
        <v>750</v>
      </c>
      <c r="I607" s="142">
        <v>750</v>
      </c>
      <c r="J607" s="142">
        <v>750</v>
      </c>
      <c r="K607" s="142">
        <v>750</v>
      </c>
      <c r="L607" s="142">
        <v>750</v>
      </c>
      <c r="M607" s="142">
        <v>750</v>
      </c>
      <c r="N607" s="142">
        <v>750</v>
      </c>
      <c r="O607" s="142">
        <v>750</v>
      </c>
      <c r="P607" s="142">
        <v>750</v>
      </c>
      <c r="Q607" s="142">
        <v>750</v>
      </c>
      <c r="R607" s="142" t="s">
        <v>61</v>
      </c>
      <c r="S607" s="142">
        <v>7500</v>
      </c>
      <c r="T607" s="143">
        <v>0</v>
      </c>
      <c r="U607" s="144"/>
      <c r="V607" s="144"/>
      <c r="W607" s="144"/>
      <c r="X607" s="144"/>
      <c r="Y607" s="142">
        <v>0</v>
      </c>
      <c r="Z607" s="142">
        <v>0</v>
      </c>
      <c r="AA607" s="142">
        <v>765</v>
      </c>
      <c r="AB607" s="142">
        <v>765</v>
      </c>
      <c r="AC607" s="142">
        <v>765</v>
      </c>
      <c r="AD607" s="142">
        <v>765</v>
      </c>
      <c r="AE607" s="142">
        <v>765</v>
      </c>
      <c r="AF607" s="142">
        <v>765</v>
      </c>
      <c r="AG607" s="144">
        <v>765</v>
      </c>
      <c r="AH607" s="142">
        <v>765</v>
      </c>
      <c r="AI607" s="142">
        <v>765</v>
      </c>
      <c r="AJ607" s="144">
        <v>765</v>
      </c>
      <c r="AK607" s="144">
        <v>7650</v>
      </c>
      <c r="AL607" s="143">
        <v>0</v>
      </c>
      <c r="AM607" s="144"/>
      <c r="AN607" s="144"/>
      <c r="AO607" s="144"/>
      <c r="AP607" s="144"/>
      <c r="AQ607" s="142">
        <v>0</v>
      </c>
      <c r="AR607" s="142">
        <v>0</v>
      </c>
      <c r="AS607" s="142">
        <v>787.95</v>
      </c>
      <c r="AT607" s="142">
        <v>787.95</v>
      </c>
      <c r="AU607" s="142">
        <v>787.95</v>
      </c>
      <c r="AV607" s="142">
        <v>787.95</v>
      </c>
      <c r="AW607" s="142">
        <v>787.95</v>
      </c>
      <c r="AX607" s="142">
        <v>787.95</v>
      </c>
      <c r="AY607" s="144">
        <v>787.95</v>
      </c>
      <c r="AZ607" s="142">
        <v>787.95</v>
      </c>
      <c r="BA607" s="142">
        <v>787.95</v>
      </c>
      <c r="BB607" s="144">
        <v>787.95</v>
      </c>
      <c r="BC607" s="144">
        <v>7879.5</v>
      </c>
      <c r="BD607" s="143">
        <v>0</v>
      </c>
      <c r="BE607" s="144"/>
      <c r="BF607" s="144"/>
      <c r="BG607" s="144"/>
      <c r="BH607" s="144"/>
      <c r="BI607" s="142">
        <v>0</v>
      </c>
      <c r="BJ607" s="142">
        <v>0</v>
      </c>
      <c r="BK607" s="142">
        <v>811.58850000000007</v>
      </c>
      <c r="BL607" s="142">
        <v>811.58850000000007</v>
      </c>
      <c r="BM607" s="142">
        <v>811.58850000000007</v>
      </c>
      <c r="BN607" s="142">
        <v>811.58850000000007</v>
      </c>
      <c r="BO607" s="142">
        <v>811.58850000000007</v>
      </c>
      <c r="BP607" s="142">
        <v>811.58850000000007</v>
      </c>
      <c r="BQ607" s="144">
        <v>811.58850000000007</v>
      </c>
      <c r="BR607" s="142">
        <v>811.58850000000007</v>
      </c>
      <c r="BS607" s="142">
        <v>811.58850000000007</v>
      </c>
      <c r="BT607" s="144">
        <v>811.58850000000007</v>
      </c>
      <c r="BU607" s="144">
        <v>8115.8850000000002</v>
      </c>
      <c r="BV607" s="143">
        <v>0</v>
      </c>
      <c r="BW607" s="144"/>
      <c r="BX607" s="144"/>
      <c r="BY607" s="144"/>
      <c r="BZ607" s="144"/>
      <c r="CA607" s="142">
        <v>0</v>
      </c>
      <c r="CB607" s="142">
        <v>0</v>
      </c>
      <c r="CC607" s="142">
        <v>835.93615499999999</v>
      </c>
      <c r="CD607" s="142">
        <v>835.93615499999999</v>
      </c>
      <c r="CE607" s="142">
        <v>835.93615499999999</v>
      </c>
      <c r="CF607" s="142">
        <v>835.93615499999999</v>
      </c>
      <c r="CG607" s="142">
        <v>835.93615499999999</v>
      </c>
      <c r="CH607" s="142">
        <v>835.93615499999999</v>
      </c>
      <c r="CI607" s="144">
        <v>835.93615499999999</v>
      </c>
      <c r="CJ607" s="142">
        <v>835.93615499999999</v>
      </c>
      <c r="CK607" s="142">
        <v>835.93615499999999</v>
      </c>
      <c r="CL607" s="144">
        <v>835.93615499999999</v>
      </c>
      <c r="CM607" s="144">
        <v>8359.3615499999996</v>
      </c>
      <c r="CN607" s="143">
        <v>0</v>
      </c>
      <c r="CO607" s="144"/>
      <c r="CP607" s="144"/>
      <c r="CQ607" s="144"/>
      <c r="CR607" s="144"/>
      <c r="CS607" s="142">
        <v>0</v>
      </c>
      <c r="CT607" s="142">
        <v>0</v>
      </c>
      <c r="CU607" s="142">
        <v>861.01423965000004</v>
      </c>
      <c r="CV607" s="142">
        <v>861.01423965000004</v>
      </c>
      <c r="CW607" s="142">
        <v>861.01423965000004</v>
      </c>
      <c r="CX607" s="142">
        <v>861.01423965000004</v>
      </c>
      <c r="CY607" s="142">
        <v>861.01423965000004</v>
      </c>
      <c r="CZ607" s="142">
        <v>861.01423965000004</v>
      </c>
      <c r="DA607" s="144">
        <v>861.01423965000004</v>
      </c>
      <c r="DB607" s="142">
        <v>861.01423965000004</v>
      </c>
      <c r="DC607" s="142">
        <v>861.01423965000004</v>
      </c>
      <c r="DD607" s="144">
        <v>861.01423965000004</v>
      </c>
      <c r="DE607" s="144">
        <v>8610.1423964999994</v>
      </c>
      <c r="DF607" s="143">
        <v>0</v>
      </c>
    </row>
    <row r="608" spans="1:110" ht="12.75" hidden="1" customHeight="1" outlineLevel="2" x14ac:dyDescent="0.25">
      <c r="A608" s="141">
        <v>5815</v>
      </c>
      <c r="B608" s="141" t="s">
        <v>800</v>
      </c>
      <c r="C608" s="141"/>
      <c r="D608" s="141"/>
      <c r="E608" s="141"/>
      <c r="F608" s="142">
        <v>0</v>
      </c>
      <c r="G608" s="142">
        <v>0</v>
      </c>
      <c r="H608" s="142">
        <v>0</v>
      </c>
      <c r="I608" s="142">
        <v>0</v>
      </c>
      <c r="J608" s="142">
        <v>0</v>
      </c>
      <c r="K608" s="142">
        <v>0</v>
      </c>
      <c r="L608" s="142">
        <v>0</v>
      </c>
      <c r="M608" s="142">
        <v>0</v>
      </c>
      <c r="N608" s="142">
        <v>0</v>
      </c>
      <c r="O608" s="142">
        <v>0</v>
      </c>
      <c r="P608" s="142">
        <v>0</v>
      </c>
      <c r="Q608" s="142">
        <v>0</v>
      </c>
      <c r="R608" s="142" t="s">
        <v>61</v>
      </c>
      <c r="S608" s="142">
        <v>0</v>
      </c>
      <c r="T608" s="143">
        <v>0</v>
      </c>
      <c r="U608" s="144"/>
      <c r="V608" s="144"/>
      <c r="W608" s="144"/>
      <c r="X608" s="144"/>
      <c r="Y608" s="142">
        <v>0</v>
      </c>
      <c r="Z608" s="142">
        <v>0</v>
      </c>
      <c r="AA608" s="142">
        <v>0</v>
      </c>
      <c r="AB608" s="142">
        <v>0</v>
      </c>
      <c r="AC608" s="142">
        <v>0</v>
      </c>
      <c r="AD608" s="142">
        <v>0</v>
      </c>
      <c r="AE608" s="142">
        <v>0</v>
      </c>
      <c r="AF608" s="142">
        <v>0</v>
      </c>
      <c r="AG608" s="144">
        <v>0</v>
      </c>
      <c r="AH608" s="142">
        <v>0</v>
      </c>
      <c r="AI608" s="142">
        <v>0</v>
      </c>
      <c r="AJ608" s="144">
        <v>0</v>
      </c>
      <c r="AK608" s="144">
        <v>0</v>
      </c>
      <c r="AL608" s="143">
        <v>0</v>
      </c>
      <c r="AM608" s="144"/>
      <c r="AN608" s="144"/>
      <c r="AO608" s="144"/>
      <c r="AP608" s="144"/>
      <c r="AQ608" s="142">
        <v>0</v>
      </c>
      <c r="AR608" s="142">
        <v>0</v>
      </c>
      <c r="AS608" s="142">
        <v>0</v>
      </c>
      <c r="AT608" s="142">
        <v>0</v>
      </c>
      <c r="AU608" s="142">
        <v>0</v>
      </c>
      <c r="AV608" s="142">
        <v>0</v>
      </c>
      <c r="AW608" s="142">
        <v>0</v>
      </c>
      <c r="AX608" s="142">
        <v>0</v>
      </c>
      <c r="AY608" s="144">
        <v>0</v>
      </c>
      <c r="AZ608" s="142">
        <v>0</v>
      </c>
      <c r="BA608" s="142">
        <v>0</v>
      </c>
      <c r="BB608" s="144">
        <v>0</v>
      </c>
      <c r="BC608" s="144">
        <v>0</v>
      </c>
      <c r="BD608" s="143">
        <v>0</v>
      </c>
      <c r="BE608" s="144"/>
      <c r="BF608" s="144"/>
      <c r="BG608" s="144"/>
      <c r="BH608" s="144"/>
      <c r="BI608" s="142">
        <v>0</v>
      </c>
      <c r="BJ608" s="142">
        <v>0</v>
      </c>
      <c r="BK608" s="142">
        <v>0</v>
      </c>
      <c r="BL608" s="142">
        <v>0</v>
      </c>
      <c r="BM608" s="142">
        <v>0</v>
      </c>
      <c r="BN608" s="142">
        <v>0</v>
      </c>
      <c r="BO608" s="142">
        <v>0</v>
      </c>
      <c r="BP608" s="142">
        <v>0</v>
      </c>
      <c r="BQ608" s="144">
        <v>0</v>
      </c>
      <c r="BR608" s="142">
        <v>0</v>
      </c>
      <c r="BS608" s="142">
        <v>0</v>
      </c>
      <c r="BT608" s="144">
        <v>0</v>
      </c>
      <c r="BU608" s="144">
        <v>0</v>
      </c>
      <c r="BV608" s="143">
        <v>0</v>
      </c>
      <c r="BW608" s="144"/>
      <c r="BX608" s="144"/>
      <c r="BY608" s="144"/>
      <c r="BZ608" s="144"/>
      <c r="CA608" s="142">
        <v>0</v>
      </c>
      <c r="CB608" s="142">
        <v>0</v>
      </c>
      <c r="CC608" s="142">
        <v>0</v>
      </c>
      <c r="CD608" s="142">
        <v>0</v>
      </c>
      <c r="CE608" s="142">
        <v>0</v>
      </c>
      <c r="CF608" s="142">
        <v>0</v>
      </c>
      <c r="CG608" s="142">
        <v>0</v>
      </c>
      <c r="CH608" s="142">
        <v>0</v>
      </c>
      <c r="CI608" s="144">
        <v>0</v>
      </c>
      <c r="CJ608" s="142">
        <v>0</v>
      </c>
      <c r="CK608" s="142">
        <v>0</v>
      </c>
      <c r="CL608" s="144">
        <v>0</v>
      </c>
      <c r="CM608" s="144">
        <v>0</v>
      </c>
      <c r="CN608" s="143">
        <v>0</v>
      </c>
      <c r="CO608" s="144"/>
      <c r="CP608" s="144"/>
      <c r="CQ608" s="144"/>
      <c r="CR608" s="144"/>
      <c r="CS608" s="142">
        <v>0</v>
      </c>
      <c r="CT608" s="142">
        <v>0</v>
      </c>
      <c r="CU608" s="142">
        <v>0</v>
      </c>
      <c r="CV608" s="142">
        <v>0</v>
      </c>
      <c r="CW608" s="142">
        <v>0</v>
      </c>
      <c r="CX608" s="142">
        <v>0</v>
      </c>
      <c r="CY608" s="142">
        <v>0</v>
      </c>
      <c r="CZ608" s="142">
        <v>0</v>
      </c>
      <c r="DA608" s="144">
        <v>0</v>
      </c>
      <c r="DB608" s="142">
        <v>0</v>
      </c>
      <c r="DC608" s="142">
        <v>0</v>
      </c>
      <c r="DD608" s="144">
        <v>0</v>
      </c>
      <c r="DE608" s="144">
        <v>0</v>
      </c>
      <c r="DF608" s="143">
        <v>0</v>
      </c>
    </row>
    <row r="609" spans="1:110" ht="12.75" hidden="1" customHeight="1" outlineLevel="2" x14ac:dyDescent="0.25">
      <c r="A609" s="141">
        <v>5816</v>
      </c>
      <c r="B609" s="141" t="s">
        <v>801</v>
      </c>
      <c r="C609" s="141"/>
      <c r="D609" s="141"/>
      <c r="E609" s="141"/>
      <c r="F609" s="142">
        <v>0</v>
      </c>
      <c r="G609" s="142">
        <v>0</v>
      </c>
      <c r="H609" s="142">
        <v>0</v>
      </c>
      <c r="I609" s="142">
        <v>0</v>
      </c>
      <c r="J609" s="142">
        <v>0</v>
      </c>
      <c r="K609" s="142">
        <v>0</v>
      </c>
      <c r="L609" s="142">
        <v>0</v>
      </c>
      <c r="M609" s="142">
        <v>0</v>
      </c>
      <c r="N609" s="142">
        <v>0</v>
      </c>
      <c r="O609" s="142">
        <v>0</v>
      </c>
      <c r="P609" s="142">
        <v>0</v>
      </c>
      <c r="Q609" s="142">
        <v>0</v>
      </c>
      <c r="R609" s="142" t="s">
        <v>61</v>
      </c>
      <c r="S609" s="142">
        <v>0</v>
      </c>
      <c r="T609" s="143">
        <v>0</v>
      </c>
      <c r="U609" s="144"/>
      <c r="V609" s="144"/>
      <c r="W609" s="144"/>
      <c r="X609" s="144"/>
      <c r="Y609" s="142">
        <v>0</v>
      </c>
      <c r="Z609" s="142">
        <v>0</v>
      </c>
      <c r="AA609" s="142">
        <v>0</v>
      </c>
      <c r="AB609" s="142">
        <v>0</v>
      </c>
      <c r="AC609" s="142">
        <v>0</v>
      </c>
      <c r="AD609" s="142">
        <v>0</v>
      </c>
      <c r="AE609" s="142">
        <v>0</v>
      </c>
      <c r="AF609" s="142">
        <v>0</v>
      </c>
      <c r="AG609" s="144">
        <v>0</v>
      </c>
      <c r="AH609" s="142">
        <v>0</v>
      </c>
      <c r="AI609" s="142">
        <v>0</v>
      </c>
      <c r="AJ609" s="144">
        <v>0</v>
      </c>
      <c r="AK609" s="144">
        <v>0</v>
      </c>
      <c r="AL609" s="143">
        <v>0</v>
      </c>
      <c r="AM609" s="144"/>
      <c r="AN609" s="144"/>
      <c r="AO609" s="144"/>
      <c r="AP609" s="144"/>
      <c r="AQ609" s="142">
        <v>0</v>
      </c>
      <c r="AR609" s="142">
        <v>0</v>
      </c>
      <c r="AS609" s="142">
        <v>0</v>
      </c>
      <c r="AT609" s="142">
        <v>0</v>
      </c>
      <c r="AU609" s="142">
        <v>0</v>
      </c>
      <c r="AV609" s="142">
        <v>0</v>
      </c>
      <c r="AW609" s="142">
        <v>0</v>
      </c>
      <c r="AX609" s="142">
        <v>0</v>
      </c>
      <c r="AY609" s="144">
        <v>0</v>
      </c>
      <c r="AZ609" s="142">
        <v>0</v>
      </c>
      <c r="BA609" s="142">
        <v>0</v>
      </c>
      <c r="BB609" s="144">
        <v>0</v>
      </c>
      <c r="BC609" s="144">
        <v>0</v>
      </c>
      <c r="BD609" s="143">
        <v>0</v>
      </c>
      <c r="BE609" s="144"/>
      <c r="BF609" s="144"/>
      <c r="BG609" s="144"/>
      <c r="BH609" s="144"/>
      <c r="BI609" s="142">
        <v>0</v>
      </c>
      <c r="BJ609" s="142">
        <v>0</v>
      </c>
      <c r="BK609" s="142">
        <v>0</v>
      </c>
      <c r="BL609" s="142">
        <v>0</v>
      </c>
      <c r="BM609" s="142">
        <v>0</v>
      </c>
      <c r="BN609" s="142">
        <v>0</v>
      </c>
      <c r="BO609" s="142">
        <v>0</v>
      </c>
      <c r="BP609" s="142">
        <v>0</v>
      </c>
      <c r="BQ609" s="144">
        <v>0</v>
      </c>
      <c r="BR609" s="142">
        <v>0</v>
      </c>
      <c r="BS609" s="142">
        <v>0</v>
      </c>
      <c r="BT609" s="144">
        <v>0</v>
      </c>
      <c r="BU609" s="144">
        <v>0</v>
      </c>
      <c r="BV609" s="143">
        <v>0</v>
      </c>
      <c r="BW609" s="144"/>
      <c r="BX609" s="144"/>
      <c r="BY609" s="144"/>
      <c r="BZ609" s="144"/>
      <c r="CA609" s="142">
        <v>0</v>
      </c>
      <c r="CB609" s="142">
        <v>0</v>
      </c>
      <c r="CC609" s="142">
        <v>0</v>
      </c>
      <c r="CD609" s="142">
        <v>0</v>
      </c>
      <c r="CE609" s="142">
        <v>0</v>
      </c>
      <c r="CF609" s="142">
        <v>0</v>
      </c>
      <c r="CG609" s="142">
        <v>0</v>
      </c>
      <c r="CH609" s="142">
        <v>0</v>
      </c>
      <c r="CI609" s="144">
        <v>0</v>
      </c>
      <c r="CJ609" s="142">
        <v>0</v>
      </c>
      <c r="CK609" s="142">
        <v>0</v>
      </c>
      <c r="CL609" s="144">
        <v>0</v>
      </c>
      <c r="CM609" s="144">
        <v>0</v>
      </c>
      <c r="CN609" s="143">
        <v>0</v>
      </c>
      <c r="CO609" s="144"/>
      <c r="CP609" s="144"/>
      <c r="CQ609" s="144"/>
      <c r="CR609" s="144"/>
      <c r="CS609" s="142">
        <v>0</v>
      </c>
      <c r="CT609" s="142">
        <v>0</v>
      </c>
      <c r="CU609" s="142">
        <v>0</v>
      </c>
      <c r="CV609" s="142">
        <v>0</v>
      </c>
      <c r="CW609" s="142">
        <v>0</v>
      </c>
      <c r="CX609" s="142">
        <v>0</v>
      </c>
      <c r="CY609" s="142">
        <v>0</v>
      </c>
      <c r="CZ609" s="142">
        <v>0</v>
      </c>
      <c r="DA609" s="144">
        <v>0</v>
      </c>
      <c r="DB609" s="142">
        <v>0</v>
      </c>
      <c r="DC609" s="142">
        <v>0</v>
      </c>
      <c r="DD609" s="144">
        <v>0</v>
      </c>
      <c r="DE609" s="144">
        <v>0</v>
      </c>
      <c r="DF609" s="143">
        <v>0</v>
      </c>
    </row>
    <row r="610" spans="1:110" ht="12.75" hidden="1" customHeight="1" outlineLevel="2" x14ac:dyDescent="0.25">
      <c r="A610" s="141">
        <v>5817</v>
      </c>
      <c r="B610" s="141" t="s">
        <v>802</v>
      </c>
      <c r="C610" s="141"/>
      <c r="D610" s="141"/>
      <c r="E610" s="141"/>
      <c r="F610" s="142">
        <v>0</v>
      </c>
      <c r="G610" s="142">
        <v>0</v>
      </c>
      <c r="H610" s="142">
        <v>0</v>
      </c>
      <c r="I610" s="142">
        <v>0</v>
      </c>
      <c r="J610" s="142">
        <v>0</v>
      </c>
      <c r="K610" s="142">
        <v>0</v>
      </c>
      <c r="L610" s="142">
        <v>0</v>
      </c>
      <c r="M610" s="142">
        <v>0</v>
      </c>
      <c r="N610" s="142">
        <v>0</v>
      </c>
      <c r="O610" s="142">
        <v>0</v>
      </c>
      <c r="P610" s="142">
        <v>0</v>
      </c>
      <c r="Q610" s="142">
        <v>0</v>
      </c>
      <c r="R610" s="142" t="s">
        <v>61</v>
      </c>
      <c r="S610" s="142">
        <v>0</v>
      </c>
      <c r="T610" s="143">
        <v>0</v>
      </c>
      <c r="U610" s="144"/>
      <c r="V610" s="144"/>
      <c r="W610" s="144"/>
      <c r="X610" s="144"/>
      <c r="Y610" s="142">
        <v>0</v>
      </c>
      <c r="Z610" s="142">
        <v>0</v>
      </c>
      <c r="AA610" s="142">
        <v>0</v>
      </c>
      <c r="AB610" s="142">
        <v>0</v>
      </c>
      <c r="AC610" s="142">
        <v>0</v>
      </c>
      <c r="AD610" s="142">
        <v>0</v>
      </c>
      <c r="AE610" s="142">
        <v>0</v>
      </c>
      <c r="AF610" s="142">
        <v>0</v>
      </c>
      <c r="AG610" s="144">
        <v>0</v>
      </c>
      <c r="AH610" s="142">
        <v>0</v>
      </c>
      <c r="AI610" s="142">
        <v>0</v>
      </c>
      <c r="AJ610" s="144">
        <v>0</v>
      </c>
      <c r="AK610" s="144">
        <v>0</v>
      </c>
      <c r="AL610" s="143">
        <v>0</v>
      </c>
      <c r="AM610" s="144"/>
      <c r="AN610" s="144"/>
      <c r="AO610" s="144"/>
      <c r="AP610" s="144"/>
      <c r="AQ610" s="142">
        <v>0</v>
      </c>
      <c r="AR610" s="142">
        <v>0</v>
      </c>
      <c r="AS610" s="142">
        <v>0</v>
      </c>
      <c r="AT610" s="142">
        <v>0</v>
      </c>
      <c r="AU610" s="142">
        <v>0</v>
      </c>
      <c r="AV610" s="142">
        <v>0</v>
      </c>
      <c r="AW610" s="142">
        <v>0</v>
      </c>
      <c r="AX610" s="142">
        <v>0</v>
      </c>
      <c r="AY610" s="144">
        <v>0</v>
      </c>
      <c r="AZ610" s="142">
        <v>0</v>
      </c>
      <c r="BA610" s="142">
        <v>0</v>
      </c>
      <c r="BB610" s="144">
        <v>0</v>
      </c>
      <c r="BC610" s="144">
        <v>0</v>
      </c>
      <c r="BD610" s="143">
        <v>0</v>
      </c>
      <c r="BE610" s="144"/>
      <c r="BF610" s="144"/>
      <c r="BG610" s="144"/>
      <c r="BH610" s="144"/>
      <c r="BI610" s="142">
        <v>0</v>
      </c>
      <c r="BJ610" s="142">
        <v>0</v>
      </c>
      <c r="BK610" s="142">
        <v>0</v>
      </c>
      <c r="BL610" s="142">
        <v>0</v>
      </c>
      <c r="BM610" s="142">
        <v>0</v>
      </c>
      <c r="BN610" s="142">
        <v>0</v>
      </c>
      <c r="BO610" s="142">
        <v>0</v>
      </c>
      <c r="BP610" s="142">
        <v>0</v>
      </c>
      <c r="BQ610" s="144">
        <v>0</v>
      </c>
      <c r="BR610" s="142">
        <v>0</v>
      </c>
      <c r="BS610" s="142">
        <v>0</v>
      </c>
      <c r="BT610" s="144">
        <v>0</v>
      </c>
      <c r="BU610" s="144">
        <v>0</v>
      </c>
      <c r="BV610" s="143">
        <v>0</v>
      </c>
      <c r="BW610" s="144"/>
      <c r="BX610" s="144"/>
      <c r="BY610" s="144"/>
      <c r="BZ610" s="144"/>
      <c r="CA610" s="142">
        <v>0</v>
      </c>
      <c r="CB610" s="142">
        <v>0</v>
      </c>
      <c r="CC610" s="142">
        <v>0</v>
      </c>
      <c r="CD610" s="142">
        <v>0</v>
      </c>
      <c r="CE610" s="142">
        <v>0</v>
      </c>
      <c r="CF610" s="142">
        <v>0</v>
      </c>
      <c r="CG610" s="142">
        <v>0</v>
      </c>
      <c r="CH610" s="142">
        <v>0</v>
      </c>
      <c r="CI610" s="144">
        <v>0</v>
      </c>
      <c r="CJ610" s="142">
        <v>0</v>
      </c>
      <c r="CK610" s="142">
        <v>0</v>
      </c>
      <c r="CL610" s="144">
        <v>0</v>
      </c>
      <c r="CM610" s="144">
        <v>0</v>
      </c>
      <c r="CN610" s="143">
        <v>0</v>
      </c>
      <c r="CO610" s="144"/>
      <c r="CP610" s="144"/>
      <c r="CQ610" s="144"/>
      <c r="CR610" s="144"/>
      <c r="CS610" s="142">
        <v>0</v>
      </c>
      <c r="CT610" s="142">
        <v>0</v>
      </c>
      <c r="CU610" s="142">
        <v>0</v>
      </c>
      <c r="CV610" s="142">
        <v>0</v>
      </c>
      <c r="CW610" s="142">
        <v>0</v>
      </c>
      <c r="CX610" s="142">
        <v>0</v>
      </c>
      <c r="CY610" s="142">
        <v>0</v>
      </c>
      <c r="CZ610" s="142">
        <v>0</v>
      </c>
      <c r="DA610" s="144">
        <v>0</v>
      </c>
      <c r="DB610" s="142">
        <v>0</v>
      </c>
      <c r="DC610" s="142">
        <v>0</v>
      </c>
      <c r="DD610" s="144">
        <v>0</v>
      </c>
      <c r="DE610" s="144">
        <v>0</v>
      </c>
      <c r="DF610" s="143">
        <v>0</v>
      </c>
    </row>
    <row r="611" spans="1:110" ht="12.75" hidden="1" customHeight="1" outlineLevel="2" x14ac:dyDescent="0.25">
      <c r="A611" s="141">
        <v>5818</v>
      </c>
      <c r="B611" s="141" t="s">
        <v>803</v>
      </c>
      <c r="C611" s="141"/>
      <c r="D611" s="141"/>
      <c r="E611" s="141"/>
      <c r="F611" s="142">
        <v>0</v>
      </c>
      <c r="G611" s="142">
        <v>0</v>
      </c>
      <c r="H611" s="142">
        <v>0</v>
      </c>
      <c r="I611" s="142">
        <v>0</v>
      </c>
      <c r="J611" s="142">
        <v>0</v>
      </c>
      <c r="K611" s="142">
        <v>0</v>
      </c>
      <c r="L611" s="142">
        <v>0</v>
      </c>
      <c r="M611" s="142">
        <v>0</v>
      </c>
      <c r="N611" s="142">
        <v>0</v>
      </c>
      <c r="O611" s="142">
        <v>0</v>
      </c>
      <c r="P611" s="142">
        <v>0</v>
      </c>
      <c r="Q611" s="142">
        <v>0</v>
      </c>
      <c r="R611" s="142" t="s">
        <v>61</v>
      </c>
      <c r="S611" s="142">
        <v>0</v>
      </c>
      <c r="T611" s="143">
        <v>0</v>
      </c>
      <c r="U611" s="144"/>
      <c r="V611" s="144"/>
      <c r="W611" s="144"/>
      <c r="X611" s="144"/>
      <c r="Y611" s="142">
        <v>0</v>
      </c>
      <c r="Z611" s="142">
        <v>0</v>
      </c>
      <c r="AA611" s="142">
        <v>0</v>
      </c>
      <c r="AB611" s="142">
        <v>0</v>
      </c>
      <c r="AC611" s="142">
        <v>0</v>
      </c>
      <c r="AD611" s="142">
        <v>0</v>
      </c>
      <c r="AE611" s="142">
        <v>0</v>
      </c>
      <c r="AF611" s="142">
        <v>0</v>
      </c>
      <c r="AG611" s="144">
        <v>0</v>
      </c>
      <c r="AH611" s="142">
        <v>0</v>
      </c>
      <c r="AI611" s="142">
        <v>0</v>
      </c>
      <c r="AJ611" s="144">
        <v>0</v>
      </c>
      <c r="AK611" s="144">
        <v>0</v>
      </c>
      <c r="AL611" s="143">
        <v>0</v>
      </c>
      <c r="AM611" s="144"/>
      <c r="AN611" s="144"/>
      <c r="AO611" s="144"/>
      <c r="AP611" s="144"/>
      <c r="AQ611" s="142">
        <v>0</v>
      </c>
      <c r="AR611" s="142">
        <v>0</v>
      </c>
      <c r="AS611" s="142">
        <v>0</v>
      </c>
      <c r="AT611" s="142">
        <v>0</v>
      </c>
      <c r="AU611" s="142">
        <v>0</v>
      </c>
      <c r="AV611" s="142">
        <v>0</v>
      </c>
      <c r="AW611" s="142">
        <v>0</v>
      </c>
      <c r="AX611" s="142">
        <v>0</v>
      </c>
      <c r="AY611" s="144">
        <v>0</v>
      </c>
      <c r="AZ611" s="142">
        <v>0</v>
      </c>
      <c r="BA611" s="142">
        <v>0</v>
      </c>
      <c r="BB611" s="144">
        <v>0</v>
      </c>
      <c r="BC611" s="144">
        <v>0</v>
      </c>
      <c r="BD611" s="143">
        <v>0</v>
      </c>
      <c r="BE611" s="144"/>
      <c r="BF611" s="144"/>
      <c r="BG611" s="144"/>
      <c r="BH611" s="144"/>
      <c r="BI611" s="142">
        <v>0</v>
      </c>
      <c r="BJ611" s="142">
        <v>0</v>
      </c>
      <c r="BK611" s="142">
        <v>0</v>
      </c>
      <c r="BL611" s="142">
        <v>0</v>
      </c>
      <c r="BM611" s="142">
        <v>0</v>
      </c>
      <c r="BN611" s="142">
        <v>0</v>
      </c>
      <c r="BO611" s="142">
        <v>0</v>
      </c>
      <c r="BP611" s="142">
        <v>0</v>
      </c>
      <c r="BQ611" s="144">
        <v>0</v>
      </c>
      <c r="BR611" s="142">
        <v>0</v>
      </c>
      <c r="BS611" s="142">
        <v>0</v>
      </c>
      <c r="BT611" s="144">
        <v>0</v>
      </c>
      <c r="BU611" s="144">
        <v>0</v>
      </c>
      <c r="BV611" s="143">
        <v>0</v>
      </c>
      <c r="BW611" s="144"/>
      <c r="BX611" s="144"/>
      <c r="BY611" s="144"/>
      <c r="BZ611" s="144"/>
      <c r="CA611" s="142">
        <v>0</v>
      </c>
      <c r="CB611" s="142">
        <v>0</v>
      </c>
      <c r="CC611" s="142">
        <v>0</v>
      </c>
      <c r="CD611" s="142">
        <v>0</v>
      </c>
      <c r="CE611" s="142">
        <v>0</v>
      </c>
      <c r="CF611" s="142">
        <v>0</v>
      </c>
      <c r="CG611" s="142">
        <v>0</v>
      </c>
      <c r="CH611" s="142">
        <v>0</v>
      </c>
      <c r="CI611" s="144">
        <v>0</v>
      </c>
      <c r="CJ611" s="142">
        <v>0</v>
      </c>
      <c r="CK611" s="142">
        <v>0</v>
      </c>
      <c r="CL611" s="144">
        <v>0</v>
      </c>
      <c r="CM611" s="144">
        <v>0</v>
      </c>
      <c r="CN611" s="143">
        <v>0</v>
      </c>
      <c r="CO611" s="144"/>
      <c r="CP611" s="144"/>
      <c r="CQ611" s="144"/>
      <c r="CR611" s="144"/>
      <c r="CS611" s="142">
        <v>0</v>
      </c>
      <c r="CT611" s="142">
        <v>0</v>
      </c>
      <c r="CU611" s="142">
        <v>0</v>
      </c>
      <c r="CV611" s="142">
        <v>0</v>
      </c>
      <c r="CW611" s="142">
        <v>0</v>
      </c>
      <c r="CX611" s="142">
        <v>0</v>
      </c>
      <c r="CY611" s="142">
        <v>0</v>
      </c>
      <c r="CZ611" s="142">
        <v>0</v>
      </c>
      <c r="DA611" s="144">
        <v>0</v>
      </c>
      <c r="DB611" s="142">
        <v>0</v>
      </c>
      <c r="DC611" s="142">
        <v>0</v>
      </c>
      <c r="DD611" s="144">
        <v>0</v>
      </c>
      <c r="DE611" s="144">
        <v>0</v>
      </c>
      <c r="DF611" s="143">
        <v>0</v>
      </c>
    </row>
    <row r="612" spans="1:110" ht="12.75" hidden="1" customHeight="1" outlineLevel="2" x14ac:dyDescent="0.25">
      <c r="A612" s="141">
        <v>5819</v>
      </c>
      <c r="B612" s="141" t="s">
        <v>804</v>
      </c>
      <c r="C612" s="141"/>
      <c r="D612" s="141"/>
      <c r="E612" s="141"/>
      <c r="F612" s="142">
        <v>0</v>
      </c>
      <c r="G612" s="142">
        <v>0</v>
      </c>
      <c r="H612" s="142">
        <v>0</v>
      </c>
      <c r="I612" s="142">
        <v>0</v>
      </c>
      <c r="J612" s="142">
        <v>0</v>
      </c>
      <c r="K612" s="142">
        <v>0</v>
      </c>
      <c r="L612" s="142">
        <v>0</v>
      </c>
      <c r="M612" s="142">
        <v>0</v>
      </c>
      <c r="N612" s="142">
        <v>0</v>
      </c>
      <c r="O612" s="142">
        <v>0</v>
      </c>
      <c r="P612" s="142">
        <v>0</v>
      </c>
      <c r="Q612" s="142">
        <v>0</v>
      </c>
      <c r="R612" s="142" t="s">
        <v>61</v>
      </c>
      <c r="S612" s="142">
        <v>0</v>
      </c>
      <c r="T612" s="143">
        <v>0</v>
      </c>
      <c r="U612" s="144"/>
      <c r="V612" s="144"/>
      <c r="W612" s="144"/>
      <c r="X612" s="144"/>
      <c r="Y612" s="142">
        <v>0</v>
      </c>
      <c r="Z612" s="142">
        <v>0</v>
      </c>
      <c r="AA612" s="142">
        <v>0</v>
      </c>
      <c r="AB612" s="142">
        <v>0</v>
      </c>
      <c r="AC612" s="142">
        <v>0</v>
      </c>
      <c r="AD612" s="142">
        <v>0</v>
      </c>
      <c r="AE612" s="142">
        <v>0</v>
      </c>
      <c r="AF612" s="142">
        <v>0</v>
      </c>
      <c r="AG612" s="144">
        <v>0</v>
      </c>
      <c r="AH612" s="142">
        <v>0</v>
      </c>
      <c r="AI612" s="142">
        <v>0</v>
      </c>
      <c r="AJ612" s="144">
        <v>0</v>
      </c>
      <c r="AK612" s="144">
        <v>0</v>
      </c>
      <c r="AL612" s="143">
        <v>0</v>
      </c>
      <c r="AM612" s="144"/>
      <c r="AN612" s="144"/>
      <c r="AO612" s="144"/>
      <c r="AP612" s="144"/>
      <c r="AQ612" s="142">
        <v>0</v>
      </c>
      <c r="AR612" s="142">
        <v>0</v>
      </c>
      <c r="AS612" s="142">
        <v>0</v>
      </c>
      <c r="AT612" s="142">
        <v>0</v>
      </c>
      <c r="AU612" s="142">
        <v>0</v>
      </c>
      <c r="AV612" s="142">
        <v>0</v>
      </c>
      <c r="AW612" s="142">
        <v>0</v>
      </c>
      <c r="AX612" s="142">
        <v>0</v>
      </c>
      <c r="AY612" s="144">
        <v>0</v>
      </c>
      <c r="AZ612" s="142">
        <v>0</v>
      </c>
      <c r="BA612" s="142">
        <v>0</v>
      </c>
      <c r="BB612" s="144">
        <v>0</v>
      </c>
      <c r="BC612" s="144">
        <v>0</v>
      </c>
      <c r="BD612" s="143">
        <v>0</v>
      </c>
      <c r="BE612" s="144"/>
      <c r="BF612" s="144"/>
      <c r="BG612" s="144"/>
      <c r="BH612" s="144"/>
      <c r="BI612" s="142">
        <v>0</v>
      </c>
      <c r="BJ612" s="142">
        <v>0</v>
      </c>
      <c r="BK612" s="142">
        <v>0</v>
      </c>
      <c r="BL612" s="142">
        <v>0</v>
      </c>
      <c r="BM612" s="142">
        <v>0</v>
      </c>
      <c r="BN612" s="142">
        <v>0</v>
      </c>
      <c r="BO612" s="142">
        <v>0</v>
      </c>
      <c r="BP612" s="142">
        <v>0</v>
      </c>
      <c r="BQ612" s="144">
        <v>0</v>
      </c>
      <c r="BR612" s="142">
        <v>0</v>
      </c>
      <c r="BS612" s="142">
        <v>0</v>
      </c>
      <c r="BT612" s="144">
        <v>0</v>
      </c>
      <c r="BU612" s="144">
        <v>0</v>
      </c>
      <c r="BV612" s="143">
        <v>0</v>
      </c>
      <c r="BW612" s="144"/>
      <c r="BX612" s="144"/>
      <c r="BY612" s="144"/>
      <c r="BZ612" s="144"/>
      <c r="CA612" s="142">
        <v>0</v>
      </c>
      <c r="CB612" s="142">
        <v>0</v>
      </c>
      <c r="CC612" s="142">
        <v>0</v>
      </c>
      <c r="CD612" s="142">
        <v>0</v>
      </c>
      <c r="CE612" s="142">
        <v>0</v>
      </c>
      <c r="CF612" s="142">
        <v>0</v>
      </c>
      <c r="CG612" s="142">
        <v>0</v>
      </c>
      <c r="CH612" s="142">
        <v>0</v>
      </c>
      <c r="CI612" s="144">
        <v>0</v>
      </c>
      <c r="CJ612" s="142">
        <v>0</v>
      </c>
      <c r="CK612" s="142">
        <v>0</v>
      </c>
      <c r="CL612" s="144">
        <v>0</v>
      </c>
      <c r="CM612" s="144">
        <v>0</v>
      </c>
      <c r="CN612" s="143">
        <v>0</v>
      </c>
      <c r="CO612" s="144"/>
      <c r="CP612" s="144"/>
      <c r="CQ612" s="144"/>
      <c r="CR612" s="144"/>
      <c r="CS612" s="142">
        <v>0</v>
      </c>
      <c r="CT612" s="142">
        <v>0</v>
      </c>
      <c r="CU612" s="142">
        <v>0</v>
      </c>
      <c r="CV612" s="142">
        <v>0</v>
      </c>
      <c r="CW612" s="142">
        <v>0</v>
      </c>
      <c r="CX612" s="142">
        <v>0</v>
      </c>
      <c r="CY612" s="142">
        <v>0</v>
      </c>
      <c r="CZ612" s="142">
        <v>0</v>
      </c>
      <c r="DA612" s="144">
        <v>0</v>
      </c>
      <c r="DB612" s="142">
        <v>0</v>
      </c>
      <c r="DC612" s="142">
        <v>0</v>
      </c>
      <c r="DD612" s="144">
        <v>0</v>
      </c>
      <c r="DE612" s="144">
        <v>0</v>
      </c>
      <c r="DF612" s="143">
        <v>0</v>
      </c>
    </row>
    <row r="613" spans="1:110" ht="12.75" hidden="1" customHeight="1" outlineLevel="2" x14ac:dyDescent="0.25">
      <c r="A613" s="141">
        <v>5820</v>
      </c>
      <c r="B613" s="141" t="s">
        <v>805</v>
      </c>
      <c r="C613" s="141"/>
      <c r="D613" s="141"/>
      <c r="E613" s="141"/>
      <c r="F613" s="142">
        <v>0</v>
      </c>
      <c r="G613" s="142">
        <v>0</v>
      </c>
      <c r="H613" s="142">
        <v>3000</v>
      </c>
      <c r="I613" s="142">
        <v>3000</v>
      </c>
      <c r="J613" s="142">
        <v>3000</v>
      </c>
      <c r="K613" s="142">
        <v>3000</v>
      </c>
      <c r="L613" s="142">
        <v>3000</v>
      </c>
      <c r="M613" s="142">
        <v>3000</v>
      </c>
      <c r="N613" s="142">
        <v>3000</v>
      </c>
      <c r="O613" s="142">
        <v>3000</v>
      </c>
      <c r="P613" s="142">
        <v>3000</v>
      </c>
      <c r="Q613" s="142">
        <v>3000</v>
      </c>
      <c r="R613" s="142" t="s">
        <v>61</v>
      </c>
      <c r="S613" s="142">
        <v>30000</v>
      </c>
      <c r="T613" s="143">
        <v>0</v>
      </c>
      <c r="U613" s="144"/>
      <c r="V613" s="144"/>
      <c r="W613" s="144"/>
      <c r="X613" s="144"/>
      <c r="Y613" s="142">
        <v>0</v>
      </c>
      <c r="Z613" s="142">
        <v>0</v>
      </c>
      <c r="AA613" s="142">
        <v>3060</v>
      </c>
      <c r="AB613" s="142">
        <v>3060</v>
      </c>
      <c r="AC613" s="142">
        <v>3060</v>
      </c>
      <c r="AD613" s="142">
        <v>3060</v>
      </c>
      <c r="AE613" s="142">
        <v>3060</v>
      </c>
      <c r="AF613" s="142">
        <v>3060</v>
      </c>
      <c r="AG613" s="144">
        <v>3060</v>
      </c>
      <c r="AH613" s="142">
        <v>3060</v>
      </c>
      <c r="AI613" s="142">
        <v>3060</v>
      </c>
      <c r="AJ613" s="144">
        <v>3060</v>
      </c>
      <c r="AK613" s="144">
        <v>30600</v>
      </c>
      <c r="AL613" s="143">
        <v>0</v>
      </c>
      <c r="AM613" s="144"/>
      <c r="AN613" s="144"/>
      <c r="AO613" s="144"/>
      <c r="AP613" s="144"/>
      <c r="AQ613" s="142">
        <v>0</v>
      </c>
      <c r="AR613" s="142">
        <v>0</v>
      </c>
      <c r="AS613" s="142">
        <v>3151.8</v>
      </c>
      <c r="AT613" s="142">
        <v>3151.8</v>
      </c>
      <c r="AU613" s="142">
        <v>3151.8</v>
      </c>
      <c r="AV613" s="142">
        <v>3151.8</v>
      </c>
      <c r="AW613" s="142">
        <v>3151.8</v>
      </c>
      <c r="AX613" s="142">
        <v>3151.8</v>
      </c>
      <c r="AY613" s="144">
        <v>3151.8</v>
      </c>
      <c r="AZ613" s="142">
        <v>3151.8</v>
      </c>
      <c r="BA613" s="142">
        <v>3151.8</v>
      </c>
      <c r="BB613" s="144">
        <v>3151.8</v>
      </c>
      <c r="BC613" s="144">
        <v>31518</v>
      </c>
      <c r="BD613" s="143">
        <v>0</v>
      </c>
      <c r="BE613" s="144"/>
      <c r="BF613" s="144"/>
      <c r="BG613" s="144"/>
      <c r="BH613" s="144"/>
      <c r="BI613" s="142">
        <v>0</v>
      </c>
      <c r="BJ613" s="142">
        <v>0</v>
      </c>
      <c r="BK613" s="142">
        <v>3246.3540000000003</v>
      </c>
      <c r="BL613" s="142">
        <v>3246.3540000000003</v>
      </c>
      <c r="BM613" s="142">
        <v>3246.3540000000003</v>
      </c>
      <c r="BN613" s="142">
        <v>3246.3540000000003</v>
      </c>
      <c r="BO613" s="142">
        <v>3246.3540000000003</v>
      </c>
      <c r="BP613" s="142">
        <v>3246.3540000000003</v>
      </c>
      <c r="BQ613" s="144">
        <v>3246.3540000000003</v>
      </c>
      <c r="BR613" s="142">
        <v>3246.3540000000003</v>
      </c>
      <c r="BS613" s="142">
        <v>3246.3540000000003</v>
      </c>
      <c r="BT613" s="144">
        <v>3246.3540000000003</v>
      </c>
      <c r="BU613" s="144">
        <v>32463.54</v>
      </c>
      <c r="BV613" s="143">
        <v>0</v>
      </c>
      <c r="BW613" s="144"/>
      <c r="BX613" s="144"/>
      <c r="BY613" s="144"/>
      <c r="BZ613" s="144"/>
      <c r="CA613" s="142">
        <v>0</v>
      </c>
      <c r="CB613" s="142">
        <v>0</v>
      </c>
      <c r="CC613" s="142">
        <v>3343.7446199999999</v>
      </c>
      <c r="CD613" s="142">
        <v>3343.7446199999999</v>
      </c>
      <c r="CE613" s="142">
        <v>3343.7446199999999</v>
      </c>
      <c r="CF613" s="142">
        <v>3343.7446199999999</v>
      </c>
      <c r="CG613" s="142">
        <v>3343.7446199999999</v>
      </c>
      <c r="CH613" s="142">
        <v>3343.7446199999999</v>
      </c>
      <c r="CI613" s="144">
        <v>3343.7446199999999</v>
      </c>
      <c r="CJ613" s="142">
        <v>3343.7446199999999</v>
      </c>
      <c r="CK613" s="142">
        <v>3343.7446199999999</v>
      </c>
      <c r="CL613" s="144">
        <v>3343.7446199999999</v>
      </c>
      <c r="CM613" s="144">
        <v>33437.446199999998</v>
      </c>
      <c r="CN613" s="143">
        <v>0</v>
      </c>
      <c r="CO613" s="144"/>
      <c r="CP613" s="144"/>
      <c r="CQ613" s="144"/>
      <c r="CR613" s="144"/>
      <c r="CS613" s="142">
        <v>0</v>
      </c>
      <c r="CT613" s="142">
        <v>0</v>
      </c>
      <c r="CU613" s="142">
        <v>3444.0569586000001</v>
      </c>
      <c r="CV613" s="142">
        <v>3444.0569586000001</v>
      </c>
      <c r="CW613" s="142">
        <v>3444.0569586000001</v>
      </c>
      <c r="CX613" s="142">
        <v>3444.0569586000001</v>
      </c>
      <c r="CY613" s="142">
        <v>3444.0569586000001</v>
      </c>
      <c r="CZ613" s="142">
        <v>3444.0569586000001</v>
      </c>
      <c r="DA613" s="144">
        <v>3444.0569586000001</v>
      </c>
      <c r="DB613" s="142">
        <v>3444.0569586000001</v>
      </c>
      <c r="DC613" s="142">
        <v>3444.0569586000001</v>
      </c>
      <c r="DD613" s="144">
        <v>3444.0569586000001</v>
      </c>
      <c r="DE613" s="144">
        <v>34440.569585999998</v>
      </c>
      <c r="DF613" s="143">
        <v>0</v>
      </c>
    </row>
    <row r="614" spans="1:110" ht="12.75" hidden="1" customHeight="1" outlineLevel="2" x14ac:dyDescent="0.25">
      <c r="A614" s="141">
        <v>5821</v>
      </c>
      <c r="B614" s="141" t="s">
        <v>806</v>
      </c>
      <c r="C614" s="141"/>
      <c r="D614" s="141"/>
      <c r="E614" s="141"/>
      <c r="F614" s="142">
        <v>0</v>
      </c>
      <c r="G614" s="142">
        <v>0</v>
      </c>
      <c r="H614" s="142">
        <v>0</v>
      </c>
      <c r="I614" s="142">
        <v>0</v>
      </c>
      <c r="J614" s="142">
        <v>0</v>
      </c>
      <c r="K614" s="142">
        <v>0</v>
      </c>
      <c r="L614" s="142">
        <v>0</v>
      </c>
      <c r="M614" s="142">
        <v>0</v>
      </c>
      <c r="N614" s="142">
        <v>0</v>
      </c>
      <c r="O614" s="142">
        <v>0</v>
      </c>
      <c r="P614" s="142">
        <v>0</v>
      </c>
      <c r="Q614" s="142">
        <v>0</v>
      </c>
      <c r="R614" s="142" t="s">
        <v>61</v>
      </c>
      <c r="S614" s="142">
        <v>0</v>
      </c>
      <c r="T614" s="143">
        <v>0</v>
      </c>
      <c r="U614" s="144"/>
      <c r="V614" s="144"/>
      <c r="W614" s="144"/>
      <c r="X614" s="144"/>
      <c r="Y614" s="142">
        <v>0</v>
      </c>
      <c r="Z614" s="142">
        <v>0</v>
      </c>
      <c r="AA614" s="142">
        <v>0</v>
      </c>
      <c r="AB614" s="142">
        <v>0</v>
      </c>
      <c r="AC614" s="142">
        <v>0</v>
      </c>
      <c r="AD614" s="142">
        <v>0</v>
      </c>
      <c r="AE614" s="142">
        <v>0</v>
      </c>
      <c r="AF614" s="142">
        <v>0</v>
      </c>
      <c r="AG614" s="144">
        <v>0</v>
      </c>
      <c r="AH614" s="142">
        <v>0</v>
      </c>
      <c r="AI614" s="142">
        <v>0</v>
      </c>
      <c r="AJ614" s="144">
        <v>0</v>
      </c>
      <c r="AK614" s="144">
        <v>0</v>
      </c>
      <c r="AL614" s="143">
        <v>0</v>
      </c>
      <c r="AM614" s="144"/>
      <c r="AN614" s="144"/>
      <c r="AO614" s="144"/>
      <c r="AP614" s="144"/>
      <c r="AQ614" s="142">
        <v>0</v>
      </c>
      <c r="AR614" s="142">
        <v>0</v>
      </c>
      <c r="AS614" s="142">
        <v>0</v>
      </c>
      <c r="AT614" s="142">
        <v>0</v>
      </c>
      <c r="AU614" s="142">
        <v>0</v>
      </c>
      <c r="AV614" s="142">
        <v>0</v>
      </c>
      <c r="AW614" s="142">
        <v>0</v>
      </c>
      <c r="AX614" s="142">
        <v>0</v>
      </c>
      <c r="AY614" s="144">
        <v>0</v>
      </c>
      <c r="AZ614" s="142">
        <v>0</v>
      </c>
      <c r="BA614" s="142">
        <v>0</v>
      </c>
      <c r="BB614" s="144">
        <v>0</v>
      </c>
      <c r="BC614" s="144">
        <v>0</v>
      </c>
      <c r="BD614" s="143">
        <v>0</v>
      </c>
      <c r="BE614" s="144"/>
      <c r="BF614" s="144"/>
      <c r="BG614" s="144"/>
      <c r="BH614" s="144"/>
      <c r="BI614" s="142">
        <v>0</v>
      </c>
      <c r="BJ614" s="142">
        <v>0</v>
      </c>
      <c r="BK614" s="142">
        <v>0</v>
      </c>
      <c r="BL614" s="142">
        <v>0</v>
      </c>
      <c r="BM614" s="142">
        <v>0</v>
      </c>
      <c r="BN614" s="142">
        <v>0</v>
      </c>
      <c r="BO614" s="142">
        <v>0</v>
      </c>
      <c r="BP614" s="142">
        <v>0</v>
      </c>
      <c r="BQ614" s="144">
        <v>0</v>
      </c>
      <c r="BR614" s="142">
        <v>0</v>
      </c>
      <c r="BS614" s="142">
        <v>0</v>
      </c>
      <c r="BT614" s="144">
        <v>0</v>
      </c>
      <c r="BU614" s="144">
        <v>0</v>
      </c>
      <c r="BV614" s="143">
        <v>0</v>
      </c>
      <c r="BW614" s="144"/>
      <c r="BX614" s="144"/>
      <c r="BY614" s="144"/>
      <c r="BZ614" s="144"/>
      <c r="CA614" s="142">
        <v>0</v>
      </c>
      <c r="CB614" s="142">
        <v>0</v>
      </c>
      <c r="CC614" s="142">
        <v>0</v>
      </c>
      <c r="CD614" s="142">
        <v>0</v>
      </c>
      <c r="CE614" s="142">
        <v>0</v>
      </c>
      <c r="CF614" s="142">
        <v>0</v>
      </c>
      <c r="CG614" s="142">
        <v>0</v>
      </c>
      <c r="CH614" s="142">
        <v>0</v>
      </c>
      <c r="CI614" s="144">
        <v>0</v>
      </c>
      <c r="CJ614" s="142">
        <v>0</v>
      </c>
      <c r="CK614" s="142">
        <v>0</v>
      </c>
      <c r="CL614" s="144">
        <v>0</v>
      </c>
      <c r="CM614" s="144">
        <v>0</v>
      </c>
      <c r="CN614" s="143">
        <v>0</v>
      </c>
      <c r="CO614" s="144"/>
      <c r="CP614" s="144"/>
      <c r="CQ614" s="144"/>
      <c r="CR614" s="144"/>
      <c r="CS614" s="142">
        <v>0</v>
      </c>
      <c r="CT614" s="142">
        <v>0</v>
      </c>
      <c r="CU614" s="142">
        <v>0</v>
      </c>
      <c r="CV614" s="142">
        <v>0</v>
      </c>
      <c r="CW614" s="142">
        <v>0</v>
      </c>
      <c r="CX614" s="142">
        <v>0</v>
      </c>
      <c r="CY614" s="142">
        <v>0</v>
      </c>
      <c r="CZ614" s="142">
        <v>0</v>
      </c>
      <c r="DA614" s="144">
        <v>0</v>
      </c>
      <c r="DB614" s="142">
        <v>0</v>
      </c>
      <c r="DC614" s="142">
        <v>0</v>
      </c>
      <c r="DD614" s="144">
        <v>0</v>
      </c>
      <c r="DE614" s="144">
        <v>0</v>
      </c>
      <c r="DF614" s="143">
        <v>0</v>
      </c>
    </row>
    <row r="615" spans="1:110" ht="12.75" hidden="1" customHeight="1" outlineLevel="2" x14ac:dyDescent="0.25">
      <c r="A615" s="141">
        <v>5822</v>
      </c>
      <c r="B615" s="141" t="s">
        <v>807</v>
      </c>
      <c r="C615" s="141"/>
      <c r="D615" s="141"/>
      <c r="E615" s="141"/>
      <c r="F615" s="142">
        <v>1.08</v>
      </c>
      <c r="G615" s="142">
        <v>5263.3338528138529</v>
      </c>
      <c r="H615" s="142">
        <v>5263.3338528138538</v>
      </c>
      <c r="I615" s="142">
        <v>5263.3338528138529</v>
      </c>
      <c r="J615" s="142">
        <v>5263.3338528138538</v>
      </c>
      <c r="K615" s="142">
        <v>5263.3338528138538</v>
      </c>
      <c r="L615" s="142">
        <v>5263.3338528138529</v>
      </c>
      <c r="M615" s="142">
        <v>5263.3338528138538</v>
      </c>
      <c r="N615" s="142">
        <v>5263.3338528138538</v>
      </c>
      <c r="O615" s="142">
        <v>5263.3338528138529</v>
      </c>
      <c r="P615" s="142">
        <v>5263.333852813852</v>
      </c>
      <c r="Q615" s="142">
        <v>5263.3338528138556</v>
      </c>
      <c r="R615" s="142" t="s">
        <v>73</v>
      </c>
      <c r="S615" s="142">
        <v>57897.752380952385</v>
      </c>
      <c r="T615" s="143">
        <v>0</v>
      </c>
      <c r="U615" s="144"/>
      <c r="V615" s="144"/>
      <c r="W615" s="144"/>
      <c r="X615" s="144"/>
      <c r="Y615" s="142">
        <v>0</v>
      </c>
      <c r="Z615" s="142">
        <v>0</v>
      </c>
      <c r="AA615" s="142">
        <v>5963.4684952380958</v>
      </c>
      <c r="AB615" s="142">
        <v>5963.4684952380958</v>
      </c>
      <c r="AC615" s="142">
        <v>5963.4684952380958</v>
      </c>
      <c r="AD615" s="142">
        <v>5963.4684952380958</v>
      </c>
      <c r="AE615" s="142">
        <v>5963.4684952380958</v>
      </c>
      <c r="AF615" s="142">
        <v>5963.4684952380958</v>
      </c>
      <c r="AG615" s="144">
        <v>5963.4684952380958</v>
      </c>
      <c r="AH615" s="142">
        <v>5963.4684952380958</v>
      </c>
      <c r="AI615" s="142">
        <v>5963.4684952380958</v>
      </c>
      <c r="AJ615" s="144">
        <v>5963.4684952380958</v>
      </c>
      <c r="AK615" s="144">
        <v>59634.684952380958</v>
      </c>
      <c r="AL615" s="143">
        <v>0</v>
      </c>
      <c r="AM615" s="144"/>
      <c r="AN615" s="144"/>
      <c r="AO615" s="144"/>
      <c r="AP615" s="144"/>
      <c r="AQ615" s="142">
        <v>0</v>
      </c>
      <c r="AR615" s="142">
        <v>0</v>
      </c>
      <c r="AS615" s="142">
        <v>6142.3725500952387</v>
      </c>
      <c r="AT615" s="142">
        <v>6142.3725500952387</v>
      </c>
      <c r="AU615" s="142">
        <v>6142.3725500952387</v>
      </c>
      <c r="AV615" s="142">
        <v>6142.3725500952387</v>
      </c>
      <c r="AW615" s="142">
        <v>6142.3725500952387</v>
      </c>
      <c r="AX615" s="142">
        <v>6142.3725500952387</v>
      </c>
      <c r="AY615" s="144">
        <v>6142.3725500952387</v>
      </c>
      <c r="AZ615" s="142">
        <v>6142.3725500952387</v>
      </c>
      <c r="BA615" s="142">
        <v>6142.3725500952387</v>
      </c>
      <c r="BB615" s="144">
        <v>6142.3725500952387</v>
      </c>
      <c r="BC615" s="144">
        <v>61423.725500952387</v>
      </c>
      <c r="BD615" s="143">
        <v>0</v>
      </c>
      <c r="BE615" s="144"/>
      <c r="BF615" s="144"/>
      <c r="BG615" s="144"/>
      <c r="BH615" s="144"/>
      <c r="BI615" s="142">
        <v>0</v>
      </c>
      <c r="BJ615" s="142">
        <v>0</v>
      </c>
      <c r="BK615" s="142">
        <v>4326.6437265980958</v>
      </c>
      <c r="BL615" s="142">
        <v>4326.6437265980958</v>
      </c>
      <c r="BM615" s="142">
        <v>4326.6437265980958</v>
      </c>
      <c r="BN615" s="142">
        <v>4326.6437265980958</v>
      </c>
      <c r="BO615" s="142">
        <v>4326.6437265980958</v>
      </c>
      <c r="BP615" s="142">
        <v>4326.6437265980958</v>
      </c>
      <c r="BQ615" s="144">
        <v>4326.6437265980958</v>
      </c>
      <c r="BR615" s="142">
        <v>4326.6437265980958</v>
      </c>
      <c r="BS615" s="142">
        <v>4326.6437265980958</v>
      </c>
      <c r="BT615" s="144">
        <v>4326.6437265980958</v>
      </c>
      <c r="BU615" s="144">
        <v>43266.43726598096</v>
      </c>
      <c r="BV615" s="143">
        <v>0</v>
      </c>
      <c r="BW615" s="144"/>
      <c r="BX615" s="144"/>
      <c r="BY615" s="144"/>
      <c r="BZ615" s="144"/>
      <c r="CA615" s="142">
        <v>0</v>
      </c>
      <c r="CB615" s="142">
        <v>0</v>
      </c>
      <c r="CC615" s="142">
        <v>4456.4430383960389</v>
      </c>
      <c r="CD615" s="142">
        <v>4456.4430383960389</v>
      </c>
      <c r="CE615" s="142">
        <v>4456.4430383960389</v>
      </c>
      <c r="CF615" s="142">
        <v>4456.4430383960389</v>
      </c>
      <c r="CG615" s="142">
        <v>4456.4430383960389</v>
      </c>
      <c r="CH615" s="142">
        <v>4456.4430383960389</v>
      </c>
      <c r="CI615" s="144">
        <v>4456.4430383960389</v>
      </c>
      <c r="CJ615" s="142">
        <v>4456.4430383960389</v>
      </c>
      <c r="CK615" s="142">
        <v>4456.4430383960389</v>
      </c>
      <c r="CL615" s="144">
        <v>4456.4430383960389</v>
      </c>
      <c r="CM615" s="144">
        <v>44564.430383960389</v>
      </c>
      <c r="CN615" s="143">
        <v>0</v>
      </c>
      <c r="CO615" s="144"/>
      <c r="CP615" s="144"/>
      <c r="CQ615" s="144"/>
      <c r="CR615" s="144"/>
      <c r="CS615" s="142">
        <v>0</v>
      </c>
      <c r="CT615" s="142">
        <v>0</v>
      </c>
      <c r="CU615" s="142">
        <v>4590.1363295479205</v>
      </c>
      <c r="CV615" s="142">
        <v>4590.1363295479205</v>
      </c>
      <c r="CW615" s="142">
        <v>4590.1363295479205</v>
      </c>
      <c r="CX615" s="142">
        <v>4590.1363295479205</v>
      </c>
      <c r="CY615" s="142">
        <v>4590.1363295479205</v>
      </c>
      <c r="CZ615" s="142">
        <v>4590.1363295479205</v>
      </c>
      <c r="DA615" s="144">
        <v>4590.1363295479205</v>
      </c>
      <c r="DB615" s="142">
        <v>4590.1363295479205</v>
      </c>
      <c r="DC615" s="142">
        <v>4590.1363295479205</v>
      </c>
      <c r="DD615" s="144">
        <v>4590.1363295479205</v>
      </c>
      <c r="DE615" s="144">
        <v>45901.363295479205</v>
      </c>
      <c r="DF615" s="143">
        <v>0</v>
      </c>
    </row>
    <row r="616" spans="1:110" ht="12.75" hidden="1" customHeight="1" outlineLevel="2" x14ac:dyDescent="0.25">
      <c r="A616" s="141">
        <v>5824</v>
      </c>
      <c r="B616" s="141" t="s">
        <v>808</v>
      </c>
      <c r="C616" s="141"/>
      <c r="D616" s="141"/>
      <c r="E616" s="141"/>
      <c r="F616" s="142">
        <v>0</v>
      </c>
      <c r="G616" s="142">
        <v>2120.8319999999999</v>
      </c>
      <c r="H616" s="142">
        <v>942.59199999999998</v>
      </c>
      <c r="I616" s="142">
        <v>942.59199999999998</v>
      </c>
      <c r="J616" s="142">
        <v>942.59199999999998</v>
      </c>
      <c r="K616" s="142">
        <v>942.59199999999998</v>
      </c>
      <c r="L616" s="142">
        <v>942.59199999999998</v>
      </c>
      <c r="M616" s="142">
        <v>1649.5360000000001</v>
      </c>
      <c r="N616" s="142">
        <v>22052.838</v>
      </c>
      <c r="O616" s="142">
        <v>7900.7913333333327</v>
      </c>
      <c r="P616" s="142">
        <v>7900.7913333333327</v>
      </c>
      <c r="Q616" s="142">
        <v>7900.7913333333327</v>
      </c>
      <c r="R616" s="142" t="s">
        <v>61</v>
      </c>
      <c r="S616" s="142">
        <v>54238.54</v>
      </c>
      <c r="T616" s="143">
        <v>0</v>
      </c>
      <c r="U616" s="144"/>
      <c r="V616" s="144"/>
      <c r="W616" s="144"/>
      <c r="X616" s="144"/>
      <c r="Y616" s="142">
        <v>3254.3123999999998</v>
      </c>
      <c r="Z616" s="142">
        <v>6508.6247999999996</v>
      </c>
      <c r="AA616" s="142">
        <v>4339.0832</v>
      </c>
      <c r="AB616" s="142">
        <v>4339.0832</v>
      </c>
      <c r="AC616" s="142">
        <v>4339.0832</v>
      </c>
      <c r="AD616" s="142">
        <v>4339.0832</v>
      </c>
      <c r="AE616" s="142">
        <v>4339.0832</v>
      </c>
      <c r="AF616" s="142">
        <v>7593.395599999998</v>
      </c>
      <c r="AG616" s="144">
        <v>16191.133136000006</v>
      </c>
      <c r="AH616" s="142">
        <v>7928.176245333334</v>
      </c>
      <c r="AI616" s="142">
        <v>7928.176245333334</v>
      </c>
      <c r="AJ616" s="144">
        <v>7928.176245333334</v>
      </c>
      <c r="AK616" s="144">
        <v>79027.410672000013</v>
      </c>
      <c r="AL616" s="143">
        <v>0</v>
      </c>
      <c r="AM616" s="144"/>
      <c r="AN616" s="144"/>
      <c r="AO616" s="144"/>
      <c r="AP616" s="144"/>
      <c r="AQ616" s="142">
        <v>4741.6446403200007</v>
      </c>
      <c r="AR616" s="142">
        <v>9483.2892806400014</v>
      </c>
      <c r="AS616" s="142">
        <v>6322.1928537600015</v>
      </c>
      <c r="AT616" s="142">
        <v>6322.1928537600015</v>
      </c>
      <c r="AU616" s="142">
        <v>6322.1928537600015</v>
      </c>
      <c r="AV616" s="142">
        <v>6322.1928537600015</v>
      </c>
      <c r="AW616" s="142">
        <v>6322.1928537600015</v>
      </c>
      <c r="AX616" s="142">
        <v>11063.837494079999</v>
      </c>
      <c r="AY616" s="144">
        <v>3294.6034110399924</v>
      </c>
      <c r="AZ616" s="142">
        <v>4786.1469683733303</v>
      </c>
      <c r="BA616" s="142">
        <v>4786.1469683733303</v>
      </c>
      <c r="BB616" s="144">
        <v>4786.1469683733303</v>
      </c>
      <c r="BC616" s="144">
        <v>74552.78</v>
      </c>
      <c r="BD616" s="143">
        <v>0</v>
      </c>
      <c r="BE616" s="144"/>
      <c r="BF616" s="144"/>
      <c r="BG616" s="144"/>
      <c r="BH616" s="144"/>
      <c r="BI616" s="142">
        <v>4473.1668</v>
      </c>
      <c r="BJ616" s="142">
        <v>8946.3335999999999</v>
      </c>
      <c r="BK616" s="142">
        <v>5964.2223999999997</v>
      </c>
      <c r="BL616" s="142">
        <v>5964.2223999999997</v>
      </c>
      <c r="BM616" s="142">
        <v>5964.2223999999997</v>
      </c>
      <c r="BN616" s="142">
        <v>5964.2223999999997</v>
      </c>
      <c r="BO616" s="142">
        <v>5964.2223999999997</v>
      </c>
      <c r="BP616" s="142">
        <v>10437.3892</v>
      </c>
      <c r="BQ616" s="144">
        <v>6136.8115999999991</v>
      </c>
      <c r="BR616" s="142">
        <v>5524.7335999999996</v>
      </c>
      <c r="BS616" s="142">
        <v>5524.7335999999996</v>
      </c>
      <c r="BT616" s="144">
        <v>5524.7335999999996</v>
      </c>
      <c r="BU616" s="144">
        <v>76389.013999999996</v>
      </c>
      <c r="BV616" s="143">
        <v>0</v>
      </c>
      <c r="BW616" s="144"/>
      <c r="BX616" s="144"/>
      <c r="BY616" s="144"/>
      <c r="BZ616" s="144"/>
      <c r="CA616" s="142">
        <v>4583.3408399999998</v>
      </c>
      <c r="CB616" s="142">
        <v>9166.6816799999997</v>
      </c>
      <c r="CC616" s="142">
        <v>6111.1211199999998</v>
      </c>
      <c r="CD616" s="142">
        <v>6111.1211199999998</v>
      </c>
      <c r="CE616" s="142">
        <v>6111.1211199999998</v>
      </c>
      <c r="CF616" s="142">
        <v>6111.1211199999998</v>
      </c>
      <c r="CG616" s="142">
        <v>6111.1211199999998</v>
      </c>
      <c r="CH616" s="142">
        <v>10694.461960000001</v>
      </c>
      <c r="CI616" s="144">
        <v>6025.2399799999985</v>
      </c>
      <c r="CJ616" s="142">
        <v>5573.2339799999991</v>
      </c>
      <c r="CK616" s="142">
        <v>5573.2339799999991</v>
      </c>
      <c r="CL616" s="144">
        <v>5573.2339799999991</v>
      </c>
      <c r="CM616" s="144">
        <v>77745.031999999992</v>
      </c>
      <c r="CN616" s="143">
        <v>0</v>
      </c>
      <c r="CO616" s="144"/>
      <c r="CP616" s="144"/>
      <c r="CQ616" s="144"/>
      <c r="CR616" s="144"/>
      <c r="CS616" s="142">
        <v>4664.7019199999995</v>
      </c>
      <c r="CT616" s="142">
        <v>9329.403839999999</v>
      </c>
      <c r="CU616" s="142">
        <v>6219.6025599999994</v>
      </c>
      <c r="CV616" s="142">
        <v>6219.6025599999994</v>
      </c>
      <c r="CW616" s="142">
        <v>6219.6025599999994</v>
      </c>
      <c r="CX616" s="142">
        <v>6219.6025599999994</v>
      </c>
      <c r="CY616" s="142">
        <v>6219.6025599999994</v>
      </c>
      <c r="CZ616" s="142">
        <v>10884.304479999999</v>
      </c>
      <c r="DA616" s="144">
        <v>5442.1522399999994</v>
      </c>
      <c r="DB616" s="142">
        <v>5442.1522399999994</v>
      </c>
      <c r="DC616" s="142">
        <v>5442.1522399999994</v>
      </c>
      <c r="DD616" s="144">
        <v>5442.1522399999994</v>
      </c>
      <c r="DE616" s="144">
        <v>77745.031999999992</v>
      </c>
      <c r="DF616" s="143">
        <v>0</v>
      </c>
    </row>
    <row r="617" spans="1:110" ht="12.75" hidden="1" customHeight="1" outlineLevel="2" x14ac:dyDescent="0.25">
      <c r="A617" s="141">
        <v>5826</v>
      </c>
      <c r="B617" s="141" t="s">
        <v>810</v>
      </c>
      <c r="C617" s="141"/>
      <c r="D617" s="141"/>
      <c r="E617" s="141"/>
      <c r="F617" s="142">
        <v>0</v>
      </c>
      <c r="G617" s="142">
        <v>0</v>
      </c>
      <c r="H617" s="142">
        <v>0</v>
      </c>
      <c r="I617" s="142">
        <v>0</v>
      </c>
      <c r="J617" s="142">
        <v>0</v>
      </c>
      <c r="K617" s="142">
        <v>0</v>
      </c>
      <c r="L617" s="142">
        <v>0</v>
      </c>
      <c r="M617" s="142">
        <v>0</v>
      </c>
      <c r="N617" s="142">
        <v>0</v>
      </c>
      <c r="O617" s="142">
        <v>0</v>
      </c>
      <c r="P617" s="142">
        <v>0</v>
      </c>
      <c r="Q617" s="142">
        <v>0</v>
      </c>
      <c r="R617" s="142" t="s">
        <v>61</v>
      </c>
      <c r="S617" s="142">
        <v>0</v>
      </c>
      <c r="T617" s="143">
        <v>0</v>
      </c>
      <c r="U617" s="144"/>
      <c r="V617" s="144"/>
      <c r="W617" s="144"/>
      <c r="X617" s="144"/>
      <c r="Y617" s="142">
        <v>0</v>
      </c>
      <c r="Z617" s="142">
        <v>0</v>
      </c>
      <c r="AA617" s="142">
        <v>0</v>
      </c>
      <c r="AB617" s="142">
        <v>0</v>
      </c>
      <c r="AC617" s="142">
        <v>0</v>
      </c>
      <c r="AD617" s="142">
        <v>0</v>
      </c>
      <c r="AE617" s="142">
        <v>0</v>
      </c>
      <c r="AF617" s="142">
        <v>0</v>
      </c>
      <c r="AG617" s="144">
        <v>0</v>
      </c>
      <c r="AH617" s="142">
        <v>0</v>
      </c>
      <c r="AI617" s="142">
        <v>0</v>
      </c>
      <c r="AJ617" s="144">
        <v>0</v>
      </c>
      <c r="AK617" s="144">
        <v>0</v>
      </c>
      <c r="AL617" s="143">
        <v>0</v>
      </c>
      <c r="AM617" s="144"/>
      <c r="AN617" s="144"/>
      <c r="AO617" s="144"/>
      <c r="AP617" s="144"/>
      <c r="AQ617" s="142">
        <v>0</v>
      </c>
      <c r="AR617" s="142">
        <v>0</v>
      </c>
      <c r="AS617" s="142">
        <v>0</v>
      </c>
      <c r="AT617" s="142">
        <v>0</v>
      </c>
      <c r="AU617" s="142">
        <v>0</v>
      </c>
      <c r="AV617" s="142">
        <v>0</v>
      </c>
      <c r="AW617" s="142">
        <v>0</v>
      </c>
      <c r="AX617" s="142">
        <v>0</v>
      </c>
      <c r="AY617" s="144">
        <v>0</v>
      </c>
      <c r="AZ617" s="142">
        <v>0</v>
      </c>
      <c r="BA617" s="142">
        <v>0</v>
      </c>
      <c r="BB617" s="144">
        <v>0</v>
      </c>
      <c r="BC617" s="144">
        <v>0</v>
      </c>
      <c r="BD617" s="143">
        <v>0</v>
      </c>
      <c r="BE617" s="144"/>
      <c r="BF617" s="144"/>
      <c r="BG617" s="144"/>
      <c r="BH617" s="144"/>
      <c r="BI617" s="142">
        <v>0</v>
      </c>
      <c r="BJ617" s="142">
        <v>0</v>
      </c>
      <c r="BK617" s="142">
        <v>0</v>
      </c>
      <c r="BL617" s="142">
        <v>0</v>
      </c>
      <c r="BM617" s="142">
        <v>0</v>
      </c>
      <c r="BN617" s="142">
        <v>0</v>
      </c>
      <c r="BO617" s="142">
        <v>0</v>
      </c>
      <c r="BP617" s="142">
        <v>0</v>
      </c>
      <c r="BQ617" s="144">
        <v>0</v>
      </c>
      <c r="BR617" s="142">
        <v>0</v>
      </c>
      <c r="BS617" s="142">
        <v>0</v>
      </c>
      <c r="BT617" s="144">
        <v>0</v>
      </c>
      <c r="BU617" s="144">
        <v>0</v>
      </c>
      <c r="BV617" s="143">
        <v>0</v>
      </c>
      <c r="BW617" s="144"/>
      <c r="BX617" s="144"/>
      <c r="BY617" s="144"/>
      <c r="BZ617" s="144"/>
      <c r="CA617" s="142">
        <v>0</v>
      </c>
      <c r="CB617" s="142">
        <v>0</v>
      </c>
      <c r="CC617" s="142">
        <v>0</v>
      </c>
      <c r="CD617" s="142">
        <v>0</v>
      </c>
      <c r="CE617" s="142">
        <v>0</v>
      </c>
      <c r="CF617" s="142">
        <v>0</v>
      </c>
      <c r="CG617" s="142">
        <v>0</v>
      </c>
      <c r="CH617" s="142">
        <v>0</v>
      </c>
      <c r="CI617" s="144">
        <v>0</v>
      </c>
      <c r="CJ617" s="142">
        <v>0</v>
      </c>
      <c r="CK617" s="142">
        <v>0</v>
      </c>
      <c r="CL617" s="144">
        <v>0</v>
      </c>
      <c r="CM617" s="144">
        <v>0</v>
      </c>
      <c r="CN617" s="143">
        <v>0</v>
      </c>
      <c r="CO617" s="144"/>
      <c r="CP617" s="144"/>
      <c r="CQ617" s="144"/>
      <c r="CR617" s="144"/>
      <c r="CS617" s="142">
        <v>0</v>
      </c>
      <c r="CT617" s="142">
        <v>0</v>
      </c>
      <c r="CU617" s="142">
        <v>0</v>
      </c>
      <c r="CV617" s="142">
        <v>0</v>
      </c>
      <c r="CW617" s="142">
        <v>0</v>
      </c>
      <c r="CX617" s="142">
        <v>0</v>
      </c>
      <c r="CY617" s="142">
        <v>0</v>
      </c>
      <c r="CZ617" s="142">
        <v>0</v>
      </c>
      <c r="DA617" s="144">
        <v>0</v>
      </c>
      <c r="DB617" s="142">
        <v>0</v>
      </c>
      <c r="DC617" s="142">
        <v>0</v>
      </c>
      <c r="DD617" s="144">
        <v>0</v>
      </c>
      <c r="DE617" s="144">
        <v>0</v>
      </c>
      <c r="DF617" s="143">
        <v>0</v>
      </c>
    </row>
    <row r="618" spans="1:110" ht="12.75" hidden="1" customHeight="1" outlineLevel="2" x14ac:dyDescent="0.25">
      <c r="A618" s="141">
        <v>5827</v>
      </c>
      <c r="B618" s="141" t="s">
        <v>811</v>
      </c>
      <c r="C618" s="141"/>
      <c r="D618" s="141"/>
      <c r="E618" s="141"/>
      <c r="F618" s="142">
        <v>0</v>
      </c>
      <c r="G618" s="142">
        <v>0</v>
      </c>
      <c r="H618" s="142">
        <v>0</v>
      </c>
      <c r="I618" s="142">
        <v>0</v>
      </c>
      <c r="J618" s="142">
        <v>0</v>
      </c>
      <c r="K618" s="142">
        <v>0</v>
      </c>
      <c r="L618" s="142">
        <v>0</v>
      </c>
      <c r="M618" s="142">
        <v>0</v>
      </c>
      <c r="N618" s="142">
        <v>0</v>
      </c>
      <c r="O618" s="142">
        <v>0</v>
      </c>
      <c r="P618" s="142">
        <v>0</v>
      </c>
      <c r="Q618" s="142">
        <v>0</v>
      </c>
      <c r="R618" s="142" t="s">
        <v>61</v>
      </c>
      <c r="S618" s="142">
        <v>0</v>
      </c>
      <c r="T618" s="143">
        <v>0</v>
      </c>
      <c r="U618" s="144"/>
      <c r="V618" s="144"/>
      <c r="W618" s="144"/>
      <c r="X618" s="144"/>
      <c r="Y618" s="142">
        <v>0</v>
      </c>
      <c r="Z618" s="142">
        <v>0</v>
      </c>
      <c r="AA618" s="142">
        <v>0</v>
      </c>
      <c r="AB618" s="142">
        <v>0</v>
      </c>
      <c r="AC618" s="142">
        <v>0</v>
      </c>
      <c r="AD618" s="142">
        <v>0</v>
      </c>
      <c r="AE618" s="142">
        <v>0</v>
      </c>
      <c r="AF618" s="142">
        <v>0</v>
      </c>
      <c r="AG618" s="144">
        <v>0</v>
      </c>
      <c r="AH618" s="142">
        <v>0</v>
      </c>
      <c r="AI618" s="142">
        <v>0</v>
      </c>
      <c r="AJ618" s="144">
        <v>0</v>
      </c>
      <c r="AK618" s="144">
        <v>0</v>
      </c>
      <c r="AL618" s="143">
        <v>0</v>
      </c>
      <c r="AM618" s="144"/>
      <c r="AN618" s="144"/>
      <c r="AO618" s="144"/>
      <c r="AP618" s="144"/>
      <c r="AQ618" s="142">
        <v>0</v>
      </c>
      <c r="AR618" s="142">
        <v>0</v>
      </c>
      <c r="AS618" s="142">
        <v>0</v>
      </c>
      <c r="AT618" s="142">
        <v>0</v>
      </c>
      <c r="AU618" s="142">
        <v>0</v>
      </c>
      <c r="AV618" s="142">
        <v>0</v>
      </c>
      <c r="AW618" s="142">
        <v>0</v>
      </c>
      <c r="AX618" s="142">
        <v>0</v>
      </c>
      <c r="AY618" s="144">
        <v>0</v>
      </c>
      <c r="AZ618" s="142">
        <v>0</v>
      </c>
      <c r="BA618" s="142">
        <v>0</v>
      </c>
      <c r="BB618" s="144">
        <v>0</v>
      </c>
      <c r="BC618" s="144">
        <v>0</v>
      </c>
      <c r="BD618" s="143">
        <v>0</v>
      </c>
      <c r="BE618" s="144"/>
      <c r="BF618" s="144"/>
      <c r="BG618" s="144"/>
      <c r="BH618" s="144"/>
      <c r="BI618" s="142">
        <v>0</v>
      </c>
      <c r="BJ618" s="142">
        <v>0</v>
      </c>
      <c r="BK618" s="142">
        <v>0</v>
      </c>
      <c r="BL618" s="142">
        <v>0</v>
      </c>
      <c r="BM618" s="142">
        <v>0</v>
      </c>
      <c r="BN618" s="142">
        <v>0</v>
      </c>
      <c r="BO618" s="142">
        <v>0</v>
      </c>
      <c r="BP618" s="142">
        <v>0</v>
      </c>
      <c r="BQ618" s="144">
        <v>0</v>
      </c>
      <c r="BR618" s="142">
        <v>0</v>
      </c>
      <c r="BS618" s="142">
        <v>0</v>
      </c>
      <c r="BT618" s="144">
        <v>0</v>
      </c>
      <c r="BU618" s="144">
        <v>0</v>
      </c>
      <c r="BV618" s="143">
        <v>0</v>
      </c>
      <c r="BW618" s="144"/>
      <c r="BX618" s="144"/>
      <c r="BY618" s="144"/>
      <c r="BZ618" s="144"/>
      <c r="CA618" s="142">
        <v>0</v>
      </c>
      <c r="CB618" s="142">
        <v>0</v>
      </c>
      <c r="CC618" s="142">
        <v>0</v>
      </c>
      <c r="CD618" s="142">
        <v>0</v>
      </c>
      <c r="CE618" s="142">
        <v>0</v>
      </c>
      <c r="CF618" s="142">
        <v>0</v>
      </c>
      <c r="CG618" s="142">
        <v>0</v>
      </c>
      <c r="CH618" s="142">
        <v>0</v>
      </c>
      <c r="CI618" s="144">
        <v>0</v>
      </c>
      <c r="CJ618" s="142">
        <v>0</v>
      </c>
      <c r="CK618" s="142">
        <v>0</v>
      </c>
      <c r="CL618" s="144">
        <v>0</v>
      </c>
      <c r="CM618" s="144">
        <v>0</v>
      </c>
      <c r="CN618" s="143">
        <v>0</v>
      </c>
      <c r="CO618" s="144"/>
      <c r="CP618" s="144"/>
      <c r="CQ618" s="144"/>
      <c r="CR618" s="144"/>
      <c r="CS618" s="142">
        <v>0</v>
      </c>
      <c r="CT618" s="142">
        <v>0</v>
      </c>
      <c r="CU618" s="142">
        <v>0</v>
      </c>
      <c r="CV618" s="142">
        <v>0</v>
      </c>
      <c r="CW618" s="142">
        <v>0</v>
      </c>
      <c r="CX618" s="142">
        <v>0</v>
      </c>
      <c r="CY618" s="142">
        <v>0</v>
      </c>
      <c r="CZ618" s="142">
        <v>0</v>
      </c>
      <c r="DA618" s="144">
        <v>0</v>
      </c>
      <c r="DB618" s="142">
        <v>0</v>
      </c>
      <c r="DC618" s="142">
        <v>0</v>
      </c>
      <c r="DD618" s="144">
        <v>0</v>
      </c>
      <c r="DE618" s="144">
        <v>0</v>
      </c>
      <c r="DF618" s="143">
        <v>0</v>
      </c>
    </row>
    <row r="619" spans="1:110" ht="12.75" hidden="1" customHeight="1" outlineLevel="2" x14ac:dyDescent="0.25">
      <c r="A619" s="141">
        <v>5828</v>
      </c>
      <c r="B619" s="141" t="s">
        <v>812</v>
      </c>
      <c r="C619" s="141"/>
      <c r="D619" s="141"/>
      <c r="E619" s="141"/>
      <c r="F619" s="142">
        <v>0</v>
      </c>
      <c r="G619" s="142">
        <v>0</v>
      </c>
      <c r="H619" s="142">
        <v>0</v>
      </c>
      <c r="I619" s="142">
        <v>0</v>
      </c>
      <c r="J619" s="142">
        <v>0</v>
      </c>
      <c r="K619" s="142">
        <v>0</v>
      </c>
      <c r="L619" s="142">
        <v>0</v>
      </c>
      <c r="M619" s="142">
        <v>0</v>
      </c>
      <c r="N619" s="142">
        <v>0</v>
      </c>
      <c r="O619" s="142">
        <v>0</v>
      </c>
      <c r="P619" s="142">
        <v>0</v>
      </c>
      <c r="Q619" s="142">
        <v>0</v>
      </c>
      <c r="R619" s="142" t="s">
        <v>61</v>
      </c>
      <c r="S619" s="142">
        <v>0</v>
      </c>
      <c r="T619" s="143">
        <v>0</v>
      </c>
      <c r="U619" s="144"/>
      <c r="V619" s="144"/>
      <c r="W619" s="144"/>
      <c r="X619" s="144"/>
      <c r="Y619" s="142">
        <v>0</v>
      </c>
      <c r="Z619" s="142">
        <v>0</v>
      </c>
      <c r="AA619" s="142">
        <v>0</v>
      </c>
      <c r="AB619" s="142">
        <v>0</v>
      </c>
      <c r="AC619" s="142">
        <v>0</v>
      </c>
      <c r="AD619" s="142">
        <v>0</v>
      </c>
      <c r="AE619" s="142">
        <v>0</v>
      </c>
      <c r="AF619" s="142">
        <v>0</v>
      </c>
      <c r="AG619" s="144">
        <v>0</v>
      </c>
      <c r="AH619" s="142">
        <v>0</v>
      </c>
      <c r="AI619" s="142">
        <v>0</v>
      </c>
      <c r="AJ619" s="144">
        <v>0</v>
      </c>
      <c r="AK619" s="144">
        <v>0</v>
      </c>
      <c r="AL619" s="143">
        <v>0</v>
      </c>
      <c r="AM619" s="144"/>
      <c r="AN619" s="144"/>
      <c r="AO619" s="144"/>
      <c r="AP619" s="144"/>
      <c r="AQ619" s="142">
        <v>0</v>
      </c>
      <c r="AR619" s="142">
        <v>0</v>
      </c>
      <c r="AS619" s="142">
        <v>0</v>
      </c>
      <c r="AT619" s="142">
        <v>0</v>
      </c>
      <c r="AU619" s="142">
        <v>0</v>
      </c>
      <c r="AV619" s="142">
        <v>0</v>
      </c>
      <c r="AW619" s="142">
        <v>0</v>
      </c>
      <c r="AX619" s="142">
        <v>0</v>
      </c>
      <c r="AY619" s="144">
        <v>0</v>
      </c>
      <c r="AZ619" s="142">
        <v>0</v>
      </c>
      <c r="BA619" s="142">
        <v>0</v>
      </c>
      <c r="BB619" s="144">
        <v>0</v>
      </c>
      <c r="BC619" s="144">
        <v>0</v>
      </c>
      <c r="BD619" s="143">
        <v>0</v>
      </c>
      <c r="BE619" s="144"/>
      <c r="BF619" s="144"/>
      <c r="BG619" s="144"/>
      <c r="BH619" s="144"/>
      <c r="BI619" s="142">
        <v>0</v>
      </c>
      <c r="BJ619" s="142">
        <v>0</v>
      </c>
      <c r="BK619" s="142">
        <v>0</v>
      </c>
      <c r="BL619" s="142">
        <v>0</v>
      </c>
      <c r="BM619" s="142">
        <v>0</v>
      </c>
      <c r="BN619" s="142">
        <v>0</v>
      </c>
      <c r="BO619" s="142">
        <v>0</v>
      </c>
      <c r="BP619" s="142">
        <v>0</v>
      </c>
      <c r="BQ619" s="144">
        <v>0</v>
      </c>
      <c r="BR619" s="142">
        <v>0</v>
      </c>
      <c r="BS619" s="142">
        <v>0</v>
      </c>
      <c r="BT619" s="144">
        <v>0</v>
      </c>
      <c r="BU619" s="144">
        <v>0</v>
      </c>
      <c r="BV619" s="143">
        <v>0</v>
      </c>
      <c r="BW619" s="144"/>
      <c r="BX619" s="144"/>
      <c r="BY619" s="144"/>
      <c r="BZ619" s="144"/>
      <c r="CA619" s="142">
        <v>0</v>
      </c>
      <c r="CB619" s="142">
        <v>0</v>
      </c>
      <c r="CC619" s="142">
        <v>0</v>
      </c>
      <c r="CD619" s="142">
        <v>0</v>
      </c>
      <c r="CE619" s="142">
        <v>0</v>
      </c>
      <c r="CF619" s="142">
        <v>0</v>
      </c>
      <c r="CG619" s="142">
        <v>0</v>
      </c>
      <c r="CH619" s="142">
        <v>0</v>
      </c>
      <c r="CI619" s="144">
        <v>0</v>
      </c>
      <c r="CJ619" s="142">
        <v>0</v>
      </c>
      <c r="CK619" s="142">
        <v>0</v>
      </c>
      <c r="CL619" s="144">
        <v>0</v>
      </c>
      <c r="CM619" s="144">
        <v>0</v>
      </c>
      <c r="CN619" s="143">
        <v>0</v>
      </c>
      <c r="CO619" s="144"/>
      <c r="CP619" s="144"/>
      <c r="CQ619" s="144"/>
      <c r="CR619" s="144"/>
      <c r="CS619" s="142">
        <v>0</v>
      </c>
      <c r="CT619" s="142">
        <v>0</v>
      </c>
      <c r="CU619" s="142">
        <v>0</v>
      </c>
      <c r="CV619" s="142">
        <v>0</v>
      </c>
      <c r="CW619" s="142">
        <v>0</v>
      </c>
      <c r="CX619" s="142">
        <v>0</v>
      </c>
      <c r="CY619" s="142">
        <v>0</v>
      </c>
      <c r="CZ619" s="142">
        <v>0</v>
      </c>
      <c r="DA619" s="144">
        <v>0</v>
      </c>
      <c r="DB619" s="142">
        <v>0</v>
      </c>
      <c r="DC619" s="142">
        <v>0</v>
      </c>
      <c r="DD619" s="144">
        <v>0</v>
      </c>
      <c r="DE619" s="144">
        <v>0</v>
      </c>
      <c r="DF619" s="143">
        <v>0</v>
      </c>
    </row>
    <row r="620" spans="1:110" ht="12.75" hidden="1" customHeight="1" outlineLevel="2" x14ac:dyDescent="0.25">
      <c r="A620" s="141">
        <v>5829</v>
      </c>
      <c r="B620" s="141" t="s">
        <v>813</v>
      </c>
      <c r="C620" s="141"/>
      <c r="D620" s="141"/>
      <c r="E620" s="141"/>
      <c r="F620" s="142">
        <v>0</v>
      </c>
      <c r="G620" s="142">
        <v>0</v>
      </c>
      <c r="H620" s="142">
        <v>0</v>
      </c>
      <c r="I620" s="142">
        <v>0</v>
      </c>
      <c r="J620" s="142">
        <v>0</v>
      </c>
      <c r="K620" s="142">
        <v>0</v>
      </c>
      <c r="L620" s="142">
        <v>0</v>
      </c>
      <c r="M620" s="142">
        <v>0</v>
      </c>
      <c r="N620" s="142">
        <v>0</v>
      </c>
      <c r="O620" s="142">
        <v>0</v>
      </c>
      <c r="P620" s="142">
        <v>0</v>
      </c>
      <c r="Q620" s="142">
        <v>0</v>
      </c>
      <c r="R620" s="142" t="s">
        <v>61</v>
      </c>
      <c r="S620" s="142">
        <v>0</v>
      </c>
      <c r="T620" s="143">
        <v>0</v>
      </c>
      <c r="U620" s="144"/>
      <c r="V620" s="144"/>
      <c r="W620" s="144"/>
      <c r="X620" s="144"/>
      <c r="Y620" s="142">
        <v>0</v>
      </c>
      <c r="Z620" s="142">
        <v>0</v>
      </c>
      <c r="AA620" s="142">
        <v>0</v>
      </c>
      <c r="AB620" s="142">
        <v>0</v>
      </c>
      <c r="AC620" s="142">
        <v>0</v>
      </c>
      <c r="AD620" s="142">
        <v>0</v>
      </c>
      <c r="AE620" s="142">
        <v>0</v>
      </c>
      <c r="AF620" s="142">
        <v>0</v>
      </c>
      <c r="AG620" s="144">
        <v>0</v>
      </c>
      <c r="AH620" s="142">
        <v>0</v>
      </c>
      <c r="AI620" s="142">
        <v>0</v>
      </c>
      <c r="AJ620" s="144">
        <v>0</v>
      </c>
      <c r="AK620" s="144">
        <v>0</v>
      </c>
      <c r="AL620" s="143">
        <v>0</v>
      </c>
      <c r="AM620" s="144"/>
      <c r="AN620" s="144"/>
      <c r="AO620" s="144"/>
      <c r="AP620" s="144"/>
      <c r="AQ620" s="142">
        <v>0</v>
      </c>
      <c r="AR620" s="142">
        <v>0</v>
      </c>
      <c r="AS620" s="142">
        <v>0</v>
      </c>
      <c r="AT620" s="142">
        <v>0</v>
      </c>
      <c r="AU620" s="142">
        <v>0</v>
      </c>
      <c r="AV620" s="142">
        <v>0</v>
      </c>
      <c r="AW620" s="142">
        <v>0</v>
      </c>
      <c r="AX620" s="142">
        <v>0</v>
      </c>
      <c r="AY620" s="144">
        <v>0</v>
      </c>
      <c r="AZ620" s="142">
        <v>0</v>
      </c>
      <c r="BA620" s="142">
        <v>0</v>
      </c>
      <c r="BB620" s="144">
        <v>0</v>
      </c>
      <c r="BC620" s="144">
        <v>0</v>
      </c>
      <c r="BD620" s="143">
        <v>0</v>
      </c>
      <c r="BE620" s="144"/>
      <c r="BF620" s="144"/>
      <c r="BG620" s="144"/>
      <c r="BH620" s="144"/>
      <c r="BI620" s="142">
        <v>0</v>
      </c>
      <c r="BJ620" s="142">
        <v>0</v>
      </c>
      <c r="BK620" s="142">
        <v>0</v>
      </c>
      <c r="BL620" s="142">
        <v>0</v>
      </c>
      <c r="BM620" s="142">
        <v>0</v>
      </c>
      <c r="BN620" s="142">
        <v>0</v>
      </c>
      <c r="BO620" s="142">
        <v>0</v>
      </c>
      <c r="BP620" s="142">
        <v>0</v>
      </c>
      <c r="BQ620" s="144">
        <v>0</v>
      </c>
      <c r="BR620" s="142">
        <v>0</v>
      </c>
      <c r="BS620" s="142">
        <v>0</v>
      </c>
      <c r="BT620" s="144">
        <v>0</v>
      </c>
      <c r="BU620" s="144">
        <v>0</v>
      </c>
      <c r="BV620" s="143">
        <v>0</v>
      </c>
      <c r="BW620" s="144"/>
      <c r="BX620" s="144"/>
      <c r="BY620" s="144"/>
      <c r="BZ620" s="144"/>
      <c r="CA620" s="142">
        <v>0</v>
      </c>
      <c r="CB620" s="142">
        <v>0</v>
      </c>
      <c r="CC620" s="142">
        <v>0</v>
      </c>
      <c r="CD620" s="142">
        <v>0</v>
      </c>
      <c r="CE620" s="142">
        <v>0</v>
      </c>
      <c r="CF620" s="142">
        <v>0</v>
      </c>
      <c r="CG620" s="142">
        <v>0</v>
      </c>
      <c r="CH620" s="142">
        <v>0</v>
      </c>
      <c r="CI620" s="144">
        <v>0</v>
      </c>
      <c r="CJ620" s="142">
        <v>0</v>
      </c>
      <c r="CK620" s="142">
        <v>0</v>
      </c>
      <c r="CL620" s="144">
        <v>0</v>
      </c>
      <c r="CM620" s="144">
        <v>0</v>
      </c>
      <c r="CN620" s="143">
        <v>0</v>
      </c>
      <c r="CO620" s="144"/>
      <c r="CP620" s="144"/>
      <c r="CQ620" s="144"/>
      <c r="CR620" s="144"/>
      <c r="CS620" s="142">
        <v>0</v>
      </c>
      <c r="CT620" s="142">
        <v>0</v>
      </c>
      <c r="CU620" s="142">
        <v>0</v>
      </c>
      <c r="CV620" s="142">
        <v>0</v>
      </c>
      <c r="CW620" s="142">
        <v>0</v>
      </c>
      <c r="CX620" s="142">
        <v>0</v>
      </c>
      <c r="CY620" s="142">
        <v>0</v>
      </c>
      <c r="CZ620" s="142">
        <v>0</v>
      </c>
      <c r="DA620" s="144">
        <v>0</v>
      </c>
      <c r="DB620" s="142">
        <v>0</v>
      </c>
      <c r="DC620" s="142">
        <v>0</v>
      </c>
      <c r="DD620" s="144">
        <v>0</v>
      </c>
      <c r="DE620" s="144">
        <v>0</v>
      </c>
      <c r="DF620" s="143">
        <v>0</v>
      </c>
    </row>
    <row r="621" spans="1:110" ht="12.75" hidden="1" customHeight="1" outlineLevel="2" x14ac:dyDescent="0.25">
      <c r="A621" s="141">
        <v>5830</v>
      </c>
      <c r="B621" s="141" t="s">
        <v>814</v>
      </c>
      <c r="C621" s="141"/>
      <c r="D621" s="141"/>
      <c r="E621" s="141"/>
      <c r="F621" s="142">
        <v>0</v>
      </c>
      <c r="G621" s="142">
        <v>0</v>
      </c>
      <c r="H621" s="142">
        <v>1900</v>
      </c>
      <c r="I621" s="142">
        <v>1900</v>
      </c>
      <c r="J621" s="142">
        <v>1900</v>
      </c>
      <c r="K621" s="142">
        <v>1900</v>
      </c>
      <c r="L621" s="142">
        <v>1900</v>
      </c>
      <c r="M621" s="142">
        <v>1900</v>
      </c>
      <c r="N621" s="142">
        <v>1900</v>
      </c>
      <c r="O621" s="142">
        <v>1900</v>
      </c>
      <c r="P621" s="142">
        <v>1900</v>
      </c>
      <c r="Q621" s="142">
        <v>1900</v>
      </c>
      <c r="R621" s="142" t="s">
        <v>61</v>
      </c>
      <c r="S621" s="142">
        <v>19000</v>
      </c>
      <c r="T621" s="143">
        <v>0</v>
      </c>
      <c r="U621" s="144"/>
      <c r="V621" s="144"/>
      <c r="W621" s="144"/>
      <c r="X621" s="144"/>
      <c r="Y621" s="142">
        <v>0</v>
      </c>
      <c r="Z621" s="142">
        <v>0</v>
      </c>
      <c r="AA621" s="142">
        <v>1957</v>
      </c>
      <c r="AB621" s="142">
        <v>1957</v>
      </c>
      <c r="AC621" s="142">
        <v>1957</v>
      </c>
      <c r="AD621" s="142">
        <v>1957</v>
      </c>
      <c r="AE621" s="142">
        <v>1957</v>
      </c>
      <c r="AF621" s="142">
        <v>1957</v>
      </c>
      <c r="AG621" s="144">
        <v>1957</v>
      </c>
      <c r="AH621" s="142">
        <v>1957</v>
      </c>
      <c r="AI621" s="142">
        <v>1957</v>
      </c>
      <c r="AJ621" s="144">
        <v>1957</v>
      </c>
      <c r="AK621" s="144">
        <v>19570</v>
      </c>
      <c r="AL621" s="143">
        <v>0</v>
      </c>
      <c r="AM621" s="144"/>
      <c r="AN621" s="144"/>
      <c r="AO621" s="144"/>
      <c r="AP621" s="144"/>
      <c r="AQ621" s="142">
        <v>0</v>
      </c>
      <c r="AR621" s="142">
        <v>0</v>
      </c>
      <c r="AS621" s="142">
        <v>2015.7100000000003</v>
      </c>
      <c r="AT621" s="142">
        <v>2015.7100000000003</v>
      </c>
      <c r="AU621" s="142">
        <v>2015.7100000000003</v>
      </c>
      <c r="AV621" s="142">
        <v>2015.7100000000003</v>
      </c>
      <c r="AW621" s="142">
        <v>2015.7100000000003</v>
      </c>
      <c r="AX621" s="142">
        <v>2015.7100000000003</v>
      </c>
      <c r="AY621" s="144">
        <v>2015.7100000000003</v>
      </c>
      <c r="AZ621" s="142">
        <v>2015.7100000000003</v>
      </c>
      <c r="BA621" s="142">
        <v>2015.7100000000003</v>
      </c>
      <c r="BB621" s="144">
        <v>2015.7100000000003</v>
      </c>
      <c r="BC621" s="144">
        <v>20157.100000000002</v>
      </c>
      <c r="BD621" s="143">
        <v>0</v>
      </c>
      <c r="BE621" s="144"/>
      <c r="BF621" s="144"/>
      <c r="BG621" s="144"/>
      <c r="BH621" s="144"/>
      <c r="BI621" s="142">
        <v>0</v>
      </c>
      <c r="BJ621" s="142">
        <v>0</v>
      </c>
      <c r="BK621" s="142">
        <v>2076.1813000000002</v>
      </c>
      <c r="BL621" s="142">
        <v>2076.1813000000002</v>
      </c>
      <c r="BM621" s="142">
        <v>2076.1813000000002</v>
      </c>
      <c r="BN621" s="142">
        <v>2076.1813000000002</v>
      </c>
      <c r="BO621" s="142">
        <v>2076.1813000000002</v>
      </c>
      <c r="BP621" s="142">
        <v>2076.1813000000002</v>
      </c>
      <c r="BQ621" s="144">
        <v>2076.1813000000002</v>
      </c>
      <c r="BR621" s="142">
        <v>2076.1813000000002</v>
      </c>
      <c r="BS621" s="142">
        <v>2076.1813000000002</v>
      </c>
      <c r="BT621" s="144">
        <v>2076.1813000000002</v>
      </c>
      <c r="BU621" s="144">
        <v>20761.813000000002</v>
      </c>
      <c r="BV621" s="143">
        <v>0</v>
      </c>
      <c r="BW621" s="144"/>
      <c r="BX621" s="144"/>
      <c r="BY621" s="144"/>
      <c r="BZ621" s="144"/>
      <c r="CA621" s="142">
        <v>0</v>
      </c>
      <c r="CB621" s="142">
        <v>0</v>
      </c>
      <c r="CC621" s="142">
        <v>2138.4667390000004</v>
      </c>
      <c r="CD621" s="142">
        <v>2138.4667390000004</v>
      </c>
      <c r="CE621" s="142">
        <v>2138.4667390000004</v>
      </c>
      <c r="CF621" s="142">
        <v>2138.4667390000004</v>
      </c>
      <c r="CG621" s="142">
        <v>2138.4667390000004</v>
      </c>
      <c r="CH621" s="142">
        <v>2138.4667390000004</v>
      </c>
      <c r="CI621" s="144">
        <v>2138.4667390000004</v>
      </c>
      <c r="CJ621" s="142">
        <v>2138.4667390000004</v>
      </c>
      <c r="CK621" s="142">
        <v>2138.4667390000004</v>
      </c>
      <c r="CL621" s="144">
        <v>2138.4667390000004</v>
      </c>
      <c r="CM621" s="144">
        <v>21384.667390000002</v>
      </c>
      <c r="CN621" s="143">
        <v>0</v>
      </c>
      <c r="CO621" s="144"/>
      <c r="CP621" s="144"/>
      <c r="CQ621" s="144"/>
      <c r="CR621" s="144"/>
      <c r="CS621" s="142">
        <v>0</v>
      </c>
      <c r="CT621" s="142">
        <v>0</v>
      </c>
      <c r="CU621" s="142">
        <v>2202.6207411700007</v>
      </c>
      <c r="CV621" s="142">
        <v>2202.6207411700007</v>
      </c>
      <c r="CW621" s="142">
        <v>2202.6207411700007</v>
      </c>
      <c r="CX621" s="142">
        <v>2202.6207411700007</v>
      </c>
      <c r="CY621" s="142">
        <v>2202.6207411700007</v>
      </c>
      <c r="CZ621" s="142">
        <v>2202.6207411700007</v>
      </c>
      <c r="DA621" s="144">
        <v>2202.6207411700007</v>
      </c>
      <c r="DB621" s="142">
        <v>2202.6207411700007</v>
      </c>
      <c r="DC621" s="142">
        <v>2202.6207411700007</v>
      </c>
      <c r="DD621" s="144">
        <v>2202.6207411700007</v>
      </c>
      <c r="DE621" s="144">
        <v>22026.207411700005</v>
      </c>
      <c r="DF621" s="143">
        <v>0</v>
      </c>
    </row>
    <row r="622" spans="1:110" ht="12.75" hidden="1" customHeight="1" outlineLevel="2" x14ac:dyDescent="0.25">
      <c r="A622" s="141">
        <v>5833</v>
      </c>
      <c r="B622" s="141" t="s">
        <v>815</v>
      </c>
      <c r="C622" s="141"/>
      <c r="D622" s="141"/>
      <c r="E622" s="141"/>
      <c r="F622" s="142">
        <v>0</v>
      </c>
      <c r="G622" s="142">
        <v>0</v>
      </c>
      <c r="H622" s="142">
        <v>0</v>
      </c>
      <c r="I622" s="142">
        <v>0</v>
      </c>
      <c r="J622" s="142">
        <v>0</v>
      </c>
      <c r="K622" s="142">
        <v>0</v>
      </c>
      <c r="L622" s="142">
        <v>0</v>
      </c>
      <c r="M622" s="142">
        <v>0</v>
      </c>
      <c r="N622" s="142">
        <v>0</v>
      </c>
      <c r="O622" s="142">
        <v>0</v>
      </c>
      <c r="P622" s="142">
        <v>0</v>
      </c>
      <c r="Q622" s="142">
        <v>0</v>
      </c>
      <c r="R622" s="142" t="s">
        <v>61</v>
      </c>
      <c r="S622" s="142">
        <v>0</v>
      </c>
      <c r="T622" s="143">
        <v>0</v>
      </c>
      <c r="U622" s="144"/>
      <c r="V622" s="144"/>
      <c r="W622" s="144"/>
      <c r="X622" s="144"/>
      <c r="Y622" s="142">
        <v>0</v>
      </c>
      <c r="Z622" s="142">
        <v>0</v>
      </c>
      <c r="AA622" s="142">
        <v>0</v>
      </c>
      <c r="AB622" s="142">
        <v>0</v>
      </c>
      <c r="AC622" s="142">
        <v>0</v>
      </c>
      <c r="AD622" s="142">
        <v>0</v>
      </c>
      <c r="AE622" s="142">
        <v>0</v>
      </c>
      <c r="AF622" s="142">
        <v>0</v>
      </c>
      <c r="AG622" s="144">
        <v>0</v>
      </c>
      <c r="AH622" s="142">
        <v>0</v>
      </c>
      <c r="AI622" s="142">
        <v>0</v>
      </c>
      <c r="AJ622" s="144">
        <v>0</v>
      </c>
      <c r="AK622" s="144">
        <v>0</v>
      </c>
      <c r="AL622" s="143">
        <v>0</v>
      </c>
      <c r="AM622" s="144"/>
      <c r="AN622" s="144"/>
      <c r="AO622" s="144"/>
      <c r="AP622" s="144"/>
      <c r="AQ622" s="142">
        <v>0</v>
      </c>
      <c r="AR622" s="142">
        <v>0</v>
      </c>
      <c r="AS622" s="142">
        <v>0</v>
      </c>
      <c r="AT622" s="142">
        <v>0</v>
      </c>
      <c r="AU622" s="142">
        <v>0</v>
      </c>
      <c r="AV622" s="142">
        <v>0</v>
      </c>
      <c r="AW622" s="142">
        <v>0</v>
      </c>
      <c r="AX622" s="142">
        <v>0</v>
      </c>
      <c r="AY622" s="144">
        <v>0</v>
      </c>
      <c r="AZ622" s="142">
        <v>0</v>
      </c>
      <c r="BA622" s="142">
        <v>0</v>
      </c>
      <c r="BB622" s="144">
        <v>0</v>
      </c>
      <c r="BC622" s="144">
        <v>0</v>
      </c>
      <c r="BD622" s="143">
        <v>0</v>
      </c>
      <c r="BE622" s="144"/>
      <c r="BF622" s="144"/>
      <c r="BG622" s="144"/>
      <c r="BH622" s="144"/>
      <c r="BI622" s="142">
        <v>0</v>
      </c>
      <c r="BJ622" s="142">
        <v>0</v>
      </c>
      <c r="BK622" s="142">
        <v>0</v>
      </c>
      <c r="BL622" s="142">
        <v>0</v>
      </c>
      <c r="BM622" s="142">
        <v>0</v>
      </c>
      <c r="BN622" s="142">
        <v>0</v>
      </c>
      <c r="BO622" s="142">
        <v>0</v>
      </c>
      <c r="BP622" s="142">
        <v>0</v>
      </c>
      <c r="BQ622" s="144">
        <v>0</v>
      </c>
      <c r="BR622" s="142">
        <v>0</v>
      </c>
      <c r="BS622" s="142">
        <v>0</v>
      </c>
      <c r="BT622" s="144">
        <v>0</v>
      </c>
      <c r="BU622" s="144">
        <v>0</v>
      </c>
      <c r="BV622" s="143">
        <v>0</v>
      </c>
      <c r="BW622" s="144"/>
      <c r="BX622" s="144"/>
      <c r="BY622" s="144"/>
      <c r="BZ622" s="144"/>
      <c r="CA622" s="142">
        <v>0</v>
      </c>
      <c r="CB622" s="142">
        <v>0</v>
      </c>
      <c r="CC622" s="142">
        <v>0</v>
      </c>
      <c r="CD622" s="142">
        <v>0</v>
      </c>
      <c r="CE622" s="142">
        <v>0</v>
      </c>
      <c r="CF622" s="142">
        <v>0</v>
      </c>
      <c r="CG622" s="142">
        <v>0</v>
      </c>
      <c r="CH622" s="142">
        <v>0</v>
      </c>
      <c r="CI622" s="144">
        <v>0</v>
      </c>
      <c r="CJ622" s="142">
        <v>0</v>
      </c>
      <c r="CK622" s="142">
        <v>0</v>
      </c>
      <c r="CL622" s="144">
        <v>0</v>
      </c>
      <c r="CM622" s="144">
        <v>0</v>
      </c>
      <c r="CN622" s="143">
        <v>0</v>
      </c>
      <c r="CO622" s="144"/>
      <c r="CP622" s="144"/>
      <c r="CQ622" s="144"/>
      <c r="CR622" s="144"/>
      <c r="CS622" s="142">
        <v>0</v>
      </c>
      <c r="CT622" s="142">
        <v>0</v>
      </c>
      <c r="CU622" s="142">
        <v>0</v>
      </c>
      <c r="CV622" s="142">
        <v>0</v>
      </c>
      <c r="CW622" s="142">
        <v>0</v>
      </c>
      <c r="CX622" s="142">
        <v>0</v>
      </c>
      <c r="CY622" s="142">
        <v>0</v>
      </c>
      <c r="CZ622" s="142">
        <v>0</v>
      </c>
      <c r="DA622" s="144">
        <v>0</v>
      </c>
      <c r="DB622" s="142">
        <v>0</v>
      </c>
      <c r="DC622" s="142">
        <v>0</v>
      </c>
      <c r="DD622" s="144">
        <v>0</v>
      </c>
      <c r="DE622" s="144">
        <v>0</v>
      </c>
      <c r="DF622" s="143">
        <v>0</v>
      </c>
    </row>
    <row r="623" spans="1:110" ht="12.75" hidden="1" customHeight="1" outlineLevel="2" x14ac:dyDescent="0.25">
      <c r="A623" s="141">
        <v>5834</v>
      </c>
      <c r="B623" s="141" t="s">
        <v>816</v>
      </c>
      <c r="C623" s="141"/>
      <c r="D623" s="141"/>
      <c r="E623" s="141"/>
      <c r="F623" s="142">
        <v>0</v>
      </c>
      <c r="G623" s="142">
        <v>0</v>
      </c>
      <c r="H623" s="142">
        <v>0</v>
      </c>
      <c r="I623" s="142">
        <v>0</v>
      </c>
      <c r="J623" s="142">
        <v>0</v>
      </c>
      <c r="K623" s="142">
        <v>0</v>
      </c>
      <c r="L623" s="142">
        <v>0</v>
      </c>
      <c r="M623" s="142">
        <v>0</v>
      </c>
      <c r="N623" s="142">
        <v>0</v>
      </c>
      <c r="O623" s="142">
        <v>0</v>
      </c>
      <c r="P623" s="142">
        <v>0</v>
      </c>
      <c r="Q623" s="142">
        <v>0</v>
      </c>
      <c r="R623" s="142" t="s">
        <v>61</v>
      </c>
      <c r="S623" s="142">
        <v>0</v>
      </c>
      <c r="T623" s="143">
        <v>0</v>
      </c>
      <c r="U623" s="144"/>
      <c r="V623" s="144"/>
      <c r="W623" s="144"/>
      <c r="X623" s="144"/>
      <c r="Y623" s="142">
        <v>0</v>
      </c>
      <c r="Z623" s="142">
        <v>0</v>
      </c>
      <c r="AA623" s="142">
        <v>0</v>
      </c>
      <c r="AB623" s="142">
        <v>0</v>
      </c>
      <c r="AC623" s="142">
        <v>0</v>
      </c>
      <c r="AD623" s="142">
        <v>0</v>
      </c>
      <c r="AE623" s="142">
        <v>0</v>
      </c>
      <c r="AF623" s="142">
        <v>0</v>
      </c>
      <c r="AG623" s="144">
        <v>0</v>
      </c>
      <c r="AH623" s="142">
        <v>0</v>
      </c>
      <c r="AI623" s="142">
        <v>0</v>
      </c>
      <c r="AJ623" s="144">
        <v>0</v>
      </c>
      <c r="AK623" s="144">
        <v>0</v>
      </c>
      <c r="AL623" s="143">
        <v>0</v>
      </c>
      <c r="AM623" s="144"/>
      <c r="AN623" s="144"/>
      <c r="AO623" s="144"/>
      <c r="AP623" s="144"/>
      <c r="AQ623" s="142">
        <v>0</v>
      </c>
      <c r="AR623" s="142">
        <v>0</v>
      </c>
      <c r="AS623" s="142">
        <v>0</v>
      </c>
      <c r="AT623" s="142">
        <v>0</v>
      </c>
      <c r="AU623" s="142">
        <v>0</v>
      </c>
      <c r="AV623" s="142">
        <v>0</v>
      </c>
      <c r="AW623" s="142">
        <v>0</v>
      </c>
      <c r="AX623" s="142">
        <v>0</v>
      </c>
      <c r="AY623" s="144">
        <v>0</v>
      </c>
      <c r="AZ623" s="142">
        <v>0</v>
      </c>
      <c r="BA623" s="142">
        <v>0</v>
      </c>
      <c r="BB623" s="144">
        <v>0</v>
      </c>
      <c r="BC623" s="144">
        <v>0</v>
      </c>
      <c r="BD623" s="143">
        <v>0</v>
      </c>
      <c r="BE623" s="144"/>
      <c r="BF623" s="144"/>
      <c r="BG623" s="144"/>
      <c r="BH623" s="144"/>
      <c r="BI623" s="142">
        <v>0</v>
      </c>
      <c r="BJ623" s="142">
        <v>0</v>
      </c>
      <c r="BK623" s="142">
        <v>0</v>
      </c>
      <c r="BL623" s="142">
        <v>0</v>
      </c>
      <c r="BM623" s="142">
        <v>0</v>
      </c>
      <c r="BN623" s="142">
        <v>0</v>
      </c>
      <c r="BO623" s="142">
        <v>0</v>
      </c>
      <c r="BP623" s="142">
        <v>0</v>
      </c>
      <c r="BQ623" s="144">
        <v>0</v>
      </c>
      <c r="BR623" s="142">
        <v>0</v>
      </c>
      <c r="BS623" s="142">
        <v>0</v>
      </c>
      <c r="BT623" s="144">
        <v>0</v>
      </c>
      <c r="BU623" s="144">
        <v>0</v>
      </c>
      <c r="BV623" s="143">
        <v>0</v>
      </c>
      <c r="BW623" s="144"/>
      <c r="BX623" s="144"/>
      <c r="BY623" s="144"/>
      <c r="BZ623" s="144"/>
      <c r="CA623" s="142">
        <v>0</v>
      </c>
      <c r="CB623" s="142">
        <v>0</v>
      </c>
      <c r="CC623" s="142">
        <v>0</v>
      </c>
      <c r="CD623" s="142">
        <v>0</v>
      </c>
      <c r="CE623" s="142">
        <v>0</v>
      </c>
      <c r="CF623" s="142">
        <v>0</v>
      </c>
      <c r="CG623" s="142">
        <v>0</v>
      </c>
      <c r="CH623" s="142">
        <v>0</v>
      </c>
      <c r="CI623" s="144">
        <v>0</v>
      </c>
      <c r="CJ623" s="142">
        <v>0</v>
      </c>
      <c r="CK623" s="142">
        <v>0</v>
      </c>
      <c r="CL623" s="144">
        <v>0</v>
      </c>
      <c r="CM623" s="144">
        <v>0</v>
      </c>
      <c r="CN623" s="143">
        <v>0</v>
      </c>
      <c r="CO623" s="144"/>
      <c r="CP623" s="144"/>
      <c r="CQ623" s="144"/>
      <c r="CR623" s="144"/>
      <c r="CS623" s="142">
        <v>0</v>
      </c>
      <c r="CT623" s="142">
        <v>0</v>
      </c>
      <c r="CU623" s="142">
        <v>0</v>
      </c>
      <c r="CV623" s="142">
        <v>0</v>
      </c>
      <c r="CW623" s="142">
        <v>0</v>
      </c>
      <c r="CX623" s="142">
        <v>0</v>
      </c>
      <c r="CY623" s="142">
        <v>0</v>
      </c>
      <c r="CZ623" s="142">
        <v>0</v>
      </c>
      <c r="DA623" s="144">
        <v>0</v>
      </c>
      <c r="DB623" s="142">
        <v>0</v>
      </c>
      <c r="DC623" s="142">
        <v>0</v>
      </c>
      <c r="DD623" s="144">
        <v>0</v>
      </c>
      <c r="DE623" s="144">
        <v>0</v>
      </c>
      <c r="DF623" s="143">
        <v>0</v>
      </c>
    </row>
    <row r="624" spans="1:110" ht="12.75" hidden="1" customHeight="1" outlineLevel="2" x14ac:dyDescent="0.25">
      <c r="A624" s="141">
        <v>5836</v>
      </c>
      <c r="B624" s="141" t="s">
        <v>817</v>
      </c>
      <c r="C624" s="141"/>
      <c r="D624" s="141"/>
      <c r="E624" s="141"/>
      <c r="F624" s="142">
        <v>0</v>
      </c>
      <c r="G624" s="142">
        <v>0</v>
      </c>
      <c r="H624" s="142">
        <v>0</v>
      </c>
      <c r="I624" s="142">
        <v>0</v>
      </c>
      <c r="J624" s="142">
        <v>0</v>
      </c>
      <c r="K624" s="142">
        <v>0</v>
      </c>
      <c r="L624" s="142">
        <v>0</v>
      </c>
      <c r="M624" s="142">
        <v>0</v>
      </c>
      <c r="N624" s="142">
        <v>0</v>
      </c>
      <c r="O624" s="142">
        <v>0</v>
      </c>
      <c r="P624" s="142">
        <v>0</v>
      </c>
      <c r="Q624" s="142">
        <v>0</v>
      </c>
      <c r="R624" s="142" t="s">
        <v>61</v>
      </c>
      <c r="S624" s="142">
        <v>0</v>
      </c>
      <c r="T624" s="143">
        <v>0</v>
      </c>
      <c r="U624" s="144"/>
      <c r="V624" s="144"/>
      <c r="W624" s="144"/>
      <c r="X624" s="144"/>
      <c r="Y624" s="142">
        <v>0</v>
      </c>
      <c r="Z624" s="142">
        <v>0</v>
      </c>
      <c r="AA624" s="142">
        <v>0</v>
      </c>
      <c r="AB624" s="142">
        <v>0</v>
      </c>
      <c r="AC624" s="142">
        <v>0</v>
      </c>
      <c r="AD624" s="142">
        <v>0</v>
      </c>
      <c r="AE624" s="142">
        <v>0</v>
      </c>
      <c r="AF624" s="142">
        <v>0</v>
      </c>
      <c r="AG624" s="144">
        <v>0</v>
      </c>
      <c r="AH624" s="142">
        <v>0</v>
      </c>
      <c r="AI624" s="142">
        <v>0</v>
      </c>
      <c r="AJ624" s="144">
        <v>0</v>
      </c>
      <c r="AK624" s="144">
        <v>0</v>
      </c>
      <c r="AL624" s="143">
        <v>0</v>
      </c>
      <c r="AM624" s="144"/>
      <c r="AN624" s="144"/>
      <c r="AO624" s="144"/>
      <c r="AP624" s="144"/>
      <c r="AQ624" s="142">
        <v>0</v>
      </c>
      <c r="AR624" s="142">
        <v>0</v>
      </c>
      <c r="AS624" s="142">
        <v>0</v>
      </c>
      <c r="AT624" s="142">
        <v>0</v>
      </c>
      <c r="AU624" s="142">
        <v>0</v>
      </c>
      <c r="AV624" s="142">
        <v>0</v>
      </c>
      <c r="AW624" s="142">
        <v>0</v>
      </c>
      <c r="AX624" s="142">
        <v>0</v>
      </c>
      <c r="AY624" s="144">
        <v>0</v>
      </c>
      <c r="AZ624" s="142">
        <v>0</v>
      </c>
      <c r="BA624" s="142">
        <v>0</v>
      </c>
      <c r="BB624" s="144">
        <v>0</v>
      </c>
      <c r="BC624" s="144">
        <v>0</v>
      </c>
      <c r="BD624" s="143">
        <v>0</v>
      </c>
      <c r="BE624" s="144"/>
      <c r="BF624" s="144"/>
      <c r="BG624" s="144"/>
      <c r="BH624" s="144"/>
      <c r="BI624" s="142">
        <v>0</v>
      </c>
      <c r="BJ624" s="142">
        <v>0</v>
      </c>
      <c r="BK624" s="142">
        <v>0</v>
      </c>
      <c r="BL624" s="142">
        <v>0</v>
      </c>
      <c r="BM624" s="142">
        <v>0</v>
      </c>
      <c r="BN624" s="142">
        <v>0</v>
      </c>
      <c r="BO624" s="142">
        <v>0</v>
      </c>
      <c r="BP624" s="142">
        <v>0</v>
      </c>
      <c r="BQ624" s="144">
        <v>0</v>
      </c>
      <c r="BR624" s="142">
        <v>0</v>
      </c>
      <c r="BS624" s="142">
        <v>0</v>
      </c>
      <c r="BT624" s="144">
        <v>0</v>
      </c>
      <c r="BU624" s="144">
        <v>0</v>
      </c>
      <c r="BV624" s="143">
        <v>0</v>
      </c>
      <c r="BW624" s="144"/>
      <c r="BX624" s="144"/>
      <c r="BY624" s="144"/>
      <c r="BZ624" s="144"/>
      <c r="CA624" s="142">
        <v>0</v>
      </c>
      <c r="CB624" s="142">
        <v>0</v>
      </c>
      <c r="CC624" s="142">
        <v>0</v>
      </c>
      <c r="CD624" s="142">
        <v>0</v>
      </c>
      <c r="CE624" s="142">
        <v>0</v>
      </c>
      <c r="CF624" s="142">
        <v>0</v>
      </c>
      <c r="CG624" s="142">
        <v>0</v>
      </c>
      <c r="CH624" s="142">
        <v>0</v>
      </c>
      <c r="CI624" s="144">
        <v>0</v>
      </c>
      <c r="CJ624" s="142">
        <v>0</v>
      </c>
      <c r="CK624" s="142">
        <v>0</v>
      </c>
      <c r="CL624" s="144">
        <v>0</v>
      </c>
      <c r="CM624" s="144">
        <v>0</v>
      </c>
      <c r="CN624" s="143">
        <v>0</v>
      </c>
      <c r="CO624" s="144"/>
      <c r="CP624" s="144"/>
      <c r="CQ624" s="144"/>
      <c r="CR624" s="144"/>
      <c r="CS624" s="142">
        <v>0</v>
      </c>
      <c r="CT624" s="142">
        <v>0</v>
      </c>
      <c r="CU624" s="142">
        <v>0</v>
      </c>
      <c r="CV624" s="142">
        <v>0</v>
      </c>
      <c r="CW624" s="142">
        <v>0</v>
      </c>
      <c r="CX624" s="142">
        <v>0</v>
      </c>
      <c r="CY624" s="142">
        <v>0</v>
      </c>
      <c r="CZ624" s="142">
        <v>0</v>
      </c>
      <c r="DA624" s="144">
        <v>0</v>
      </c>
      <c r="DB624" s="142">
        <v>0</v>
      </c>
      <c r="DC624" s="142">
        <v>0</v>
      </c>
      <c r="DD624" s="144">
        <v>0</v>
      </c>
      <c r="DE624" s="144">
        <v>0</v>
      </c>
      <c r="DF624" s="143">
        <v>0</v>
      </c>
    </row>
    <row r="625" spans="1:110" ht="12.75" hidden="1" customHeight="1" outlineLevel="2" x14ac:dyDescent="0.25">
      <c r="A625" s="141">
        <v>5839</v>
      </c>
      <c r="B625" s="141" t="s">
        <v>818</v>
      </c>
      <c r="C625" s="141"/>
      <c r="D625" s="141"/>
      <c r="E625" s="141"/>
      <c r="F625" s="142">
        <v>0</v>
      </c>
      <c r="G625" s="142">
        <v>0</v>
      </c>
      <c r="H625" s="142">
        <v>0</v>
      </c>
      <c r="I625" s="142">
        <v>0</v>
      </c>
      <c r="J625" s="142">
        <v>0</v>
      </c>
      <c r="K625" s="142">
        <v>0</v>
      </c>
      <c r="L625" s="142">
        <v>0</v>
      </c>
      <c r="M625" s="142">
        <v>0</v>
      </c>
      <c r="N625" s="142">
        <v>0</v>
      </c>
      <c r="O625" s="142">
        <v>0</v>
      </c>
      <c r="P625" s="142">
        <v>0</v>
      </c>
      <c r="Q625" s="142">
        <v>0</v>
      </c>
      <c r="R625" s="142" t="s">
        <v>61</v>
      </c>
      <c r="S625" s="142">
        <v>0</v>
      </c>
      <c r="T625" s="143">
        <v>0</v>
      </c>
      <c r="U625" s="144"/>
      <c r="V625" s="144"/>
      <c r="W625" s="144"/>
      <c r="X625" s="144"/>
      <c r="Y625" s="142">
        <v>0</v>
      </c>
      <c r="Z625" s="142">
        <v>0</v>
      </c>
      <c r="AA625" s="142">
        <v>0</v>
      </c>
      <c r="AB625" s="142">
        <v>0</v>
      </c>
      <c r="AC625" s="142">
        <v>0</v>
      </c>
      <c r="AD625" s="142">
        <v>0</v>
      </c>
      <c r="AE625" s="142">
        <v>0</v>
      </c>
      <c r="AF625" s="142">
        <v>0</v>
      </c>
      <c r="AG625" s="144">
        <v>0</v>
      </c>
      <c r="AH625" s="142">
        <v>0</v>
      </c>
      <c r="AI625" s="142">
        <v>0</v>
      </c>
      <c r="AJ625" s="144">
        <v>0</v>
      </c>
      <c r="AK625" s="144">
        <v>0</v>
      </c>
      <c r="AL625" s="143">
        <v>0</v>
      </c>
      <c r="AM625" s="144"/>
      <c r="AN625" s="144"/>
      <c r="AO625" s="144"/>
      <c r="AP625" s="144"/>
      <c r="AQ625" s="142">
        <v>0</v>
      </c>
      <c r="AR625" s="142">
        <v>0</v>
      </c>
      <c r="AS625" s="142">
        <v>0</v>
      </c>
      <c r="AT625" s="142">
        <v>0</v>
      </c>
      <c r="AU625" s="142">
        <v>0</v>
      </c>
      <c r="AV625" s="142">
        <v>0</v>
      </c>
      <c r="AW625" s="142">
        <v>0</v>
      </c>
      <c r="AX625" s="142">
        <v>0</v>
      </c>
      <c r="AY625" s="144">
        <v>0</v>
      </c>
      <c r="AZ625" s="142">
        <v>0</v>
      </c>
      <c r="BA625" s="142">
        <v>0</v>
      </c>
      <c r="BB625" s="144">
        <v>0</v>
      </c>
      <c r="BC625" s="144">
        <v>0</v>
      </c>
      <c r="BD625" s="143">
        <v>0</v>
      </c>
      <c r="BE625" s="144"/>
      <c r="BF625" s="144"/>
      <c r="BG625" s="144"/>
      <c r="BH625" s="144"/>
      <c r="BI625" s="142">
        <v>0</v>
      </c>
      <c r="BJ625" s="142">
        <v>0</v>
      </c>
      <c r="BK625" s="142">
        <v>0</v>
      </c>
      <c r="BL625" s="142">
        <v>0</v>
      </c>
      <c r="BM625" s="142">
        <v>0</v>
      </c>
      <c r="BN625" s="142">
        <v>0</v>
      </c>
      <c r="BO625" s="142">
        <v>0</v>
      </c>
      <c r="BP625" s="142">
        <v>0</v>
      </c>
      <c r="BQ625" s="144">
        <v>0</v>
      </c>
      <c r="BR625" s="142">
        <v>0</v>
      </c>
      <c r="BS625" s="142">
        <v>0</v>
      </c>
      <c r="BT625" s="144">
        <v>0</v>
      </c>
      <c r="BU625" s="144">
        <v>0</v>
      </c>
      <c r="BV625" s="143">
        <v>0</v>
      </c>
      <c r="BW625" s="144"/>
      <c r="BX625" s="144"/>
      <c r="BY625" s="144"/>
      <c r="BZ625" s="144"/>
      <c r="CA625" s="142">
        <v>0</v>
      </c>
      <c r="CB625" s="142">
        <v>0</v>
      </c>
      <c r="CC625" s="142">
        <v>0</v>
      </c>
      <c r="CD625" s="142">
        <v>0</v>
      </c>
      <c r="CE625" s="142">
        <v>0</v>
      </c>
      <c r="CF625" s="142">
        <v>0</v>
      </c>
      <c r="CG625" s="142">
        <v>0</v>
      </c>
      <c r="CH625" s="142">
        <v>0</v>
      </c>
      <c r="CI625" s="144">
        <v>0</v>
      </c>
      <c r="CJ625" s="142">
        <v>0</v>
      </c>
      <c r="CK625" s="142">
        <v>0</v>
      </c>
      <c r="CL625" s="144">
        <v>0</v>
      </c>
      <c r="CM625" s="144">
        <v>0</v>
      </c>
      <c r="CN625" s="143">
        <v>0</v>
      </c>
      <c r="CO625" s="144"/>
      <c r="CP625" s="144"/>
      <c r="CQ625" s="144"/>
      <c r="CR625" s="144"/>
      <c r="CS625" s="142">
        <v>0</v>
      </c>
      <c r="CT625" s="142">
        <v>0</v>
      </c>
      <c r="CU625" s="142">
        <v>0</v>
      </c>
      <c r="CV625" s="142">
        <v>0</v>
      </c>
      <c r="CW625" s="142">
        <v>0</v>
      </c>
      <c r="CX625" s="142">
        <v>0</v>
      </c>
      <c r="CY625" s="142">
        <v>0</v>
      </c>
      <c r="CZ625" s="142">
        <v>0</v>
      </c>
      <c r="DA625" s="144">
        <v>0</v>
      </c>
      <c r="DB625" s="142">
        <v>0</v>
      </c>
      <c r="DC625" s="142">
        <v>0</v>
      </c>
      <c r="DD625" s="144">
        <v>0</v>
      </c>
      <c r="DE625" s="144">
        <v>0</v>
      </c>
      <c r="DF625" s="143">
        <v>0</v>
      </c>
    </row>
    <row r="626" spans="1:110" ht="12.75" hidden="1" customHeight="1" outlineLevel="2" x14ac:dyDescent="0.25">
      <c r="A626" s="141">
        <v>5841</v>
      </c>
      <c r="B626" s="141" t="s">
        <v>819</v>
      </c>
      <c r="C626" s="141"/>
      <c r="D626" s="141"/>
      <c r="E626" s="141"/>
      <c r="F626" s="142">
        <v>0</v>
      </c>
      <c r="G626" s="142">
        <v>0</v>
      </c>
      <c r="H626" s="142">
        <v>0</v>
      </c>
      <c r="I626" s="142">
        <v>0</v>
      </c>
      <c r="J626" s="142">
        <v>0</v>
      </c>
      <c r="K626" s="142">
        <v>0</v>
      </c>
      <c r="L626" s="142">
        <v>0</v>
      </c>
      <c r="M626" s="142">
        <v>0</v>
      </c>
      <c r="N626" s="142">
        <v>0</v>
      </c>
      <c r="O626" s="142">
        <v>0</v>
      </c>
      <c r="P626" s="142">
        <v>0</v>
      </c>
      <c r="Q626" s="142">
        <v>0</v>
      </c>
      <c r="R626" s="142" t="s">
        <v>61</v>
      </c>
      <c r="S626" s="142">
        <v>0</v>
      </c>
      <c r="T626" s="143">
        <v>0</v>
      </c>
      <c r="U626" s="144"/>
      <c r="V626" s="144"/>
      <c r="W626" s="144"/>
      <c r="X626" s="144"/>
      <c r="Y626" s="142">
        <v>0</v>
      </c>
      <c r="Z626" s="142">
        <v>0</v>
      </c>
      <c r="AA626" s="142">
        <v>0</v>
      </c>
      <c r="AB626" s="142">
        <v>0</v>
      </c>
      <c r="AC626" s="142">
        <v>0</v>
      </c>
      <c r="AD626" s="142">
        <v>0</v>
      </c>
      <c r="AE626" s="142">
        <v>0</v>
      </c>
      <c r="AF626" s="142">
        <v>0</v>
      </c>
      <c r="AG626" s="144">
        <v>0</v>
      </c>
      <c r="AH626" s="142">
        <v>0</v>
      </c>
      <c r="AI626" s="142">
        <v>0</v>
      </c>
      <c r="AJ626" s="144">
        <v>0</v>
      </c>
      <c r="AK626" s="144">
        <v>0</v>
      </c>
      <c r="AL626" s="143">
        <v>0</v>
      </c>
      <c r="AM626" s="144"/>
      <c r="AN626" s="144"/>
      <c r="AO626" s="144"/>
      <c r="AP626" s="144"/>
      <c r="AQ626" s="142">
        <v>0</v>
      </c>
      <c r="AR626" s="142">
        <v>0</v>
      </c>
      <c r="AS626" s="142">
        <v>0</v>
      </c>
      <c r="AT626" s="142">
        <v>0</v>
      </c>
      <c r="AU626" s="142">
        <v>0</v>
      </c>
      <c r="AV626" s="142">
        <v>0</v>
      </c>
      <c r="AW626" s="142">
        <v>0</v>
      </c>
      <c r="AX626" s="142">
        <v>0</v>
      </c>
      <c r="AY626" s="144">
        <v>0</v>
      </c>
      <c r="AZ626" s="142">
        <v>0</v>
      </c>
      <c r="BA626" s="142">
        <v>0</v>
      </c>
      <c r="BB626" s="144">
        <v>0</v>
      </c>
      <c r="BC626" s="144">
        <v>0</v>
      </c>
      <c r="BD626" s="143">
        <v>0</v>
      </c>
      <c r="BE626" s="144"/>
      <c r="BF626" s="144"/>
      <c r="BG626" s="144"/>
      <c r="BH626" s="144"/>
      <c r="BI626" s="142">
        <v>0</v>
      </c>
      <c r="BJ626" s="142">
        <v>0</v>
      </c>
      <c r="BK626" s="142">
        <v>0</v>
      </c>
      <c r="BL626" s="142">
        <v>0</v>
      </c>
      <c r="BM626" s="142">
        <v>0</v>
      </c>
      <c r="BN626" s="142">
        <v>0</v>
      </c>
      <c r="BO626" s="142">
        <v>0</v>
      </c>
      <c r="BP626" s="142">
        <v>0</v>
      </c>
      <c r="BQ626" s="144">
        <v>0</v>
      </c>
      <c r="BR626" s="142">
        <v>0</v>
      </c>
      <c r="BS626" s="142">
        <v>0</v>
      </c>
      <c r="BT626" s="144">
        <v>0</v>
      </c>
      <c r="BU626" s="144">
        <v>0</v>
      </c>
      <c r="BV626" s="143">
        <v>0</v>
      </c>
      <c r="BW626" s="144"/>
      <c r="BX626" s="144"/>
      <c r="BY626" s="144"/>
      <c r="BZ626" s="144"/>
      <c r="CA626" s="142">
        <v>0</v>
      </c>
      <c r="CB626" s="142">
        <v>0</v>
      </c>
      <c r="CC626" s="142">
        <v>0</v>
      </c>
      <c r="CD626" s="142">
        <v>0</v>
      </c>
      <c r="CE626" s="142">
        <v>0</v>
      </c>
      <c r="CF626" s="142">
        <v>0</v>
      </c>
      <c r="CG626" s="142">
        <v>0</v>
      </c>
      <c r="CH626" s="142">
        <v>0</v>
      </c>
      <c r="CI626" s="144">
        <v>0</v>
      </c>
      <c r="CJ626" s="142">
        <v>0</v>
      </c>
      <c r="CK626" s="142">
        <v>0</v>
      </c>
      <c r="CL626" s="144">
        <v>0</v>
      </c>
      <c r="CM626" s="144">
        <v>0</v>
      </c>
      <c r="CN626" s="143">
        <v>0</v>
      </c>
      <c r="CO626" s="144"/>
      <c r="CP626" s="144"/>
      <c r="CQ626" s="144"/>
      <c r="CR626" s="144"/>
      <c r="CS626" s="142">
        <v>0</v>
      </c>
      <c r="CT626" s="142">
        <v>0</v>
      </c>
      <c r="CU626" s="142">
        <v>0</v>
      </c>
      <c r="CV626" s="142">
        <v>0</v>
      </c>
      <c r="CW626" s="142">
        <v>0</v>
      </c>
      <c r="CX626" s="142">
        <v>0</v>
      </c>
      <c r="CY626" s="142">
        <v>0</v>
      </c>
      <c r="CZ626" s="142">
        <v>0</v>
      </c>
      <c r="DA626" s="144">
        <v>0</v>
      </c>
      <c r="DB626" s="142">
        <v>0</v>
      </c>
      <c r="DC626" s="142">
        <v>0</v>
      </c>
      <c r="DD626" s="144">
        <v>0</v>
      </c>
      <c r="DE626" s="144">
        <v>0</v>
      </c>
      <c r="DF626" s="143">
        <v>0</v>
      </c>
    </row>
    <row r="627" spans="1:110" ht="12.75" hidden="1" customHeight="1" outlineLevel="2" x14ac:dyDescent="0.25">
      <c r="A627" s="141">
        <v>5842</v>
      </c>
      <c r="B627" s="141" t="s">
        <v>820</v>
      </c>
      <c r="C627" s="141"/>
      <c r="D627" s="141"/>
      <c r="E627" s="141"/>
      <c r="F627" s="142">
        <v>0</v>
      </c>
      <c r="G627" s="142">
        <v>0</v>
      </c>
      <c r="H627" s="142">
        <v>0</v>
      </c>
      <c r="I627" s="142">
        <v>0</v>
      </c>
      <c r="J627" s="142">
        <v>0</v>
      </c>
      <c r="K627" s="142">
        <v>0</v>
      </c>
      <c r="L627" s="142">
        <v>0</v>
      </c>
      <c r="M627" s="142">
        <v>0</v>
      </c>
      <c r="N627" s="142">
        <v>0</v>
      </c>
      <c r="O627" s="142">
        <v>0</v>
      </c>
      <c r="P627" s="142">
        <v>0</v>
      </c>
      <c r="Q627" s="142">
        <v>0</v>
      </c>
      <c r="R627" s="142" t="s">
        <v>61</v>
      </c>
      <c r="S627" s="142">
        <v>0</v>
      </c>
      <c r="T627" s="143">
        <v>0</v>
      </c>
      <c r="U627" s="144"/>
      <c r="V627" s="144"/>
      <c r="W627" s="144"/>
      <c r="X627" s="144"/>
      <c r="Y627" s="142">
        <v>0</v>
      </c>
      <c r="Z627" s="142">
        <v>0</v>
      </c>
      <c r="AA627" s="142">
        <v>0</v>
      </c>
      <c r="AB627" s="142">
        <v>0</v>
      </c>
      <c r="AC627" s="142">
        <v>0</v>
      </c>
      <c r="AD627" s="142">
        <v>0</v>
      </c>
      <c r="AE627" s="142">
        <v>0</v>
      </c>
      <c r="AF627" s="142">
        <v>0</v>
      </c>
      <c r="AG627" s="144">
        <v>0</v>
      </c>
      <c r="AH627" s="142">
        <v>0</v>
      </c>
      <c r="AI627" s="142">
        <v>0</v>
      </c>
      <c r="AJ627" s="144">
        <v>0</v>
      </c>
      <c r="AK627" s="144">
        <v>0</v>
      </c>
      <c r="AL627" s="143">
        <v>0</v>
      </c>
      <c r="AM627" s="144"/>
      <c r="AN627" s="144"/>
      <c r="AO627" s="144"/>
      <c r="AP627" s="144"/>
      <c r="AQ627" s="142">
        <v>0</v>
      </c>
      <c r="AR627" s="142">
        <v>0</v>
      </c>
      <c r="AS627" s="142">
        <v>0</v>
      </c>
      <c r="AT627" s="142">
        <v>0</v>
      </c>
      <c r="AU627" s="142">
        <v>0</v>
      </c>
      <c r="AV627" s="142">
        <v>0</v>
      </c>
      <c r="AW627" s="142">
        <v>0</v>
      </c>
      <c r="AX627" s="142">
        <v>0</v>
      </c>
      <c r="AY627" s="144">
        <v>0</v>
      </c>
      <c r="AZ627" s="142">
        <v>0</v>
      </c>
      <c r="BA627" s="142">
        <v>0</v>
      </c>
      <c r="BB627" s="144">
        <v>0</v>
      </c>
      <c r="BC627" s="144">
        <v>0</v>
      </c>
      <c r="BD627" s="143">
        <v>0</v>
      </c>
      <c r="BE627" s="144"/>
      <c r="BF627" s="144"/>
      <c r="BG627" s="144"/>
      <c r="BH627" s="144"/>
      <c r="BI627" s="142">
        <v>0</v>
      </c>
      <c r="BJ627" s="142">
        <v>0</v>
      </c>
      <c r="BK627" s="142">
        <v>0</v>
      </c>
      <c r="BL627" s="142">
        <v>0</v>
      </c>
      <c r="BM627" s="142">
        <v>0</v>
      </c>
      <c r="BN627" s="142">
        <v>0</v>
      </c>
      <c r="BO627" s="142">
        <v>0</v>
      </c>
      <c r="BP627" s="142">
        <v>0</v>
      </c>
      <c r="BQ627" s="144">
        <v>0</v>
      </c>
      <c r="BR627" s="142">
        <v>0</v>
      </c>
      <c r="BS627" s="142">
        <v>0</v>
      </c>
      <c r="BT627" s="144">
        <v>0</v>
      </c>
      <c r="BU627" s="144">
        <v>0</v>
      </c>
      <c r="BV627" s="143">
        <v>0</v>
      </c>
      <c r="BW627" s="144"/>
      <c r="BX627" s="144"/>
      <c r="BY627" s="144"/>
      <c r="BZ627" s="144"/>
      <c r="CA627" s="142">
        <v>0</v>
      </c>
      <c r="CB627" s="142">
        <v>0</v>
      </c>
      <c r="CC627" s="142">
        <v>0</v>
      </c>
      <c r="CD627" s="142">
        <v>0</v>
      </c>
      <c r="CE627" s="142">
        <v>0</v>
      </c>
      <c r="CF627" s="142">
        <v>0</v>
      </c>
      <c r="CG627" s="142">
        <v>0</v>
      </c>
      <c r="CH627" s="142">
        <v>0</v>
      </c>
      <c r="CI627" s="144">
        <v>0</v>
      </c>
      <c r="CJ627" s="142">
        <v>0</v>
      </c>
      <c r="CK627" s="142">
        <v>0</v>
      </c>
      <c r="CL627" s="144">
        <v>0</v>
      </c>
      <c r="CM627" s="144">
        <v>0</v>
      </c>
      <c r="CN627" s="143">
        <v>0</v>
      </c>
      <c r="CO627" s="144"/>
      <c r="CP627" s="144"/>
      <c r="CQ627" s="144"/>
      <c r="CR627" s="144"/>
      <c r="CS627" s="142">
        <v>0</v>
      </c>
      <c r="CT627" s="142">
        <v>0</v>
      </c>
      <c r="CU627" s="142">
        <v>0</v>
      </c>
      <c r="CV627" s="142">
        <v>0</v>
      </c>
      <c r="CW627" s="142">
        <v>0</v>
      </c>
      <c r="CX627" s="142">
        <v>0</v>
      </c>
      <c r="CY627" s="142">
        <v>0</v>
      </c>
      <c r="CZ627" s="142">
        <v>0</v>
      </c>
      <c r="DA627" s="144">
        <v>0</v>
      </c>
      <c r="DB627" s="142">
        <v>0</v>
      </c>
      <c r="DC627" s="142">
        <v>0</v>
      </c>
      <c r="DD627" s="144">
        <v>0</v>
      </c>
      <c r="DE627" s="144">
        <v>0</v>
      </c>
      <c r="DF627" s="143">
        <v>0</v>
      </c>
    </row>
    <row r="628" spans="1:110" ht="12.75" hidden="1" customHeight="1" outlineLevel="2" x14ac:dyDescent="0.25">
      <c r="A628" s="141">
        <v>5843</v>
      </c>
      <c r="B628" s="141" t="s">
        <v>821</v>
      </c>
      <c r="C628" s="141"/>
      <c r="D628" s="141"/>
      <c r="E628" s="141"/>
      <c r="F628" s="142">
        <v>0</v>
      </c>
      <c r="G628" s="142">
        <v>0</v>
      </c>
      <c r="H628" s="142">
        <v>23.5</v>
      </c>
      <c r="I628" s="142">
        <v>23.5</v>
      </c>
      <c r="J628" s="142">
        <v>23.5</v>
      </c>
      <c r="K628" s="142">
        <v>23.5</v>
      </c>
      <c r="L628" s="142">
        <v>23.5</v>
      </c>
      <c r="M628" s="142">
        <v>23.5</v>
      </c>
      <c r="N628" s="142">
        <v>0</v>
      </c>
      <c r="O628" s="142">
        <v>0</v>
      </c>
      <c r="P628" s="142">
        <v>0</v>
      </c>
      <c r="Q628" s="142">
        <v>16791.666666666664</v>
      </c>
      <c r="R628" s="142" t="s">
        <v>61</v>
      </c>
      <c r="S628" s="142">
        <v>16932.666666666664</v>
      </c>
      <c r="T628" s="143">
        <v>0</v>
      </c>
      <c r="U628" s="144"/>
      <c r="V628" s="144"/>
      <c r="W628" s="144"/>
      <c r="X628" s="144"/>
      <c r="Y628" s="142">
        <v>39284.693166666664</v>
      </c>
      <c r="Z628" s="142">
        <v>39089.300898611109</v>
      </c>
      <c r="AA628" s="142">
        <v>38903.575297222218</v>
      </c>
      <c r="AB628" s="142">
        <v>38708.183029166663</v>
      </c>
      <c r="AC628" s="142">
        <v>38512.7907611111</v>
      </c>
      <c r="AD628" s="142">
        <v>38317.398493055538</v>
      </c>
      <c r="AE628" s="142">
        <v>38122.006224999983</v>
      </c>
      <c r="AF628" s="142">
        <v>37926.613956944428</v>
      </c>
      <c r="AG628" s="144">
        <v>37721.555022222208</v>
      </c>
      <c r="AH628" s="142">
        <v>37526.162754166646</v>
      </c>
      <c r="AI628" s="142">
        <v>37330.770486111091</v>
      </c>
      <c r="AJ628" s="144">
        <v>37135.378218055528</v>
      </c>
      <c r="AK628" s="144">
        <v>458578.42830833315</v>
      </c>
      <c r="AL628" s="143">
        <v>0</v>
      </c>
      <c r="AM628" s="144"/>
      <c r="AN628" s="144"/>
      <c r="AO628" s="144"/>
      <c r="AP628" s="144"/>
      <c r="AQ628" s="142">
        <v>36939.985949999973</v>
      </c>
      <c r="AR628" s="142">
        <v>36877.505320833305</v>
      </c>
      <c r="AS628" s="142">
        <v>36691.777088749972</v>
      </c>
      <c r="AT628" s="142">
        <v>36496.382189999968</v>
      </c>
      <c r="AU628" s="142">
        <v>36300.98729124997</v>
      </c>
      <c r="AV628" s="142">
        <v>36105.592392499966</v>
      </c>
      <c r="AW628" s="142">
        <v>35910.197493749969</v>
      </c>
      <c r="AX628" s="142">
        <v>35714.802594999965</v>
      </c>
      <c r="AY628" s="144">
        <v>35519.407696249968</v>
      </c>
      <c r="AZ628" s="142">
        <v>35314.346130833306</v>
      </c>
      <c r="BA628" s="142">
        <v>35118.951232083302</v>
      </c>
      <c r="BB628" s="144">
        <v>34923.556333333298</v>
      </c>
      <c r="BC628" s="144">
        <v>431913.49171458307</v>
      </c>
      <c r="BD628" s="143">
        <v>0</v>
      </c>
      <c r="BE628" s="144"/>
      <c r="BF628" s="144"/>
      <c r="BG628" s="144"/>
      <c r="BH628" s="144"/>
      <c r="BI628" s="142">
        <v>34728.161434583293</v>
      </c>
      <c r="BJ628" s="142">
        <v>34532.766535833303</v>
      </c>
      <c r="BK628" s="142">
        <v>34337.371637083299</v>
      </c>
      <c r="BL628" s="142">
        <v>34141.976738333302</v>
      </c>
      <c r="BM628" s="142">
        <v>33946.581839583298</v>
      </c>
      <c r="BN628" s="142">
        <v>33751.186940833293</v>
      </c>
      <c r="BO628" s="142">
        <v>33555.792042083296</v>
      </c>
      <c r="BP628" s="142">
        <v>33360.397143333299</v>
      </c>
      <c r="BQ628" s="144">
        <v>33165.002244583295</v>
      </c>
      <c r="BR628" s="142">
        <v>32969.60734583329</v>
      </c>
      <c r="BS628" s="142">
        <v>32774.212447083293</v>
      </c>
      <c r="BT628" s="144">
        <v>32578.817548333296</v>
      </c>
      <c r="BU628" s="144">
        <v>403841.87389749958</v>
      </c>
      <c r="BV628" s="143">
        <v>0</v>
      </c>
      <c r="BW628" s="144"/>
      <c r="BX628" s="144"/>
      <c r="BY628" s="144"/>
      <c r="BZ628" s="144"/>
      <c r="CA628" s="142">
        <v>32383.422649583295</v>
      </c>
      <c r="CB628" s="142">
        <v>32188.027750833291</v>
      </c>
      <c r="CC628" s="142">
        <v>31992.63285208329</v>
      </c>
      <c r="CD628" s="142">
        <v>31797.237953333286</v>
      </c>
      <c r="CE628" s="142">
        <v>31601.843054583289</v>
      </c>
      <c r="CF628" s="142">
        <v>31406.448155833292</v>
      </c>
      <c r="CG628" s="142">
        <v>31211.053257083287</v>
      </c>
      <c r="CH628" s="142">
        <v>31015.658358333298</v>
      </c>
      <c r="CI628" s="144">
        <v>30820.263459583293</v>
      </c>
      <c r="CJ628" s="142">
        <v>30624.868560833293</v>
      </c>
      <c r="CK628" s="142">
        <v>30429.473662083295</v>
      </c>
      <c r="CL628" s="144">
        <v>30234.078763333295</v>
      </c>
      <c r="CM628" s="144">
        <v>375705.00847749948</v>
      </c>
      <c r="CN628" s="143">
        <v>0</v>
      </c>
      <c r="CO628" s="144"/>
      <c r="CP628" s="144"/>
      <c r="CQ628" s="144"/>
      <c r="CR628" s="144"/>
      <c r="CS628" s="142">
        <v>30038.683864583298</v>
      </c>
      <c r="CT628" s="142">
        <v>30038.683864583298</v>
      </c>
      <c r="CU628" s="142">
        <v>30038.683864583298</v>
      </c>
      <c r="CV628" s="142">
        <v>30038.683864583298</v>
      </c>
      <c r="CW628" s="142">
        <v>30038.683864583298</v>
      </c>
      <c r="CX628" s="142">
        <v>30038.683864583298</v>
      </c>
      <c r="CY628" s="142">
        <v>30038.683864583298</v>
      </c>
      <c r="CZ628" s="142">
        <v>30038.683864583298</v>
      </c>
      <c r="DA628" s="144">
        <v>30038.683864583298</v>
      </c>
      <c r="DB628" s="142">
        <v>30038.683864583298</v>
      </c>
      <c r="DC628" s="142">
        <v>30038.683864583298</v>
      </c>
      <c r="DD628" s="144">
        <v>30038.683864583298</v>
      </c>
      <c r="DE628" s="144">
        <v>360464.20637499954</v>
      </c>
      <c r="DF628" s="143">
        <v>0</v>
      </c>
    </row>
    <row r="629" spans="1:110" ht="12.75" hidden="1" customHeight="1" outlineLevel="2" x14ac:dyDescent="0.25">
      <c r="A629" s="141">
        <v>5845</v>
      </c>
      <c r="B629" s="141" t="s">
        <v>822</v>
      </c>
      <c r="C629" s="141"/>
      <c r="D629" s="141"/>
      <c r="E629" s="141"/>
      <c r="F629" s="142">
        <v>0</v>
      </c>
      <c r="G629" s="142">
        <v>0</v>
      </c>
      <c r="H629" s="142">
        <v>1500</v>
      </c>
      <c r="I629" s="142">
        <v>1500</v>
      </c>
      <c r="J629" s="142">
        <v>1500</v>
      </c>
      <c r="K629" s="142">
        <v>1500</v>
      </c>
      <c r="L629" s="142">
        <v>1500</v>
      </c>
      <c r="M629" s="142">
        <v>1500</v>
      </c>
      <c r="N629" s="142">
        <v>1500</v>
      </c>
      <c r="O629" s="142">
        <v>1500</v>
      </c>
      <c r="P629" s="142">
        <v>1500</v>
      </c>
      <c r="Q629" s="142">
        <v>1500</v>
      </c>
      <c r="R629" s="142" t="s">
        <v>61</v>
      </c>
      <c r="S629" s="142">
        <v>15000</v>
      </c>
      <c r="T629" s="143">
        <v>0</v>
      </c>
      <c r="U629" s="144"/>
      <c r="V629" s="144"/>
      <c r="W629" s="144"/>
      <c r="X629" s="144"/>
      <c r="Y629" s="142">
        <v>0</v>
      </c>
      <c r="Z629" s="142">
        <v>0</v>
      </c>
      <c r="AA629" s="142">
        <v>1545</v>
      </c>
      <c r="AB629" s="142">
        <v>1545</v>
      </c>
      <c r="AC629" s="142">
        <v>1545</v>
      </c>
      <c r="AD629" s="142">
        <v>1545</v>
      </c>
      <c r="AE629" s="142">
        <v>1545</v>
      </c>
      <c r="AF629" s="142">
        <v>1545</v>
      </c>
      <c r="AG629" s="144">
        <v>1545</v>
      </c>
      <c r="AH629" s="142">
        <v>1545</v>
      </c>
      <c r="AI629" s="142">
        <v>1545</v>
      </c>
      <c r="AJ629" s="144">
        <v>1545</v>
      </c>
      <c r="AK629" s="144">
        <v>15450</v>
      </c>
      <c r="AL629" s="143">
        <v>0</v>
      </c>
      <c r="AM629" s="144"/>
      <c r="AN629" s="144"/>
      <c r="AO629" s="144"/>
      <c r="AP629" s="144"/>
      <c r="AQ629" s="142">
        <v>0</v>
      </c>
      <c r="AR629" s="142">
        <v>0</v>
      </c>
      <c r="AS629" s="142">
        <v>1591.3500000000001</v>
      </c>
      <c r="AT629" s="142">
        <v>1591.3500000000001</v>
      </c>
      <c r="AU629" s="142">
        <v>1591.3500000000001</v>
      </c>
      <c r="AV629" s="142">
        <v>1591.3500000000001</v>
      </c>
      <c r="AW629" s="142">
        <v>1591.3500000000001</v>
      </c>
      <c r="AX629" s="142">
        <v>1591.3500000000001</v>
      </c>
      <c r="AY629" s="144">
        <v>1591.3500000000001</v>
      </c>
      <c r="AZ629" s="142">
        <v>1591.3500000000001</v>
      </c>
      <c r="BA629" s="142">
        <v>1591.3500000000001</v>
      </c>
      <c r="BB629" s="144">
        <v>1591.3500000000001</v>
      </c>
      <c r="BC629" s="144">
        <v>15913.5</v>
      </c>
      <c r="BD629" s="143">
        <v>0</v>
      </c>
      <c r="BE629" s="144"/>
      <c r="BF629" s="144"/>
      <c r="BG629" s="144"/>
      <c r="BH629" s="144"/>
      <c r="BI629" s="142">
        <v>0</v>
      </c>
      <c r="BJ629" s="142">
        <v>0</v>
      </c>
      <c r="BK629" s="142">
        <v>1639.0905</v>
      </c>
      <c r="BL629" s="142">
        <v>1639.0905</v>
      </c>
      <c r="BM629" s="142">
        <v>1639.0905</v>
      </c>
      <c r="BN629" s="142">
        <v>1639.0905</v>
      </c>
      <c r="BO629" s="142">
        <v>1639.0905</v>
      </c>
      <c r="BP629" s="142">
        <v>1639.0905</v>
      </c>
      <c r="BQ629" s="144">
        <v>1639.0905</v>
      </c>
      <c r="BR629" s="142">
        <v>1639.0905</v>
      </c>
      <c r="BS629" s="142">
        <v>1639.0905</v>
      </c>
      <c r="BT629" s="144">
        <v>1639.0905</v>
      </c>
      <c r="BU629" s="144">
        <v>16390.904999999999</v>
      </c>
      <c r="BV629" s="143">
        <v>0</v>
      </c>
      <c r="BW629" s="144"/>
      <c r="BX629" s="144"/>
      <c r="BY629" s="144"/>
      <c r="BZ629" s="144"/>
      <c r="CA629" s="142">
        <v>0</v>
      </c>
      <c r="CB629" s="142">
        <v>0</v>
      </c>
      <c r="CC629" s="142">
        <v>1688.2632149999999</v>
      </c>
      <c r="CD629" s="142">
        <v>1688.2632149999999</v>
      </c>
      <c r="CE629" s="142">
        <v>1688.2632149999999</v>
      </c>
      <c r="CF629" s="142">
        <v>1688.2632149999999</v>
      </c>
      <c r="CG629" s="142">
        <v>1688.2632149999999</v>
      </c>
      <c r="CH629" s="142">
        <v>1688.2632149999999</v>
      </c>
      <c r="CI629" s="144">
        <v>1688.2632149999999</v>
      </c>
      <c r="CJ629" s="142">
        <v>1688.2632149999999</v>
      </c>
      <c r="CK629" s="142">
        <v>1688.2632149999999</v>
      </c>
      <c r="CL629" s="144">
        <v>1688.2632149999999</v>
      </c>
      <c r="CM629" s="144">
        <v>16882.632149999998</v>
      </c>
      <c r="CN629" s="143">
        <v>0</v>
      </c>
      <c r="CO629" s="144"/>
      <c r="CP629" s="144"/>
      <c r="CQ629" s="144"/>
      <c r="CR629" s="144"/>
      <c r="CS629" s="142">
        <v>0</v>
      </c>
      <c r="CT629" s="142">
        <v>0</v>
      </c>
      <c r="CU629" s="142">
        <v>1738.9111114500001</v>
      </c>
      <c r="CV629" s="142">
        <v>1738.9111114500001</v>
      </c>
      <c r="CW629" s="142">
        <v>1738.9111114500001</v>
      </c>
      <c r="CX629" s="142">
        <v>1738.9111114500001</v>
      </c>
      <c r="CY629" s="142">
        <v>1738.9111114500001</v>
      </c>
      <c r="CZ629" s="142">
        <v>1738.9111114500001</v>
      </c>
      <c r="DA629" s="144">
        <v>1738.9111114500001</v>
      </c>
      <c r="DB629" s="142">
        <v>1738.9111114500001</v>
      </c>
      <c r="DC629" s="142">
        <v>1738.9111114500001</v>
      </c>
      <c r="DD629" s="144">
        <v>1738.9111114500001</v>
      </c>
      <c r="DE629" s="144">
        <v>17389.1111145</v>
      </c>
      <c r="DF629" s="143">
        <v>0</v>
      </c>
    </row>
    <row r="630" spans="1:110" ht="12.75" hidden="1" customHeight="1" outlineLevel="2" x14ac:dyDescent="0.25">
      <c r="A630" s="141">
        <v>5846</v>
      </c>
      <c r="B630" s="141" t="s">
        <v>823</v>
      </c>
      <c r="C630" s="141"/>
      <c r="D630" s="141"/>
      <c r="E630" s="141"/>
      <c r="F630" s="142">
        <v>0</v>
      </c>
      <c r="G630" s="142">
        <v>0</v>
      </c>
      <c r="H630" s="142">
        <v>0</v>
      </c>
      <c r="I630" s="142">
        <v>0</v>
      </c>
      <c r="J630" s="142">
        <v>0</v>
      </c>
      <c r="K630" s="142">
        <v>0</v>
      </c>
      <c r="L630" s="142">
        <v>0</v>
      </c>
      <c r="M630" s="142">
        <v>0</v>
      </c>
      <c r="N630" s="142">
        <v>0</v>
      </c>
      <c r="O630" s="142">
        <v>0</v>
      </c>
      <c r="P630" s="142">
        <v>0</v>
      </c>
      <c r="Q630" s="142">
        <v>0</v>
      </c>
      <c r="R630" s="142" t="s">
        <v>61</v>
      </c>
      <c r="S630" s="142">
        <v>0</v>
      </c>
      <c r="T630" s="143">
        <v>0</v>
      </c>
      <c r="U630" s="144"/>
      <c r="V630" s="144"/>
      <c r="W630" s="144"/>
      <c r="X630" s="144"/>
      <c r="Y630" s="142">
        <v>0</v>
      </c>
      <c r="Z630" s="142">
        <v>0</v>
      </c>
      <c r="AA630" s="142">
        <v>0</v>
      </c>
      <c r="AB630" s="142">
        <v>0</v>
      </c>
      <c r="AC630" s="142">
        <v>0</v>
      </c>
      <c r="AD630" s="142">
        <v>0</v>
      </c>
      <c r="AE630" s="142">
        <v>0</v>
      </c>
      <c r="AF630" s="142">
        <v>0</v>
      </c>
      <c r="AG630" s="144">
        <v>0</v>
      </c>
      <c r="AH630" s="142">
        <v>0</v>
      </c>
      <c r="AI630" s="142">
        <v>0</v>
      </c>
      <c r="AJ630" s="144">
        <v>0</v>
      </c>
      <c r="AK630" s="144">
        <v>0</v>
      </c>
      <c r="AL630" s="143">
        <v>0</v>
      </c>
      <c r="AM630" s="144"/>
      <c r="AN630" s="144"/>
      <c r="AO630" s="144"/>
      <c r="AP630" s="144"/>
      <c r="AQ630" s="142">
        <v>0</v>
      </c>
      <c r="AR630" s="142">
        <v>0</v>
      </c>
      <c r="AS630" s="142">
        <v>0</v>
      </c>
      <c r="AT630" s="142">
        <v>0</v>
      </c>
      <c r="AU630" s="142">
        <v>0</v>
      </c>
      <c r="AV630" s="142">
        <v>0</v>
      </c>
      <c r="AW630" s="142">
        <v>0</v>
      </c>
      <c r="AX630" s="142">
        <v>0</v>
      </c>
      <c r="AY630" s="144">
        <v>0</v>
      </c>
      <c r="AZ630" s="142">
        <v>0</v>
      </c>
      <c r="BA630" s="142">
        <v>0</v>
      </c>
      <c r="BB630" s="144">
        <v>0</v>
      </c>
      <c r="BC630" s="144">
        <v>0</v>
      </c>
      <c r="BD630" s="143">
        <v>0</v>
      </c>
      <c r="BE630" s="144"/>
      <c r="BF630" s="144"/>
      <c r="BG630" s="144"/>
      <c r="BH630" s="144"/>
      <c r="BI630" s="142">
        <v>0</v>
      </c>
      <c r="BJ630" s="142">
        <v>0</v>
      </c>
      <c r="BK630" s="142">
        <v>0</v>
      </c>
      <c r="BL630" s="142">
        <v>0</v>
      </c>
      <c r="BM630" s="142">
        <v>0</v>
      </c>
      <c r="BN630" s="142">
        <v>0</v>
      </c>
      <c r="BO630" s="142">
        <v>0</v>
      </c>
      <c r="BP630" s="142">
        <v>0</v>
      </c>
      <c r="BQ630" s="144">
        <v>0</v>
      </c>
      <c r="BR630" s="142">
        <v>0</v>
      </c>
      <c r="BS630" s="142">
        <v>0</v>
      </c>
      <c r="BT630" s="144">
        <v>0</v>
      </c>
      <c r="BU630" s="144">
        <v>0</v>
      </c>
      <c r="BV630" s="143">
        <v>0</v>
      </c>
      <c r="BW630" s="144"/>
      <c r="BX630" s="144"/>
      <c r="BY630" s="144"/>
      <c r="BZ630" s="144"/>
      <c r="CA630" s="142">
        <v>0</v>
      </c>
      <c r="CB630" s="142">
        <v>0</v>
      </c>
      <c r="CC630" s="142">
        <v>0</v>
      </c>
      <c r="CD630" s="142">
        <v>0</v>
      </c>
      <c r="CE630" s="142">
        <v>0</v>
      </c>
      <c r="CF630" s="142">
        <v>0</v>
      </c>
      <c r="CG630" s="142">
        <v>0</v>
      </c>
      <c r="CH630" s="142">
        <v>0</v>
      </c>
      <c r="CI630" s="144">
        <v>0</v>
      </c>
      <c r="CJ630" s="142">
        <v>0</v>
      </c>
      <c r="CK630" s="142">
        <v>0</v>
      </c>
      <c r="CL630" s="144">
        <v>0</v>
      </c>
      <c r="CM630" s="144">
        <v>0</v>
      </c>
      <c r="CN630" s="143">
        <v>0</v>
      </c>
      <c r="CO630" s="144"/>
      <c r="CP630" s="144"/>
      <c r="CQ630" s="144"/>
      <c r="CR630" s="144"/>
      <c r="CS630" s="142">
        <v>0</v>
      </c>
      <c r="CT630" s="142">
        <v>0</v>
      </c>
      <c r="CU630" s="142">
        <v>0</v>
      </c>
      <c r="CV630" s="142">
        <v>0</v>
      </c>
      <c r="CW630" s="142">
        <v>0</v>
      </c>
      <c r="CX630" s="142">
        <v>0</v>
      </c>
      <c r="CY630" s="142">
        <v>0</v>
      </c>
      <c r="CZ630" s="142">
        <v>0</v>
      </c>
      <c r="DA630" s="144">
        <v>0</v>
      </c>
      <c r="DB630" s="142">
        <v>0</v>
      </c>
      <c r="DC630" s="142">
        <v>0</v>
      </c>
      <c r="DD630" s="144">
        <v>0</v>
      </c>
      <c r="DE630" s="144">
        <v>0</v>
      </c>
      <c r="DF630" s="143">
        <v>0</v>
      </c>
    </row>
    <row r="631" spans="1:110" ht="12.75" hidden="1" customHeight="1" outlineLevel="2" x14ac:dyDescent="0.25">
      <c r="A631" s="141">
        <v>5848</v>
      </c>
      <c r="B631" s="141" t="s">
        <v>824</v>
      </c>
      <c r="C631" s="141"/>
      <c r="D631" s="141"/>
      <c r="E631" s="141"/>
      <c r="F631" s="142">
        <v>0</v>
      </c>
      <c r="G631" s="142">
        <v>0</v>
      </c>
      <c r="H631" s="142">
        <v>0</v>
      </c>
      <c r="I631" s="142">
        <v>0</v>
      </c>
      <c r="J631" s="142">
        <v>0</v>
      </c>
      <c r="K631" s="142">
        <v>0</v>
      </c>
      <c r="L631" s="142">
        <v>0</v>
      </c>
      <c r="M631" s="142">
        <v>0</v>
      </c>
      <c r="N631" s="142">
        <v>0</v>
      </c>
      <c r="O631" s="142">
        <v>0</v>
      </c>
      <c r="P631" s="142">
        <v>0</v>
      </c>
      <c r="Q631" s="142">
        <v>0</v>
      </c>
      <c r="R631" s="142" t="s">
        <v>61</v>
      </c>
      <c r="S631" s="142">
        <v>0</v>
      </c>
      <c r="T631" s="143">
        <v>0</v>
      </c>
      <c r="U631" s="144"/>
      <c r="V631" s="144"/>
      <c r="W631" s="144"/>
      <c r="X631" s="144"/>
      <c r="Y631" s="142">
        <v>0</v>
      </c>
      <c r="Z631" s="142">
        <v>0</v>
      </c>
      <c r="AA631" s="142">
        <v>0</v>
      </c>
      <c r="AB631" s="142">
        <v>0</v>
      </c>
      <c r="AC631" s="142">
        <v>0</v>
      </c>
      <c r="AD631" s="142">
        <v>0</v>
      </c>
      <c r="AE631" s="142">
        <v>0</v>
      </c>
      <c r="AF631" s="142">
        <v>0</v>
      </c>
      <c r="AG631" s="144">
        <v>0</v>
      </c>
      <c r="AH631" s="142">
        <v>0</v>
      </c>
      <c r="AI631" s="142">
        <v>0</v>
      </c>
      <c r="AJ631" s="144">
        <v>0</v>
      </c>
      <c r="AK631" s="144">
        <v>0</v>
      </c>
      <c r="AL631" s="143">
        <v>0</v>
      </c>
      <c r="AM631" s="144"/>
      <c r="AN631" s="144"/>
      <c r="AO631" s="144"/>
      <c r="AP631" s="144"/>
      <c r="AQ631" s="142">
        <v>0</v>
      </c>
      <c r="AR631" s="142">
        <v>0</v>
      </c>
      <c r="AS631" s="142">
        <v>0</v>
      </c>
      <c r="AT631" s="142">
        <v>0</v>
      </c>
      <c r="AU631" s="142">
        <v>0</v>
      </c>
      <c r="AV631" s="142">
        <v>0</v>
      </c>
      <c r="AW631" s="142">
        <v>0</v>
      </c>
      <c r="AX631" s="142">
        <v>0</v>
      </c>
      <c r="AY631" s="144">
        <v>0</v>
      </c>
      <c r="AZ631" s="142">
        <v>0</v>
      </c>
      <c r="BA631" s="142">
        <v>0</v>
      </c>
      <c r="BB631" s="144">
        <v>0</v>
      </c>
      <c r="BC631" s="144">
        <v>0</v>
      </c>
      <c r="BD631" s="143">
        <v>0</v>
      </c>
      <c r="BE631" s="144"/>
      <c r="BF631" s="144"/>
      <c r="BG631" s="144"/>
      <c r="BH631" s="144"/>
      <c r="BI631" s="142">
        <v>0</v>
      </c>
      <c r="BJ631" s="142">
        <v>0</v>
      </c>
      <c r="BK631" s="142">
        <v>0</v>
      </c>
      <c r="BL631" s="142">
        <v>0</v>
      </c>
      <c r="BM631" s="142">
        <v>0</v>
      </c>
      <c r="BN631" s="142">
        <v>0</v>
      </c>
      <c r="BO631" s="142">
        <v>0</v>
      </c>
      <c r="BP631" s="142">
        <v>0</v>
      </c>
      <c r="BQ631" s="144">
        <v>0</v>
      </c>
      <c r="BR631" s="142">
        <v>0</v>
      </c>
      <c r="BS631" s="142">
        <v>0</v>
      </c>
      <c r="BT631" s="144">
        <v>0</v>
      </c>
      <c r="BU631" s="144">
        <v>0</v>
      </c>
      <c r="BV631" s="143">
        <v>0</v>
      </c>
      <c r="BW631" s="144"/>
      <c r="BX631" s="144"/>
      <c r="BY631" s="144"/>
      <c r="BZ631" s="144"/>
      <c r="CA631" s="142">
        <v>0</v>
      </c>
      <c r="CB631" s="142">
        <v>0</v>
      </c>
      <c r="CC631" s="142">
        <v>0</v>
      </c>
      <c r="CD631" s="142">
        <v>0</v>
      </c>
      <c r="CE631" s="142">
        <v>0</v>
      </c>
      <c r="CF631" s="142">
        <v>0</v>
      </c>
      <c r="CG631" s="142">
        <v>0</v>
      </c>
      <c r="CH631" s="142">
        <v>0</v>
      </c>
      <c r="CI631" s="144">
        <v>0</v>
      </c>
      <c r="CJ631" s="142">
        <v>0</v>
      </c>
      <c r="CK631" s="142">
        <v>0</v>
      </c>
      <c r="CL631" s="144">
        <v>0</v>
      </c>
      <c r="CM631" s="144">
        <v>0</v>
      </c>
      <c r="CN631" s="143">
        <v>0</v>
      </c>
      <c r="CO631" s="144"/>
      <c r="CP631" s="144"/>
      <c r="CQ631" s="144"/>
      <c r="CR631" s="144"/>
      <c r="CS631" s="142">
        <v>0</v>
      </c>
      <c r="CT631" s="142">
        <v>0</v>
      </c>
      <c r="CU631" s="142">
        <v>0</v>
      </c>
      <c r="CV631" s="142">
        <v>0</v>
      </c>
      <c r="CW631" s="142">
        <v>0</v>
      </c>
      <c r="CX631" s="142">
        <v>0</v>
      </c>
      <c r="CY631" s="142">
        <v>0</v>
      </c>
      <c r="CZ631" s="142">
        <v>0</v>
      </c>
      <c r="DA631" s="144">
        <v>0</v>
      </c>
      <c r="DB631" s="142">
        <v>0</v>
      </c>
      <c r="DC631" s="142">
        <v>0</v>
      </c>
      <c r="DD631" s="144">
        <v>0</v>
      </c>
      <c r="DE631" s="144">
        <v>0</v>
      </c>
      <c r="DF631" s="143">
        <v>0</v>
      </c>
    </row>
    <row r="632" spans="1:110" ht="12.75" hidden="1" customHeight="1" outlineLevel="2" x14ac:dyDescent="0.25">
      <c r="A632" s="141">
        <v>5851</v>
      </c>
      <c r="B632" s="141" t="s">
        <v>825</v>
      </c>
      <c r="C632" s="141"/>
      <c r="D632" s="141"/>
      <c r="E632" s="141"/>
      <c r="F632" s="142">
        <v>0</v>
      </c>
      <c r="G632" s="142">
        <v>0</v>
      </c>
      <c r="H632" s="142">
        <v>3000</v>
      </c>
      <c r="I632" s="142">
        <v>3000</v>
      </c>
      <c r="J632" s="142">
        <v>3000</v>
      </c>
      <c r="K632" s="142">
        <v>3000</v>
      </c>
      <c r="L632" s="142">
        <v>3000</v>
      </c>
      <c r="M632" s="142">
        <v>3000</v>
      </c>
      <c r="N632" s="142">
        <v>3000</v>
      </c>
      <c r="O632" s="142">
        <v>3000</v>
      </c>
      <c r="P632" s="142">
        <v>3000</v>
      </c>
      <c r="Q632" s="142">
        <v>3000</v>
      </c>
      <c r="R632" s="142" t="s">
        <v>61</v>
      </c>
      <c r="S632" s="142">
        <v>30000</v>
      </c>
      <c r="T632" s="143">
        <v>0</v>
      </c>
      <c r="U632" s="144"/>
      <c r="V632" s="144"/>
      <c r="W632" s="144"/>
      <c r="X632" s="144"/>
      <c r="Y632" s="142">
        <v>0</v>
      </c>
      <c r="Z632" s="142">
        <v>0</v>
      </c>
      <c r="AA632" s="142">
        <v>3090</v>
      </c>
      <c r="AB632" s="142">
        <v>3090</v>
      </c>
      <c r="AC632" s="142">
        <v>3090</v>
      </c>
      <c r="AD632" s="142">
        <v>3090</v>
      </c>
      <c r="AE632" s="142">
        <v>3090</v>
      </c>
      <c r="AF632" s="142">
        <v>3090</v>
      </c>
      <c r="AG632" s="144">
        <v>3090</v>
      </c>
      <c r="AH632" s="142">
        <v>3090</v>
      </c>
      <c r="AI632" s="142">
        <v>3090</v>
      </c>
      <c r="AJ632" s="144">
        <v>3090</v>
      </c>
      <c r="AK632" s="144">
        <v>30900</v>
      </c>
      <c r="AL632" s="143">
        <v>0</v>
      </c>
      <c r="AM632" s="144"/>
      <c r="AN632" s="144"/>
      <c r="AO632" s="144"/>
      <c r="AP632" s="144"/>
      <c r="AQ632" s="142">
        <v>0</v>
      </c>
      <c r="AR632" s="142">
        <v>0</v>
      </c>
      <c r="AS632" s="142">
        <v>2000</v>
      </c>
      <c r="AT632" s="142">
        <v>2000</v>
      </c>
      <c r="AU632" s="142">
        <v>2000</v>
      </c>
      <c r="AV632" s="142">
        <v>2000</v>
      </c>
      <c r="AW632" s="142">
        <v>2000</v>
      </c>
      <c r="AX632" s="142">
        <v>2000</v>
      </c>
      <c r="AY632" s="144">
        <v>2000</v>
      </c>
      <c r="AZ632" s="142">
        <v>2000</v>
      </c>
      <c r="BA632" s="142">
        <v>2000</v>
      </c>
      <c r="BB632" s="144">
        <v>2000</v>
      </c>
      <c r="BC632" s="144">
        <v>20000</v>
      </c>
      <c r="BD632" s="143">
        <v>0</v>
      </c>
      <c r="BE632" s="144"/>
      <c r="BF632" s="144"/>
      <c r="BG632" s="144"/>
      <c r="BH632" s="144"/>
      <c r="BI632" s="142">
        <v>0</v>
      </c>
      <c r="BJ632" s="142">
        <v>0</v>
      </c>
      <c r="BK632" s="142">
        <v>2060</v>
      </c>
      <c r="BL632" s="142">
        <v>2060</v>
      </c>
      <c r="BM632" s="142">
        <v>2060</v>
      </c>
      <c r="BN632" s="142">
        <v>2060</v>
      </c>
      <c r="BO632" s="142">
        <v>2060</v>
      </c>
      <c r="BP632" s="142">
        <v>2060</v>
      </c>
      <c r="BQ632" s="144">
        <v>2060</v>
      </c>
      <c r="BR632" s="142">
        <v>2060</v>
      </c>
      <c r="BS632" s="142">
        <v>2060</v>
      </c>
      <c r="BT632" s="144">
        <v>2060</v>
      </c>
      <c r="BU632" s="144">
        <v>20600</v>
      </c>
      <c r="BV632" s="143">
        <v>0</v>
      </c>
      <c r="BW632" s="144"/>
      <c r="BX632" s="144"/>
      <c r="BY632" s="144"/>
      <c r="BZ632" s="144"/>
      <c r="CA632" s="142">
        <v>0</v>
      </c>
      <c r="CB632" s="142">
        <v>0</v>
      </c>
      <c r="CC632" s="142">
        <v>2121.8000000000002</v>
      </c>
      <c r="CD632" s="142">
        <v>2121.8000000000002</v>
      </c>
      <c r="CE632" s="142">
        <v>2121.8000000000002</v>
      </c>
      <c r="CF632" s="142">
        <v>2121.8000000000002</v>
      </c>
      <c r="CG632" s="142">
        <v>2121.8000000000002</v>
      </c>
      <c r="CH632" s="142">
        <v>2121.8000000000002</v>
      </c>
      <c r="CI632" s="144">
        <v>2121.8000000000002</v>
      </c>
      <c r="CJ632" s="142">
        <v>2121.8000000000002</v>
      </c>
      <c r="CK632" s="142">
        <v>2121.8000000000002</v>
      </c>
      <c r="CL632" s="144">
        <v>2121.8000000000002</v>
      </c>
      <c r="CM632" s="144">
        <v>21218</v>
      </c>
      <c r="CN632" s="143">
        <v>0</v>
      </c>
      <c r="CO632" s="144"/>
      <c r="CP632" s="144"/>
      <c r="CQ632" s="144"/>
      <c r="CR632" s="144"/>
      <c r="CS632" s="142">
        <v>0</v>
      </c>
      <c r="CT632" s="142">
        <v>0</v>
      </c>
      <c r="CU632" s="142">
        <v>2185.4540000000002</v>
      </c>
      <c r="CV632" s="142">
        <v>2185.4540000000002</v>
      </c>
      <c r="CW632" s="142">
        <v>2185.4540000000002</v>
      </c>
      <c r="CX632" s="142">
        <v>2185.4540000000002</v>
      </c>
      <c r="CY632" s="142">
        <v>2185.4540000000002</v>
      </c>
      <c r="CZ632" s="142">
        <v>2185.4540000000002</v>
      </c>
      <c r="DA632" s="144">
        <v>2185.4540000000002</v>
      </c>
      <c r="DB632" s="142">
        <v>2185.4540000000002</v>
      </c>
      <c r="DC632" s="142">
        <v>2185.4540000000002</v>
      </c>
      <c r="DD632" s="144">
        <v>2185.4540000000002</v>
      </c>
      <c r="DE632" s="144">
        <v>21854.54</v>
      </c>
      <c r="DF632" s="143">
        <v>0</v>
      </c>
    </row>
    <row r="633" spans="1:110" ht="12.75" hidden="1" customHeight="1" outlineLevel="2" x14ac:dyDescent="0.25">
      <c r="A633" s="141">
        <v>5852</v>
      </c>
      <c r="B633" s="141" t="s">
        <v>826</v>
      </c>
      <c r="C633" s="141"/>
      <c r="D633" s="141"/>
      <c r="E633" s="141"/>
      <c r="F633" s="142">
        <v>0</v>
      </c>
      <c r="G633" s="142">
        <v>0</v>
      </c>
      <c r="H633" s="142">
        <v>0</v>
      </c>
      <c r="I633" s="142">
        <v>0</v>
      </c>
      <c r="J633" s="142">
        <v>0</v>
      </c>
      <c r="K633" s="142">
        <v>0</v>
      </c>
      <c r="L633" s="142">
        <v>0</v>
      </c>
      <c r="M633" s="142">
        <v>0</v>
      </c>
      <c r="N633" s="142">
        <v>0</v>
      </c>
      <c r="O633" s="142">
        <v>0</v>
      </c>
      <c r="P633" s="142">
        <v>0</v>
      </c>
      <c r="Q633" s="142">
        <v>0</v>
      </c>
      <c r="R633" s="142" t="s">
        <v>61</v>
      </c>
      <c r="S633" s="142">
        <v>0</v>
      </c>
      <c r="T633" s="143">
        <v>0</v>
      </c>
      <c r="U633" s="144"/>
      <c r="V633" s="144"/>
      <c r="W633" s="144"/>
      <c r="X633" s="144"/>
      <c r="Y633" s="142">
        <v>0</v>
      </c>
      <c r="Z633" s="142">
        <v>0</v>
      </c>
      <c r="AA633" s="142">
        <v>0</v>
      </c>
      <c r="AB633" s="142">
        <v>0</v>
      </c>
      <c r="AC633" s="142">
        <v>0</v>
      </c>
      <c r="AD633" s="142">
        <v>0</v>
      </c>
      <c r="AE633" s="142">
        <v>0</v>
      </c>
      <c r="AF633" s="142">
        <v>0</v>
      </c>
      <c r="AG633" s="144">
        <v>0</v>
      </c>
      <c r="AH633" s="142">
        <v>0</v>
      </c>
      <c r="AI633" s="142">
        <v>0</v>
      </c>
      <c r="AJ633" s="144">
        <v>0</v>
      </c>
      <c r="AK633" s="144">
        <v>0</v>
      </c>
      <c r="AL633" s="143">
        <v>0</v>
      </c>
      <c r="AM633" s="144"/>
      <c r="AN633" s="144"/>
      <c r="AO633" s="144"/>
      <c r="AP633" s="144"/>
      <c r="AQ633" s="142">
        <v>0</v>
      </c>
      <c r="AR633" s="142">
        <v>0</v>
      </c>
      <c r="AS633" s="142">
        <v>0</v>
      </c>
      <c r="AT633" s="142">
        <v>0</v>
      </c>
      <c r="AU633" s="142">
        <v>0</v>
      </c>
      <c r="AV633" s="142">
        <v>0</v>
      </c>
      <c r="AW633" s="142">
        <v>0</v>
      </c>
      <c r="AX633" s="142">
        <v>0</v>
      </c>
      <c r="AY633" s="144">
        <v>0</v>
      </c>
      <c r="AZ633" s="142">
        <v>0</v>
      </c>
      <c r="BA633" s="142">
        <v>0</v>
      </c>
      <c r="BB633" s="144">
        <v>0</v>
      </c>
      <c r="BC633" s="144">
        <v>0</v>
      </c>
      <c r="BD633" s="143">
        <v>0</v>
      </c>
      <c r="BE633" s="144"/>
      <c r="BF633" s="144"/>
      <c r="BG633" s="144"/>
      <c r="BH633" s="144"/>
      <c r="BI633" s="142">
        <v>0</v>
      </c>
      <c r="BJ633" s="142">
        <v>0</v>
      </c>
      <c r="BK633" s="142">
        <v>0</v>
      </c>
      <c r="BL633" s="142">
        <v>0</v>
      </c>
      <c r="BM633" s="142">
        <v>0</v>
      </c>
      <c r="BN633" s="142">
        <v>0</v>
      </c>
      <c r="BO633" s="142">
        <v>0</v>
      </c>
      <c r="BP633" s="142">
        <v>0</v>
      </c>
      <c r="BQ633" s="144">
        <v>0</v>
      </c>
      <c r="BR633" s="142">
        <v>0</v>
      </c>
      <c r="BS633" s="142">
        <v>0</v>
      </c>
      <c r="BT633" s="144">
        <v>0</v>
      </c>
      <c r="BU633" s="144">
        <v>0</v>
      </c>
      <c r="BV633" s="143">
        <v>0</v>
      </c>
      <c r="BW633" s="144"/>
      <c r="BX633" s="144"/>
      <c r="BY633" s="144"/>
      <c r="BZ633" s="144"/>
      <c r="CA633" s="142">
        <v>0</v>
      </c>
      <c r="CB633" s="142">
        <v>0</v>
      </c>
      <c r="CC633" s="142">
        <v>0</v>
      </c>
      <c r="CD633" s="142">
        <v>0</v>
      </c>
      <c r="CE633" s="142">
        <v>0</v>
      </c>
      <c r="CF633" s="142">
        <v>0</v>
      </c>
      <c r="CG633" s="142">
        <v>0</v>
      </c>
      <c r="CH633" s="142">
        <v>0</v>
      </c>
      <c r="CI633" s="144">
        <v>0</v>
      </c>
      <c r="CJ633" s="142">
        <v>0</v>
      </c>
      <c r="CK633" s="142">
        <v>0</v>
      </c>
      <c r="CL633" s="144">
        <v>0</v>
      </c>
      <c r="CM633" s="144">
        <v>0</v>
      </c>
      <c r="CN633" s="143">
        <v>0</v>
      </c>
      <c r="CO633" s="144"/>
      <c r="CP633" s="144"/>
      <c r="CQ633" s="144"/>
      <c r="CR633" s="144"/>
      <c r="CS633" s="142">
        <v>0</v>
      </c>
      <c r="CT633" s="142">
        <v>0</v>
      </c>
      <c r="CU633" s="142">
        <v>0</v>
      </c>
      <c r="CV633" s="142">
        <v>0</v>
      </c>
      <c r="CW633" s="142">
        <v>0</v>
      </c>
      <c r="CX633" s="142">
        <v>0</v>
      </c>
      <c r="CY633" s="142">
        <v>0</v>
      </c>
      <c r="CZ633" s="142">
        <v>0</v>
      </c>
      <c r="DA633" s="144">
        <v>0</v>
      </c>
      <c r="DB633" s="142">
        <v>0</v>
      </c>
      <c r="DC633" s="142">
        <v>0</v>
      </c>
      <c r="DD633" s="144">
        <v>0</v>
      </c>
      <c r="DE633" s="144">
        <v>0</v>
      </c>
      <c r="DF633" s="143">
        <v>0</v>
      </c>
    </row>
    <row r="634" spans="1:110" ht="12.75" hidden="1" customHeight="1" outlineLevel="2" x14ac:dyDescent="0.25">
      <c r="A634" s="141">
        <v>5853</v>
      </c>
      <c r="B634" s="141" t="s">
        <v>827</v>
      </c>
      <c r="C634" s="141"/>
      <c r="D634" s="141"/>
      <c r="E634" s="141"/>
      <c r="F634" s="142">
        <v>0</v>
      </c>
      <c r="G634" s="142">
        <v>0</v>
      </c>
      <c r="H634" s="142">
        <v>0</v>
      </c>
      <c r="I634" s="142">
        <v>0</v>
      </c>
      <c r="J634" s="142">
        <v>0</v>
      </c>
      <c r="K634" s="142">
        <v>0</v>
      </c>
      <c r="L634" s="142">
        <v>0</v>
      </c>
      <c r="M634" s="142">
        <v>0</v>
      </c>
      <c r="N634" s="142">
        <v>0</v>
      </c>
      <c r="O634" s="142">
        <v>0</v>
      </c>
      <c r="P634" s="142">
        <v>0</v>
      </c>
      <c r="Q634" s="142">
        <v>0</v>
      </c>
      <c r="R634" s="142" t="s">
        <v>61</v>
      </c>
      <c r="S634" s="142">
        <v>0</v>
      </c>
      <c r="T634" s="143">
        <v>0</v>
      </c>
      <c r="U634" s="144"/>
      <c r="V634" s="144"/>
      <c r="W634" s="144"/>
      <c r="X634" s="144"/>
      <c r="Y634" s="142">
        <v>0</v>
      </c>
      <c r="Z634" s="142">
        <v>0</v>
      </c>
      <c r="AA634" s="142">
        <v>0</v>
      </c>
      <c r="AB634" s="142">
        <v>0</v>
      </c>
      <c r="AC634" s="142">
        <v>0</v>
      </c>
      <c r="AD634" s="142">
        <v>0</v>
      </c>
      <c r="AE634" s="142">
        <v>0</v>
      </c>
      <c r="AF634" s="142">
        <v>0</v>
      </c>
      <c r="AG634" s="144">
        <v>0</v>
      </c>
      <c r="AH634" s="142">
        <v>0</v>
      </c>
      <c r="AI634" s="142">
        <v>0</v>
      </c>
      <c r="AJ634" s="144">
        <v>0</v>
      </c>
      <c r="AK634" s="144">
        <v>0</v>
      </c>
      <c r="AL634" s="143">
        <v>0</v>
      </c>
      <c r="AM634" s="144"/>
      <c r="AN634" s="144"/>
      <c r="AO634" s="144"/>
      <c r="AP634" s="144"/>
      <c r="AQ634" s="142">
        <v>0</v>
      </c>
      <c r="AR634" s="142">
        <v>0</v>
      </c>
      <c r="AS634" s="142">
        <v>0</v>
      </c>
      <c r="AT634" s="142">
        <v>0</v>
      </c>
      <c r="AU634" s="142">
        <v>0</v>
      </c>
      <c r="AV634" s="142">
        <v>0</v>
      </c>
      <c r="AW634" s="142">
        <v>0</v>
      </c>
      <c r="AX634" s="142">
        <v>0</v>
      </c>
      <c r="AY634" s="144">
        <v>0</v>
      </c>
      <c r="AZ634" s="142">
        <v>0</v>
      </c>
      <c r="BA634" s="142">
        <v>0</v>
      </c>
      <c r="BB634" s="144">
        <v>0</v>
      </c>
      <c r="BC634" s="144">
        <v>0</v>
      </c>
      <c r="BD634" s="143">
        <v>0</v>
      </c>
      <c r="BE634" s="144"/>
      <c r="BF634" s="144"/>
      <c r="BG634" s="144"/>
      <c r="BH634" s="144"/>
      <c r="BI634" s="142">
        <v>0</v>
      </c>
      <c r="BJ634" s="142">
        <v>0</v>
      </c>
      <c r="BK634" s="142">
        <v>0</v>
      </c>
      <c r="BL634" s="142">
        <v>0</v>
      </c>
      <c r="BM634" s="142">
        <v>0</v>
      </c>
      <c r="BN634" s="142">
        <v>0</v>
      </c>
      <c r="BO634" s="142">
        <v>0</v>
      </c>
      <c r="BP634" s="142">
        <v>0</v>
      </c>
      <c r="BQ634" s="144">
        <v>0</v>
      </c>
      <c r="BR634" s="142">
        <v>0</v>
      </c>
      <c r="BS634" s="142">
        <v>0</v>
      </c>
      <c r="BT634" s="144">
        <v>0</v>
      </c>
      <c r="BU634" s="144">
        <v>0</v>
      </c>
      <c r="BV634" s="143">
        <v>0</v>
      </c>
      <c r="BW634" s="144"/>
      <c r="BX634" s="144"/>
      <c r="BY634" s="144"/>
      <c r="BZ634" s="144"/>
      <c r="CA634" s="142">
        <v>0</v>
      </c>
      <c r="CB634" s="142">
        <v>0</v>
      </c>
      <c r="CC634" s="142">
        <v>0</v>
      </c>
      <c r="CD634" s="142">
        <v>0</v>
      </c>
      <c r="CE634" s="142">
        <v>0</v>
      </c>
      <c r="CF634" s="142">
        <v>0</v>
      </c>
      <c r="CG634" s="142">
        <v>0</v>
      </c>
      <c r="CH634" s="142">
        <v>0</v>
      </c>
      <c r="CI634" s="144">
        <v>0</v>
      </c>
      <c r="CJ634" s="142">
        <v>0</v>
      </c>
      <c r="CK634" s="142">
        <v>0</v>
      </c>
      <c r="CL634" s="144">
        <v>0</v>
      </c>
      <c r="CM634" s="144">
        <v>0</v>
      </c>
      <c r="CN634" s="143">
        <v>0</v>
      </c>
      <c r="CO634" s="144"/>
      <c r="CP634" s="144"/>
      <c r="CQ634" s="144"/>
      <c r="CR634" s="144"/>
      <c r="CS634" s="142">
        <v>0</v>
      </c>
      <c r="CT634" s="142">
        <v>0</v>
      </c>
      <c r="CU634" s="142">
        <v>0</v>
      </c>
      <c r="CV634" s="142">
        <v>0</v>
      </c>
      <c r="CW634" s="142">
        <v>0</v>
      </c>
      <c r="CX634" s="142">
        <v>0</v>
      </c>
      <c r="CY634" s="142">
        <v>0</v>
      </c>
      <c r="CZ634" s="142">
        <v>0</v>
      </c>
      <c r="DA634" s="144">
        <v>0</v>
      </c>
      <c r="DB634" s="142">
        <v>0</v>
      </c>
      <c r="DC634" s="142">
        <v>0</v>
      </c>
      <c r="DD634" s="144">
        <v>0</v>
      </c>
      <c r="DE634" s="144">
        <v>0</v>
      </c>
      <c r="DF634" s="143">
        <v>0</v>
      </c>
    </row>
    <row r="635" spans="1:110" ht="12.75" hidden="1" customHeight="1" outlineLevel="2" x14ac:dyDescent="0.25">
      <c r="A635" s="141">
        <v>5854</v>
      </c>
      <c r="B635" s="141" t="s">
        <v>828</v>
      </c>
      <c r="C635" s="141"/>
      <c r="D635" s="141"/>
      <c r="E635" s="141"/>
      <c r="F635" s="142">
        <v>0</v>
      </c>
      <c r="G635" s="142">
        <v>0</v>
      </c>
      <c r="H635" s="142">
        <v>0</v>
      </c>
      <c r="I635" s="142">
        <v>0</v>
      </c>
      <c r="J635" s="142">
        <v>0</v>
      </c>
      <c r="K635" s="142">
        <v>0</v>
      </c>
      <c r="L635" s="142">
        <v>0</v>
      </c>
      <c r="M635" s="142">
        <v>0</v>
      </c>
      <c r="N635" s="142">
        <v>0</v>
      </c>
      <c r="O635" s="142">
        <v>0</v>
      </c>
      <c r="P635" s="142">
        <v>0</v>
      </c>
      <c r="Q635" s="142">
        <v>0</v>
      </c>
      <c r="R635" s="142" t="s">
        <v>61</v>
      </c>
      <c r="S635" s="142">
        <v>0</v>
      </c>
      <c r="T635" s="143">
        <v>0</v>
      </c>
      <c r="U635" s="144"/>
      <c r="V635" s="144"/>
      <c r="W635" s="144"/>
      <c r="X635" s="144"/>
      <c r="Y635" s="142">
        <v>0</v>
      </c>
      <c r="Z635" s="142">
        <v>0</v>
      </c>
      <c r="AA635" s="142">
        <v>0</v>
      </c>
      <c r="AB635" s="142">
        <v>0</v>
      </c>
      <c r="AC635" s="142">
        <v>0</v>
      </c>
      <c r="AD635" s="142">
        <v>0</v>
      </c>
      <c r="AE635" s="142">
        <v>0</v>
      </c>
      <c r="AF635" s="142">
        <v>0</v>
      </c>
      <c r="AG635" s="144">
        <v>0</v>
      </c>
      <c r="AH635" s="142">
        <v>0</v>
      </c>
      <c r="AI635" s="142">
        <v>0</v>
      </c>
      <c r="AJ635" s="144">
        <v>0</v>
      </c>
      <c r="AK635" s="144">
        <v>0</v>
      </c>
      <c r="AL635" s="143">
        <v>0</v>
      </c>
      <c r="AM635" s="144"/>
      <c r="AN635" s="144"/>
      <c r="AO635" s="144"/>
      <c r="AP635" s="144"/>
      <c r="AQ635" s="142">
        <v>0</v>
      </c>
      <c r="AR635" s="142">
        <v>0</v>
      </c>
      <c r="AS635" s="142">
        <v>0</v>
      </c>
      <c r="AT635" s="142">
        <v>0</v>
      </c>
      <c r="AU635" s="142">
        <v>0</v>
      </c>
      <c r="AV635" s="142">
        <v>0</v>
      </c>
      <c r="AW635" s="142">
        <v>0</v>
      </c>
      <c r="AX635" s="142">
        <v>0</v>
      </c>
      <c r="AY635" s="144">
        <v>0</v>
      </c>
      <c r="AZ635" s="142">
        <v>0</v>
      </c>
      <c r="BA635" s="142">
        <v>0</v>
      </c>
      <c r="BB635" s="144">
        <v>0</v>
      </c>
      <c r="BC635" s="144">
        <v>0</v>
      </c>
      <c r="BD635" s="143">
        <v>0</v>
      </c>
      <c r="BE635" s="144"/>
      <c r="BF635" s="144"/>
      <c r="BG635" s="144"/>
      <c r="BH635" s="144"/>
      <c r="BI635" s="142">
        <v>0</v>
      </c>
      <c r="BJ635" s="142">
        <v>0</v>
      </c>
      <c r="BK635" s="142">
        <v>0</v>
      </c>
      <c r="BL635" s="142">
        <v>0</v>
      </c>
      <c r="BM635" s="142">
        <v>0</v>
      </c>
      <c r="BN635" s="142">
        <v>0</v>
      </c>
      <c r="BO635" s="142">
        <v>0</v>
      </c>
      <c r="BP635" s="142">
        <v>0</v>
      </c>
      <c r="BQ635" s="144">
        <v>0</v>
      </c>
      <c r="BR635" s="142">
        <v>0</v>
      </c>
      <c r="BS635" s="142">
        <v>0</v>
      </c>
      <c r="BT635" s="144">
        <v>0</v>
      </c>
      <c r="BU635" s="144">
        <v>0</v>
      </c>
      <c r="BV635" s="143">
        <v>0</v>
      </c>
      <c r="BW635" s="144"/>
      <c r="BX635" s="144"/>
      <c r="BY635" s="144"/>
      <c r="BZ635" s="144"/>
      <c r="CA635" s="142">
        <v>0</v>
      </c>
      <c r="CB635" s="142">
        <v>0</v>
      </c>
      <c r="CC635" s="142">
        <v>0</v>
      </c>
      <c r="CD635" s="142">
        <v>0</v>
      </c>
      <c r="CE635" s="142">
        <v>0</v>
      </c>
      <c r="CF635" s="142">
        <v>0</v>
      </c>
      <c r="CG635" s="142">
        <v>0</v>
      </c>
      <c r="CH635" s="142">
        <v>0</v>
      </c>
      <c r="CI635" s="144">
        <v>0</v>
      </c>
      <c r="CJ635" s="142">
        <v>0</v>
      </c>
      <c r="CK635" s="142">
        <v>0</v>
      </c>
      <c r="CL635" s="144">
        <v>0</v>
      </c>
      <c r="CM635" s="144">
        <v>0</v>
      </c>
      <c r="CN635" s="143">
        <v>0</v>
      </c>
      <c r="CO635" s="144"/>
      <c r="CP635" s="144"/>
      <c r="CQ635" s="144"/>
      <c r="CR635" s="144"/>
      <c r="CS635" s="142">
        <v>0</v>
      </c>
      <c r="CT635" s="142">
        <v>0</v>
      </c>
      <c r="CU635" s="142">
        <v>0</v>
      </c>
      <c r="CV635" s="142">
        <v>0</v>
      </c>
      <c r="CW635" s="142">
        <v>0</v>
      </c>
      <c r="CX635" s="142">
        <v>0</v>
      </c>
      <c r="CY635" s="142">
        <v>0</v>
      </c>
      <c r="CZ635" s="142">
        <v>0</v>
      </c>
      <c r="DA635" s="144">
        <v>0</v>
      </c>
      <c r="DB635" s="142">
        <v>0</v>
      </c>
      <c r="DC635" s="142">
        <v>0</v>
      </c>
      <c r="DD635" s="144">
        <v>0</v>
      </c>
      <c r="DE635" s="144">
        <v>0</v>
      </c>
      <c r="DF635" s="143">
        <v>0</v>
      </c>
    </row>
    <row r="636" spans="1:110" ht="12.75" hidden="1" customHeight="1" outlineLevel="2" x14ac:dyDescent="0.25">
      <c r="A636" s="141">
        <v>5855</v>
      </c>
      <c r="B636" s="141" t="s">
        <v>829</v>
      </c>
      <c r="C636" s="141"/>
      <c r="D636" s="141"/>
      <c r="E636" s="141"/>
      <c r="F636" s="142">
        <v>0</v>
      </c>
      <c r="G636" s="142">
        <v>0</v>
      </c>
      <c r="H636" s="142">
        <v>0</v>
      </c>
      <c r="I636" s="142">
        <v>0</v>
      </c>
      <c r="J636" s="142">
        <v>0</v>
      </c>
      <c r="K636" s="142">
        <v>0</v>
      </c>
      <c r="L636" s="142">
        <v>0</v>
      </c>
      <c r="M636" s="142">
        <v>0</v>
      </c>
      <c r="N636" s="142">
        <v>0</v>
      </c>
      <c r="O636" s="142">
        <v>0</v>
      </c>
      <c r="P636" s="142">
        <v>0</v>
      </c>
      <c r="Q636" s="142">
        <v>0</v>
      </c>
      <c r="R636" s="142" t="s">
        <v>61</v>
      </c>
      <c r="S636" s="142">
        <v>0</v>
      </c>
      <c r="T636" s="143">
        <v>0</v>
      </c>
      <c r="U636" s="144"/>
      <c r="V636" s="144"/>
      <c r="W636" s="144"/>
      <c r="X636" s="144"/>
      <c r="Y636" s="142">
        <v>0</v>
      </c>
      <c r="Z636" s="142">
        <v>0</v>
      </c>
      <c r="AA636" s="142">
        <v>0</v>
      </c>
      <c r="AB636" s="142">
        <v>0</v>
      </c>
      <c r="AC636" s="142">
        <v>0</v>
      </c>
      <c r="AD636" s="142">
        <v>0</v>
      </c>
      <c r="AE636" s="142">
        <v>0</v>
      </c>
      <c r="AF636" s="142">
        <v>0</v>
      </c>
      <c r="AG636" s="144">
        <v>0</v>
      </c>
      <c r="AH636" s="142">
        <v>0</v>
      </c>
      <c r="AI636" s="142">
        <v>0</v>
      </c>
      <c r="AJ636" s="144">
        <v>0</v>
      </c>
      <c r="AK636" s="144">
        <v>0</v>
      </c>
      <c r="AL636" s="143">
        <v>0</v>
      </c>
      <c r="AM636" s="144"/>
      <c r="AN636" s="144"/>
      <c r="AO636" s="144"/>
      <c r="AP636" s="144"/>
      <c r="AQ636" s="142">
        <v>0</v>
      </c>
      <c r="AR636" s="142">
        <v>0</v>
      </c>
      <c r="AS636" s="142">
        <v>0</v>
      </c>
      <c r="AT636" s="142">
        <v>0</v>
      </c>
      <c r="AU636" s="142">
        <v>0</v>
      </c>
      <c r="AV636" s="142">
        <v>0</v>
      </c>
      <c r="AW636" s="142">
        <v>0</v>
      </c>
      <c r="AX636" s="142">
        <v>0</v>
      </c>
      <c r="AY636" s="144">
        <v>0</v>
      </c>
      <c r="AZ636" s="142">
        <v>0</v>
      </c>
      <c r="BA636" s="142">
        <v>0</v>
      </c>
      <c r="BB636" s="144">
        <v>0</v>
      </c>
      <c r="BC636" s="144">
        <v>0</v>
      </c>
      <c r="BD636" s="143">
        <v>0</v>
      </c>
      <c r="BE636" s="144"/>
      <c r="BF636" s="144"/>
      <c r="BG636" s="144"/>
      <c r="BH636" s="144"/>
      <c r="BI636" s="142">
        <v>0</v>
      </c>
      <c r="BJ636" s="142">
        <v>0</v>
      </c>
      <c r="BK636" s="142">
        <v>0</v>
      </c>
      <c r="BL636" s="142">
        <v>0</v>
      </c>
      <c r="BM636" s="142">
        <v>0</v>
      </c>
      <c r="BN636" s="142">
        <v>0</v>
      </c>
      <c r="BO636" s="142">
        <v>0</v>
      </c>
      <c r="BP636" s="142">
        <v>0</v>
      </c>
      <c r="BQ636" s="144">
        <v>0</v>
      </c>
      <c r="BR636" s="142">
        <v>0</v>
      </c>
      <c r="BS636" s="142">
        <v>0</v>
      </c>
      <c r="BT636" s="144">
        <v>0</v>
      </c>
      <c r="BU636" s="144">
        <v>0</v>
      </c>
      <c r="BV636" s="143">
        <v>0</v>
      </c>
      <c r="BW636" s="144"/>
      <c r="BX636" s="144"/>
      <c r="BY636" s="144"/>
      <c r="BZ636" s="144"/>
      <c r="CA636" s="142">
        <v>0</v>
      </c>
      <c r="CB636" s="142">
        <v>0</v>
      </c>
      <c r="CC636" s="142">
        <v>0</v>
      </c>
      <c r="CD636" s="142">
        <v>0</v>
      </c>
      <c r="CE636" s="142">
        <v>0</v>
      </c>
      <c r="CF636" s="142">
        <v>0</v>
      </c>
      <c r="CG636" s="142">
        <v>0</v>
      </c>
      <c r="CH636" s="142">
        <v>0</v>
      </c>
      <c r="CI636" s="144">
        <v>0</v>
      </c>
      <c r="CJ636" s="142">
        <v>0</v>
      </c>
      <c r="CK636" s="142">
        <v>0</v>
      </c>
      <c r="CL636" s="144">
        <v>0</v>
      </c>
      <c r="CM636" s="144">
        <v>0</v>
      </c>
      <c r="CN636" s="143">
        <v>0</v>
      </c>
      <c r="CO636" s="144"/>
      <c r="CP636" s="144"/>
      <c r="CQ636" s="144"/>
      <c r="CR636" s="144"/>
      <c r="CS636" s="142">
        <v>0</v>
      </c>
      <c r="CT636" s="142">
        <v>0</v>
      </c>
      <c r="CU636" s="142">
        <v>0</v>
      </c>
      <c r="CV636" s="142">
        <v>0</v>
      </c>
      <c r="CW636" s="142">
        <v>0</v>
      </c>
      <c r="CX636" s="142">
        <v>0</v>
      </c>
      <c r="CY636" s="142">
        <v>0</v>
      </c>
      <c r="CZ636" s="142">
        <v>0</v>
      </c>
      <c r="DA636" s="144">
        <v>0</v>
      </c>
      <c r="DB636" s="142">
        <v>0</v>
      </c>
      <c r="DC636" s="142">
        <v>0</v>
      </c>
      <c r="DD636" s="144">
        <v>0</v>
      </c>
      <c r="DE636" s="144">
        <v>0</v>
      </c>
      <c r="DF636" s="143">
        <v>0</v>
      </c>
    </row>
    <row r="637" spans="1:110" ht="12.75" hidden="1" customHeight="1" outlineLevel="2" x14ac:dyDescent="0.25">
      <c r="A637" s="141">
        <v>5856</v>
      </c>
      <c r="B637" s="141" t="s">
        <v>830</v>
      </c>
      <c r="C637" s="141"/>
      <c r="D637" s="141"/>
      <c r="E637" s="141"/>
      <c r="F637" s="142">
        <v>0</v>
      </c>
      <c r="G637" s="142">
        <v>0</v>
      </c>
      <c r="H637" s="142">
        <v>0</v>
      </c>
      <c r="I637" s="142">
        <v>0</v>
      </c>
      <c r="J637" s="142">
        <v>0</v>
      </c>
      <c r="K637" s="142">
        <v>0</v>
      </c>
      <c r="L637" s="142">
        <v>0</v>
      </c>
      <c r="M637" s="142">
        <v>0</v>
      </c>
      <c r="N637" s="142">
        <v>0</v>
      </c>
      <c r="O637" s="142">
        <v>0</v>
      </c>
      <c r="P637" s="142">
        <v>0</v>
      </c>
      <c r="Q637" s="142">
        <v>0</v>
      </c>
      <c r="R637" s="142" t="s">
        <v>61</v>
      </c>
      <c r="S637" s="142">
        <v>0</v>
      </c>
      <c r="T637" s="143">
        <v>0</v>
      </c>
      <c r="U637" s="144"/>
      <c r="V637" s="144"/>
      <c r="W637" s="144"/>
      <c r="X637" s="144"/>
      <c r="Y637" s="142">
        <v>0</v>
      </c>
      <c r="Z637" s="142">
        <v>0</v>
      </c>
      <c r="AA637" s="142">
        <v>0</v>
      </c>
      <c r="AB637" s="142">
        <v>0</v>
      </c>
      <c r="AC637" s="142">
        <v>0</v>
      </c>
      <c r="AD637" s="142">
        <v>0</v>
      </c>
      <c r="AE637" s="142">
        <v>0</v>
      </c>
      <c r="AF637" s="142">
        <v>0</v>
      </c>
      <c r="AG637" s="144">
        <v>0</v>
      </c>
      <c r="AH637" s="142">
        <v>0</v>
      </c>
      <c r="AI637" s="142">
        <v>0</v>
      </c>
      <c r="AJ637" s="144">
        <v>0</v>
      </c>
      <c r="AK637" s="144">
        <v>0</v>
      </c>
      <c r="AL637" s="143">
        <v>0</v>
      </c>
      <c r="AM637" s="144"/>
      <c r="AN637" s="144"/>
      <c r="AO637" s="144"/>
      <c r="AP637" s="144"/>
      <c r="AQ637" s="142">
        <v>0</v>
      </c>
      <c r="AR637" s="142">
        <v>0</v>
      </c>
      <c r="AS637" s="142">
        <v>0</v>
      </c>
      <c r="AT637" s="142">
        <v>0</v>
      </c>
      <c r="AU637" s="142">
        <v>0</v>
      </c>
      <c r="AV637" s="142">
        <v>0</v>
      </c>
      <c r="AW637" s="142">
        <v>0</v>
      </c>
      <c r="AX637" s="142">
        <v>0</v>
      </c>
      <c r="AY637" s="144">
        <v>0</v>
      </c>
      <c r="AZ637" s="142">
        <v>0</v>
      </c>
      <c r="BA637" s="142">
        <v>0</v>
      </c>
      <c r="BB637" s="144">
        <v>0</v>
      </c>
      <c r="BC637" s="144">
        <v>0</v>
      </c>
      <c r="BD637" s="143">
        <v>0</v>
      </c>
      <c r="BE637" s="144"/>
      <c r="BF637" s="144"/>
      <c r="BG637" s="144"/>
      <c r="BH637" s="144"/>
      <c r="BI637" s="142">
        <v>0</v>
      </c>
      <c r="BJ637" s="142">
        <v>0</v>
      </c>
      <c r="BK637" s="142">
        <v>0</v>
      </c>
      <c r="BL637" s="142">
        <v>0</v>
      </c>
      <c r="BM637" s="142">
        <v>0</v>
      </c>
      <c r="BN637" s="142">
        <v>0</v>
      </c>
      <c r="BO637" s="142">
        <v>0</v>
      </c>
      <c r="BP637" s="142">
        <v>0</v>
      </c>
      <c r="BQ637" s="144">
        <v>0</v>
      </c>
      <c r="BR637" s="142">
        <v>0</v>
      </c>
      <c r="BS637" s="142">
        <v>0</v>
      </c>
      <c r="BT637" s="144">
        <v>0</v>
      </c>
      <c r="BU637" s="144">
        <v>0</v>
      </c>
      <c r="BV637" s="143">
        <v>0</v>
      </c>
      <c r="BW637" s="144"/>
      <c r="BX637" s="144"/>
      <c r="BY637" s="144"/>
      <c r="BZ637" s="144"/>
      <c r="CA637" s="142">
        <v>0</v>
      </c>
      <c r="CB637" s="142">
        <v>0</v>
      </c>
      <c r="CC637" s="142">
        <v>0</v>
      </c>
      <c r="CD637" s="142">
        <v>0</v>
      </c>
      <c r="CE637" s="142">
        <v>0</v>
      </c>
      <c r="CF637" s="142">
        <v>0</v>
      </c>
      <c r="CG637" s="142">
        <v>0</v>
      </c>
      <c r="CH637" s="142">
        <v>0</v>
      </c>
      <c r="CI637" s="144">
        <v>0</v>
      </c>
      <c r="CJ637" s="142">
        <v>0</v>
      </c>
      <c r="CK637" s="142">
        <v>0</v>
      </c>
      <c r="CL637" s="144">
        <v>0</v>
      </c>
      <c r="CM637" s="144">
        <v>0</v>
      </c>
      <c r="CN637" s="143">
        <v>0</v>
      </c>
      <c r="CO637" s="144"/>
      <c r="CP637" s="144"/>
      <c r="CQ637" s="144"/>
      <c r="CR637" s="144"/>
      <c r="CS637" s="142">
        <v>0</v>
      </c>
      <c r="CT637" s="142">
        <v>0</v>
      </c>
      <c r="CU637" s="142">
        <v>0</v>
      </c>
      <c r="CV637" s="142">
        <v>0</v>
      </c>
      <c r="CW637" s="142">
        <v>0</v>
      </c>
      <c r="CX637" s="142">
        <v>0</v>
      </c>
      <c r="CY637" s="142">
        <v>0</v>
      </c>
      <c r="CZ637" s="142">
        <v>0</v>
      </c>
      <c r="DA637" s="144">
        <v>0</v>
      </c>
      <c r="DB637" s="142">
        <v>0</v>
      </c>
      <c r="DC637" s="142">
        <v>0</v>
      </c>
      <c r="DD637" s="144">
        <v>0</v>
      </c>
      <c r="DE637" s="144">
        <v>0</v>
      </c>
      <c r="DF637" s="143">
        <v>0</v>
      </c>
    </row>
    <row r="638" spans="1:110" ht="12.75" hidden="1" customHeight="1" outlineLevel="2" x14ac:dyDescent="0.25">
      <c r="A638" s="141">
        <v>5857</v>
      </c>
      <c r="B638" s="141" t="s">
        <v>831</v>
      </c>
      <c r="C638" s="141"/>
      <c r="D638" s="141"/>
      <c r="E638" s="141"/>
      <c r="F638" s="142">
        <v>665.65</v>
      </c>
      <c r="G638" s="142">
        <v>1903.1227272727272</v>
      </c>
      <c r="H638" s="142">
        <v>1903.1227272727272</v>
      </c>
      <c r="I638" s="142">
        <v>1903.1227272727274</v>
      </c>
      <c r="J638" s="142">
        <v>1903.1227272727274</v>
      </c>
      <c r="K638" s="142">
        <v>1903.1227272727272</v>
      </c>
      <c r="L638" s="142">
        <v>1903.1227272727274</v>
      </c>
      <c r="M638" s="142">
        <v>1903.1227272727272</v>
      </c>
      <c r="N638" s="142">
        <v>1903.1227272727274</v>
      </c>
      <c r="O638" s="142">
        <v>1903.1227272727276</v>
      </c>
      <c r="P638" s="142">
        <v>1903.1227272727283</v>
      </c>
      <c r="Q638" s="142">
        <v>1903.1227272727265</v>
      </c>
      <c r="R638" s="142" t="s">
        <v>73</v>
      </c>
      <c r="S638" s="142">
        <v>21600</v>
      </c>
      <c r="T638" s="143">
        <v>0</v>
      </c>
      <c r="U638" s="144"/>
      <c r="V638" s="144"/>
      <c r="W638" s="144"/>
      <c r="X638" s="144"/>
      <c r="Y638" s="142">
        <v>0</v>
      </c>
      <c r="Z638" s="142">
        <v>0</v>
      </c>
      <c r="AA638" s="142">
        <v>2224.8000000000002</v>
      </c>
      <c r="AB638" s="142">
        <v>2224.8000000000002</v>
      </c>
      <c r="AC638" s="142">
        <v>2224.8000000000002</v>
      </c>
      <c r="AD638" s="142">
        <v>2224.8000000000002</v>
      </c>
      <c r="AE638" s="142">
        <v>2224.8000000000002</v>
      </c>
      <c r="AF638" s="142">
        <v>2224.8000000000002</v>
      </c>
      <c r="AG638" s="144">
        <v>2224.8000000000002</v>
      </c>
      <c r="AH638" s="142">
        <v>2224.8000000000002</v>
      </c>
      <c r="AI638" s="142">
        <v>2224.8000000000002</v>
      </c>
      <c r="AJ638" s="144">
        <v>2224.8000000000002</v>
      </c>
      <c r="AK638" s="144">
        <v>22248</v>
      </c>
      <c r="AL638" s="143">
        <v>0</v>
      </c>
      <c r="AM638" s="144"/>
      <c r="AN638" s="144"/>
      <c r="AO638" s="144"/>
      <c r="AP638" s="144"/>
      <c r="AQ638" s="142">
        <v>0</v>
      </c>
      <c r="AR638" s="142">
        <v>0</v>
      </c>
      <c r="AS638" s="142">
        <v>2291.5440000000003</v>
      </c>
      <c r="AT638" s="142">
        <v>2291.5440000000003</v>
      </c>
      <c r="AU638" s="142">
        <v>2291.5440000000003</v>
      </c>
      <c r="AV638" s="142">
        <v>2291.5440000000003</v>
      </c>
      <c r="AW638" s="142">
        <v>2291.5440000000003</v>
      </c>
      <c r="AX638" s="142">
        <v>2291.5440000000003</v>
      </c>
      <c r="AY638" s="144">
        <v>2291.5440000000003</v>
      </c>
      <c r="AZ638" s="142">
        <v>2291.5440000000003</v>
      </c>
      <c r="BA638" s="142">
        <v>2291.5440000000003</v>
      </c>
      <c r="BB638" s="144">
        <v>2291.5440000000003</v>
      </c>
      <c r="BC638" s="144">
        <v>22915.440000000002</v>
      </c>
      <c r="BD638" s="143">
        <v>0</v>
      </c>
      <c r="BE638" s="144"/>
      <c r="BF638" s="144"/>
      <c r="BG638" s="144"/>
      <c r="BH638" s="144"/>
      <c r="BI638" s="142">
        <v>0</v>
      </c>
      <c r="BJ638" s="142">
        <v>0</v>
      </c>
      <c r="BK638" s="142">
        <v>2360.2903200000005</v>
      </c>
      <c r="BL638" s="142">
        <v>2360.2903200000005</v>
      </c>
      <c r="BM638" s="142">
        <v>2360.2903200000005</v>
      </c>
      <c r="BN638" s="142">
        <v>2360.2903200000005</v>
      </c>
      <c r="BO638" s="142">
        <v>2360.2903200000005</v>
      </c>
      <c r="BP638" s="142">
        <v>2360.2903200000005</v>
      </c>
      <c r="BQ638" s="144">
        <v>2360.2903200000005</v>
      </c>
      <c r="BR638" s="142">
        <v>2360.2903200000005</v>
      </c>
      <c r="BS638" s="142">
        <v>2360.2903200000005</v>
      </c>
      <c r="BT638" s="144">
        <v>2360.2903200000005</v>
      </c>
      <c r="BU638" s="144">
        <v>23602.903200000004</v>
      </c>
      <c r="BV638" s="143">
        <v>0</v>
      </c>
      <c r="BW638" s="144"/>
      <c r="BX638" s="144"/>
      <c r="BY638" s="144"/>
      <c r="BZ638" s="144"/>
      <c r="CA638" s="142">
        <v>0</v>
      </c>
      <c r="CB638" s="142">
        <v>0</v>
      </c>
      <c r="CC638" s="142">
        <v>2431.0990296000004</v>
      </c>
      <c r="CD638" s="142">
        <v>2431.0990296000004</v>
      </c>
      <c r="CE638" s="142">
        <v>2431.0990296000004</v>
      </c>
      <c r="CF638" s="142">
        <v>2431.0990296000004</v>
      </c>
      <c r="CG638" s="142">
        <v>2431.0990296000004</v>
      </c>
      <c r="CH638" s="142">
        <v>2431.0990296000004</v>
      </c>
      <c r="CI638" s="144">
        <v>2431.0990296000004</v>
      </c>
      <c r="CJ638" s="142">
        <v>2431.0990296000004</v>
      </c>
      <c r="CK638" s="142">
        <v>2431.0990296000004</v>
      </c>
      <c r="CL638" s="144">
        <v>2431.0990296000004</v>
      </c>
      <c r="CM638" s="144">
        <v>24310.990296000004</v>
      </c>
      <c r="CN638" s="143">
        <v>0</v>
      </c>
      <c r="CO638" s="144"/>
      <c r="CP638" s="144"/>
      <c r="CQ638" s="144"/>
      <c r="CR638" s="144"/>
      <c r="CS638" s="142">
        <v>0</v>
      </c>
      <c r="CT638" s="142">
        <v>0</v>
      </c>
      <c r="CU638" s="142">
        <v>2504.0320004880004</v>
      </c>
      <c r="CV638" s="142">
        <v>2504.0320004880004</v>
      </c>
      <c r="CW638" s="142">
        <v>2504.0320004880004</v>
      </c>
      <c r="CX638" s="142">
        <v>2504.0320004880004</v>
      </c>
      <c r="CY638" s="142">
        <v>2504.0320004880004</v>
      </c>
      <c r="CZ638" s="142">
        <v>2504.0320004880004</v>
      </c>
      <c r="DA638" s="144">
        <v>2504.0320004880004</v>
      </c>
      <c r="DB638" s="142">
        <v>2504.0320004880004</v>
      </c>
      <c r="DC638" s="142">
        <v>2504.0320004880004</v>
      </c>
      <c r="DD638" s="144">
        <v>2504.0320004880004</v>
      </c>
      <c r="DE638" s="144">
        <v>25040.320004880003</v>
      </c>
      <c r="DF638" s="143">
        <v>0</v>
      </c>
    </row>
    <row r="639" spans="1:110" ht="12.75" hidden="1" customHeight="1" outlineLevel="2" x14ac:dyDescent="0.25">
      <c r="A639" s="141">
        <v>5860</v>
      </c>
      <c r="B639" s="141" t="s">
        <v>832</v>
      </c>
      <c r="C639" s="141"/>
      <c r="D639" s="141"/>
      <c r="E639" s="141"/>
      <c r="F639" s="142">
        <v>0</v>
      </c>
      <c r="G639" s="142">
        <v>0</v>
      </c>
      <c r="H639" s="142">
        <v>0</v>
      </c>
      <c r="I639" s="142">
        <v>0</v>
      </c>
      <c r="J639" s="142">
        <v>0</v>
      </c>
      <c r="K639" s="142">
        <v>0</v>
      </c>
      <c r="L639" s="142">
        <v>0</v>
      </c>
      <c r="M639" s="142">
        <v>0</v>
      </c>
      <c r="N639" s="142">
        <v>0</v>
      </c>
      <c r="O639" s="142">
        <v>0</v>
      </c>
      <c r="P639" s="142">
        <v>0</v>
      </c>
      <c r="Q639" s="142">
        <v>0</v>
      </c>
      <c r="R639" s="142" t="s">
        <v>61</v>
      </c>
      <c r="S639" s="142">
        <v>0</v>
      </c>
      <c r="T639" s="143">
        <v>0</v>
      </c>
      <c r="U639" s="144"/>
      <c r="V639" s="144"/>
      <c r="W639" s="144"/>
      <c r="X639" s="144"/>
      <c r="Y639" s="142">
        <v>0</v>
      </c>
      <c r="Z639" s="142">
        <v>0</v>
      </c>
      <c r="AA639" s="142">
        <v>0</v>
      </c>
      <c r="AB639" s="142">
        <v>0</v>
      </c>
      <c r="AC639" s="142">
        <v>0</v>
      </c>
      <c r="AD639" s="142">
        <v>0</v>
      </c>
      <c r="AE639" s="142">
        <v>0</v>
      </c>
      <c r="AF639" s="142">
        <v>0</v>
      </c>
      <c r="AG639" s="144">
        <v>0</v>
      </c>
      <c r="AH639" s="142">
        <v>0</v>
      </c>
      <c r="AI639" s="142">
        <v>0</v>
      </c>
      <c r="AJ639" s="144">
        <v>0</v>
      </c>
      <c r="AK639" s="144">
        <v>0</v>
      </c>
      <c r="AL639" s="143">
        <v>0</v>
      </c>
      <c r="AM639" s="144"/>
      <c r="AN639" s="144"/>
      <c r="AO639" s="144"/>
      <c r="AP639" s="144"/>
      <c r="AQ639" s="142">
        <v>0</v>
      </c>
      <c r="AR639" s="142">
        <v>0</v>
      </c>
      <c r="AS639" s="142">
        <v>0</v>
      </c>
      <c r="AT639" s="142">
        <v>0</v>
      </c>
      <c r="AU639" s="142">
        <v>0</v>
      </c>
      <c r="AV639" s="142">
        <v>0</v>
      </c>
      <c r="AW639" s="142">
        <v>0</v>
      </c>
      <c r="AX639" s="142">
        <v>0</v>
      </c>
      <c r="AY639" s="144">
        <v>0</v>
      </c>
      <c r="AZ639" s="142">
        <v>0</v>
      </c>
      <c r="BA639" s="142">
        <v>0</v>
      </c>
      <c r="BB639" s="144">
        <v>0</v>
      </c>
      <c r="BC639" s="144">
        <v>0</v>
      </c>
      <c r="BD639" s="143">
        <v>0</v>
      </c>
      <c r="BE639" s="144"/>
      <c r="BF639" s="144"/>
      <c r="BG639" s="144"/>
      <c r="BH639" s="144"/>
      <c r="BI639" s="142">
        <v>0</v>
      </c>
      <c r="BJ639" s="142">
        <v>0</v>
      </c>
      <c r="BK639" s="142">
        <v>0</v>
      </c>
      <c r="BL639" s="142">
        <v>0</v>
      </c>
      <c r="BM639" s="142">
        <v>0</v>
      </c>
      <c r="BN639" s="142">
        <v>0</v>
      </c>
      <c r="BO639" s="142">
        <v>0</v>
      </c>
      <c r="BP639" s="142">
        <v>0</v>
      </c>
      <c r="BQ639" s="144">
        <v>0</v>
      </c>
      <c r="BR639" s="142">
        <v>0</v>
      </c>
      <c r="BS639" s="142">
        <v>0</v>
      </c>
      <c r="BT639" s="144">
        <v>0</v>
      </c>
      <c r="BU639" s="144">
        <v>0</v>
      </c>
      <c r="BV639" s="143">
        <v>0</v>
      </c>
      <c r="BW639" s="144"/>
      <c r="BX639" s="144"/>
      <c r="BY639" s="144"/>
      <c r="BZ639" s="144"/>
      <c r="CA639" s="142">
        <v>0</v>
      </c>
      <c r="CB639" s="142">
        <v>0</v>
      </c>
      <c r="CC639" s="142">
        <v>0</v>
      </c>
      <c r="CD639" s="142">
        <v>0</v>
      </c>
      <c r="CE639" s="142">
        <v>0</v>
      </c>
      <c r="CF639" s="142">
        <v>0</v>
      </c>
      <c r="CG639" s="142">
        <v>0</v>
      </c>
      <c r="CH639" s="142">
        <v>0</v>
      </c>
      <c r="CI639" s="144">
        <v>0</v>
      </c>
      <c r="CJ639" s="142">
        <v>0</v>
      </c>
      <c r="CK639" s="142">
        <v>0</v>
      </c>
      <c r="CL639" s="144">
        <v>0</v>
      </c>
      <c r="CM639" s="144">
        <v>0</v>
      </c>
      <c r="CN639" s="143">
        <v>0</v>
      </c>
      <c r="CO639" s="144"/>
      <c r="CP639" s="144"/>
      <c r="CQ639" s="144"/>
      <c r="CR639" s="144"/>
      <c r="CS639" s="142">
        <v>0</v>
      </c>
      <c r="CT639" s="142">
        <v>0</v>
      </c>
      <c r="CU639" s="142">
        <v>0</v>
      </c>
      <c r="CV639" s="142">
        <v>0</v>
      </c>
      <c r="CW639" s="142">
        <v>0</v>
      </c>
      <c r="CX639" s="142">
        <v>0</v>
      </c>
      <c r="CY639" s="142">
        <v>0</v>
      </c>
      <c r="CZ639" s="142">
        <v>0</v>
      </c>
      <c r="DA639" s="144">
        <v>0</v>
      </c>
      <c r="DB639" s="142">
        <v>0</v>
      </c>
      <c r="DC639" s="142">
        <v>0</v>
      </c>
      <c r="DD639" s="144">
        <v>0</v>
      </c>
      <c r="DE639" s="144">
        <v>0</v>
      </c>
      <c r="DF639" s="143">
        <v>0</v>
      </c>
    </row>
    <row r="640" spans="1:110" ht="12.75" hidden="1" customHeight="1" outlineLevel="2" x14ac:dyDescent="0.25">
      <c r="A640" s="141">
        <v>5861</v>
      </c>
      <c r="B640" s="141" t="s">
        <v>833</v>
      </c>
      <c r="C640" s="141"/>
      <c r="D640" s="141"/>
      <c r="E640" s="141"/>
      <c r="F640" s="142">
        <v>0</v>
      </c>
      <c r="G640" s="142">
        <v>0</v>
      </c>
      <c r="H640" s="142">
        <v>0</v>
      </c>
      <c r="I640" s="142">
        <v>0</v>
      </c>
      <c r="J640" s="142">
        <v>0</v>
      </c>
      <c r="K640" s="142">
        <v>0</v>
      </c>
      <c r="L640" s="142">
        <v>0</v>
      </c>
      <c r="M640" s="142">
        <v>0</v>
      </c>
      <c r="N640" s="142">
        <v>0</v>
      </c>
      <c r="O640" s="142">
        <v>0</v>
      </c>
      <c r="P640" s="142">
        <v>0</v>
      </c>
      <c r="Q640" s="142">
        <v>0</v>
      </c>
      <c r="R640" s="142" t="s">
        <v>61</v>
      </c>
      <c r="S640" s="142">
        <v>0</v>
      </c>
      <c r="T640" s="143">
        <v>0</v>
      </c>
      <c r="U640" s="144"/>
      <c r="V640" s="144"/>
      <c r="W640" s="144"/>
      <c r="X640" s="144"/>
      <c r="Y640" s="142">
        <v>0</v>
      </c>
      <c r="Z640" s="142">
        <v>0</v>
      </c>
      <c r="AA640" s="142">
        <v>0</v>
      </c>
      <c r="AB640" s="142">
        <v>0</v>
      </c>
      <c r="AC640" s="142">
        <v>0</v>
      </c>
      <c r="AD640" s="142">
        <v>0</v>
      </c>
      <c r="AE640" s="142">
        <v>0</v>
      </c>
      <c r="AF640" s="142">
        <v>0</v>
      </c>
      <c r="AG640" s="144">
        <v>0</v>
      </c>
      <c r="AH640" s="142">
        <v>0</v>
      </c>
      <c r="AI640" s="142">
        <v>0</v>
      </c>
      <c r="AJ640" s="144">
        <v>0</v>
      </c>
      <c r="AK640" s="144">
        <v>0</v>
      </c>
      <c r="AL640" s="143">
        <v>0</v>
      </c>
      <c r="AM640" s="144"/>
      <c r="AN640" s="144"/>
      <c r="AO640" s="144"/>
      <c r="AP640" s="144"/>
      <c r="AQ640" s="142">
        <v>0</v>
      </c>
      <c r="AR640" s="142">
        <v>0</v>
      </c>
      <c r="AS640" s="142">
        <v>0</v>
      </c>
      <c r="AT640" s="142">
        <v>0</v>
      </c>
      <c r="AU640" s="142">
        <v>0</v>
      </c>
      <c r="AV640" s="142">
        <v>0</v>
      </c>
      <c r="AW640" s="142">
        <v>0</v>
      </c>
      <c r="AX640" s="142">
        <v>0</v>
      </c>
      <c r="AY640" s="144">
        <v>0</v>
      </c>
      <c r="AZ640" s="142">
        <v>0</v>
      </c>
      <c r="BA640" s="142">
        <v>0</v>
      </c>
      <c r="BB640" s="144">
        <v>0</v>
      </c>
      <c r="BC640" s="144">
        <v>0</v>
      </c>
      <c r="BD640" s="143">
        <v>0</v>
      </c>
      <c r="BE640" s="144"/>
      <c r="BF640" s="144"/>
      <c r="BG640" s="144"/>
      <c r="BH640" s="144"/>
      <c r="BI640" s="142">
        <v>0</v>
      </c>
      <c r="BJ640" s="142">
        <v>0</v>
      </c>
      <c r="BK640" s="142">
        <v>0</v>
      </c>
      <c r="BL640" s="142">
        <v>0</v>
      </c>
      <c r="BM640" s="142">
        <v>0</v>
      </c>
      <c r="BN640" s="142">
        <v>0</v>
      </c>
      <c r="BO640" s="142">
        <v>0</v>
      </c>
      <c r="BP640" s="142">
        <v>0</v>
      </c>
      <c r="BQ640" s="144">
        <v>0</v>
      </c>
      <c r="BR640" s="142">
        <v>0</v>
      </c>
      <c r="BS640" s="142">
        <v>0</v>
      </c>
      <c r="BT640" s="144">
        <v>0</v>
      </c>
      <c r="BU640" s="144">
        <v>0</v>
      </c>
      <c r="BV640" s="143">
        <v>0</v>
      </c>
      <c r="BW640" s="144"/>
      <c r="BX640" s="144"/>
      <c r="BY640" s="144"/>
      <c r="BZ640" s="144"/>
      <c r="CA640" s="142">
        <v>0</v>
      </c>
      <c r="CB640" s="142">
        <v>0</v>
      </c>
      <c r="CC640" s="142">
        <v>0</v>
      </c>
      <c r="CD640" s="142">
        <v>0</v>
      </c>
      <c r="CE640" s="142">
        <v>0</v>
      </c>
      <c r="CF640" s="142">
        <v>0</v>
      </c>
      <c r="CG640" s="142">
        <v>0</v>
      </c>
      <c r="CH640" s="142">
        <v>0</v>
      </c>
      <c r="CI640" s="144">
        <v>0</v>
      </c>
      <c r="CJ640" s="142">
        <v>0</v>
      </c>
      <c r="CK640" s="142">
        <v>0</v>
      </c>
      <c r="CL640" s="144">
        <v>0</v>
      </c>
      <c r="CM640" s="144">
        <v>0</v>
      </c>
      <c r="CN640" s="143">
        <v>0</v>
      </c>
      <c r="CO640" s="144"/>
      <c r="CP640" s="144"/>
      <c r="CQ640" s="144"/>
      <c r="CR640" s="144"/>
      <c r="CS640" s="142">
        <v>0</v>
      </c>
      <c r="CT640" s="142">
        <v>0</v>
      </c>
      <c r="CU640" s="142">
        <v>0</v>
      </c>
      <c r="CV640" s="142">
        <v>0</v>
      </c>
      <c r="CW640" s="142">
        <v>0</v>
      </c>
      <c r="CX640" s="142">
        <v>0</v>
      </c>
      <c r="CY640" s="142">
        <v>0</v>
      </c>
      <c r="CZ640" s="142">
        <v>0</v>
      </c>
      <c r="DA640" s="144">
        <v>0</v>
      </c>
      <c r="DB640" s="142">
        <v>0</v>
      </c>
      <c r="DC640" s="142">
        <v>0</v>
      </c>
      <c r="DD640" s="144">
        <v>0</v>
      </c>
      <c r="DE640" s="144">
        <v>0</v>
      </c>
      <c r="DF640" s="143">
        <v>0</v>
      </c>
    </row>
    <row r="641" spans="1:110" ht="12.75" hidden="1" customHeight="1" outlineLevel="2" x14ac:dyDescent="0.25">
      <c r="A641" s="141">
        <v>5863</v>
      </c>
      <c r="B641" s="141" t="s">
        <v>834</v>
      </c>
      <c r="C641" s="141"/>
      <c r="D641" s="141"/>
      <c r="E641" s="141"/>
      <c r="F641" s="142">
        <v>700</v>
      </c>
      <c r="G641" s="142">
        <v>3170.413223140496</v>
      </c>
      <c r="H641" s="142">
        <v>3170.413223140496</v>
      </c>
      <c r="I641" s="142">
        <v>3170.413223140496</v>
      </c>
      <c r="J641" s="142">
        <v>3170.413223140496</v>
      </c>
      <c r="K641" s="142">
        <v>3170.4132231404956</v>
      </c>
      <c r="L641" s="142">
        <v>3170.413223140496</v>
      </c>
      <c r="M641" s="142">
        <v>3170.413223140496</v>
      </c>
      <c r="N641" s="142">
        <v>3170.4132231404965</v>
      </c>
      <c r="O641" s="142">
        <v>3170.4132231404969</v>
      </c>
      <c r="P641" s="142">
        <v>3170.4132231404965</v>
      </c>
      <c r="Q641" s="142">
        <v>3170.4132231404947</v>
      </c>
      <c r="R641" s="142" t="s">
        <v>73</v>
      </c>
      <c r="S641" s="142">
        <v>35574.545454545456</v>
      </c>
      <c r="T641" s="143">
        <v>0</v>
      </c>
      <c r="U641" s="144"/>
      <c r="V641" s="144"/>
      <c r="W641" s="144"/>
      <c r="X641" s="144"/>
      <c r="Y641" s="142">
        <v>0</v>
      </c>
      <c r="Z641" s="142">
        <v>0</v>
      </c>
      <c r="AA641" s="142">
        <v>4445.4478218237846</v>
      </c>
      <c r="AB641" s="142">
        <v>4445.4478218237846</v>
      </c>
      <c r="AC641" s="142">
        <v>4445.4478218237846</v>
      </c>
      <c r="AD641" s="142">
        <v>4445.4478218237846</v>
      </c>
      <c r="AE641" s="142">
        <v>4445.4478218237846</v>
      </c>
      <c r="AF641" s="142">
        <v>4445.4478218237846</v>
      </c>
      <c r="AG641" s="144">
        <v>4445.4478218237846</v>
      </c>
      <c r="AH641" s="142">
        <v>4445.4478218237846</v>
      </c>
      <c r="AI641" s="142">
        <v>4445.4478218237846</v>
      </c>
      <c r="AJ641" s="144">
        <v>4445.4478218237846</v>
      </c>
      <c r="AK641" s="144">
        <v>44454.478218237848</v>
      </c>
      <c r="AL641" s="143">
        <v>0</v>
      </c>
      <c r="AM641" s="144"/>
      <c r="AN641" s="144"/>
      <c r="AO641" s="144"/>
      <c r="AP641" s="144"/>
      <c r="AQ641" s="142">
        <v>0</v>
      </c>
      <c r="AR641" s="142">
        <v>0</v>
      </c>
      <c r="AS641" s="142">
        <v>4578.8112564784988</v>
      </c>
      <c r="AT641" s="142">
        <v>4578.8112564784988</v>
      </c>
      <c r="AU641" s="142">
        <v>4578.8112564784988</v>
      </c>
      <c r="AV641" s="142">
        <v>4578.8112564784988</v>
      </c>
      <c r="AW641" s="142">
        <v>4578.8112564784988</v>
      </c>
      <c r="AX641" s="142">
        <v>4578.8112564784988</v>
      </c>
      <c r="AY641" s="144">
        <v>4578.8112564784988</v>
      </c>
      <c r="AZ641" s="142">
        <v>4578.8112564784988</v>
      </c>
      <c r="BA641" s="142">
        <v>4578.8112564784988</v>
      </c>
      <c r="BB641" s="144">
        <v>4578.8112564784988</v>
      </c>
      <c r="BC641" s="144">
        <v>45788.112564784984</v>
      </c>
      <c r="BD641" s="143">
        <v>0</v>
      </c>
      <c r="BE641" s="144"/>
      <c r="BF641" s="144"/>
      <c r="BG641" s="144"/>
      <c r="BH641" s="144"/>
      <c r="BI641" s="142">
        <v>0</v>
      </c>
      <c r="BJ641" s="142">
        <v>0</v>
      </c>
      <c r="BK641" s="142">
        <v>4716.1755941728543</v>
      </c>
      <c r="BL641" s="142">
        <v>4716.1755941728543</v>
      </c>
      <c r="BM641" s="142">
        <v>4716.1755941728543</v>
      </c>
      <c r="BN641" s="142">
        <v>4716.1755941728543</v>
      </c>
      <c r="BO641" s="142">
        <v>4716.1755941728543</v>
      </c>
      <c r="BP641" s="142">
        <v>4716.1755941728543</v>
      </c>
      <c r="BQ641" s="144">
        <v>4716.1755941728543</v>
      </c>
      <c r="BR641" s="142">
        <v>4716.1755941728543</v>
      </c>
      <c r="BS641" s="142">
        <v>4716.1755941728543</v>
      </c>
      <c r="BT641" s="144">
        <v>4716.1755941728543</v>
      </c>
      <c r="BU641" s="144">
        <v>47161.755941728537</v>
      </c>
      <c r="BV641" s="143">
        <v>0</v>
      </c>
      <c r="BW641" s="144"/>
      <c r="BX641" s="144"/>
      <c r="BY641" s="144"/>
      <c r="BZ641" s="144"/>
      <c r="CA641" s="142">
        <v>0</v>
      </c>
      <c r="CB641" s="142">
        <v>0</v>
      </c>
      <c r="CC641" s="142">
        <v>4857.6608619980398</v>
      </c>
      <c r="CD641" s="142">
        <v>4857.6608619980398</v>
      </c>
      <c r="CE641" s="142">
        <v>4857.6608619980398</v>
      </c>
      <c r="CF641" s="142">
        <v>4857.6608619980398</v>
      </c>
      <c r="CG641" s="142">
        <v>4857.6608619980398</v>
      </c>
      <c r="CH641" s="142">
        <v>4857.6608619980398</v>
      </c>
      <c r="CI641" s="144">
        <v>4857.6608619980398</v>
      </c>
      <c r="CJ641" s="142">
        <v>4857.6608619980398</v>
      </c>
      <c r="CK641" s="142">
        <v>4857.6608619980398</v>
      </c>
      <c r="CL641" s="144">
        <v>4857.6608619980398</v>
      </c>
      <c r="CM641" s="144">
        <v>48576.608619980398</v>
      </c>
      <c r="CN641" s="143">
        <v>0</v>
      </c>
      <c r="CO641" s="144"/>
      <c r="CP641" s="144"/>
      <c r="CQ641" s="144"/>
      <c r="CR641" s="144"/>
      <c r="CS641" s="142">
        <v>0</v>
      </c>
      <c r="CT641" s="142">
        <v>0</v>
      </c>
      <c r="CU641" s="142">
        <v>5003.390687857981</v>
      </c>
      <c r="CV641" s="142">
        <v>5003.390687857981</v>
      </c>
      <c r="CW641" s="142">
        <v>5003.390687857981</v>
      </c>
      <c r="CX641" s="142">
        <v>5003.390687857981</v>
      </c>
      <c r="CY641" s="142">
        <v>5003.390687857981</v>
      </c>
      <c r="CZ641" s="142">
        <v>5003.390687857981</v>
      </c>
      <c r="DA641" s="144">
        <v>5003.390687857981</v>
      </c>
      <c r="DB641" s="142">
        <v>5003.390687857981</v>
      </c>
      <c r="DC641" s="142">
        <v>5003.390687857981</v>
      </c>
      <c r="DD641" s="144">
        <v>5003.390687857981</v>
      </c>
      <c r="DE641" s="144">
        <v>50033.906878579808</v>
      </c>
      <c r="DF641" s="143">
        <v>0</v>
      </c>
    </row>
    <row r="642" spans="1:110" ht="12.75" hidden="1" customHeight="1" outlineLevel="2" x14ac:dyDescent="0.25">
      <c r="A642" s="141">
        <v>5864</v>
      </c>
      <c r="B642" s="141" t="s">
        <v>835</v>
      </c>
      <c r="C642" s="141"/>
      <c r="D642" s="141"/>
      <c r="E642" s="141"/>
      <c r="F642" s="142">
        <v>0</v>
      </c>
      <c r="G642" s="142">
        <v>0</v>
      </c>
      <c r="H642" s="142">
        <v>0</v>
      </c>
      <c r="I642" s="142">
        <v>0</v>
      </c>
      <c r="J642" s="142">
        <v>0</v>
      </c>
      <c r="K642" s="142">
        <v>0</v>
      </c>
      <c r="L642" s="142">
        <v>0</v>
      </c>
      <c r="M642" s="142">
        <v>0</v>
      </c>
      <c r="N642" s="142">
        <v>0</v>
      </c>
      <c r="O642" s="142">
        <v>0</v>
      </c>
      <c r="P642" s="142">
        <v>0</v>
      </c>
      <c r="Q642" s="142">
        <v>0</v>
      </c>
      <c r="R642" s="142" t="s">
        <v>61</v>
      </c>
      <c r="S642" s="142">
        <v>0</v>
      </c>
      <c r="T642" s="143">
        <v>0</v>
      </c>
      <c r="U642" s="144"/>
      <c r="V642" s="144"/>
      <c r="W642" s="144"/>
      <c r="X642" s="144"/>
      <c r="Y642" s="142">
        <v>0</v>
      </c>
      <c r="Z642" s="142">
        <v>0</v>
      </c>
      <c r="AA642" s="142">
        <v>0</v>
      </c>
      <c r="AB642" s="142">
        <v>0</v>
      </c>
      <c r="AC642" s="142">
        <v>0</v>
      </c>
      <c r="AD642" s="142">
        <v>0</v>
      </c>
      <c r="AE642" s="142">
        <v>0</v>
      </c>
      <c r="AF642" s="142">
        <v>0</v>
      </c>
      <c r="AG642" s="144">
        <v>0</v>
      </c>
      <c r="AH642" s="142">
        <v>0</v>
      </c>
      <c r="AI642" s="142">
        <v>0</v>
      </c>
      <c r="AJ642" s="144">
        <v>0</v>
      </c>
      <c r="AK642" s="144">
        <v>0</v>
      </c>
      <c r="AL642" s="143">
        <v>0</v>
      </c>
      <c r="AM642" s="144"/>
      <c r="AN642" s="144"/>
      <c r="AO642" s="144"/>
      <c r="AP642" s="144"/>
      <c r="AQ642" s="142">
        <v>0</v>
      </c>
      <c r="AR642" s="142">
        <v>0</v>
      </c>
      <c r="AS642" s="142">
        <v>0</v>
      </c>
      <c r="AT642" s="142">
        <v>0</v>
      </c>
      <c r="AU642" s="142">
        <v>0</v>
      </c>
      <c r="AV642" s="142">
        <v>0</v>
      </c>
      <c r="AW642" s="142">
        <v>0</v>
      </c>
      <c r="AX642" s="142">
        <v>0</v>
      </c>
      <c r="AY642" s="144">
        <v>0</v>
      </c>
      <c r="AZ642" s="142">
        <v>0</v>
      </c>
      <c r="BA642" s="142">
        <v>0</v>
      </c>
      <c r="BB642" s="144">
        <v>0</v>
      </c>
      <c r="BC642" s="144">
        <v>0</v>
      </c>
      <c r="BD642" s="143">
        <v>0</v>
      </c>
      <c r="BE642" s="144"/>
      <c r="BF642" s="144"/>
      <c r="BG642" s="144"/>
      <c r="BH642" s="144"/>
      <c r="BI642" s="142">
        <v>0</v>
      </c>
      <c r="BJ642" s="142">
        <v>0</v>
      </c>
      <c r="BK642" s="142">
        <v>0</v>
      </c>
      <c r="BL642" s="142">
        <v>0</v>
      </c>
      <c r="BM642" s="142">
        <v>0</v>
      </c>
      <c r="BN642" s="142">
        <v>0</v>
      </c>
      <c r="BO642" s="142">
        <v>0</v>
      </c>
      <c r="BP642" s="142">
        <v>0</v>
      </c>
      <c r="BQ642" s="144">
        <v>0</v>
      </c>
      <c r="BR642" s="142">
        <v>0</v>
      </c>
      <c r="BS642" s="142">
        <v>0</v>
      </c>
      <c r="BT642" s="144">
        <v>0</v>
      </c>
      <c r="BU642" s="144">
        <v>0</v>
      </c>
      <c r="BV642" s="143">
        <v>0</v>
      </c>
      <c r="BW642" s="144"/>
      <c r="BX642" s="144"/>
      <c r="BY642" s="144"/>
      <c r="BZ642" s="144"/>
      <c r="CA642" s="142">
        <v>0</v>
      </c>
      <c r="CB642" s="142">
        <v>0</v>
      </c>
      <c r="CC642" s="142">
        <v>0</v>
      </c>
      <c r="CD642" s="142">
        <v>0</v>
      </c>
      <c r="CE642" s="142">
        <v>0</v>
      </c>
      <c r="CF642" s="142">
        <v>0</v>
      </c>
      <c r="CG642" s="142">
        <v>0</v>
      </c>
      <c r="CH642" s="142">
        <v>0</v>
      </c>
      <c r="CI642" s="144">
        <v>0</v>
      </c>
      <c r="CJ642" s="142">
        <v>0</v>
      </c>
      <c r="CK642" s="142">
        <v>0</v>
      </c>
      <c r="CL642" s="144">
        <v>0</v>
      </c>
      <c r="CM642" s="144">
        <v>0</v>
      </c>
      <c r="CN642" s="143">
        <v>0</v>
      </c>
      <c r="CO642" s="144"/>
      <c r="CP642" s="144"/>
      <c r="CQ642" s="144"/>
      <c r="CR642" s="144"/>
      <c r="CS642" s="142">
        <v>0</v>
      </c>
      <c r="CT642" s="142">
        <v>0</v>
      </c>
      <c r="CU642" s="142">
        <v>0</v>
      </c>
      <c r="CV642" s="142">
        <v>0</v>
      </c>
      <c r="CW642" s="142">
        <v>0</v>
      </c>
      <c r="CX642" s="142">
        <v>0</v>
      </c>
      <c r="CY642" s="142">
        <v>0</v>
      </c>
      <c r="CZ642" s="142">
        <v>0</v>
      </c>
      <c r="DA642" s="144">
        <v>0</v>
      </c>
      <c r="DB642" s="142">
        <v>0</v>
      </c>
      <c r="DC642" s="142">
        <v>0</v>
      </c>
      <c r="DD642" s="144">
        <v>0</v>
      </c>
      <c r="DE642" s="144">
        <v>0</v>
      </c>
      <c r="DF642" s="143">
        <v>0</v>
      </c>
    </row>
    <row r="643" spans="1:110" ht="12.75" hidden="1" customHeight="1" outlineLevel="2" x14ac:dyDescent="0.25">
      <c r="A643" s="141">
        <v>5865</v>
      </c>
      <c r="B643" s="141" t="s">
        <v>836</v>
      </c>
      <c r="C643" s="141"/>
      <c r="D643" s="141"/>
      <c r="E643" s="141"/>
      <c r="F643" s="142">
        <v>0</v>
      </c>
      <c r="G643" s="142">
        <v>0</v>
      </c>
      <c r="H643" s="142">
        <v>0</v>
      </c>
      <c r="I643" s="142">
        <v>0</v>
      </c>
      <c r="J643" s="142">
        <v>0</v>
      </c>
      <c r="K643" s="142">
        <v>0</v>
      </c>
      <c r="L643" s="142">
        <v>0</v>
      </c>
      <c r="M643" s="142">
        <v>0</v>
      </c>
      <c r="N643" s="142">
        <v>0</v>
      </c>
      <c r="O643" s="142">
        <v>0</v>
      </c>
      <c r="P643" s="142">
        <v>0</v>
      </c>
      <c r="Q643" s="142">
        <v>0</v>
      </c>
      <c r="R643" s="142" t="s">
        <v>61</v>
      </c>
      <c r="S643" s="142">
        <v>0</v>
      </c>
      <c r="T643" s="143">
        <v>0</v>
      </c>
      <c r="U643" s="144"/>
      <c r="V643" s="144"/>
      <c r="W643" s="144"/>
      <c r="X643" s="144"/>
      <c r="Y643" s="142">
        <v>0</v>
      </c>
      <c r="Z643" s="142">
        <v>0</v>
      </c>
      <c r="AA643" s="142">
        <v>0</v>
      </c>
      <c r="AB643" s="142">
        <v>0</v>
      </c>
      <c r="AC643" s="142">
        <v>0</v>
      </c>
      <c r="AD643" s="142">
        <v>0</v>
      </c>
      <c r="AE643" s="142">
        <v>0</v>
      </c>
      <c r="AF643" s="142">
        <v>0</v>
      </c>
      <c r="AG643" s="144">
        <v>0</v>
      </c>
      <c r="AH643" s="142">
        <v>0</v>
      </c>
      <c r="AI643" s="142">
        <v>0</v>
      </c>
      <c r="AJ643" s="144">
        <v>0</v>
      </c>
      <c r="AK643" s="144">
        <v>0</v>
      </c>
      <c r="AL643" s="143">
        <v>0</v>
      </c>
      <c r="AM643" s="144"/>
      <c r="AN643" s="144"/>
      <c r="AO643" s="144"/>
      <c r="AP643" s="144"/>
      <c r="AQ643" s="142">
        <v>0</v>
      </c>
      <c r="AR643" s="142">
        <v>0</v>
      </c>
      <c r="AS643" s="142">
        <v>0</v>
      </c>
      <c r="AT643" s="142">
        <v>0</v>
      </c>
      <c r="AU643" s="142">
        <v>0</v>
      </c>
      <c r="AV643" s="142">
        <v>0</v>
      </c>
      <c r="AW643" s="142">
        <v>0</v>
      </c>
      <c r="AX643" s="142">
        <v>0</v>
      </c>
      <c r="AY643" s="144">
        <v>0</v>
      </c>
      <c r="AZ643" s="142">
        <v>0</v>
      </c>
      <c r="BA643" s="142">
        <v>0</v>
      </c>
      <c r="BB643" s="144">
        <v>0</v>
      </c>
      <c r="BC643" s="144">
        <v>0</v>
      </c>
      <c r="BD643" s="143">
        <v>0</v>
      </c>
      <c r="BE643" s="144"/>
      <c r="BF643" s="144"/>
      <c r="BG643" s="144"/>
      <c r="BH643" s="144"/>
      <c r="BI643" s="142">
        <v>0</v>
      </c>
      <c r="BJ643" s="142">
        <v>0</v>
      </c>
      <c r="BK643" s="142">
        <v>0</v>
      </c>
      <c r="BL643" s="142">
        <v>0</v>
      </c>
      <c r="BM643" s="142">
        <v>0</v>
      </c>
      <c r="BN643" s="142">
        <v>0</v>
      </c>
      <c r="BO643" s="142">
        <v>0</v>
      </c>
      <c r="BP643" s="142">
        <v>0</v>
      </c>
      <c r="BQ643" s="144">
        <v>0</v>
      </c>
      <c r="BR643" s="142">
        <v>0</v>
      </c>
      <c r="BS643" s="142">
        <v>0</v>
      </c>
      <c r="BT643" s="144">
        <v>0</v>
      </c>
      <c r="BU643" s="144">
        <v>0</v>
      </c>
      <c r="BV643" s="143">
        <v>0</v>
      </c>
      <c r="BW643" s="144"/>
      <c r="BX643" s="144"/>
      <c r="BY643" s="144"/>
      <c r="BZ643" s="144"/>
      <c r="CA643" s="142">
        <v>0</v>
      </c>
      <c r="CB643" s="142">
        <v>0</v>
      </c>
      <c r="CC643" s="142">
        <v>0</v>
      </c>
      <c r="CD643" s="142">
        <v>0</v>
      </c>
      <c r="CE643" s="142">
        <v>0</v>
      </c>
      <c r="CF643" s="142">
        <v>0</v>
      </c>
      <c r="CG643" s="142">
        <v>0</v>
      </c>
      <c r="CH643" s="142">
        <v>0</v>
      </c>
      <c r="CI643" s="144">
        <v>0</v>
      </c>
      <c r="CJ643" s="142">
        <v>0</v>
      </c>
      <c r="CK643" s="142">
        <v>0</v>
      </c>
      <c r="CL643" s="144">
        <v>0</v>
      </c>
      <c r="CM643" s="144">
        <v>0</v>
      </c>
      <c r="CN643" s="143">
        <v>0</v>
      </c>
      <c r="CO643" s="144"/>
      <c r="CP643" s="144"/>
      <c r="CQ643" s="144"/>
      <c r="CR643" s="144"/>
      <c r="CS643" s="142">
        <v>0</v>
      </c>
      <c r="CT643" s="142">
        <v>0</v>
      </c>
      <c r="CU643" s="142">
        <v>0</v>
      </c>
      <c r="CV643" s="142">
        <v>0</v>
      </c>
      <c r="CW643" s="142">
        <v>0</v>
      </c>
      <c r="CX643" s="142">
        <v>0</v>
      </c>
      <c r="CY643" s="142">
        <v>0</v>
      </c>
      <c r="CZ643" s="142">
        <v>0</v>
      </c>
      <c r="DA643" s="144">
        <v>0</v>
      </c>
      <c r="DB643" s="142">
        <v>0</v>
      </c>
      <c r="DC643" s="142">
        <v>0</v>
      </c>
      <c r="DD643" s="144">
        <v>0</v>
      </c>
      <c r="DE643" s="144">
        <v>0</v>
      </c>
      <c r="DF643" s="143">
        <v>0</v>
      </c>
    </row>
    <row r="644" spans="1:110" ht="12.75" hidden="1" customHeight="1" outlineLevel="2" x14ac:dyDescent="0.25">
      <c r="A644" s="141">
        <v>5866</v>
      </c>
      <c r="B644" s="141" t="s">
        <v>837</v>
      </c>
      <c r="C644" s="141"/>
      <c r="D644" s="141"/>
      <c r="E644" s="141"/>
      <c r="F644" s="142">
        <v>0</v>
      </c>
      <c r="G644" s="142">
        <v>0</v>
      </c>
      <c r="H644" s="142">
        <v>0</v>
      </c>
      <c r="I644" s="142">
        <v>0</v>
      </c>
      <c r="J644" s="142">
        <v>0</v>
      </c>
      <c r="K644" s="142">
        <v>0</v>
      </c>
      <c r="L644" s="142">
        <v>0</v>
      </c>
      <c r="M644" s="142">
        <v>0</v>
      </c>
      <c r="N644" s="142">
        <v>0</v>
      </c>
      <c r="O644" s="142">
        <v>0</v>
      </c>
      <c r="P644" s="142">
        <v>0</v>
      </c>
      <c r="Q644" s="142">
        <v>0</v>
      </c>
      <c r="R644" s="142" t="s">
        <v>61</v>
      </c>
      <c r="S644" s="142">
        <v>0</v>
      </c>
      <c r="T644" s="143">
        <v>0</v>
      </c>
      <c r="U644" s="144"/>
      <c r="V644" s="144"/>
      <c r="W644" s="144"/>
      <c r="X644" s="144"/>
      <c r="Y644" s="142">
        <v>0</v>
      </c>
      <c r="Z644" s="142">
        <v>0</v>
      </c>
      <c r="AA644" s="142">
        <v>0</v>
      </c>
      <c r="AB644" s="142">
        <v>0</v>
      </c>
      <c r="AC644" s="142">
        <v>0</v>
      </c>
      <c r="AD644" s="142">
        <v>0</v>
      </c>
      <c r="AE644" s="142">
        <v>0</v>
      </c>
      <c r="AF644" s="142">
        <v>0</v>
      </c>
      <c r="AG644" s="144">
        <v>0</v>
      </c>
      <c r="AH644" s="142">
        <v>0</v>
      </c>
      <c r="AI644" s="142">
        <v>0</v>
      </c>
      <c r="AJ644" s="144">
        <v>0</v>
      </c>
      <c r="AK644" s="144">
        <v>0</v>
      </c>
      <c r="AL644" s="143">
        <v>0</v>
      </c>
      <c r="AM644" s="144"/>
      <c r="AN644" s="144"/>
      <c r="AO644" s="144"/>
      <c r="AP644" s="144"/>
      <c r="AQ644" s="142">
        <v>0</v>
      </c>
      <c r="AR644" s="142">
        <v>0</v>
      </c>
      <c r="AS644" s="142">
        <v>0</v>
      </c>
      <c r="AT644" s="142">
        <v>0</v>
      </c>
      <c r="AU644" s="142">
        <v>0</v>
      </c>
      <c r="AV644" s="142">
        <v>0</v>
      </c>
      <c r="AW644" s="142">
        <v>0</v>
      </c>
      <c r="AX644" s="142">
        <v>0</v>
      </c>
      <c r="AY644" s="144">
        <v>0</v>
      </c>
      <c r="AZ644" s="142">
        <v>0</v>
      </c>
      <c r="BA644" s="142">
        <v>0</v>
      </c>
      <c r="BB644" s="144">
        <v>0</v>
      </c>
      <c r="BC644" s="144">
        <v>0</v>
      </c>
      <c r="BD644" s="143">
        <v>0</v>
      </c>
      <c r="BE644" s="144"/>
      <c r="BF644" s="144"/>
      <c r="BG644" s="144"/>
      <c r="BH644" s="144"/>
      <c r="BI644" s="142">
        <v>0</v>
      </c>
      <c r="BJ644" s="142">
        <v>0</v>
      </c>
      <c r="BK644" s="142">
        <v>0</v>
      </c>
      <c r="BL644" s="142">
        <v>0</v>
      </c>
      <c r="BM644" s="142">
        <v>0</v>
      </c>
      <c r="BN644" s="142">
        <v>0</v>
      </c>
      <c r="BO644" s="142">
        <v>0</v>
      </c>
      <c r="BP644" s="142">
        <v>0</v>
      </c>
      <c r="BQ644" s="144">
        <v>0</v>
      </c>
      <c r="BR644" s="142">
        <v>0</v>
      </c>
      <c r="BS644" s="142">
        <v>0</v>
      </c>
      <c r="BT644" s="144">
        <v>0</v>
      </c>
      <c r="BU644" s="144">
        <v>0</v>
      </c>
      <c r="BV644" s="143">
        <v>0</v>
      </c>
      <c r="BW644" s="144"/>
      <c r="BX644" s="144"/>
      <c r="BY644" s="144"/>
      <c r="BZ644" s="144"/>
      <c r="CA644" s="142">
        <v>0</v>
      </c>
      <c r="CB644" s="142">
        <v>0</v>
      </c>
      <c r="CC644" s="142">
        <v>0</v>
      </c>
      <c r="CD644" s="142">
        <v>0</v>
      </c>
      <c r="CE644" s="142">
        <v>0</v>
      </c>
      <c r="CF644" s="142">
        <v>0</v>
      </c>
      <c r="CG644" s="142">
        <v>0</v>
      </c>
      <c r="CH644" s="142">
        <v>0</v>
      </c>
      <c r="CI644" s="144">
        <v>0</v>
      </c>
      <c r="CJ644" s="142">
        <v>0</v>
      </c>
      <c r="CK644" s="142">
        <v>0</v>
      </c>
      <c r="CL644" s="144">
        <v>0</v>
      </c>
      <c r="CM644" s="144">
        <v>0</v>
      </c>
      <c r="CN644" s="143">
        <v>0</v>
      </c>
      <c r="CO644" s="144"/>
      <c r="CP644" s="144"/>
      <c r="CQ644" s="144"/>
      <c r="CR644" s="144"/>
      <c r="CS644" s="142">
        <v>0</v>
      </c>
      <c r="CT644" s="142">
        <v>0</v>
      </c>
      <c r="CU644" s="142">
        <v>0</v>
      </c>
      <c r="CV644" s="142">
        <v>0</v>
      </c>
      <c r="CW644" s="142">
        <v>0</v>
      </c>
      <c r="CX644" s="142">
        <v>0</v>
      </c>
      <c r="CY644" s="142">
        <v>0</v>
      </c>
      <c r="CZ644" s="142">
        <v>0</v>
      </c>
      <c r="DA644" s="144">
        <v>0</v>
      </c>
      <c r="DB644" s="142">
        <v>0</v>
      </c>
      <c r="DC644" s="142">
        <v>0</v>
      </c>
      <c r="DD644" s="144">
        <v>0</v>
      </c>
      <c r="DE644" s="144">
        <v>0</v>
      </c>
      <c r="DF644" s="143">
        <v>0</v>
      </c>
    </row>
    <row r="645" spans="1:110" ht="12.75" hidden="1" customHeight="1" outlineLevel="2" x14ac:dyDescent="0.25">
      <c r="A645" s="141">
        <v>5869</v>
      </c>
      <c r="B645" s="141" t="s">
        <v>838</v>
      </c>
      <c r="C645" s="141"/>
      <c r="D645" s="141"/>
      <c r="E645" s="141"/>
      <c r="F645" s="142">
        <v>0</v>
      </c>
      <c r="G645" s="142">
        <v>0</v>
      </c>
      <c r="H645" s="142">
        <v>22400</v>
      </c>
      <c r="I645" s="142">
        <v>22400</v>
      </c>
      <c r="J645" s="142">
        <v>22400</v>
      </c>
      <c r="K645" s="142">
        <v>22400</v>
      </c>
      <c r="L645" s="142">
        <v>22400</v>
      </c>
      <c r="M645" s="142">
        <v>22400</v>
      </c>
      <c r="N645" s="142">
        <v>22400</v>
      </c>
      <c r="O645" s="142">
        <v>22400</v>
      </c>
      <c r="P645" s="142">
        <v>22400</v>
      </c>
      <c r="Q645" s="142">
        <v>22400</v>
      </c>
      <c r="R645" s="142" t="s">
        <v>61</v>
      </c>
      <c r="S645" s="142">
        <v>224000</v>
      </c>
      <c r="T645" s="143">
        <v>0</v>
      </c>
      <c r="U645" s="144"/>
      <c r="V645" s="144"/>
      <c r="W645" s="144"/>
      <c r="X645" s="144"/>
      <c r="Y645" s="142">
        <v>0</v>
      </c>
      <c r="Z645" s="142">
        <v>0</v>
      </c>
      <c r="AA645" s="142">
        <v>24640.000000000004</v>
      </c>
      <c r="AB645" s="142">
        <v>24640.000000000004</v>
      </c>
      <c r="AC645" s="142">
        <v>24640.000000000004</v>
      </c>
      <c r="AD645" s="142">
        <v>24640.000000000004</v>
      </c>
      <c r="AE645" s="142">
        <v>24640.000000000004</v>
      </c>
      <c r="AF645" s="142">
        <v>24640.000000000004</v>
      </c>
      <c r="AG645" s="144">
        <v>24640.000000000004</v>
      </c>
      <c r="AH645" s="142">
        <v>24640.000000000004</v>
      </c>
      <c r="AI645" s="142">
        <v>24640.000000000004</v>
      </c>
      <c r="AJ645" s="144">
        <v>24640.000000000004</v>
      </c>
      <c r="AK645" s="144">
        <v>246400.00000000003</v>
      </c>
      <c r="AL645" s="143">
        <v>0</v>
      </c>
      <c r="AM645" s="144"/>
      <c r="AN645" s="144"/>
      <c r="AO645" s="144"/>
      <c r="AP645" s="144"/>
      <c r="AQ645" s="142">
        <v>0</v>
      </c>
      <c r="AR645" s="142">
        <v>0</v>
      </c>
      <c r="AS645" s="142">
        <v>25379.200000000004</v>
      </c>
      <c r="AT645" s="142">
        <v>25379.200000000004</v>
      </c>
      <c r="AU645" s="142">
        <v>25379.200000000004</v>
      </c>
      <c r="AV645" s="142">
        <v>25379.200000000004</v>
      </c>
      <c r="AW645" s="142">
        <v>25379.200000000004</v>
      </c>
      <c r="AX645" s="142">
        <v>25379.200000000004</v>
      </c>
      <c r="AY645" s="144">
        <v>25379.200000000004</v>
      </c>
      <c r="AZ645" s="142">
        <v>25379.200000000004</v>
      </c>
      <c r="BA645" s="142">
        <v>25379.200000000004</v>
      </c>
      <c r="BB645" s="144">
        <v>25379.200000000004</v>
      </c>
      <c r="BC645" s="144">
        <v>253792.00000000003</v>
      </c>
      <c r="BD645" s="143">
        <v>0</v>
      </c>
      <c r="BE645" s="144"/>
      <c r="BF645" s="144"/>
      <c r="BG645" s="144"/>
      <c r="BH645" s="144"/>
      <c r="BI645" s="142">
        <v>0</v>
      </c>
      <c r="BJ645" s="142">
        <v>0</v>
      </c>
      <c r="BK645" s="142">
        <v>26140.576000000005</v>
      </c>
      <c r="BL645" s="142">
        <v>26140.576000000005</v>
      </c>
      <c r="BM645" s="142">
        <v>26140.576000000005</v>
      </c>
      <c r="BN645" s="142">
        <v>26140.576000000005</v>
      </c>
      <c r="BO645" s="142">
        <v>26140.576000000005</v>
      </c>
      <c r="BP645" s="142">
        <v>26140.576000000005</v>
      </c>
      <c r="BQ645" s="144">
        <v>26140.576000000005</v>
      </c>
      <c r="BR645" s="142">
        <v>26140.576000000005</v>
      </c>
      <c r="BS645" s="142">
        <v>26140.576000000005</v>
      </c>
      <c r="BT645" s="144">
        <v>26140.576000000005</v>
      </c>
      <c r="BU645" s="144">
        <v>261405.76000000004</v>
      </c>
      <c r="BV645" s="143">
        <v>0</v>
      </c>
      <c r="BW645" s="144"/>
      <c r="BX645" s="144"/>
      <c r="BY645" s="144"/>
      <c r="BZ645" s="144"/>
      <c r="CA645" s="142">
        <v>0</v>
      </c>
      <c r="CB645" s="142">
        <v>0</v>
      </c>
      <c r="CC645" s="142">
        <v>26924.793280000009</v>
      </c>
      <c r="CD645" s="142">
        <v>26924.793280000009</v>
      </c>
      <c r="CE645" s="142">
        <v>26924.793280000009</v>
      </c>
      <c r="CF645" s="142">
        <v>26924.793280000009</v>
      </c>
      <c r="CG645" s="142">
        <v>26924.793280000009</v>
      </c>
      <c r="CH645" s="142">
        <v>26924.793280000009</v>
      </c>
      <c r="CI645" s="144">
        <v>26924.793280000009</v>
      </c>
      <c r="CJ645" s="142">
        <v>26924.793280000009</v>
      </c>
      <c r="CK645" s="142">
        <v>26924.793280000009</v>
      </c>
      <c r="CL645" s="144">
        <v>26924.793280000009</v>
      </c>
      <c r="CM645" s="144">
        <v>269247.93280000007</v>
      </c>
      <c r="CN645" s="143">
        <v>0</v>
      </c>
      <c r="CO645" s="144"/>
      <c r="CP645" s="144"/>
      <c r="CQ645" s="144"/>
      <c r="CR645" s="144"/>
      <c r="CS645" s="142">
        <v>0</v>
      </c>
      <c r="CT645" s="142">
        <v>0</v>
      </c>
      <c r="CU645" s="142">
        <v>27732.537078400012</v>
      </c>
      <c r="CV645" s="142">
        <v>27732.537078400012</v>
      </c>
      <c r="CW645" s="142">
        <v>27732.537078400012</v>
      </c>
      <c r="CX645" s="142">
        <v>27732.537078400012</v>
      </c>
      <c r="CY645" s="142">
        <v>27732.537078400012</v>
      </c>
      <c r="CZ645" s="142">
        <v>27732.537078400012</v>
      </c>
      <c r="DA645" s="144">
        <v>27732.537078400012</v>
      </c>
      <c r="DB645" s="142">
        <v>27732.537078400012</v>
      </c>
      <c r="DC645" s="142">
        <v>27732.537078400012</v>
      </c>
      <c r="DD645" s="144">
        <v>27732.537078400012</v>
      </c>
      <c r="DE645" s="144">
        <v>277325.37078400009</v>
      </c>
      <c r="DF645" s="143">
        <v>0</v>
      </c>
    </row>
    <row r="646" spans="1:110" ht="12.75" hidden="1" customHeight="1" outlineLevel="2" x14ac:dyDescent="0.25">
      <c r="A646" s="141">
        <v>5872</v>
      </c>
      <c r="B646" s="141" t="s">
        <v>839</v>
      </c>
      <c r="C646" s="141"/>
      <c r="D646" s="141"/>
      <c r="E646" s="141"/>
      <c r="F646" s="142">
        <v>0</v>
      </c>
      <c r="G646" s="142">
        <v>0</v>
      </c>
      <c r="H646" s="142">
        <v>0</v>
      </c>
      <c r="I646" s="142">
        <v>0</v>
      </c>
      <c r="J646" s="142">
        <v>0</v>
      </c>
      <c r="K646" s="142">
        <v>0</v>
      </c>
      <c r="L646" s="142">
        <v>0</v>
      </c>
      <c r="M646" s="142">
        <v>0</v>
      </c>
      <c r="N646" s="142">
        <v>6660.4270999999999</v>
      </c>
      <c r="O646" s="142">
        <v>2220.1423666666665</v>
      </c>
      <c r="P646" s="142">
        <v>2220.1423666666665</v>
      </c>
      <c r="Q646" s="142">
        <v>2220.1423666666665</v>
      </c>
      <c r="R646" s="142" t="s">
        <v>61</v>
      </c>
      <c r="S646" s="142">
        <v>13320.8542</v>
      </c>
      <c r="T646" s="143">
        <v>0</v>
      </c>
      <c r="U646" s="144"/>
      <c r="V646" s="144"/>
      <c r="W646" s="144"/>
      <c r="X646" s="144"/>
      <c r="Y646" s="142">
        <v>799.25125199999991</v>
      </c>
      <c r="Z646" s="142">
        <v>1598.5025039999998</v>
      </c>
      <c r="AA646" s="142">
        <v>1065.668336</v>
      </c>
      <c r="AB646" s="142">
        <v>1065.668336</v>
      </c>
      <c r="AC646" s="142">
        <v>1065.668336</v>
      </c>
      <c r="AD646" s="142">
        <v>1065.668336</v>
      </c>
      <c r="AE646" s="142">
        <v>1065.668336</v>
      </c>
      <c r="AF646" s="142">
        <v>1864.9195880000002</v>
      </c>
      <c r="AG646" s="144">
        <v>3026.2984192424015</v>
      </c>
      <c r="AH646" s="142">
        <v>1630.4060024141338</v>
      </c>
      <c r="AI646" s="142">
        <v>1630.4060024141338</v>
      </c>
      <c r="AJ646" s="144">
        <v>1630.4060024141338</v>
      </c>
      <c r="AK646" s="144">
        <v>17508.531450484803</v>
      </c>
      <c r="AL646" s="143">
        <v>0</v>
      </c>
      <c r="AM646" s="144"/>
      <c r="AN646" s="144"/>
      <c r="AO646" s="144"/>
      <c r="AP646" s="144"/>
      <c r="AQ646" s="142">
        <v>1050.511887029088</v>
      </c>
      <c r="AR646" s="142">
        <v>2101.0237740581761</v>
      </c>
      <c r="AS646" s="142">
        <v>1400.6825160387843</v>
      </c>
      <c r="AT646" s="142">
        <v>1400.6825160387843</v>
      </c>
      <c r="AU646" s="142">
        <v>1400.6825160387843</v>
      </c>
      <c r="AV646" s="142">
        <v>1400.6825160387843</v>
      </c>
      <c r="AW646" s="142">
        <v>1400.6825160387843</v>
      </c>
      <c r="AX646" s="142">
        <v>2451.1944030678724</v>
      </c>
      <c r="AY646" s="144">
        <v>3626.4608501718767</v>
      </c>
      <c r="AZ646" s="142">
        <v>2025.8850844132496</v>
      </c>
      <c r="BA646" s="142">
        <v>2025.8850844132496</v>
      </c>
      <c r="BB646" s="144">
        <v>2025.8850844132496</v>
      </c>
      <c r="BC646" s="144">
        <v>22310.258747760683</v>
      </c>
      <c r="BD646" s="143">
        <v>0</v>
      </c>
      <c r="BE646" s="144"/>
      <c r="BF646" s="144"/>
      <c r="BG646" s="144"/>
      <c r="BH646" s="144"/>
      <c r="BI646" s="142">
        <v>1338.615524865641</v>
      </c>
      <c r="BJ646" s="142">
        <v>2677.2310497312819</v>
      </c>
      <c r="BK646" s="142">
        <v>1784.8206998208548</v>
      </c>
      <c r="BL646" s="142">
        <v>1784.8206998208548</v>
      </c>
      <c r="BM646" s="142">
        <v>1784.8206998208548</v>
      </c>
      <c r="BN646" s="142">
        <v>1784.8206998208548</v>
      </c>
      <c r="BO646" s="142">
        <v>1784.8206998208548</v>
      </c>
      <c r="BP646" s="142">
        <v>3123.4362246864948</v>
      </c>
      <c r="BQ646" s="144">
        <v>48595.473453129482</v>
      </c>
      <c r="BR646" s="142">
        <v>17239.636559271989</v>
      </c>
      <c r="BS646" s="142">
        <v>17239.636559271989</v>
      </c>
      <c r="BT646" s="144">
        <v>17239.636559271989</v>
      </c>
      <c r="BU646" s="144">
        <v>116377.76942933314</v>
      </c>
      <c r="BV646" s="143">
        <v>0</v>
      </c>
      <c r="BW646" s="144"/>
      <c r="BX646" s="144"/>
      <c r="BY646" s="144"/>
      <c r="BZ646" s="144"/>
      <c r="CA646" s="142">
        <v>6982.666165759988</v>
      </c>
      <c r="CB646" s="142">
        <v>13965.332331519976</v>
      </c>
      <c r="CC646" s="142">
        <v>9310.2215543466518</v>
      </c>
      <c r="CD646" s="142">
        <v>9310.2215543466518</v>
      </c>
      <c r="CE646" s="142">
        <v>9310.2215543466518</v>
      </c>
      <c r="CF646" s="142">
        <v>9310.2215543466518</v>
      </c>
      <c r="CG646" s="142">
        <v>9310.2215543466518</v>
      </c>
      <c r="CH646" s="142">
        <v>16292.887720106639</v>
      </c>
      <c r="CI646" s="144">
        <v>-38165.72404690957</v>
      </c>
      <c r="CJ646" s="142">
        <v>-7290.9454422676426</v>
      </c>
      <c r="CK646" s="142">
        <v>-7290.9454422676426</v>
      </c>
      <c r="CL646" s="144">
        <v>-7290.9454422676426</v>
      </c>
      <c r="CM646" s="144">
        <v>23753.433615407368</v>
      </c>
      <c r="CN646" s="143">
        <v>0</v>
      </c>
      <c r="CO646" s="144"/>
      <c r="CP646" s="144"/>
      <c r="CQ646" s="144"/>
      <c r="CR646" s="144"/>
      <c r="CS646" s="142">
        <v>1425.2060169244421</v>
      </c>
      <c r="CT646" s="142">
        <v>2850.4120338488842</v>
      </c>
      <c r="CU646" s="142">
        <v>1900.2746892325895</v>
      </c>
      <c r="CV646" s="142">
        <v>1900.2746892325895</v>
      </c>
      <c r="CW646" s="142">
        <v>1900.2746892325895</v>
      </c>
      <c r="CX646" s="142">
        <v>1900.2746892325895</v>
      </c>
      <c r="CY646" s="142">
        <v>1900.2746892325895</v>
      </c>
      <c r="CZ646" s="142">
        <v>3325.4807061570318</v>
      </c>
      <c r="DA646" s="144">
        <v>3126.850945092443</v>
      </c>
      <c r="DB646" s="142">
        <v>2150.7772170831581</v>
      </c>
      <c r="DC646" s="142">
        <v>2150.7772170831581</v>
      </c>
      <c r="DD646" s="144">
        <v>2150.7772170831581</v>
      </c>
      <c r="DE646" s="144">
        <v>26681.654799435222</v>
      </c>
      <c r="DF646" s="143">
        <v>0</v>
      </c>
    </row>
    <row r="647" spans="1:110" ht="12.75" hidden="1" customHeight="1" outlineLevel="2" x14ac:dyDescent="0.25">
      <c r="A647" s="141">
        <v>5874</v>
      </c>
      <c r="B647" s="141" t="s">
        <v>840</v>
      </c>
      <c r="C647" s="141"/>
      <c r="D647" s="141"/>
      <c r="E647" s="141"/>
      <c r="F647" s="142">
        <v>0</v>
      </c>
      <c r="G647" s="142">
        <v>0</v>
      </c>
      <c r="H647" s="142">
        <v>0</v>
      </c>
      <c r="I647" s="142">
        <v>0</v>
      </c>
      <c r="J647" s="142">
        <v>0</v>
      </c>
      <c r="K647" s="142">
        <v>0</v>
      </c>
      <c r="L647" s="142">
        <v>0</v>
      </c>
      <c r="M647" s="142">
        <v>0</v>
      </c>
      <c r="N647" s="142">
        <v>0</v>
      </c>
      <c r="O647" s="142">
        <v>0</v>
      </c>
      <c r="P647" s="142">
        <v>0</v>
      </c>
      <c r="Q647" s="142">
        <v>0</v>
      </c>
      <c r="R647" s="142" t="s">
        <v>61</v>
      </c>
      <c r="S647" s="142">
        <v>0</v>
      </c>
      <c r="T647" s="143">
        <v>0</v>
      </c>
      <c r="U647" s="144"/>
      <c r="V647" s="144"/>
      <c r="W647" s="144"/>
      <c r="X647" s="144"/>
      <c r="Y647" s="142">
        <v>0</v>
      </c>
      <c r="Z647" s="142">
        <v>0</v>
      </c>
      <c r="AA647" s="142">
        <v>0</v>
      </c>
      <c r="AB647" s="142">
        <v>0</v>
      </c>
      <c r="AC647" s="142">
        <v>0</v>
      </c>
      <c r="AD647" s="142">
        <v>0</v>
      </c>
      <c r="AE647" s="142">
        <v>0</v>
      </c>
      <c r="AF647" s="142">
        <v>0</v>
      </c>
      <c r="AG647" s="144">
        <v>0</v>
      </c>
      <c r="AH647" s="142">
        <v>0</v>
      </c>
      <c r="AI647" s="142">
        <v>0</v>
      </c>
      <c r="AJ647" s="144">
        <v>0</v>
      </c>
      <c r="AK647" s="144">
        <v>0</v>
      </c>
      <c r="AL647" s="143">
        <v>0</v>
      </c>
      <c r="AM647" s="144"/>
      <c r="AN647" s="144"/>
      <c r="AO647" s="144"/>
      <c r="AP647" s="144"/>
      <c r="AQ647" s="142">
        <v>0</v>
      </c>
      <c r="AR647" s="142">
        <v>0</v>
      </c>
      <c r="AS647" s="142">
        <v>0</v>
      </c>
      <c r="AT647" s="142">
        <v>0</v>
      </c>
      <c r="AU647" s="142">
        <v>0</v>
      </c>
      <c r="AV647" s="142">
        <v>0</v>
      </c>
      <c r="AW647" s="142">
        <v>0</v>
      </c>
      <c r="AX647" s="142">
        <v>0</v>
      </c>
      <c r="AY647" s="144">
        <v>0</v>
      </c>
      <c r="AZ647" s="142">
        <v>0</v>
      </c>
      <c r="BA647" s="142">
        <v>0</v>
      </c>
      <c r="BB647" s="144">
        <v>0</v>
      </c>
      <c r="BC647" s="144">
        <v>0</v>
      </c>
      <c r="BD647" s="143">
        <v>0</v>
      </c>
      <c r="BE647" s="144"/>
      <c r="BF647" s="144"/>
      <c r="BG647" s="144"/>
      <c r="BH647" s="144"/>
      <c r="BI647" s="142">
        <v>0</v>
      </c>
      <c r="BJ647" s="142">
        <v>0</v>
      </c>
      <c r="BK647" s="142">
        <v>0</v>
      </c>
      <c r="BL647" s="142">
        <v>0</v>
      </c>
      <c r="BM647" s="142">
        <v>0</v>
      </c>
      <c r="BN647" s="142">
        <v>0</v>
      </c>
      <c r="BO647" s="142">
        <v>0</v>
      </c>
      <c r="BP647" s="142">
        <v>0</v>
      </c>
      <c r="BQ647" s="144">
        <v>0</v>
      </c>
      <c r="BR647" s="142">
        <v>0</v>
      </c>
      <c r="BS647" s="142">
        <v>0</v>
      </c>
      <c r="BT647" s="144">
        <v>0</v>
      </c>
      <c r="BU647" s="144">
        <v>0</v>
      </c>
      <c r="BV647" s="143">
        <v>0</v>
      </c>
      <c r="BW647" s="144"/>
      <c r="BX647" s="144"/>
      <c r="BY647" s="144"/>
      <c r="BZ647" s="144"/>
      <c r="CA647" s="142">
        <v>0</v>
      </c>
      <c r="CB647" s="142">
        <v>0</v>
      </c>
      <c r="CC647" s="142">
        <v>0</v>
      </c>
      <c r="CD647" s="142">
        <v>0</v>
      </c>
      <c r="CE647" s="142">
        <v>0</v>
      </c>
      <c r="CF647" s="142">
        <v>0</v>
      </c>
      <c r="CG647" s="142">
        <v>0</v>
      </c>
      <c r="CH647" s="142">
        <v>0</v>
      </c>
      <c r="CI647" s="144">
        <v>0</v>
      </c>
      <c r="CJ647" s="142">
        <v>0</v>
      </c>
      <c r="CK647" s="142">
        <v>0</v>
      </c>
      <c r="CL647" s="144">
        <v>0</v>
      </c>
      <c r="CM647" s="144">
        <v>0</v>
      </c>
      <c r="CN647" s="143">
        <v>0</v>
      </c>
      <c r="CO647" s="144"/>
      <c r="CP647" s="144"/>
      <c r="CQ647" s="144"/>
      <c r="CR647" s="144"/>
      <c r="CS647" s="142">
        <v>0</v>
      </c>
      <c r="CT647" s="142">
        <v>0</v>
      </c>
      <c r="CU647" s="142">
        <v>0</v>
      </c>
      <c r="CV647" s="142">
        <v>0</v>
      </c>
      <c r="CW647" s="142">
        <v>0</v>
      </c>
      <c r="CX647" s="142">
        <v>0</v>
      </c>
      <c r="CY647" s="142">
        <v>0</v>
      </c>
      <c r="CZ647" s="142">
        <v>0</v>
      </c>
      <c r="DA647" s="144">
        <v>0</v>
      </c>
      <c r="DB647" s="142">
        <v>0</v>
      </c>
      <c r="DC647" s="142">
        <v>0</v>
      </c>
      <c r="DD647" s="144">
        <v>0</v>
      </c>
      <c r="DE647" s="144">
        <v>0</v>
      </c>
      <c r="DF647" s="143">
        <v>0</v>
      </c>
    </row>
    <row r="648" spans="1:110" ht="12.75" hidden="1" customHeight="1" outlineLevel="2" x14ac:dyDescent="0.25">
      <c r="A648" s="141">
        <v>5875</v>
      </c>
      <c r="B648" s="141" t="s">
        <v>841</v>
      </c>
      <c r="C648" s="141"/>
      <c r="D648" s="141"/>
      <c r="E648" s="141"/>
      <c r="F648" s="142">
        <v>0</v>
      </c>
      <c r="G648" s="142">
        <v>0</v>
      </c>
      <c r="H648" s="142">
        <v>0</v>
      </c>
      <c r="I648" s="142">
        <v>0</v>
      </c>
      <c r="J648" s="142">
        <v>0</v>
      </c>
      <c r="K648" s="142">
        <v>0</v>
      </c>
      <c r="L648" s="142">
        <v>0</v>
      </c>
      <c r="M648" s="142">
        <v>0</v>
      </c>
      <c r="N648" s="142">
        <v>0</v>
      </c>
      <c r="O648" s="142">
        <v>0</v>
      </c>
      <c r="P648" s="142">
        <v>0</v>
      </c>
      <c r="Q648" s="142">
        <v>0</v>
      </c>
      <c r="R648" s="142" t="s">
        <v>61</v>
      </c>
      <c r="S648" s="142">
        <v>0</v>
      </c>
      <c r="T648" s="143">
        <v>0</v>
      </c>
      <c r="U648" s="144"/>
      <c r="V648" s="144"/>
      <c r="W648" s="144"/>
      <c r="X648" s="144"/>
      <c r="Y648" s="142">
        <v>0</v>
      </c>
      <c r="Z648" s="142">
        <v>0</v>
      </c>
      <c r="AA648" s="142">
        <v>0</v>
      </c>
      <c r="AB648" s="142">
        <v>0</v>
      </c>
      <c r="AC648" s="142">
        <v>0</v>
      </c>
      <c r="AD648" s="142">
        <v>0</v>
      </c>
      <c r="AE648" s="142">
        <v>0</v>
      </c>
      <c r="AF648" s="142">
        <v>0</v>
      </c>
      <c r="AG648" s="144">
        <v>0</v>
      </c>
      <c r="AH648" s="142">
        <v>0</v>
      </c>
      <c r="AI648" s="142">
        <v>0</v>
      </c>
      <c r="AJ648" s="144">
        <v>0</v>
      </c>
      <c r="AK648" s="144">
        <v>0</v>
      </c>
      <c r="AL648" s="143">
        <v>0</v>
      </c>
      <c r="AM648" s="144"/>
      <c r="AN648" s="144"/>
      <c r="AO648" s="144"/>
      <c r="AP648" s="144"/>
      <c r="AQ648" s="142">
        <v>0</v>
      </c>
      <c r="AR648" s="142">
        <v>0</v>
      </c>
      <c r="AS648" s="142">
        <v>0</v>
      </c>
      <c r="AT648" s="142">
        <v>0</v>
      </c>
      <c r="AU648" s="142">
        <v>0</v>
      </c>
      <c r="AV648" s="142">
        <v>0</v>
      </c>
      <c r="AW648" s="142">
        <v>0</v>
      </c>
      <c r="AX648" s="142">
        <v>0</v>
      </c>
      <c r="AY648" s="144">
        <v>0</v>
      </c>
      <c r="AZ648" s="142">
        <v>0</v>
      </c>
      <c r="BA648" s="142">
        <v>0</v>
      </c>
      <c r="BB648" s="144">
        <v>0</v>
      </c>
      <c r="BC648" s="144">
        <v>0</v>
      </c>
      <c r="BD648" s="143">
        <v>0</v>
      </c>
      <c r="BE648" s="144"/>
      <c r="BF648" s="144"/>
      <c r="BG648" s="144"/>
      <c r="BH648" s="144"/>
      <c r="BI648" s="142">
        <v>0</v>
      </c>
      <c r="BJ648" s="142">
        <v>0</v>
      </c>
      <c r="BK648" s="142">
        <v>0</v>
      </c>
      <c r="BL648" s="142">
        <v>0</v>
      </c>
      <c r="BM648" s="142">
        <v>0</v>
      </c>
      <c r="BN648" s="142">
        <v>0</v>
      </c>
      <c r="BO648" s="142">
        <v>0</v>
      </c>
      <c r="BP648" s="142">
        <v>0</v>
      </c>
      <c r="BQ648" s="144">
        <v>0</v>
      </c>
      <c r="BR648" s="142">
        <v>0</v>
      </c>
      <c r="BS648" s="142">
        <v>0</v>
      </c>
      <c r="BT648" s="144">
        <v>0</v>
      </c>
      <c r="BU648" s="144">
        <v>0</v>
      </c>
      <c r="BV648" s="143">
        <v>0</v>
      </c>
      <c r="BW648" s="144"/>
      <c r="BX648" s="144"/>
      <c r="BY648" s="144"/>
      <c r="BZ648" s="144"/>
      <c r="CA648" s="142">
        <v>0</v>
      </c>
      <c r="CB648" s="142">
        <v>0</v>
      </c>
      <c r="CC648" s="142">
        <v>0</v>
      </c>
      <c r="CD648" s="142">
        <v>0</v>
      </c>
      <c r="CE648" s="142">
        <v>0</v>
      </c>
      <c r="CF648" s="142">
        <v>0</v>
      </c>
      <c r="CG648" s="142">
        <v>0</v>
      </c>
      <c r="CH648" s="142">
        <v>0</v>
      </c>
      <c r="CI648" s="144">
        <v>0</v>
      </c>
      <c r="CJ648" s="142">
        <v>0</v>
      </c>
      <c r="CK648" s="142">
        <v>0</v>
      </c>
      <c r="CL648" s="144">
        <v>0</v>
      </c>
      <c r="CM648" s="144">
        <v>0</v>
      </c>
      <c r="CN648" s="143">
        <v>0</v>
      </c>
      <c r="CO648" s="144"/>
      <c r="CP648" s="144"/>
      <c r="CQ648" s="144"/>
      <c r="CR648" s="144"/>
      <c r="CS648" s="142">
        <v>0</v>
      </c>
      <c r="CT648" s="142">
        <v>0</v>
      </c>
      <c r="CU648" s="142">
        <v>0</v>
      </c>
      <c r="CV648" s="142">
        <v>0</v>
      </c>
      <c r="CW648" s="142">
        <v>0</v>
      </c>
      <c r="CX648" s="142">
        <v>0</v>
      </c>
      <c r="CY648" s="142">
        <v>0</v>
      </c>
      <c r="CZ648" s="142">
        <v>0</v>
      </c>
      <c r="DA648" s="144">
        <v>0</v>
      </c>
      <c r="DB648" s="142">
        <v>0</v>
      </c>
      <c r="DC648" s="142">
        <v>0</v>
      </c>
      <c r="DD648" s="144">
        <v>0</v>
      </c>
      <c r="DE648" s="144">
        <v>0</v>
      </c>
      <c r="DF648" s="143">
        <v>0</v>
      </c>
    </row>
    <row r="649" spans="1:110" ht="12.75" hidden="1" customHeight="1" outlineLevel="2" x14ac:dyDescent="0.25">
      <c r="A649" s="141">
        <v>5877</v>
      </c>
      <c r="B649" s="141" t="s">
        <v>842</v>
      </c>
      <c r="C649" s="141"/>
      <c r="D649" s="141"/>
      <c r="E649" s="141"/>
      <c r="F649" s="142">
        <v>0</v>
      </c>
      <c r="G649" s="142">
        <v>0</v>
      </c>
      <c r="H649" s="142">
        <v>0</v>
      </c>
      <c r="I649" s="142">
        <v>0</v>
      </c>
      <c r="J649" s="142">
        <v>0</v>
      </c>
      <c r="K649" s="142">
        <v>0</v>
      </c>
      <c r="L649" s="142">
        <v>0</v>
      </c>
      <c r="M649" s="142">
        <v>0</v>
      </c>
      <c r="N649" s="142">
        <v>0</v>
      </c>
      <c r="O649" s="142">
        <v>0</v>
      </c>
      <c r="P649" s="142">
        <v>0</v>
      </c>
      <c r="Q649" s="142">
        <v>0</v>
      </c>
      <c r="R649" s="142" t="s">
        <v>61</v>
      </c>
      <c r="S649" s="142">
        <v>0</v>
      </c>
      <c r="T649" s="143">
        <v>0</v>
      </c>
      <c r="U649" s="144"/>
      <c r="V649" s="144"/>
      <c r="W649" s="144"/>
      <c r="X649" s="144"/>
      <c r="Y649" s="142">
        <v>0</v>
      </c>
      <c r="Z649" s="142">
        <v>0</v>
      </c>
      <c r="AA649" s="142">
        <v>0</v>
      </c>
      <c r="AB649" s="142">
        <v>0</v>
      </c>
      <c r="AC649" s="142">
        <v>0</v>
      </c>
      <c r="AD649" s="142">
        <v>0</v>
      </c>
      <c r="AE649" s="142">
        <v>0</v>
      </c>
      <c r="AF649" s="142">
        <v>0</v>
      </c>
      <c r="AG649" s="144">
        <v>0</v>
      </c>
      <c r="AH649" s="142">
        <v>0</v>
      </c>
      <c r="AI649" s="142">
        <v>0</v>
      </c>
      <c r="AJ649" s="144">
        <v>0</v>
      </c>
      <c r="AK649" s="144">
        <v>0</v>
      </c>
      <c r="AL649" s="143">
        <v>0</v>
      </c>
      <c r="AM649" s="144"/>
      <c r="AN649" s="144"/>
      <c r="AO649" s="144"/>
      <c r="AP649" s="144"/>
      <c r="AQ649" s="142">
        <v>0</v>
      </c>
      <c r="AR649" s="142">
        <v>0</v>
      </c>
      <c r="AS649" s="142">
        <v>0</v>
      </c>
      <c r="AT649" s="142">
        <v>0</v>
      </c>
      <c r="AU649" s="142">
        <v>0</v>
      </c>
      <c r="AV649" s="142">
        <v>0</v>
      </c>
      <c r="AW649" s="142">
        <v>0</v>
      </c>
      <c r="AX649" s="142">
        <v>0</v>
      </c>
      <c r="AY649" s="144">
        <v>0</v>
      </c>
      <c r="AZ649" s="142">
        <v>0</v>
      </c>
      <c r="BA649" s="142">
        <v>0</v>
      </c>
      <c r="BB649" s="144">
        <v>0</v>
      </c>
      <c r="BC649" s="144">
        <v>0</v>
      </c>
      <c r="BD649" s="143">
        <v>0</v>
      </c>
      <c r="BE649" s="144"/>
      <c r="BF649" s="144"/>
      <c r="BG649" s="144"/>
      <c r="BH649" s="144"/>
      <c r="BI649" s="142">
        <v>0</v>
      </c>
      <c r="BJ649" s="142">
        <v>0</v>
      </c>
      <c r="BK649" s="142">
        <v>0</v>
      </c>
      <c r="BL649" s="142">
        <v>0</v>
      </c>
      <c r="BM649" s="142">
        <v>0</v>
      </c>
      <c r="BN649" s="142">
        <v>0</v>
      </c>
      <c r="BO649" s="142">
        <v>0</v>
      </c>
      <c r="BP649" s="142">
        <v>0</v>
      </c>
      <c r="BQ649" s="144">
        <v>0</v>
      </c>
      <c r="BR649" s="142">
        <v>0</v>
      </c>
      <c r="BS649" s="142">
        <v>0</v>
      </c>
      <c r="BT649" s="144">
        <v>0</v>
      </c>
      <c r="BU649" s="144">
        <v>0</v>
      </c>
      <c r="BV649" s="143">
        <v>0</v>
      </c>
      <c r="BW649" s="144"/>
      <c r="BX649" s="144"/>
      <c r="BY649" s="144"/>
      <c r="BZ649" s="144"/>
      <c r="CA649" s="142">
        <v>0</v>
      </c>
      <c r="CB649" s="142">
        <v>0</v>
      </c>
      <c r="CC649" s="142">
        <v>0</v>
      </c>
      <c r="CD649" s="142">
        <v>0</v>
      </c>
      <c r="CE649" s="142">
        <v>0</v>
      </c>
      <c r="CF649" s="142">
        <v>0</v>
      </c>
      <c r="CG649" s="142">
        <v>0</v>
      </c>
      <c r="CH649" s="142">
        <v>0</v>
      </c>
      <c r="CI649" s="144">
        <v>0</v>
      </c>
      <c r="CJ649" s="142">
        <v>0</v>
      </c>
      <c r="CK649" s="142">
        <v>0</v>
      </c>
      <c r="CL649" s="144">
        <v>0</v>
      </c>
      <c r="CM649" s="144">
        <v>0</v>
      </c>
      <c r="CN649" s="143">
        <v>0</v>
      </c>
      <c r="CO649" s="144"/>
      <c r="CP649" s="144"/>
      <c r="CQ649" s="144"/>
      <c r="CR649" s="144"/>
      <c r="CS649" s="142">
        <v>0</v>
      </c>
      <c r="CT649" s="142">
        <v>0</v>
      </c>
      <c r="CU649" s="142">
        <v>0</v>
      </c>
      <c r="CV649" s="142">
        <v>0</v>
      </c>
      <c r="CW649" s="142">
        <v>0</v>
      </c>
      <c r="CX649" s="142">
        <v>0</v>
      </c>
      <c r="CY649" s="142">
        <v>0</v>
      </c>
      <c r="CZ649" s="142">
        <v>0</v>
      </c>
      <c r="DA649" s="144">
        <v>0</v>
      </c>
      <c r="DB649" s="142">
        <v>0</v>
      </c>
      <c r="DC649" s="142">
        <v>0</v>
      </c>
      <c r="DD649" s="144">
        <v>0</v>
      </c>
      <c r="DE649" s="144">
        <v>0</v>
      </c>
      <c r="DF649" s="143">
        <v>0</v>
      </c>
    </row>
    <row r="650" spans="1:110" ht="12.75" hidden="1" customHeight="1" outlineLevel="2" x14ac:dyDescent="0.25">
      <c r="A650" s="141">
        <v>5878</v>
      </c>
      <c r="B650" s="141" t="s">
        <v>843</v>
      </c>
      <c r="C650" s="141"/>
      <c r="D650" s="141"/>
      <c r="E650" s="141"/>
      <c r="F650" s="142">
        <v>0</v>
      </c>
      <c r="G650" s="142">
        <v>0</v>
      </c>
      <c r="H650" s="142">
        <v>0</v>
      </c>
      <c r="I650" s="142">
        <v>0</v>
      </c>
      <c r="J650" s="142">
        <v>0</v>
      </c>
      <c r="K650" s="142">
        <v>0</v>
      </c>
      <c r="L650" s="142">
        <v>0</v>
      </c>
      <c r="M650" s="142">
        <v>0</v>
      </c>
      <c r="N650" s="142">
        <v>0</v>
      </c>
      <c r="O650" s="142">
        <v>0</v>
      </c>
      <c r="P650" s="142">
        <v>0</v>
      </c>
      <c r="Q650" s="142">
        <v>0</v>
      </c>
      <c r="R650" s="142" t="s">
        <v>61</v>
      </c>
      <c r="S650" s="142">
        <v>0</v>
      </c>
      <c r="T650" s="143">
        <v>0</v>
      </c>
      <c r="U650" s="144"/>
      <c r="V650" s="144"/>
      <c r="W650" s="144"/>
      <c r="X650" s="144"/>
      <c r="Y650" s="142">
        <v>0</v>
      </c>
      <c r="Z650" s="142">
        <v>0</v>
      </c>
      <c r="AA650" s="142">
        <v>0</v>
      </c>
      <c r="AB650" s="142">
        <v>0</v>
      </c>
      <c r="AC650" s="142">
        <v>0</v>
      </c>
      <c r="AD650" s="142">
        <v>0</v>
      </c>
      <c r="AE650" s="142">
        <v>0</v>
      </c>
      <c r="AF650" s="142">
        <v>0</v>
      </c>
      <c r="AG650" s="144">
        <v>0</v>
      </c>
      <c r="AH650" s="142">
        <v>0</v>
      </c>
      <c r="AI650" s="142">
        <v>0</v>
      </c>
      <c r="AJ650" s="144">
        <v>0</v>
      </c>
      <c r="AK650" s="144">
        <v>0</v>
      </c>
      <c r="AL650" s="143">
        <v>0</v>
      </c>
      <c r="AM650" s="144"/>
      <c r="AN650" s="144"/>
      <c r="AO650" s="144"/>
      <c r="AP650" s="144"/>
      <c r="AQ650" s="142">
        <v>0</v>
      </c>
      <c r="AR650" s="142">
        <v>0</v>
      </c>
      <c r="AS650" s="142">
        <v>0</v>
      </c>
      <c r="AT650" s="142">
        <v>0</v>
      </c>
      <c r="AU650" s="142">
        <v>0</v>
      </c>
      <c r="AV650" s="142">
        <v>0</v>
      </c>
      <c r="AW650" s="142">
        <v>0</v>
      </c>
      <c r="AX650" s="142">
        <v>0</v>
      </c>
      <c r="AY650" s="144">
        <v>0</v>
      </c>
      <c r="AZ650" s="142">
        <v>0</v>
      </c>
      <c r="BA650" s="142">
        <v>0</v>
      </c>
      <c r="BB650" s="144">
        <v>0</v>
      </c>
      <c r="BC650" s="144">
        <v>0</v>
      </c>
      <c r="BD650" s="143">
        <v>0</v>
      </c>
      <c r="BE650" s="144"/>
      <c r="BF650" s="144"/>
      <c r="BG650" s="144"/>
      <c r="BH650" s="144"/>
      <c r="BI650" s="142">
        <v>0</v>
      </c>
      <c r="BJ650" s="142">
        <v>0</v>
      </c>
      <c r="BK650" s="142">
        <v>0</v>
      </c>
      <c r="BL650" s="142">
        <v>0</v>
      </c>
      <c r="BM650" s="142">
        <v>0</v>
      </c>
      <c r="BN650" s="142">
        <v>0</v>
      </c>
      <c r="BO650" s="142">
        <v>0</v>
      </c>
      <c r="BP650" s="142">
        <v>0</v>
      </c>
      <c r="BQ650" s="144">
        <v>0</v>
      </c>
      <c r="BR650" s="142">
        <v>0</v>
      </c>
      <c r="BS650" s="142">
        <v>0</v>
      </c>
      <c r="BT650" s="144">
        <v>0</v>
      </c>
      <c r="BU650" s="144">
        <v>0</v>
      </c>
      <c r="BV650" s="143">
        <v>0</v>
      </c>
      <c r="BW650" s="144"/>
      <c r="BX650" s="144"/>
      <c r="BY650" s="144"/>
      <c r="BZ650" s="144"/>
      <c r="CA650" s="142">
        <v>0</v>
      </c>
      <c r="CB650" s="142">
        <v>0</v>
      </c>
      <c r="CC650" s="142">
        <v>0</v>
      </c>
      <c r="CD650" s="142">
        <v>0</v>
      </c>
      <c r="CE650" s="142">
        <v>0</v>
      </c>
      <c r="CF650" s="142">
        <v>0</v>
      </c>
      <c r="CG650" s="142">
        <v>0</v>
      </c>
      <c r="CH650" s="142">
        <v>0</v>
      </c>
      <c r="CI650" s="144">
        <v>0</v>
      </c>
      <c r="CJ650" s="142">
        <v>0</v>
      </c>
      <c r="CK650" s="142">
        <v>0</v>
      </c>
      <c r="CL650" s="144">
        <v>0</v>
      </c>
      <c r="CM650" s="144">
        <v>0</v>
      </c>
      <c r="CN650" s="143">
        <v>0</v>
      </c>
      <c r="CO650" s="144"/>
      <c r="CP650" s="144"/>
      <c r="CQ650" s="144"/>
      <c r="CR650" s="144"/>
      <c r="CS650" s="142">
        <v>0</v>
      </c>
      <c r="CT650" s="142">
        <v>0</v>
      </c>
      <c r="CU650" s="142">
        <v>0</v>
      </c>
      <c r="CV650" s="142">
        <v>0</v>
      </c>
      <c r="CW650" s="142">
        <v>0</v>
      </c>
      <c r="CX650" s="142">
        <v>0</v>
      </c>
      <c r="CY650" s="142">
        <v>0</v>
      </c>
      <c r="CZ650" s="142">
        <v>0</v>
      </c>
      <c r="DA650" s="144">
        <v>0</v>
      </c>
      <c r="DB650" s="142">
        <v>0</v>
      </c>
      <c r="DC650" s="142">
        <v>0</v>
      </c>
      <c r="DD650" s="144">
        <v>0</v>
      </c>
      <c r="DE650" s="144">
        <v>0</v>
      </c>
      <c r="DF650" s="143">
        <v>0</v>
      </c>
    </row>
    <row r="651" spans="1:110" ht="12.75" hidden="1" customHeight="1" outlineLevel="2" x14ac:dyDescent="0.25">
      <c r="A651" s="141">
        <v>5880</v>
      </c>
      <c r="B651" s="141" t="s">
        <v>844</v>
      </c>
      <c r="C651" s="141"/>
      <c r="D651" s="141"/>
      <c r="E651" s="141"/>
      <c r="F651" s="142">
        <v>0</v>
      </c>
      <c r="G651" s="142">
        <v>0</v>
      </c>
      <c r="H651" s="142">
        <v>0</v>
      </c>
      <c r="I651" s="142">
        <v>0</v>
      </c>
      <c r="J651" s="142">
        <v>0</v>
      </c>
      <c r="K651" s="142">
        <v>0</v>
      </c>
      <c r="L651" s="142">
        <v>0</v>
      </c>
      <c r="M651" s="142">
        <v>0</v>
      </c>
      <c r="N651" s="142">
        <v>0</v>
      </c>
      <c r="O651" s="142">
        <v>0</v>
      </c>
      <c r="P651" s="142">
        <v>0</v>
      </c>
      <c r="Q651" s="142">
        <v>0</v>
      </c>
      <c r="R651" s="142" t="s">
        <v>61</v>
      </c>
      <c r="S651" s="142">
        <v>0</v>
      </c>
      <c r="T651" s="143">
        <v>0</v>
      </c>
      <c r="U651" s="144"/>
      <c r="V651" s="144"/>
      <c r="W651" s="144"/>
      <c r="X651" s="144"/>
      <c r="Y651" s="142">
        <v>0</v>
      </c>
      <c r="Z651" s="142">
        <v>0</v>
      </c>
      <c r="AA651" s="142">
        <v>0</v>
      </c>
      <c r="AB651" s="142">
        <v>0</v>
      </c>
      <c r="AC651" s="142">
        <v>0</v>
      </c>
      <c r="AD651" s="142">
        <v>0</v>
      </c>
      <c r="AE651" s="142">
        <v>0</v>
      </c>
      <c r="AF651" s="142">
        <v>0</v>
      </c>
      <c r="AG651" s="144">
        <v>0</v>
      </c>
      <c r="AH651" s="142">
        <v>0</v>
      </c>
      <c r="AI651" s="142">
        <v>0</v>
      </c>
      <c r="AJ651" s="144">
        <v>0</v>
      </c>
      <c r="AK651" s="144">
        <v>0</v>
      </c>
      <c r="AL651" s="143">
        <v>0</v>
      </c>
      <c r="AM651" s="144"/>
      <c r="AN651" s="144"/>
      <c r="AO651" s="144"/>
      <c r="AP651" s="144"/>
      <c r="AQ651" s="142">
        <v>0</v>
      </c>
      <c r="AR651" s="142">
        <v>0</v>
      </c>
      <c r="AS651" s="142">
        <v>0</v>
      </c>
      <c r="AT651" s="142">
        <v>0</v>
      </c>
      <c r="AU651" s="142">
        <v>0</v>
      </c>
      <c r="AV651" s="142">
        <v>0</v>
      </c>
      <c r="AW651" s="142">
        <v>0</v>
      </c>
      <c r="AX651" s="142">
        <v>0</v>
      </c>
      <c r="AY651" s="144">
        <v>0</v>
      </c>
      <c r="AZ651" s="142">
        <v>0</v>
      </c>
      <c r="BA651" s="142">
        <v>0</v>
      </c>
      <c r="BB651" s="144">
        <v>0</v>
      </c>
      <c r="BC651" s="144">
        <v>0</v>
      </c>
      <c r="BD651" s="143">
        <v>0</v>
      </c>
      <c r="BE651" s="144"/>
      <c r="BF651" s="144"/>
      <c r="BG651" s="144"/>
      <c r="BH651" s="144"/>
      <c r="BI651" s="142">
        <v>0</v>
      </c>
      <c r="BJ651" s="142">
        <v>0</v>
      </c>
      <c r="BK651" s="142">
        <v>0</v>
      </c>
      <c r="BL651" s="142">
        <v>0</v>
      </c>
      <c r="BM651" s="142">
        <v>0</v>
      </c>
      <c r="BN651" s="142">
        <v>0</v>
      </c>
      <c r="BO651" s="142">
        <v>0</v>
      </c>
      <c r="BP651" s="142">
        <v>0</v>
      </c>
      <c r="BQ651" s="144">
        <v>0</v>
      </c>
      <c r="BR651" s="142">
        <v>0</v>
      </c>
      <c r="BS651" s="142">
        <v>0</v>
      </c>
      <c r="BT651" s="144">
        <v>0</v>
      </c>
      <c r="BU651" s="144">
        <v>0</v>
      </c>
      <c r="BV651" s="143">
        <v>0</v>
      </c>
      <c r="BW651" s="144"/>
      <c r="BX651" s="144"/>
      <c r="BY651" s="144"/>
      <c r="BZ651" s="144"/>
      <c r="CA651" s="142">
        <v>0</v>
      </c>
      <c r="CB651" s="142">
        <v>0</v>
      </c>
      <c r="CC651" s="142">
        <v>0</v>
      </c>
      <c r="CD651" s="142">
        <v>0</v>
      </c>
      <c r="CE651" s="142">
        <v>0</v>
      </c>
      <c r="CF651" s="142">
        <v>0</v>
      </c>
      <c r="CG651" s="142">
        <v>0</v>
      </c>
      <c r="CH651" s="142">
        <v>0</v>
      </c>
      <c r="CI651" s="144">
        <v>0</v>
      </c>
      <c r="CJ651" s="142">
        <v>0</v>
      </c>
      <c r="CK651" s="142">
        <v>0</v>
      </c>
      <c r="CL651" s="144">
        <v>0</v>
      </c>
      <c r="CM651" s="144">
        <v>0</v>
      </c>
      <c r="CN651" s="143">
        <v>0</v>
      </c>
      <c r="CO651" s="144"/>
      <c r="CP651" s="144"/>
      <c r="CQ651" s="144"/>
      <c r="CR651" s="144"/>
      <c r="CS651" s="142">
        <v>0</v>
      </c>
      <c r="CT651" s="142">
        <v>0</v>
      </c>
      <c r="CU651" s="142">
        <v>0</v>
      </c>
      <c r="CV651" s="142">
        <v>0</v>
      </c>
      <c r="CW651" s="142">
        <v>0</v>
      </c>
      <c r="CX651" s="142">
        <v>0</v>
      </c>
      <c r="CY651" s="142">
        <v>0</v>
      </c>
      <c r="CZ651" s="142">
        <v>0</v>
      </c>
      <c r="DA651" s="144">
        <v>0</v>
      </c>
      <c r="DB651" s="142">
        <v>0</v>
      </c>
      <c r="DC651" s="142">
        <v>0</v>
      </c>
      <c r="DD651" s="144">
        <v>0</v>
      </c>
      <c r="DE651" s="144">
        <v>0</v>
      </c>
      <c r="DF651" s="143">
        <v>0</v>
      </c>
    </row>
    <row r="652" spans="1:110" ht="12.75" hidden="1" customHeight="1" outlineLevel="2" x14ac:dyDescent="0.25">
      <c r="A652" s="141">
        <v>5881</v>
      </c>
      <c r="B652" s="141" t="s">
        <v>845</v>
      </c>
      <c r="C652" s="141"/>
      <c r="D652" s="141"/>
      <c r="E652" s="141"/>
      <c r="F652" s="142">
        <v>0</v>
      </c>
      <c r="G652" s="142">
        <v>0</v>
      </c>
      <c r="H652" s="142">
        <v>0</v>
      </c>
      <c r="I652" s="142">
        <v>0</v>
      </c>
      <c r="J652" s="142">
        <v>0</v>
      </c>
      <c r="K652" s="142">
        <v>0</v>
      </c>
      <c r="L652" s="142">
        <v>0</v>
      </c>
      <c r="M652" s="142">
        <v>0</v>
      </c>
      <c r="N652" s="142">
        <v>0</v>
      </c>
      <c r="O652" s="142">
        <v>0</v>
      </c>
      <c r="P652" s="142">
        <v>0</v>
      </c>
      <c r="Q652" s="142">
        <v>0</v>
      </c>
      <c r="R652" s="142" t="s">
        <v>61</v>
      </c>
      <c r="S652" s="142">
        <v>0</v>
      </c>
      <c r="T652" s="143">
        <v>0</v>
      </c>
      <c r="U652" s="144"/>
      <c r="V652" s="144"/>
      <c r="W652" s="144"/>
      <c r="X652" s="144"/>
      <c r="Y652" s="142">
        <v>0</v>
      </c>
      <c r="Z652" s="142">
        <v>0</v>
      </c>
      <c r="AA652" s="142">
        <v>0</v>
      </c>
      <c r="AB652" s="142">
        <v>0</v>
      </c>
      <c r="AC652" s="142">
        <v>0</v>
      </c>
      <c r="AD652" s="142">
        <v>0</v>
      </c>
      <c r="AE652" s="142">
        <v>0</v>
      </c>
      <c r="AF652" s="142">
        <v>0</v>
      </c>
      <c r="AG652" s="144">
        <v>0</v>
      </c>
      <c r="AH652" s="142">
        <v>0</v>
      </c>
      <c r="AI652" s="142">
        <v>0</v>
      </c>
      <c r="AJ652" s="144">
        <v>0</v>
      </c>
      <c r="AK652" s="144">
        <v>0</v>
      </c>
      <c r="AL652" s="143">
        <v>0</v>
      </c>
      <c r="AM652" s="144"/>
      <c r="AN652" s="144"/>
      <c r="AO652" s="144"/>
      <c r="AP652" s="144"/>
      <c r="AQ652" s="142">
        <v>0</v>
      </c>
      <c r="AR652" s="142">
        <v>0</v>
      </c>
      <c r="AS652" s="142">
        <v>0</v>
      </c>
      <c r="AT652" s="142">
        <v>0</v>
      </c>
      <c r="AU652" s="142">
        <v>0</v>
      </c>
      <c r="AV652" s="142">
        <v>0</v>
      </c>
      <c r="AW652" s="142">
        <v>0</v>
      </c>
      <c r="AX652" s="142">
        <v>0</v>
      </c>
      <c r="AY652" s="144">
        <v>0</v>
      </c>
      <c r="AZ652" s="142">
        <v>0</v>
      </c>
      <c r="BA652" s="142">
        <v>0</v>
      </c>
      <c r="BB652" s="144">
        <v>0</v>
      </c>
      <c r="BC652" s="144">
        <v>0</v>
      </c>
      <c r="BD652" s="143">
        <v>0</v>
      </c>
      <c r="BE652" s="144"/>
      <c r="BF652" s="144"/>
      <c r="BG652" s="144"/>
      <c r="BH652" s="144"/>
      <c r="BI652" s="142">
        <v>0</v>
      </c>
      <c r="BJ652" s="142">
        <v>0</v>
      </c>
      <c r="BK652" s="142">
        <v>0</v>
      </c>
      <c r="BL652" s="142">
        <v>0</v>
      </c>
      <c r="BM652" s="142">
        <v>0</v>
      </c>
      <c r="BN652" s="142">
        <v>0</v>
      </c>
      <c r="BO652" s="142">
        <v>0</v>
      </c>
      <c r="BP652" s="142">
        <v>0</v>
      </c>
      <c r="BQ652" s="144">
        <v>0</v>
      </c>
      <c r="BR652" s="142">
        <v>0</v>
      </c>
      <c r="BS652" s="142">
        <v>0</v>
      </c>
      <c r="BT652" s="144">
        <v>0</v>
      </c>
      <c r="BU652" s="144">
        <v>0</v>
      </c>
      <c r="BV652" s="143">
        <v>0</v>
      </c>
      <c r="BW652" s="144"/>
      <c r="BX652" s="144"/>
      <c r="BY652" s="144"/>
      <c r="BZ652" s="144"/>
      <c r="CA652" s="142">
        <v>0</v>
      </c>
      <c r="CB652" s="142">
        <v>0</v>
      </c>
      <c r="CC652" s="142">
        <v>0</v>
      </c>
      <c r="CD652" s="142">
        <v>0</v>
      </c>
      <c r="CE652" s="142">
        <v>0</v>
      </c>
      <c r="CF652" s="142">
        <v>0</v>
      </c>
      <c r="CG652" s="142">
        <v>0</v>
      </c>
      <c r="CH652" s="142">
        <v>0</v>
      </c>
      <c r="CI652" s="144">
        <v>0</v>
      </c>
      <c r="CJ652" s="142">
        <v>0</v>
      </c>
      <c r="CK652" s="142">
        <v>0</v>
      </c>
      <c r="CL652" s="144">
        <v>0</v>
      </c>
      <c r="CM652" s="144">
        <v>0</v>
      </c>
      <c r="CN652" s="143">
        <v>0</v>
      </c>
      <c r="CO652" s="144"/>
      <c r="CP652" s="144"/>
      <c r="CQ652" s="144"/>
      <c r="CR652" s="144"/>
      <c r="CS652" s="142">
        <v>0</v>
      </c>
      <c r="CT652" s="142">
        <v>0</v>
      </c>
      <c r="CU652" s="142">
        <v>0</v>
      </c>
      <c r="CV652" s="142">
        <v>0</v>
      </c>
      <c r="CW652" s="142">
        <v>0</v>
      </c>
      <c r="CX652" s="142">
        <v>0</v>
      </c>
      <c r="CY652" s="142">
        <v>0</v>
      </c>
      <c r="CZ652" s="142">
        <v>0</v>
      </c>
      <c r="DA652" s="144">
        <v>0</v>
      </c>
      <c r="DB652" s="142">
        <v>0</v>
      </c>
      <c r="DC652" s="142">
        <v>0</v>
      </c>
      <c r="DD652" s="144">
        <v>0</v>
      </c>
      <c r="DE652" s="144">
        <v>0</v>
      </c>
      <c r="DF652" s="143">
        <v>0</v>
      </c>
    </row>
    <row r="653" spans="1:110" ht="12.75" hidden="1" customHeight="1" outlineLevel="2" x14ac:dyDescent="0.25">
      <c r="A653" s="141">
        <v>5883</v>
      </c>
      <c r="B653" s="141" t="s">
        <v>846</v>
      </c>
      <c r="C653" s="141"/>
      <c r="D653" s="141"/>
      <c r="E653" s="141"/>
      <c r="F653" s="142">
        <v>0</v>
      </c>
      <c r="G653" s="142">
        <v>0</v>
      </c>
      <c r="H653" s="142">
        <v>0</v>
      </c>
      <c r="I653" s="142">
        <v>0</v>
      </c>
      <c r="J653" s="142">
        <v>0</v>
      </c>
      <c r="K653" s="142">
        <v>0</v>
      </c>
      <c r="L653" s="142">
        <v>0</v>
      </c>
      <c r="M653" s="142">
        <v>0</v>
      </c>
      <c r="N653" s="142">
        <v>0</v>
      </c>
      <c r="O653" s="142">
        <v>0</v>
      </c>
      <c r="P653" s="142">
        <v>0</v>
      </c>
      <c r="Q653" s="142">
        <v>0</v>
      </c>
      <c r="R653" s="142" t="s">
        <v>61</v>
      </c>
      <c r="S653" s="142">
        <v>0</v>
      </c>
      <c r="T653" s="143">
        <v>0</v>
      </c>
      <c r="U653" s="144"/>
      <c r="V653" s="144"/>
      <c r="W653" s="144"/>
      <c r="X653" s="144"/>
      <c r="Y653" s="142">
        <v>0</v>
      </c>
      <c r="Z653" s="142">
        <v>0</v>
      </c>
      <c r="AA653" s="142">
        <v>0</v>
      </c>
      <c r="AB653" s="142">
        <v>0</v>
      </c>
      <c r="AC653" s="142">
        <v>0</v>
      </c>
      <c r="AD653" s="142">
        <v>0</v>
      </c>
      <c r="AE653" s="142">
        <v>0</v>
      </c>
      <c r="AF653" s="142">
        <v>0</v>
      </c>
      <c r="AG653" s="144">
        <v>0</v>
      </c>
      <c r="AH653" s="142">
        <v>0</v>
      </c>
      <c r="AI653" s="142">
        <v>0</v>
      </c>
      <c r="AJ653" s="144">
        <v>0</v>
      </c>
      <c r="AK653" s="144">
        <v>0</v>
      </c>
      <c r="AL653" s="143">
        <v>0</v>
      </c>
      <c r="AM653" s="144"/>
      <c r="AN653" s="144"/>
      <c r="AO653" s="144"/>
      <c r="AP653" s="144"/>
      <c r="AQ653" s="142">
        <v>0</v>
      </c>
      <c r="AR653" s="142">
        <v>0</v>
      </c>
      <c r="AS653" s="142">
        <v>0</v>
      </c>
      <c r="AT653" s="142">
        <v>0</v>
      </c>
      <c r="AU653" s="142">
        <v>0</v>
      </c>
      <c r="AV653" s="142">
        <v>0</v>
      </c>
      <c r="AW653" s="142">
        <v>0</v>
      </c>
      <c r="AX653" s="142">
        <v>0</v>
      </c>
      <c r="AY653" s="144">
        <v>0</v>
      </c>
      <c r="AZ653" s="142">
        <v>0</v>
      </c>
      <c r="BA653" s="142">
        <v>0</v>
      </c>
      <c r="BB653" s="144">
        <v>0</v>
      </c>
      <c r="BC653" s="144">
        <v>0</v>
      </c>
      <c r="BD653" s="143">
        <v>0</v>
      </c>
      <c r="BE653" s="144"/>
      <c r="BF653" s="144"/>
      <c r="BG653" s="144"/>
      <c r="BH653" s="144"/>
      <c r="BI653" s="142">
        <v>0</v>
      </c>
      <c r="BJ653" s="142">
        <v>0</v>
      </c>
      <c r="BK653" s="142">
        <v>0</v>
      </c>
      <c r="BL653" s="142">
        <v>0</v>
      </c>
      <c r="BM653" s="142">
        <v>0</v>
      </c>
      <c r="BN653" s="142">
        <v>0</v>
      </c>
      <c r="BO653" s="142">
        <v>0</v>
      </c>
      <c r="BP653" s="142">
        <v>0</v>
      </c>
      <c r="BQ653" s="144">
        <v>0</v>
      </c>
      <c r="BR653" s="142">
        <v>0</v>
      </c>
      <c r="BS653" s="142">
        <v>0</v>
      </c>
      <c r="BT653" s="144">
        <v>0</v>
      </c>
      <c r="BU653" s="144">
        <v>0</v>
      </c>
      <c r="BV653" s="143">
        <v>0</v>
      </c>
      <c r="BW653" s="144"/>
      <c r="BX653" s="144"/>
      <c r="BY653" s="144"/>
      <c r="BZ653" s="144"/>
      <c r="CA653" s="142">
        <v>0</v>
      </c>
      <c r="CB653" s="142">
        <v>0</v>
      </c>
      <c r="CC653" s="142">
        <v>0</v>
      </c>
      <c r="CD653" s="142">
        <v>0</v>
      </c>
      <c r="CE653" s="142">
        <v>0</v>
      </c>
      <c r="CF653" s="142">
        <v>0</v>
      </c>
      <c r="CG653" s="142">
        <v>0</v>
      </c>
      <c r="CH653" s="142">
        <v>0</v>
      </c>
      <c r="CI653" s="144">
        <v>0</v>
      </c>
      <c r="CJ653" s="142">
        <v>0</v>
      </c>
      <c r="CK653" s="142">
        <v>0</v>
      </c>
      <c r="CL653" s="144">
        <v>0</v>
      </c>
      <c r="CM653" s="144">
        <v>0</v>
      </c>
      <c r="CN653" s="143">
        <v>0</v>
      </c>
      <c r="CO653" s="144"/>
      <c r="CP653" s="144"/>
      <c r="CQ653" s="144"/>
      <c r="CR653" s="144"/>
      <c r="CS653" s="142">
        <v>0</v>
      </c>
      <c r="CT653" s="142">
        <v>0</v>
      </c>
      <c r="CU653" s="142">
        <v>0</v>
      </c>
      <c r="CV653" s="142">
        <v>0</v>
      </c>
      <c r="CW653" s="142">
        <v>0</v>
      </c>
      <c r="CX653" s="142">
        <v>0</v>
      </c>
      <c r="CY653" s="142">
        <v>0</v>
      </c>
      <c r="CZ653" s="142">
        <v>0</v>
      </c>
      <c r="DA653" s="144">
        <v>0</v>
      </c>
      <c r="DB653" s="142">
        <v>0</v>
      </c>
      <c r="DC653" s="142">
        <v>0</v>
      </c>
      <c r="DD653" s="144">
        <v>0</v>
      </c>
      <c r="DE653" s="144">
        <v>0</v>
      </c>
      <c r="DF653" s="143">
        <v>0</v>
      </c>
    </row>
    <row r="654" spans="1:110" ht="12.75" hidden="1" customHeight="1" outlineLevel="2" x14ac:dyDescent="0.25">
      <c r="A654" s="141">
        <v>5884</v>
      </c>
      <c r="B654" s="141" t="s">
        <v>847</v>
      </c>
      <c r="C654" s="141"/>
      <c r="D654" s="141"/>
      <c r="E654" s="141"/>
      <c r="F654" s="142">
        <v>0</v>
      </c>
      <c r="G654" s="142">
        <v>0</v>
      </c>
      <c r="H654" s="142">
        <v>5115</v>
      </c>
      <c r="I654" s="142">
        <v>5115</v>
      </c>
      <c r="J654" s="142">
        <v>5115</v>
      </c>
      <c r="K654" s="142">
        <v>5115</v>
      </c>
      <c r="L654" s="142">
        <v>5115</v>
      </c>
      <c r="M654" s="142">
        <v>5115</v>
      </c>
      <c r="N654" s="142">
        <v>5115</v>
      </c>
      <c r="O654" s="142">
        <v>5115</v>
      </c>
      <c r="P654" s="142">
        <v>5115</v>
      </c>
      <c r="Q654" s="142">
        <v>5115</v>
      </c>
      <c r="R654" s="142" t="s">
        <v>61</v>
      </c>
      <c r="S654" s="142">
        <v>51150</v>
      </c>
      <c r="T654" s="143">
        <v>0</v>
      </c>
      <c r="U654" s="144"/>
      <c r="V654" s="144"/>
      <c r="W654" s="144"/>
      <c r="X654" s="144"/>
      <c r="Y654" s="142">
        <v>0</v>
      </c>
      <c r="Z654" s="142">
        <v>0</v>
      </c>
      <c r="AA654" s="142">
        <v>6500</v>
      </c>
      <c r="AB654" s="142">
        <v>6500</v>
      </c>
      <c r="AC654" s="142">
        <v>6500</v>
      </c>
      <c r="AD654" s="142">
        <v>6500</v>
      </c>
      <c r="AE654" s="142">
        <v>6500</v>
      </c>
      <c r="AF654" s="142">
        <v>6500</v>
      </c>
      <c r="AG654" s="144">
        <v>6500</v>
      </c>
      <c r="AH654" s="142">
        <v>6500</v>
      </c>
      <c r="AI654" s="142">
        <v>6500</v>
      </c>
      <c r="AJ654" s="144">
        <v>6500</v>
      </c>
      <c r="AK654" s="144">
        <v>65000</v>
      </c>
      <c r="AL654" s="143">
        <v>0</v>
      </c>
      <c r="AM654" s="144"/>
      <c r="AN654" s="144"/>
      <c r="AO654" s="144"/>
      <c r="AP654" s="144"/>
      <c r="AQ654" s="142">
        <v>0</v>
      </c>
      <c r="AR654" s="142">
        <v>0</v>
      </c>
      <c r="AS654" s="142">
        <v>6695</v>
      </c>
      <c r="AT654" s="142">
        <v>6695</v>
      </c>
      <c r="AU654" s="142">
        <v>6695</v>
      </c>
      <c r="AV654" s="142">
        <v>6695</v>
      </c>
      <c r="AW654" s="142">
        <v>6695</v>
      </c>
      <c r="AX654" s="142">
        <v>6695</v>
      </c>
      <c r="AY654" s="144">
        <v>6695</v>
      </c>
      <c r="AZ654" s="142">
        <v>6695</v>
      </c>
      <c r="BA654" s="142">
        <v>6695</v>
      </c>
      <c r="BB654" s="144">
        <v>6695</v>
      </c>
      <c r="BC654" s="144">
        <v>66950</v>
      </c>
      <c r="BD654" s="143">
        <v>0</v>
      </c>
      <c r="BE654" s="144"/>
      <c r="BF654" s="144"/>
      <c r="BG654" s="144"/>
      <c r="BH654" s="144"/>
      <c r="BI654" s="142">
        <v>0</v>
      </c>
      <c r="BJ654" s="142">
        <v>0</v>
      </c>
      <c r="BK654" s="142">
        <v>6895.85</v>
      </c>
      <c r="BL654" s="142">
        <v>6895.85</v>
      </c>
      <c r="BM654" s="142">
        <v>6895.85</v>
      </c>
      <c r="BN654" s="142">
        <v>6895.85</v>
      </c>
      <c r="BO654" s="142">
        <v>6895.85</v>
      </c>
      <c r="BP654" s="142">
        <v>6895.85</v>
      </c>
      <c r="BQ654" s="144">
        <v>6895.85</v>
      </c>
      <c r="BR654" s="142">
        <v>6895.85</v>
      </c>
      <c r="BS654" s="142">
        <v>6895.85</v>
      </c>
      <c r="BT654" s="144">
        <v>6895.85</v>
      </c>
      <c r="BU654" s="144">
        <v>68958.5</v>
      </c>
      <c r="BV654" s="143">
        <v>0</v>
      </c>
      <c r="BW654" s="144"/>
      <c r="BX654" s="144"/>
      <c r="BY654" s="144"/>
      <c r="BZ654" s="144"/>
      <c r="CA654" s="142">
        <v>0</v>
      </c>
      <c r="CB654" s="142">
        <v>0</v>
      </c>
      <c r="CC654" s="142">
        <v>7102.7255000000005</v>
      </c>
      <c r="CD654" s="142">
        <v>7102.7255000000005</v>
      </c>
      <c r="CE654" s="142">
        <v>7102.7255000000005</v>
      </c>
      <c r="CF654" s="142">
        <v>7102.7255000000005</v>
      </c>
      <c r="CG654" s="142">
        <v>7102.7255000000005</v>
      </c>
      <c r="CH654" s="142">
        <v>7102.7255000000005</v>
      </c>
      <c r="CI654" s="144">
        <v>7102.7255000000005</v>
      </c>
      <c r="CJ654" s="142">
        <v>7102.7255000000005</v>
      </c>
      <c r="CK654" s="142">
        <v>7102.7255000000005</v>
      </c>
      <c r="CL654" s="144">
        <v>7102.7255000000005</v>
      </c>
      <c r="CM654" s="144">
        <v>71027.255000000005</v>
      </c>
      <c r="CN654" s="143">
        <v>0</v>
      </c>
      <c r="CO654" s="144"/>
      <c r="CP654" s="144"/>
      <c r="CQ654" s="144"/>
      <c r="CR654" s="144"/>
      <c r="CS654" s="142">
        <v>0</v>
      </c>
      <c r="CT654" s="142">
        <v>0</v>
      </c>
      <c r="CU654" s="142">
        <v>7315.8072650000004</v>
      </c>
      <c r="CV654" s="142">
        <v>7315.8072650000004</v>
      </c>
      <c r="CW654" s="142">
        <v>7315.8072650000004</v>
      </c>
      <c r="CX654" s="142">
        <v>7315.8072650000004</v>
      </c>
      <c r="CY654" s="142">
        <v>7315.8072650000004</v>
      </c>
      <c r="CZ654" s="142">
        <v>7315.8072650000004</v>
      </c>
      <c r="DA654" s="144">
        <v>7315.8072650000004</v>
      </c>
      <c r="DB654" s="142">
        <v>7315.8072650000004</v>
      </c>
      <c r="DC654" s="142">
        <v>7315.8072650000004</v>
      </c>
      <c r="DD654" s="144">
        <v>7315.8072650000004</v>
      </c>
      <c r="DE654" s="144">
        <v>73158.072650000002</v>
      </c>
      <c r="DF654" s="143">
        <v>0</v>
      </c>
    </row>
    <row r="655" spans="1:110" ht="12.75" hidden="1" customHeight="1" outlineLevel="2" x14ac:dyDescent="0.25">
      <c r="A655" s="141">
        <v>5885</v>
      </c>
      <c r="B655" s="141" t="s">
        <v>848</v>
      </c>
      <c r="C655" s="141"/>
      <c r="D655" s="141"/>
      <c r="E655" s="141"/>
      <c r="F655" s="142">
        <v>0</v>
      </c>
      <c r="G655" s="142">
        <v>0</v>
      </c>
      <c r="H655" s="142">
        <v>0</v>
      </c>
      <c r="I655" s="142">
        <v>0</v>
      </c>
      <c r="J655" s="142">
        <v>0</v>
      </c>
      <c r="K655" s="142">
        <v>0</v>
      </c>
      <c r="L655" s="142">
        <v>0</v>
      </c>
      <c r="M655" s="142">
        <v>0</v>
      </c>
      <c r="N655" s="142">
        <v>0</v>
      </c>
      <c r="O655" s="142">
        <v>0</v>
      </c>
      <c r="P655" s="142">
        <v>0</v>
      </c>
      <c r="Q655" s="142">
        <v>0</v>
      </c>
      <c r="R655" s="142" t="s">
        <v>61</v>
      </c>
      <c r="S655" s="142">
        <v>0</v>
      </c>
      <c r="T655" s="143">
        <v>0</v>
      </c>
      <c r="U655" s="144"/>
      <c r="V655" s="144"/>
      <c r="W655" s="144"/>
      <c r="X655" s="144"/>
      <c r="Y655" s="142">
        <v>0</v>
      </c>
      <c r="Z655" s="142">
        <v>0</v>
      </c>
      <c r="AA655" s="142">
        <v>0</v>
      </c>
      <c r="AB655" s="142">
        <v>0</v>
      </c>
      <c r="AC655" s="142">
        <v>0</v>
      </c>
      <c r="AD655" s="142">
        <v>0</v>
      </c>
      <c r="AE655" s="142">
        <v>0</v>
      </c>
      <c r="AF655" s="142">
        <v>0</v>
      </c>
      <c r="AG655" s="144">
        <v>0</v>
      </c>
      <c r="AH655" s="142">
        <v>0</v>
      </c>
      <c r="AI655" s="142">
        <v>0</v>
      </c>
      <c r="AJ655" s="144">
        <v>0</v>
      </c>
      <c r="AK655" s="144">
        <v>0</v>
      </c>
      <c r="AL655" s="143">
        <v>0</v>
      </c>
      <c r="AM655" s="144"/>
      <c r="AN655" s="144"/>
      <c r="AO655" s="144"/>
      <c r="AP655" s="144"/>
      <c r="AQ655" s="142">
        <v>0</v>
      </c>
      <c r="AR655" s="142">
        <v>0</v>
      </c>
      <c r="AS655" s="142">
        <v>0</v>
      </c>
      <c r="AT655" s="142">
        <v>0</v>
      </c>
      <c r="AU655" s="142">
        <v>0</v>
      </c>
      <c r="AV655" s="142">
        <v>0</v>
      </c>
      <c r="AW655" s="142">
        <v>0</v>
      </c>
      <c r="AX655" s="142">
        <v>0</v>
      </c>
      <c r="AY655" s="144">
        <v>0</v>
      </c>
      <c r="AZ655" s="142">
        <v>0</v>
      </c>
      <c r="BA655" s="142">
        <v>0</v>
      </c>
      <c r="BB655" s="144">
        <v>0</v>
      </c>
      <c r="BC655" s="144">
        <v>0</v>
      </c>
      <c r="BD655" s="143">
        <v>0</v>
      </c>
      <c r="BE655" s="144"/>
      <c r="BF655" s="144"/>
      <c r="BG655" s="144"/>
      <c r="BH655" s="144"/>
      <c r="BI655" s="142">
        <v>0</v>
      </c>
      <c r="BJ655" s="142">
        <v>0</v>
      </c>
      <c r="BK655" s="142">
        <v>0</v>
      </c>
      <c r="BL655" s="142">
        <v>0</v>
      </c>
      <c r="BM655" s="142">
        <v>0</v>
      </c>
      <c r="BN655" s="142">
        <v>0</v>
      </c>
      <c r="BO655" s="142">
        <v>0</v>
      </c>
      <c r="BP655" s="142">
        <v>0</v>
      </c>
      <c r="BQ655" s="144">
        <v>0</v>
      </c>
      <c r="BR655" s="142">
        <v>0</v>
      </c>
      <c r="BS655" s="142">
        <v>0</v>
      </c>
      <c r="BT655" s="144">
        <v>0</v>
      </c>
      <c r="BU655" s="144">
        <v>0</v>
      </c>
      <c r="BV655" s="143">
        <v>0</v>
      </c>
      <c r="BW655" s="144"/>
      <c r="BX655" s="144"/>
      <c r="BY655" s="144"/>
      <c r="BZ655" s="144"/>
      <c r="CA655" s="142">
        <v>0</v>
      </c>
      <c r="CB655" s="142">
        <v>0</v>
      </c>
      <c r="CC655" s="142">
        <v>0</v>
      </c>
      <c r="CD655" s="142">
        <v>0</v>
      </c>
      <c r="CE655" s="142">
        <v>0</v>
      </c>
      <c r="CF655" s="142">
        <v>0</v>
      </c>
      <c r="CG655" s="142">
        <v>0</v>
      </c>
      <c r="CH655" s="142">
        <v>0</v>
      </c>
      <c r="CI655" s="144">
        <v>0</v>
      </c>
      <c r="CJ655" s="142">
        <v>0</v>
      </c>
      <c r="CK655" s="142">
        <v>0</v>
      </c>
      <c r="CL655" s="144">
        <v>0</v>
      </c>
      <c r="CM655" s="144">
        <v>0</v>
      </c>
      <c r="CN655" s="143">
        <v>0</v>
      </c>
      <c r="CO655" s="144"/>
      <c r="CP655" s="144"/>
      <c r="CQ655" s="144"/>
      <c r="CR655" s="144"/>
      <c r="CS655" s="142">
        <v>0</v>
      </c>
      <c r="CT655" s="142">
        <v>0</v>
      </c>
      <c r="CU655" s="142">
        <v>0</v>
      </c>
      <c r="CV655" s="142">
        <v>0</v>
      </c>
      <c r="CW655" s="142">
        <v>0</v>
      </c>
      <c r="CX655" s="142">
        <v>0</v>
      </c>
      <c r="CY655" s="142">
        <v>0</v>
      </c>
      <c r="CZ655" s="142">
        <v>0</v>
      </c>
      <c r="DA655" s="144">
        <v>0</v>
      </c>
      <c r="DB655" s="142">
        <v>0</v>
      </c>
      <c r="DC655" s="142">
        <v>0</v>
      </c>
      <c r="DD655" s="144">
        <v>0</v>
      </c>
      <c r="DE655" s="144">
        <v>0</v>
      </c>
      <c r="DF655" s="143">
        <v>0</v>
      </c>
    </row>
    <row r="656" spans="1:110" ht="12.75" hidden="1" customHeight="1" outlineLevel="2" x14ac:dyDescent="0.25">
      <c r="A656" s="141">
        <v>5887</v>
      </c>
      <c r="B656" s="141" t="s">
        <v>849</v>
      </c>
      <c r="C656" s="141"/>
      <c r="D656" s="141"/>
      <c r="E656" s="141"/>
      <c r="F656" s="142">
        <v>1872</v>
      </c>
      <c r="G656" s="142">
        <v>1648</v>
      </c>
      <c r="H656" s="142">
        <v>1648</v>
      </c>
      <c r="I656" s="142">
        <v>1648</v>
      </c>
      <c r="J656" s="142">
        <v>1648</v>
      </c>
      <c r="K656" s="142">
        <v>1648</v>
      </c>
      <c r="L656" s="142">
        <v>1648</v>
      </c>
      <c r="M656" s="142">
        <v>1648</v>
      </c>
      <c r="N656" s="142">
        <v>1648</v>
      </c>
      <c r="O656" s="142">
        <v>1648</v>
      </c>
      <c r="P656" s="142">
        <v>1648</v>
      </c>
      <c r="Q656" s="142">
        <v>1648</v>
      </c>
      <c r="R656" s="142" t="s">
        <v>73</v>
      </c>
      <c r="S656" s="142">
        <v>20000</v>
      </c>
      <c r="T656" s="143">
        <v>0</v>
      </c>
      <c r="U656" s="144"/>
      <c r="V656" s="144"/>
      <c r="W656" s="144"/>
      <c r="X656" s="144"/>
      <c r="Y656" s="142">
        <v>0</v>
      </c>
      <c r="Z656" s="142">
        <v>0</v>
      </c>
      <c r="AA656" s="142">
        <v>3500</v>
      </c>
      <c r="AB656" s="142">
        <v>3500</v>
      </c>
      <c r="AC656" s="142">
        <v>3500</v>
      </c>
      <c r="AD656" s="142">
        <v>3500</v>
      </c>
      <c r="AE656" s="142">
        <v>3500</v>
      </c>
      <c r="AF656" s="142">
        <v>3500</v>
      </c>
      <c r="AG656" s="144">
        <v>3500</v>
      </c>
      <c r="AH656" s="142">
        <v>3500</v>
      </c>
      <c r="AI656" s="142">
        <v>3500</v>
      </c>
      <c r="AJ656" s="144">
        <v>3500</v>
      </c>
      <c r="AK656" s="144">
        <v>35000</v>
      </c>
      <c r="AL656" s="143">
        <v>0</v>
      </c>
      <c r="AM656" s="144"/>
      <c r="AN656" s="144"/>
      <c r="AO656" s="144"/>
      <c r="AP656" s="144"/>
      <c r="AQ656" s="142">
        <v>0</v>
      </c>
      <c r="AR656" s="142">
        <v>0</v>
      </c>
      <c r="AS656" s="142">
        <v>3605</v>
      </c>
      <c r="AT656" s="142">
        <v>3605</v>
      </c>
      <c r="AU656" s="142">
        <v>3605</v>
      </c>
      <c r="AV656" s="142">
        <v>3605</v>
      </c>
      <c r="AW656" s="142">
        <v>3605</v>
      </c>
      <c r="AX656" s="142">
        <v>3605</v>
      </c>
      <c r="AY656" s="144">
        <v>3605</v>
      </c>
      <c r="AZ656" s="142">
        <v>3605</v>
      </c>
      <c r="BA656" s="142">
        <v>3605</v>
      </c>
      <c r="BB656" s="144">
        <v>3605</v>
      </c>
      <c r="BC656" s="144">
        <v>36050</v>
      </c>
      <c r="BD656" s="143">
        <v>0</v>
      </c>
      <c r="BE656" s="144"/>
      <c r="BF656" s="144"/>
      <c r="BG656" s="144"/>
      <c r="BH656" s="144"/>
      <c r="BI656" s="142">
        <v>0</v>
      </c>
      <c r="BJ656" s="142">
        <v>0</v>
      </c>
      <c r="BK656" s="142">
        <v>3713.15</v>
      </c>
      <c r="BL656" s="142">
        <v>3713.15</v>
      </c>
      <c r="BM656" s="142">
        <v>3713.15</v>
      </c>
      <c r="BN656" s="142">
        <v>3713.15</v>
      </c>
      <c r="BO656" s="142">
        <v>3713.15</v>
      </c>
      <c r="BP656" s="142">
        <v>3713.15</v>
      </c>
      <c r="BQ656" s="144">
        <v>3713.15</v>
      </c>
      <c r="BR656" s="142">
        <v>3713.15</v>
      </c>
      <c r="BS656" s="142">
        <v>3713.15</v>
      </c>
      <c r="BT656" s="144">
        <v>3713.15</v>
      </c>
      <c r="BU656" s="144">
        <v>37131.5</v>
      </c>
      <c r="BV656" s="143">
        <v>0</v>
      </c>
      <c r="BW656" s="144"/>
      <c r="BX656" s="144"/>
      <c r="BY656" s="144"/>
      <c r="BZ656" s="144"/>
      <c r="CA656" s="142">
        <v>0</v>
      </c>
      <c r="CB656" s="142">
        <v>0</v>
      </c>
      <c r="CC656" s="142">
        <v>3824.5445</v>
      </c>
      <c r="CD656" s="142">
        <v>3824.5445</v>
      </c>
      <c r="CE656" s="142">
        <v>3824.5445</v>
      </c>
      <c r="CF656" s="142">
        <v>3824.5445</v>
      </c>
      <c r="CG656" s="142">
        <v>3824.5445</v>
      </c>
      <c r="CH656" s="142">
        <v>3824.5445</v>
      </c>
      <c r="CI656" s="144">
        <v>3824.5445</v>
      </c>
      <c r="CJ656" s="142">
        <v>3824.5445</v>
      </c>
      <c r="CK656" s="142">
        <v>3824.5445</v>
      </c>
      <c r="CL656" s="144">
        <v>3824.5445</v>
      </c>
      <c r="CM656" s="144">
        <v>38245.445</v>
      </c>
      <c r="CN656" s="143">
        <v>0</v>
      </c>
      <c r="CO656" s="144"/>
      <c r="CP656" s="144"/>
      <c r="CQ656" s="144"/>
      <c r="CR656" s="144"/>
      <c r="CS656" s="142">
        <v>0</v>
      </c>
      <c r="CT656" s="142">
        <v>0</v>
      </c>
      <c r="CU656" s="142">
        <v>3939.280835</v>
      </c>
      <c r="CV656" s="142">
        <v>3939.280835</v>
      </c>
      <c r="CW656" s="142">
        <v>3939.280835</v>
      </c>
      <c r="CX656" s="142">
        <v>3939.280835</v>
      </c>
      <c r="CY656" s="142">
        <v>3939.280835</v>
      </c>
      <c r="CZ656" s="142">
        <v>3939.280835</v>
      </c>
      <c r="DA656" s="144">
        <v>3939.280835</v>
      </c>
      <c r="DB656" s="142">
        <v>3939.280835</v>
      </c>
      <c r="DC656" s="142">
        <v>3939.280835</v>
      </c>
      <c r="DD656" s="144">
        <v>3939.280835</v>
      </c>
      <c r="DE656" s="144">
        <v>39392.808349999999</v>
      </c>
      <c r="DF656" s="143">
        <v>0</v>
      </c>
    </row>
    <row r="657" spans="1:110" ht="12.75" hidden="1" customHeight="1" outlineLevel="2" x14ac:dyDescent="0.25">
      <c r="A657" s="141">
        <v>5890</v>
      </c>
      <c r="B657" s="141" t="s">
        <v>850</v>
      </c>
      <c r="C657" s="141"/>
      <c r="D657" s="141"/>
      <c r="E657" s="141"/>
      <c r="F657" s="142">
        <v>0</v>
      </c>
      <c r="G657" s="142">
        <v>0</v>
      </c>
      <c r="H657" s="142">
        <v>0</v>
      </c>
      <c r="I657" s="142">
        <v>0</v>
      </c>
      <c r="J657" s="142">
        <v>0</v>
      </c>
      <c r="K657" s="142">
        <v>0</v>
      </c>
      <c r="L657" s="142">
        <v>0</v>
      </c>
      <c r="M657" s="142">
        <v>0</v>
      </c>
      <c r="N657" s="142">
        <v>0</v>
      </c>
      <c r="O657" s="142">
        <v>0</v>
      </c>
      <c r="P657" s="142">
        <v>0</v>
      </c>
      <c r="Q657" s="142">
        <v>0</v>
      </c>
      <c r="R657" s="142" t="s">
        <v>61</v>
      </c>
      <c r="S657" s="142">
        <v>0</v>
      </c>
      <c r="T657" s="143">
        <v>0</v>
      </c>
      <c r="U657" s="144"/>
      <c r="V657" s="144"/>
      <c r="W657" s="144"/>
      <c r="X657" s="144"/>
      <c r="Y657" s="142">
        <v>0</v>
      </c>
      <c r="Z657" s="142">
        <v>0</v>
      </c>
      <c r="AA657" s="142">
        <v>0</v>
      </c>
      <c r="AB657" s="142">
        <v>0</v>
      </c>
      <c r="AC657" s="142">
        <v>0</v>
      </c>
      <c r="AD657" s="142">
        <v>0</v>
      </c>
      <c r="AE657" s="142">
        <v>0</v>
      </c>
      <c r="AF657" s="142">
        <v>0</v>
      </c>
      <c r="AG657" s="144">
        <v>0</v>
      </c>
      <c r="AH657" s="142">
        <v>0</v>
      </c>
      <c r="AI657" s="142">
        <v>0</v>
      </c>
      <c r="AJ657" s="144">
        <v>0</v>
      </c>
      <c r="AK657" s="144">
        <v>0</v>
      </c>
      <c r="AL657" s="143">
        <v>0</v>
      </c>
      <c r="AM657" s="144"/>
      <c r="AN657" s="144"/>
      <c r="AO657" s="144"/>
      <c r="AP657" s="144"/>
      <c r="AQ657" s="142">
        <v>0</v>
      </c>
      <c r="AR657" s="142">
        <v>0</v>
      </c>
      <c r="AS657" s="142">
        <v>0</v>
      </c>
      <c r="AT657" s="142">
        <v>0</v>
      </c>
      <c r="AU657" s="142">
        <v>0</v>
      </c>
      <c r="AV657" s="142">
        <v>0</v>
      </c>
      <c r="AW657" s="142">
        <v>0</v>
      </c>
      <c r="AX657" s="142">
        <v>0</v>
      </c>
      <c r="AY657" s="144">
        <v>0</v>
      </c>
      <c r="AZ657" s="142">
        <v>0</v>
      </c>
      <c r="BA657" s="142">
        <v>0</v>
      </c>
      <c r="BB657" s="144">
        <v>0</v>
      </c>
      <c r="BC657" s="144">
        <v>0</v>
      </c>
      <c r="BD657" s="143">
        <v>0</v>
      </c>
      <c r="BE657" s="144"/>
      <c r="BF657" s="144"/>
      <c r="BG657" s="144"/>
      <c r="BH657" s="144"/>
      <c r="BI657" s="142">
        <v>0</v>
      </c>
      <c r="BJ657" s="142">
        <v>0</v>
      </c>
      <c r="BK657" s="142">
        <v>0</v>
      </c>
      <c r="BL657" s="142">
        <v>0</v>
      </c>
      <c r="BM657" s="142">
        <v>0</v>
      </c>
      <c r="BN657" s="142">
        <v>0</v>
      </c>
      <c r="BO657" s="142">
        <v>0</v>
      </c>
      <c r="BP657" s="142">
        <v>0</v>
      </c>
      <c r="BQ657" s="144">
        <v>0</v>
      </c>
      <c r="BR657" s="142">
        <v>0</v>
      </c>
      <c r="BS657" s="142">
        <v>0</v>
      </c>
      <c r="BT657" s="144">
        <v>0</v>
      </c>
      <c r="BU657" s="144">
        <v>0</v>
      </c>
      <c r="BV657" s="143">
        <v>0</v>
      </c>
      <c r="BW657" s="144"/>
      <c r="BX657" s="144"/>
      <c r="BY657" s="144"/>
      <c r="BZ657" s="144"/>
      <c r="CA657" s="142">
        <v>0</v>
      </c>
      <c r="CB657" s="142">
        <v>0</v>
      </c>
      <c r="CC657" s="142">
        <v>0</v>
      </c>
      <c r="CD657" s="142">
        <v>0</v>
      </c>
      <c r="CE657" s="142">
        <v>0</v>
      </c>
      <c r="CF657" s="142">
        <v>0</v>
      </c>
      <c r="CG657" s="142">
        <v>0</v>
      </c>
      <c r="CH657" s="142">
        <v>0</v>
      </c>
      <c r="CI657" s="144">
        <v>0</v>
      </c>
      <c r="CJ657" s="142">
        <v>0</v>
      </c>
      <c r="CK657" s="142">
        <v>0</v>
      </c>
      <c r="CL657" s="144">
        <v>0</v>
      </c>
      <c r="CM657" s="144">
        <v>0</v>
      </c>
      <c r="CN657" s="143">
        <v>0</v>
      </c>
      <c r="CO657" s="144"/>
      <c r="CP657" s="144"/>
      <c r="CQ657" s="144"/>
      <c r="CR657" s="144"/>
      <c r="CS657" s="142">
        <v>0</v>
      </c>
      <c r="CT657" s="142">
        <v>0</v>
      </c>
      <c r="CU657" s="142">
        <v>0</v>
      </c>
      <c r="CV657" s="142">
        <v>0</v>
      </c>
      <c r="CW657" s="142">
        <v>0</v>
      </c>
      <c r="CX657" s="142">
        <v>0</v>
      </c>
      <c r="CY657" s="142">
        <v>0</v>
      </c>
      <c r="CZ657" s="142">
        <v>0</v>
      </c>
      <c r="DA657" s="144">
        <v>0</v>
      </c>
      <c r="DB657" s="142">
        <v>0</v>
      </c>
      <c r="DC657" s="142">
        <v>0</v>
      </c>
      <c r="DD657" s="144">
        <v>0</v>
      </c>
      <c r="DE657" s="144">
        <v>0</v>
      </c>
      <c r="DF657" s="143">
        <v>0</v>
      </c>
    </row>
    <row r="658" spans="1:110" ht="12.75" hidden="1" customHeight="1" outlineLevel="2" x14ac:dyDescent="0.25">
      <c r="A658" s="141">
        <v>5893</v>
      </c>
      <c r="B658" s="141" t="s">
        <v>851</v>
      </c>
      <c r="C658" s="141"/>
      <c r="D658" s="141"/>
      <c r="E658" s="141"/>
      <c r="F658" s="142">
        <v>0</v>
      </c>
      <c r="G658" s="142">
        <v>0</v>
      </c>
      <c r="H658" s="142">
        <v>0</v>
      </c>
      <c r="I658" s="142">
        <v>0</v>
      </c>
      <c r="J658" s="142">
        <v>0</v>
      </c>
      <c r="K658" s="142">
        <v>0</v>
      </c>
      <c r="L658" s="142">
        <v>0</v>
      </c>
      <c r="M658" s="142">
        <v>0</v>
      </c>
      <c r="N658" s="142">
        <v>0</v>
      </c>
      <c r="O658" s="142">
        <v>0</v>
      </c>
      <c r="P658" s="142">
        <v>0</v>
      </c>
      <c r="Q658" s="142">
        <v>0</v>
      </c>
      <c r="R658" s="142" t="s">
        <v>61</v>
      </c>
      <c r="S658" s="142">
        <v>0</v>
      </c>
      <c r="T658" s="143">
        <v>0</v>
      </c>
      <c r="U658" s="144"/>
      <c r="V658" s="144"/>
      <c r="W658" s="144"/>
      <c r="X658" s="144"/>
      <c r="Y658" s="142">
        <v>0</v>
      </c>
      <c r="Z658" s="142">
        <v>0</v>
      </c>
      <c r="AA658" s="142">
        <v>0</v>
      </c>
      <c r="AB658" s="142">
        <v>0</v>
      </c>
      <c r="AC658" s="142">
        <v>0</v>
      </c>
      <c r="AD658" s="142">
        <v>0</v>
      </c>
      <c r="AE658" s="142">
        <v>0</v>
      </c>
      <c r="AF658" s="142">
        <v>0</v>
      </c>
      <c r="AG658" s="144">
        <v>0</v>
      </c>
      <c r="AH658" s="142">
        <v>0</v>
      </c>
      <c r="AI658" s="142">
        <v>0</v>
      </c>
      <c r="AJ658" s="144">
        <v>0</v>
      </c>
      <c r="AK658" s="144">
        <v>0</v>
      </c>
      <c r="AL658" s="143">
        <v>0</v>
      </c>
      <c r="AM658" s="144"/>
      <c r="AN658" s="144"/>
      <c r="AO658" s="144"/>
      <c r="AP658" s="144"/>
      <c r="AQ658" s="142">
        <v>0</v>
      </c>
      <c r="AR658" s="142">
        <v>0</v>
      </c>
      <c r="AS658" s="142">
        <v>0</v>
      </c>
      <c r="AT658" s="142">
        <v>0</v>
      </c>
      <c r="AU658" s="142">
        <v>0</v>
      </c>
      <c r="AV658" s="142">
        <v>0</v>
      </c>
      <c r="AW658" s="142">
        <v>0</v>
      </c>
      <c r="AX658" s="142">
        <v>0</v>
      </c>
      <c r="AY658" s="144">
        <v>0</v>
      </c>
      <c r="AZ658" s="142">
        <v>0</v>
      </c>
      <c r="BA658" s="142">
        <v>0</v>
      </c>
      <c r="BB658" s="144">
        <v>0</v>
      </c>
      <c r="BC658" s="144">
        <v>0</v>
      </c>
      <c r="BD658" s="143">
        <v>0</v>
      </c>
      <c r="BE658" s="144"/>
      <c r="BF658" s="144"/>
      <c r="BG658" s="144"/>
      <c r="BH658" s="144"/>
      <c r="BI658" s="142">
        <v>0</v>
      </c>
      <c r="BJ658" s="142">
        <v>0</v>
      </c>
      <c r="BK658" s="142">
        <v>0</v>
      </c>
      <c r="BL658" s="142">
        <v>0</v>
      </c>
      <c r="BM658" s="142">
        <v>0</v>
      </c>
      <c r="BN658" s="142">
        <v>0</v>
      </c>
      <c r="BO658" s="142">
        <v>0</v>
      </c>
      <c r="BP658" s="142">
        <v>0</v>
      </c>
      <c r="BQ658" s="144">
        <v>0</v>
      </c>
      <c r="BR658" s="142">
        <v>0</v>
      </c>
      <c r="BS658" s="142">
        <v>0</v>
      </c>
      <c r="BT658" s="144">
        <v>0</v>
      </c>
      <c r="BU658" s="144">
        <v>0</v>
      </c>
      <c r="BV658" s="143">
        <v>0</v>
      </c>
      <c r="BW658" s="144"/>
      <c r="BX658" s="144"/>
      <c r="BY658" s="144"/>
      <c r="BZ658" s="144"/>
      <c r="CA658" s="142">
        <v>0</v>
      </c>
      <c r="CB658" s="142">
        <v>0</v>
      </c>
      <c r="CC658" s="142">
        <v>0</v>
      </c>
      <c r="CD658" s="142">
        <v>0</v>
      </c>
      <c r="CE658" s="142">
        <v>0</v>
      </c>
      <c r="CF658" s="142">
        <v>0</v>
      </c>
      <c r="CG658" s="142">
        <v>0</v>
      </c>
      <c r="CH658" s="142">
        <v>0</v>
      </c>
      <c r="CI658" s="144">
        <v>0</v>
      </c>
      <c r="CJ658" s="142">
        <v>0</v>
      </c>
      <c r="CK658" s="142">
        <v>0</v>
      </c>
      <c r="CL658" s="144">
        <v>0</v>
      </c>
      <c r="CM658" s="144">
        <v>0</v>
      </c>
      <c r="CN658" s="143">
        <v>0</v>
      </c>
      <c r="CO658" s="144"/>
      <c r="CP658" s="144"/>
      <c r="CQ658" s="144"/>
      <c r="CR658" s="144"/>
      <c r="CS658" s="142">
        <v>0</v>
      </c>
      <c r="CT658" s="142">
        <v>0</v>
      </c>
      <c r="CU658" s="142">
        <v>0</v>
      </c>
      <c r="CV658" s="142">
        <v>0</v>
      </c>
      <c r="CW658" s="142">
        <v>0</v>
      </c>
      <c r="CX658" s="142">
        <v>0</v>
      </c>
      <c r="CY658" s="142">
        <v>0</v>
      </c>
      <c r="CZ658" s="142">
        <v>0</v>
      </c>
      <c r="DA658" s="144">
        <v>0</v>
      </c>
      <c r="DB658" s="142">
        <v>0</v>
      </c>
      <c r="DC658" s="142">
        <v>0</v>
      </c>
      <c r="DD658" s="144">
        <v>0</v>
      </c>
      <c r="DE658" s="144">
        <v>0</v>
      </c>
      <c r="DF658" s="143">
        <v>0</v>
      </c>
    </row>
    <row r="659" spans="1:110" ht="12.75" hidden="1" customHeight="1" outlineLevel="2" x14ac:dyDescent="0.25">
      <c r="A659" s="141">
        <v>5896</v>
      </c>
      <c r="B659" s="141" t="s">
        <v>852</v>
      </c>
      <c r="C659" s="141"/>
      <c r="D659" s="141"/>
      <c r="E659" s="141"/>
      <c r="F659" s="142">
        <v>0</v>
      </c>
      <c r="G659" s="142">
        <v>0</v>
      </c>
      <c r="H659" s="142">
        <v>0</v>
      </c>
      <c r="I659" s="142">
        <v>0</v>
      </c>
      <c r="J659" s="142">
        <v>0</v>
      </c>
      <c r="K659" s="142">
        <v>0</v>
      </c>
      <c r="L659" s="142">
        <v>0</v>
      </c>
      <c r="M659" s="142">
        <v>0</v>
      </c>
      <c r="N659" s="142">
        <v>0</v>
      </c>
      <c r="O659" s="142">
        <v>0</v>
      </c>
      <c r="P659" s="142">
        <v>0</v>
      </c>
      <c r="Q659" s="142">
        <v>0</v>
      </c>
      <c r="R659" s="142" t="s">
        <v>61</v>
      </c>
      <c r="S659" s="142">
        <v>0</v>
      </c>
      <c r="T659" s="143">
        <v>0</v>
      </c>
      <c r="U659" s="144"/>
      <c r="V659" s="144"/>
      <c r="W659" s="144"/>
      <c r="X659" s="144"/>
      <c r="Y659" s="142">
        <v>0</v>
      </c>
      <c r="Z659" s="142">
        <v>0</v>
      </c>
      <c r="AA659" s="142">
        <v>0</v>
      </c>
      <c r="AB659" s="142">
        <v>0</v>
      </c>
      <c r="AC659" s="142">
        <v>0</v>
      </c>
      <c r="AD659" s="142">
        <v>0</v>
      </c>
      <c r="AE659" s="142">
        <v>0</v>
      </c>
      <c r="AF659" s="142">
        <v>0</v>
      </c>
      <c r="AG659" s="144">
        <v>0</v>
      </c>
      <c r="AH659" s="142">
        <v>0</v>
      </c>
      <c r="AI659" s="142">
        <v>0</v>
      </c>
      <c r="AJ659" s="144">
        <v>0</v>
      </c>
      <c r="AK659" s="144">
        <v>0</v>
      </c>
      <c r="AL659" s="143">
        <v>0</v>
      </c>
      <c r="AM659" s="144"/>
      <c r="AN659" s="144"/>
      <c r="AO659" s="144"/>
      <c r="AP659" s="144"/>
      <c r="AQ659" s="142">
        <v>0</v>
      </c>
      <c r="AR659" s="142">
        <v>0</v>
      </c>
      <c r="AS659" s="142">
        <v>0</v>
      </c>
      <c r="AT659" s="142">
        <v>0</v>
      </c>
      <c r="AU659" s="142">
        <v>0</v>
      </c>
      <c r="AV659" s="142">
        <v>0</v>
      </c>
      <c r="AW659" s="142">
        <v>0</v>
      </c>
      <c r="AX659" s="142">
        <v>0</v>
      </c>
      <c r="AY659" s="144">
        <v>0</v>
      </c>
      <c r="AZ659" s="142">
        <v>0</v>
      </c>
      <c r="BA659" s="142">
        <v>0</v>
      </c>
      <c r="BB659" s="144">
        <v>0</v>
      </c>
      <c r="BC659" s="144">
        <v>0</v>
      </c>
      <c r="BD659" s="143">
        <v>0</v>
      </c>
      <c r="BE659" s="144"/>
      <c r="BF659" s="144"/>
      <c r="BG659" s="144"/>
      <c r="BH659" s="144"/>
      <c r="BI659" s="142">
        <v>0</v>
      </c>
      <c r="BJ659" s="142">
        <v>0</v>
      </c>
      <c r="BK659" s="142">
        <v>0</v>
      </c>
      <c r="BL659" s="142">
        <v>0</v>
      </c>
      <c r="BM659" s="142">
        <v>0</v>
      </c>
      <c r="BN659" s="142">
        <v>0</v>
      </c>
      <c r="BO659" s="142">
        <v>0</v>
      </c>
      <c r="BP659" s="142">
        <v>0</v>
      </c>
      <c r="BQ659" s="144">
        <v>0</v>
      </c>
      <c r="BR659" s="142">
        <v>0</v>
      </c>
      <c r="BS659" s="142">
        <v>0</v>
      </c>
      <c r="BT659" s="144">
        <v>0</v>
      </c>
      <c r="BU659" s="144">
        <v>0</v>
      </c>
      <c r="BV659" s="143">
        <v>0</v>
      </c>
      <c r="BW659" s="144"/>
      <c r="BX659" s="144"/>
      <c r="BY659" s="144"/>
      <c r="BZ659" s="144"/>
      <c r="CA659" s="142">
        <v>0</v>
      </c>
      <c r="CB659" s="142">
        <v>0</v>
      </c>
      <c r="CC659" s="142">
        <v>0</v>
      </c>
      <c r="CD659" s="142">
        <v>0</v>
      </c>
      <c r="CE659" s="142">
        <v>0</v>
      </c>
      <c r="CF659" s="142">
        <v>0</v>
      </c>
      <c r="CG659" s="142">
        <v>0</v>
      </c>
      <c r="CH659" s="142">
        <v>0</v>
      </c>
      <c r="CI659" s="144">
        <v>0</v>
      </c>
      <c r="CJ659" s="142">
        <v>0</v>
      </c>
      <c r="CK659" s="142">
        <v>0</v>
      </c>
      <c r="CL659" s="144">
        <v>0</v>
      </c>
      <c r="CM659" s="144">
        <v>0</v>
      </c>
      <c r="CN659" s="143">
        <v>0</v>
      </c>
      <c r="CO659" s="144"/>
      <c r="CP659" s="144"/>
      <c r="CQ659" s="144"/>
      <c r="CR659" s="144"/>
      <c r="CS659" s="142">
        <v>0</v>
      </c>
      <c r="CT659" s="142">
        <v>0</v>
      </c>
      <c r="CU659" s="142">
        <v>0</v>
      </c>
      <c r="CV659" s="142">
        <v>0</v>
      </c>
      <c r="CW659" s="142">
        <v>0</v>
      </c>
      <c r="CX659" s="142">
        <v>0</v>
      </c>
      <c r="CY659" s="142">
        <v>0</v>
      </c>
      <c r="CZ659" s="142">
        <v>0</v>
      </c>
      <c r="DA659" s="144">
        <v>0</v>
      </c>
      <c r="DB659" s="142">
        <v>0</v>
      </c>
      <c r="DC659" s="142">
        <v>0</v>
      </c>
      <c r="DD659" s="144">
        <v>0</v>
      </c>
      <c r="DE659" s="144">
        <v>0</v>
      </c>
      <c r="DF659" s="143">
        <v>0</v>
      </c>
    </row>
    <row r="660" spans="1:110" ht="12.75" hidden="1" customHeight="1" outlineLevel="2" x14ac:dyDescent="0.25">
      <c r="A660" s="141">
        <v>5898</v>
      </c>
      <c r="B660" s="141" t="s">
        <v>853</v>
      </c>
      <c r="C660" s="141"/>
      <c r="D660" s="141"/>
      <c r="E660" s="141"/>
      <c r="F660" s="142">
        <v>0</v>
      </c>
      <c r="G660" s="142">
        <v>0</v>
      </c>
      <c r="H660" s="142">
        <v>0</v>
      </c>
      <c r="I660" s="142">
        <v>0</v>
      </c>
      <c r="J660" s="142">
        <v>0</v>
      </c>
      <c r="K660" s="142">
        <v>0</v>
      </c>
      <c r="L660" s="142">
        <v>0</v>
      </c>
      <c r="M660" s="142">
        <v>0</v>
      </c>
      <c r="N660" s="142">
        <v>0</v>
      </c>
      <c r="O660" s="142">
        <v>0</v>
      </c>
      <c r="P660" s="142">
        <v>0</v>
      </c>
      <c r="Q660" s="142">
        <v>0</v>
      </c>
      <c r="R660" s="142" t="s">
        <v>61</v>
      </c>
      <c r="S660" s="142">
        <v>0</v>
      </c>
      <c r="T660" s="143">
        <v>0</v>
      </c>
      <c r="U660" s="144"/>
      <c r="V660" s="144"/>
      <c r="W660" s="144"/>
      <c r="X660" s="144"/>
      <c r="Y660" s="142">
        <v>0</v>
      </c>
      <c r="Z660" s="142">
        <v>0</v>
      </c>
      <c r="AA660" s="142">
        <v>0</v>
      </c>
      <c r="AB660" s="142">
        <v>0</v>
      </c>
      <c r="AC660" s="142">
        <v>0</v>
      </c>
      <c r="AD660" s="142">
        <v>0</v>
      </c>
      <c r="AE660" s="142">
        <v>0</v>
      </c>
      <c r="AF660" s="142">
        <v>0</v>
      </c>
      <c r="AG660" s="144">
        <v>0</v>
      </c>
      <c r="AH660" s="142">
        <v>0</v>
      </c>
      <c r="AI660" s="142">
        <v>0</v>
      </c>
      <c r="AJ660" s="144">
        <v>0</v>
      </c>
      <c r="AK660" s="144">
        <v>0</v>
      </c>
      <c r="AL660" s="143">
        <v>0</v>
      </c>
      <c r="AM660" s="144"/>
      <c r="AN660" s="144"/>
      <c r="AO660" s="144"/>
      <c r="AP660" s="144"/>
      <c r="AQ660" s="142">
        <v>0</v>
      </c>
      <c r="AR660" s="142">
        <v>0</v>
      </c>
      <c r="AS660" s="142">
        <v>0</v>
      </c>
      <c r="AT660" s="142">
        <v>0</v>
      </c>
      <c r="AU660" s="142">
        <v>0</v>
      </c>
      <c r="AV660" s="142">
        <v>0</v>
      </c>
      <c r="AW660" s="142">
        <v>0</v>
      </c>
      <c r="AX660" s="142">
        <v>0</v>
      </c>
      <c r="AY660" s="144">
        <v>0</v>
      </c>
      <c r="AZ660" s="142">
        <v>0</v>
      </c>
      <c r="BA660" s="142">
        <v>0</v>
      </c>
      <c r="BB660" s="144">
        <v>0</v>
      </c>
      <c r="BC660" s="144">
        <v>0</v>
      </c>
      <c r="BD660" s="143">
        <v>0</v>
      </c>
      <c r="BE660" s="144"/>
      <c r="BF660" s="144"/>
      <c r="BG660" s="144"/>
      <c r="BH660" s="144"/>
      <c r="BI660" s="142">
        <v>0</v>
      </c>
      <c r="BJ660" s="142">
        <v>0</v>
      </c>
      <c r="BK660" s="142">
        <v>0</v>
      </c>
      <c r="BL660" s="142">
        <v>0</v>
      </c>
      <c r="BM660" s="142">
        <v>0</v>
      </c>
      <c r="BN660" s="142">
        <v>0</v>
      </c>
      <c r="BO660" s="142">
        <v>0</v>
      </c>
      <c r="BP660" s="142">
        <v>0</v>
      </c>
      <c r="BQ660" s="144">
        <v>0</v>
      </c>
      <c r="BR660" s="142">
        <v>0</v>
      </c>
      <c r="BS660" s="142">
        <v>0</v>
      </c>
      <c r="BT660" s="144">
        <v>0</v>
      </c>
      <c r="BU660" s="144">
        <v>0</v>
      </c>
      <c r="BV660" s="143">
        <v>0</v>
      </c>
      <c r="BW660" s="144"/>
      <c r="BX660" s="144"/>
      <c r="BY660" s="144"/>
      <c r="BZ660" s="144"/>
      <c r="CA660" s="142">
        <v>0</v>
      </c>
      <c r="CB660" s="142">
        <v>0</v>
      </c>
      <c r="CC660" s="142">
        <v>0</v>
      </c>
      <c r="CD660" s="142">
        <v>0</v>
      </c>
      <c r="CE660" s="142">
        <v>0</v>
      </c>
      <c r="CF660" s="142">
        <v>0</v>
      </c>
      <c r="CG660" s="142">
        <v>0</v>
      </c>
      <c r="CH660" s="142">
        <v>0</v>
      </c>
      <c r="CI660" s="144">
        <v>0</v>
      </c>
      <c r="CJ660" s="142">
        <v>0</v>
      </c>
      <c r="CK660" s="142">
        <v>0</v>
      </c>
      <c r="CL660" s="144">
        <v>0</v>
      </c>
      <c r="CM660" s="144">
        <v>0</v>
      </c>
      <c r="CN660" s="143">
        <v>0</v>
      </c>
      <c r="CO660" s="144"/>
      <c r="CP660" s="144"/>
      <c r="CQ660" s="144"/>
      <c r="CR660" s="144"/>
      <c r="CS660" s="142">
        <v>0</v>
      </c>
      <c r="CT660" s="142">
        <v>0</v>
      </c>
      <c r="CU660" s="142">
        <v>0</v>
      </c>
      <c r="CV660" s="142">
        <v>0</v>
      </c>
      <c r="CW660" s="142">
        <v>0</v>
      </c>
      <c r="CX660" s="142">
        <v>0</v>
      </c>
      <c r="CY660" s="142">
        <v>0</v>
      </c>
      <c r="CZ660" s="142">
        <v>0</v>
      </c>
      <c r="DA660" s="144">
        <v>0</v>
      </c>
      <c r="DB660" s="142">
        <v>0</v>
      </c>
      <c r="DC660" s="142">
        <v>0</v>
      </c>
      <c r="DD660" s="144">
        <v>0</v>
      </c>
      <c r="DE660" s="144">
        <v>0</v>
      </c>
      <c r="DF660" s="143">
        <v>0</v>
      </c>
    </row>
    <row r="661" spans="1:110" ht="12.75" hidden="1" customHeight="1" outlineLevel="2" x14ac:dyDescent="0.25">
      <c r="A661" s="141">
        <v>5899</v>
      </c>
      <c r="B661" s="141" t="s">
        <v>854</v>
      </c>
      <c r="C661" s="141"/>
      <c r="D661" s="141"/>
      <c r="E661" s="141"/>
      <c r="F661" s="142">
        <v>0</v>
      </c>
      <c r="G661" s="142">
        <v>0</v>
      </c>
      <c r="H661" s="142">
        <v>0</v>
      </c>
      <c r="I661" s="142">
        <v>0</v>
      </c>
      <c r="J661" s="142">
        <v>0</v>
      </c>
      <c r="K661" s="142">
        <v>0</v>
      </c>
      <c r="L661" s="142">
        <v>0</v>
      </c>
      <c r="M661" s="142">
        <v>0</v>
      </c>
      <c r="N661" s="142">
        <v>0</v>
      </c>
      <c r="O661" s="142">
        <v>0</v>
      </c>
      <c r="P661" s="142">
        <v>0</v>
      </c>
      <c r="Q661" s="142">
        <v>0</v>
      </c>
      <c r="R661" s="142" t="s">
        <v>61</v>
      </c>
      <c r="S661" s="142">
        <v>0</v>
      </c>
      <c r="T661" s="143">
        <v>0</v>
      </c>
      <c r="U661" s="144"/>
      <c r="V661" s="144"/>
      <c r="W661" s="144"/>
      <c r="X661" s="144"/>
      <c r="Y661" s="142">
        <v>0</v>
      </c>
      <c r="Z661" s="142">
        <v>0</v>
      </c>
      <c r="AA661" s="142">
        <v>0</v>
      </c>
      <c r="AB661" s="142">
        <v>0</v>
      </c>
      <c r="AC661" s="142">
        <v>0</v>
      </c>
      <c r="AD661" s="142">
        <v>0</v>
      </c>
      <c r="AE661" s="142">
        <v>0</v>
      </c>
      <c r="AF661" s="142">
        <v>0</v>
      </c>
      <c r="AG661" s="144">
        <v>0</v>
      </c>
      <c r="AH661" s="142">
        <v>0</v>
      </c>
      <c r="AI661" s="142">
        <v>0</v>
      </c>
      <c r="AJ661" s="144">
        <v>0</v>
      </c>
      <c r="AK661" s="144">
        <v>0</v>
      </c>
      <c r="AL661" s="143">
        <v>0</v>
      </c>
      <c r="AM661" s="144"/>
      <c r="AN661" s="144"/>
      <c r="AO661" s="144"/>
      <c r="AP661" s="144"/>
      <c r="AQ661" s="142">
        <v>0</v>
      </c>
      <c r="AR661" s="142">
        <v>0</v>
      </c>
      <c r="AS661" s="142">
        <v>0</v>
      </c>
      <c r="AT661" s="142">
        <v>0</v>
      </c>
      <c r="AU661" s="142">
        <v>0</v>
      </c>
      <c r="AV661" s="142">
        <v>0</v>
      </c>
      <c r="AW661" s="142">
        <v>0</v>
      </c>
      <c r="AX661" s="142">
        <v>0</v>
      </c>
      <c r="AY661" s="144">
        <v>0</v>
      </c>
      <c r="AZ661" s="142">
        <v>0</v>
      </c>
      <c r="BA661" s="142">
        <v>0</v>
      </c>
      <c r="BB661" s="144">
        <v>0</v>
      </c>
      <c r="BC661" s="144">
        <v>0</v>
      </c>
      <c r="BD661" s="143">
        <v>0</v>
      </c>
      <c r="BE661" s="144"/>
      <c r="BF661" s="144"/>
      <c r="BG661" s="144"/>
      <c r="BH661" s="144"/>
      <c r="BI661" s="142">
        <v>0</v>
      </c>
      <c r="BJ661" s="142">
        <v>0</v>
      </c>
      <c r="BK661" s="142">
        <v>0</v>
      </c>
      <c r="BL661" s="142">
        <v>0</v>
      </c>
      <c r="BM661" s="142">
        <v>0</v>
      </c>
      <c r="BN661" s="142">
        <v>0</v>
      </c>
      <c r="BO661" s="142">
        <v>0</v>
      </c>
      <c r="BP661" s="142">
        <v>0</v>
      </c>
      <c r="BQ661" s="144">
        <v>0</v>
      </c>
      <c r="BR661" s="142">
        <v>0</v>
      </c>
      <c r="BS661" s="142">
        <v>0</v>
      </c>
      <c r="BT661" s="144">
        <v>0</v>
      </c>
      <c r="BU661" s="144">
        <v>0</v>
      </c>
      <c r="BV661" s="143">
        <v>0</v>
      </c>
      <c r="BW661" s="144"/>
      <c r="BX661" s="144"/>
      <c r="BY661" s="144"/>
      <c r="BZ661" s="144"/>
      <c r="CA661" s="142">
        <v>0</v>
      </c>
      <c r="CB661" s="142">
        <v>0</v>
      </c>
      <c r="CC661" s="142">
        <v>0</v>
      </c>
      <c r="CD661" s="142">
        <v>0</v>
      </c>
      <c r="CE661" s="142">
        <v>0</v>
      </c>
      <c r="CF661" s="142">
        <v>0</v>
      </c>
      <c r="CG661" s="142">
        <v>0</v>
      </c>
      <c r="CH661" s="142">
        <v>0</v>
      </c>
      <c r="CI661" s="144">
        <v>0</v>
      </c>
      <c r="CJ661" s="142">
        <v>0</v>
      </c>
      <c r="CK661" s="142">
        <v>0</v>
      </c>
      <c r="CL661" s="144">
        <v>0</v>
      </c>
      <c r="CM661" s="144">
        <v>0</v>
      </c>
      <c r="CN661" s="143">
        <v>0</v>
      </c>
      <c r="CO661" s="144"/>
      <c r="CP661" s="144"/>
      <c r="CQ661" s="144"/>
      <c r="CR661" s="144"/>
      <c r="CS661" s="142">
        <v>0</v>
      </c>
      <c r="CT661" s="142">
        <v>0</v>
      </c>
      <c r="CU661" s="142">
        <v>0</v>
      </c>
      <c r="CV661" s="142">
        <v>0</v>
      </c>
      <c r="CW661" s="142">
        <v>0</v>
      </c>
      <c r="CX661" s="142">
        <v>0</v>
      </c>
      <c r="CY661" s="142">
        <v>0</v>
      </c>
      <c r="CZ661" s="142">
        <v>0</v>
      </c>
      <c r="DA661" s="144">
        <v>0</v>
      </c>
      <c r="DB661" s="142">
        <v>0</v>
      </c>
      <c r="DC661" s="142">
        <v>0</v>
      </c>
      <c r="DD661" s="144">
        <v>0</v>
      </c>
      <c r="DE661" s="144">
        <v>0</v>
      </c>
      <c r="DF661" s="143">
        <v>0</v>
      </c>
    </row>
    <row r="662" spans="1:110" ht="12.75" hidden="1" customHeight="1" outlineLevel="2" x14ac:dyDescent="0.25">
      <c r="A662" s="141">
        <v>5900</v>
      </c>
      <c r="B662" s="141" t="s">
        <v>855</v>
      </c>
      <c r="C662" s="141"/>
      <c r="D662" s="141"/>
      <c r="E662" s="141"/>
      <c r="F662" s="142">
        <v>321.18</v>
      </c>
      <c r="G662" s="142">
        <v>407.16545454545451</v>
      </c>
      <c r="H662" s="142">
        <v>407.16545454545457</v>
      </c>
      <c r="I662" s="142">
        <v>407.16545454545457</v>
      </c>
      <c r="J662" s="142">
        <v>407.16545454545451</v>
      </c>
      <c r="K662" s="142">
        <v>407.16545454545451</v>
      </c>
      <c r="L662" s="142">
        <v>407.16545454545457</v>
      </c>
      <c r="M662" s="142">
        <v>407.16545454545457</v>
      </c>
      <c r="N662" s="142">
        <v>407.16545454545462</v>
      </c>
      <c r="O662" s="142">
        <v>407.16545454545457</v>
      </c>
      <c r="P662" s="142">
        <v>407.16545454545462</v>
      </c>
      <c r="Q662" s="142">
        <v>407.16545454545485</v>
      </c>
      <c r="R662" s="142" t="s">
        <v>73</v>
      </c>
      <c r="S662" s="142">
        <v>4800</v>
      </c>
      <c r="T662" s="143">
        <v>0</v>
      </c>
      <c r="U662" s="144"/>
      <c r="V662" s="144"/>
      <c r="W662" s="144"/>
      <c r="X662" s="144"/>
      <c r="Y662" s="142">
        <v>0</v>
      </c>
      <c r="Z662" s="142">
        <v>0</v>
      </c>
      <c r="AA662" s="142">
        <v>500</v>
      </c>
      <c r="AB662" s="142">
        <v>500</v>
      </c>
      <c r="AC662" s="142">
        <v>500</v>
      </c>
      <c r="AD662" s="142">
        <v>500</v>
      </c>
      <c r="AE662" s="142">
        <v>500</v>
      </c>
      <c r="AF662" s="142">
        <v>500</v>
      </c>
      <c r="AG662" s="144">
        <v>500</v>
      </c>
      <c r="AH662" s="142">
        <v>500</v>
      </c>
      <c r="AI662" s="142">
        <v>500</v>
      </c>
      <c r="AJ662" s="144">
        <v>500</v>
      </c>
      <c r="AK662" s="144">
        <v>5000</v>
      </c>
      <c r="AL662" s="143">
        <v>0</v>
      </c>
      <c r="AM662" s="144"/>
      <c r="AN662" s="144"/>
      <c r="AO662" s="144"/>
      <c r="AP662" s="144"/>
      <c r="AQ662" s="142">
        <v>0</v>
      </c>
      <c r="AR662" s="142">
        <v>0</v>
      </c>
      <c r="AS662" s="142">
        <v>515</v>
      </c>
      <c r="AT662" s="142">
        <v>515</v>
      </c>
      <c r="AU662" s="142">
        <v>515</v>
      </c>
      <c r="AV662" s="142">
        <v>515</v>
      </c>
      <c r="AW662" s="142">
        <v>515</v>
      </c>
      <c r="AX662" s="142">
        <v>515</v>
      </c>
      <c r="AY662" s="144">
        <v>515</v>
      </c>
      <c r="AZ662" s="142">
        <v>515</v>
      </c>
      <c r="BA662" s="142">
        <v>515</v>
      </c>
      <c r="BB662" s="144">
        <v>515</v>
      </c>
      <c r="BC662" s="144">
        <v>5150</v>
      </c>
      <c r="BD662" s="143">
        <v>0</v>
      </c>
      <c r="BE662" s="144"/>
      <c r="BF662" s="144"/>
      <c r="BG662" s="144"/>
      <c r="BH662" s="144"/>
      <c r="BI662" s="142">
        <v>0</v>
      </c>
      <c r="BJ662" s="142">
        <v>0</v>
      </c>
      <c r="BK662" s="142">
        <v>530.45000000000005</v>
      </c>
      <c r="BL662" s="142">
        <v>530.45000000000005</v>
      </c>
      <c r="BM662" s="142">
        <v>530.45000000000005</v>
      </c>
      <c r="BN662" s="142">
        <v>530.45000000000005</v>
      </c>
      <c r="BO662" s="142">
        <v>530.45000000000005</v>
      </c>
      <c r="BP662" s="142">
        <v>530.45000000000005</v>
      </c>
      <c r="BQ662" s="144">
        <v>530.45000000000005</v>
      </c>
      <c r="BR662" s="142">
        <v>530.45000000000005</v>
      </c>
      <c r="BS662" s="142">
        <v>530.45000000000005</v>
      </c>
      <c r="BT662" s="144">
        <v>530.45000000000005</v>
      </c>
      <c r="BU662" s="144">
        <v>5304.5</v>
      </c>
      <c r="BV662" s="143">
        <v>0</v>
      </c>
      <c r="BW662" s="144"/>
      <c r="BX662" s="144"/>
      <c r="BY662" s="144"/>
      <c r="BZ662" s="144"/>
      <c r="CA662" s="142">
        <v>0</v>
      </c>
      <c r="CB662" s="142">
        <v>0</v>
      </c>
      <c r="CC662" s="142">
        <v>546.36350000000004</v>
      </c>
      <c r="CD662" s="142">
        <v>546.36350000000004</v>
      </c>
      <c r="CE662" s="142">
        <v>546.36350000000004</v>
      </c>
      <c r="CF662" s="142">
        <v>546.36350000000004</v>
      </c>
      <c r="CG662" s="142">
        <v>546.36350000000004</v>
      </c>
      <c r="CH662" s="142">
        <v>546.36350000000004</v>
      </c>
      <c r="CI662" s="144">
        <v>546.36350000000004</v>
      </c>
      <c r="CJ662" s="142">
        <v>546.36350000000004</v>
      </c>
      <c r="CK662" s="142">
        <v>546.36350000000004</v>
      </c>
      <c r="CL662" s="144">
        <v>546.36350000000004</v>
      </c>
      <c r="CM662" s="144">
        <v>5463.6350000000002</v>
      </c>
      <c r="CN662" s="143">
        <v>0</v>
      </c>
      <c r="CO662" s="144"/>
      <c r="CP662" s="144"/>
      <c r="CQ662" s="144"/>
      <c r="CR662" s="144"/>
      <c r="CS662" s="142">
        <v>0</v>
      </c>
      <c r="CT662" s="142">
        <v>0</v>
      </c>
      <c r="CU662" s="142">
        <v>562.75440500000002</v>
      </c>
      <c r="CV662" s="142">
        <v>562.75440500000002</v>
      </c>
      <c r="CW662" s="142">
        <v>562.75440500000002</v>
      </c>
      <c r="CX662" s="142">
        <v>562.75440500000002</v>
      </c>
      <c r="CY662" s="142">
        <v>562.75440500000002</v>
      </c>
      <c r="CZ662" s="142">
        <v>562.75440500000002</v>
      </c>
      <c r="DA662" s="144">
        <v>562.75440500000002</v>
      </c>
      <c r="DB662" s="142">
        <v>562.75440500000002</v>
      </c>
      <c r="DC662" s="142">
        <v>562.75440500000002</v>
      </c>
      <c r="DD662" s="144">
        <v>562.75440500000002</v>
      </c>
      <c r="DE662" s="144">
        <v>5627.5440500000004</v>
      </c>
      <c r="DF662" s="143">
        <v>0</v>
      </c>
    </row>
    <row r="663" spans="1:110" ht="12.75" hidden="1" customHeight="1" outlineLevel="2" x14ac:dyDescent="0.25">
      <c r="A663" s="141">
        <v>5905</v>
      </c>
      <c r="B663" s="141" t="s">
        <v>856</v>
      </c>
      <c r="C663" s="141"/>
      <c r="D663" s="141"/>
      <c r="E663" s="141"/>
      <c r="F663" s="142">
        <v>0</v>
      </c>
      <c r="G663" s="142">
        <v>0</v>
      </c>
      <c r="H663" s="142">
        <v>0</v>
      </c>
      <c r="I663" s="142">
        <v>0</v>
      </c>
      <c r="J663" s="142">
        <v>0</v>
      </c>
      <c r="K663" s="142">
        <v>0</v>
      </c>
      <c r="L663" s="142">
        <v>0</v>
      </c>
      <c r="M663" s="142">
        <v>0</v>
      </c>
      <c r="N663" s="142">
        <v>0</v>
      </c>
      <c r="O663" s="142">
        <v>0</v>
      </c>
      <c r="P663" s="142">
        <v>0</v>
      </c>
      <c r="Q663" s="142">
        <v>0</v>
      </c>
      <c r="R663" s="142" t="s">
        <v>61</v>
      </c>
      <c r="S663" s="142">
        <v>0</v>
      </c>
      <c r="T663" s="143">
        <v>0</v>
      </c>
      <c r="U663" s="144"/>
      <c r="V663" s="144"/>
      <c r="W663" s="144"/>
      <c r="X663" s="144"/>
      <c r="Y663" s="142">
        <v>0</v>
      </c>
      <c r="Z663" s="142">
        <v>0</v>
      </c>
      <c r="AA663" s="142">
        <v>0</v>
      </c>
      <c r="AB663" s="142">
        <v>0</v>
      </c>
      <c r="AC663" s="142">
        <v>0</v>
      </c>
      <c r="AD663" s="142">
        <v>0</v>
      </c>
      <c r="AE663" s="142">
        <v>0</v>
      </c>
      <c r="AF663" s="142">
        <v>0</v>
      </c>
      <c r="AG663" s="144">
        <v>0</v>
      </c>
      <c r="AH663" s="142">
        <v>0</v>
      </c>
      <c r="AI663" s="142">
        <v>0</v>
      </c>
      <c r="AJ663" s="144">
        <v>0</v>
      </c>
      <c r="AK663" s="144">
        <v>0</v>
      </c>
      <c r="AL663" s="143">
        <v>0</v>
      </c>
      <c r="AM663" s="144"/>
      <c r="AN663" s="144"/>
      <c r="AO663" s="144"/>
      <c r="AP663" s="144"/>
      <c r="AQ663" s="142">
        <v>0</v>
      </c>
      <c r="AR663" s="142">
        <v>0</v>
      </c>
      <c r="AS663" s="142">
        <v>0</v>
      </c>
      <c r="AT663" s="142">
        <v>0</v>
      </c>
      <c r="AU663" s="142">
        <v>0</v>
      </c>
      <c r="AV663" s="142">
        <v>0</v>
      </c>
      <c r="AW663" s="142">
        <v>0</v>
      </c>
      <c r="AX663" s="142">
        <v>0</v>
      </c>
      <c r="AY663" s="144">
        <v>0</v>
      </c>
      <c r="AZ663" s="142">
        <v>0</v>
      </c>
      <c r="BA663" s="142">
        <v>0</v>
      </c>
      <c r="BB663" s="144">
        <v>0</v>
      </c>
      <c r="BC663" s="144">
        <v>0</v>
      </c>
      <c r="BD663" s="143">
        <v>0</v>
      </c>
      <c r="BE663" s="144"/>
      <c r="BF663" s="144"/>
      <c r="BG663" s="144"/>
      <c r="BH663" s="144"/>
      <c r="BI663" s="142">
        <v>0</v>
      </c>
      <c r="BJ663" s="142">
        <v>0</v>
      </c>
      <c r="BK663" s="142">
        <v>0</v>
      </c>
      <c r="BL663" s="142">
        <v>0</v>
      </c>
      <c r="BM663" s="142">
        <v>0</v>
      </c>
      <c r="BN663" s="142">
        <v>0</v>
      </c>
      <c r="BO663" s="142">
        <v>0</v>
      </c>
      <c r="BP663" s="142">
        <v>0</v>
      </c>
      <c r="BQ663" s="144">
        <v>0</v>
      </c>
      <c r="BR663" s="142">
        <v>0</v>
      </c>
      <c r="BS663" s="142">
        <v>0</v>
      </c>
      <c r="BT663" s="144">
        <v>0</v>
      </c>
      <c r="BU663" s="144">
        <v>0</v>
      </c>
      <c r="BV663" s="143">
        <v>0</v>
      </c>
      <c r="BW663" s="144"/>
      <c r="BX663" s="144"/>
      <c r="BY663" s="144"/>
      <c r="BZ663" s="144"/>
      <c r="CA663" s="142">
        <v>0</v>
      </c>
      <c r="CB663" s="142">
        <v>0</v>
      </c>
      <c r="CC663" s="142">
        <v>0</v>
      </c>
      <c r="CD663" s="142">
        <v>0</v>
      </c>
      <c r="CE663" s="142">
        <v>0</v>
      </c>
      <c r="CF663" s="142">
        <v>0</v>
      </c>
      <c r="CG663" s="142">
        <v>0</v>
      </c>
      <c r="CH663" s="142">
        <v>0</v>
      </c>
      <c r="CI663" s="144">
        <v>0</v>
      </c>
      <c r="CJ663" s="142">
        <v>0</v>
      </c>
      <c r="CK663" s="142">
        <v>0</v>
      </c>
      <c r="CL663" s="144">
        <v>0</v>
      </c>
      <c r="CM663" s="144">
        <v>0</v>
      </c>
      <c r="CN663" s="143">
        <v>0</v>
      </c>
      <c r="CO663" s="144"/>
      <c r="CP663" s="144"/>
      <c r="CQ663" s="144"/>
      <c r="CR663" s="144"/>
      <c r="CS663" s="142">
        <v>0</v>
      </c>
      <c r="CT663" s="142">
        <v>0</v>
      </c>
      <c r="CU663" s="142">
        <v>0</v>
      </c>
      <c r="CV663" s="142">
        <v>0</v>
      </c>
      <c r="CW663" s="142">
        <v>0</v>
      </c>
      <c r="CX663" s="142">
        <v>0</v>
      </c>
      <c r="CY663" s="142">
        <v>0</v>
      </c>
      <c r="CZ663" s="142">
        <v>0</v>
      </c>
      <c r="DA663" s="144">
        <v>0</v>
      </c>
      <c r="DB663" s="142">
        <v>0</v>
      </c>
      <c r="DC663" s="142">
        <v>0</v>
      </c>
      <c r="DD663" s="144">
        <v>0</v>
      </c>
      <c r="DE663" s="144">
        <v>0</v>
      </c>
      <c r="DF663" s="143">
        <v>0</v>
      </c>
    </row>
    <row r="664" spans="1:110" ht="12.75" hidden="1" customHeight="1" outlineLevel="2" x14ac:dyDescent="0.25">
      <c r="A664" s="141">
        <v>5910</v>
      </c>
      <c r="B664" s="141" t="s">
        <v>857</v>
      </c>
      <c r="C664" s="141"/>
      <c r="D664" s="141"/>
      <c r="E664" s="141"/>
      <c r="F664" s="142">
        <v>0</v>
      </c>
      <c r="G664" s="142">
        <v>0</v>
      </c>
      <c r="H664" s="142">
        <v>0</v>
      </c>
      <c r="I664" s="142">
        <v>0</v>
      </c>
      <c r="J664" s="142">
        <v>0</v>
      </c>
      <c r="K664" s="142">
        <v>0</v>
      </c>
      <c r="L664" s="142">
        <v>0</v>
      </c>
      <c r="M664" s="142">
        <v>0</v>
      </c>
      <c r="N664" s="142">
        <v>0</v>
      </c>
      <c r="O664" s="142">
        <v>0</v>
      </c>
      <c r="P664" s="142">
        <v>0</v>
      </c>
      <c r="Q664" s="142">
        <v>0</v>
      </c>
      <c r="R664" s="142" t="s">
        <v>61</v>
      </c>
      <c r="S664" s="142">
        <v>0</v>
      </c>
      <c r="T664" s="143">
        <v>0</v>
      </c>
      <c r="U664" s="144"/>
      <c r="V664" s="144"/>
      <c r="W664" s="144"/>
      <c r="X664" s="144"/>
      <c r="Y664" s="142">
        <v>0</v>
      </c>
      <c r="Z664" s="142">
        <v>0</v>
      </c>
      <c r="AA664" s="142">
        <v>0</v>
      </c>
      <c r="AB664" s="142">
        <v>0</v>
      </c>
      <c r="AC664" s="142">
        <v>0</v>
      </c>
      <c r="AD664" s="142">
        <v>0</v>
      </c>
      <c r="AE664" s="142">
        <v>0</v>
      </c>
      <c r="AF664" s="142">
        <v>0</v>
      </c>
      <c r="AG664" s="144">
        <v>0</v>
      </c>
      <c r="AH664" s="142">
        <v>0</v>
      </c>
      <c r="AI664" s="142">
        <v>0</v>
      </c>
      <c r="AJ664" s="144">
        <v>0</v>
      </c>
      <c r="AK664" s="144">
        <v>0</v>
      </c>
      <c r="AL664" s="143">
        <v>0</v>
      </c>
      <c r="AM664" s="144"/>
      <c r="AN664" s="144"/>
      <c r="AO664" s="144"/>
      <c r="AP664" s="144"/>
      <c r="AQ664" s="142">
        <v>0</v>
      </c>
      <c r="AR664" s="142">
        <v>0</v>
      </c>
      <c r="AS664" s="142">
        <v>0</v>
      </c>
      <c r="AT664" s="142">
        <v>0</v>
      </c>
      <c r="AU664" s="142">
        <v>0</v>
      </c>
      <c r="AV664" s="142">
        <v>0</v>
      </c>
      <c r="AW664" s="142">
        <v>0</v>
      </c>
      <c r="AX664" s="142">
        <v>0</v>
      </c>
      <c r="AY664" s="144">
        <v>0</v>
      </c>
      <c r="AZ664" s="142">
        <v>0</v>
      </c>
      <c r="BA664" s="142">
        <v>0</v>
      </c>
      <c r="BB664" s="144">
        <v>0</v>
      </c>
      <c r="BC664" s="144">
        <v>0</v>
      </c>
      <c r="BD664" s="143">
        <v>0</v>
      </c>
      <c r="BE664" s="144"/>
      <c r="BF664" s="144"/>
      <c r="BG664" s="144"/>
      <c r="BH664" s="144"/>
      <c r="BI664" s="142">
        <v>0</v>
      </c>
      <c r="BJ664" s="142">
        <v>0</v>
      </c>
      <c r="BK664" s="142">
        <v>0</v>
      </c>
      <c r="BL664" s="142">
        <v>0</v>
      </c>
      <c r="BM664" s="142">
        <v>0</v>
      </c>
      <c r="BN664" s="142">
        <v>0</v>
      </c>
      <c r="BO664" s="142">
        <v>0</v>
      </c>
      <c r="BP664" s="142">
        <v>0</v>
      </c>
      <c r="BQ664" s="144">
        <v>0</v>
      </c>
      <c r="BR664" s="142">
        <v>0</v>
      </c>
      <c r="BS664" s="142">
        <v>0</v>
      </c>
      <c r="BT664" s="144">
        <v>0</v>
      </c>
      <c r="BU664" s="144">
        <v>0</v>
      </c>
      <c r="BV664" s="143">
        <v>0</v>
      </c>
      <c r="BW664" s="144"/>
      <c r="BX664" s="144"/>
      <c r="BY664" s="144"/>
      <c r="BZ664" s="144"/>
      <c r="CA664" s="142">
        <v>0</v>
      </c>
      <c r="CB664" s="142">
        <v>0</v>
      </c>
      <c r="CC664" s="142">
        <v>0</v>
      </c>
      <c r="CD664" s="142">
        <v>0</v>
      </c>
      <c r="CE664" s="142">
        <v>0</v>
      </c>
      <c r="CF664" s="142">
        <v>0</v>
      </c>
      <c r="CG664" s="142">
        <v>0</v>
      </c>
      <c r="CH664" s="142">
        <v>0</v>
      </c>
      <c r="CI664" s="144">
        <v>0</v>
      </c>
      <c r="CJ664" s="142">
        <v>0</v>
      </c>
      <c r="CK664" s="142">
        <v>0</v>
      </c>
      <c r="CL664" s="144">
        <v>0</v>
      </c>
      <c r="CM664" s="144">
        <v>0</v>
      </c>
      <c r="CN664" s="143">
        <v>0</v>
      </c>
      <c r="CO664" s="144"/>
      <c r="CP664" s="144"/>
      <c r="CQ664" s="144"/>
      <c r="CR664" s="144"/>
      <c r="CS664" s="142">
        <v>0</v>
      </c>
      <c r="CT664" s="142">
        <v>0</v>
      </c>
      <c r="CU664" s="142">
        <v>0</v>
      </c>
      <c r="CV664" s="142">
        <v>0</v>
      </c>
      <c r="CW664" s="142">
        <v>0</v>
      </c>
      <c r="CX664" s="142">
        <v>0</v>
      </c>
      <c r="CY664" s="142">
        <v>0</v>
      </c>
      <c r="CZ664" s="142">
        <v>0</v>
      </c>
      <c r="DA664" s="144">
        <v>0</v>
      </c>
      <c r="DB664" s="142">
        <v>0</v>
      </c>
      <c r="DC664" s="142">
        <v>0</v>
      </c>
      <c r="DD664" s="144">
        <v>0</v>
      </c>
      <c r="DE664" s="144">
        <v>0</v>
      </c>
      <c r="DF664" s="143">
        <v>0</v>
      </c>
    </row>
    <row r="665" spans="1:110" ht="12.75" hidden="1" customHeight="1" outlineLevel="2" x14ac:dyDescent="0.25">
      <c r="A665" s="141">
        <v>5915</v>
      </c>
      <c r="B665" s="141" t="s">
        <v>858</v>
      </c>
      <c r="C665" s="141"/>
      <c r="D665" s="141"/>
      <c r="E665" s="141"/>
      <c r="F665" s="142">
        <v>93.77</v>
      </c>
      <c r="G665" s="142">
        <v>700.44778181818162</v>
      </c>
      <c r="H665" s="142">
        <v>700.44778181818162</v>
      </c>
      <c r="I665" s="142">
        <v>700.44778181818174</v>
      </c>
      <c r="J665" s="142">
        <v>700.44778181818162</v>
      </c>
      <c r="K665" s="142">
        <v>700.44778181818162</v>
      </c>
      <c r="L665" s="142">
        <v>700.44778181818162</v>
      </c>
      <c r="M665" s="142">
        <v>700.44778181818162</v>
      </c>
      <c r="N665" s="142">
        <v>700.44778181818174</v>
      </c>
      <c r="O665" s="142">
        <v>700.44778181818185</v>
      </c>
      <c r="P665" s="142">
        <v>700.44778181818174</v>
      </c>
      <c r="Q665" s="142">
        <v>700.44778181818128</v>
      </c>
      <c r="R665" s="142" t="s">
        <v>73</v>
      </c>
      <c r="S665" s="142">
        <v>7798.6955999999982</v>
      </c>
      <c r="T665" s="143">
        <v>0</v>
      </c>
      <c r="U665" s="144"/>
      <c r="V665" s="144"/>
      <c r="W665" s="144"/>
      <c r="X665" s="144"/>
      <c r="Y665" s="142">
        <v>0</v>
      </c>
      <c r="Z665" s="142">
        <v>0</v>
      </c>
      <c r="AA665" s="142">
        <v>1250</v>
      </c>
      <c r="AB665" s="142">
        <v>1250</v>
      </c>
      <c r="AC665" s="142">
        <v>1250</v>
      </c>
      <c r="AD665" s="142">
        <v>1250</v>
      </c>
      <c r="AE665" s="142">
        <v>1250</v>
      </c>
      <c r="AF665" s="142">
        <v>1250</v>
      </c>
      <c r="AG665" s="144">
        <v>1250</v>
      </c>
      <c r="AH665" s="142">
        <v>1250</v>
      </c>
      <c r="AI665" s="142">
        <v>1250</v>
      </c>
      <c r="AJ665" s="144">
        <v>1250</v>
      </c>
      <c r="AK665" s="144">
        <v>12500</v>
      </c>
      <c r="AL665" s="143">
        <v>0</v>
      </c>
      <c r="AM665" s="144"/>
      <c r="AN665" s="144"/>
      <c r="AO665" s="144"/>
      <c r="AP665" s="144"/>
      <c r="AQ665" s="142">
        <v>0</v>
      </c>
      <c r="AR665" s="142">
        <v>0</v>
      </c>
      <c r="AS665" s="142">
        <v>1287.5</v>
      </c>
      <c r="AT665" s="142">
        <v>1287.5</v>
      </c>
      <c r="AU665" s="142">
        <v>1287.5</v>
      </c>
      <c r="AV665" s="142">
        <v>1287.5</v>
      </c>
      <c r="AW665" s="142">
        <v>1287.5</v>
      </c>
      <c r="AX665" s="142">
        <v>1287.5</v>
      </c>
      <c r="AY665" s="144">
        <v>1287.5</v>
      </c>
      <c r="AZ665" s="142">
        <v>1287.5</v>
      </c>
      <c r="BA665" s="142">
        <v>1287.5</v>
      </c>
      <c r="BB665" s="144">
        <v>1287.5</v>
      </c>
      <c r="BC665" s="144">
        <v>12875</v>
      </c>
      <c r="BD665" s="143">
        <v>0</v>
      </c>
      <c r="BE665" s="144"/>
      <c r="BF665" s="144"/>
      <c r="BG665" s="144"/>
      <c r="BH665" s="144"/>
      <c r="BI665" s="142">
        <v>0</v>
      </c>
      <c r="BJ665" s="142">
        <v>0</v>
      </c>
      <c r="BK665" s="142">
        <v>1326.125</v>
      </c>
      <c r="BL665" s="142">
        <v>1326.125</v>
      </c>
      <c r="BM665" s="142">
        <v>1326.125</v>
      </c>
      <c r="BN665" s="142">
        <v>1326.125</v>
      </c>
      <c r="BO665" s="142">
        <v>1326.125</v>
      </c>
      <c r="BP665" s="142">
        <v>1326.125</v>
      </c>
      <c r="BQ665" s="144">
        <v>1326.125</v>
      </c>
      <c r="BR665" s="142">
        <v>1326.125</v>
      </c>
      <c r="BS665" s="142">
        <v>1326.125</v>
      </c>
      <c r="BT665" s="144">
        <v>1326.125</v>
      </c>
      <c r="BU665" s="144">
        <v>13261.25</v>
      </c>
      <c r="BV665" s="143">
        <v>0</v>
      </c>
      <c r="BW665" s="144"/>
      <c r="BX665" s="144"/>
      <c r="BY665" s="144"/>
      <c r="BZ665" s="144"/>
      <c r="CA665" s="142">
        <v>0</v>
      </c>
      <c r="CB665" s="142">
        <v>0</v>
      </c>
      <c r="CC665" s="142">
        <v>1365.9087500000001</v>
      </c>
      <c r="CD665" s="142">
        <v>1365.9087500000001</v>
      </c>
      <c r="CE665" s="142">
        <v>1365.9087500000001</v>
      </c>
      <c r="CF665" s="142">
        <v>1365.9087500000001</v>
      </c>
      <c r="CG665" s="142">
        <v>1365.9087500000001</v>
      </c>
      <c r="CH665" s="142">
        <v>1365.9087500000001</v>
      </c>
      <c r="CI665" s="144">
        <v>1365.9087500000001</v>
      </c>
      <c r="CJ665" s="142">
        <v>1365.9087500000001</v>
      </c>
      <c r="CK665" s="142">
        <v>1365.9087500000001</v>
      </c>
      <c r="CL665" s="144">
        <v>1365.9087500000001</v>
      </c>
      <c r="CM665" s="144">
        <v>13659.0875</v>
      </c>
      <c r="CN665" s="143">
        <v>0</v>
      </c>
      <c r="CO665" s="144"/>
      <c r="CP665" s="144"/>
      <c r="CQ665" s="144"/>
      <c r="CR665" s="144"/>
      <c r="CS665" s="142">
        <v>0</v>
      </c>
      <c r="CT665" s="142">
        <v>0</v>
      </c>
      <c r="CU665" s="142">
        <v>1406.8860125000001</v>
      </c>
      <c r="CV665" s="142">
        <v>1406.8860125000001</v>
      </c>
      <c r="CW665" s="142">
        <v>1406.8860125000001</v>
      </c>
      <c r="CX665" s="142">
        <v>1406.8860125000001</v>
      </c>
      <c r="CY665" s="142">
        <v>1406.8860125000001</v>
      </c>
      <c r="CZ665" s="142">
        <v>1406.8860125000001</v>
      </c>
      <c r="DA665" s="144">
        <v>1406.8860125000001</v>
      </c>
      <c r="DB665" s="142">
        <v>1406.8860125000001</v>
      </c>
      <c r="DC665" s="142">
        <v>1406.8860125000001</v>
      </c>
      <c r="DD665" s="144">
        <v>1406.8860125000001</v>
      </c>
      <c r="DE665" s="144">
        <v>14068.860124999999</v>
      </c>
      <c r="DF665" s="143">
        <v>0</v>
      </c>
    </row>
    <row r="666" spans="1:110" ht="12.75" hidden="1" customHeight="1" outlineLevel="2" x14ac:dyDescent="0.25">
      <c r="A666" s="141">
        <v>5920</v>
      </c>
      <c r="B666" s="141" t="s">
        <v>859</v>
      </c>
      <c r="C666" s="141"/>
      <c r="D666" s="141"/>
      <c r="E666" s="141"/>
      <c r="F666" s="142">
        <v>0</v>
      </c>
      <c r="G666" s="142">
        <v>0</v>
      </c>
      <c r="H666" s="142">
        <v>0</v>
      </c>
      <c r="I666" s="142">
        <v>0</v>
      </c>
      <c r="J666" s="142">
        <v>0</v>
      </c>
      <c r="K666" s="142">
        <v>0</v>
      </c>
      <c r="L666" s="142">
        <v>0</v>
      </c>
      <c r="M666" s="142">
        <v>0</v>
      </c>
      <c r="N666" s="142">
        <v>0</v>
      </c>
      <c r="O666" s="142">
        <v>0</v>
      </c>
      <c r="P666" s="142">
        <v>0</v>
      </c>
      <c r="Q666" s="142">
        <v>0</v>
      </c>
      <c r="R666" s="142" t="s">
        <v>61</v>
      </c>
      <c r="S666" s="142">
        <v>0</v>
      </c>
      <c r="T666" s="143">
        <v>0</v>
      </c>
      <c r="U666" s="144"/>
      <c r="V666" s="144"/>
      <c r="W666" s="144"/>
      <c r="X666" s="144"/>
      <c r="Y666" s="142">
        <v>0</v>
      </c>
      <c r="Z666" s="142">
        <v>0</v>
      </c>
      <c r="AA666" s="142">
        <v>0</v>
      </c>
      <c r="AB666" s="142">
        <v>0</v>
      </c>
      <c r="AC666" s="142">
        <v>0</v>
      </c>
      <c r="AD666" s="142">
        <v>0</v>
      </c>
      <c r="AE666" s="142">
        <v>0</v>
      </c>
      <c r="AF666" s="142">
        <v>0</v>
      </c>
      <c r="AG666" s="144">
        <v>0</v>
      </c>
      <c r="AH666" s="142">
        <v>0</v>
      </c>
      <c r="AI666" s="142">
        <v>0</v>
      </c>
      <c r="AJ666" s="144">
        <v>0</v>
      </c>
      <c r="AK666" s="144">
        <v>0</v>
      </c>
      <c r="AL666" s="143">
        <v>0</v>
      </c>
      <c r="AM666" s="144"/>
      <c r="AN666" s="144"/>
      <c r="AO666" s="144"/>
      <c r="AP666" s="144"/>
      <c r="AQ666" s="142">
        <v>0</v>
      </c>
      <c r="AR666" s="142">
        <v>0</v>
      </c>
      <c r="AS666" s="142">
        <v>0</v>
      </c>
      <c r="AT666" s="142">
        <v>0</v>
      </c>
      <c r="AU666" s="142">
        <v>0</v>
      </c>
      <c r="AV666" s="142">
        <v>0</v>
      </c>
      <c r="AW666" s="142">
        <v>0</v>
      </c>
      <c r="AX666" s="142">
        <v>0</v>
      </c>
      <c r="AY666" s="144">
        <v>0</v>
      </c>
      <c r="AZ666" s="142">
        <v>0</v>
      </c>
      <c r="BA666" s="142">
        <v>0</v>
      </c>
      <c r="BB666" s="144">
        <v>0</v>
      </c>
      <c r="BC666" s="144">
        <v>0</v>
      </c>
      <c r="BD666" s="143">
        <v>0</v>
      </c>
      <c r="BE666" s="144"/>
      <c r="BF666" s="144"/>
      <c r="BG666" s="144"/>
      <c r="BH666" s="144"/>
      <c r="BI666" s="142">
        <v>0</v>
      </c>
      <c r="BJ666" s="142">
        <v>0</v>
      </c>
      <c r="BK666" s="142">
        <v>0</v>
      </c>
      <c r="BL666" s="142">
        <v>0</v>
      </c>
      <c r="BM666" s="142">
        <v>0</v>
      </c>
      <c r="BN666" s="142">
        <v>0</v>
      </c>
      <c r="BO666" s="142">
        <v>0</v>
      </c>
      <c r="BP666" s="142">
        <v>0</v>
      </c>
      <c r="BQ666" s="144">
        <v>0</v>
      </c>
      <c r="BR666" s="142">
        <v>0</v>
      </c>
      <c r="BS666" s="142">
        <v>0</v>
      </c>
      <c r="BT666" s="144">
        <v>0</v>
      </c>
      <c r="BU666" s="144">
        <v>0</v>
      </c>
      <c r="BV666" s="143">
        <v>0</v>
      </c>
      <c r="BW666" s="144"/>
      <c r="BX666" s="144"/>
      <c r="BY666" s="144"/>
      <c r="BZ666" s="144"/>
      <c r="CA666" s="142">
        <v>0</v>
      </c>
      <c r="CB666" s="142">
        <v>0</v>
      </c>
      <c r="CC666" s="142">
        <v>0</v>
      </c>
      <c r="CD666" s="142">
        <v>0</v>
      </c>
      <c r="CE666" s="142">
        <v>0</v>
      </c>
      <c r="CF666" s="142">
        <v>0</v>
      </c>
      <c r="CG666" s="142">
        <v>0</v>
      </c>
      <c r="CH666" s="142">
        <v>0</v>
      </c>
      <c r="CI666" s="144">
        <v>0</v>
      </c>
      <c r="CJ666" s="142">
        <v>0</v>
      </c>
      <c r="CK666" s="142">
        <v>0</v>
      </c>
      <c r="CL666" s="144">
        <v>0</v>
      </c>
      <c r="CM666" s="144">
        <v>0</v>
      </c>
      <c r="CN666" s="143">
        <v>0</v>
      </c>
      <c r="CO666" s="144"/>
      <c r="CP666" s="144"/>
      <c r="CQ666" s="144"/>
      <c r="CR666" s="144"/>
      <c r="CS666" s="142">
        <v>0</v>
      </c>
      <c r="CT666" s="142">
        <v>0</v>
      </c>
      <c r="CU666" s="142">
        <v>0</v>
      </c>
      <c r="CV666" s="142">
        <v>0</v>
      </c>
      <c r="CW666" s="142">
        <v>0</v>
      </c>
      <c r="CX666" s="142">
        <v>0</v>
      </c>
      <c r="CY666" s="142">
        <v>0</v>
      </c>
      <c r="CZ666" s="142">
        <v>0</v>
      </c>
      <c r="DA666" s="144">
        <v>0</v>
      </c>
      <c r="DB666" s="142">
        <v>0</v>
      </c>
      <c r="DC666" s="142">
        <v>0</v>
      </c>
      <c r="DD666" s="144">
        <v>0</v>
      </c>
      <c r="DE666" s="144">
        <v>0</v>
      </c>
      <c r="DF666" s="143">
        <v>0</v>
      </c>
    </row>
    <row r="667" spans="1:110" ht="12.75" hidden="1" customHeight="1" outlineLevel="2" x14ac:dyDescent="0.25">
      <c r="A667" s="141">
        <v>5999</v>
      </c>
      <c r="B667" s="141" t="s">
        <v>860</v>
      </c>
      <c r="C667" s="141"/>
      <c r="D667" s="141"/>
      <c r="E667" s="141"/>
      <c r="F667" s="142">
        <v>0</v>
      </c>
      <c r="G667" s="142">
        <v>0</v>
      </c>
      <c r="H667" s="142">
        <v>0</v>
      </c>
      <c r="I667" s="142">
        <v>0</v>
      </c>
      <c r="J667" s="142">
        <v>0</v>
      </c>
      <c r="K667" s="142">
        <v>0</v>
      </c>
      <c r="L667" s="142">
        <v>0</v>
      </c>
      <c r="M667" s="142">
        <v>0</v>
      </c>
      <c r="N667" s="142">
        <v>0</v>
      </c>
      <c r="O667" s="142">
        <v>0</v>
      </c>
      <c r="P667" s="142">
        <v>0</v>
      </c>
      <c r="Q667" s="142">
        <v>0</v>
      </c>
      <c r="R667" s="142" t="s">
        <v>61</v>
      </c>
      <c r="S667" s="142">
        <v>0</v>
      </c>
      <c r="T667" s="143">
        <v>0</v>
      </c>
      <c r="U667" s="144"/>
      <c r="V667" s="144"/>
      <c r="W667" s="144"/>
      <c r="X667" s="144"/>
      <c r="Y667" s="142">
        <v>0</v>
      </c>
      <c r="Z667" s="142">
        <v>0</v>
      </c>
      <c r="AA667" s="142">
        <v>0</v>
      </c>
      <c r="AB667" s="142">
        <v>0</v>
      </c>
      <c r="AC667" s="142">
        <v>0</v>
      </c>
      <c r="AD667" s="142">
        <v>0</v>
      </c>
      <c r="AE667" s="142">
        <v>0</v>
      </c>
      <c r="AF667" s="142">
        <v>0</v>
      </c>
      <c r="AG667" s="144">
        <v>0</v>
      </c>
      <c r="AH667" s="142">
        <v>0</v>
      </c>
      <c r="AI667" s="142">
        <v>0</v>
      </c>
      <c r="AJ667" s="144">
        <v>0</v>
      </c>
      <c r="AK667" s="144">
        <v>0</v>
      </c>
      <c r="AL667" s="143">
        <v>0</v>
      </c>
      <c r="AM667" s="144"/>
      <c r="AN667" s="144"/>
      <c r="AO667" s="144"/>
      <c r="AP667" s="144"/>
      <c r="AQ667" s="142">
        <v>0</v>
      </c>
      <c r="AR667" s="142">
        <v>0</v>
      </c>
      <c r="AS667" s="142">
        <v>0</v>
      </c>
      <c r="AT667" s="142">
        <v>0</v>
      </c>
      <c r="AU667" s="142">
        <v>0</v>
      </c>
      <c r="AV667" s="142">
        <v>0</v>
      </c>
      <c r="AW667" s="142">
        <v>0</v>
      </c>
      <c r="AX667" s="142">
        <v>0</v>
      </c>
      <c r="AY667" s="144">
        <v>0</v>
      </c>
      <c r="AZ667" s="142">
        <v>0</v>
      </c>
      <c r="BA667" s="142">
        <v>0</v>
      </c>
      <c r="BB667" s="144">
        <v>0</v>
      </c>
      <c r="BC667" s="144">
        <v>0</v>
      </c>
      <c r="BD667" s="143">
        <v>0</v>
      </c>
      <c r="BE667" s="144"/>
      <c r="BF667" s="144"/>
      <c r="BG667" s="144"/>
      <c r="BH667" s="144"/>
      <c r="BI667" s="142">
        <v>0</v>
      </c>
      <c r="BJ667" s="142">
        <v>0</v>
      </c>
      <c r="BK667" s="142">
        <v>0</v>
      </c>
      <c r="BL667" s="142">
        <v>0</v>
      </c>
      <c r="BM667" s="142">
        <v>0</v>
      </c>
      <c r="BN667" s="142">
        <v>0</v>
      </c>
      <c r="BO667" s="142">
        <v>0</v>
      </c>
      <c r="BP667" s="142">
        <v>0</v>
      </c>
      <c r="BQ667" s="144">
        <v>0</v>
      </c>
      <c r="BR667" s="142">
        <v>0</v>
      </c>
      <c r="BS667" s="142">
        <v>0</v>
      </c>
      <c r="BT667" s="144">
        <v>0</v>
      </c>
      <c r="BU667" s="144">
        <v>0</v>
      </c>
      <c r="BV667" s="143">
        <v>0</v>
      </c>
      <c r="BW667" s="144"/>
      <c r="BX667" s="144"/>
      <c r="BY667" s="144"/>
      <c r="BZ667" s="144"/>
      <c r="CA667" s="142">
        <v>0</v>
      </c>
      <c r="CB667" s="142">
        <v>0</v>
      </c>
      <c r="CC667" s="142">
        <v>0</v>
      </c>
      <c r="CD667" s="142">
        <v>0</v>
      </c>
      <c r="CE667" s="142">
        <v>0</v>
      </c>
      <c r="CF667" s="142">
        <v>0</v>
      </c>
      <c r="CG667" s="142">
        <v>0</v>
      </c>
      <c r="CH667" s="142">
        <v>0</v>
      </c>
      <c r="CI667" s="144">
        <v>0</v>
      </c>
      <c r="CJ667" s="142">
        <v>0</v>
      </c>
      <c r="CK667" s="142">
        <v>0</v>
      </c>
      <c r="CL667" s="144">
        <v>0</v>
      </c>
      <c r="CM667" s="144">
        <v>0</v>
      </c>
      <c r="CN667" s="143">
        <v>0</v>
      </c>
      <c r="CO667" s="144"/>
      <c r="CP667" s="144"/>
      <c r="CQ667" s="144"/>
      <c r="CR667" s="144"/>
      <c r="CS667" s="142">
        <v>0</v>
      </c>
      <c r="CT667" s="142">
        <v>0</v>
      </c>
      <c r="CU667" s="142">
        <v>0</v>
      </c>
      <c r="CV667" s="142">
        <v>0</v>
      </c>
      <c r="CW667" s="142">
        <v>0</v>
      </c>
      <c r="CX667" s="142">
        <v>0</v>
      </c>
      <c r="CY667" s="142">
        <v>0</v>
      </c>
      <c r="CZ667" s="142">
        <v>0</v>
      </c>
      <c r="DA667" s="144">
        <v>0</v>
      </c>
      <c r="DB667" s="142">
        <v>0</v>
      </c>
      <c r="DC667" s="142">
        <v>0</v>
      </c>
      <c r="DD667" s="144">
        <v>0</v>
      </c>
      <c r="DE667" s="144">
        <v>0</v>
      </c>
      <c r="DF667" s="143">
        <v>0</v>
      </c>
    </row>
    <row r="668" spans="1:110" ht="12.75" hidden="1" customHeight="1" outlineLevel="2" x14ac:dyDescent="0.25">
      <c r="A668" s="141" t="s">
        <v>451</v>
      </c>
      <c r="B668" s="141" t="s">
        <v>740</v>
      </c>
      <c r="C668" s="141"/>
      <c r="D668" s="141"/>
      <c r="E668" s="141"/>
      <c r="F668" s="142">
        <v>0</v>
      </c>
      <c r="G668" s="142">
        <v>0</v>
      </c>
      <c r="H668" s="142">
        <v>0</v>
      </c>
      <c r="I668" s="142">
        <v>0</v>
      </c>
      <c r="J668" s="142">
        <v>0</v>
      </c>
      <c r="K668" s="142">
        <v>0</v>
      </c>
      <c r="L668" s="142">
        <v>0</v>
      </c>
      <c r="M668" s="142">
        <v>0</v>
      </c>
      <c r="N668" s="142">
        <v>0</v>
      </c>
      <c r="O668" s="142">
        <v>0</v>
      </c>
      <c r="P668" s="142">
        <v>0</v>
      </c>
      <c r="Q668" s="142">
        <v>0</v>
      </c>
      <c r="R668" s="142" t="s">
        <v>61</v>
      </c>
      <c r="S668" s="142">
        <v>0</v>
      </c>
      <c r="T668" s="143">
        <v>0</v>
      </c>
      <c r="U668" s="144"/>
      <c r="V668" s="144"/>
      <c r="W668" s="144"/>
      <c r="X668" s="144"/>
      <c r="Y668" s="142">
        <v>0</v>
      </c>
      <c r="Z668" s="142">
        <v>0</v>
      </c>
      <c r="AA668" s="142">
        <v>0</v>
      </c>
      <c r="AB668" s="142">
        <v>0</v>
      </c>
      <c r="AC668" s="142">
        <v>0</v>
      </c>
      <c r="AD668" s="142">
        <v>0</v>
      </c>
      <c r="AE668" s="142">
        <v>0</v>
      </c>
      <c r="AF668" s="142">
        <v>0</v>
      </c>
      <c r="AG668" s="144">
        <v>0</v>
      </c>
      <c r="AH668" s="142">
        <v>0</v>
      </c>
      <c r="AI668" s="142">
        <v>0</v>
      </c>
      <c r="AJ668" s="144">
        <v>0</v>
      </c>
      <c r="AK668" s="144">
        <v>0</v>
      </c>
      <c r="AL668" s="143">
        <v>0</v>
      </c>
      <c r="AM668" s="144"/>
      <c r="AN668" s="144"/>
      <c r="AO668" s="144"/>
      <c r="AP668" s="144"/>
      <c r="AQ668" s="142">
        <v>0</v>
      </c>
      <c r="AR668" s="142">
        <v>0</v>
      </c>
      <c r="AS668" s="142">
        <v>0</v>
      </c>
      <c r="AT668" s="142">
        <v>0</v>
      </c>
      <c r="AU668" s="142">
        <v>0</v>
      </c>
      <c r="AV668" s="142">
        <v>0</v>
      </c>
      <c r="AW668" s="142">
        <v>0</v>
      </c>
      <c r="AX668" s="142">
        <v>0</v>
      </c>
      <c r="AY668" s="144">
        <v>0</v>
      </c>
      <c r="AZ668" s="142">
        <v>0</v>
      </c>
      <c r="BA668" s="142">
        <v>0</v>
      </c>
      <c r="BB668" s="144">
        <v>0</v>
      </c>
      <c r="BC668" s="144">
        <v>0</v>
      </c>
      <c r="BD668" s="143">
        <v>0</v>
      </c>
      <c r="BE668" s="144"/>
      <c r="BF668" s="144"/>
      <c r="BG668" s="144"/>
      <c r="BH668" s="144"/>
      <c r="BI668" s="142">
        <v>0</v>
      </c>
      <c r="BJ668" s="142">
        <v>0</v>
      </c>
      <c r="BK668" s="142">
        <v>0</v>
      </c>
      <c r="BL668" s="142">
        <v>0</v>
      </c>
      <c r="BM668" s="142">
        <v>0</v>
      </c>
      <c r="BN668" s="142">
        <v>0</v>
      </c>
      <c r="BO668" s="142">
        <v>0</v>
      </c>
      <c r="BP668" s="142">
        <v>0</v>
      </c>
      <c r="BQ668" s="144">
        <v>0</v>
      </c>
      <c r="BR668" s="142">
        <v>0</v>
      </c>
      <c r="BS668" s="142">
        <v>0</v>
      </c>
      <c r="BT668" s="144">
        <v>0</v>
      </c>
      <c r="BU668" s="144">
        <v>0</v>
      </c>
      <c r="BV668" s="143">
        <v>0</v>
      </c>
      <c r="BW668" s="144"/>
      <c r="BX668" s="144"/>
      <c r="BY668" s="144"/>
      <c r="BZ668" s="144"/>
      <c r="CA668" s="142">
        <v>0</v>
      </c>
      <c r="CB668" s="142">
        <v>0</v>
      </c>
      <c r="CC668" s="142">
        <v>0</v>
      </c>
      <c r="CD668" s="142">
        <v>0</v>
      </c>
      <c r="CE668" s="142">
        <v>0</v>
      </c>
      <c r="CF668" s="142">
        <v>0</v>
      </c>
      <c r="CG668" s="142">
        <v>0</v>
      </c>
      <c r="CH668" s="142">
        <v>0</v>
      </c>
      <c r="CI668" s="144">
        <v>0</v>
      </c>
      <c r="CJ668" s="142">
        <v>0</v>
      </c>
      <c r="CK668" s="142">
        <v>0</v>
      </c>
      <c r="CL668" s="144">
        <v>0</v>
      </c>
      <c r="CM668" s="144">
        <v>0</v>
      </c>
      <c r="CN668" s="143">
        <v>0</v>
      </c>
      <c r="CO668" s="144"/>
      <c r="CP668" s="144"/>
      <c r="CQ668" s="144"/>
      <c r="CR668" s="144"/>
      <c r="CS668" s="142">
        <v>0</v>
      </c>
      <c r="CT668" s="142">
        <v>0</v>
      </c>
      <c r="CU668" s="142">
        <v>0</v>
      </c>
      <c r="CV668" s="142">
        <v>0</v>
      </c>
      <c r="CW668" s="142">
        <v>0</v>
      </c>
      <c r="CX668" s="142">
        <v>0</v>
      </c>
      <c r="CY668" s="142">
        <v>0</v>
      </c>
      <c r="CZ668" s="142">
        <v>0</v>
      </c>
      <c r="DA668" s="144">
        <v>0</v>
      </c>
      <c r="DB668" s="142">
        <v>0</v>
      </c>
      <c r="DC668" s="142">
        <v>0</v>
      </c>
      <c r="DD668" s="144">
        <v>0</v>
      </c>
      <c r="DE668" s="144">
        <v>0</v>
      </c>
      <c r="DF668" s="143">
        <v>0</v>
      </c>
    </row>
    <row r="669" spans="1:110" ht="12.75" hidden="1" customHeight="1" outlineLevel="2" x14ac:dyDescent="0.25">
      <c r="A669" s="141" t="s">
        <v>451</v>
      </c>
      <c r="B669" s="141" t="s">
        <v>740</v>
      </c>
      <c r="C669" s="141"/>
      <c r="D669" s="141"/>
      <c r="E669" s="141"/>
      <c r="F669" s="142">
        <v>0</v>
      </c>
      <c r="G669" s="142">
        <v>0</v>
      </c>
      <c r="H669" s="142">
        <v>0</v>
      </c>
      <c r="I669" s="142">
        <v>0</v>
      </c>
      <c r="J669" s="142">
        <v>0</v>
      </c>
      <c r="K669" s="142">
        <v>0</v>
      </c>
      <c r="L669" s="142">
        <v>0</v>
      </c>
      <c r="M669" s="142">
        <v>0</v>
      </c>
      <c r="N669" s="142">
        <v>0</v>
      </c>
      <c r="O669" s="142">
        <v>0</v>
      </c>
      <c r="P669" s="142">
        <v>0</v>
      </c>
      <c r="Q669" s="142">
        <v>0</v>
      </c>
      <c r="R669" s="142" t="s">
        <v>61</v>
      </c>
      <c r="S669" s="142">
        <v>0</v>
      </c>
      <c r="T669" s="143">
        <v>0</v>
      </c>
      <c r="U669" s="144"/>
      <c r="V669" s="144"/>
      <c r="W669" s="144"/>
      <c r="X669" s="144"/>
      <c r="Y669" s="142">
        <v>0</v>
      </c>
      <c r="Z669" s="142">
        <v>0</v>
      </c>
      <c r="AA669" s="142">
        <v>0</v>
      </c>
      <c r="AB669" s="142">
        <v>0</v>
      </c>
      <c r="AC669" s="142">
        <v>0</v>
      </c>
      <c r="AD669" s="142">
        <v>0</v>
      </c>
      <c r="AE669" s="142">
        <v>0</v>
      </c>
      <c r="AF669" s="142">
        <v>0</v>
      </c>
      <c r="AG669" s="144">
        <v>0</v>
      </c>
      <c r="AH669" s="142">
        <v>0</v>
      </c>
      <c r="AI669" s="142">
        <v>0</v>
      </c>
      <c r="AJ669" s="144">
        <v>0</v>
      </c>
      <c r="AK669" s="144">
        <v>0</v>
      </c>
      <c r="AL669" s="143">
        <v>0</v>
      </c>
      <c r="AM669" s="144"/>
      <c r="AN669" s="144"/>
      <c r="AO669" s="144"/>
      <c r="AP669" s="144"/>
      <c r="AQ669" s="142">
        <v>0</v>
      </c>
      <c r="AR669" s="142">
        <v>0</v>
      </c>
      <c r="AS669" s="142">
        <v>0</v>
      </c>
      <c r="AT669" s="142">
        <v>0</v>
      </c>
      <c r="AU669" s="142">
        <v>0</v>
      </c>
      <c r="AV669" s="142">
        <v>0</v>
      </c>
      <c r="AW669" s="142">
        <v>0</v>
      </c>
      <c r="AX669" s="142">
        <v>0</v>
      </c>
      <c r="AY669" s="144">
        <v>0</v>
      </c>
      <c r="AZ669" s="142">
        <v>0</v>
      </c>
      <c r="BA669" s="142">
        <v>0</v>
      </c>
      <c r="BB669" s="144">
        <v>0</v>
      </c>
      <c r="BC669" s="144">
        <v>0</v>
      </c>
      <c r="BD669" s="143">
        <v>0</v>
      </c>
      <c r="BE669" s="144"/>
      <c r="BF669" s="144"/>
      <c r="BG669" s="144"/>
      <c r="BH669" s="144"/>
      <c r="BI669" s="142">
        <v>0</v>
      </c>
      <c r="BJ669" s="142">
        <v>0</v>
      </c>
      <c r="BK669" s="142">
        <v>0</v>
      </c>
      <c r="BL669" s="142">
        <v>0</v>
      </c>
      <c r="BM669" s="142">
        <v>0</v>
      </c>
      <c r="BN669" s="142">
        <v>0</v>
      </c>
      <c r="BO669" s="142">
        <v>0</v>
      </c>
      <c r="BP669" s="142">
        <v>0</v>
      </c>
      <c r="BQ669" s="144">
        <v>0</v>
      </c>
      <c r="BR669" s="142">
        <v>0</v>
      </c>
      <c r="BS669" s="142">
        <v>0</v>
      </c>
      <c r="BT669" s="144">
        <v>0</v>
      </c>
      <c r="BU669" s="144">
        <v>0</v>
      </c>
      <c r="BV669" s="143">
        <v>0</v>
      </c>
      <c r="BW669" s="144"/>
      <c r="BX669" s="144"/>
      <c r="BY669" s="144"/>
      <c r="BZ669" s="144"/>
      <c r="CA669" s="142">
        <v>0</v>
      </c>
      <c r="CB669" s="142">
        <v>0</v>
      </c>
      <c r="CC669" s="142">
        <v>0</v>
      </c>
      <c r="CD669" s="142">
        <v>0</v>
      </c>
      <c r="CE669" s="142">
        <v>0</v>
      </c>
      <c r="CF669" s="142">
        <v>0</v>
      </c>
      <c r="CG669" s="142">
        <v>0</v>
      </c>
      <c r="CH669" s="142">
        <v>0</v>
      </c>
      <c r="CI669" s="144">
        <v>0</v>
      </c>
      <c r="CJ669" s="142">
        <v>0</v>
      </c>
      <c r="CK669" s="142">
        <v>0</v>
      </c>
      <c r="CL669" s="144">
        <v>0</v>
      </c>
      <c r="CM669" s="144">
        <v>0</v>
      </c>
      <c r="CN669" s="143">
        <v>0</v>
      </c>
      <c r="CO669" s="144"/>
      <c r="CP669" s="144"/>
      <c r="CQ669" s="144"/>
      <c r="CR669" s="144"/>
      <c r="CS669" s="142">
        <v>0</v>
      </c>
      <c r="CT669" s="142">
        <v>0</v>
      </c>
      <c r="CU669" s="142">
        <v>0</v>
      </c>
      <c r="CV669" s="142">
        <v>0</v>
      </c>
      <c r="CW669" s="142">
        <v>0</v>
      </c>
      <c r="CX669" s="142">
        <v>0</v>
      </c>
      <c r="CY669" s="142">
        <v>0</v>
      </c>
      <c r="CZ669" s="142">
        <v>0</v>
      </c>
      <c r="DA669" s="144">
        <v>0</v>
      </c>
      <c r="DB669" s="142">
        <v>0</v>
      </c>
      <c r="DC669" s="142">
        <v>0</v>
      </c>
      <c r="DD669" s="144">
        <v>0</v>
      </c>
      <c r="DE669" s="144">
        <v>0</v>
      </c>
      <c r="DF669" s="143">
        <v>0</v>
      </c>
    </row>
    <row r="670" spans="1:110" ht="12.75" hidden="1" customHeight="1" outlineLevel="2" x14ac:dyDescent="0.25">
      <c r="A670" s="141" t="s">
        <v>451</v>
      </c>
      <c r="B670" s="141" t="s">
        <v>740</v>
      </c>
      <c r="C670" s="141"/>
      <c r="D670" s="141"/>
      <c r="E670" s="141"/>
      <c r="F670" s="142">
        <v>0</v>
      </c>
      <c r="G670" s="142">
        <v>0</v>
      </c>
      <c r="H670" s="142">
        <v>0</v>
      </c>
      <c r="I670" s="142">
        <v>0</v>
      </c>
      <c r="J670" s="142">
        <v>0</v>
      </c>
      <c r="K670" s="142">
        <v>0</v>
      </c>
      <c r="L670" s="142">
        <v>0</v>
      </c>
      <c r="M670" s="142">
        <v>0</v>
      </c>
      <c r="N670" s="142">
        <v>0</v>
      </c>
      <c r="O670" s="142">
        <v>0</v>
      </c>
      <c r="P670" s="142">
        <v>0</v>
      </c>
      <c r="Q670" s="142">
        <v>0</v>
      </c>
      <c r="R670" s="142" t="s">
        <v>61</v>
      </c>
      <c r="S670" s="142">
        <v>0</v>
      </c>
      <c r="T670" s="143">
        <v>0</v>
      </c>
      <c r="U670" s="144"/>
      <c r="V670" s="144"/>
      <c r="W670" s="144"/>
      <c r="X670" s="144"/>
      <c r="Y670" s="142">
        <v>0</v>
      </c>
      <c r="Z670" s="142">
        <v>0</v>
      </c>
      <c r="AA670" s="142">
        <v>0</v>
      </c>
      <c r="AB670" s="142">
        <v>0</v>
      </c>
      <c r="AC670" s="142">
        <v>0</v>
      </c>
      <c r="AD670" s="142">
        <v>0</v>
      </c>
      <c r="AE670" s="142">
        <v>0</v>
      </c>
      <c r="AF670" s="142">
        <v>0</v>
      </c>
      <c r="AG670" s="144">
        <v>0</v>
      </c>
      <c r="AH670" s="142">
        <v>0</v>
      </c>
      <c r="AI670" s="142">
        <v>0</v>
      </c>
      <c r="AJ670" s="144">
        <v>0</v>
      </c>
      <c r="AK670" s="144">
        <v>0</v>
      </c>
      <c r="AL670" s="143">
        <v>0</v>
      </c>
      <c r="AM670" s="144"/>
      <c r="AN670" s="144"/>
      <c r="AO670" s="144"/>
      <c r="AP670" s="144"/>
      <c r="AQ670" s="142">
        <v>0</v>
      </c>
      <c r="AR670" s="142">
        <v>0</v>
      </c>
      <c r="AS670" s="142">
        <v>0</v>
      </c>
      <c r="AT670" s="142">
        <v>0</v>
      </c>
      <c r="AU670" s="142">
        <v>0</v>
      </c>
      <c r="AV670" s="142">
        <v>0</v>
      </c>
      <c r="AW670" s="142">
        <v>0</v>
      </c>
      <c r="AX670" s="142">
        <v>0</v>
      </c>
      <c r="AY670" s="144">
        <v>0</v>
      </c>
      <c r="AZ670" s="142">
        <v>0</v>
      </c>
      <c r="BA670" s="142">
        <v>0</v>
      </c>
      <c r="BB670" s="144">
        <v>0</v>
      </c>
      <c r="BC670" s="144">
        <v>0</v>
      </c>
      <c r="BD670" s="143">
        <v>0</v>
      </c>
      <c r="BE670" s="144"/>
      <c r="BF670" s="144"/>
      <c r="BG670" s="144"/>
      <c r="BH670" s="144"/>
      <c r="BI670" s="142">
        <v>0</v>
      </c>
      <c r="BJ670" s="142">
        <v>0</v>
      </c>
      <c r="BK670" s="142">
        <v>0</v>
      </c>
      <c r="BL670" s="142">
        <v>0</v>
      </c>
      <c r="BM670" s="142">
        <v>0</v>
      </c>
      <c r="BN670" s="142">
        <v>0</v>
      </c>
      <c r="BO670" s="142">
        <v>0</v>
      </c>
      <c r="BP670" s="142">
        <v>0</v>
      </c>
      <c r="BQ670" s="144">
        <v>0</v>
      </c>
      <c r="BR670" s="142">
        <v>0</v>
      </c>
      <c r="BS670" s="142">
        <v>0</v>
      </c>
      <c r="BT670" s="144">
        <v>0</v>
      </c>
      <c r="BU670" s="144">
        <v>0</v>
      </c>
      <c r="BV670" s="143">
        <v>0</v>
      </c>
      <c r="BW670" s="144"/>
      <c r="BX670" s="144"/>
      <c r="BY670" s="144"/>
      <c r="BZ670" s="144"/>
      <c r="CA670" s="142">
        <v>0</v>
      </c>
      <c r="CB670" s="142">
        <v>0</v>
      </c>
      <c r="CC670" s="142">
        <v>0</v>
      </c>
      <c r="CD670" s="142">
        <v>0</v>
      </c>
      <c r="CE670" s="142">
        <v>0</v>
      </c>
      <c r="CF670" s="142">
        <v>0</v>
      </c>
      <c r="CG670" s="142">
        <v>0</v>
      </c>
      <c r="CH670" s="142">
        <v>0</v>
      </c>
      <c r="CI670" s="144">
        <v>0</v>
      </c>
      <c r="CJ670" s="142">
        <v>0</v>
      </c>
      <c r="CK670" s="142">
        <v>0</v>
      </c>
      <c r="CL670" s="144">
        <v>0</v>
      </c>
      <c r="CM670" s="144">
        <v>0</v>
      </c>
      <c r="CN670" s="143">
        <v>0</v>
      </c>
      <c r="CO670" s="144"/>
      <c r="CP670" s="144"/>
      <c r="CQ670" s="144"/>
      <c r="CR670" s="144"/>
      <c r="CS670" s="142">
        <v>0</v>
      </c>
      <c r="CT670" s="142">
        <v>0</v>
      </c>
      <c r="CU670" s="142">
        <v>0</v>
      </c>
      <c r="CV670" s="142">
        <v>0</v>
      </c>
      <c r="CW670" s="142">
        <v>0</v>
      </c>
      <c r="CX670" s="142">
        <v>0</v>
      </c>
      <c r="CY670" s="142">
        <v>0</v>
      </c>
      <c r="CZ670" s="142">
        <v>0</v>
      </c>
      <c r="DA670" s="144">
        <v>0</v>
      </c>
      <c r="DB670" s="142">
        <v>0</v>
      </c>
      <c r="DC670" s="142">
        <v>0</v>
      </c>
      <c r="DD670" s="144">
        <v>0</v>
      </c>
      <c r="DE670" s="144">
        <v>0</v>
      </c>
      <c r="DF670" s="143">
        <v>0</v>
      </c>
    </row>
    <row r="671" spans="1:110" ht="12.75" hidden="1" customHeight="1" outlineLevel="2" x14ac:dyDescent="0.25">
      <c r="A671" s="141" t="s">
        <v>451</v>
      </c>
      <c r="B671" s="141" t="s">
        <v>740</v>
      </c>
      <c r="C671" s="141"/>
      <c r="D671" s="141"/>
      <c r="E671" s="141"/>
      <c r="F671" s="142">
        <v>0</v>
      </c>
      <c r="G671" s="142">
        <v>0</v>
      </c>
      <c r="H671" s="142">
        <v>0</v>
      </c>
      <c r="I671" s="142">
        <v>0</v>
      </c>
      <c r="J671" s="142">
        <v>0</v>
      </c>
      <c r="K671" s="142">
        <v>0</v>
      </c>
      <c r="L671" s="142">
        <v>0</v>
      </c>
      <c r="M671" s="142">
        <v>0</v>
      </c>
      <c r="N671" s="142">
        <v>0</v>
      </c>
      <c r="O671" s="142">
        <v>0</v>
      </c>
      <c r="P671" s="142">
        <v>0</v>
      </c>
      <c r="Q671" s="142">
        <v>0</v>
      </c>
      <c r="R671" s="142" t="s">
        <v>61</v>
      </c>
      <c r="S671" s="142">
        <v>0</v>
      </c>
      <c r="T671" s="143">
        <v>0</v>
      </c>
      <c r="U671" s="144"/>
      <c r="V671" s="144"/>
      <c r="W671" s="144"/>
      <c r="X671" s="144"/>
      <c r="Y671" s="142">
        <v>0</v>
      </c>
      <c r="Z671" s="142">
        <v>0</v>
      </c>
      <c r="AA671" s="142">
        <v>0</v>
      </c>
      <c r="AB671" s="142">
        <v>0</v>
      </c>
      <c r="AC671" s="142">
        <v>0</v>
      </c>
      <c r="AD671" s="142">
        <v>0</v>
      </c>
      <c r="AE671" s="142">
        <v>0</v>
      </c>
      <c r="AF671" s="142">
        <v>0</v>
      </c>
      <c r="AG671" s="144">
        <v>0</v>
      </c>
      <c r="AH671" s="142">
        <v>0</v>
      </c>
      <c r="AI671" s="142">
        <v>0</v>
      </c>
      <c r="AJ671" s="144">
        <v>0</v>
      </c>
      <c r="AK671" s="144">
        <v>0</v>
      </c>
      <c r="AL671" s="143">
        <v>0</v>
      </c>
      <c r="AM671" s="144"/>
      <c r="AN671" s="144"/>
      <c r="AO671" s="144"/>
      <c r="AP671" s="144"/>
      <c r="AQ671" s="142">
        <v>0</v>
      </c>
      <c r="AR671" s="142">
        <v>0</v>
      </c>
      <c r="AS671" s="142">
        <v>0</v>
      </c>
      <c r="AT671" s="142">
        <v>0</v>
      </c>
      <c r="AU671" s="142">
        <v>0</v>
      </c>
      <c r="AV671" s="142">
        <v>0</v>
      </c>
      <c r="AW671" s="142">
        <v>0</v>
      </c>
      <c r="AX671" s="142">
        <v>0</v>
      </c>
      <c r="AY671" s="144">
        <v>0</v>
      </c>
      <c r="AZ671" s="142">
        <v>0</v>
      </c>
      <c r="BA671" s="142">
        <v>0</v>
      </c>
      <c r="BB671" s="144">
        <v>0</v>
      </c>
      <c r="BC671" s="144">
        <v>0</v>
      </c>
      <c r="BD671" s="143">
        <v>0</v>
      </c>
      <c r="BE671" s="144"/>
      <c r="BF671" s="144"/>
      <c r="BG671" s="144"/>
      <c r="BH671" s="144"/>
      <c r="BI671" s="142">
        <v>0</v>
      </c>
      <c r="BJ671" s="142">
        <v>0</v>
      </c>
      <c r="BK671" s="142">
        <v>0</v>
      </c>
      <c r="BL671" s="142">
        <v>0</v>
      </c>
      <c r="BM671" s="142">
        <v>0</v>
      </c>
      <c r="BN671" s="142">
        <v>0</v>
      </c>
      <c r="BO671" s="142">
        <v>0</v>
      </c>
      <c r="BP671" s="142">
        <v>0</v>
      </c>
      <c r="BQ671" s="144">
        <v>0</v>
      </c>
      <c r="BR671" s="142">
        <v>0</v>
      </c>
      <c r="BS671" s="142">
        <v>0</v>
      </c>
      <c r="BT671" s="144">
        <v>0</v>
      </c>
      <c r="BU671" s="144">
        <v>0</v>
      </c>
      <c r="BV671" s="143">
        <v>0</v>
      </c>
      <c r="BW671" s="144"/>
      <c r="BX671" s="144"/>
      <c r="BY671" s="144"/>
      <c r="BZ671" s="144"/>
      <c r="CA671" s="142">
        <v>0</v>
      </c>
      <c r="CB671" s="142">
        <v>0</v>
      </c>
      <c r="CC671" s="142">
        <v>0</v>
      </c>
      <c r="CD671" s="142">
        <v>0</v>
      </c>
      <c r="CE671" s="142">
        <v>0</v>
      </c>
      <c r="CF671" s="142">
        <v>0</v>
      </c>
      <c r="CG671" s="142">
        <v>0</v>
      </c>
      <c r="CH671" s="142">
        <v>0</v>
      </c>
      <c r="CI671" s="144">
        <v>0</v>
      </c>
      <c r="CJ671" s="142">
        <v>0</v>
      </c>
      <c r="CK671" s="142">
        <v>0</v>
      </c>
      <c r="CL671" s="144">
        <v>0</v>
      </c>
      <c r="CM671" s="144">
        <v>0</v>
      </c>
      <c r="CN671" s="143">
        <v>0</v>
      </c>
      <c r="CO671" s="144"/>
      <c r="CP671" s="144"/>
      <c r="CQ671" s="144"/>
      <c r="CR671" s="144"/>
      <c r="CS671" s="142">
        <v>0</v>
      </c>
      <c r="CT671" s="142">
        <v>0</v>
      </c>
      <c r="CU671" s="142">
        <v>0</v>
      </c>
      <c r="CV671" s="142">
        <v>0</v>
      </c>
      <c r="CW671" s="142">
        <v>0</v>
      </c>
      <c r="CX671" s="142">
        <v>0</v>
      </c>
      <c r="CY671" s="142">
        <v>0</v>
      </c>
      <c r="CZ671" s="142">
        <v>0</v>
      </c>
      <c r="DA671" s="144">
        <v>0</v>
      </c>
      <c r="DB671" s="142">
        <v>0</v>
      </c>
      <c r="DC671" s="142">
        <v>0</v>
      </c>
      <c r="DD671" s="144">
        <v>0</v>
      </c>
      <c r="DE671" s="144">
        <v>0</v>
      </c>
      <c r="DF671" s="143">
        <v>0</v>
      </c>
    </row>
    <row r="672" spans="1:110" ht="12.75" hidden="1" customHeight="1" outlineLevel="2" x14ac:dyDescent="0.25">
      <c r="A672" s="141" t="s">
        <v>451</v>
      </c>
      <c r="B672" s="141" t="s">
        <v>740</v>
      </c>
      <c r="C672" s="141"/>
      <c r="D672" s="141"/>
      <c r="E672" s="141"/>
      <c r="F672" s="142">
        <v>0</v>
      </c>
      <c r="G672" s="142">
        <v>0</v>
      </c>
      <c r="H672" s="142">
        <v>0</v>
      </c>
      <c r="I672" s="142">
        <v>0</v>
      </c>
      <c r="J672" s="142">
        <v>0</v>
      </c>
      <c r="K672" s="142">
        <v>0</v>
      </c>
      <c r="L672" s="142">
        <v>0</v>
      </c>
      <c r="M672" s="142">
        <v>0</v>
      </c>
      <c r="N672" s="142">
        <v>0</v>
      </c>
      <c r="O672" s="142">
        <v>0</v>
      </c>
      <c r="P672" s="142">
        <v>0</v>
      </c>
      <c r="Q672" s="142">
        <v>0</v>
      </c>
      <c r="R672" s="142" t="s">
        <v>61</v>
      </c>
      <c r="S672" s="142">
        <v>0</v>
      </c>
      <c r="T672" s="143">
        <v>0</v>
      </c>
      <c r="U672" s="144"/>
      <c r="V672" s="144"/>
      <c r="W672" s="144"/>
      <c r="X672" s="144"/>
      <c r="Y672" s="142">
        <v>0</v>
      </c>
      <c r="Z672" s="142">
        <v>0</v>
      </c>
      <c r="AA672" s="142">
        <v>0</v>
      </c>
      <c r="AB672" s="142">
        <v>0</v>
      </c>
      <c r="AC672" s="142">
        <v>0</v>
      </c>
      <c r="AD672" s="142">
        <v>0</v>
      </c>
      <c r="AE672" s="142">
        <v>0</v>
      </c>
      <c r="AF672" s="142">
        <v>0</v>
      </c>
      <c r="AG672" s="144">
        <v>0</v>
      </c>
      <c r="AH672" s="142">
        <v>0</v>
      </c>
      <c r="AI672" s="142">
        <v>0</v>
      </c>
      <c r="AJ672" s="144">
        <v>0</v>
      </c>
      <c r="AK672" s="144">
        <v>0</v>
      </c>
      <c r="AL672" s="143">
        <v>0</v>
      </c>
      <c r="AM672" s="144"/>
      <c r="AN672" s="144"/>
      <c r="AO672" s="144"/>
      <c r="AP672" s="144"/>
      <c r="AQ672" s="142">
        <v>0</v>
      </c>
      <c r="AR672" s="142">
        <v>0</v>
      </c>
      <c r="AS672" s="142">
        <v>0</v>
      </c>
      <c r="AT672" s="142">
        <v>0</v>
      </c>
      <c r="AU672" s="142">
        <v>0</v>
      </c>
      <c r="AV672" s="142">
        <v>0</v>
      </c>
      <c r="AW672" s="142">
        <v>0</v>
      </c>
      <c r="AX672" s="142">
        <v>0</v>
      </c>
      <c r="AY672" s="144">
        <v>0</v>
      </c>
      <c r="AZ672" s="142">
        <v>0</v>
      </c>
      <c r="BA672" s="142">
        <v>0</v>
      </c>
      <c r="BB672" s="144">
        <v>0</v>
      </c>
      <c r="BC672" s="144">
        <v>0</v>
      </c>
      <c r="BD672" s="143">
        <v>0</v>
      </c>
      <c r="BE672" s="144"/>
      <c r="BF672" s="144"/>
      <c r="BG672" s="144"/>
      <c r="BH672" s="144"/>
      <c r="BI672" s="142">
        <v>0</v>
      </c>
      <c r="BJ672" s="142">
        <v>0</v>
      </c>
      <c r="BK672" s="142">
        <v>0</v>
      </c>
      <c r="BL672" s="142">
        <v>0</v>
      </c>
      <c r="BM672" s="142">
        <v>0</v>
      </c>
      <c r="BN672" s="142">
        <v>0</v>
      </c>
      <c r="BO672" s="142">
        <v>0</v>
      </c>
      <c r="BP672" s="142">
        <v>0</v>
      </c>
      <c r="BQ672" s="144">
        <v>0</v>
      </c>
      <c r="BR672" s="142">
        <v>0</v>
      </c>
      <c r="BS672" s="142">
        <v>0</v>
      </c>
      <c r="BT672" s="144">
        <v>0</v>
      </c>
      <c r="BU672" s="144">
        <v>0</v>
      </c>
      <c r="BV672" s="143">
        <v>0</v>
      </c>
      <c r="BW672" s="144"/>
      <c r="BX672" s="144"/>
      <c r="BY672" s="144"/>
      <c r="BZ672" s="144"/>
      <c r="CA672" s="142">
        <v>0</v>
      </c>
      <c r="CB672" s="142">
        <v>0</v>
      </c>
      <c r="CC672" s="142">
        <v>0</v>
      </c>
      <c r="CD672" s="142">
        <v>0</v>
      </c>
      <c r="CE672" s="142">
        <v>0</v>
      </c>
      <c r="CF672" s="142">
        <v>0</v>
      </c>
      <c r="CG672" s="142">
        <v>0</v>
      </c>
      <c r="CH672" s="142">
        <v>0</v>
      </c>
      <c r="CI672" s="144">
        <v>0</v>
      </c>
      <c r="CJ672" s="142">
        <v>0</v>
      </c>
      <c r="CK672" s="142">
        <v>0</v>
      </c>
      <c r="CL672" s="144">
        <v>0</v>
      </c>
      <c r="CM672" s="144">
        <v>0</v>
      </c>
      <c r="CN672" s="143">
        <v>0</v>
      </c>
      <c r="CO672" s="144"/>
      <c r="CP672" s="144"/>
      <c r="CQ672" s="144"/>
      <c r="CR672" s="144"/>
      <c r="CS672" s="142">
        <v>0</v>
      </c>
      <c r="CT672" s="142">
        <v>0</v>
      </c>
      <c r="CU672" s="142">
        <v>0</v>
      </c>
      <c r="CV672" s="142">
        <v>0</v>
      </c>
      <c r="CW672" s="142">
        <v>0</v>
      </c>
      <c r="CX672" s="142">
        <v>0</v>
      </c>
      <c r="CY672" s="142">
        <v>0</v>
      </c>
      <c r="CZ672" s="142">
        <v>0</v>
      </c>
      <c r="DA672" s="144">
        <v>0</v>
      </c>
      <c r="DB672" s="142">
        <v>0</v>
      </c>
      <c r="DC672" s="142">
        <v>0</v>
      </c>
      <c r="DD672" s="144">
        <v>0</v>
      </c>
      <c r="DE672" s="144">
        <v>0</v>
      </c>
      <c r="DF672" s="143">
        <v>0</v>
      </c>
    </row>
    <row r="673" spans="1:110" ht="12.75" hidden="1" customHeight="1" outlineLevel="2" x14ac:dyDescent="0.25">
      <c r="A673" s="141" t="s">
        <v>451</v>
      </c>
      <c r="B673" s="141" t="s">
        <v>740</v>
      </c>
      <c r="C673" s="141"/>
      <c r="D673" s="141"/>
      <c r="E673" s="141"/>
      <c r="F673" s="142">
        <v>0</v>
      </c>
      <c r="G673" s="142">
        <v>0</v>
      </c>
      <c r="H673" s="142">
        <v>0</v>
      </c>
      <c r="I673" s="142">
        <v>0</v>
      </c>
      <c r="J673" s="142">
        <v>0</v>
      </c>
      <c r="K673" s="142">
        <v>0</v>
      </c>
      <c r="L673" s="142">
        <v>0</v>
      </c>
      <c r="M673" s="142">
        <v>0</v>
      </c>
      <c r="N673" s="142">
        <v>0</v>
      </c>
      <c r="O673" s="142">
        <v>0</v>
      </c>
      <c r="P673" s="142">
        <v>0</v>
      </c>
      <c r="Q673" s="142">
        <v>0</v>
      </c>
      <c r="R673" s="142" t="s">
        <v>61</v>
      </c>
      <c r="S673" s="142">
        <v>0</v>
      </c>
      <c r="T673" s="143">
        <v>0</v>
      </c>
      <c r="U673" s="144"/>
      <c r="V673" s="144"/>
      <c r="W673" s="144"/>
      <c r="X673" s="144"/>
      <c r="Y673" s="142">
        <v>0</v>
      </c>
      <c r="Z673" s="142">
        <v>0</v>
      </c>
      <c r="AA673" s="142">
        <v>0</v>
      </c>
      <c r="AB673" s="142">
        <v>0</v>
      </c>
      <c r="AC673" s="142">
        <v>0</v>
      </c>
      <c r="AD673" s="142">
        <v>0</v>
      </c>
      <c r="AE673" s="142">
        <v>0</v>
      </c>
      <c r="AF673" s="142">
        <v>0</v>
      </c>
      <c r="AG673" s="144">
        <v>0</v>
      </c>
      <c r="AH673" s="142">
        <v>0</v>
      </c>
      <c r="AI673" s="142">
        <v>0</v>
      </c>
      <c r="AJ673" s="144">
        <v>0</v>
      </c>
      <c r="AK673" s="144">
        <v>0</v>
      </c>
      <c r="AL673" s="143">
        <v>0</v>
      </c>
      <c r="AM673" s="144"/>
      <c r="AN673" s="144"/>
      <c r="AO673" s="144"/>
      <c r="AP673" s="144"/>
      <c r="AQ673" s="142">
        <v>0</v>
      </c>
      <c r="AR673" s="142">
        <v>0</v>
      </c>
      <c r="AS673" s="142">
        <v>0</v>
      </c>
      <c r="AT673" s="142">
        <v>0</v>
      </c>
      <c r="AU673" s="142">
        <v>0</v>
      </c>
      <c r="AV673" s="142">
        <v>0</v>
      </c>
      <c r="AW673" s="142">
        <v>0</v>
      </c>
      <c r="AX673" s="142">
        <v>0</v>
      </c>
      <c r="AY673" s="144">
        <v>0</v>
      </c>
      <c r="AZ673" s="142">
        <v>0</v>
      </c>
      <c r="BA673" s="142">
        <v>0</v>
      </c>
      <c r="BB673" s="144">
        <v>0</v>
      </c>
      <c r="BC673" s="144">
        <v>0</v>
      </c>
      <c r="BD673" s="143">
        <v>0</v>
      </c>
      <c r="BE673" s="144"/>
      <c r="BF673" s="144"/>
      <c r="BG673" s="144"/>
      <c r="BH673" s="144"/>
      <c r="BI673" s="142">
        <v>0</v>
      </c>
      <c r="BJ673" s="142">
        <v>0</v>
      </c>
      <c r="BK673" s="142">
        <v>0</v>
      </c>
      <c r="BL673" s="142">
        <v>0</v>
      </c>
      <c r="BM673" s="142">
        <v>0</v>
      </c>
      <c r="BN673" s="142">
        <v>0</v>
      </c>
      <c r="BO673" s="142">
        <v>0</v>
      </c>
      <c r="BP673" s="142">
        <v>0</v>
      </c>
      <c r="BQ673" s="144">
        <v>0</v>
      </c>
      <c r="BR673" s="142">
        <v>0</v>
      </c>
      <c r="BS673" s="142">
        <v>0</v>
      </c>
      <c r="BT673" s="144">
        <v>0</v>
      </c>
      <c r="BU673" s="144">
        <v>0</v>
      </c>
      <c r="BV673" s="143">
        <v>0</v>
      </c>
      <c r="BW673" s="144"/>
      <c r="BX673" s="144"/>
      <c r="BY673" s="144"/>
      <c r="BZ673" s="144"/>
      <c r="CA673" s="142">
        <v>0</v>
      </c>
      <c r="CB673" s="142">
        <v>0</v>
      </c>
      <c r="CC673" s="142">
        <v>0</v>
      </c>
      <c r="CD673" s="142">
        <v>0</v>
      </c>
      <c r="CE673" s="142">
        <v>0</v>
      </c>
      <c r="CF673" s="142">
        <v>0</v>
      </c>
      <c r="CG673" s="142">
        <v>0</v>
      </c>
      <c r="CH673" s="142">
        <v>0</v>
      </c>
      <c r="CI673" s="144">
        <v>0</v>
      </c>
      <c r="CJ673" s="142">
        <v>0</v>
      </c>
      <c r="CK673" s="142">
        <v>0</v>
      </c>
      <c r="CL673" s="144">
        <v>0</v>
      </c>
      <c r="CM673" s="144">
        <v>0</v>
      </c>
      <c r="CN673" s="143">
        <v>0</v>
      </c>
      <c r="CO673" s="144"/>
      <c r="CP673" s="144"/>
      <c r="CQ673" s="144"/>
      <c r="CR673" s="144"/>
      <c r="CS673" s="142">
        <v>0</v>
      </c>
      <c r="CT673" s="142">
        <v>0</v>
      </c>
      <c r="CU673" s="142">
        <v>0</v>
      </c>
      <c r="CV673" s="142">
        <v>0</v>
      </c>
      <c r="CW673" s="142">
        <v>0</v>
      </c>
      <c r="CX673" s="142">
        <v>0</v>
      </c>
      <c r="CY673" s="142">
        <v>0</v>
      </c>
      <c r="CZ673" s="142">
        <v>0</v>
      </c>
      <c r="DA673" s="144">
        <v>0</v>
      </c>
      <c r="DB673" s="142">
        <v>0</v>
      </c>
      <c r="DC673" s="142">
        <v>0</v>
      </c>
      <c r="DD673" s="144">
        <v>0</v>
      </c>
      <c r="DE673" s="144">
        <v>0</v>
      </c>
      <c r="DF673" s="143">
        <v>0</v>
      </c>
    </row>
    <row r="674" spans="1:110" ht="12.75" hidden="1" customHeight="1" outlineLevel="2" x14ac:dyDescent="0.25">
      <c r="A674" s="141" t="s">
        <v>451</v>
      </c>
      <c r="B674" s="141" t="s">
        <v>740</v>
      </c>
      <c r="C674" s="141"/>
      <c r="D674" s="141"/>
      <c r="E674" s="141"/>
      <c r="F674" s="142">
        <v>0</v>
      </c>
      <c r="G674" s="142">
        <v>0</v>
      </c>
      <c r="H674" s="142">
        <v>0</v>
      </c>
      <c r="I674" s="142">
        <v>0</v>
      </c>
      <c r="J674" s="142">
        <v>0</v>
      </c>
      <c r="K674" s="142">
        <v>0</v>
      </c>
      <c r="L674" s="142">
        <v>0</v>
      </c>
      <c r="M674" s="142">
        <v>0</v>
      </c>
      <c r="N674" s="142">
        <v>0</v>
      </c>
      <c r="O674" s="142">
        <v>0</v>
      </c>
      <c r="P674" s="142">
        <v>0</v>
      </c>
      <c r="Q674" s="142">
        <v>0</v>
      </c>
      <c r="R674" s="142" t="s">
        <v>61</v>
      </c>
      <c r="S674" s="142">
        <v>0</v>
      </c>
      <c r="T674" s="143">
        <v>0</v>
      </c>
      <c r="U674" s="144"/>
      <c r="V674" s="144"/>
      <c r="W674" s="144"/>
      <c r="X674" s="144"/>
      <c r="Y674" s="142">
        <v>0</v>
      </c>
      <c r="Z674" s="142">
        <v>0</v>
      </c>
      <c r="AA674" s="142">
        <v>0</v>
      </c>
      <c r="AB674" s="142">
        <v>0</v>
      </c>
      <c r="AC674" s="142">
        <v>0</v>
      </c>
      <c r="AD674" s="142">
        <v>0</v>
      </c>
      <c r="AE674" s="142">
        <v>0</v>
      </c>
      <c r="AF674" s="142">
        <v>0</v>
      </c>
      <c r="AG674" s="144">
        <v>0</v>
      </c>
      <c r="AH674" s="142">
        <v>0</v>
      </c>
      <c r="AI674" s="142">
        <v>0</v>
      </c>
      <c r="AJ674" s="144">
        <v>0</v>
      </c>
      <c r="AK674" s="144">
        <v>0</v>
      </c>
      <c r="AL674" s="143">
        <v>0</v>
      </c>
      <c r="AM674" s="144"/>
      <c r="AN674" s="144"/>
      <c r="AO674" s="144"/>
      <c r="AP674" s="144"/>
      <c r="AQ674" s="142">
        <v>0</v>
      </c>
      <c r="AR674" s="142">
        <v>0</v>
      </c>
      <c r="AS674" s="142">
        <v>0</v>
      </c>
      <c r="AT674" s="142">
        <v>0</v>
      </c>
      <c r="AU674" s="142">
        <v>0</v>
      </c>
      <c r="AV674" s="142">
        <v>0</v>
      </c>
      <c r="AW674" s="142">
        <v>0</v>
      </c>
      <c r="AX674" s="142">
        <v>0</v>
      </c>
      <c r="AY674" s="144">
        <v>0</v>
      </c>
      <c r="AZ674" s="142">
        <v>0</v>
      </c>
      <c r="BA674" s="142">
        <v>0</v>
      </c>
      <c r="BB674" s="144">
        <v>0</v>
      </c>
      <c r="BC674" s="144">
        <v>0</v>
      </c>
      <c r="BD674" s="143">
        <v>0</v>
      </c>
      <c r="BE674" s="144"/>
      <c r="BF674" s="144"/>
      <c r="BG674" s="144"/>
      <c r="BH674" s="144"/>
      <c r="BI674" s="142">
        <v>0</v>
      </c>
      <c r="BJ674" s="142">
        <v>0</v>
      </c>
      <c r="BK674" s="142">
        <v>0</v>
      </c>
      <c r="BL674" s="142">
        <v>0</v>
      </c>
      <c r="BM674" s="142">
        <v>0</v>
      </c>
      <c r="BN674" s="142">
        <v>0</v>
      </c>
      <c r="BO674" s="142">
        <v>0</v>
      </c>
      <c r="BP674" s="142">
        <v>0</v>
      </c>
      <c r="BQ674" s="144">
        <v>0</v>
      </c>
      <c r="BR674" s="142">
        <v>0</v>
      </c>
      <c r="BS674" s="142">
        <v>0</v>
      </c>
      <c r="BT674" s="144">
        <v>0</v>
      </c>
      <c r="BU674" s="144">
        <v>0</v>
      </c>
      <c r="BV674" s="143">
        <v>0</v>
      </c>
      <c r="BW674" s="144"/>
      <c r="BX674" s="144"/>
      <c r="BY674" s="144"/>
      <c r="BZ674" s="144"/>
      <c r="CA674" s="142">
        <v>0</v>
      </c>
      <c r="CB674" s="142">
        <v>0</v>
      </c>
      <c r="CC674" s="142">
        <v>0</v>
      </c>
      <c r="CD674" s="142">
        <v>0</v>
      </c>
      <c r="CE674" s="142">
        <v>0</v>
      </c>
      <c r="CF674" s="142">
        <v>0</v>
      </c>
      <c r="CG674" s="142">
        <v>0</v>
      </c>
      <c r="CH674" s="142">
        <v>0</v>
      </c>
      <c r="CI674" s="144">
        <v>0</v>
      </c>
      <c r="CJ674" s="142">
        <v>0</v>
      </c>
      <c r="CK674" s="142">
        <v>0</v>
      </c>
      <c r="CL674" s="144">
        <v>0</v>
      </c>
      <c r="CM674" s="144">
        <v>0</v>
      </c>
      <c r="CN674" s="143">
        <v>0</v>
      </c>
      <c r="CO674" s="144"/>
      <c r="CP674" s="144"/>
      <c r="CQ674" s="144"/>
      <c r="CR674" s="144"/>
      <c r="CS674" s="142">
        <v>0</v>
      </c>
      <c r="CT674" s="142">
        <v>0</v>
      </c>
      <c r="CU674" s="142">
        <v>0</v>
      </c>
      <c r="CV674" s="142">
        <v>0</v>
      </c>
      <c r="CW674" s="142">
        <v>0</v>
      </c>
      <c r="CX674" s="142">
        <v>0</v>
      </c>
      <c r="CY674" s="142">
        <v>0</v>
      </c>
      <c r="CZ674" s="142">
        <v>0</v>
      </c>
      <c r="DA674" s="144">
        <v>0</v>
      </c>
      <c r="DB674" s="142">
        <v>0</v>
      </c>
      <c r="DC674" s="142">
        <v>0</v>
      </c>
      <c r="DD674" s="144">
        <v>0</v>
      </c>
      <c r="DE674" s="144">
        <v>0</v>
      </c>
      <c r="DF674" s="143">
        <v>0</v>
      </c>
    </row>
    <row r="675" spans="1:110" ht="12.75" hidden="1" customHeight="1" outlineLevel="2" x14ac:dyDescent="0.25">
      <c r="A675" s="141" t="s">
        <v>451</v>
      </c>
      <c r="B675" s="141" t="s">
        <v>740</v>
      </c>
      <c r="C675" s="141"/>
      <c r="D675" s="141"/>
      <c r="E675" s="141"/>
      <c r="F675" s="142">
        <v>0</v>
      </c>
      <c r="G675" s="142">
        <v>0</v>
      </c>
      <c r="H675" s="142">
        <v>0</v>
      </c>
      <c r="I675" s="142">
        <v>0</v>
      </c>
      <c r="J675" s="142">
        <v>0</v>
      </c>
      <c r="K675" s="142">
        <v>0</v>
      </c>
      <c r="L675" s="142">
        <v>0</v>
      </c>
      <c r="M675" s="142">
        <v>0</v>
      </c>
      <c r="N675" s="142">
        <v>0</v>
      </c>
      <c r="O675" s="142">
        <v>0</v>
      </c>
      <c r="P675" s="142">
        <v>0</v>
      </c>
      <c r="Q675" s="142">
        <v>0</v>
      </c>
      <c r="R675" s="142" t="s">
        <v>61</v>
      </c>
      <c r="S675" s="142">
        <v>0</v>
      </c>
      <c r="T675" s="143">
        <v>0</v>
      </c>
      <c r="U675" s="144"/>
      <c r="V675" s="144"/>
      <c r="W675" s="144"/>
      <c r="X675" s="144"/>
      <c r="Y675" s="142">
        <v>0</v>
      </c>
      <c r="Z675" s="142">
        <v>0</v>
      </c>
      <c r="AA675" s="142">
        <v>0</v>
      </c>
      <c r="AB675" s="142">
        <v>0</v>
      </c>
      <c r="AC675" s="142">
        <v>0</v>
      </c>
      <c r="AD675" s="142">
        <v>0</v>
      </c>
      <c r="AE675" s="142">
        <v>0</v>
      </c>
      <c r="AF675" s="142">
        <v>0</v>
      </c>
      <c r="AG675" s="144">
        <v>0</v>
      </c>
      <c r="AH675" s="142">
        <v>0</v>
      </c>
      <c r="AI675" s="142">
        <v>0</v>
      </c>
      <c r="AJ675" s="144">
        <v>0</v>
      </c>
      <c r="AK675" s="144">
        <v>0</v>
      </c>
      <c r="AL675" s="143">
        <v>0</v>
      </c>
      <c r="AM675" s="144"/>
      <c r="AN675" s="144"/>
      <c r="AO675" s="144"/>
      <c r="AP675" s="144"/>
      <c r="AQ675" s="142">
        <v>0</v>
      </c>
      <c r="AR675" s="142">
        <v>0</v>
      </c>
      <c r="AS675" s="142">
        <v>0</v>
      </c>
      <c r="AT675" s="142">
        <v>0</v>
      </c>
      <c r="AU675" s="142">
        <v>0</v>
      </c>
      <c r="AV675" s="142">
        <v>0</v>
      </c>
      <c r="AW675" s="142">
        <v>0</v>
      </c>
      <c r="AX675" s="142">
        <v>0</v>
      </c>
      <c r="AY675" s="144">
        <v>0</v>
      </c>
      <c r="AZ675" s="142">
        <v>0</v>
      </c>
      <c r="BA675" s="142">
        <v>0</v>
      </c>
      <c r="BB675" s="144">
        <v>0</v>
      </c>
      <c r="BC675" s="144">
        <v>0</v>
      </c>
      <c r="BD675" s="143">
        <v>0</v>
      </c>
      <c r="BE675" s="144"/>
      <c r="BF675" s="144"/>
      <c r="BG675" s="144"/>
      <c r="BH675" s="144"/>
      <c r="BI675" s="142">
        <v>0</v>
      </c>
      <c r="BJ675" s="142">
        <v>0</v>
      </c>
      <c r="BK675" s="142">
        <v>0</v>
      </c>
      <c r="BL675" s="142">
        <v>0</v>
      </c>
      <c r="BM675" s="142">
        <v>0</v>
      </c>
      <c r="BN675" s="142">
        <v>0</v>
      </c>
      <c r="BO675" s="142">
        <v>0</v>
      </c>
      <c r="BP675" s="142">
        <v>0</v>
      </c>
      <c r="BQ675" s="144">
        <v>0</v>
      </c>
      <c r="BR675" s="142">
        <v>0</v>
      </c>
      <c r="BS675" s="142">
        <v>0</v>
      </c>
      <c r="BT675" s="144">
        <v>0</v>
      </c>
      <c r="BU675" s="144">
        <v>0</v>
      </c>
      <c r="BV675" s="143">
        <v>0</v>
      </c>
      <c r="BW675" s="144"/>
      <c r="BX675" s="144"/>
      <c r="BY675" s="144"/>
      <c r="BZ675" s="144"/>
      <c r="CA675" s="142">
        <v>0</v>
      </c>
      <c r="CB675" s="142">
        <v>0</v>
      </c>
      <c r="CC675" s="142">
        <v>0</v>
      </c>
      <c r="CD675" s="142">
        <v>0</v>
      </c>
      <c r="CE675" s="142">
        <v>0</v>
      </c>
      <c r="CF675" s="142">
        <v>0</v>
      </c>
      <c r="CG675" s="142">
        <v>0</v>
      </c>
      <c r="CH675" s="142">
        <v>0</v>
      </c>
      <c r="CI675" s="144">
        <v>0</v>
      </c>
      <c r="CJ675" s="142">
        <v>0</v>
      </c>
      <c r="CK675" s="142">
        <v>0</v>
      </c>
      <c r="CL675" s="144">
        <v>0</v>
      </c>
      <c r="CM675" s="144">
        <v>0</v>
      </c>
      <c r="CN675" s="143">
        <v>0</v>
      </c>
      <c r="CO675" s="144"/>
      <c r="CP675" s="144"/>
      <c r="CQ675" s="144"/>
      <c r="CR675" s="144"/>
      <c r="CS675" s="142">
        <v>0</v>
      </c>
      <c r="CT675" s="142">
        <v>0</v>
      </c>
      <c r="CU675" s="142">
        <v>0</v>
      </c>
      <c r="CV675" s="142">
        <v>0</v>
      </c>
      <c r="CW675" s="142">
        <v>0</v>
      </c>
      <c r="CX675" s="142">
        <v>0</v>
      </c>
      <c r="CY675" s="142">
        <v>0</v>
      </c>
      <c r="CZ675" s="142">
        <v>0</v>
      </c>
      <c r="DA675" s="144">
        <v>0</v>
      </c>
      <c r="DB675" s="142">
        <v>0</v>
      </c>
      <c r="DC675" s="142">
        <v>0</v>
      </c>
      <c r="DD675" s="144">
        <v>0</v>
      </c>
      <c r="DE675" s="144">
        <v>0</v>
      </c>
      <c r="DF675" s="143">
        <v>0</v>
      </c>
    </row>
    <row r="676" spans="1:110" ht="12.75" hidden="1" customHeight="1" outlineLevel="2" x14ac:dyDescent="0.25">
      <c r="A676" s="141" t="s">
        <v>451</v>
      </c>
      <c r="B676" s="141" t="s">
        <v>740</v>
      </c>
      <c r="C676" s="141"/>
      <c r="D676" s="141"/>
      <c r="E676" s="141"/>
      <c r="F676" s="142">
        <v>0</v>
      </c>
      <c r="G676" s="142">
        <v>0</v>
      </c>
      <c r="H676" s="142">
        <v>0</v>
      </c>
      <c r="I676" s="142">
        <v>0</v>
      </c>
      <c r="J676" s="142">
        <v>0</v>
      </c>
      <c r="K676" s="142">
        <v>0</v>
      </c>
      <c r="L676" s="142">
        <v>0</v>
      </c>
      <c r="M676" s="142">
        <v>0</v>
      </c>
      <c r="N676" s="142">
        <v>0</v>
      </c>
      <c r="O676" s="142">
        <v>0</v>
      </c>
      <c r="P676" s="142">
        <v>0</v>
      </c>
      <c r="Q676" s="142">
        <v>0</v>
      </c>
      <c r="R676" s="142" t="s">
        <v>61</v>
      </c>
      <c r="S676" s="142">
        <v>0</v>
      </c>
      <c r="T676" s="143">
        <v>0</v>
      </c>
      <c r="U676" s="144"/>
      <c r="V676" s="144"/>
      <c r="W676" s="144"/>
      <c r="X676" s="144"/>
      <c r="Y676" s="142">
        <v>0</v>
      </c>
      <c r="Z676" s="142">
        <v>0</v>
      </c>
      <c r="AA676" s="142">
        <v>0</v>
      </c>
      <c r="AB676" s="142">
        <v>0</v>
      </c>
      <c r="AC676" s="142">
        <v>0</v>
      </c>
      <c r="AD676" s="142">
        <v>0</v>
      </c>
      <c r="AE676" s="142">
        <v>0</v>
      </c>
      <c r="AF676" s="142">
        <v>0</v>
      </c>
      <c r="AG676" s="144">
        <v>0</v>
      </c>
      <c r="AH676" s="142">
        <v>0</v>
      </c>
      <c r="AI676" s="142">
        <v>0</v>
      </c>
      <c r="AJ676" s="144">
        <v>0</v>
      </c>
      <c r="AK676" s="144">
        <v>0</v>
      </c>
      <c r="AL676" s="143">
        <v>0</v>
      </c>
      <c r="AM676" s="144"/>
      <c r="AN676" s="144"/>
      <c r="AO676" s="144"/>
      <c r="AP676" s="144"/>
      <c r="AQ676" s="142">
        <v>0</v>
      </c>
      <c r="AR676" s="142">
        <v>0</v>
      </c>
      <c r="AS676" s="142">
        <v>0</v>
      </c>
      <c r="AT676" s="142">
        <v>0</v>
      </c>
      <c r="AU676" s="142">
        <v>0</v>
      </c>
      <c r="AV676" s="142">
        <v>0</v>
      </c>
      <c r="AW676" s="142">
        <v>0</v>
      </c>
      <c r="AX676" s="142">
        <v>0</v>
      </c>
      <c r="AY676" s="144">
        <v>0</v>
      </c>
      <c r="AZ676" s="142">
        <v>0</v>
      </c>
      <c r="BA676" s="142">
        <v>0</v>
      </c>
      <c r="BB676" s="144">
        <v>0</v>
      </c>
      <c r="BC676" s="144">
        <v>0</v>
      </c>
      <c r="BD676" s="143">
        <v>0</v>
      </c>
      <c r="BE676" s="144"/>
      <c r="BF676" s="144"/>
      <c r="BG676" s="144"/>
      <c r="BH676" s="144"/>
      <c r="BI676" s="142">
        <v>0</v>
      </c>
      <c r="BJ676" s="142">
        <v>0</v>
      </c>
      <c r="BK676" s="142">
        <v>0</v>
      </c>
      <c r="BL676" s="142">
        <v>0</v>
      </c>
      <c r="BM676" s="142">
        <v>0</v>
      </c>
      <c r="BN676" s="142">
        <v>0</v>
      </c>
      <c r="BO676" s="142">
        <v>0</v>
      </c>
      <c r="BP676" s="142">
        <v>0</v>
      </c>
      <c r="BQ676" s="144">
        <v>0</v>
      </c>
      <c r="BR676" s="142">
        <v>0</v>
      </c>
      <c r="BS676" s="142">
        <v>0</v>
      </c>
      <c r="BT676" s="144">
        <v>0</v>
      </c>
      <c r="BU676" s="144">
        <v>0</v>
      </c>
      <c r="BV676" s="143">
        <v>0</v>
      </c>
      <c r="BW676" s="144"/>
      <c r="BX676" s="144"/>
      <c r="BY676" s="144"/>
      <c r="BZ676" s="144"/>
      <c r="CA676" s="142">
        <v>0</v>
      </c>
      <c r="CB676" s="142">
        <v>0</v>
      </c>
      <c r="CC676" s="142">
        <v>0</v>
      </c>
      <c r="CD676" s="142">
        <v>0</v>
      </c>
      <c r="CE676" s="142">
        <v>0</v>
      </c>
      <c r="CF676" s="142">
        <v>0</v>
      </c>
      <c r="CG676" s="142">
        <v>0</v>
      </c>
      <c r="CH676" s="142">
        <v>0</v>
      </c>
      <c r="CI676" s="144">
        <v>0</v>
      </c>
      <c r="CJ676" s="142">
        <v>0</v>
      </c>
      <c r="CK676" s="142">
        <v>0</v>
      </c>
      <c r="CL676" s="144">
        <v>0</v>
      </c>
      <c r="CM676" s="144">
        <v>0</v>
      </c>
      <c r="CN676" s="143">
        <v>0</v>
      </c>
      <c r="CO676" s="144"/>
      <c r="CP676" s="144"/>
      <c r="CQ676" s="144"/>
      <c r="CR676" s="144"/>
      <c r="CS676" s="142">
        <v>0</v>
      </c>
      <c r="CT676" s="142">
        <v>0</v>
      </c>
      <c r="CU676" s="142">
        <v>0</v>
      </c>
      <c r="CV676" s="142">
        <v>0</v>
      </c>
      <c r="CW676" s="142">
        <v>0</v>
      </c>
      <c r="CX676" s="142">
        <v>0</v>
      </c>
      <c r="CY676" s="142">
        <v>0</v>
      </c>
      <c r="CZ676" s="142">
        <v>0</v>
      </c>
      <c r="DA676" s="144">
        <v>0</v>
      </c>
      <c r="DB676" s="142">
        <v>0</v>
      </c>
      <c r="DC676" s="142">
        <v>0</v>
      </c>
      <c r="DD676" s="144">
        <v>0</v>
      </c>
      <c r="DE676" s="144">
        <v>0</v>
      </c>
      <c r="DF676" s="143">
        <v>0</v>
      </c>
    </row>
    <row r="677" spans="1:110" ht="12.75" hidden="1" customHeight="1" outlineLevel="2" x14ac:dyDescent="0.25">
      <c r="A677" s="141" t="s">
        <v>451</v>
      </c>
      <c r="B677" s="141" t="s">
        <v>740</v>
      </c>
      <c r="C677" s="141"/>
      <c r="D677" s="141"/>
      <c r="E677" s="141"/>
      <c r="F677" s="142">
        <v>0</v>
      </c>
      <c r="G677" s="142">
        <v>0</v>
      </c>
      <c r="H677" s="142">
        <v>0</v>
      </c>
      <c r="I677" s="142">
        <v>0</v>
      </c>
      <c r="J677" s="142">
        <v>0</v>
      </c>
      <c r="K677" s="142">
        <v>0</v>
      </c>
      <c r="L677" s="142">
        <v>0</v>
      </c>
      <c r="M677" s="142">
        <v>0</v>
      </c>
      <c r="N677" s="142">
        <v>0</v>
      </c>
      <c r="O677" s="142">
        <v>0</v>
      </c>
      <c r="P677" s="142">
        <v>0</v>
      </c>
      <c r="Q677" s="142">
        <v>0</v>
      </c>
      <c r="R677" s="142" t="s">
        <v>61</v>
      </c>
      <c r="S677" s="142">
        <v>0</v>
      </c>
      <c r="T677" s="143">
        <v>0</v>
      </c>
      <c r="U677" s="144"/>
      <c r="V677" s="144"/>
      <c r="W677" s="144"/>
      <c r="X677" s="144"/>
      <c r="Y677" s="142">
        <v>0</v>
      </c>
      <c r="Z677" s="142">
        <v>0</v>
      </c>
      <c r="AA677" s="142">
        <v>0</v>
      </c>
      <c r="AB677" s="142">
        <v>0</v>
      </c>
      <c r="AC677" s="142">
        <v>0</v>
      </c>
      <c r="AD677" s="142">
        <v>0</v>
      </c>
      <c r="AE677" s="142">
        <v>0</v>
      </c>
      <c r="AF677" s="142">
        <v>0</v>
      </c>
      <c r="AG677" s="144">
        <v>0</v>
      </c>
      <c r="AH677" s="142">
        <v>0</v>
      </c>
      <c r="AI677" s="142">
        <v>0</v>
      </c>
      <c r="AJ677" s="144">
        <v>0</v>
      </c>
      <c r="AK677" s="144">
        <v>0</v>
      </c>
      <c r="AL677" s="143">
        <v>0</v>
      </c>
      <c r="AM677" s="144"/>
      <c r="AN677" s="144"/>
      <c r="AO677" s="144"/>
      <c r="AP677" s="144"/>
      <c r="AQ677" s="142">
        <v>0</v>
      </c>
      <c r="AR677" s="142">
        <v>0</v>
      </c>
      <c r="AS677" s="142">
        <v>0</v>
      </c>
      <c r="AT677" s="142">
        <v>0</v>
      </c>
      <c r="AU677" s="142">
        <v>0</v>
      </c>
      <c r="AV677" s="142">
        <v>0</v>
      </c>
      <c r="AW677" s="142">
        <v>0</v>
      </c>
      <c r="AX677" s="142">
        <v>0</v>
      </c>
      <c r="AY677" s="144">
        <v>0</v>
      </c>
      <c r="AZ677" s="142">
        <v>0</v>
      </c>
      <c r="BA677" s="142">
        <v>0</v>
      </c>
      <c r="BB677" s="144">
        <v>0</v>
      </c>
      <c r="BC677" s="144">
        <v>0</v>
      </c>
      <c r="BD677" s="143">
        <v>0</v>
      </c>
      <c r="BE677" s="144"/>
      <c r="BF677" s="144"/>
      <c r="BG677" s="144"/>
      <c r="BH677" s="144"/>
      <c r="BI677" s="142">
        <v>0</v>
      </c>
      <c r="BJ677" s="142">
        <v>0</v>
      </c>
      <c r="BK677" s="142">
        <v>0</v>
      </c>
      <c r="BL677" s="142">
        <v>0</v>
      </c>
      <c r="BM677" s="142">
        <v>0</v>
      </c>
      <c r="BN677" s="142">
        <v>0</v>
      </c>
      <c r="BO677" s="142">
        <v>0</v>
      </c>
      <c r="BP677" s="142">
        <v>0</v>
      </c>
      <c r="BQ677" s="144">
        <v>0</v>
      </c>
      <c r="BR677" s="142">
        <v>0</v>
      </c>
      <c r="BS677" s="142">
        <v>0</v>
      </c>
      <c r="BT677" s="144">
        <v>0</v>
      </c>
      <c r="BU677" s="144">
        <v>0</v>
      </c>
      <c r="BV677" s="143">
        <v>0</v>
      </c>
      <c r="BW677" s="144"/>
      <c r="BX677" s="144"/>
      <c r="BY677" s="144"/>
      <c r="BZ677" s="144"/>
      <c r="CA677" s="142">
        <v>0</v>
      </c>
      <c r="CB677" s="142">
        <v>0</v>
      </c>
      <c r="CC677" s="142">
        <v>0</v>
      </c>
      <c r="CD677" s="142">
        <v>0</v>
      </c>
      <c r="CE677" s="142">
        <v>0</v>
      </c>
      <c r="CF677" s="142">
        <v>0</v>
      </c>
      <c r="CG677" s="142">
        <v>0</v>
      </c>
      <c r="CH677" s="142">
        <v>0</v>
      </c>
      <c r="CI677" s="144">
        <v>0</v>
      </c>
      <c r="CJ677" s="142">
        <v>0</v>
      </c>
      <c r="CK677" s="142">
        <v>0</v>
      </c>
      <c r="CL677" s="144">
        <v>0</v>
      </c>
      <c r="CM677" s="144">
        <v>0</v>
      </c>
      <c r="CN677" s="143">
        <v>0</v>
      </c>
      <c r="CO677" s="144"/>
      <c r="CP677" s="144"/>
      <c r="CQ677" s="144"/>
      <c r="CR677" s="144"/>
      <c r="CS677" s="142">
        <v>0</v>
      </c>
      <c r="CT677" s="142">
        <v>0</v>
      </c>
      <c r="CU677" s="142">
        <v>0</v>
      </c>
      <c r="CV677" s="142">
        <v>0</v>
      </c>
      <c r="CW677" s="142">
        <v>0</v>
      </c>
      <c r="CX677" s="142">
        <v>0</v>
      </c>
      <c r="CY677" s="142">
        <v>0</v>
      </c>
      <c r="CZ677" s="142">
        <v>0</v>
      </c>
      <c r="DA677" s="144">
        <v>0</v>
      </c>
      <c r="DB677" s="142">
        <v>0</v>
      </c>
      <c r="DC677" s="142">
        <v>0</v>
      </c>
      <c r="DD677" s="144">
        <v>0</v>
      </c>
      <c r="DE677" s="144">
        <v>0</v>
      </c>
      <c r="DF677" s="143">
        <v>0</v>
      </c>
    </row>
    <row r="678" spans="1:110" ht="12.75" hidden="1" customHeight="1" outlineLevel="2" x14ac:dyDescent="0.25">
      <c r="A678" s="141" t="s">
        <v>451</v>
      </c>
      <c r="B678" s="141" t="s">
        <v>740</v>
      </c>
      <c r="C678" s="141"/>
      <c r="D678" s="141"/>
      <c r="E678" s="141"/>
      <c r="F678" s="142">
        <v>0</v>
      </c>
      <c r="G678" s="142">
        <v>0</v>
      </c>
      <c r="H678" s="142">
        <v>0</v>
      </c>
      <c r="I678" s="142">
        <v>0</v>
      </c>
      <c r="J678" s="142">
        <v>0</v>
      </c>
      <c r="K678" s="142">
        <v>0</v>
      </c>
      <c r="L678" s="142">
        <v>0</v>
      </c>
      <c r="M678" s="142">
        <v>0</v>
      </c>
      <c r="N678" s="142">
        <v>0</v>
      </c>
      <c r="O678" s="142">
        <v>0</v>
      </c>
      <c r="P678" s="142">
        <v>0</v>
      </c>
      <c r="Q678" s="142">
        <v>0</v>
      </c>
      <c r="R678" s="142" t="s">
        <v>61</v>
      </c>
      <c r="S678" s="142">
        <v>0</v>
      </c>
      <c r="T678" s="143">
        <v>0</v>
      </c>
      <c r="U678" s="144"/>
      <c r="V678" s="144"/>
      <c r="W678" s="144"/>
      <c r="X678" s="144"/>
      <c r="Y678" s="142">
        <v>0</v>
      </c>
      <c r="Z678" s="142">
        <v>0</v>
      </c>
      <c r="AA678" s="142">
        <v>0</v>
      </c>
      <c r="AB678" s="142">
        <v>0</v>
      </c>
      <c r="AC678" s="142">
        <v>0</v>
      </c>
      <c r="AD678" s="142">
        <v>0</v>
      </c>
      <c r="AE678" s="142">
        <v>0</v>
      </c>
      <c r="AF678" s="142">
        <v>0</v>
      </c>
      <c r="AG678" s="144">
        <v>0</v>
      </c>
      <c r="AH678" s="142">
        <v>0</v>
      </c>
      <c r="AI678" s="142">
        <v>0</v>
      </c>
      <c r="AJ678" s="144">
        <v>0</v>
      </c>
      <c r="AK678" s="144">
        <v>0</v>
      </c>
      <c r="AL678" s="143">
        <v>0</v>
      </c>
      <c r="AM678" s="144"/>
      <c r="AN678" s="144"/>
      <c r="AO678" s="144"/>
      <c r="AP678" s="144"/>
      <c r="AQ678" s="142">
        <v>0</v>
      </c>
      <c r="AR678" s="142">
        <v>0</v>
      </c>
      <c r="AS678" s="142">
        <v>0</v>
      </c>
      <c r="AT678" s="142">
        <v>0</v>
      </c>
      <c r="AU678" s="142">
        <v>0</v>
      </c>
      <c r="AV678" s="142">
        <v>0</v>
      </c>
      <c r="AW678" s="142">
        <v>0</v>
      </c>
      <c r="AX678" s="142">
        <v>0</v>
      </c>
      <c r="AY678" s="144">
        <v>0</v>
      </c>
      <c r="AZ678" s="142">
        <v>0</v>
      </c>
      <c r="BA678" s="142">
        <v>0</v>
      </c>
      <c r="BB678" s="144">
        <v>0</v>
      </c>
      <c r="BC678" s="144">
        <v>0</v>
      </c>
      <c r="BD678" s="143">
        <v>0</v>
      </c>
      <c r="BE678" s="144"/>
      <c r="BF678" s="144"/>
      <c r="BG678" s="144"/>
      <c r="BH678" s="144"/>
      <c r="BI678" s="142">
        <v>0</v>
      </c>
      <c r="BJ678" s="142">
        <v>0</v>
      </c>
      <c r="BK678" s="142">
        <v>0</v>
      </c>
      <c r="BL678" s="142">
        <v>0</v>
      </c>
      <c r="BM678" s="142">
        <v>0</v>
      </c>
      <c r="BN678" s="142">
        <v>0</v>
      </c>
      <c r="BO678" s="142">
        <v>0</v>
      </c>
      <c r="BP678" s="142">
        <v>0</v>
      </c>
      <c r="BQ678" s="144">
        <v>0</v>
      </c>
      <c r="BR678" s="142">
        <v>0</v>
      </c>
      <c r="BS678" s="142">
        <v>0</v>
      </c>
      <c r="BT678" s="144">
        <v>0</v>
      </c>
      <c r="BU678" s="144">
        <v>0</v>
      </c>
      <c r="BV678" s="143">
        <v>0</v>
      </c>
      <c r="BW678" s="144"/>
      <c r="BX678" s="144"/>
      <c r="BY678" s="144"/>
      <c r="BZ678" s="144"/>
      <c r="CA678" s="142">
        <v>0</v>
      </c>
      <c r="CB678" s="142">
        <v>0</v>
      </c>
      <c r="CC678" s="142">
        <v>0</v>
      </c>
      <c r="CD678" s="142">
        <v>0</v>
      </c>
      <c r="CE678" s="142">
        <v>0</v>
      </c>
      <c r="CF678" s="142">
        <v>0</v>
      </c>
      <c r="CG678" s="142">
        <v>0</v>
      </c>
      <c r="CH678" s="142">
        <v>0</v>
      </c>
      <c r="CI678" s="144">
        <v>0</v>
      </c>
      <c r="CJ678" s="142">
        <v>0</v>
      </c>
      <c r="CK678" s="142">
        <v>0</v>
      </c>
      <c r="CL678" s="144">
        <v>0</v>
      </c>
      <c r="CM678" s="144">
        <v>0</v>
      </c>
      <c r="CN678" s="143">
        <v>0</v>
      </c>
      <c r="CO678" s="144"/>
      <c r="CP678" s="144"/>
      <c r="CQ678" s="144"/>
      <c r="CR678" s="144"/>
      <c r="CS678" s="142">
        <v>0</v>
      </c>
      <c r="CT678" s="142">
        <v>0</v>
      </c>
      <c r="CU678" s="142">
        <v>0</v>
      </c>
      <c r="CV678" s="142">
        <v>0</v>
      </c>
      <c r="CW678" s="142">
        <v>0</v>
      </c>
      <c r="CX678" s="142">
        <v>0</v>
      </c>
      <c r="CY678" s="142">
        <v>0</v>
      </c>
      <c r="CZ678" s="142">
        <v>0</v>
      </c>
      <c r="DA678" s="144">
        <v>0</v>
      </c>
      <c r="DB678" s="142">
        <v>0</v>
      </c>
      <c r="DC678" s="142">
        <v>0</v>
      </c>
      <c r="DD678" s="144">
        <v>0</v>
      </c>
      <c r="DE678" s="144">
        <v>0</v>
      </c>
      <c r="DF678" s="143">
        <v>0</v>
      </c>
    </row>
    <row r="679" spans="1:110" ht="12.75" hidden="1" customHeight="1" outlineLevel="2" x14ac:dyDescent="0.25">
      <c r="A679" s="141" t="s">
        <v>451</v>
      </c>
      <c r="B679" s="141" t="s">
        <v>740</v>
      </c>
      <c r="C679" s="141"/>
      <c r="D679" s="141"/>
      <c r="E679" s="141"/>
      <c r="F679" s="142">
        <v>0</v>
      </c>
      <c r="G679" s="142">
        <v>0</v>
      </c>
      <c r="H679" s="142">
        <v>0</v>
      </c>
      <c r="I679" s="142">
        <v>0</v>
      </c>
      <c r="J679" s="142">
        <v>0</v>
      </c>
      <c r="K679" s="142">
        <v>0</v>
      </c>
      <c r="L679" s="142">
        <v>0</v>
      </c>
      <c r="M679" s="142">
        <v>0</v>
      </c>
      <c r="N679" s="142">
        <v>0</v>
      </c>
      <c r="O679" s="142">
        <v>0</v>
      </c>
      <c r="P679" s="142">
        <v>0</v>
      </c>
      <c r="Q679" s="142">
        <v>0</v>
      </c>
      <c r="R679" s="142" t="s">
        <v>61</v>
      </c>
      <c r="S679" s="142">
        <v>0</v>
      </c>
      <c r="T679" s="143">
        <v>0</v>
      </c>
      <c r="U679" s="144"/>
      <c r="V679" s="144"/>
      <c r="W679" s="144"/>
      <c r="X679" s="144"/>
      <c r="Y679" s="142">
        <v>0</v>
      </c>
      <c r="Z679" s="142">
        <v>0</v>
      </c>
      <c r="AA679" s="142">
        <v>0</v>
      </c>
      <c r="AB679" s="142">
        <v>0</v>
      </c>
      <c r="AC679" s="142">
        <v>0</v>
      </c>
      <c r="AD679" s="142">
        <v>0</v>
      </c>
      <c r="AE679" s="142">
        <v>0</v>
      </c>
      <c r="AF679" s="142">
        <v>0</v>
      </c>
      <c r="AG679" s="144">
        <v>0</v>
      </c>
      <c r="AH679" s="142">
        <v>0</v>
      </c>
      <c r="AI679" s="142">
        <v>0</v>
      </c>
      <c r="AJ679" s="144">
        <v>0</v>
      </c>
      <c r="AK679" s="144">
        <v>0</v>
      </c>
      <c r="AL679" s="143">
        <v>0</v>
      </c>
      <c r="AM679" s="144"/>
      <c r="AN679" s="144"/>
      <c r="AO679" s="144"/>
      <c r="AP679" s="144"/>
      <c r="AQ679" s="142">
        <v>0</v>
      </c>
      <c r="AR679" s="142">
        <v>0</v>
      </c>
      <c r="AS679" s="142">
        <v>0</v>
      </c>
      <c r="AT679" s="142">
        <v>0</v>
      </c>
      <c r="AU679" s="142">
        <v>0</v>
      </c>
      <c r="AV679" s="142">
        <v>0</v>
      </c>
      <c r="AW679" s="142">
        <v>0</v>
      </c>
      <c r="AX679" s="142">
        <v>0</v>
      </c>
      <c r="AY679" s="144">
        <v>0</v>
      </c>
      <c r="AZ679" s="142">
        <v>0</v>
      </c>
      <c r="BA679" s="142">
        <v>0</v>
      </c>
      <c r="BB679" s="144">
        <v>0</v>
      </c>
      <c r="BC679" s="144">
        <v>0</v>
      </c>
      <c r="BD679" s="143">
        <v>0</v>
      </c>
      <c r="BE679" s="144"/>
      <c r="BF679" s="144"/>
      <c r="BG679" s="144"/>
      <c r="BH679" s="144"/>
      <c r="BI679" s="142">
        <v>0</v>
      </c>
      <c r="BJ679" s="142">
        <v>0</v>
      </c>
      <c r="BK679" s="142">
        <v>0</v>
      </c>
      <c r="BL679" s="142">
        <v>0</v>
      </c>
      <c r="BM679" s="142">
        <v>0</v>
      </c>
      <c r="BN679" s="142">
        <v>0</v>
      </c>
      <c r="BO679" s="142">
        <v>0</v>
      </c>
      <c r="BP679" s="142">
        <v>0</v>
      </c>
      <c r="BQ679" s="144">
        <v>0</v>
      </c>
      <c r="BR679" s="142">
        <v>0</v>
      </c>
      <c r="BS679" s="142">
        <v>0</v>
      </c>
      <c r="BT679" s="144">
        <v>0</v>
      </c>
      <c r="BU679" s="144">
        <v>0</v>
      </c>
      <c r="BV679" s="143">
        <v>0</v>
      </c>
      <c r="BW679" s="144"/>
      <c r="BX679" s="144"/>
      <c r="BY679" s="144"/>
      <c r="BZ679" s="144"/>
      <c r="CA679" s="142">
        <v>0</v>
      </c>
      <c r="CB679" s="142">
        <v>0</v>
      </c>
      <c r="CC679" s="142">
        <v>0</v>
      </c>
      <c r="CD679" s="142">
        <v>0</v>
      </c>
      <c r="CE679" s="142">
        <v>0</v>
      </c>
      <c r="CF679" s="142">
        <v>0</v>
      </c>
      <c r="CG679" s="142">
        <v>0</v>
      </c>
      <c r="CH679" s="142">
        <v>0</v>
      </c>
      <c r="CI679" s="144">
        <v>0</v>
      </c>
      <c r="CJ679" s="142">
        <v>0</v>
      </c>
      <c r="CK679" s="142">
        <v>0</v>
      </c>
      <c r="CL679" s="144">
        <v>0</v>
      </c>
      <c r="CM679" s="144">
        <v>0</v>
      </c>
      <c r="CN679" s="143">
        <v>0</v>
      </c>
      <c r="CO679" s="144"/>
      <c r="CP679" s="144"/>
      <c r="CQ679" s="144"/>
      <c r="CR679" s="144"/>
      <c r="CS679" s="142">
        <v>0</v>
      </c>
      <c r="CT679" s="142">
        <v>0</v>
      </c>
      <c r="CU679" s="142">
        <v>0</v>
      </c>
      <c r="CV679" s="142">
        <v>0</v>
      </c>
      <c r="CW679" s="142">
        <v>0</v>
      </c>
      <c r="CX679" s="142">
        <v>0</v>
      </c>
      <c r="CY679" s="142">
        <v>0</v>
      </c>
      <c r="CZ679" s="142">
        <v>0</v>
      </c>
      <c r="DA679" s="144">
        <v>0</v>
      </c>
      <c r="DB679" s="142">
        <v>0</v>
      </c>
      <c r="DC679" s="142">
        <v>0</v>
      </c>
      <c r="DD679" s="144">
        <v>0</v>
      </c>
      <c r="DE679" s="144">
        <v>0</v>
      </c>
      <c r="DF679" s="143">
        <v>0</v>
      </c>
    </row>
    <row r="680" spans="1:110" ht="12.75" hidden="1" customHeight="1" outlineLevel="2" x14ac:dyDescent="0.25">
      <c r="A680" s="141" t="s">
        <v>451</v>
      </c>
      <c r="B680" s="141" t="s">
        <v>740</v>
      </c>
      <c r="C680" s="141"/>
      <c r="D680" s="141"/>
      <c r="E680" s="141"/>
      <c r="F680" s="142">
        <v>0</v>
      </c>
      <c r="G680" s="142">
        <v>0</v>
      </c>
      <c r="H680" s="142">
        <v>0</v>
      </c>
      <c r="I680" s="142">
        <v>0</v>
      </c>
      <c r="J680" s="142">
        <v>0</v>
      </c>
      <c r="K680" s="142">
        <v>0</v>
      </c>
      <c r="L680" s="142">
        <v>0</v>
      </c>
      <c r="M680" s="142">
        <v>0</v>
      </c>
      <c r="N680" s="142">
        <v>0</v>
      </c>
      <c r="O680" s="142">
        <v>0</v>
      </c>
      <c r="P680" s="142">
        <v>0</v>
      </c>
      <c r="Q680" s="142">
        <v>0</v>
      </c>
      <c r="R680" s="142" t="s">
        <v>61</v>
      </c>
      <c r="S680" s="142">
        <v>0</v>
      </c>
      <c r="T680" s="143">
        <v>0</v>
      </c>
      <c r="U680" s="144"/>
      <c r="V680" s="144"/>
      <c r="W680" s="144"/>
      <c r="X680" s="144"/>
      <c r="Y680" s="142">
        <v>0</v>
      </c>
      <c r="Z680" s="142">
        <v>0</v>
      </c>
      <c r="AA680" s="142">
        <v>0</v>
      </c>
      <c r="AB680" s="142">
        <v>0</v>
      </c>
      <c r="AC680" s="142">
        <v>0</v>
      </c>
      <c r="AD680" s="142">
        <v>0</v>
      </c>
      <c r="AE680" s="142">
        <v>0</v>
      </c>
      <c r="AF680" s="142">
        <v>0</v>
      </c>
      <c r="AG680" s="144">
        <v>0</v>
      </c>
      <c r="AH680" s="142">
        <v>0</v>
      </c>
      <c r="AI680" s="142">
        <v>0</v>
      </c>
      <c r="AJ680" s="144">
        <v>0</v>
      </c>
      <c r="AK680" s="144">
        <v>0</v>
      </c>
      <c r="AL680" s="143">
        <v>0</v>
      </c>
      <c r="AM680" s="144"/>
      <c r="AN680" s="144"/>
      <c r="AO680" s="144"/>
      <c r="AP680" s="144"/>
      <c r="AQ680" s="142">
        <v>0</v>
      </c>
      <c r="AR680" s="142">
        <v>0</v>
      </c>
      <c r="AS680" s="142">
        <v>0</v>
      </c>
      <c r="AT680" s="142">
        <v>0</v>
      </c>
      <c r="AU680" s="142">
        <v>0</v>
      </c>
      <c r="AV680" s="142">
        <v>0</v>
      </c>
      <c r="AW680" s="142">
        <v>0</v>
      </c>
      <c r="AX680" s="142">
        <v>0</v>
      </c>
      <c r="AY680" s="144">
        <v>0</v>
      </c>
      <c r="AZ680" s="142">
        <v>0</v>
      </c>
      <c r="BA680" s="142">
        <v>0</v>
      </c>
      <c r="BB680" s="144">
        <v>0</v>
      </c>
      <c r="BC680" s="144">
        <v>0</v>
      </c>
      <c r="BD680" s="143">
        <v>0</v>
      </c>
      <c r="BE680" s="144"/>
      <c r="BF680" s="144"/>
      <c r="BG680" s="144"/>
      <c r="BH680" s="144"/>
      <c r="BI680" s="142">
        <v>0</v>
      </c>
      <c r="BJ680" s="142">
        <v>0</v>
      </c>
      <c r="BK680" s="142">
        <v>0</v>
      </c>
      <c r="BL680" s="142">
        <v>0</v>
      </c>
      <c r="BM680" s="142">
        <v>0</v>
      </c>
      <c r="BN680" s="142">
        <v>0</v>
      </c>
      <c r="BO680" s="142">
        <v>0</v>
      </c>
      <c r="BP680" s="142">
        <v>0</v>
      </c>
      <c r="BQ680" s="144">
        <v>0</v>
      </c>
      <c r="BR680" s="142">
        <v>0</v>
      </c>
      <c r="BS680" s="142">
        <v>0</v>
      </c>
      <c r="BT680" s="144">
        <v>0</v>
      </c>
      <c r="BU680" s="144">
        <v>0</v>
      </c>
      <c r="BV680" s="143">
        <v>0</v>
      </c>
      <c r="BW680" s="144"/>
      <c r="BX680" s="144"/>
      <c r="BY680" s="144"/>
      <c r="BZ680" s="144"/>
      <c r="CA680" s="142">
        <v>0</v>
      </c>
      <c r="CB680" s="142">
        <v>0</v>
      </c>
      <c r="CC680" s="142">
        <v>0</v>
      </c>
      <c r="CD680" s="142">
        <v>0</v>
      </c>
      <c r="CE680" s="142">
        <v>0</v>
      </c>
      <c r="CF680" s="142">
        <v>0</v>
      </c>
      <c r="CG680" s="142">
        <v>0</v>
      </c>
      <c r="CH680" s="142">
        <v>0</v>
      </c>
      <c r="CI680" s="144">
        <v>0</v>
      </c>
      <c r="CJ680" s="142">
        <v>0</v>
      </c>
      <c r="CK680" s="142">
        <v>0</v>
      </c>
      <c r="CL680" s="144">
        <v>0</v>
      </c>
      <c r="CM680" s="144">
        <v>0</v>
      </c>
      <c r="CN680" s="143">
        <v>0</v>
      </c>
      <c r="CO680" s="144"/>
      <c r="CP680" s="144"/>
      <c r="CQ680" s="144"/>
      <c r="CR680" s="144"/>
      <c r="CS680" s="142">
        <v>0</v>
      </c>
      <c r="CT680" s="142">
        <v>0</v>
      </c>
      <c r="CU680" s="142">
        <v>0</v>
      </c>
      <c r="CV680" s="142">
        <v>0</v>
      </c>
      <c r="CW680" s="142">
        <v>0</v>
      </c>
      <c r="CX680" s="142">
        <v>0</v>
      </c>
      <c r="CY680" s="142">
        <v>0</v>
      </c>
      <c r="CZ680" s="142">
        <v>0</v>
      </c>
      <c r="DA680" s="144">
        <v>0</v>
      </c>
      <c r="DB680" s="142">
        <v>0</v>
      </c>
      <c r="DC680" s="142">
        <v>0</v>
      </c>
      <c r="DD680" s="144">
        <v>0</v>
      </c>
      <c r="DE680" s="144">
        <v>0</v>
      </c>
      <c r="DF680" s="143">
        <v>0</v>
      </c>
    </row>
    <row r="681" spans="1:110" ht="12.75" hidden="1" customHeight="1" outlineLevel="2" x14ac:dyDescent="0.25">
      <c r="A681" s="141" t="s">
        <v>451</v>
      </c>
      <c r="B681" s="141" t="s">
        <v>740</v>
      </c>
      <c r="C681" s="141"/>
      <c r="D681" s="141"/>
      <c r="E681" s="141"/>
      <c r="F681" s="142">
        <v>0</v>
      </c>
      <c r="G681" s="142">
        <v>0</v>
      </c>
      <c r="H681" s="142">
        <v>0</v>
      </c>
      <c r="I681" s="142">
        <v>0</v>
      </c>
      <c r="J681" s="142">
        <v>0</v>
      </c>
      <c r="K681" s="142">
        <v>0</v>
      </c>
      <c r="L681" s="142">
        <v>0</v>
      </c>
      <c r="M681" s="142">
        <v>0</v>
      </c>
      <c r="N681" s="142">
        <v>0</v>
      </c>
      <c r="O681" s="142">
        <v>0</v>
      </c>
      <c r="P681" s="142">
        <v>0</v>
      </c>
      <c r="Q681" s="142">
        <v>0</v>
      </c>
      <c r="R681" s="142" t="s">
        <v>61</v>
      </c>
      <c r="S681" s="142">
        <v>0</v>
      </c>
      <c r="T681" s="143">
        <v>0</v>
      </c>
      <c r="U681" s="144"/>
      <c r="V681" s="144"/>
      <c r="W681" s="144"/>
      <c r="X681" s="144"/>
      <c r="Y681" s="142">
        <v>0</v>
      </c>
      <c r="Z681" s="142">
        <v>0</v>
      </c>
      <c r="AA681" s="142">
        <v>0</v>
      </c>
      <c r="AB681" s="142">
        <v>0</v>
      </c>
      <c r="AC681" s="142">
        <v>0</v>
      </c>
      <c r="AD681" s="142">
        <v>0</v>
      </c>
      <c r="AE681" s="142">
        <v>0</v>
      </c>
      <c r="AF681" s="142">
        <v>0</v>
      </c>
      <c r="AG681" s="144">
        <v>0</v>
      </c>
      <c r="AH681" s="142">
        <v>0</v>
      </c>
      <c r="AI681" s="142">
        <v>0</v>
      </c>
      <c r="AJ681" s="144">
        <v>0</v>
      </c>
      <c r="AK681" s="144">
        <v>0</v>
      </c>
      <c r="AL681" s="143">
        <v>0</v>
      </c>
      <c r="AM681" s="144"/>
      <c r="AN681" s="144"/>
      <c r="AO681" s="144"/>
      <c r="AP681" s="144"/>
      <c r="AQ681" s="142">
        <v>0</v>
      </c>
      <c r="AR681" s="142">
        <v>0</v>
      </c>
      <c r="AS681" s="142">
        <v>0</v>
      </c>
      <c r="AT681" s="142">
        <v>0</v>
      </c>
      <c r="AU681" s="142">
        <v>0</v>
      </c>
      <c r="AV681" s="142">
        <v>0</v>
      </c>
      <c r="AW681" s="142">
        <v>0</v>
      </c>
      <c r="AX681" s="142">
        <v>0</v>
      </c>
      <c r="AY681" s="144">
        <v>0</v>
      </c>
      <c r="AZ681" s="142">
        <v>0</v>
      </c>
      <c r="BA681" s="142">
        <v>0</v>
      </c>
      <c r="BB681" s="144">
        <v>0</v>
      </c>
      <c r="BC681" s="144">
        <v>0</v>
      </c>
      <c r="BD681" s="143">
        <v>0</v>
      </c>
      <c r="BE681" s="144"/>
      <c r="BF681" s="144"/>
      <c r="BG681" s="144"/>
      <c r="BH681" s="144"/>
      <c r="BI681" s="142">
        <v>0</v>
      </c>
      <c r="BJ681" s="142">
        <v>0</v>
      </c>
      <c r="BK681" s="142">
        <v>0</v>
      </c>
      <c r="BL681" s="142">
        <v>0</v>
      </c>
      <c r="BM681" s="142">
        <v>0</v>
      </c>
      <c r="BN681" s="142">
        <v>0</v>
      </c>
      <c r="BO681" s="142">
        <v>0</v>
      </c>
      <c r="BP681" s="142">
        <v>0</v>
      </c>
      <c r="BQ681" s="144">
        <v>0</v>
      </c>
      <c r="BR681" s="142">
        <v>0</v>
      </c>
      <c r="BS681" s="142">
        <v>0</v>
      </c>
      <c r="BT681" s="144">
        <v>0</v>
      </c>
      <c r="BU681" s="144">
        <v>0</v>
      </c>
      <c r="BV681" s="143">
        <v>0</v>
      </c>
      <c r="BW681" s="144"/>
      <c r="BX681" s="144"/>
      <c r="BY681" s="144"/>
      <c r="BZ681" s="144"/>
      <c r="CA681" s="142">
        <v>0</v>
      </c>
      <c r="CB681" s="142">
        <v>0</v>
      </c>
      <c r="CC681" s="142">
        <v>0</v>
      </c>
      <c r="CD681" s="142">
        <v>0</v>
      </c>
      <c r="CE681" s="142">
        <v>0</v>
      </c>
      <c r="CF681" s="142">
        <v>0</v>
      </c>
      <c r="CG681" s="142">
        <v>0</v>
      </c>
      <c r="CH681" s="142">
        <v>0</v>
      </c>
      <c r="CI681" s="144">
        <v>0</v>
      </c>
      <c r="CJ681" s="142">
        <v>0</v>
      </c>
      <c r="CK681" s="142">
        <v>0</v>
      </c>
      <c r="CL681" s="144">
        <v>0</v>
      </c>
      <c r="CM681" s="144">
        <v>0</v>
      </c>
      <c r="CN681" s="143">
        <v>0</v>
      </c>
      <c r="CO681" s="144"/>
      <c r="CP681" s="144"/>
      <c r="CQ681" s="144"/>
      <c r="CR681" s="144"/>
      <c r="CS681" s="142">
        <v>0</v>
      </c>
      <c r="CT681" s="142">
        <v>0</v>
      </c>
      <c r="CU681" s="142">
        <v>0</v>
      </c>
      <c r="CV681" s="142">
        <v>0</v>
      </c>
      <c r="CW681" s="142">
        <v>0</v>
      </c>
      <c r="CX681" s="142">
        <v>0</v>
      </c>
      <c r="CY681" s="142">
        <v>0</v>
      </c>
      <c r="CZ681" s="142">
        <v>0</v>
      </c>
      <c r="DA681" s="144">
        <v>0</v>
      </c>
      <c r="DB681" s="142">
        <v>0</v>
      </c>
      <c r="DC681" s="142">
        <v>0</v>
      </c>
      <c r="DD681" s="144">
        <v>0</v>
      </c>
      <c r="DE681" s="144">
        <v>0</v>
      </c>
      <c r="DF681" s="143">
        <v>0</v>
      </c>
    </row>
    <row r="682" spans="1:110" ht="12.75" hidden="1" customHeight="1" outlineLevel="2" x14ac:dyDescent="0.25">
      <c r="A682" s="141" t="s">
        <v>451</v>
      </c>
      <c r="B682" s="141" t="s">
        <v>740</v>
      </c>
      <c r="C682" s="141"/>
      <c r="D682" s="141"/>
      <c r="E682" s="141"/>
      <c r="F682" s="142">
        <v>0</v>
      </c>
      <c r="G682" s="142">
        <v>0</v>
      </c>
      <c r="H682" s="142">
        <v>0</v>
      </c>
      <c r="I682" s="142">
        <v>0</v>
      </c>
      <c r="J682" s="142">
        <v>0</v>
      </c>
      <c r="K682" s="142">
        <v>0</v>
      </c>
      <c r="L682" s="142">
        <v>0</v>
      </c>
      <c r="M682" s="142">
        <v>0</v>
      </c>
      <c r="N682" s="142">
        <v>0</v>
      </c>
      <c r="O682" s="142">
        <v>0</v>
      </c>
      <c r="P682" s="142">
        <v>0</v>
      </c>
      <c r="Q682" s="142">
        <v>0</v>
      </c>
      <c r="R682" s="142" t="s">
        <v>61</v>
      </c>
      <c r="S682" s="142">
        <v>0</v>
      </c>
      <c r="T682" s="143">
        <v>0</v>
      </c>
      <c r="U682" s="144"/>
      <c r="V682" s="144"/>
      <c r="W682" s="144"/>
      <c r="X682" s="144"/>
      <c r="Y682" s="142">
        <v>0</v>
      </c>
      <c r="Z682" s="142">
        <v>0</v>
      </c>
      <c r="AA682" s="142">
        <v>0</v>
      </c>
      <c r="AB682" s="142">
        <v>0</v>
      </c>
      <c r="AC682" s="142">
        <v>0</v>
      </c>
      <c r="AD682" s="142">
        <v>0</v>
      </c>
      <c r="AE682" s="142">
        <v>0</v>
      </c>
      <c r="AF682" s="142">
        <v>0</v>
      </c>
      <c r="AG682" s="144">
        <v>0</v>
      </c>
      <c r="AH682" s="142">
        <v>0</v>
      </c>
      <c r="AI682" s="142">
        <v>0</v>
      </c>
      <c r="AJ682" s="144">
        <v>0</v>
      </c>
      <c r="AK682" s="144">
        <v>0</v>
      </c>
      <c r="AL682" s="143">
        <v>0</v>
      </c>
      <c r="AM682" s="144"/>
      <c r="AN682" s="144"/>
      <c r="AO682" s="144"/>
      <c r="AP682" s="144"/>
      <c r="AQ682" s="142">
        <v>0</v>
      </c>
      <c r="AR682" s="142">
        <v>0</v>
      </c>
      <c r="AS682" s="142">
        <v>0</v>
      </c>
      <c r="AT682" s="142">
        <v>0</v>
      </c>
      <c r="AU682" s="142">
        <v>0</v>
      </c>
      <c r="AV682" s="142">
        <v>0</v>
      </c>
      <c r="AW682" s="142">
        <v>0</v>
      </c>
      <c r="AX682" s="142">
        <v>0</v>
      </c>
      <c r="AY682" s="144">
        <v>0</v>
      </c>
      <c r="AZ682" s="142">
        <v>0</v>
      </c>
      <c r="BA682" s="142">
        <v>0</v>
      </c>
      <c r="BB682" s="144">
        <v>0</v>
      </c>
      <c r="BC682" s="144">
        <v>0</v>
      </c>
      <c r="BD682" s="143">
        <v>0</v>
      </c>
      <c r="BE682" s="144"/>
      <c r="BF682" s="144"/>
      <c r="BG682" s="144"/>
      <c r="BH682" s="144"/>
      <c r="BI682" s="142">
        <v>0</v>
      </c>
      <c r="BJ682" s="142">
        <v>0</v>
      </c>
      <c r="BK682" s="142">
        <v>0</v>
      </c>
      <c r="BL682" s="142">
        <v>0</v>
      </c>
      <c r="BM682" s="142">
        <v>0</v>
      </c>
      <c r="BN682" s="142">
        <v>0</v>
      </c>
      <c r="BO682" s="142">
        <v>0</v>
      </c>
      <c r="BP682" s="142">
        <v>0</v>
      </c>
      <c r="BQ682" s="144">
        <v>0</v>
      </c>
      <c r="BR682" s="142">
        <v>0</v>
      </c>
      <c r="BS682" s="142">
        <v>0</v>
      </c>
      <c r="BT682" s="144">
        <v>0</v>
      </c>
      <c r="BU682" s="144">
        <v>0</v>
      </c>
      <c r="BV682" s="143">
        <v>0</v>
      </c>
      <c r="BW682" s="144"/>
      <c r="BX682" s="144"/>
      <c r="BY682" s="144"/>
      <c r="BZ682" s="144"/>
      <c r="CA682" s="142">
        <v>0</v>
      </c>
      <c r="CB682" s="142">
        <v>0</v>
      </c>
      <c r="CC682" s="142">
        <v>0</v>
      </c>
      <c r="CD682" s="142">
        <v>0</v>
      </c>
      <c r="CE682" s="142">
        <v>0</v>
      </c>
      <c r="CF682" s="142">
        <v>0</v>
      </c>
      <c r="CG682" s="142">
        <v>0</v>
      </c>
      <c r="CH682" s="142">
        <v>0</v>
      </c>
      <c r="CI682" s="144">
        <v>0</v>
      </c>
      <c r="CJ682" s="142">
        <v>0</v>
      </c>
      <c r="CK682" s="142">
        <v>0</v>
      </c>
      <c r="CL682" s="144">
        <v>0</v>
      </c>
      <c r="CM682" s="144">
        <v>0</v>
      </c>
      <c r="CN682" s="143">
        <v>0</v>
      </c>
      <c r="CO682" s="144"/>
      <c r="CP682" s="144"/>
      <c r="CQ682" s="144"/>
      <c r="CR682" s="144"/>
      <c r="CS682" s="142">
        <v>0</v>
      </c>
      <c r="CT682" s="142">
        <v>0</v>
      </c>
      <c r="CU682" s="142">
        <v>0</v>
      </c>
      <c r="CV682" s="142">
        <v>0</v>
      </c>
      <c r="CW682" s="142">
        <v>0</v>
      </c>
      <c r="CX682" s="142">
        <v>0</v>
      </c>
      <c r="CY682" s="142">
        <v>0</v>
      </c>
      <c r="CZ682" s="142">
        <v>0</v>
      </c>
      <c r="DA682" s="144">
        <v>0</v>
      </c>
      <c r="DB682" s="142">
        <v>0</v>
      </c>
      <c r="DC682" s="142">
        <v>0</v>
      </c>
      <c r="DD682" s="144">
        <v>0</v>
      </c>
      <c r="DE682" s="144">
        <v>0</v>
      </c>
      <c r="DF682" s="143">
        <v>0</v>
      </c>
    </row>
    <row r="683" spans="1:110" ht="12.75" hidden="1" customHeight="1" outlineLevel="2" x14ac:dyDescent="0.25">
      <c r="A683" s="141" t="s">
        <v>451</v>
      </c>
      <c r="B683" s="141" t="s">
        <v>740</v>
      </c>
      <c r="C683" s="141"/>
      <c r="D683" s="141"/>
      <c r="E683" s="141"/>
      <c r="F683" s="142">
        <v>0</v>
      </c>
      <c r="G683" s="142">
        <v>0</v>
      </c>
      <c r="H683" s="142">
        <v>0</v>
      </c>
      <c r="I683" s="142">
        <v>0</v>
      </c>
      <c r="J683" s="142">
        <v>0</v>
      </c>
      <c r="K683" s="142">
        <v>0</v>
      </c>
      <c r="L683" s="142">
        <v>0</v>
      </c>
      <c r="M683" s="142">
        <v>0</v>
      </c>
      <c r="N683" s="142">
        <v>0</v>
      </c>
      <c r="O683" s="142">
        <v>0</v>
      </c>
      <c r="P683" s="142">
        <v>0</v>
      </c>
      <c r="Q683" s="142">
        <v>0</v>
      </c>
      <c r="R683" s="142" t="s">
        <v>61</v>
      </c>
      <c r="S683" s="142">
        <v>0</v>
      </c>
      <c r="T683" s="143">
        <v>0</v>
      </c>
      <c r="U683" s="144"/>
      <c r="V683" s="144"/>
      <c r="W683" s="144"/>
      <c r="X683" s="144"/>
      <c r="Y683" s="142">
        <v>0</v>
      </c>
      <c r="Z683" s="142">
        <v>0</v>
      </c>
      <c r="AA683" s="142">
        <v>0</v>
      </c>
      <c r="AB683" s="142">
        <v>0</v>
      </c>
      <c r="AC683" s="142">
        <v>0</v>
      </c>
      <c r="AD683" s="142">
        <v>0</v>
      </c>
      <c r="AE683" s="142">
        <v>0</v>
      </c>
      <c r="AF683" s="142">
        <v>0</v>
      </c>
      <c r="AG683" s="144">
        <v>0</v>
      </c>
      <c r="AH683" s="142">
        <v>0</v>
      </c>
      <c r="AI683" s="142">
        <v>0</v>
      </c>
      <c r="AJ683" s="144">
        <v>0</v>
      </c>
      <c r="AK683" s="144">
        <v>0</v>
      </c>
      <c r="AL683" s="143">
        <v>0</v>
      </c>
      <c r="AM683" s="144"/>
      <c r="AN683" s="144"/>
      <c r="AO683" s="144"/>
      <c r="AP683" s="144"/>
      <c r="AQ683" s="142">
        <v>0</v>
      </c>
      <c r="AR683" s="142">
        <v>0</v>
      </c>
      <c r="AS683" s="142">
        <v>0</v>
      </c>
      <c r="AT683" s="142">
        <v>0</v>
      </c>
      <c r="AU683" s="142">
        <v>0</v>
      </c>
      <c r="AV683" s="142">
        <v>0</v>
      </c>
      <c r="AW683" s="142">
        <v>0</v>
      </c>
      <c r="AX683" s="142">
        <v>0</v>
      </c>
      <c r="AY683" s="144">
        <v>0</v>
      </c>
      <c r="AZ683" s="142">
        <v>0</v>
      </c>
      <c r="BA683" s="142">
        <v>0</v>
      </c>
      <c r="BB683" s="144">
        <v>0</v>
      </c>
      <c r="BC683" s="144">
        <v>0</v>
      </c>
      <c r="BD683" s="143">
        <v>0</v>
      </c>
      <c r="BE683" s="144"/>
      <c r="BF683" s="144"/>
      <c r="BG683" s="144"/>
      <c r="BH683" s="144"/>
      <c r="BI683" s="142">
        <v>0</v>
      </c>
      <c r="BJ683" s="142">
        <v>0</v>
      </c>
      <c r="BK683" s="142">
        <v>0</v>
      </c>
      <c r="BL683" s="142">
        <v>0</v>
      </c>
      <c r="BM683" s="142">
        <v>0</v>
      </c>
      <c r="BN683" s="142">
        <v>0</v>
      </c>
      <c r="BO683" s="142">
        <v>0</v>
      </c>
      <c r="BP683" s="142">
        <v>0</v>
      </c>
      <c r="BQ683" s="144">
        <v>0</v>
      </c>
      <c r="BR683" s="142">
        <v>0</v>
      </c>
      <c r="BS683" s="142">
        <v>0</v>
      </c>
      <c r="BT683" s="144">
        <v>0</v>
      </c>
      <c r="BU683" s="144">
        <v>0</v>
      </c>
      <c r="BV683" s="143">
        <v>0</v>
      </c>
      <c r="BW683" s="144"/>
      <c r="BX683" s="144"/>
      <c r="BY683" s="144"/>
      <c r="BZ683" s="144"/>
      <c r="CA683" s="142">
        <v>0</v>
      </c>
      <c r="CB683" s="142">
        <v>0</v>
      </c>
      <c r="CC683" s="142">
        <v>0</v>
      </c>
      <c r="CD683" s="142">
        <v>0</v>
      </c>
      <c r="CE683" s="142">
        <v>0</v>
      </c>
      <c r="CF683" s="142">
        <v>0</v>
      </c>
      <c r="CG683" s="142">
        <v>0</v>
      </c>
      <c r="CH683" s="142">
        <v>0</v>
      </c>
      <c r="CI683" s="144">
        <v>0</v>
      </c>
      <c r="CJ683" s="142">
        <v>0</v>
      </c>
      <c r="CK683" s="142">
        <v>0</v>
      </c>
      <c r="CL683" s="144">
        <v>0</v>
      </c>
      <c r="CM683" s="144">
        <v>0</v>
      </c>
      <c r="CN683" s="143">
        <v>0</v>
      </c>
      <c r="CO683" s="144"/>
      <c r="CP683" s="144"/>
      <c r="CQ683" s="144"/>
      <c r="CR683" s="144"/>
      <c r="CS683" s="142">
        <v>0</v>
      </c>
      <c r="CT683" s="142">
        <v>0</v>
      </c>
      <c r="CU683" s="142">
        <v>0</v>
      </c>
      <c r="CV683" s="142">
        <v>0</v>
      </c>
      <c r="CW683" s="142">
        <v>0</v>
      </c>
      <c r="CX683" s="142">
        <v>0</v>
      </c>
      <c r="CY683" s="142">
        <v>0</v>
      </c>
      <c r="CZ683" s="142">
        <v>0</v>
      </c>
      <c r="DA683" s="144">
        <v>0</v>
      </c>
      <c r="DB683" s="142">
        <v>0</v>
      </c>
      <c r="DC683" s="142">
        <v>0</v>
      </c>
      <c r="DD683" s="144">
        <v>0</v>
      </c>
      <c r="DE683" s="144">
        <v>0</v>
      </c>
      <c r="DF683" s="143">
        <v>0</v>
      </c>
    </row>
    <row r="684" spans="1:110" ht="12.75" hidden="1" customHeight="1" outlineLevel="2" x14ac:dyDescent="0.25">
      <c r="A684" s="141" t="s">
        <v>451</v>
      </c>
      <c r="B684" s="141" t="s">
        <v>740</v>
      </c>
      <c r="C684" s="141"/>
      <c r="D684" s="141"/>
      <c r="E684" s="141"/>
      <c r="F684" s="142">
        <v>0</v>
      </c>
      <c r="G684" s="142">
        <v>0</v>
      </c>
      <c r="H684" s="142">
        <v>0</v>
      </c>
      <c r="I684" s="142">
        <v>0</v>
      </c>
      <c r="J684" s="142">
        <v>0</v>
      </c>
      <c r="K684" s="142">
        <v>0</v>
      </c>
      <c r="L684" s="142">
        <v>0</v>
      </c>
      <c r="M684" s="142">
        <v>0</v>
      </c>
      <c r="N684" s="142">
        <v>0</v>
      </c>
      <c r="O684" s="142">
        <v>0</v>
      </c>
      <c r="P684" s="142">
        <v>0</v>
      </c>
      <c r="Q684" s="142">
        <v>0</v>
      </c>
      <c r="R684" s="142" t="s">
        <v>61</v>
      </c>
      <c r="S684" s="142">
        <v>0</v>
      </c>
      <c r="T684" s="143">
        <v>0</v>
      </c>
      <c r="U684" s="144"/>
      <c r="V684" s="144"/>
      <c r="W684" s="144"/>
      <c r="X684" s="144"/>
      <c r="Y684" s="142">
        <v>0</v>
      </c>
      <c r="Z684" s="142">
        <v>0</v>
      </c>
      <c r="AA684" s="142">
        <v>0</v>
      </c>
      <c r="AB684" s="142">
        <v>0</v>
      </c>
      <c r="AC684" s="142">
        <v>0</v>
      </c>
      <c r="AD684" s="142">
        <v>0</v>
      </c>
      <c r="AE684" s="142">
        <v>0</v>
      </c>
      <c r="AF684" s="142">
        <v>0</v>
      </c>
      <c r="AG684" s="144">
        <v>0</v>
      </c>
      <c r="AH684" s="142">
        <v>0</v>
      </c>
      <c r="AI684" s="142">
        <v>0</v>
      </c>
      <c r="AJ684" s="144">
        <v>0</v>
      </c>
      <c r="AK684" s="144">
        <v>0</v>
      </c>
      <c r="AL684" s="143">
        <v>0</v>
      </c>
      <c r="AM684" s="144"/>
      <c r="AN684" s="144"/>
      <c r="AO684" s="144"/>
      <c r="AP684" s="144"/>
      <c r="AQ684" s="142">
        <v>0</v>
      </c>
      <c r="AR684" s="142">
        <v>0</v>
      </c>
      <c r="AS684" s="142">
        <v>0</v>
      </c>
      <c r="AT684" s="142">
        <v>0</v>
      </c>
      <c r="AU684" s="142">
        <v>0</v>
      </c>
      <c r="AV684" s="142">
        <v>0</v>
      </c>
      <c r="AW684" s="142">
        <v>0</v>
      </c>
      <c r="AX684" s="142">
        <v>0</v>
      </c>
      <c r="AY684" s="144">
        <v>0</v>
      </c>
      <c r="AZ684" s="142">
        <v>0</v>
      </c>
      <c r="BA684" s="142">
        <v>0</v>
      </c>
      <c r="BB684" s="144">
        <v>0</v>
      </c>
      <c r="BC684" s="144">
        <v>0</v>
      </c>
      <c r="BD684" s="143">
        <v>0</v>
      </c>
      <c r="BE684" s="144"/>
      <c r="BF684" s="144"/>
      <c r="BG684" s="144"/>
      <c r="BH684" s="144"/>
      <c r="BI684" s="142">
        <v>0</v>
      </c>
      <c r="BJ684" s="142">
        <v>0</v>
      </c>
      <c r="BK684" s="142">
        <v>0</v>
      </c>
      <c r="BL684" s="142">
        <v>0</v>
      </c>
      <c r="BM684" s="142">
        <v>0</v>
      </c>
      <c r="BN684" s="142">
        <v>0</v>
      </c>
      <c r="BO684" s="142">
        <v>0</v>
      </c>
      <c r="BP684" s="142">
        <v>0</v>
      </c>
      <c r="BQ684" s="144">
        <v>0</v>
      </c>
      <c r="BR684" s="142">
        <v>0</v>
      </c>
      <c r="BS684" s="142">
        <v>0</v>
      </c>
      <c r="BT684" s="144">
        <v>0</v>
      </c>
      <c r="BU684" s="144">
        <v>0</v>
      </c>
      <c r="BV684" s="143">
        <v>0</v>
      </c>
      <c r="BW684" s="144"/>
      <c r="BX684" s="144"/>
      <c r="BY684" s="144"/>
      <c r="BZ684" s="144"/>
      <c r="CA684" s="142">
        <v>0</v>
      </c>
      <c r="CB684" s="142">
        <v>0</v>
      </c>
      <c r="CC684" s="142">
        <v>0</v>
      </c>
      <c r="CD684" s="142">
        <v>0</v>
      </c>
      <c r="CE684" s="142">
        <v>0</v>
      </c>
      <c r="CF684" s="142">
        <v>0</v>
      </c>
      <c r="CG684" s="142">
        <v>0</v>
      </c>
      <c r="CH684" s="142">
        <v>0</v>
      </c>
      <c r="CI684" s="144">
        <v>0</v>
      </c>
      <c r="CJ684" s="142">
        <v>0</v>
      </c>
      <c r="CK684" s="142">
        <v>0</v>
      </c>
      <c r="CL684" s="144">
        <v>0</v>
      </c>
      <c r="CM684" s="144">
        <v>0</v>
      </c>
      <c r="CN684" s="143">
        <v>0</v>
      </c>
      <c r="CO684" s="144"/>
      <c r="CP684" s="144"/>
      <c r="CQ684" s="144"/>
      <c r="CR684" s="144"/>
      <c r="CS684" s="142">
        <v>0</v>
      </c>
      <c r="CT684" s="142">
        <v>0</v>
      </c>
      <c r="CU684" s="142">
        <v>0</v>
      </c>
      <c r="CV684" s="142">
        <v>0</v>
      </c>
      <c r="CW684" s="142">
        <v>0</v>
      </c>
      <c r="CX684" s="142">
        <v>0</v>
      </c>
      <c r="CY684" s="142">
        <v>0</v>
      </c>
      <c r="CZ684" s="142">
        <v>0</v>
      </c>
      <c r="DA684" s="144">
        <v>0</v>
      </c>
      <c r="DB684" s="142">
        <v>0</v>
      </c>
      <c r="DC684" s="142">
        <v>0</v>
      </c>
      <c r="DD684" s="144">
        <v>0</v>
      </c>
      <c r="DE684" s="144">
        <v>0</v>
      </c>
      <c r="DF684" s="143">
        <v>0</v>
      </c>
    </row>
    <row r="685" spans="1:110" ht="12.75" hidden="1" customHeight="1" outlineLevel="2" x14ac:dyDescent="0.25">
      <c r="A685" s="141" t="s">
        <v>451</v>
      </c>
      <c r="B685" s="141" t="s">
        <v>740</v>
      </c>
      <c r="C685" s="141"/>
      <c r="D685" s="141"/>
      <c r="E685" s="141"/>
      <c r="F685" s="142">
        <v>0</v>
      </c>
      <c r="G685" s="142">
        <v>0</v>
      </c>
      <c r="H685" s="142">
        <v>0</v>
      </c>
      <c r="I685" s="142">
        <v>0</v>
      </c>
      <c r="J685" s="142">
        <v>0</v>
      </c>
      <c r="K685" s="142">
        <v>0</v>
      </c>
      <c r="L685" s="142">
        <v>0</v>
      </c>
      <c r="M685" s="142">
        <v>0</v>
      </c>
      <c r="N685" s="142">
        <v>0</v>
      </c>
      <c r="O685" s="142">
        <v>0</v>
      </c>
      <c r="P685" s="142">
        <v>0</v>
      </c>
      <c r="Q685" s="142">
        <v>0</v>
      </c>
      <c r="R685" s="142" t="s">
        <v>61</v>
      </c>
      <c r="S685" s="142">
        <v>0</v>
      </c>
      <c r="T685" s="143">
        <v>0</v>
      </c>
      <c r="U685" s="144"/>
      <c r="V685" s="144"/>
      <c r="W685" s="144"/>
      <c r="X685" s="144"/>
      <c r="Y685" s="142">
        <v>0</v>
      </c>
      <c r="Z685" s="142">
        <v>0</v>
      </c>
      <c r="AA685" s="142">
        <v>0</v>
      </c>
      <c r="AB685" s="142">
        <v>0</v>
      </c>
      <c r="AC685" s="142">
        <v>0</v>
      </c>
      <c r="AD685" s="142">
        <v>0</v>
      </c>
      <c r="AE685" s="142">
        <v>0</v>
      </c>
      <c r="AF685" s="142">
        <v>0</v>
      </c>
      <c r="AG685" s="144">
        <v>0</v>
      </c>
      <c r="AH685" s="142">
        <v>0</v>
      </c>
      <c r="AI685" s="142">
        <v>0</v>
      </c>
      <c r="AJ685" s="144">
        <v>0</v>
      </c>
      <c r="AK685" s="144">
        <v>0</v>
      </c>
      <c r="AL685" s="143">
        <v>0</v>
      </c>
      <c r="AM685" s="144"/>
      <c r="AN685" s="144"/>
      <c r="AO685" s="144"/>
      <c r="AP685" s="144"/>
      <c r="AQ685" s="142">
        <v>0</v>
      </c>
      <c r="AR685" s="142">
        <v>0</v>
      </c>
      <c r="AS685" s="142">
        <v>0</v>
      </c>
      <c r="AT685" s="142">
        <v>0</v>
      </c>
      <c r="AU685" s="142">
        <v>0</v>
      </c>
      <c r="AV685" s="142">
        <v>0</v>
      </c>
      <c r="AW685" s="142">
        <v>0</v>
      </c>
      <c r="AX685" s="142">
        <v>0</v>
      </c>
      <c r="AY685" s="144">
        <v>0</v>
      </c>
      <c r="AZ685" s="142">
        <v>0</v>
      </c>
      <c r="BA685" s="142">
        <v>0</v>
      </c>
      <c r="BB685" s="144">
        <v>0</v>
      </c>
      <c r="BC685" s="144">
        <v>0</v>
      </c>
      <c r="BD685" s="143">
        <v>0</v>
      </c>
      <c r="BE685" s="144"/>
      <c r="BF685" s="144"/>
      <c r="BG685" s="144"/>
      <c r="BH685" s="144"/>
      <c r="BI685" s="142">
        <v>0</v>
      </c>
      <c r="BJ685" s="142">
        <v>0</v>
      </c>
      <c r="BK685" s="142">
        <v>0</v>
      </c>
      <c r="BL685" s="142">
        <v>0</v>
      </c>
      <c r="BM685" s="142">
        <v>0</v>
      </c>
      <c r="BN685" s="142">
        <v>0</v>
      </c>
      <c r="BO685" s="142">
        <v>0</v>
      </c>
      <c r="BP685" s="142">
        <v>0</v>
      </c>
      <c r="BQ685" s="144">
        <v>0</v>
      </c>
      <c r="BR685" s="142">
        <v>0</v>
      </c>
      <c r="BS685" s="142">
        <v>0</v>
      </c>
      <c r="BT685" s="144">
        <v>0</v>
      </c>
      <c r="BU685" s="144">
        <v>0</v>
      </c>
      <c r="BV685" s="143">
        <v>0</v>
      </c>
      <c r="BW685" s="144"/>
      <c r="BX685" s="144"/>
      <c r="BY685" s="144"/>
      <c r="BZ685" s="144"/>
      <c r="CA685" s="142">
        <v>0</v>
      </c>
      <c r="CB685" s="142">
        <v>0</v>
      </c>
      <c r="CC685" s="142">
        <v>0</v>
      </c>
      <c r="CD685" s="142">
        <v>0</v>
      </c>
      <c r="CE685" s="142">
        <v>0</v>
      </c>
      <c r="CF685" s="142">
        <v>0</v>
      </c>
      <c r="CG685" s="142">
        <v>0</v>
      </c>
      <c r="CH685" s="142">
        <v>0</v>
      </c>
      <c r="CI685" s="144">
        <v>0</v>
      </c>
      <c r="CJ685" s="142">
        <v>0</v>
      </c>
      <c r="CK685" s="142">
        <v>0</v>
      </c>
      <c r="CL685" s="144">
        <v>0</v>
      </c>
      <c r="CM685" s="144">
        <v>0</v>
      </c>
      <c r="CN685" s="143">
        <v>0</v>
      </c>
      <c r="CO685" s="144"/>
      <c r="CP685" s="144"/>
      <c r="CQ685" s="144"/>
      <c r="CR685" s="144"/>
      <c r="CS685" s="142">
        <v>0</v>
      </c>
      <c r="CT685" s="142">
        <v>0</v>
      </c>
      <c r="CU685" s="142">
        <v>0</v>
      </c>
      <c r="CV685" s="142">
        <v>0</v>
      </c>
      <c r="CW685" s="142">
        <v>0</v>
      </c>
      <c r="CX685" s="142">
        <v>0</v>
      </c>
      <c r="CY685" s="142">
        <v>0</v>
      </c>
      <c r="CZ685" s="142">
        <v>0</v>
      </c>
      <c r="DA685" s="144">
        <v>0</v>
      </c>
      <c r="DB685" s="142">
        <v>0</v>
      </c>
      <c r="DC685" s="142">
        <v>0</v>
      </c>
      <c r="DD685" s="144">
        <v>0</v>
      </c>
      <c r="DE685" s="144">
        <v>0</v>
      </c>
      <c r="DF685" s="143">
        <v>0</v>
      </c>
    </row>
    <row r="686" spans="1:110" ht="12.75" hidden="1" customHeight="1" outlineLevel="2" x14ac:dyDescent="0.25">
      <c r="A686" s="141" t="s">
        <v>451</v>
      </c>
      <c r="B686" s="141" t="s">
        <v>740</v>
      </c>
      <c r="C686" s="141"/>
      <c r="D686" s="141"/>
      <c r="E686" s="141"/>
      <c r="F686" s="142">
        <v>0</v>
      </c>
      <c r="G686" s="142">
        <v>0</v>
      </c>
      <c r="H686" s="142">
        <v>0</v>
      </c>
      <c r="I686" s="142">
        <v>0</v>
      </c>
      <c r="J686" s="142">
        <v>0</v>
      </c>
      <c r="K686" s="142">
        <v>0</v>
      </c>
      <c r="L686" s="142">
        <v>0</v>
      </c>
      <c r="M686" s="142">
        <v>0</v>
      </c>
      <c r="N686" s="142">
        <v>0</v>
      </c>
      <c r="O686" s="142">
        <v>0</v>
      </c>
      <c r="P686" s="142">
        <v>0</v>
      </c>
      <c r="Q686" s="142">
        <v>0</v>
      </c>
      <c r="R686" s="142" t="s">
        <v>61</v>
      </c>
      <c r="S686" s="142">
        <v>0</v>
      </c>
      <c r="T686" s="143">
        <v>0</v>
      </c>
      <c r="U686" s="144"/>
      <c r="V686" s="144"/>
      <c r="W686" s="144"/>
      <c r="X686" s="144"/>
      <c r="Y686" s="142">
        <v>0</v>
      </c>
      <c r="Z686" s="142">
        <v>0</v>
      </c>
      <c r="AA686" s="142">
        <v>0</v>
      </c>
      <c r="AB686" s="142">
        <v>0</v>
      </c>
      <c r="AC686" s="142">
        <v>0</v>
      </c>
      <c r="AD686" s="142">
        <v>0</v>
      </c>
      <c r="AE686" s="142">
        <v>0</v>
      </c>
      <c r="AF686" s="142">
        <v>0</v>
      </c>
      <c r="AG686" s="144">
        <v>0</v>
      </c>
      <c r="AH686" s="142">
        <v>0</v>
      </c>
      <c r="AI686" s="142">
        <v>0</v>
      </c>
      <c r="AJ686" s="144">
        <v>0</v>
      </c>
      <c r="AK686" s="144">
        <v>0</v>
      </c>
      <c r="AL686" s="143">
        <v>0</v>
      </c>
      <c r="AM686" s="144"/>
      <c r="AN686" s="144"/>
      <c r="AO686" s="144"/>
      <c r="AP686" s="144"/>
      <c r="AQ686" s="142">
        <v>0</v>
      </c>
      <c r="AR686" s="142">
        <v>0</v>
      </c>
      <c r="AS686" s="142">
        <v>0</v>
      </c>
      <c r="AT686" s="142">
        <v>0</v>
      </c>
      <c r="AU686" s="142">
        <v>0</v>
      </c>
      <c r="AV686" s="142">
        <v>0</v>
      </c>
      <c r="AW686" s="142">
        <v>0</v>
      </c>
      <c r="AX686" s="142">
        <v>0</v>
      </c>
      <c r="AY686" s="144">
        <v>0</v>
      </c>
      <c r="AZ686" s="142">
        <v>0</v>
      </c>
      <c r="BA686" s="142">
        <v>0</v>
      </c>
      <c r="BB686" s="144">
        <v>0</v>
      </c>
      <c r="BC686" s="144">
        <v>0</v>
      </c>
      <c r="BD686" s="143">
        <v>0</v>
      </c>
      <c r="BE686" s="144"/>
      <c r="BF686" s="144"/>
      <c r="BG686" s="144"/>
      <c r="BH686" s="144"/>
      <c r="BI686" s="142">
        <v>0</v>
      </c>
      <c r="BJ686" s="142">
        <v>0</v>
      </c>
      <c r="BK686" s="142">
        <v>0</v>
      </c>
      <c r="BL686" s="142">
        <v>0</v>
      </c>
      <c r="BM686" s="142">
        <v>0</v>
      </c>
      <c r="BN686" s="142">
        <v>0</v>
      </c>
      <c r="BO686" s="142">
        <v>0</v>
      </c>
      <c r="BP686" s="142">
        <v>0</v>
      </c>
      <c r="BQ686" s="144">
        <v>0</v>
      </c>
      <c r="BR686" s="142">
        <v>0</v>
      </c>
      <c r="BS686" s="142">
        <v>0</v>
      </c>
      <c r="BT686" s="144">
        <v>0</v>
      </c>
      <c r="BU686" s="144">
        <v>0</v>
      </c>
      <c r="BV686" s="143">
        <v>0</v>
      </c>
      <c r="BW686" s="144"/>
      <c r="BX686" s="144"/>
      <c r="BY686" s="144"/>
      <c r="BZ686" s="144"/>
      <c r="CA686" s="142">
        <v>0</v>
      </c>
      <c r="CB686" s="142">
        <v>0</v>
      </c>
      <c r="CC686" s="142">
        <v>0</v>
      </c>
      <c r="CD686" s="142">
        <v>0</v>
      </c>
      <c r="CE686" s="142">
        <v>0</v>
      </c>
      <c r="CF686" s="142">
        <v>0</v>
      </c>
      <c r="CG686" s="142">
        <v>0</v>
      </c>
      <c r="CH686" s="142">
        <v>0</v>
      </c>
      <c r="CI686" s="144">
        <v>0</v>
      </c>
      <c r="CJ686" s="142">
        <v>0</v>
      </c>
      <c r="CK686" s="142">
        <v>0</v>
      </c>
      <c r="CL686" s="144">
        <v>0</v>
      </c>
      <c r="CM686" s="144">
        <v>0</v>
      </c>
      <c r="CN686" s="143">
        <v>0</v>
      </c>
      <c r="CO686" s="144"/>
      <c r="CP686" s="144"/>
      <c r="CQ686" s="144"/>
      <c r="CR686" s="144"/>
      <c r="CS686" s="142">
        <v>0</v>
      </c>
      <c r="CT686" s="142">
        <v>0</v>
      </c>
      <c r="CU686" s="142">
        <v>0</v>
      </c>
      <c r="CV686" s="142">
        <v>0</v>
      </c>
      <c r="CW686" s="142">
        <v>0</v>
      </c>
      <c r="CX686" s="142">
        <v>0</v>
      </c>
      <c r="CY686" s="142">
        <v>0</v>
      </c>
      <c r="CZ686" s="142">
        <v>0</v>
      </c>
      <c r="DA686" s="144">
        <v>0</v>
      </c>
      <c r="DB686" s="142">
        <v>0</v>
      </c>
      <c r="DC686" s="142">
        <v>0</v>
      </c>
      <c r="DD686" s="144">
        <v>0</v>
      </c>
      <c r="DE686" s="144">
        <v>0</v>
      </c>
      <c r="DF686" s="143">
        <v>0</v>
      </c>
    </row>
    <row r="687" spans="1:110" ht="12.75" hidden="1" customHeight="1" outlineLevel="2" x14ac:dyDescent="0.25">
      <c r="A687" s="141" t="s">
        <v>451</v>
      </c>
      <c r="B687" s="141" t="s">
        <v>740</v>
      </c>
      <c r="C687" s="141"/>
      <c r="D687" s="141"/>
      <c r="E687" s="141"/>
      <c r="F687" s="142">
        <v>0</v>
      </c>
      <c r="G687" s="142">
        <v>0</v>
      </c>
      <c r="H687" s="142">
        <v>0</v>
      </c>
      <c r="I687" s="142">
        <v>0</v>
      </c>
      <c r="J687" s="142">
        <v>0</v>
      </c>
      <c r="K687" s="142">
        <v>0</v>
      </c>
      <c r="L687" s="142">
        <v>0</v>
      </c>
      <c r="M687" s="142">
        <v>0</v>
      </c>
      <c r="N687" s="142">
        <v>0</v>
      </c>
      <c r="O687" s="142">
        <v>0</v>
      </c>
      <c r="P687" s="142">
        <v>0</v>
      </c>
      <c r="Q687" s="142">
        <v>0</v>
      </c>
      <c r="R687" s="142" t="s">
        <v>61</v>
      </c>
      <c r="S687" s="142">
        <v>0</v>
      </c>
      <c r="T687" s="143">
        <v>0</v>
      </c>
      <c r="U687" s="144"/>
      <c r="V687" s="144"/>
      <c r="W687" s="144"/>
      <c r="X687" s="144"/>
      <c r="Y687" s="142">
        <v>0</v>
      </c>
      <c r="Z687" s="142">
        <v>0</v>
      </c>
      <c r="AA687" s="142">
        <v>0</v>
      </c>
      <c r="AB687" s="142">
        <v>0</v>
      </c>
      <c r="AC687" s="142">
        <v>0</v>
      </c>
      <c r="AD687" s="142">
        <v>0</v>
      </c>
      <c r="AE687" s="142">
        <v>0</v>
      </c>
      <c r="AF687" s="142">
        <v>0</v>
      </c>
      <c r="AG687" s="144">
        <v>0</v>
      </c>
      <c r="AH687" s="142">
        <v>0</v>
      </c>
      <c r="AI687" s="142">
        <v>0</v>
      </c>
      <c r="AJ687" s="144">
        <v>0</v>
      </c>
      <c r="AK687" s="144">
        <v>0</v>
      </c>
      <c r="AL687" s="143">
        <v>0</v>
      </c>
      <c r="AM687" s="144"/>
      <c r="AN687" s="144"/>
      <c r="AO687" s="144"/>
      <c r="AP687" s="144"/>
      <c r="AQ687" s="142">
        <v>0</v>
      </c>
      <c r="AR687" s="142">
        <v>0</v>
      </c>
      <c r="AS687" s="142">
        <v>0</v>
      </c>
      <c r="AT687" s="142">
        <v>0</v>
      </c>
      <c r="AU687" s="142">
        <v>0</v>
      </c>
      <c r="AV687" s="142">
        <v>0</v>
      </c>
      <c r="AW687" s="142">
        <v>0</v>
      </c>
      <c r="AX687" s="142">
        <v>0</v>
      </c>
      <c r="AY687" s="144">
        <v>0</v>
      </c>
      <c r="AZ687" s="142">
        <v>0</v>
      </c>
      <c r="BA687" s="142">
        <v>0</v>
      </c>
      <c r="BB687" s="144">
        <v>0</v>
      </c>
      <c r="BC687" s="144">
        <v>0</v>
      </c>
      <c r="BD687" s="143">
        <v>0</v>
      </c>
      <c r="BE687" s="144"/>
      <c r="BF687" s="144"/>
      <c r="BG687" s="144"/>
      <c r="BH687" s="144"/>
      <c r="BI687" s="142">
        <v>0</v>
      </c>
      <c r="BJ687" s="142">
        <v>0</v>
      </c>
      <c r="BK687" s="142">
        <v>0</v>
      </c>
      <c r="BL687" s="142">
        <v>0</v>
      </c>
      <c r="BM687" s="142">
        <v>0</v>
      </c>
      <c r="BN687" s="142">
        <v>0</v>
      </c>
      <c r="BO687" s="142">
        <v>0</v>
      </c>
      <c r="BP687" s="142">
        <v>0</v>
      </c>
      <c r="BQ687" s="144">
        <v>0</v>
      </c>
      <c r="BR687" s="142">
        <v>0</v>
      </c>
      <c r="BS687" s="142">
        <v>0</v>
      </c>
      <c r="BT687" s="144">
        <v>0</v>
      </c>
      <c r="BU687" s="144">
        <v>0</v>
      </c>
      <c r="BV687" s="143">
        <v>0</v>
      </c>
      <c r="BW687" s="144"/>
      <c r="BX687" s="144"/>
      <c r="BY687" s="144"/>
      <c r="BZ687" s="144"/>
      <c r="CA687" s="142">
        <v>0</v>
      </c>
      <c r="CB687" s="142">
        <v>0</v>
      </c>
      <c r="CC687" s="142">
        <v>0</v>
      </c>
      <c r="CD687" s="142">
        <v>0</v>
      </c>
      <c r="CE687" s="142">
        <v>0</v>
      </c>
      <c r="CF687" s="142">
        <v>0</v>
      </c>
      <c r="CG687" s="142">
        <v>0</v>
      </c>
      <c r="CH687" s="142">
        <v>0</v>
      </c>
      <c r="CI687" s="144">
        <v>0</v>
      </c>
      <c r="CJ687" s="142">
        <v>0</v>
      </c>
      <c r="CK687" s="142">
        <v>0</v>
      </c>
      <c r="CL687" s="144">
        <v>0</v>
      </c>
      <c r="CM687" s="144">
        <v>0</v>
      </c>
      <c r="CN687" s="143">
        <v>0</v>
      </c>
      <c r="CO687" s="144"/>
      <c r="CP687" s="144"/>
      <c r="CQ687" s="144"/>
      <c r="CR687" s="144"/>
      <c r="CS687" s="142">
        <v>0</v>
      </c>
      <c r="CT687" s="142">
        <v>0</v>
      </c>
      <c r="CU687" s="142">
        <v>0</v>
      </c>
      <c r="CV687" s="142">
        <v>0</v>
      </c>
      <c r="CW687" s="142">
        <v>0</v>
      </c>
      <c r="CX687" s="142">
        <v>0</v>
      </c>
      <c r="CY687" s="142">
        <v>0</v>
      </c>
      <c r="CZ687" s="142">
        <v>0</v>
      </c>
      <c r="DA687" s="144">
        <v>0</v>
      </c>
      <c r="DB687" s="142">
        <v>0</v>
      </c>
      <c r="DC687" s="142">
        <v>0</v>
      </c>
      <c r="DD687" s="144">
        <v>0</v>
      </c>
      <c r="DE687" s="144">
        <v>0</v>
      </c>
      <c r="DF687" s="143">
        <v>0</v>
      </c>
    </row>
    <row r="688" spans="1:110" ht="12.75" hidden="1" customHeight="1" outlineLevel="2" x14ac:dyDescent="0.25">
      <c r="A688" s="141" t="s">
        <v>451</v>
      </c>
      <c r="B688" s="141" t="s">
        <v>740</v>
      </c>
      <c r="C688" s="141"/>
      <c r="D688" s="141"/>
      <c r="E688" s="141"/>
      <c r="F688" s="142">
        <v>0</v>
      </c>
      <c r="G688" s="142">
        <v>0</v>
      </c>
      <c r="H688" s="142">
        <v>0</v>
      </c>
      <c r="I688" s="142">
        <v>0</v>
      </c>
      <c r="J688" s="142">
        <v>0</v>
      </c>
      <c r="K688" s="142">
        <v>0</v>
      </c>
      <c r="L688" s="142">
        <v>0</v>
      </c>
      <c r="M688" s="142">
        <v>0</v>
      </c>
      <c r="N688" s="142">
        <v>0</v>
      </c>
      <c r="O688" s="142">
        <v>0</v>
      </c>
      <c r="P688" s="142">
        <v>0</v>
      </c>
      <c r="Q688" s="142">
        <v>0</v>
      </c>
      <c r="R688" s="142" t="s">
        <v>61</v>
      </c>
      <c r="S688" s="142">
        <v>0</v>
      </c>
      <c r="T688" s="143">
        <v>0</v>
      </c>
      <c r="U688" s="144"/>
      <c r="V688" s="144"/>
      <c r="W688" s="144"/>
      <c r="X688" s="144"/>
      <c r="Y688" s="142">
        <v>0</v>
      </c>
      <c r="Z688" s="142">
        <v>0</v>
      </c>
      <c r="AA688" s="142">
        <v>0</v>
      </c>
      <c r="AB688" s="142">
        <v>0</v>
      </c>
      <c r="AC688" s="142">
        <v>0</v>
      </c>
      <c r="AD688" s="142">
        <v>0</v>
      </c>
      <c r="AE688" s="142">
        <v>0</v>
      </c>
      <c r="AF688" s="142">
        <v>0</v>
      </c>
      <c r="AG688" s="144">
        <v>0</v>
      </c>
      <c r="AH688" s="142">
        <v>0</v>
      </c>
      <c r="AI688" s="142">
        <v>0</v>
      </c>
      <c r="AJ688" s="144">
        <v>0</v>
      </c>
      <c r="AK688" s="144">
        <v>0</v>
      </c>
      <c r="AL688" s="143">
        <v>0</v>
      </c>
      <c r="AM688" s="144"/>
      <c r="AN688" s="144"/>
      <c r="AO688" s="144"/>
      <c r="AP688" s="144"/>
      <c r="AQ688" s="142">
        <v>0</v>
      </c>
      <c r="AR688" s="142">
        <v>0</v>
      </c>
      <c r="AS688" s="142">
        <v>0</v>
      </c>
      <c r="AT688" s="142">
        <v>0</v>
      </c>
      <c r="AU688" s="142">
        <v>0</v>
      </c>
      <c r="AV688" s="142">
        <v>0</v>
      </c>
      <c r="AW688" s="142">
        <v>0</v>
      </c>
      <c r="AX688" s="142">
        <v>0</v>
      </c>
      <c r="AY688" s="144">
        <v>0</v>
      </c>
      <c r="AZ688" s="142">
        <v>0</v>
      </c>
      <c r="BA688" s="142">
        <v>0</v>
      </c>
      <c r="BB688" s="144">
        <v>0</v>
      </c>
      <c r="BC688" s="144">
        <v>0</v>
      </c>
      <c r="BD688" s="143">
        <v>0</v>
      </c>
      <c r="BE688" s="144"/>
      <c r="BF688" s="144"/>
      <c r="BG688" s="144"/>
      <c r="BH688" s="144"/>
      <c r="BI688" s="142">
        <v>0</v>
      </c>
      <c r="BJ688" s="142">
        <v>0</v>
      </c>
      <c r="BK688" s="142">
        <v>0</v>
      </c>
      <c r="BL688" s="142">
        <v>0</v>
      </c>
      <c r="BM688" s="142">
        <v>0</v>
      </c>
      <c r="BN688" s="142">
        <v>0</v>
      </c>
      <c r="BO688" s="142">
        <v>0</v>
      </c>
      <c r="BP688" s="142">
        <v>0</v>
      </c>
      <c r="BQ688" s="144">
        <v>0</v>
      </c>
      <c r="BR688" s="142">
        <v>0</v>
      </c>
      <c r="BS688" s="142">
        <v>0</v>
      </c>
      <c r="BT688" s="144">
        <v>0</v>
      </c>
      <c r="BU688" s="144">
        <v>0</v>
      </c>
      <c r="BV688" s="143">
        <v>0</v>
      </c>
      <c r="BW688" s="144"/>
      <c r="BX688" s="144"/>
      <c r="BY688" s="144"/>
      <c r="BZ688" s="144"/>
      <c r="CA688" s="142">
        <v>0</v>
      </c>
      <c r="CB688" s="142">
        <v>0</v>
      </c>
      <c r="CC688" s="142">
        <v>0</v>
      </c>
      <c r="CD688" s="142">
        <v>0</v>
      </c>
      <c r="CE688" s="142">
        <v>0</v>
      </c>
      <c r="CF688" s="142">
        <v>0</v>
      </c>
      <c r="CG688" s="142">
        <v>0</v>
      </c>
      <c r="CH688" s="142">
        <v>0</v>
      </c>
      <c r="CI688" s="144">
        <v>0</v>
      </c>
      <c r="CJ688" s="142">
        <v>0</v>
      </c>
      <c r="CK688" s="142">
        <v>0</v>
      </c>
      <c r="CL688" s="144">
        <v>0</v>
      </c>
      <c r="CM688" s="144">
        <v>0</v>
      </c>
      <c r="CN688" s="143">
        <v>0</v>
      </c>
      <c r="CO688" s="144"/>
      <c r="CP688" s="144"/>
      <c r="CQ688" s="144"/>
      <c r="CR688" s="144"/>
      <c r="CS688" s="142">
        <v>0</v>
      </c>
      <c r="CT688" s="142">
        <v>0</v>
      </c>
      <c r="CU688" s="142">
        <v>0</v>
      </c>
      <c r="CV688" s="142">
        <v>0</v>
      </c>
      <c r="CW688" s="142">
        <v>0</v>
      </c>
      <c r="CX688" s="142">
        <v>0</v>
      </c>
      <c r="CY688" s="142">
        <v>0</v>
      </c>
      <c r="CZ688" s="142">
        <v>0</v>
      </c>
      <c r="DA688" s="144">
        <v>0</v>
      </c>
      <c r="DB688" s="142">
        <v>0</v>
      </c>
      <c r="DC688" s="142">
        <v>0</v>
      </c>
      <c r="DD688" s="144">
        <v>0</v>
      </c>
      <c r="DE688" s="144">
        <v>0</v>
      </c>
      <c r="DF688" s="143">
        <v>0</v>
      </c>
    </row>
    <row r="689" spans="1:110" ht="12.75" hidden="1" customHeight="1" outlineLevel="2" x14ac:dyDescent="0.25">
      <c r="A689" s="141" t="s">
        <v>451</v>
      </c>
      <c r="B689" s="141" t="s">
        <v>740</v>
      </c>
      <c r="C689" s="141"/>
      <c r="D689" s="141"/>
      <c r="E689" s="141"/>
      <c r="F689" s="142">
        <v>0</v>
      </c>
      <c r="G689" s="142">
        <v>0</v>
      </c>
      <c r="H689" s="142">
        <v>0</v>
      </c>
      <c r="I689" s="142">
        <v>0</v>
      </c>
      <c r="J689" s="142">
        <v>0</v>
      </c>
      <c r="K689" s="142">
        <v>0</v>
      </c>
      <c r="L689" s="142">
        <v>0</v>
      </c>
      <c r="M689" s="142">
        <v>0</v>
      </c>
      <c r="N689" s="142">
        <v>0</v>
      </c>
      <c r="O689" s="142">
        <v>0</v>
      </c>
      <c r="P689" s="142">
        <v>0</v>
      </c>
      <c r="Q689" s="142">
        <v>0</v>
      </c>
      <c r="R689" s="142" t="s">
        <v>61</v>
      </c>
      <c r="S689" s="142">
        <v>0</v>
      </c>
      <c r="T689" s="143">
        <v>0</v>
      </c>
      <c r="U689" s="144"/>
      <c r="V689" s="144"/>
      <c r="W689" s="144"/>
      <c r="X689" s="144"/>
      <c r="Y689" s="142">
        <v>0</v>
      </c>
      <c r="Z689" s="142">
        <v>0</v>
      </c>
      <c r="AA689" s="142">
        <v>0</v>
      </c>
      <c r="AB689" s="142">
        <v>0</v>
      </c>
      <c r="AC689" s="142">
        <v>0</v>
      </c>
      <c r="AD689" s="142">
        <v>0</v>
      </c>
      <c r="AE689" s="142">
        <v>0</v>
      </c>
      <c r="AF689" s="142">
        <v>0</v>
      </c>
      <c r="AG689" s="144">
        <v>0</v>
      </c>
      <c r="AH689" s="142">
        <v>0</v>
      </c>
      <c r="AI689" s="142">
        <v>0</v>
      </c>
      <c r="AJ689" s="144">
        <v>0</v>
      </c>
      <c r="AK689" s="144">
        <v>0</v>
      </c>
      <c r="AL689" s="143">
        <v>0</v>
      </c>
      <c r="AM689" s="144"/>
      <c r="AN689" s="144"/>
      <c r="AO689" s="144"/>
      <c r="AP689" s="144"/>
      <c r="AQ689" s="142">
        <v>0</v>
      </c>
      <c r="AR689" s="142">
        <v>0</v>
      </c>
      <c r="AS689" s="142">
        <v>0</v>
      </c>
      <c r="AT689" s="142">
        <v>0</v>
      </c>
      <c r="AU689" s="142">
        <v>0</v>
      </c>
      <c r="AV689" s="142">
        <v>0</v>
      </c>
      <c r="AW689" s="142">
        <v>0</v>
      </c>
      <c r="AX689" s="142">
        <v>0</v>
      </c>
      <c r="AY689" s="144">
        <v>0</v>
      </c>
      <c r="AZ689" s="142">
        <v>0</v>
      </c>
      <c r="BA689" s="142">
        <v>0</v>
      </c>
      <c r="BB689" s="144">
        <v>0</v>
      </c>
      <c r="BC689" s="144">
        <v>0</v>
      </c>
      <c r="BD689" s="143">
        <v>0</v>
      </c>
      <c r="BE689" s="144"/>
      <c r="BF689" s="144"/>
      <c r="BG689" s="144"/>
      <c r="BH689" s="144"/>
      <c r="BI689" s="142">
        <v>0</v>
      </c>
      <c r="BJ689" s="142">
        <v>0</v>
      </c>
      <c r="BK689" s="142">
        <v>0</v>
      </c>
      <c r="BL689" s="142">
        <v>0</v>
      </c>
      <c r="BM689" s="142">
        <v>0</v>
      </c>
      <c r="BN689" s="142">
        <v>0</v>
      </c>
      <c r="BO689" s="142">
        <v>0</v>
      </c>
      <c r="BP689" s="142">
        <v>0</v>
      </c>
      <c r="BQ689" s="144">
        <v>0</v>
      </c>
      <c r="BR689" s="142">
        <v>0</v>
      </c>
      <c r="BS689" s="142">
        <v>0</v>
      </c>
      <c r="BT689" s="144">
        <v>0</v>
      </c>
      <c r="BU689" s="144">
        <v>0</v>
      </c>
      <c r="BV689" s="143">
        <v>0</v>
      </c>
      <c r="BW689" s="144"/>
      <c r="BX689" s="144"/>
      <c r="BY689" s="144"/>
      <c r="BZ689" s="144"/>
      <c r="CA689" s="142">
        <v>0</v>
      </c>
      <c r="CB689" s="142">
        <v>0</v>
      </c>
      <c r="CC689" s="142">
        <v>0</v>
      </c>
      <c r="CD689" s="142">
        <v>0</v>
      </c>
      <c r="CE689" s="142">
        <v>0</v>
      </c>
      <c r="CF689" s="142">
        <v>0</v>
      </c>
      <c r="CG689" s="142">
        <v>0</v>
      </c>
      <c r="CH689" s="142">
        <v>0</v>
      </c>
      <c r="CI689" s="144">
        <v>0</v>
      </c>
      <c r="CJ689" s="142">
        <v>0</v>
      </c>
      <c r="CK689" s="142">
        <v>0</v>
      </c>
      <c r="CL689" s="144">
        <v>0</v>
      </c>
      <c r="CM689" s="144">
        <v>0</v>
      </c>
      <c r="CN689" s="143">
        <v>0</v>
      </c>
      <c r="CO689" s="144"/>
      <c r="CP689" s="144"/>
      <c r="CQ689" s="144"/>
      <c r="CR689" s="144"/>
      <c r="CS689" s="142">
        <v>0</v>
      </c>
      <c r="CT689" s="142">
        <v>0</v>
      </c>
      <c r="CU689" s="142">
        <v>0</v>
      </c>
      <c r="CV689" s="142">
        <v>0</v>
      </c>
      <c r="CW689" s="142">
        <v>0</v>
      </c>
      <c r="CX689" s="142">
        <v>0</v>
      </c>
      <c r="CY689" s="142">
        <v>0</v>
      </c>
      <c r="CZ689" s="142">
        <v>0</v>
      </c>
      <c r="DA689" s="144">
        <v>0</v>
      </c>
      <c r="DB689" s="142">
        <v>0</v>
      </c>
      <c r="DC689" s="142">
        <v>0</v>
      </c>
      <c r="DD689" s="144">
        <v>0</v>
      </c>
      <c r="DE689" s="144">
        <v>0</v>
      </c>
      <c r="DF689" s="143">
        <v>0</v>
      </c>
    </row>
    <row r="690" spans="1:110" ht="12.75" hidden="1" customHeight="1" outlineLevel="2" x14ac:dyDescent="0.25">
      <c r="A690" s="141" t="s">
        <v>451</v>
      </c>
      <c r="B690" s="141" t="s">
        <v>740</v>
      </c>
      <c r="C690" s="141"/>
      <c r="D690" s="141"/>
      <c r="E690" s="141"/>
      <c r="F690" s="142">
        <v>0</v>
      </c>
      <c r="G690" s="142">
        <v>0</v>
      </c>
      <c r="H690" s="142">
        <v>0</v>
      </c>
      <c r="I690" s="142">
        <v>0</v>
      </c>
      <c r="J690" s="142">
        <v>0</v>
      </c>
      <c r="K690" s="142">
        <v>0</v>
      </c>
      <c r="L690" s="142">
        <v>0</v>
      </c>
      <c r="M690" s="142">
        <v>0</v>
      </c>
      <c r="N690" s="142">
        <v>0</v>
      </c>
      <c r="O690" s="142">
        <v>0</v>
      </c>
      <c r="P690" s="142">
        <v>0</v>
      </c>
      <c r="Q690" s="142">
        <v>0</v>
      </c>
      <c r="R690" s="142" t="s">
        <v>61</v>
      </c>
      <c r="S690" s="142">
        <v>0</v>
      </c>
      <c r="T690" s="143">
        <v>0</v>
      </c>
      <c r="U690" s="144"/>
      <c r="V690" s="144"/>
      <c r="W690" s="144"/>
      <c r="X690" s="144"/>
      <c r="Y690" s="142">
        <v>0</v>
      </c>
      <c r="Z690" s="142">
        <v>0</v>
      </c>
      <c r="AA690" s="142">
        <v>0</v>
      </c>
      <c r="AB690" s="142">
        <v>0</v>
      </c>
      <c r="AC690" s="142">
        <v>0</v>
      </c>
      <c r="AD690" s="142">
        <v>0</v>
      </c>
      <c r="AE690" s="142">
        <v>0</v>
      </c>
      <c r="AF690" s="142">
        <v>0</v>
      </c>
      <c r="AG690" s="144">
        <v>0</v>
      </c>
      <c r="AH690" s="142">
        <v>0</v>
      </c>
      <c r="AI690" s="142">
        <v>0</v>
      </c>
      <c r="AJ690" s="144">
        <v>0</v>
      </c>
      <c r="AK690" s="144">
        <v>0</v>
      </c>
      <c r="AL690" s="143">
        <v>0</v>
      </c>
      <c r="AM690" s="144"/>
      <c r="AN690" s="144"/>
      <c r="AO690" s="144"/>
      <c r="AP690" s="144"/>
      <c r="AQ690" s="142">
        <v>0</v>
      </c>
      <c r="AR690" s="142">
        <v>0</v>
      </c>
      <c r="AS690" s="142">
        <v>0</v>
      </c>
      <c r="AT690" s="142">
        <v>0</v>
      </c>
      <c r="AU690" s="142">
        <v>0</v>
      </c>
      <c r="AV690" s="142">
        <v>0</v>
      </c>
      <c r="AW690" s="142">
        <v>0</v>
      </c>
      <c r="AX690" s="142">
        <v>0</v>
      </c>
      <c r="AY690" s="144">
        <v>0</v>
      </c>
      <c r="AZ690" s="142">
        <v>0</v>
      </c>
      <c r="BA690" s="142">
        <v>0</v>
      </c>
      <c r="BB690" s="144">
        <v>0</v>
      </c>
      <c r="BC690" s="144">
        <v>0</v>
      </c>
      <c r="BD690" s="143">
        <v>0</v>
      </c>
      <c r="BE690" s="144"/>
      <c r="BF690" s="144"/>
      <c r="BG690" s="144"/>
      <c r="BH690" s="144"/>
      <c r="BI690" s="142">
        <v>0</v>
      </c>
      <c r="BJ690" s="142">
        <v>0</v>
      </c>
      <c r="BK690" s="142">
        <v>0</v>
      </c>
      <c r="BL690" s="142">
        <v>0</v>
      </c>
      <c r="BM690" s="142">
        <v>0</v>
      </c>
      <c r="BN690" s="142">
        <v>0</v>
      </c>
      <c r="BO690" s="142">
        <v>0</v>
      </c>
      <c r="BP690" s="142">
        <v>0</v>
      </c>
      <c r="BQ690" s="144">
        <v>0</v>
      </c>
      <c r="BR690" s="142">
        <v>0</v>
      </c>
      <c r="BS690" s="142">
        <v>0</v>
      </c>
      <c r="BT690" s="144">
        <v>0</v>
      </c>
      <c r="BU690" s="144">
        <v>0</v>
      </c>
      <c r="BV690" s="143">
        <v>0</v>
      </c>
      <c r="BW690" s="144"/>
      <c r="BX690" s="144"/>
      <c r="BY690" s="144"/>
      <c r="BZ690" s="144"/>
      <c r="CA690" s="142">
        <v>0</v>
      </c>
      <c r="CB690" s="142">
        <v>0</v>
      </c>
      <c r="CC690" s="142">
        <v>0</v>
      </c>
      <c r="CD690" s="142">
        <v>0</v>
      </c>
      <c r="CE690" s="142">
        <v>0</v>
      </c>
      <c r="CF690" s="142">
        <v>0</v>
      </c>
      <c r="CG690" s="142">
        <v>0</v>
      </c>
      <c r="CH690" s="142">
        <v>0</v>
      </c>
      <c r="CI690" s="144">
        <v>0</v>
      </c>
      <c r="CJ690" s="142">
        <v>0</v>
      </c>
      <c r="CK690" s="142">
        <v>0</v>
      </c>
      <c r="CL690" s="144">
        <v>0</v>
      </c>
      <c r="CM690" s="144">
        <v>0</v>
      </c>
      <c r="CN690" s="143">
        <v>0</v>
      </c>
      <c r="CO690" s="144"/>
      <c r="CP690" s="144"/>
      <c r="CQ690" s="144"/>
      <c r="CR690" s="144"/>
      <c r="CS690" s="142">
        <v>0</v>
      </c>
      <c r="CT690" s="142">
        <v>0</v>
      </c>
      <c r="CU690" s="142">
        <v>0</v>
      </c>
      <c r="CV690" s="142">
        <v>0</v>
      </c>
      <c r="CW690" s="142">
        <v>0</v>
      </c>
      <c r="CX690" s="142">
        <v>0</v>
      </c>
      <c r="CY690" s="142">
        <v>0</v>
      </c>
      <c r="CZ690" s="142">
        <v>0</v>
      </c>
      <c r="DA690" s="144">
        <v>0</v>
      </c>
      <c r="DB690" s="142">
        <v>0</v>
      </c>
      <c r="DC690" s="142">
        <v>0</v>
      </c>
      <c r="DD690" s="144">
        <v>0</v>
      </c>
      <c r="DE690" s="144">
        <v>0</v>
      </c>
      <c r="DF690" s="143">
        <v>0</v>
      </c>
    </row>
    <row r="691" spans="1:110" ht="12.75" hidden="1" customHeight="1" outlineLevel="2" x14ac:dyDescent="0.25">
      <c r="A691" s="141" t="s">
        <v>451</v>
      </c>
      <c r="B691" s="141" t="s">
        <v>740</v>
      </c>
      <c r="C691" s="141"/>
      <c r="D691" s="141"/>
      <c r="E691" s="141"/>
      <c r="F691" s="142">
        <v>0</v>
      </c>
      <c r="G691" s="142">
        <v>0</v>
      </c>
      <c r="H691" s="142">
        <v>0</v>
      </c>
      <c r="I691" s="142">
        <v>0</v>
      </c>
      <c r="J691" s="142">
        <v>0</v>
      </c>
      <c r="K691" s="142">
        <v>0</v>
      </c>
      <c r="L691" s="142">
        <v>0</v>
      </c>
      <c r="M691" s="142">
        <v>0</v>
      </c>
      <c r="N691" s="142">
        <v>0</v>
      </c>
      <c r="O691" s="142">
        <v>0</v>
      </c>
      <c r="P691" s="142">
        <v>0</v>
      </c>
      <c r="Q691" s="142">
        <v>0</v>
      </c>
      <c r="R691" s="142" t="s">
        <v>61</v>
      </c>
      <c r="S691" s="142">
        <v>0</v>
      </c>
      <c r="T691" s="143">
        <v>0</v>
      </c>
      <c r="U691" s="144"/>
      <c r="V691" s="144"/>
      <c r="W691" s="144"/>
      <c r="X691" s="144"/>
      <c r="Y691" s="142">
        <v>0</v>
      </c>
      <c r="Z691" s="142">
        <v>0</v>
      </c>
      <c r="AA691" s="142">
        <v>0</v>
      </c>
      <c r="AB691" s="142">
        <v>0</v>
      </c>
      <c r="AC691" s="142">
        <v>0</v>
      </c>
      <c r="AD691" s="142">
        <v>0</v>
      </c>
      <c r="AE691" s="142">
        <v>0</v>
      </c>
      <c r="AF691" s="142">
        <v>0</v>
      </c>
      <c r="AG691" s="144">
        <v>0</v>
      </c>
      <c r="AH691" s="142">
        <v>0</v>
      </c>
      <c r="AI691" s="142">
        <v>0</v>
      </c>
      <c r="AJ691" s="144">
        <v>0</v>
      </c>
      <c r="AK691" s="144">
        <v>0</v>
      </c>
      <c r="AL691" s="143">
        <v>0</v>
      </c>
      <c r="AM691" s="144"/>
      <c r="AN691" s="144"/>
      <c r="AO691" s="144"/>
      <c r="AP691" s="144"/>
      <c r="AQ691" s="142">
        <v>0</v>
      </c>
      <c r="AR691" s="142">
        <v>0</v>
      </c>
      <c r="AS691" s="142">
        <v>0</v>
      </c>
      <c r="AT691" s="142">
        <v>0</v>
      </c>
      <c r="AU691" s="142">
        <v>0</v>
      </c>
      <c r="AV691" s="142">
        <v>0</v>
      </c>
      <c r="AW691" s="142">
        <v>0</v>
      </c>
      <c r="AX691" s="142">
        <v>0</v>
      </c>
      <c r="AY691" s="144">
        <v>0</v>
      </c>
      <c r="AZ691" s="142">
        <v>0</v>
      </c>
      <c r="BA691" s="142">
        <v>0</v>
      </c>
      <c r="BB691" s="144">
        <v>0</v>
      </c>
      <c r="BC691" s="144">
        <v>0</v>
      </c>
      <c r="BD691" s="143">
        <v>0</v>
      </c>
      <c r="BE691" s="144"/>
      <c r="BF691" s="144"/>
      <c r="BG691" s="144"/>
      <c r="BH691" s="144"/>
      <c r="BI691" s="142">
        <v>0</v>
      </c>
      <c r="BJ691" s="142">
        <v>0</v>
      </c>
      <c r="BK691" s="142">
        <v>0</v>
      </c>
      <c r="BL691" s="142">
        <v>0</v>
      </c>
      <c r="BM691" s="142">
        <v>0</v>
      </c>
      <c r="BN691" s="142">
        <v>0</v>
      </c>
      <c r="BO691" s="142">
        <v>0</v>
      </c>
      <c r="BP691" s="142">
        <v>0</v>
      </c>
      <c r="BQ691" s="144">
        <v>0</v>
      </c>
      <c r="BR691" s="142">
        <v>0</v>
      </c>
      <c r="BS691" s="142">
        <v>0</v>
      </c>
      <c r="BT691" s="144">
        <v>0</v>
      </c>
      <c r="BU691" s="144">
        <v>0</v>
      </c>
      <c r="BV691" s="143">
        <v>0</v>
      </c>
      <c r="BW691" s="144"/>
      <c r="BX691" s="144"/>
      <c r="BY691" s="144"/>
      <c r="BZ691" s="144"/>
      <c r="CA691" s="142">
        <v>0</v>
      </c>
      <c r="CB691" s="142">
        <v>0</v>
      </c>
      <c r="CC691" s="142">
        <v>0</v>
      </c>
      <c r="CD691" s="142">
        <v>0</v>
      </c>
      <c r="CE691" s="142">
        <v>0</v>
      </c>
      <c r="CF691" s="142">
        <v>0</v>
      </c>
      <c r="CG691" s="142">
        <v>0</v>
      </c>
      <c r="CH691" s="142">
        <v>0</v>
      </c>
      <c r="CI691" s="144">
        <v>0</v>
      </c>
      <c r="CJ691" s="142">
        <v>0</v>
      </c>
      <c r="CK691" s="142">
        <v>0</v>
      </c>
      <c r="CL691" s="144">
        <v>0</v>
      </c>
      <c r="CM691" s="144">
        <v>0</v>
      </c>
      <c r="CN691" s="143">
        <v>0</v>
      </c>
      <c r="CO691" s="144"/>
      <c r="CP691" s="144"/>
      <c r="CQ691" s="144"/>
      <c r="CR691" s="144"/>
      <c r="CS691" s="142">
        <v>0</v>
      </c>
      <c r="CT691" s="142">
        <v>0</v>
      </c>
      <c r="CU691" s="142">
        <v>0</v>
      </c>
      <c r="CV691" s="142">
        <v>0</v>
      </c>
      <c r="CW691" s="142">
        <v>0</v>
      </c>
      <c r="CX691" s="142">
        <v>0</v>
      </c>
      <c r="CY691" s="142">
        <v>0</v>
      </c>
      <c r="CZ691" s="142">
        <v>0</v>
      </c>
      <c r="DA691" s="144">
        <v>0</v>
      </c>
      <c r="DB691" s="142">
        <v>0</v>
      </c>
      <c r="DC691" s="142">
        <v>0</v>
      </c>
      <c r="DD691" s="144">
        <v>0</v>
      </c>
      <c r="DE691" s="144">
        <v>0</v>
      </c>
      <c r="DF691" s="143">
        <v>0</v>
      </c>
    </row>
    <row r="692" spans="1:110" ht="12.75" hidden="1" customHeight="1" outlineLevel="2" x14ac:dyDescent="0.25">
      <c r="A692" s="141" t="s">
        <v>451</v>
      </c>
      <c r="B692" s="141" t="s">
        <v>740</v>
      </c>
      <c r="C692" s="141"/>
      <c r="D692" s="141"/>
      <c r="E692" s="141"/>
      <c r="F692" s="142">
        <v>0</v>
      </c>
      <c r="G692" s="142">
        <v>0</v>
      </c>
      <c r="H692" s="142">
        <v>0</v>
      </c>
      <c r="I692" s="142">
        <v>0</v>
      </c>
      <c r="J692" s="142">
        <v>0</v>
      </c>
      <c r="K692" s="142">
        <v>0</v>
      </c>
      <c r="L692" s="142">
        <v>0</v>
      </c>
      <c r="M692" s="142">
        <v>0</v>
      </c>
      <c r="N692" s="142">
        <v>0</v>
      </c>
      <c r="O692" s="142">
        <v>0</v>
      </c>
      <c r="P692" s="142">
        <v>0</v>
      </c>
      <c r="Q692" s="142">
        <v>0</v>
      </c>
      <c r="R692" s="142" t="s">
        <v>61</v>
      </c>
      <c r="S692" s="142">
        <v>0</v>
      </c>
      <c r="T692" s="143">
        <v>0</v>
      </c>
      <c r="U692" s="144"/>
      <c r="V692" s="144"/>
      <c r="W692" s="144"/>
      <c r="X692" s="144"/>
      <c r="Y692" s="142">
        <v>0</v>
      </c>
      <c r="Z692" s="142">
        <v>0</v>
      </c>
      <c r="AA692" s="142">
        <v>0</v>
      </c>
      <c r="AB692" s="142">
        <v>0</v>
      </c>
      <c r="AC692" s="142">
        <v>0</v>
      </c>
      <c r="AD692" s="142">
        <v>0</v>
      </c>
      <c r="AE692" s="142">
        <v>0</v>
      </c>
      <c r="AF692" s="142">
        <v>0</v>
      </c>
      <c r="AG692" s="144">
        <v>0</v>
      </c>
      <c r="AH692" s="142">
        <v>0</v>
      </c>
      <c r="AI692" s="142">
        <v>0</v>
      </c>
      <c r="AJ692" s="144">
        <v>0</v>
      </c>
      <c r="AK692" s="144">
        <v>0</v>
      </c>
      <c r="AL692" s="143">
        <v>0</v>
      </c>
      <c r="AM692" s="144"/>
      <c r="AN692" s="144"/>
      <c r="AO692" s="144"/>
      <c r="AP692" s="144"/>
      <c r="AQ692" s="142">
        <v>0</v>
      </c>
      <c r="AR692" s="142">
        <v>0</v>
      </c>
      <c r="AS692" s="142">
        <v>0</v>
      </c>
      <c r="AT692" s="142">
        <v>0</v>
      </c>
      <c r="AU692" s="142">
        <v>0</v>
      </c>
      <c r="AV692" s="142">
        <v>0</v>
      </c>
      <c r="AW692" s="142">
        <v>0</v>
      </c>
      <c r="AX692" s="142">
        <v>0</v>
      </c>
      <c r="AY692" s="144">
        <v>0</v>
      </c>
      <c r="AZ692" s="142">
        <v>0</v>
      </c>
      <c r="BA692" s="142">
        <v>0</v>
      </c>
      <c r="BB692" s="144">
        <v>0</v>
      </c>
      <c r="BC692" s="144">
        <v>0</v>
      </c>
      <c r="BD692" s="143">
        <v>0</v>
      </c>
      <c r="BE692" s="144"/>
      <c r="BF692" s="144"/>
      <c r="BG692" s="144"/>
      <c r="BH692" s="144"/>
      <c r="BI692" s="142">
        <v>0</v>
      </c>
      <c r="BJ692" s="142">
        <v>0</v>
      </c>
      <c r="BK692" s="142">
        <v>0</v>
      </c>
      <c r="BL692" s="142">
        <v>0</v>
      </c>
      <c r="BM692" s="142">
        <v>0</v>
      </c>
      <c r="BN692" s="142">
        <v>0</v>
      </c>
      <c r="BO692" s="142">
        <v>0</v>
      </c>
      <c r="BP692" s="142">
        <v>0</v>
      </c>
      <c r="BQ692" s="144">
        <v>0</v>
      </c>
      <c r="BR692" s="142">
        <v>0</v>
      </c>
      <c r="BS692" s="142">
        <v>0</v>
      </c>
      <c r="BT692" s="144">
        <v>0</v>
      </c>
      <c r="BU692" s="144">
        <v>0</v>
      </c>
      <c r="BV692" s="143">
        <v>0</v>
      </c>
      <c r="BW692" s="144"/>
      <c r="BX692" s="144"/>
      <c r="BY692" s="144"/>
      <c r="BZ692" s="144"/>
      <c r="CA692" s="142">
        <v>0</v>
      </c>
      <c r="CB692" s="142">
        <v>0</v>
      </c>
      <c r="CC692" s="142">
        <v>0</v>
      </c>
      <c r="CD692" s="142">
        <v>0</v>
      </c>
      <c r="CE692" s="142">
        <v>0</v>
      </c>
      <c r="CF692" s="142">
        <v>0</v>
      </c>
      <c r="CG692" s="142">
        <v>0</v>
      </c>
      <c r="CH692" s="142">
        <v>0</v>
      </c>
      <c r="CI692" s="144">
        <v>0</v>
      </c>
      <c r="CJ692" s="142">
        <v>0</v>
      </c>
      <c r="CK692" s="142">
        <v>0</v>
      </c>
      <c r="CL692" s="144">
        <v>0</v>
      </c>
      <c r="CM692" s="144">
        <v>0</v>
      </c>
      <c r="CN692" s="143">
        <v>0</v>
      </c>
      <c r="CO692" s="144"/>
      <c r="CP692" s="144"/>
      <c r="CQ692" s="144"/>
      <c r="CR692" s="144"/>
      <c r="CS692" s="142">
        <v>0</v>
      </c>
      <c r="CT692" s="142">
        <v>0</v>
      </c>
      <c r="CU692" s="142">
        <v>0</v>
      </c>
      <c r="CV692" s="142">
        <v>0</v>
      </c>
      <c r="CW692" s="142">
        <v>0</v>
      </c>
      <c r="CX692" s="142">
        <v>0</v>
      </c>
      <c r="CY692" s="142">
        <v>0</v>
      </c>
      <c r="CZ692" s="142">
        <v>0</v>
      </c>
      <c r="DA692" s="144">
        <v>0</v>
      </c>
      <c r="DB692" s="142">
        <v>0</v>
      </c>
      <c r="DC692" s="142">
        <v>0</v>
      </c>
      <c r="DD692" s="144">
        <v>0</v>
      </c>
      <c r="DE692" s="144">
        <v>0</v>
      </c>
      <c r="DF692" s="143">
        <v>0</v>
      </c>
    </row>
    <row r="693" spans="1:110" ht="12.75" hidden="1" customHeight="1" outlineLevel="2" x14ac:dyDescent="0.25">
      <c r="A693" s="141" t="s">
        <v>451</v>
      </c>
      <c r="B693" s="141" t="s">
        <v>740</v>
      </c>
      <c r="C693" s="141"/>
      <c r="D693" s="141"/>
      <c r="E693" s="141"/>
      <c r="F693" s="142">
        <v>0</v>
      </c>
      <c r="G693" s="142">
        <v>0</v>
      </c>
      <c r="H693" s="142">
        <v>0</v>
      </c>
      <c r="I693" s="142">
        <v>0</v>
      </c>
      <c r="J693" s="142">
        <v>0</v>
      </c>
      <c r="K693" s="142">
        <v>0</v>
      </c>
      <c r="L693" s="142">
        <v>0</v>
      </c>
      <c r="M693" s="142">
        <v>0</v>
      </c>
      <c r="N693" s="142">
        <v>0</v>
      </c>
      <c r="O693" s="142">
        <v>0</v>
      </c>
      <c r="P693" s="142">
        <v>0</v>
      </c>
      <c r="Q693" s="142">
        <v>0</v>
      </c>
      <c r="R693" s="142" t="s">
        <v>61</v>
      </c>
      <c r="S693" s="142">
        <v>0</v>
      </c>
      <c r="T693" s="143">
        <v>0</v>
      </c>
      <c r="U693" s="144"/>
      <c r="V693" s="144"/>
      <c r="W693" s="144"/>
      <c r="X693" s="144"/>
      <c r="Y693" s="142">
        <v>0</v>
      </c>
      <c r="Z693" s="142">
        <v>0</v>
      </c>
      <c r="AA693" s="142">
        <v>0</v>
      </c>
      <c r="AB693" s="142">
        <v>0</v>
      </c>
      <c r="AC693" s="142">
        <v>0</v>
      </c>
      <c r="AD693" s="142">
        <v>0</v>
      </c>
      <c r="AE693" s="142">
        <v>0</v>
      </c>
      <c r="AF693" s="142">
        <v>0</v>
      </c>
      <c r="AG693" s="144">
        <v>0</v>
      </c>
      <c r="AH693" s="142">
        <v>0</v>
      </c>
      <c r="AI693" s="142">
        <v>0</v>
      </c>
      <c r="AJ693" s="144">
        <v>0</v>
      </c>
      <c r="AK693" s="144">
        <v>0</v>
      </c>
      <c r="AL693" s="143">
        <v>0</v>
      </c>
      <c r="AM693" s="144"/>
      <c r="AN693" s="144"/>
      <c r="AO693" s="144"/>
      <c r="AP693" s="144"/>
      <c r="AQ693" s="142">
        <v>0</v>
      </c>
      <c r="AR693" s="142">
        <v>0</v>
      </c>
      <c r="AS693" s="142">
        <v>0</v>
      </c>
      <c r="AT693" s="142">
        <v>0</v>
      </c>
      <c r="AU693" s="142">
        <v>0</v>
      </c>
      <c r="AV693" s="142">
        <v>0</v>
      </c>
      <c r="AW693" s="142">
        <v>0</v>
      </c>
      <c r="AX693" s="142">
        <v>0</v>
      </c>
      <c r="AY693" s="144">
        <v>0</v>
      </c>
      <c r="AZ693" s="142">
        <v>0</v>
      </c>
      <c r="BA693" s="142">
        <v>0</v>
      </c>
      <c r="BB693" s="144">
        <v>0</v>
      </c>
      <c r="BC693" s="144">
        <v>0</v>
      </c>
      <c r="BD693" s="143">
        <v>0</v>
      </c>
      <c r="BE693" s="144"/>
      <c r="BF693" s="144"/>
      <c r="BG693" s="144"/>
      <c r="BH693" s="144"/>
      <c r="BI693" s="142">
        <v>0</v>
      </c>
      <c r="BJ693" s="142">
        <v>0</v>
      </c>
      <c r="BK693" s="142">
        <v>0</v>
      </c>
      <c r="BL693" s="142">
        <v>0</v>
      </c>
      <c r="BM693" s="142">
        <v>0</v>
      </c>
      <c r="BN693" s="142">
        <v>0</v>
      </c>
      <c r="BO693" s="142">
        <v>0</v>
      </c>
      <c r="BP693" s="142">
        <v>0</v>
      </c>
      <c r="BQ693" s="144">
        <v>0</v>
      </c>
      <c r="BR693" s="142">
        <v>0</v>
      </c>
      <c r="BS693" s="142">
        <v>0</v>
      </c>
      <c r="BT693" s="144">
        <v>0</v>
      </c>
      <c r="BU693" s="144">
        <v>0</v>
      </c>
      <c r="BV693" s="143">
        <v>0</v>
      </c>
      <c r="BW693" s="144"/>
      <c r="BX693" s="144"/>
      <c r="BY693" s="144"/>
      <c r="BZ693" s="144"/>
      <c r="CA693" s="142">
        <v>0</v>
      </c>
      <c r="CB693" s="142">
        <v>0</v>
      </c>
      <c r="CC693" s="142">
        <v>0</v>
      </c>
      <c r="CD693" s="142">
        <v>0</v>
      </c>
      <c r="CE693" s="142">
        <v>0</v>
      </c>
      <c r="CF693" s="142">
        <v>0</v>
      </c>
      <c r="CG693" s="142">
        <v>0</v>
      </c>
      <c r="CH693" s="142">
        <v>0</v>
      </c>
      <c r="CI693" s="144">
        <v>0</v>
      </c>
      <c r="CJ693" s="142">
        <v>0</v>
      </c>
      <c r="CK693" s="142">
        <v>0</v>
      </c>
      <c r="CL693" s="144">
        <v>0</v>
      </c>
      <c r="CM693" s="144">
        <v>0</v>
      </c>
      <c r="CN693" s="143">
        <v>0</v>
      </c>
      <c r="CO693" s="144"/>
      <c r="CP693" s="144"/>
      <c r="CQ693" s="144"/>
      <c r="CR693" s="144"/>
      <c r="CS693" s="142">
        <v>0</v>
      </c>
      <c r="CT693" s="142">
        <v>0</v>
      </c>
      <c r="CU693" s="142">
        <v>0</v>
      </c>
      <c r="CV693" s="142">
        <v>0</v>
      </c>
      <c r="CW693" s="142">
        <v>0</v>
      </c>
      <c r="CX693" s="142">
        <v>0</v>
      </c>
      <c r="CY693" s="142">
        <v>0</v>
      </c>
      <c r="CZ693" s="142">
        <v>0</v>
      </c>
      <c r="DA693" s="144">
        <v>0</v>
      </c>
      <c r="DB693" s="142">
        <v>0</v>
      </c>
      <c r="DC693" s="142">
        <v>0</v>
      </c>
      <c r="DD693" s="144">
        <v>0</v>
      </c>
      <c r="DE693" s="144">
        <v>0</v>
      </c>
      <c r="DF693" s="143">
        <v>0</v>
      </c>
    </row>
    <row r="694" spans="1:110" ht="12.75" hidden="1" customHeight="1" outlineLevel="2" x14ac:dyDescent="0.25">
      <c r="A694" s="141" t="s">
        <v>451</v>
      </c>
      <c r="B694" s="141" t="s">
        <v>740</v>
      </c>
      <c r="C694" s="141"/>
      <c r="D694" s="141"/>
      <c r="E694" s="141"/>
      <c r="F694" s="142">
        <v>0</v>
      </c>
      <c r="G694" s="142">
        <v>0</v>
      </c>
      <c r="H694" s="142">
        <v>0</v>
      </c>
      <c r="I694" s="142">
        <v>0</v>
      </c>
      <c r="J694" s="142">
        <v>0</v>
      </c>
      <c r="K694" s="142">
        <v>0</v>
      </c>
      <c r="L694" s="142">
        <v>0</v>
      </c>
      <c r="M694" s="142">
        <v>0</v>
      </c>
      <c r="N694" s="142">
        <v>0</v>
      </c>
      <c r="O694" s="142">
        <v>0</v>
      </c>
      <c r="P694" s="142">
        <v>0</v>
      </c>
      <c r="Q694" s="142">
        <v>0</v>
      </c>
      <c r="R694" s="142" t="s">
        <v>61</v>
      </c>
      <c r="S694" s="142">
        <v>0</v>
      </c>
      <c r="T694" s="143">
        <v>0</v>
      </c>
      <c r="U694" s="144"/>
      <c r="V694" s="144"/>
      <c r="W694" s="144"/>
      <c r="X694" s="144"/>
      <c r="Y694" s="142">
        <v>0</v>
      </c>
      <c r="Z694" s="142">
        <v>0</v>
      </c>
      <c r="AA694" s="142">
        <v>0</v>
      </c>
      <c r="AB694" s="142">
        <v>0</v>
      </c>
      <c r="AC694" s="142">
        <v>0</v>
      </c>
      <c r="AD694" s="142">
        <v>0</v>
      </c>
      <c r="AE694" s="142">
        <v>0</v>
      </c>
      <c r="AF694" s="142">
        <v>0</v>
      </c>
      <c r="AG694" s="144">
        <v>0</v>
      </c>
      <c r="AH694" s="142">
        <v>0</v>
      </c>
      <c r="AI694" s="142">
        <v>0</v>
      </c>
      <c r="AJ694" s="144">
        <v>0</v>
      </c>
      <c r="AK694" s="144">
        <v>0</v>
      </c>
      <c r="AL694" s="143">
        <v>0</v>
      </c>
      <c r="AM694" s="144"/>
      <c r="AN694" s="144"/>
      <c r="AO694" s="144"/>
      <c r="AP694" s="144"/>
      <c r="AQ694" s="142">
        <v>0</v>
      </c>
      <c r="AR694" s="142">
        <v>0</v>
      </c>
      <c r="AS694" s="142">
        <v>0</v>
      </c>
      <c r="AT694" s="142">
        <v>0</v>
      </c>
      <c r="AU694" s="142">
        <v>0</v>
      </c>
      <c r="AV694" s="142">
        <v>0</v>
      </c>
      <c r="AW694" s="142">
        <v>0</v>
      </c>
      <c r="AX694" s="142">
        <v>0</v>
      </c>
      <c r="AY694" s="144">
        <v>0</v>
      </c>
      <c r="AZ694" s="142">
        <v>0</v>
      </c>
      <c r="BA694" s="142">
        <v>0</v>
      </c>
      <c r="BB694" s="144">
        <v>0</v>
      </c>
      <c r="BC694" s="144">
        <v>0</v>
      </c>
      <c r="BD694" s="143">
        <v>0</v>
      </c>
      <c r="BE694" s="144"/>
      <c r="BF694" s="144"/>
      <c r="BG694" s="144"/>
      <c r="BH694" s="144"/>
      <c r="BI694" s="142">
        <v>0</v>
      </c>
      <c r="BJ694" s="142">
        <v>0</v>
      </c>
      <c r="BK694" s="142">
        <v>0</v>
      </c>
      <c r="BL694" s="142">
        <v>0</v>
      </c>
      <c r="BM694" s="142">
        <v>0</v>
      </c>
      <c r="BN694" s="142">
        <v>0</v>
      </c>
      <c r="BO694" s="142">
        <v>0</v>
      </c>
      <c r="BP694" s="142">
        <v>0</v>
      </c>
      <c r="BQ694" s="144">
        <v>0</v>
      </c>
      <c r="BR694" s="142">
        <v>0</v>
      </c>
      <c r="BS694" s="142">
        <v>0</v>
      </c>
      <c r="BT694" s="144">
        <v>0</v>
      </c>
      <c r="BU694" s="144">
        <v>0</v>
      </c>
      <c r="BV694" s="143">
        <v>0</v>
      </c>
      <c r="BW694" s="144"/>
      <c r="BX694" s="144"/>
      <c r="BY694" s="144"/>
      <c r="BZ694" s="144"/>
      <c r="CA694" s="142">
        <v>0</v>
      </c>
      <c r="CB694" s="142">
        <v>0</v>
      </c>
      <c r="CC694" s="142">
        <v>0</v>
      </c>
      <c r="CD694" s="142">
        <v>0</v>
      </c>
      <c r="CE694" s="142">
        <v>0</v>
      </c>
      <c r="CF694" s="142">
        <v>0</v>
      </c>
      <c r="CG694" s="142">
        <v>0</v>
      </c>
      <c r="CH694" s="142">
        <v>0</v>
      </c>
      <c r="CI694" s="144">
        <v>0</v>
      </c>
      <c r="CJ694" s="142">
        <v>0</v>
      </c>
      <c r="CK694" s="142">
        <v>0</v>
      </c>
      <c r="CL694" s="144">
        <v>0</v>
      </c>
      <c r="CM694" s="144">
        <v>0</v>
      </c>
      <c r="CN694" s="143">
        <v>0</v>
      </c>
      <c r="CO694" s="144"/>
      <c r="CP694" s="144"/>
      <c r="CQ694" s="144"/>
      <c r="CR694" s="144"/>
      <c r="CS694" s="142">
        <v>0</v>
      </c>
      <c r="CT694" s="142">
        <v>0</v>
      </c>
      <c r="CU694" s="142">
        <v>0</v>
      </c>
      <c r="CV694" s="142">
        <v>0</v>
      </c>
      <c r="CW694" s="142">
        <v>0</v>
      </c>
      <c r="CX694" s="142">
        <v>0</v>
      </c>
      <c r="CY694" s="142">
        <v>0</v>
      </c>
      <c r="CZ694" s="142">
        <v>0</v>
      </c>
      <c r="DA694" s="144">
        <v>0</v>
      </c>
      <c r="DB694" s="142">
        <v>0</v>
      </c>
      <c r="DC694" s="142">
        <v>0</v>
      </c>
      <c r="DD694" s="144">
        <v>0</v>
      </c>
      <c r="DE694" s="144">
        <v>0</v>
      </c>
      <c r="DF694" s="143">
        <v>0</v>
      </c>
    </row>
    <row r="695" spans="1:110" ht="12.75" hidden="1" customHeight="1" outlineLevel="2" x14ac:dyDescent="0.25">
      <c r="A695" s="141" t="s">
        <v>451</v>
      </c>
      <c r="B695" s="141" t="s">
        <v>740</v>
      </c>
      <c r="C695" s="141"/>
      <c r="D695" s="141"/>
      <c r="E695" s="141"/>
      <c r="F695" s="142">
        <v>0</v>
      </c>
      <c r="G695" s="142">
        <v>0</v>
      </c>
      <c r="H695" s="142">
        <v>0</v>
      </c>
      <c r="I695" s="142">
        <v>0</v>
      </c>
      <c r="J695" s="142">
        <v>0</v>
      </c>
      <c r="K695" s="142">
        <v>0</v>
      </c>
      <c r="L695" s="142">
        <v>0</v>
      </c>
      <c r="M695" s="142">
        <v>0</v>
      </c>
      <c r="N695" s="142">
        <v>0</v>
      </c>
      <c r="O695" s="142">
        <v>0</v>
      </c>
      <c r="P695" s="142">
        <v>0</v>
      </c>
      <c r="Q695" s="142">
        <v>0</v>
      </c>
      <c r="R695" s="142" t="s">
        <v>61</v>
      </c>
      <c r="S695" s="142">
        <v>0</v>
      </c>
      <c r="T695" s="143">
        <v>0</v>
      </c>
      <c r="U695" s="144"/>
      <c r="V695" s="144"/>
      <c r="W695" s="144"/>
      <c r="X695" s="144"/>
      <c r="Y695" s="142">
        <v>0</v>
      </c>
      <c r="Z695" s="142">
        <v>0</v>
      </c>
      <c r="AA695" s="142">
        <v>0</v>
      </c>
      <c r="AB695" s="142">
        <v>0</v>
      </c>
      <c r="AC695" s="142">
        <v>0</v>
      </c>
      <c r="AD695" s="142">
        <v>0</v>
      </c>
      <c r="AE695" s="142">
        <v>0</v>
      </c>
      <c r="AF695" s="142">
        <v>0</v>
      </c>
      <c r="AG695" s="144">
        <v>0</v>
      </c>
      <c r="AH695" s="142">
        <v>0</v>
      </c>
      <c r="AI695" s="142">
        <v>0</v>
      </c>
      <c r="AJ695" s="144">
        <v>0</v>
      </c>
      <c r="AK695" s="144">
        <v>0</v>
      </c>
      <c r="AL695" s="143">
        <v>0</v>
      </c>
      <c r="AM695" s="144"/>
      <c r="AN695" s="144"/>
      <c r="AO695" s="144"/>
      <c r="AP695" s="144"/>
      <c r="AQ695" s="142">
        <v>0</v>
      </c>
      <c r="AR695" s="142">
        <v>0</v>
      </c>
      <c r="AS695" s="142">
        <v>0</v>
      </c>
      <c r="AT695" s="142">
        <v>0</v>
      </c>
      <c r="AU695" s="142">
        <v>0</v>
      </c>
      <c r="AV695" s="142">
        <v>0</v>
      </c>
      <c r="AW695" s="142">
        <v>0</v>
      </c>
      <c r="AX695" s="142">
        <v>0</v>
      </c>
      <c r="AY695" s="144">
        <v>0</v>
      </c>
      <c r="AZ695" s="142">
        <v>0</v>
      </c>
      <c r="BA695" s="142">
        <v>0</v>
      </c>
      <c r="BB695" s="144">
        <v>0</v>
      </c>
      <c r="BC695" s="144">
        <v>0</v>
      </c>
      <c r="BD695" s="143">
        <v>0</v>
      </c>
      <c r="BE695" s="144"/>
      <c r="BF695" s="144"/>
      <c r="BG695" s="144"/>
      <c r="BH695" s="144"/>
      <c r="BI695" s="142">
        <v>0</v>
      </c>
      <c r="BJ695" s="142">
        <v>0</v>
      </c>
      <c r="BK695" s="142">
        <v>0</v>
      </c>
      <c r="BL695" s="142">
        <v>0</v>
      </c>
      <c r="BM695" s="142">
        <v>0</v>
      </c>
      <c r="BN695" s="142">
        <v>0</v>
      </c>
      <c r="BO695" s="142">
        <v>0</v>
      </c>
      <c r="BP695" s="142">
        <v>0</v>
      </c>
      <c r="BQ695" s="144">
        <v>0</v>
      </c>
      <c r="BR695" s="142">
        <v>0</v>
      </c>
      <c r="BS695" s="142">
        <v>0</v>
      </c>
      <c r="BT695" s="144">
        <v>0</v>
      </c>
      <c r="BU695" s="144">
        <v>0</v>
      </c>
      <c r="BV695" s="143">
        <v>0</v>
      </c>
      <c r="BW695" s="144"/>
      <c r="BX695" s="144"/>
      <c r="BY695" s="144"/>
      <c r="BZ695" s="144"/>
      <c r="CA695" s="142">
        <v>0</v>
      </c>
      <c r="CB695" s="142">
        <v>0</v>
      </c>
      <c r="CC695" s="142">
        <v>0</v>
      </c>
      <c r="CD695" s="142">
        <v>0</v>
      </c>
      <c r="CE695" s="142">
        <v>0</v>
      </c>
      <c r="CF695" s="142">
        <v>0</v>
      </c>
      <c r="CG695" s="142">
        <v>0</v>
      </c>
      <c r="CH695" s="142">
        <v>0</v>
      </c>
      <c r="CI695" s="144">
        <v>0</v>
      </c>
      <c r="CJ695" s="142">
        <v>0</v>
      </c>
      <c r="CK695" s="142">
        <v>0</v>
      </c>
      <c r="CL695" s="144">
        <v>0</v>
      </c>
      <c r="CM695" s="144">
        <v>0</v>
      </c>
      <c r="CN695" s="143">
        <v>0</v>
      </c>
      <c r="CO695" s="144"/>
      <c r="CP695" s="144"/>
      <c r="CQ695" s="144"/>
      <c r="CR695" s="144"/>
      <c r="CS695" s="142">
        <v>0</v>
      </c>
      <c r="CT695" s="142">
        <v>0</v>
      </c>
      <c r="CU695" s="142">
        <v>0</v>
      </c>
      <c r="CV695" s="142">
        <v>0</v>
      </c>
      <c r="CW695" s="142">
        <v>0</v>
      </c>
      <c r="CX695" s="142">
        <v>0</v>
      </c>
      <c r="CY695" s="142">
        <v>0</v>
      </c>
      <c r="CZ695" s="142">
        <v>0</v>
      </c>
      <c r="DA695" s="144">
        <v>0</v>
      </c>
      <c r="DB695" s="142">
        <v>0</v>
      </c>
      <c r="DC695" s="142">
        <v>0</v>
      </c>
      <c r="DD695" s="144">
        <v>0</v>
      </c>
      <c r="DE695" s="144">
        <v>0</v>
      </c>
      <c r="DF695" s="143">
        <v>0</v>
      </c>
    </row>
    <row r="696" spans="1:110" ht="12.75" hidden="1" customHeight="1" outlineLevel="2" x14ac:dyDescent="0.25">
      <c r="A696" s="141" t="s">
        <v>451</v>
      </c>
      <c r="B696" s="141" t="s">
        <v>740</v>
      </c>
      <c r="C696" s="141"/>
      <c r="D696" s="141"/>
      <c r="E696" s="141"/>
      <c r="F696" s="142">
        <v>0</v>
      </c>
      <c r="G696" s="142">
        <v>0</v>
      </c>
      <c r="H696" s="142">
        <v>0</v>
      </c>
      <c r="I696" s="142">
        <v>0</v>
      </c>
      <c r="J696" s="142">
        <v>0</v>
      </c>
      <c r="K696" s="142">
        <v>0</v>
      </c>
      <c r="L696" s="142">
        <v>0</v>
      </c>
      <c r="M696" s="142">
        <v>0</v>
      </c>
      <c r="N696" s="142">
        <v>0</v>
      </c>
      <c r="O696" s="142">
        <v>0</v>
      </c>
      <c r="P696" s="142">
        <v>0</v>
      </c>
      <c r="Q696" s="142">
        <v>0</v>
      </c>
      <c r="R696" s="142" t="s">
        <v>61</v>
      </c>
      <c r="S696" s="142">
        <v>0</v>
      </c>
      <c r="T696" s="143">
        <v>0</v>
      </c>
      <c r="U696" s="144"/>
      <c r="V696" s="144"/>
      <c r="W696" s="144"/>
      <c r="X696" s="144"/>
      <c r="Y696" s="142">
        <v>0</v>
      </c>
      <c r="Z696" s="142">
        <v>0</v>
      </c>
      <c r="AA696" s="142">
        <v>0</v>
      </c>
      <c r="AB696" s="142">
        <v>0</v>
      </c>
      <c r="AC696" s="142">
        <v>0</v>
      </c>
      <c r="AD696" s="142">
        <v>0</v>
      </c>
      <c r="AE696" s="142">
        <v>0</v>
      </c>
      <c r="AF696" s="142">
        <v>0</v>
      </c>
      <c r="AG696" s="144">
        <v>0</v>
      </c>
      <c r="AH696" s="142">
        <v>0</v>
      </c>
      <c r="AI696" s="142">
        <v>0</v>
      </c>
      <c r="AJ696" s="144">
        <v>0</v>
      </c>
      <c r="AK696" s="144">
        <v>0</v>
      </c>
      <c r="AL696" s="143">
        <v>0</v>
      </c>
      <c r="AM696" s="144"/>
      <c r="AN696" s="144"/>
      <c r="AO696" s="144"/>
      <c r="AP696" s="144"/>
      <c r="AQ696" s="142">
        <v>0</v>
      </c>
      <c r="AR696" s="142">
        <v>0</v>
      </c>
      <c r="AS696" s="142">
        <v>0</v>
      </c>
      <c r="AT696" s="142">
        <v>0</v>
      </c>
      <c r="AU696" s="142">
        <v>0</v>
      </c>
      <c r="AV696" s="142">
        <v>0</v>
      </c>
      <c r="AW696" s="142">
        <v>0</v>
      </c>
      <c r="AX696" s="142">
        <v>0</v>
      </c>
      <c r="AY696" s="144">
        <v>0</v>
      </c>
      <c r="AZ696" s="142">
        <v>0</v>
      </c>
      <c r="BA696" s="142">
        <v>0</v>
      </c>
      <c r="BB696" s="144">
        <v>0</v>
      </c>
      <c r="BC696" s="144">
        <v>0</v>
      </c>
      <c r="BD696" s="143">
        <v>0</v>
      </c>
      <c r="BE696" s="144"/>
      <c r="BF696" s="144"/>
      <c r="BG696" s="144"/>
      <c r="BH696" s="144"/>
      <c r="BI696" s="142">
        <v>0</v>
      </c>
      <c r="BJ696" s="142">
        <v>0</v>
      </c>
      <c r="BK696" s="142">
        <v>0</v>
      </c>
      <c r="BL696" s="142">
        <v>0</v>
      </c>
      <c r="BM696" s="142">
        <v>0</v>
      </c>
      <c r="BN696" s="142">
        <v>0</v>
      </c>
      <c r="BO696" s="142">
        <v>0</v>
      </c>
      <c r="BP696" s="142">
        <v>0</v>
      </c>
      <c r="BQ696" s="144">
        <v>0</v>
      </c>
      <c r="BR696" s="142">
        <v>0</v>
      </c>
      <c r="BS696" s="142">
        <v>0</v>
      </c>
      <c r="BT696" s="144">
        <v>0</v>
      </c>
      <c r="BU696" s="144">
        <v>0</v>
      </c>
      <c r="BV696" s="143">
        <v>0</v>
      </c>
      <c r="BW696" s="144"/>
      <c r="BX696" s="144"/>
      <c r="BY696" s="144"/>
      <c r="BZ696" s="144"/>
      <c r="CA696" s="142">
        <v>0</v>
      </c>
      <c r="CB696" s="142">
        <v>0</v>
      </c>
      <c r="CC696" s="142">
        <v>0</v>
      </c>
      <c r="CD696" s="142">
        <v>0</v>
      </c>
      <c r="CE696" s="142">
        <v>0</v>
      </c>
      <c r="CF696" s="142">
        <v>0</v>
      </c>
      <c r="CG696" s="142">
        <v>0</v>
      </c>
      <c r="CH696" s="142">
        <v>0</v>
      </c>
      <c r="CI696" s="144">
        <v>0</v>
      </c>
      <c r="CJ696" s="142">
        <v>0</v>
      </c>
      <c r="CK696" s="142">
        <v>0</v>
      </c>
      <c r="CL696" s="144">
        <v>0</v>
      </c>
      <c r="CM696" s="144">
        <v>0</v>
      </c>
      <c r="CN696" s="143">
        <v>0</v>
      </c>
      <c r="CO696" s="144"/>
      <c r="CP696" s="144"/>
      <c r="CQ696" s="144"/>
      <c r="CR696" s="144"/>
      <c r="CS696" s="142">
        <v>0</v>
      </c>
      <c r="CT696" s="142">
        <v>0</v>
      </c>
      <c r="CU696" s="142">
        <v>0</v>
      </c>
      <c r="CV696" s="142">
        <v>0</v>
      </c>
      <c r="CW696" s="142">
        <v>0</v>
      </c>
      <c r="CX696" s="142">
        <v>0</v>
      </c>
      <c r="CY696" s="142">
        <v>0</v>
      </c>
      <c r="CZ696" s="142">
        <v>0</v>
      </c>
      <c r="DA696" s="144">
        <v>0</v>
      </c>
      <c r="DB696" s="142">
        <v>0</v>
      </c>
      <c r="DC696" s="142">
        <v>0</v>
      </c>
      <c r="DD696" s="144">
        <v>0</v>
      </c>
      <c r="DE696" s="144">
        <v>0</v>
      </c>
      <c r="DF696" s="143">
        <v>0</v>
      </c>
    </row>
    <row r="697" spans="1:110" ht="12.75" hidden="1" customHeight="1" outlineLevel="2" x14ac:dyDescent="0.25">
      <c r="A697" s="141" t="s">
        <v>451</v>
      </c>
      <c r="B697" s="141" t="s">
        <v>740</v>
      </c>
      <c r="C697" s="141"/>
      <c r="D697" s="141"/>
      <c r="E697" s="141"/>
      <c r="F697" s="142">
        <v>0</v>
      </c>
      <c r="G697" s="142">
        <v>0</v>
      </c>
      <c r="H697" s="142">
        <v>0</v>
      </c>
      <c r="I697" s="142">
        <v>0</v>
      </c>
      <c r="J697" s="142">
        <v>0</v>
      </c>
      <c r="K697" s="142">
        <v>0</v>
      </c>
      <c r="L697" s="142">
        <v>0</v>
      </c>
      <c r="M697" s="142">
        <v>0</v>
      </c>
      <c r="N697" s="142">
        <v>0</v>
      </c>
      <c r="O697" s="142">
        <v>0</v>
      </c>
      <c r="P697" s="142">
        <v>0</v>
      </c>
      <c r="Q697" s="142">
        <v>0</v>
      </c>
      <c r="R697" s="142" t="s">
        <v>61</v>
      </c>
      <c r="S697" s="142">
        <v>0</v>
      </c>
      <c r="T697" s="143">
        <v>0</v>
      </c>
      <c r="U697" s="144"/>
      <c r="V697" s="144"/>
      <c r="W697" s="144"/>
      <c r="X697" s="144"/>
      <c r="Y697" s="142">
        <v>0</v>
      </c>
      <c r="Z697" s="142">
        <v>0</v>
      </c>
      <c r="AA697" s="142">
        <v>0</v>
      </c>
      <c r="AB697" s="142">
        <v>0</v>
      </c>
      <c r="AC697" s="142">
        <v>0</v>
      </c>
      <c r="AD697" s="142">
        <v>0</v>
      </c>
      <c r="AE697" s="142">
        <v>0</v>
      </c>
      <c r="AF697" s="142">
        <v>0</v>
      </c>
      <c r="AG697" s="144">
        <v>0</v>
      </c>
      <c r="AH697" s="142">
        <v>0</v>
      </c>
      <c r="AI697" s="142">
        <v>0</v>
      </c>
      <c r="AJ697" s="144">
        <v>0</v>
      </c>
      <c r="AK697" s="144">
        <v>0</v>
      </c>
      <c r="AL697" s="143">
        <v>0</v>
      </c>
      <c r="AM697" s="144"/>
      <c r="AN697" s="144"/>
      <c r="AO697" s="144"/>
      <c r="AP697" s="144"/>
      <c r="AQ697" s="142">
        <v>0</v>
      </c>
      <c r="AR697" s="142">
        <v>0</v>
      </c>
      <c r="AS697" s="142">
        <v>0</v>
      </c>
      <c r="AT697" s="142">
        <v>0</v>
      </c>
      <c r="AU697" s="142">
        <v>0</v>
      </c>
      <c r="AV697" s="142">
        <v>0</v>
      </c>
      <c r="AW697" s="142">
        <v>0</v>
      </c>
      <c r="AX697" s="142">
        <v>0</v>
      </c>
      <c r="AY697" s="144">
        <v>0</v>
      </c>
      <c r="AZ697" s="142">
        <v>0</v>
      </c>
      <c r="BA697" s="142">
        <v>0</v>
      </c>
      <c r="BB697" s="144">
        <v>0</v>
      </c>
      <c r="BC697" s="144">
        <v>0</v>
      </c>
      <c r="BD697" s="143">
        <v>0</v>
      </c>
      <c r="BE697" s="144"/>
      <c r="BF697" s="144"/>
      <c r="BG697" s="144"/>
      <c r="BH697" s="144"/>
      <c r="BI697" s="142">
        <v>0</v>
      </c>
      <c r="BJ697" s="142">
        <v>0</v>
      </c>
      <c r="BK697" s="142">
        <v>0</v>
      </c>
      <c r="BL697" s="142">
        <v>0</v>
      </c>
      <c r="BM697" s="142">
        <v>0</v>
      </c>
      <c r="BN697" s="142">
        <v>0</v>
      </c>
      <c r="BO697" s="142">
        <v>0</v>
      </c>
      <c r="BP697" s="142">
        <v>0</v>
      </c>
      <c r="BQ697" s="144">
        <v>0</v>
      </c>
      <c r="BR697" s="142">
        <v>0</v>
      </c>
      <c r="BS697" s="142">
        <v>0</v>
      </c>
      <c r="BT697" s="144">
        <v>0</v>
      </c>
      <c r="BU697" s="144">
        <v>0</v>
      </c>
      <c r="BV697" s="143">
        <v>0</v>
      </c>
      <c r="BW697" s="144"/>
      <c r="BX697" s="144"/>
      <c r="BY697" s="144"/>
      <c r="BZ697" s="144"/>
      <c r="CA697" s="142">
        <v>0</v>
      </c>
      <c r="CB697" s="142">
        <v>0</v>
      </c>
      <c r="CC697" s="142">
        <v>0</v>
      </c>
      <c r="CD697" s="142">
        <v>0</v>
      </c>
      <c r="CE697" s="142">
        <v>0</v>
      </c>
      <c r="CF697" s="142">
        <v>0</v>
      </c>
      <c r="CG697" s="142">
        <v>0</v>
      </c>
      <c r="CH697" s="142">
        <v>0</v>
      </c>
      <c r="CI697" s="144">
        <v>0</v>
      </c>
      <c r="CJ697" s="142">
        <v>0</v>
      </c>
      <c r="CK697" s="142">
        <v>0</v>
      </c>
      <c r="CL697" s="144">
        <v>0</v>
      </c>
      <c r="CM697" s="144">
        <v>0</v>
      </c>
      <c r="CN697" s="143">
        <v>0</v>
      </c>
      <c r="CO697" s="144"/>
      <c r="CP697" s="144"/>
      <c r="CQ697" s="144"/>
      <c r="CR697" s="144"/>
      <c r="CS697" s="142">
        <v>0</v>
      </c>
      <c r="CT697" s="142">
        <v>0</v>
      </c>
      <c r="CU697" s="142">
        <v>0</v>
      </c>
      <c r="CV697" s="142">
        <v>0</v>
      </c>
      <c r="CW697" s="142">
        <v>0</v>
      </c>
      <c r="CX697" s="142">
        <v>0</v>
      </c>
      <c r="CY697" s="142">
        <v>0</v>
      </c>
      <c r="CZ697" s="142">
        <v>0</v>
      </c>
      <c r="DA697" s="144">
        <v>0</v>
      </c>
      <c r="DB697" s="142">
        <v>0</v>
      </c>
      <c r="DC697" s="142">
        <v>0</v>
      </c>
      <c r="DD697" s="144">
        <v>0</v>
      </c>
      <c r="DE697" s="144">
        <v>0</v>
      </c>
      <c r="DF697" s="143">
        <v>0</v>
      </c>
    </row>
    <row r="698" spans="1:110" ht="12.75" hidden="1" customHeight="1" outlineLevel="2" x14ac:dyDescent="0.25">
      <c r="A698" s="141" t="s">
        <v>451</v>
      </c>
      <c r="B698" s="141" t="s">
        <v>740</v>
      </c>
      <c r="C698" s="141"/>
      <c r="D698" s="141"/>
      <c r="E698" s="141"/>
      <c r="F698" s="142">
        <v>0</v>
      </c>
      <c r="G698" s="142">
        <v>0</v>
      </c>
      <c r="H698" s="142">
        <v>0</v>
      </c>
      <c r="I698" s="142">
        <v>0</v>
      </c>
      <c r="J698" s="142">
        <v>0</v>
      </c>
      <c r="K698" s="142">
        <v>0</v>
      </c>
      <c r="L698" s="142">
        <v>0</v>
      </c>
      <c r="M698" s="142">
        <v>0</v>
      </c>
      <c r="N698" s="142">
        <v>0</v>
      </c>
      <c r="O698" s="142">
        <v>0</v>
      </c>
      <c r="P698" s="142">
        <v>0</v>
      </c>
      <c r="Q698" s="142">
        <v>0</v>
      </c>
      <c r="R698" s="142" t="s">
        <v>61</v>
      </c>
      <c r="S698" s="142">
        <v>0</v>
      </c>
      <c r="T698" s="143">
        <v>0</v>
      </c>
      <c r="U698" s="144"/>
      <c r="V698" s="144"/>
      <c r="W698" s="144"/>
      <c r="X698" s="144"/>
      <c r="Y698" s="142">
        <v>0</v>
      </c>
      <c r="Z698" s="142">
        <v>0</v>
      </c>
      <c r="AA698" s="142">
        <v>0</v>
      </c>
      <c r="AB698" s="142">
        <v>0</v>
      </c>
      <c r="AC698" s="142">
        <v>0</v>
      </c>
      <c r="AD698" s="142">
        <v>0</v>
      </c>
      <c r="AE698" s="142">
        <v>0</v>
      </c>
      <c r="AF698" s="142">
        <v>0</v>
      </c>
      <c r="AG698" s="144">
        <v>0</v>
      </c>
      <c r="AH698" s="142">
        <v>0</v>
      </c>
      <c r="AI698" s="142">
        <v>0</v>
      </c>
      <c r="AJ698" s="144">
        <v>0</v>
      </c>
      <c r="AK698" s="144">
        <v>0</v>
      </c>
      <c r="AL698" s="143">
        <v>0</v>
      </c>
      <c r="AM698" s="144"/>
      <c r="AN698" s="144"/>
      <c r="AO698" s="144"/>
      <c r="AP698" s="144"/>
      <c r="AQ698" s="142">
        <v>0</v>
      </c>
      <c r="AR698" s="142">
        <v>0</v>
      </c>
      <c r="AS698" s="142">
        <v>0</v>
      </c>
      <c r="AT698" s="142">
        <v>0</v>
      </c>
      <c r="AU698" s="142">
        <v>0</v>
      </c>
      <c r="AV698" s="142">
        <v>0</v>
      </c>
      <c r="AW698" s="142">
        <v>0</v>
      </c>
      <c r="AX698" s="142">
        <v>0</v>
      </c>
      <c r="AY698" s="144">
        <v>0</v>
      </c>
      <c r="AZ698" s="142">
        <v>0</v>
      </c>
      <c r="BA698" s="142">
        <v>0</v>
      </c>
      <c r="BB698" s="144">
        <v>0</v>
      </c>
      <c r="BC698" s="144">
        <v>0</v>
      </c>
      <c r="BD698" s="143">
        <v>0</v>
      </c>
      <c r="BE698" s="144"/>
      <c r="BF698" s="144"/>
      <c r="BG698" s="144"/>
      <c r="BH698" s="144"/>
      <c r="BI698" s="142">
        <v>0</v>
      </c>
      <c r="BJ698" s="142">
        <v>0</v>
      </c>
      <c r="BK698" s="142">
        <v>0</v>
      </c>
      <c r="BL698" s="142">
        <v>0</v>
      </c>
      <c r="BM698" s="142">
        <v>0</v>
      </c>
      <c r="BN698" s="142">
        <v>0</v>
      </c>
      <c r="BO698" s="142">
        <v>0</v>
      </c>
      <c r="BP698" s="142">
        <v>0</v>
      </c>
      <c r="BQ698" s="144">
        <v>0</v>
      </c>
      <c r="BR698" s="142">
        <v>0</v>
      </c>
      <c r="BS698" s="142">
        <v>0</v>
      </c>
      <c r="BT698" s="144">
        <v>0</v>
      </c>
      <c r="BU698" s="144">
        <v>0</v>
      </c>
      <c r="BV698" s="143">
        <v>0</v>
      </c>
      <c r="BW698" s="144"/>
      <c r="BX698" s="144"/>
      <c r="BY698" s="144"/>
      <c r="BZ698" s="144"/>
      <c r="CA698" s="142">
        <v>0</v>
      </c>
      <c r="CB698" s="142">
        <v>0</v>
      </c>
      <c r="CC698" s="142">
        <v>0</v>
      </c>
      <c r="CD698" s="142">
        <v>0</v>
      </c>
      <c r="CE698" s="142">
        <v>0</v>
      </c>
      <c r="CF698" s="142">
        <v>0</v>
      </c>
      <c r="CG698" s="142">
        <v>0</v>
      </c>
      <c r="CH698" s="142">
        <v>0</v>
      </c>
      <c r="CI698" s="144">
        <v>0</v>
      </c>
      <c r="CJ698" s="142">
        <v>0</v>
      </c>
      <c r="CK698" s="142">
        <v>0</v>
      </c>
      <c r="CL698" s="144">
        <v>0</v>
      </c>
      <c r="CM698" s="144">
        <v>0</v>
      </c>
      <c r="CN698" s="143">
        <v>0</v>
      </c>
      <c r="CO698" s="144"/>
      <c r="CP698" s="144"/>
      <c r="CQ698" s="144"/>
      <c r="CR698" s="144"/>
      <c r="CS698" s="142">
        <v>0</v>
      </c>
      <c r="CT698" s="142">
        <v>0</v>
      </c>
      <c r="CU698" s="142">
        <v>0</v>
      </c>
      <c r="CV698" s="142">
        <v>0</v>
      </c>
      <c r="CW698" s="142">
        <v>0</v>
      </c>
      <c r="CX698" s="142">
        <v>0</v>
      </c>
      <c r="CY698" s="142">
        <v>0</v>
      </c>
      <c r="CZ698" s="142">
        <v>0</v>
      </c>
      <c r="DA698" s="144">
        <v>0</v>
      </c>
      <c r="DB698" s="142">
        <v>0</v>
      </c>
      <c r="DC698" s="142">
        <v>0</v>
      </c>
      <c r="DD698" s="144">
        <v>0</v>
      </c>
      <c r="DE698" s="144">
        <v>0</v>
      </c>
      <c r="DF698" s="143">
        <v>0</v>
      </c>
    </row>
    <row r="699" spans="1:110" ht="12.75" hidden="1" customHeight="1" outlineLevel="2" x14ac:dyDescent="0.25">
      <c r="A699" s="141" t="s">
        <v>451</v>
      </c>
      <c r="B699" s="141" t="s">
        <v>740</v>
      </c>
      <c r="C699" s="141"/>
      <c r="D699" s="141"/>
      <c r="E699" s="141"/>
      <c r="F699" s="142">
        <v>0</v>
      </c>
      <c r="G699" s="142">
        <v>0</v>
      </c>
      <c r="H699" s="142">
        <v>0</v>
      </c>
      <c r="I699" s="142">
        <v>0</v>
      </c>
      <c r="J699" s="142">
        <v>0</v>
      </c>
      <c r="K699" s="142">
        <v>0</v>
      </c>
      <c r="L699" s="142">
        <v>0</v>
      </c>
      <c r="M699" s="142">
        <v>0</v>
      </c>
      <c r="N699" s="142">
        <v>0</v>
      </c>
      <c r="O699" s="142">
        <v>0</v>
      </c>
      <c r="P699" s="142">
        <v>0</v>
      </c>
      <c r="Q699" s="142">
        <v>0</v>
      </c>
      <c r="R699" s="142" t="s">
        <v>61</v>
      </c>
      <c r="S699" s="142">
        <v>0</v>
      </c>
      <c r="T699" s="143">
        <v>0</v>
      </c>
      <c r="U699" s="144"/>
      <c r="V699" s="144"/>
      <c r="W699" s="144"/>
      <c r="X699" s="144"/>
      <c r="Y699" s="142">
        <v>0</v>
      </c>
      <c r="Z699" s="142">
        <v>0</v>
      </c>
      <c r="AA699" s="142">
        <v>0</v>
      </c>
      <c r="AB699" s="142">
        <v>0</v>
      </c>
      <c r="AC699" s="142">
        <v>0</v>
      </c>
      <c r="AD699" s="142">
        <v>0</v>
      </c>
      <c r="AE699" s="142">
        <v>0</v>
      </c>
      <c r="AF699" s="142">
        <v>0</v>
      </c>
      <c r="AG699" s="144">
        <v>0</v>
      </c>
      <c r="AH699" s="142">
        <v>0</v>
      </c>
      <c r="AI699" s="142">
        <v>0</v>
      </c>
      <c r="AJ699" s="144">
        <v>0</v>
      </c>
      <c r="AK699" s="144">
        <v>0</v>
      </c>
      <c r="AL699" s="143">
        <v>0</v>
      </c>
      <c r="AM699" s="144"/>
      <c r="AN699" s="144"/>
      <c r="AO699" s="144"/>
      <c r="AP699" s="144"/>
      <c r="AQ699" s="142">
        <v>0</v>
      </c>
      <c r="AR699" s="142">
        <v>0</v>
      </c>
      <c r="AS699" s="142">
        <v>0</v>
      </c>
      <c r="AT699" s="142">
        <v>0</v>
      </c>
      <c r="AU699" s="142">
        <v>0</v>
      </c>
      <c r="AV699" s="142">
        <v>0</v>
      </c>
      <c r="AW699" s="142">
        <v>0</v>
      </c>
      <c r="AX699" s="142">
        <v>0</v>
      </c>
      <c r="AY699" s="144">
        <v>0</v>
      </c>
      <c r="AZ699" s="142">
        <v>0</v>
      </c>
      <c r="BA699" s="142">
        <v>0</v>
      </c>
      <c r="BB699" s="144">
        <v>0</v>
      </c>
      <c r="BC699" s="144">
        <v>0</v>
      </c>
      <c r="BD699" s="143">
        <v>0</v>
      </c>
      <c r="BE699" s="144"/>
      <c r="BF699" s="144"/>
      <c r="BG699" s="144"/>
      <c r="BH699" s="144"/>
      <c r="BI699" s="142">
        <v>0</v>
      </c>
      <c r="BJ699" s="142">
        <v>0</v>
      </c>
      <c r="BK699" s="142">
        <v>0</v>
      </c>
      <c r="BL699" s="142">
        <v>0</v>
      </c>
      <c r="BM699" s="142">
        <v>0</v>
      </c>
      <c r="BN699" s="142">
        <v>0</v>
      </c>
      <c r="BO699" s="142">
        <v>0</v>
      </c>
      <c r="BP699" s="142">
        <v>0</v>
      </c>
      <c r="BQ699" s="144">
        <v>0</v>
      </c>
      <c r="BR699" s="142">
        <v>0</v>
      </c>
      <c r="BS699" s="142">
        <v>0</v>
      </c>
      <c r="BT699" s="144">
        <v>0</v>
      </c>
      <c r="BU699" s="144">
        <v>0</v>
      </c>
      <c r="BV699" s="143">
        <v>0</v>
      </c>
      <c r="BW699" s="144"/>
      <c r="BX699" s="144"/>
      <c r="BY699" s="144"/>
      <c r="BZ699" s="144"/>
      <c r="CA699" s="142">
        <v>0</v>
      </c>
      <c r="CB699" s="142">
        <v>0</v>
      </c>
      <c r="CC699" s="142">
        <v>0</v>
      </c>
      <c r="CD699" s="142">
        <v>0</v>
      </c>
      <c r="CE699" s="142">
        <v>0</v>
      </c>
      <c r="CF699" s="142">
        <v>0</v>
      </c>
      <c r="CG699" s="142">
        <v>0</v>
      </c>
      <c r="CH699" s="142">
        <v>0</v>
      </c>
      <c r="CI699" s="144">
        <v>0</v>
      </c>
      <c r="CJ699" s="142">
        <v>0</v>
      </c>
      <c r="CK699" s="142">
        <v>0</v>
      </c>
      <c r="CL699" s="144">
        <v>0</v>
      </c>
      <c r="CM699" s="144">
        <v>0</v>
      </c>
      <c r="CN699" s="143">
        <v>0</v>
      </c>
      <c r="CO699" s="144"/>
      <c r="CP699" s="144"/>
      <c r="CQ699" s="144"/>
      <c r="CR699" s="144"/>
      <c r="CS699" s="142">
        <v>0</v>
      </c>
      <c r="CT699" s="142">
        <v>0</v>
      </c>
      <c r="CU699" s="142">
        <v>0</v>
      </c>
      <c r="CV699" s="142">
        <v>0</v>
      </c>
      <c r="CW699" s="142">
        <v>0</v>
      </c>
      <c r="CX699" s="142">
        <v>0</v>
      </c>
      <c r="CY699" s="142">
        <v>0</v>
      </c>
      <c r="CZ699" s="142">
        <v>0</v>
      </c>
      <c r="DA699" s="144">
        <v>0</v>
      </c>
      <c r="DB699" s="142">
        <v>0</v>
      </c>
      <c r="DC699" s="142">
        <v>0</v>
      </c>
      <c r="DD699" s="144">
        <v>0</v>
      </c>
      <c r="DE699" s="144">
        <v>0</v>
      </c>
      <c r="DF699" s="143">
        <v>0</v>
      </c>
    </row>
    <row r="700" spans="1:110" ht="12.75" hidden="1" customHeight="1" outlineLevel="2" x14ac:dyDescent="0.25">
      <c r="A700" s="141" t="s">
        <v>451</v>
      </c>
      <c r="B700" s="141" t="s">
        <v>740</v>
      </c>
      <c r="C700" s="141"/>
      <c r="D700" s="141"/>
      <c r="E700" s="141"/>
      <c r="F700" s="142">
        <v>0</v>
      </c>
      <c r="G700" s="142">
        <v>0</v>
      </c>
      <c r="H700" s="142">
        <v>0</v>
      </c>
      <c r="I700" s="142">
        <v>0</v>
      </c>
      <c r="J700" s="142">
        <v>0</v>
      </c>
      <c r="K700" s="142">
        <v>0</v>
      </c>
      <c r="L700" s="142">
        <v>0</v>
      </c>
      <c r="M700" s="142">
        <v>0</v>
      </c>
      <c r="N700" s="142">
        <v>0</v>
      </c>
      <c r="O700" s="142">
        <v>0</v>
      </c>
      <c r="P700" s="142">
        <v>0</v>
      </c>
      <c r="Q700" s="142">
        <v>0</v>
      </c>
      <c r="R700" s="142" t="s">
        <v>61</v>
      </c>
      <c r="S700" s="142">
        <v>0</v>
      </c>
      <c r="T700" s="143">
        <v>0</v>
      </c>
      <c r="U700" s="144"/>
      <c r="V700" s="144"/>
      <c r="W700" s="144"/>
      <c r="X700" s="144"/>
      <c r="Y700" s="142">
        <v>0</v>
      </c>
      <c r="Z700" s="142">
        <v>0</v>
      </c>
      <c r="AA700" s="142">
        <v>0</v>
      </c>
      <c r="AB700" s="142">
        <v>0</v>
      </c>
      <c r="AC700" s="142">
        <v>0</v>
      </c>
      <c r="AD700" s="142">
        <v>0</v>
      </c>
      <c r="AE700" s="142">
        <v>0</v>
      </c>
      <c r="AF700" s="142">
        <v>0</v>
      </c>
      <c r="AG700" s="144">
        <v>0</v>
      </c>
      <c r="AH700" s="142">
        <v>0</v>
      </c>
      <c r="AI700" s="142">
        <v>0</v>
      </c>
      <c r="AJ700" s="144">
        <v>0</v>
      </c>
      <c r="AK700" s="144">
        <v>0</v>
      </c>
      <c r="AL700" s="143">
        <v>0</v>
      </c>
      <c r="AM700" s="144"/>
      <c r="AN700" s="144"/>
      <c r="AO700" s="144"/>
      <c r="AP700" s="144"/>
      <c r="AQ700" s="142">
        <v>0</v>
      </c>
      <c r="AR700" s="142">
        <v>0</v>
      </c>
      <c r="AS700" s="142">
        <v>0</v>
      </c>
      <c r="AT700" s="142">
        <v>0</v>
      </c>
      <c r="AU700" s="142">
        <v>0</v>
      </c>
      <c r="AV700" s="142">
        <v>0</v>
      </c>
      <c r="AW700" s="142">
        <v>0</v>
      </c>
      <c r="AX700" s="142">
        <v>0</v>
      </c>
      <c r="AY700" s="144">
        <v>0</v>
      </c>
      <c r="AZ700" s="142">
        <v>0</v>
      </c>
      <c r="BA700" s="142">
        <v>0</v>
      </c>
      <c r="BB700" s="144">
        <v>0</v>
      </c>
      <c r="BC700" s="144">
        <v>0</v>
      </c>
      <c r="BD700" s="143">
        <v>0</v>
      </c>
      <c r="BE700" s="144"/>
      <c r="BF700" s="144"/>
      <c r="BG700" s="144"/>
      <c r="BH700" s="144"/>
      <c r="BI700" s="142">
        <v>0</v>
      </c>
      <c r="BJ700" s="142">
        <v>0</v>
      </c>
      <c r="BK700" s="142">
        <v>0</v>
      </c>
      <c r="BL700" s="142">
        <v>0</v>
      </c>
      <c r="BM700" s="142">
        <v>0</v>
      </c>
      <c r="BN700" s="142">
        <v>0</v>
      </c>
      <c r="BO700" s="142">
        <v>0</v>
      </c>
      <c r="BP700" s="142">
        <v>0</v>
      </c>
      <c r="BQ700" s="144">
        <v>0</v>
      </c>
      <c r="BR700" s="142">
        <v>0</v>
      </c>
      <c r="BS700" s="142">
        <v>0</v>
      </c>
      <c r="BT700" s="144">
        <v>0</v>
      </c>
      <c r="BU700" s="144">
        <v>0</v>
      </c>
      <c r="BV700" s="143">
        <v>0</v>
      </c>
      <c r="BW700" s="144"/>
      <c r="BX700" s="144"/>
      <c r="BY700" s="144"/>
      <c r="BZ700" s="144"/>
      <c r="CA700" s="142">
        <v>0</v>
      </c>
      <c r="CB700" s="142">
        <v>0</v>
      </c>
      <c r="CC700" s="142">
        <v>0</v>
      </c>
      <c r="CD700" s="142">
        <v>0</v>
      </c>
      <c r="CE700" s="142">
        <v>0</v>
      </c>
      <c r="CF700" s="142">
        <v>0</v>
      </c>
      <c r="CG700" s="142">
        <v>0</v>
      </c>
      <c r="CH700" s="142">
        <v>0</v>
      </c>
      <c r="CI700" s="144">
        <v>0</v>
      </c>
      <c r="CJ700" s="142">
        <v>0</v>
      </c>
      <c r="CK700" s="142">
        <v>0</v>
      </c>
      <c r="CL700" s="144">
        <v>0</v>
      </c>
      <c r="CM700" s="144">
        <v>0</v>
      </c>
      <c r="CN700" s="143">
        <v>0</v>
      </c>
      <c r="CO700" s="144"/>
      <c r="CP700" s="144"/>
      <c r="CQ700" s="144"/>
      <c r="CR700" s="144"/>
      <c r="CS700" s="142">
        <v>0</v>
      </c>
      <c r="CT700" s="142">
        <v>0</v>
      </c>
      <c r="CU700" s="142">
        <v>0</v>
      </c>
      <c r="CV700" s="142">
        <v>0</v>
      </c>
      <c r="CW700" s="142">
        <v>0</v>
      </c>
      <c r="CX700" s="142">
        <v>0</v>
      </c>
      <c r="CY700" s="142">
        <v>0</v>
      </c>
      <c r="CZ700" s="142">
        <v>0</v>
      </c>
      <c r="DA700" s="144">
        <v>0</v>
      </c>
      <c r="DB700" s="142">
        <v>0</v>
      </c>
      <c r="DC700" s="142">
        <v>0</v>
      </c>
      <c r="DD700" s="144">
        <v>0</v>
      </c>
      <c r="DE700" s="144">
        <v>0</v>
      </c>
      <c r="DF700" s="143">
        <v>0</v>
      </c>
    </row>
    <row r="701" spans="1:110" ht="12.75" hidden="1" customHeight="1" outlineLevel="2" x14ac:dyDescent="0.25">
      <c r="A701" s="141" t="s">
        <v>451</v>
      </c>
      <c r="B701" s="141" t="s">
        <v>740</v>
      </c>
      <c r="C701" s="141"/>
      <c r="D701" s="141"/>
      <c r="E701" s="141"/>
      <c r="F701" s="142">
        <v>0</v>
      </c>
      <c r="G701" s="142">
        <v>0</v>
      </c>
      <c r="H701" s="142">
        <v>0</v>
      </c>
      <c r="I701" s="142">
        <v>0</v>
      </c>
      <c r="J701" s="142">
        <v>0</v>
      </c>
      <c r="K701" s="142">
        <v>0</v>
      </c>
      <c r="L701" s="142">
        <v>0</v>
      </c>
      <c r="M701" s="142">
        <v>0</v>
      </c>
      <c r="N701" s="142">
        <v>0</v>
      </c>
      <c r="O701" s="142">
        <v>0</v>
      </c>
      <c r="P701" s="142">
        <v>0</v>
      </c>
      <c r="Q701" s="142">
        <v>0</v>
      </c>
      <c r="R701" s="142" t="s">
        <v>61</v>
      </c>
      <c r="S701" s="142">
        <v>0</v>
      </c>
      <c r="T701" s="143">
        <v>0</v>
      </c>
      <c r="U701" s="144"/>
      <c r="V701" s="144"/>
      <c r="W701" s="144"/>
      <c r="X701" s="144"/>
      <c r="Y701" s="142">
        <v>0</v>
      </c>
      <c r="Z701" s="142">
        <v>0</v>
      </c>
      <c r="AA701" s="142">
        <v>0</v>
      </c>
      <c r="AB701" s="142">
        <v>0</v>
      </c>
      <c r="AC701" s="142">
        <v>0</v>
      </c>
      <c r="AD701" s="142">
        <v>0</v>
      </c>
      <c r="AE701" s="142">
        <v>0</v>
      </c>
      <c r="AF701" s="142">
        <v>0</v>
      </c>
      <c r="AG701" s="144">
        <v>0</v>
      </c>
      <c r="AH701" s="142">
        <v>0</v>
      </c>
      <c r="AI701" s="142">
        <v>0</v>
      </c>
      <c r="AJ701" s="144">
        <v>0</v>
      </c>
      <c r="AK701" s="144">
        <v>0</v>
      </c>
      <c r="AL701" s="143">
        <v>0</v>
      </c>
      <c r="AM701" s="144"/>
      <c r="AN701" s="144"/>
      <c r="AO701" s="144"/>
      <c r="AP701" s="144"/>
      <c r="AQ701" s="142">
        <v>0</v>
      </c>
      <c r="AR701" s="142">
        <v>0</v>
      </c>
      <c r="AS701" s="142">
        <v>0</v>
      </c>
      <c r="AT701" s="142">
        <v>0</v>
      </c>
      <c r="AU701" s="142">
        <v>0</v>
      </c>
      <c r="AV701" s="142">
        <v>0</v>
      </c>
      <c r="AW701" s="142">
        <v>0</v>
      </c>
      <c r="AX701" s="142">
        <v>0</v>
      </c>
      <c r="AY701" s="144">
        <v>0</v>
      </c>
      <c r="AZ701" s="142">
        <v>0</v>
      </c>
      <c r="BA701" s="142">
        <v>0</v>
      </c>
      <c r="BB701" s="144">
        <v>0</v>
      </c>
      <c r="BC701" s="144">
        <v>0</v>
      </c>
      <c r="BD701" s="143">
        <v>0</v>
      </c>
      <c r="BE701" s="144"/>
      <c r="BF701" s="144"/>
      <c r="BG701" s="144"/>
      <c r="BH701" s="144"/>
      <c r="BI701" s="142">
        <v>0</v>
      </c>
      <c r="BJ701" s="142">
        <v>0</v>
      </c>
      <c r="BK701" s="142">
        <v>0</v>
      </c>
      <c r="BL701" s="142">
        <v>0</v>
      </c>
      <c r="BM701" s="142">
        <v>0</v>
      </c>
      <c r="BN701" s="142">
        <v>0</v>
      </c>
      <c r="BO701" s="142">
        <v>0</v>
      </c>
      <c r="BP701" s="142">
        <v>0</v>
      </c>
      <c r="BQ701" s="144">
        <v>0</v>
      </c>
      <c r="BR701" s="142">
        <v>0</v>
      </c>
      <c r="BS701" s="142">
        <v>0</v>
      </c>
      <c r="BT701" s="144">
        <v>0</v>
      </c>
      <c r="BU701" s="144">
        <v>0</v>
      </c>
      <c r="BV701" s="143">
        <v>0</v>
      </c>
      <c r="BW701" s="144"/>
      <c r="BX701" s="144"/>
      <c r="BY701" s="144"/>
      <c r="BZ701" s="144"/>
      <c r="CA701" s="142">
        <v>0</v>
      </c>
      <c r="CB701" s="142">
        <v>0</v>
      </c>
      <c r="CC701" s="142">
        <v>0</v>
      </c>
      <c r="CD701" s="142">
        <v>0</v>
      </c>
      <c r="CE701" s="142">
        <v>0</v>
      </c>
      <c r="CF701" s="142">
        <v>0</v>
      </c>
      <c r="CG701" s="142">
        <v>0</v>
      </c>
      <c r="CH701" s="142">
        <v>0</v>
      </c>
      <c r="CI701" s="144">
        <v>0</v>
      </c>
      <c r="CJ701" s="142">
        <v>0</v>
      </c>
      <c r="CK701" s="142">
        <v>0</v>
      </c>
      <c r="CL701" s="144">
        <v>0</v>
      </c>
      <c r="CM701" s="144">
        <v>0</v>
      </c>
      <c r="CN701" s="143">
        <v>0</v>
      </c>
      <c r="CO701" s="144"/>
      <c r="CP701" s="144"/>
      <c r="CQ701" s="144"/>
      <c r="CR701" s="144"/>
      <c r="CS701" s="142">
        <v>0</v>
      </c>
      <c r="CT701" s="142">
        <v>0</v>
      </c>
      <c r="CU701" s="142">
        <v>0</v>
      </c>
      <c r="CV701" s="142">
        <v>0</v>
      </c>
      <c r="CW701" s="142">
        <v>0</v>
      </c>
      <c r="CX701" s="142">
        <v>0</v>
      </c>
      <c r="CY701" s="142">
        <v>0</v>
      </c>
      <c r="CZ701" s="142">
        <v>0</v>
      </c>
      <c r="DA701" s="144">
        <v>0</v>
      </c>
      <c r="DB701" s="142">
        <v>0</v>
      </c>
      <c r="DC701" s="142">
        <v>0</v>
      </c>
      <c r="DD701" s="144">
        <v>0</v>
      </c>
      <c r="DE701" s="144">
        <v>0</v>
      </c>
      <c r="DF701" s="143">
        <v>0</v>
      </c>
    </row>
    <row r="702" spans="1:110" ht="12.75" hidden="1" customHeight="1" outlineLevel="2" x14ac:dyDescent="0.25">
      <c r="A702" s="141" t="s">
        <v>451</v>
      </c>
      <c r="B702" s="141" t="s">
        <v>740</v>
      </c>
      <c r="C702" s="141"/>
      <c r="D702" s="141"/>
      <c r="E702" s="141"/>
      <c r="F702" s="142">
        <v>0</v>
      </c>
      <c r="G702" s="142">
        <v>0</v>
      </c>
      <c r="H702" s="142">
        <v>0</v>
      </c>
      <c r="I702" s="142">
        <v>0</v>
      </c>
      <c r="J702" s="142">
        <v>0</v>
      </c>
      <c r="K702" s="142">
        <v>0</v>
      </c>
      <c r="L702" s="142">
        <v>0</v>
      </c>
      <c r="M702" s="142">
        <v>0</v>
      </c>
      <c r="N702" s="142">
        <v>0</v>
      </c>
      <c r="O702" s="142">
        <v>0</v>
      </c>
      <c r="P702" s="142">
        <v>0</v>
      </c>
      <c r="Q702" s="142">
        <v>0</v>
      </c>
      <c r="R702" s="142" t="s">
        <v>61</v>
      </c>
      <c r="S702" s="142">
        <v>0</v>
      </c>
      <c r="T702" s="143">
        <v>0</v>
      </c>
      <c r="U702" s="144"/>
      <c r="V702" s="144"/>
      <c r="W702" s="144"/>
      <c r="X702" s="144"/>
      <c r="Y702" s="142">
        <v>0</v>
      </c>
      <c r="Z702" s="142">
        <v>0</v>
      </c>
      <c r="AA702" s="142">
        <v>0</v>
      </c>
      <c r="AB702" s="142">
        <v>0</v>
      </c>
      <c r="AC702" s="142">
        <v>0</v>
      </c>
      <c r="AD702" s="142">
        <v>0</v>
      </c>
      <c r="AE702" s="142">
        <v>0</v>
      </c>
      <c r="AF702" s="142">
        <v>0</v>
      </c>
      <c r="AG702" s="144">
        <v>0</v>
      </c>
      <c r="AH702" s="142">
        <v>0</v>
      </c>
      <c r="AI702" s="142">
        <v>0</v>
      </c>
      <c r="AJ702" s="144">
        <v>0</v>
      </c>
      <c r="AK702" s="144">
        <v>0</v>
      </c>
      <c r="AL702" s="143">
        <v>0</v>
      </c>
      <c r="AM702" s="144"/>
      <c r="AN702" s="144"/>
      <c r="AO702" s="144"/>
      <c r="AP702" s="144"/>
      <c r="AQ702" s="142">
        <v>0</v>
      </c>
      <c r="AR702" s="142">
        <v>0</v>
      </c>
      <c r="AS702" s="142">
        <v>0</v>
      </c>
      <c r="AT702" s="142">
        <v>0</v>
      </c>
      <c r="AU702" s="142">
        <v>0</v>
      </c>
      <c r="AV702" s="142">
        <v>0</v>
      </c>
      <c r="AW702" s="142">
        <v>0</v>
      </c>
      <c r="AX702" s="142">
        <v>0</v>
      </c>
      <c r="AY702" s="144">
        <v>0</v>
      </c>
      <c r="AZ702" s="142">
        <v>0</v>
      </c>
      <c r="BA702" s="142">
        <v>0</v>
      </c>
      <c r="BB702" s="144">
        <v>0</v>
      </c>
      <c r="BC702" s="144">
        <v>0</v>
      </c>
      <c r="BD702" s="143">
        <v>0</v>
      </c>
      <c r="BE702" s="144"/>
      <c r="BF702" s="144"/>
      <c r="BG702" s="144"/>
      <c r="BH702" s="144"/>
      <c r="BI702" s="142">
        <v>0</v>
      </c>
      <c r="BJ702" s="142">
        <v>0</v>
      </c>
      <c r="BK702" s="142">
        <v>0</v>
      </c>
      <c r="BL702" s="142">
        <v>0</v>
      </c>
      <c r="BM702" s="142">
        <v>0</v>
      </c>
      <c r="BN702" s="142">
        <v>0</v>
      </c>
      <c r="BO702" s="142">
        <v>0</v>
      </c>
      <c r="BP702" s="142">
        <v>0</v>
      </c>
      <c r="BQ702" s="144">
        <v>0</v>
      </c>
      <c r="BR702" s="142">
        <v>0</v>
      </c>
      <c r="BS702" s="142">
        <v>0</v>
      </c>
      <c r="BT702" s="144">
        <v>0</v>
      </c>
      <c r="BU702" s="144">
        <v>0</v>
      </c>
      <c r="BV702" s="143">
        <v>0</v>
      </c>
      <c r="BW702" s="144"/>
      <c r="BX702" s="144"/>
      <c r="BY702" s="144"/>
      <c r="BZ702" s="144"/>
      <c r="CA702" s="142">
        <v>0</v>
      </c>
      <c r="CB702" s="142">
        <v>0</v>
      </c>
      <c r="CC702" s="142">
        <v>0</v>
      </c>
      <c r="CD702" s="142">
        <v>0</v>
      </c>
      <c r="CE702" s="142">
        <v>0</v>
      </c>
      <c r="CF702" s="142">
        <v>0</v>
      </c>
      <c r="CG702" s="142">
        <v>0</v>
      </c>
      <c r="CH702" s="142">
        <v>0</v>
      </c>
      <c r="CI702" s="144">
        <v>0</v>
      </c>
      <c r="CJ702" s="142">
        <v>0</v>
      </c>
      <c r="CK702" s="142">
        <v>0</v>
      </c>
      <c r="CL702" s="144">
        <v>0</v>
      </c>
      <c r="CM702" s="144">
        <v>0</v>
      </c>
      <c r="CN702" s="143">
        <v>0</v>
      </c>
      <c r="CO702" s="144"/>
      <c r="CP702" s="144"/>
      <c r="CQ702" s="144"/>
      <c r="CR702" s="144"/>
      <c r="CS702" s="142">
        <v>0</v>
      </c>
      <c r="CT702" s="142">
        <v>0</v>
      </c>
      <c r="CU702" s="142">
        <v>0</v>
      </c>
      <c r="CV702" s="142">
        <v>0</v>
      </c>
      <c r="CW702" s="142">
        <v>0</v>
      </c>
      <c r="CX702" s="142">
        <v>0</v>
      </c>
      <c r="CY702" s="142">
        <v>0</v>
      </c>
      <c r="CZ702" s="142">
        <v>0</v>
      </c>
      <c r="DA702" s="144">
        <v>0</v>
      </c>
      <c r="DB702" s="142">
        <v>0</v>
      </c>
      <c r="DC702" s="142">
        <v>0</v>
      </c>
      <c r="DD702" s="144">
        <v>0</v>
      </c>
      <c r="DE702" s="144">
        <v>0</v>
      </c>
      <c r="DF702" s="143">
        <v>0</v>
      </c>
    </row>
    <row r="703" spans="1:110" ht="12.75" hidden="1" customHeight="1" outlineLevel="2" x14ac:dyDescent="0.25">
      <c r="A703" s="141" t="s">
        <v>451</v>
      </c>
      <c r="B703" s="141" t="s">
        <v>740</v>
      </c>
      <c r="C703" s="141"/>
      <c r="D703" s="141"/>
      <c r="E703" s="141"/>
      <c r="F703" s="142">
        <v>0</v>
      </c>
      <c r="G703" s="142">
        <v>0</v>
      </c>
      <c r="H703" s="142">
        <v>0</v>
      </c>
      <c r="I703" s="142">
        <v>0</v>
      </c>
      <c r="J703" s="142">
        <v>0</v>
      </c>
      <c r="K703" s="142">
        <v>0</v>
      </c>
      <c r="L703" s="142">
        <v>0</v>
      </c>
      <c r="M703" s="142">
        <v>0</v>
      </c>
      <c r="N703" s="142">
        <v>0</v>
      </c>
      <c r="O703" s="142">
        <v>0</v>
      </c>
      <c r="P703" s="142">
        <v>0</v>
      </c>
      <c r="Q703" s="142">
        <v>0</v>
      </c>
      <c r="R703" s="142" t="s">
        <v>61</v>
      </c>
      <c r="S703" s="142">
        <v>0</v>
      </c>
      <c r="T703" s="143">
        <v>0</v>
      </c>
      <c r="U703" s="144"/>
      <c r="V703" s="144"/>
      <c r="W703" s="144"/>
      <c r="X703" s="144"/>
      <c r="Y703" s="142">
        <v>0</v>
      </c>
      <c r="Z703" s="142">
        <v>0</v>
      </c>
      <c r="AA703" s="142">
        <v>0</v>
      </c>
      <c r="AB703" s="142">
        <v>0</v>
      </c>
      <c r="AC703" s="142">
        <v>0</v>
      </c>
      <c r="AD703" s="142">
        <v>0</v>
      </c>
      <c r="AE703" s="142">
        <v>0</v>
      </c>
      <c r="AF703" s="142">
        <v>0</v>
      </c>
      <c r="AG703" s="144">
        <v>0</v>
      </c>
      <c r="AH703" s="142">
        <v>0</v>
      </c>
      <c r="AI703" s="142">
        <v>0</v>
      </c>
      <c r="AJ703" s="144">
        <v>0</v>
      </c>
      <c r="AK703" s="144">
        <v>0</v>
      </c>
      <c r="AL703" s="143">
        <v>0</v>
      </c>
      <c r="AM703" s="144"/>
      <c r="AN703" s="144"/>
      <c r="AO703" s="144"/>
      <c r="AP703" s="144"/>
      <c r="AQ703" s="142">
        <v>0</v>
      </c>
      <c r="AR703" s="142">
        <v>0</v>
      </c>
      <c r="AS703" s="142">
        <v>0</v>
      </c>
      <c r="AT703" s="142">
        <v>0</v>
      </c>
      <c r="AU703" s="142">
        <v>0</v>
      </c>
      <c r="AV703" s="142">
        <v>0</v>
      </c>
      <c r="AW703" s="142">
        <v>0</v>
      </c>
      <c r="AX703" s="142">
        <v>0</v>
      </c>
      <c r="AY703" s="144">
        <v>0</v>
      </c>
      <c r="AZ703" s="142">
        <v>0</v>
      </c>
      <c r="BA703" s="142">
        <v>0</v>
      </c>
      <c r="BB703" s="144">
        <v>0</v>
      </c>
      <c r="BC703" s="144">
        <v>0</v>
      </c>
      <c r="BD703" s="143">
        <v>0</v>
      </c>
      <c r="BE703" s="144"/>
      <c r="BF703" s="144"/>
      <c r="BG703" s="144"/>
      <c r="BH703" s="144"/>
      <c r="BI703" s="142">
        <v>0</v>
      </c>
      <c r="BJ703" s="142">
        <v>0</v>
      </c>
      <c r="BK703" s="142">
        <v>0</v>
      </c>
      <c r="BL703" s="142">
        <v>0</v>
      </c>
      <c r="BM703" s="142">
        <v>0</v>
      </c>
      <c r="BN703" s="142">
        <v>0</v>
      </c>
      <c r="BO703" s="142">
        <v>0</v>
      </c>
      <c r="BP703" s="142">
        <v>0</v>
      </c>
      <c r="BQ703" s="144">
        <v>0</v>
      </c>
      <c r="BR703" s="142">
        <v>0</v>
      </c>
      <c r="BS703" s="142">
        <v>0</v>
      </c>
      <c r="BT703" s="144">
        <v>0</v>
      </c>
      <c r="BU703" s="144">
        <v>0</v>
      </c>
      <c r="BV703" s="143">
        <v>0</v>
      </c>
      <c r="BW703" s="144"/>
      <c r="BX703" s="144"/>
      <c r="BY703" s="144"/>
      <c r="BZ703" s="144"/>
      <c r="CA703" s="142">
        <v>0</v>
      </c>
      <c r="CB703" s="142">
        <v>0</v>
      </c>
      <c r="CC703" s="142">
        <v>0</v>
      </c>
      <c r="CD703" s="142">
        <v>0</v>
      </c>
      <c r="CE703" s="142">
        <v>0</v>
      </c>
      <c r="CF703" s="142">
        <v>0</v>
      </c>
      <c r="CG703" s="142">
        <v>0</v>
      </c>
      <c r="CH703" s="142">
        <v>0</v>
      </c>
      <c r="CI703" s="144">
        <v>0</v>
      </c>
      <c r="CJ703" s="142">
        <v>0</v>
      </c>
      <c r="CK703" s="142">
        <v>0</v>
      </c>
      <c r="CL703" s="144">
        <v>0</v>
      </c>
      <c r="CM703" s="144">
        <v>0</v>
      </c>
      <c r="CN703" s="143">
        <v>0</v>
      </c>
      <c r="CO703" s="144"/>
      <c r="CP703" s="144"/>
      <c r="CQ703" s="144"/>
      <c r="CR703" s="144"/>
      <c r="CS703" s="142">
        <v>0</v>
      </c>
      <c r="CT703" s="142">
        <v>0</v>
      </c>
      <c r="CU703" s="142">
        <v>0</v>
      </c>
      <c r="CV703" s="142">
        <v>0</v>
      </c>
      <c r="CW703" s="142">
        <v>0</v>
      </c>
      <c r="CX703" s="142">
        <v>0</v>
      </c>
      <c r="CY703" s="142">
        <v>0</v>
      </c>
      <c r="CZ703" s="142">
        <v>0</v>
      </c>
      <c r="DA703" s="144">
        <v>0</v>
      </c>
      <c r="DB703" s="142">
        <v>0</v>
      </c>
      <c r="DC703" s="142">
        <v>0</v>
      </c>
      <c r="DD703" s="144">
        <v>0</v>
      </c>
      <c r="DE703" s="144">
        <v>0</v>
      </c>
      <c r="DF703" s="143">
        <v>0</v>
      </c>
    </row>
    <row r="704" spans="1:110" ht="12.75" hidden="1" customHeight="1" outlineLevel="2" x14ac:dyDescent="0.25">
      <c r="A704" s="141" t="s">
        <v>451</v>
      </c>
      <c r="B704" s="141" t="s">
        <v>740</v>
      </c>
      <c r="C704" s="141"/>
      <c r="D704" s="141"/>
      <c r="E704" s="141"/>
      <c r="F704" s="142">
        <v>0</v>
      </c>
      <c r="G704" s="142">
        <v>0</v>
      </c>
      <c r="H704" s="142">
        <v>0</v>
      </c>
      <c r="I704" s="142">
        <v>0</v>
      </c>
      <c r="J704" s="142">
        <v>0</v>
      </c>
      <c r="K704" s="142">
        <v>0</v>
      </c>
      <c r="L704" s="142">
        <v>0</v>
      </c>
      <c r="M704" s="142">
        <v>0</v>
      </c>
      <c r="N704" s="142">
        <v>0</v>
      </c>
      <c r="O704" s="142">
        <v>0</v>
      </c>
      <c r="P704" s="142">
        <v>0</v>
      </c>
      <c r="Q704" s="142">
        <v>0</v>
      </c>
      <c r="R704" s="142" t="s">
        <v>61</v>
      </c>
      <c r="S704" s="142">
        <v>0</v>
      </c>
      <c r="T704" s="143">
        <v>0</v>
      </c>
      <c r="U704" s="144"/>
      <c r="V704" s="144"/>
      <c r="W704" s="144"/>
      <c r="X704" s="144"/>
      <c r="Y704" s="142">
        <v>0</v>
      </c>
      <c r="Z704" s="142">
        <v>0</v>
      </c>
      <c r="AA704" s="142">
        <v>0</v>
      </c>
      <c r="AB704" s="142">
        <v>0</v>
      </c>
      <c r="AC704" s="142">
        <v>0</v>
      </c>
      <c r="AD704" s="142">
        <v>0</v>
      </c>
      <c r="AE704" s="142">
        <v>0</v>
      </c>
      <c r="AF704" s="142">
        <v>0</v>
      </c>
      <c r="AG704" s="144">
        <v>0</v>
      </c>
      <c r="AH704" s="142">
        <v>0</v>
      </c>
      <c r="AI704" s="142">
        <v>0</v>
      </c>
      <c r="AJ704" s="144">
        <v>0</v>
      </c>
      <c r="AK704" s="144">
        <v>0</v>
      </c>
      <c r="AL704" s="143">
        <v>0</v>
      </c>
      <c r="AM704" s="144"/>
      <c r="AN704" s="144"/>
      <c r="AO704" s="144"/>
      <c r="AP704" s="144"/>
      <c r="AQ704" s="142">
        <v>0</v>
      </c>
      <c r="AR704" s="142">
        <v>0</v>
      </c>
      <c r="AS704" s="142">
        <v>0</v>
      </c>
      <c r="AT704" s="142">
        <v>0</v>
      </c>
      <c r="AU704" s="142">
        <v>0</v>
      </c>
      <c r="AV704" s="142">
        <v>0</v>
      </c>
      <c r="AW704" s="142">
        <v>0</v>
      </c>
      <c r="AX704" s="142">
        <v>0</v>
      </c>
      <c r="AY704" s="144">
        <v>0</v>
      </c>
      <c r="AZ704" s="142">
        <v>0</v>
      </c>
      <c r="BA704" s="142">
        <v>0</v>
      </c>
      <c r="BB704" s="144">
        <v>0</v>
      </c>
      <c r="BC704" s="144">
        <v>0</v>
      </c>
      <c r="BD704" s="143">
        <v>0</v>
      </c>
      <c r="BE704" s="144"/>
      <c r="BF704" s="144"/>
      <c r="BG704" s="144"/>
      <c r="BH704" s="144"/>
      <c r="BI704" s="142">
        <v>0</v>
      </c>
      <c r="BJ704" s="142">
        <v>0</v>
      </c>
      <c r="BK704" s="142">
        <v>0</v>
      </c>
      <c r="BL704" s="142">
        <v>0</v>
      </c>
      <c r="BM704" s="142">
        <v>0</v>
      </c>
      <c r="BN704" s="142">
        <v>0</v>
      </c>
      <c r="BO704" s="142">
        <v>0</v>
      </c>
      <c r="BP704" s="142">
        <v>0</v>
      </c>
      <c r="BQ704" s="144">
        <v>0</v>
      </c>
      <c r="BR704" s="142">
        <v>0</v>
      </c>
      <c r="BS704" s="142">
        <v>0</v>
      </c>
      <c r="BT704" s="144">
        <v>0</v>
      </c>
      <c r="BU704" s="144">
        <v>0</v>
      </c>
      <c r="BV704" s="143">
        <v>0</v>
      </c>
      <c r="BW704" s="144"/>
      <c r="BX704" s="144"/>
      <c r="BY704" s="144"/>
      <c r="BZ704" s="144"/>
      <c r="CA704" s="142">
        <v>0</v>
      </c>
      <c r="CB704" s="142">
        <v>0</v>
      </c>
      <c r="CC704" s="142">
        <v>0</v>
      </c>
      <c r="CD704" s="142">
        <v>0</v>
      </c>
      <c r="CE704" s="142">
        <v>0</v>
      </c>
      <c r="CF704" s="142">
        <v>0</v>
      </c>
      <c r="CG704" s="142">
        <v>0</v>
      </c>
      <c r="CH704" s="142">
        <v>0</v>
      </c>
      <c r="CI704" s="144">
        <v>0</v>
      </c>
      <c r="CJ704" s="142">
        <v>0</v>
      </c>
      <c r="CK704" s="142">
        <v>0</v>
      </c>
      <c r="CL704" s="144">
        <v>0</v>
      </c>
      <c r="CM704" s="144">
        <v>0</v>
      </c>
      <c r="CN704" s="143">
        <v>0</v>
      </c>
      <c r="CO704" s="144"/>
      <c r="CP704" s="144"/>
      <c r="CQ704" s="144"/>
      <c r="CR704" s="144"/>
      <c r="CS704" s="142">
        <v>0</v>
      </c>
      <c r="CT704" s="142">
        <v>0</v>
      </c>
      <c r="CU704" s="142">
        <v>0</v>
      </c>
      <c r="CV704" s="142">
        <v>0</v>
      </c>
      <c r="CW704" s="142">
        <v>0</v>
      </c>
      <c r="CX704" s="142">
        <v>0</v>
      </c>
      <c r="CY704" s="142">
        <v>0</v>
      </c>
      <c r="CZ704" s="142">
        <v>0</v>
      </c>
      <c r="DA704" s="144">
        <v>0</v>
      </c>
      <c r="DB704" s="142">
        <v>0</v>
      </c>
      <c r="DC704" s="142">
        <v>0</v>
      </c>
      <c r="DD704" s="144">
        <v>0</v>
      </c>
      <c r="DE704" s="144">
        <v>0</v>
      </c>
      <c r="DF704" s="143">
        <v>0</v>
      </c>
    </row>
    <row r="705" spans="1:110" ht="12.75" hidden="1" customHeight="1" outlineLevel="2" x14ac:dyDescent="0.25">
      <c r="A705" s="141" t="s">
        <v>451</v>
      </c>
      <c r="B705" s="141" t="s">
        <v>740</v>
      </c>
      <c r="C705" s="141"/>
      <c r="D705" s="141"/>
      <c r="E705" s="141"/>
      <c r="F705" s="142">
        <v>0</v>
      </c>
      <c r="G705" s="142">
        <v>0</v>
      </c>
      <c r="H705" s="142">
        <v>0</v>
      </c>
      <c r="I705" s="142">
        <v>0</v>
      </c>
      <c r="J705" s="142">
        <v>0</v>
      </c>
      <c r="K705" s="142">
        <v>0</v>
      </c>
      <c r="L705" s="142">
        <v>0</v>
      </c>
      <c r="M705" s="142">
        <v>0</v>
      </c>
      <c r="N705" s="142">
        <v>0</v>
      </c>
      <c r="O705" s="142">
        <v>0</v>
      </c>
      <c r="P705" s="142">
        <v>0</v>
      </c>
      <c r="Q705" s="142">
        <v>0</v>
      </c>
      <c r="R705" s="142" t="s">
        <v>61</v>
      </c>
      <c r="S705" s="142">
        <v>0</v>
      </c>
      <c r="T705" s="143">
        <v>0</v>
      </c>
      <c r="U705" s="144"/>
      <c r="V705" s="144"/>
      <c r="W705" s="144"/>
      <c r="X705" s="144"/>
      <c r="Y705" s="142">
        <v>0</v>
      </c>
      <c r="Z705" s="142">
        <v>0</v>
      </c>
      <c r="AA705" s="142">
        <v>0</v>
      </c>
      <c r="AB705" s="142">
        <v>0</v>
      </c>
      <c r="AC705" s="142">
        <v>0</v>
      </c>
      <c r="AD705" s="142">
        <v>0</v>
      </c>
      <c r="AE705" s="142">
        <v>0</v>
      </c>
      <c r="AF705" s="142">
        <v>0</v>
      </c>
      <c r="AG705" s="144">
        <v>0</v>
      </c>
      <c r="AH705" s="142">
        <v>0</v>
      </c>
      <c r="AI705" s="142">
        <v>0</v>
      </c>
      <c r="AJ705" s="144">
        <v>0</v>
      </c>
      <c r="AK705" s="144">
        <v>0</v>
      </c>
      <c r="AL705" s="143">
        <v>0</v>
      </c>
      <c r="AM705" s="144"/>
      <c r="AN705" s="144"/>
      <c r="AO705" s="144"/>
      <c r="AP705" s="144"/>
      <c r="AQ705" s="142">
        <v>0</v>
      </c>
      <c r="AR705" s="142">
        <v>0</v>
      </c>
      <c r="AS705" s="142">
        <v>0</v>
      </c>
      <c r="AT705" s="142">
        <v>0</v>
      </c>
      <c r="AU705" s="142">
        <v>0</v>
      </c>
      <c r="AV705" s="142">
        <v>0</v>
      </c>
      <c r="AW705" s="142">
        <v>0</v>
      </c>
      <c r="AX705" s="142">
        <v>0</v>
      </c>
      <c r="AY705" s="144">
        <v>0</v>
      </c>
      <c r="AZ705" s="142">
        <v>0</v>
      </c>
      <c r="BA705" s="142">
        <v>0</v>
      </c>
      <c r="BB705" s="144">
        <v>0</v>
      </c>
      <c r="BC705" s="144">
        <v>0</v>
      </c>
      <c r="BD705" s="143">
        <v>0</v>
      </c>
      <c r="BE705" s="144"/>
      <c r="BF705" s="144"/>
      <c r="BG705" s="144"/>
      <c r="BH705" s="144"/>
      <c r="BI705" s="142">
        <v>0</v>
      </c>
      <c r="BJ705" s="142">
        <v>0</v>
      </c>
      <c r="BK705" s="142">
        <v>0</v>
      </c>
      <c r="BL705" s="142">
        <v>0</v>
      </c>
      <c r="BM705" s="142">
        <v>0</v>
      </c>
      <c r="BN705" s="142">
        <v>0</v>
      </c>
      <c r="BO705" s="142">
        <v>0</v>
      </c>
      <c r="BP705" s="142">
        <v>0</v>
      </c>
      <c r="BQ705" s="144">
        <v>0</v>
      </c>
      <c r="BR705" s="142">
        <v>0</v>
      </c>
      <c r="BS705" s="142">
        <v>0</v>
      </c>
      <c r="BT705" s="144">
        <v>0</v>
      </c>
      <c r="BU705" s="144">
        <v>0</v>
      </c>
      <c r="BV705" s="143">
        <v>0</v>
      </c>
      <c r="BW705" s="144"/>
      <c r="BX705" s="144"/>
      <c r="BY705" s="144"/>
      <c r="BZ705" s="144"/>
      <c r="CA705" s="142">
        <v>0</v>
      </c>
      <c r="CB705" s="142">
        <v>0</v>
      </c>
      <c r="CC705" s="142">
        <v>0</v>
      </c>
      <c r="CD705" s="142">
        <v>0</v>
      </c>
      <c r="CE705" s="142">
        <v>0</v>
      </c>
      <c r="CF705" s="142">
        <v>0</v>
      </c>
      <c r="CG705" s="142">
        <v>0</v>
      </c>
      <c r="CH705" s="142">
        <v>0</v>
      </c>
      <c r="CI705" s="144">
        <v>0</v>
      </c>
      <c r="CJ705" s="142">
        <v>0</v>
      </c>
      <c r="CK705" s="142">
        <v>0</v>
      </c>
      <c r="CL705" s="144">
        <v>0</v>
      </c>
      <c r="CM705" s="144">
        <v>0</v>
      </c>
      <c r="CN705" s="143">
        <v>0</v>
      </c>
      <c r="CO705" s="144"/>
      <c r="CP705" s="144"/>
      <c r="CQ705" s="144"/>
      <c r="CR705" s="144"/>
      <c r="CS705" s="142">
        <v>0</v>
      </c>
      <c r="CT705" s="142">
        <v>0</v>
      </c>
      <c r="CU705" s="142">
        <v>0</v>
      </c>
      <c r="CV705" s="142">
        <v>0</v>
      </c>
      <c r="CW705" s="142">
        <v>0</v>
      </c>
      <c r="CX705" s="142">
        <v>0</v>
      </c>
      <c r="CY705" s="142">
        <v>0</v>
      </c>
      <c r="CZ705" s="142">
        <v>0</v>
      </c>
      <c r="DA705" s="144">
        <v>0</v>
      </c>
      <c r="DB705" s="142">
        <v>0</v>
      </c>
      <c r="DC705" s="142">
        <v>0</v>
      </c>
      <c r="DD705" s="144">
        <v>0</v>
      </c>
      <c r="DE705" s="144">
        <v>0</v>
      </c>
      <c r="DF705" s="143">
        <v>0</v>
      </c>
    </row>
    <row r="706" spans="1:110" ht="12.75" hidden="1" customHeight="1" outlineLevel="2" x14ac:dyDescent="0.25">
      <c r="A706" s="141" t="s">
        <v>451</v>
      </c>
      <c r="B706" s="141" t="s">
        <v>740</v>
      </c>
      <c r="C706" s="141"/>
      <c r="D706" s="141"/>
      <c r="E706" s="141"/>
      <c r="F706" s="142">
        <v>0</v>
      </c>
      <c r="G706" s="142">
        <v>0</v>
      </c>
      <c r="H706" s="142">
        <v>0</v>
      </c>
      <c r="I706" s="142">
        <v>0</v>
      </c>
      <c r="J706" s="142">
        <v>0</v>
      </c>
      <c r="K706" s="142">
        <v>0</v>
      </c>
      <c r="L706" s="142">
        <v>0</v>
      </c>
      <c r="M706" s="142">
        <v>0</v>
      </c>
      <c r="N706" s="142">
        <v>0</v>
      </c>
      <c r="O706" s="142">
        <v>0</v>
      </c>
      <c r="P706" s="142">
        <v>0</v>
      </c>
      <c r="Q706" s="142">
        <v>0</v>
      </c>
      <c r="R706" s="142" t="s">
        <v>61</v>
      </c>
      <c r="S706" s="142">
        <v>0</v>
      </c>
      <c r="T706" s="143">
        <v>0</v>
      </c>
      <c r="U706" s="144"/>
      <c r="V706" s="144"/>
      <c r="W706" s="144"/>
      <c r="X706" s="144"/>
      <c r="Y706" s="142">
        <v>0</v>
      </c>
      <c r="Z706" s="142">
        <v>0</v>
      </c>
      <c r="AA706" s="142">
        <v>0</v>
      </c>
      <c r="AB706" s="142">
        <v>0</v>
      </c>
      <c r="AC706" s="142">
        <v>0</v>
      </c>
      <c r="AD706" s="142">
        <v>0</v>
      </c>
      <c r="AE706" s="142">
        <v>0</v>
      </c>
      <c r="AF706" s="142">
        <v>0</v>
      </c>
      <c r="AG706" s="144">
        <v>0</v>
      </c>
      <c r="AH706" s="142">
        <v>0</v>
      </c>
      <c r="AI706" s="142">
        <v>0</v>
      </c>
      <c r="AJ706" s="144">
        <v>0</v>
      </c>
      <c r="AK706" s="144">
        <v>0</v>
      </c>
      <c r="AL706" s="143">
        <v>0</v>
      </c>
      <c r="AM706" s="144"/>
      <c r="AN706" s="144"/>
      <c r="AO706" s="144"/>
      <c r="AP706" s="144"/>
      <c r="AQ706" s="142">
        <v>0</v>
      </c>
      <c r="AR706" s="142">
        <v>0</v>
      </c>
      <c r="AS706" s="142">
        <v>0</v>
      </c>
      <c r="AT706" s="142">
        <v>0</v>
      </c>
      <c r="AU706" s="142">
        <v>0</v>
      </c>
      <c r="AV706" s="142">
        <v>0</v>
      </c>
      <c r="AW706" s="142">
        <v>0</v>
      </c>
      <c r="AX706" s="142">
        <v>0</v>
      </c>
      <c r="AY706" s="144">
        <v>0</v>
      </c>
      <c r="AZ706" s="142">
        <v>0</v>
      </c>
      <c r="BA706" s="142">
        <v>0</v>
      </c>
      <c r="BB706" s="144">
        <v>0</v>
      </c>
      <c r="BC706" s="144">
        <v>0</v>
      </c>
      <c r="BD706" s="143">
        <v>0</v>
      </c>
      <c r="BE706" s="144"/>
      <c r="BF706" s="144"/>
      <c r="BG706" s="144"/>
      <c r="BH706" s="144"/>
      <c r="BI706" s="142">
        <v>0</v>
      </c>
      <c r="BJ706" s="142">
        <v>0</v>
      </c>
      <c r="BK706" s="142">
        <v>0</v>
      </c>
      <c r="BL706" s="142">
        <v>0</v>
      </c>
      <c r="BM706" s="142">
        <v>0</v>
      </c>
      <c r="BN706" s="142">
        <v>0</v>
      </c>
      <c r="BO706" s="142">
        <v>0</v>
      </c>
      <c r="BP706" s="142">
        <v>0</v>
      </c>
      <c r="BQ706" s="144">
        <v>0</v>
      </c>
      <c r="BR706" s="142">
        <v>0</v>
      </c>
      <c r="BS706" s="142">
        <v>0</v>
      </c>
      <c r="BT706" s="144">
        <v>0</v>
      </c>
      <c r="BU706" s="144">
        <v>0</v>
      </c>
      <c r="BV706" s="143">
        <v>0</v>
      </c>
      <c r="BW706" s="144"/>
      <c r="BX706" s="144"/>
      <c r="BY706" s="144"/>
      <c r="BZ706" s="144"/>
      <c r="CA706" s="142">
        <v>0</v>
      </c>
      <c r="CB706" s="142">
        <v>0</v>
      </c>
      <c r="CC706" s="142">
        <v>0</v>
      </c>
      <c r="CD706" s="142">
        <v>0</v>
      </c>
      <c r="CE706" s="142">
        <v>0</v>
      </c>
      <c r="CF706" s="142">
        <v>0</v>
      </c>
      <c r="CG706" s="142">
        <v>0</v>
      </c>
      <c r="CH706" s="142">
        <v>0</v>
      </c>
      <c r="CI706" s="144">
        <v>0</v>
      </c>
      <c r="CJ706" s="142">
        <v>0</v>
      </c>
      <c r="CK706" s="142">
        <v>0</v>
      </c>
      <c r="CL706" s="144">
        <v>0</v>
      </c>
      <c r="CM706" s="144">
        <v>0</v>
      </c>
      <c r="CN706" s="143">
        <v>0</v>
      </c>
      <c r="CO706" s="144"/>
      <c r="CP706" s="144"/>
      <c r="CQ706" s="144"/>
      <c r="CR706" s="144"/>
      <c r="CS706" s="142">
        <v>0</v>
      </c>
      <c r="CT706" s="142">
        <v>0</v>
      </c>
      <c r="CU706" s="142">
        <v>0</v>
      </c>
      <c r="CV706" s="142">
        <v>0</v>
      </c>
      <c r="CW706" s="142">
        <v>0</v>
      </c>
      <c r="CX706" s="142">
        <v>0</v>
      </c>
      <c r="CY706" s="142">
        <v>0</v>
      </c>
      <c r="CZ706" s="142">
        <v>0</v>
      </c>
      <c r="DA706" s="144">
        <v>0</v>
      </c>
      <c r="DB706" s="142">
        <v>0</v>
      </c>
      <c r="DC706" s="142">
        <v>0</v>
      </c>
      <c r="DD706" s="144">
        <v>0</v>
      </c>
      <c r="DE706" s="144">
        <v>0</v>
      </c>
      <c r="DF706" s="143">
        <v>0</v>
      </c>
    </row>
    <row r="707" spans="1:110" ht="12.75" hidden="1" customHeight="1" outlineLevel="2" x14ac:dyDescent="0.25">
      <c r="A707" s="141" t="s">
        <v>451</v>
      </c>
      <c r="B707" s="141" t="s">
        <v>740</v>
      </c>
      <c r="C707" s="141"/>
      <c r="D707" s="141"/>
      <c r="E707" s="141"/>
      <c r="F707" s="142">
        <v>0</v>
      </c>
      <c r="G707" s="142">
        <v>0</v>
      </c>
      <c r="H707" s="142">
        <v>0</v>
      </c>
      <c r="I707" s="142">
        <v>0</v>
      </c>
      <c r="J707" s="142">
        <v>0</v>
      </c>
      <c r="K707" s="142">
        <v>0</v>
      </c>
      <c r="L707" s="142">
        <v>0</v>
      </c>
      <c r="M707" s="142">
        <v>0</v>
      </c>
      <c r="N707" s="142">
        <v>0</v>
      </c>
      <c r="O707" s="142">
        <v>0</v>
      </c>
      <c r="P707" s="142">
        <v>0</v>
      </c>
      <c r="Q707" s="142">
        <v>0</v>
      </c>
      <c r="R707" s="142" t="s">
        <v>61</v>
      </c>
      <c r="S707" s="142">
        <v>0</v>
      </c>
      <c r="T707" s="143">
        <v>0</v>
      </c>
      <c r="U707" s="144"/>
      <c r="V707" s="144"/>
      <c r="W707" s="144"/>
      <c r="X707" s="144"/>
      <c r="Y707" s="142">
        <v>0</v>
      </c>
      <c r="Z707" s="142">
        <v>0</v>
      </c>
      <c r="AA707" s="142">
        <v>0</v>
      </c>
      <c r="AB707" s="142">
        <v>0</v>
      </c>
      <c r="AC707" s="142">
        <v>0</v>
      </c>
      <c r="AD707" s="142">
        <v>0</v>
      </c>
      <c r="AE707" s="142">
        <v>0</v>
      </c>
      <c r="AF707" s="142">
        <v>0</v>
      </c>
      <c r="AG707" s="144">
        <v>0</v>
      </c>
      <c r="AH707" s="142">
        <v>0</v>
      </c>
      <c r="AI707" s="142">
        <v>0</v>
      </c>
      <c r="AJ707" s="144">
        <v>0</v>
      </c>
      <c r="AK707" s="144">
        <v>0</v>
      </c>
      <c r="AL707" s="143">
        <v>0</v>
      </c>
      <c r="AM707" s="144"/>
      <c r="AN707" s="144"/>
      <c r="AO707" s="144"/>
      <c r="AP707" s="144"/>
      <c r="AQ707" s="142">
        <v>0</v>
      </c>
      <c r="AR707" s="142">
        <v>0</v>
      </c>
      <c r="AS707" s="142">
        <v>0</v>
      </c>
      <c r="AT707" s="142">
        <v>0</v>
      </c>
      <c r="AU707" s="142">
        <v>0</v>
      </c>
      <c r="AV707" s="142">
        <v>0</v>
      </c>
      <c r="AW707" s="142">
        <v>0</v>
      </c>
      <c r="AX707" s="142">
        <v>0</v>
      </c>
      <c r="AY707" s="144">
        <v>0</v>
      </c>
      <c r="AZ707" s="142">
        <v>0</v>
      </c>
      <c r="BA707" s="142">
        <v>0</v>
      </c>
      <c r="BB707" s="144">
        <v>0</v>
      </c>
      <c r="BC707" s="144">
        <v>0</v>
      </c>
      <c r="BD707" s="143">
        <v>0</v>
      </c>
      <c r="BE707" s="144"/>
      <c r="BF707" s="144"/>
      <c r="BG707" s="144"/>
      <c r="BH707" s="144"/>
      <c r="BI707" s="142">
        <v>0</v>
      </c>
      <c r="BJ707" s="142">
        <v>0</v>
      </c>
      <c r="BK707" s="142">
        <v>0</v>
      </c>
      <c r="BL707" s="142">
        <v>0</v>
      </c>
      <c r="BM707" s="142">
        <v>0</v>
      </c>
      <c r="BN707" s="142">
        <v>0</v>
      </c>
      <c r="BO707" s="142">
        <v>0</v>
      </c>
      <c r="BP707" s="142">
        <v>0</v>
      </c>
      <c r="BQ707" s="144">
        <v>0</v>
      </c>
      <c r="BR707" s="142">
        <v>0</v>
      </c>
      <c r="BS707" s="142">
        <v>0</v>
      </c>
      <c r="BT707" s="144">
        <v>0</v>
      </c>
      <c r="BU707" s="144">
        <v>0</v>
      </c>
      <c r="BV707" s="143">
        <v>0</v>
      </c>
      <c r="BW707" s="144"/>
      <c r="BX707" s="144"/>
      <c r="BY707" s="144"/>
      <c r="BZ707" s="144"/>
      <c r="CA707" s="142">
        <v>0</v>
      </c>
      <c r="CB707" s="142">
        <v>0</v>
      </c>
      <c r="CC707" s="142">
        <v>0</v>
      </c>
      <c r="CD707" s="142">
        <v>0</v>
      </c>
      <c r="CE707" s="142">
        <v>0</v>
      </c>
      <c r="CF707" s="142">
        <v>0</v>
      </c>
      <c r="CG707" s="142">
        <v>0</v>
      </c>
      <c r="CH707" s="142">
        <v>0</v>
      </c>
      <c r="CI707" s="144">
        <v>0</v>
      </c>
      <c r="CJ707" s="142">
        <v>0</v>
      </c>
      <c r="CK707" s="142">
        <v>0</v>
      </c>
      <c r="CL707" s="144">
        <v>0</v>
      </c>
      <c r="CM707" s="144">
        <v>0</v>
      </c>
      <c r="CN707" s="143">
        <v>0</v>
      </c>
      <c r="CO707" s="144"/>
      <c r="CP707" s="144"/>
      <c r="CQ707" s="144"/>
      <c r="CR707" s="144"/>
      <c r="CS707" s="142">
        <v>0</v>
      </c>
      <c r="CT707" s="142">
        <v>0</v>
      </c>
      <c r="CU707" s="142">
        <v>0</v>
      </c>
      <c r="CV707" s="142">
        <v>0</v>
      </c>
      <c r="CW707" s="142">
        <v>0</v>
      </c>
      <c r="CX707" s="142">
        <v>0</v>
      </c>
      <c r="CY707" s="142">
        <v>0</v>
      </c>
      <c r="CZ707" s="142">
        <v>0</v>
      </c>
      <c r="DA707" s="144">
        <v>0</v>
      </c>
      <c r="DB707" s="142">
        <v>0</v>
      </c>
      <c r="DC707" s="142">
        <v>0</v>
      </c>
      <c r="DD707" s="144">
        <v>0</v>
      </c>
      <c r="DE707" s="144">
        <v>0</v>
      </c>
      <c r="DF707" s="143">
        <v>0</v>
      </c>
    </row>
    <row r="708" spans="1:110" ht="12.75" hidden="1" customHeight="1" outlineLevel="2" x14ac:dyDescent="0.25">
      <c r="A708" s="141" t="s">
        <v>451</v>
      </c>
      <c r="B708" s="141" t="s">
        <v>740</v>
      </c>
      <c r="C708" s="141"/>
      <c r="D708" s="141"/>
      <c r="E708" s="141"/>
      <c r="F708" s="142">
        <v>0</v>
      </c>
      <c r="G708" s="142">
        <v>0</v>
      </c>
      <c r="H708" s="142">
        <v>0</v>
      </c>
      <c r="I708" s="142">
        <v>0</v>
      </c>
      <c r="J708" s="142">
        <v>0</v>
      </c>
      <c r="K708" s="142">
        <v>0</v>
      </c>
      <c r="L708" s="142">
        <v>0</v>
      </c>
      <c r="M708" s="142">
        <v>0</v>
      </c>
      <c r="N708" s="142">
        <v>0</v>
      </c>
      <c r="O708" s="142">
        <v>0</v>
      </c>
      <c r="P708" s="142">
        <v>0</v>
      </c>
      <c r="Q708" s="142">
        <v>0</v>
      </c>
      <c r="R708" s="142" t="s">
        <v>61</v>
      </c>
      <c r="S708" s="142">
        <v>0</v>
      </c>
      <c r="T708" s="143">
        <v>0</v>
      </c>
      <c r="U708" s="144"/>
      <c r="V708" s="144"/>
      <c r="W708" s="144"/>
      <c r="X708" s="144"/>
      <c r="Y708" s="142">
        <v>0</v>
      </c>
      <c r="Z708" s="142">
        <v>0</v>
      </c>
      <c r="AA708" s="142">
        <v>0</v>
      </c>
      <c r="AB708" s="142">
        <v>0</v>
      </c>
      <c r="AC708" s="142">
        <v>0</v>
      </c>
      <c r="AD708" s="142">
        <v>0</v>
      </c>
      <c r="AE708" s="142">
        <v>0</v>
      </c>
      <c r="AF708" s="142">
        <v>0</v>
      </c>
      <c r="AG708" s="144">
        <v>0</v>
      </c>
      <c r="AH708" s="142">
        <v>0</v>
      </c>
      <c r="AI708" s="142">
        <v>0</v>
      </c>
      <c r="AJ708" s="144">
        <v>0</v>
      </c>
      <c r="AK708" s="144">
        <v>0</v>
      </c>
      <c r="AL708" s="143">
        <v>0</v>
      </c>
      <c r="AM708" s="144"/>
      <c r="AN708" s="144"/>
      <c r="AO708" s="144"/>
      <c r="AP708" s="144"/>
      <c r="AQ708" s="142">
        <v>0</v>
      </c>
      <c r="AR708" s="142">
        <v>0</v>
      </c>
      <c r="AS708" s="142">
        <v>0</v>
      </c>
      <c r="AT708" s="142">
        <v>0</v>
      </c>
      <c r="AU708" s="142">
        <v>0</v>
      </c>
      <c r="AV708" s="142">
        <v>0</v>
      </c>
      <c r="AW708" s="142">
        <v>0</v>
      </c>
      <c r="AX708" s="142">
        <v>0</v>
      </c>
      <c r="AY708" s="144">
        <v>0</v>
      </c>
      <c r="AZ708" s="142">
        <v>0</v>
      </c>
      <c r="BA708" s="142">
        <v>0</v>
      </c>
      <c r="BB708" s="144">
        <v>0</v>
      </c>
      <c r="BC708" s="144">
        <v>0</v>
      </c>
      <c r="BD708" s="143">
        <v>0</v>
      </c>
      <c r="BE708" s="144"/>
      <c r="BF708" s="144"/>
      <c r="BG708" s="144"/>
      <c r="BH708" s="144"/>
      <c r="BI708" s="142">
        <v>0</v>
      </c>
      <c r="BJ708" s="142">
        <v>0</v>
      </c>
      <c r="BK708" s="142">
        <v>0</v>
      </c>
      <c r="BL708" s="142">
        <v>0</v>
      </c>
      <c r="BM708" s="142">
        <v>0</v>
      </c>
      <c r="BN708" s="142">
        <v>0</v>
      </c>
      <c r="BO708" s="142">
        <v>0</v>
      </c>
      <c r="BP708" s="142">
        <v>0</v>
      </c>
      <c r="BQ708" s="144">
        <v>0</v>
      </c>
      <c r="BR708" s="142">
        <v>0</v>
      </c>
      <c r="BS708" s="142">
        <v>0</v>
      </c>
      <c r="BT708" s="144">
        <v>0</v>
      </c>
      <c r="BU708" s="144">
        <v>0</v>
      </c>
      <c r="BV708" s="143">
        <v>0</v>
      </c>
      <c r="BW708" s="144"/>
      <c r="BX708" s="144"/>
      <c r="BY708" s="144"/>
      <c r="BZ708" s="144"/>
      <c r="CA708" s="142">
        <v>0</v>
      </c>
      <c r="CB708" s="142">
        <v>0</v>
      </c>
      <c r="CC708" s="142">
        <v>0</v>
      </c>
      <c r="CD708" s="142">
        <v>0</v>
      </c>
      <c r="CE708" s="142">
        <v>0</v>
      </c>
      <c r="CF708" s="142">
        <v>0</v>
      </c>
      <c r="CG708" s="142">
        <v>0</v>
      </c>
      <c r="CH708" s="142">
        <v>0</v>
      </c>
      <c r="CI708" s="144">
        <v>0</v>
      </c>
      <c r="CJ708" s="142">
        <v>0</v>
      </c>
      <c r="CK708" s="142">
        <v>0</v>
      </c>
      <c r="CL708" s="144">
        <v>0</v>
      </c>
      <c r="CM708" s="144">
        <v>0</v>
      </c>
      <c r="CN708" s="143">
        <v>0</v>
      </c>
      <c r="CO708" s="144"/>
      <c r="CP708" s="144"/>
      <c r="CQ708" s="144"/>
      <c r="CR708" s="144"/>
      <c r="CS708" s="142">
        <v>0</v>
      </c>
      <c r="CT708" s="142">
        <v>0</v>
      </c>
      <c r="CU708" s="142">
        <v>0</v>
      </c>
      <c r="CV708" s="142">
        <v>0</v>
      </c>
      <c r="CW708" s="142">
        <v>0</v>
      </c>
      <c r="CX708" s="142">
        <v>0</v>
      </c>
      <c r="CY708" s="142">
        <v>0</v>
      </c>
      <c r="CZ708" s="142">
        <v>0</v>
      </c>
      <c r="DA708" s="144">
        <v>0</v>
      </c>
      <c r="DB708" s="142">
        <v>0</v>
      </c>
      <c r="DC708" s="142">
        <v>0</v>
      </c>
      <c r="DD708" s="144">
        <v>0</v>
      </c>
      <c r="DE708" s="144">
        <v>0</v>
      </c>
      <c r="DF708" s="143">
        <v>0</v>
      </c>
    </row>
    <row r="709" spans="1:110" ht="12.75" hidden="1" customHeight="1" outlineLevel="2" x14ac:dyDescent="0.25">
      <c r="A709" s="141" t="s">
        <v>451</v>
      </c>
      <c r="B709" s="141" t="s">
        <v>740</v>
      </c>
      <c r="C709" s="141"/>
      <c r="D709" s="141"/>
      <c r="E709" s="141"/>
      <c r="F709" s="142">
        <v>0</v>
      </c>
      <c r="G709" s="142">
        <v>0</v>
      </c>
      <c r="H709" s="142">
        <v>0</v>
      </c>
      <c r="I709" s="142">
        <v>0</v>
      </c>
      <c r="J709" s="142">
        <v>0</v>
      </c>
      <c r="K709" s="142">
        <v>0</v>
      </c>
      <c r="L709" s="142">
        <v>0</v>
      </c>
      <c r="M709" s="142">
        <v>0</v>
      </c>
      <c r="N709" s="142">
        <v>0</v>
      </c>
      <c r="O709" s="142">
        <v>0</v>
      </c>
      <c r="P709" s="142">
        <v>0</v>
      </c>
      <c r="Q709" s="142">
        <v>0</v>
      </c>
      <c r="R709" s="142" t="s">
        <v>61</v>
      </c>
      <c r="S709" s="142">
        <v>0</v>
      </c>
      <c r="T709" s="143">
        <v>0</v>
      </c>
      <c r="U709" s="144"/>
      <c r="V709" s="144"/>
      <c r="W709" s="144"/>
      <c r="X709" s="144"/>
      <c r="Y709" s="142">
        <v>0</v>
      </c>
      <c r="Z709" s="142">
        <v>0</v>
      </c>
      <c r="AA709" s="142">
        <v>0</v>
      </c>
      <c r="AB709" s="142">
        <v>0</v>
      </c>
      <c r="AC709" s="142">
        <v>0</v>
      </c>
      <c r="AD709" s="142">
        <v>0</v>
      </c>
      <c r="AE709" s="142">
        <v>0</v>
      </c>
      <c r="AF709" s="142">
        <v>0</v>
      </c>
      <c r="AG709" s="144">
        <v>0</v>
      </c>
      <c r="AH709" s="142">
        <v>0</v>
      </c>
      <c r="AI709" s="142">
        <v>0</v>
      </c>
      <c r="AJ709" s="144">
        <v>0</v>
      </c>
      <c r="AK709" s="144">
        <v>0</v>
      </c>
      <c r="AL709" s="143">
        <v>0</v>
      </c>
      <c r="AM709" s="144"/>
      <c r="AN709" s="144"/>
      <c r="AO709" s="144"/>
      <c r="AP709" s="144"/>
      <c r="AQ709" s="142">
        <v>0</v>
      </c>
      <c r="AR709" s="142">
        <v>0</v>
      </c>
      <c r="AS709" s="142">
        <v>0</v>
      </c>
      <c r="AT709" s="142">
        <v>0</v>
      </c>
      <c r="AU709" s="142">
        <v>0</v>
      </c>
      <c r="AV709" s="142">
        <v>0</v>
      </c>
      <c r="AW709" s="142">
        <v>0</v>
      </c>
      <c r="AX709" s="142">
        <v>0</v>
      </c>
      <c r="AY709" s="144">
        <v>0</v>
      </c>
      <c r="AZ709" s="142">
        <v>0</v>
      </c>
      <c r="BA709" s="142">
        <v>0</v>
      </c>
      <c r="BB709" s="144">
        <v>0</v>
      </c>
      <c r="BC709" s="144">
        <v>0</v>
      </c>
      <c r="BD709" s="143">
        <v>0</v>
      </c>
      <c r="BE709" s="144"/>
      <c r="BF709" s="144"/>
      <c r="BG709" s="144"/>
      <c r="BH709" s="144"/>
      <c r="BI709" s="142">
        <v>0</v>
      </c>
      <c r="BJ709" s="142">
        <v>0</v>
      </c>
      <c r="BK709" s="142">
        <v>0</v>
      </c>
      <c r="BL709" s="142">
        <v>0</v>
      </c>
      <c r="BM709" s="142">
        <v>0</v>
      </c>
      <c r="BN709" s="142">
        <v>0</v>
      </c>
      <c r="BO709" s="142">
        <v>0</v>
      </c>
      <c r="BP709" s="142">
        <v>0</v>
      </c>
      <c r="BQ709" s="144">
        <v>0</v>
      </c>
      <c r="BR709" s="142">
        <v>0</v>
      </c>
      <c r="BS709" s="142">
        <v>0</v>
      </c>
      <c r="BT709" s="144">
        <v>0</v>
      </c>
      <c r="BU709" s="144">
        <v>0</v>
      </c>
      <c r="BV709" s="143">
        <v>0</v>
      </c>
      <c r="BW709" s="144"/>
      <c r="BX709" s="144"/>
      <c r="BY709" s="144"/>
      <c r="BZ709" s="144"/>
      <c r="CA709" s="142">
        <v>0</v>
      </c>
      <c r="CB709" s="142">
        <v>0</v>
      </c>
      <c r="CC709" s="142">
        <v>0</v>
      </c>
      <c r="CD709" s="142">
        <v>0</v>
      </c>
      <c r="CE709" s="142">
        <v>0</v>
      </c>
      <c r="CF709" s="142">
        <v>0</v>
      </c>
      <c r="CG709" s="142">
        <v>0</v>
      </c>
      <c r="CH709" s="142">
        <v>0</v>
      </c>
      <c r="CI709" s="144">
        <v>0</v>
      </c>
      <c r="CJ709" s="142">
        <v>0</v>
      </c>
      <c r="CK709" s="142">
        <v>0</v>
      </c>
      <c r="CL709" s="144">
        <v>0</v>
      </c>
      <c r="CM709" s="144">
        <v>0</v>
      </c>
      <c r="CN709" s="143">
        <v>0</v>
      </c>
      <c r="CO709" s="144"/>
      <c r="CP709" s="144"/>
      <c r="CQ709" s="144"/>
      <c r="CR709" s="144"/>
      <c r="CS709" s="142">
        <v>0</v>
      </c>
      <c r="CT709" s="142">
        <v>0</v>
      </c>
      <c r="CU709" s="142">
        <v>0</v>
      </c>
      <c r="CV709" s="142">
        <v>0</v>
      </c>
      <c r="CW709" s="142">
        <v>0</v>
      </c>
      <c r="CX709" s="142">
        <v>0</v>
      </c>
      <c r="CY709" s="142">
        <v>0</v>
      </c>
      <c r="CZ709" s="142">
        <v>0</v>
      </c>
      <c r="DA709" s="144">
        <v>0</v>
      </c>
      <c r="DB709" s="142">
        <v>0</v>
      </c>
      <c r="DC709" s="142">
        <v>0</v>
      </c>
      <c r="DD709" s="144">
        <v>0</v>
      </c>
      <c r="DE709" s="144">
        <v>0</v>
      </c>
      <c r="DF709" s="143">
        <v>0</v>
      </c>
    </row>
    <row r="710" spans="1:110" ht="12.75" hidden="1" customHeight="1" outlineLevel="2" x14ac:dyDescent="0.25">
      <c r="A710" s="141" t="s">
        <v>451</v>
      </c>
      <c r="B710" s="141" t="s">
        <v>740</v>
      </c>
      <c r="C710" s="141"/>
      <c r="D710" s="141"/>
      <c r="E710" s="141"/>
      <c r="F710" s="142">
        <v>0</v>
      </c>
      <c r="G710" s="142">
        <v>0</v>
      </c>
      <c r="H710" s="142">
        <v>0</v>
      </c>
      <c r="I710" s="142">
        <v>0</v>
      </c>
      <c r="J710" s="142">
        <v>0</v>
      </c>
      <c r="K710" s="142">
        <v>0</v>
      </c>
      <c r="L710" s="142">
        <v>0</v>
      </c>
      <c r="M710" s="142">
        <v>0</v>
      </c>
      <c r="N710" s="142">
        <v>0</v>
      </c>
      <c r="O710" s="142">
        <v>0</v>
      </c>
      <c r="P710" s="142">
        <v>0</v>
      </c>
      <c r="Q710" s="142">
        <v>0</v>
      </c>
      <c r="R710" s="142" t="s">
        <v>61</v>
      </c>
      <c r="S710" s="142">
        <v>0</v>
      </c>
      <c r="T710" s="143">
        <v>0</v>
      </c>
      <c r="U710" s="144"/>
      <c r="V710" s="144"/>
      <c r="W710" s="144"/>
      <c r="X710" s="144"/>
      <c r="Y710" s="142">
        <v>0</v>
      </c>
      <c r="Z710" s="142">
        <v>0</v>
      </c>
      <c r="AA710" s="142">
        <v>0</v>
      </c>
      <c r="AB710" s="142">
        <v>0</v>
      </c>
      <c r="AC710" s="142">
        <v>0</v>
      </c>
      <c r="AD710" s="142">
        <v>0</v>
      </c>
      <c r="AE710" s="142">
        <v>0</v>
      </c>
      <c r="AF710" s="142">
        <v>0</v>
      </c>
      <c r="AG710" s="144">
        <v>0</v>
      </c>
      <c r="AH710" s="142">
        <v>0</v>
      </c>
      <c r="AI710" s="142">
        <v>0</v>
      </c>
      <c r="AJ710" s="144">
        <v>0</v>
      </c>
      <c r="AK710" s="144">
        <v>0</v>
      </c>
      <c r="AL710" s="143">
        <v>0</v>
      </c>
      <c r="AM710" s="144"/>
      <c r="AN710" s="144"/>
      <c r="AO710" s="144"/>
      <c r="AP710" s="144"/>
      <c r="AQ710" s="142">
        <v>0</v>
      </c>
      <c r="AR710" s="142">
        <v>0</v>
      </c>
      <c r="AS710" s="142">
        <v>0</v>
      </c>
      <c r="AT710" s="142">
        <v>0</v>
      </c>
      <c r="AU710" s="142">
        <v>0</v>
      </c>
      <c r="AV710" s="142">
        <v>0</v>
      </c>
      <c r="AW710" s="142">
        <v>0</v>
      </c>
      <c r="AX710" s="142">
        <v>0</v>
      </c>
      <c r="AY710" s="144">
        <v>0</v>
      </c>
      <c r="AZ710" s="142">
        <v>0</v>
      </c>
      <c r="BA710" s="142">
        <v>0</v>
      </c>
      <c r="BB710" s="144">
        <v>0</v>
      </c>
      <c r="BC710" s="144">
        <v>0</v>
      </c>
      <c r="BD710" s="143">
        <v>0</v>
      </c>
      <c r="BE710" s="144"/>
      <c r="BF710" s="144"/>
      <c r="BG710" s="144"/>
      <c r="BH710" s="144"/>
      <c r="BI710" s="142">
        <v>0</v>
      </c>
      <c r="BJ710" s="142">
        <v>0</v>
      </c>
      <c r="BK710" s="142">
        <v>0</v>
      </c>
      <c r="BL710" s="142">
        <v>0</v>
      </c>
      <c r="BM710" s="142">
        <v>0</v>
      </c>
      <c r="BN710" s="142">
        <v>0</v>
      </c>
      <c r="BO710" s="142">
        <v>0</v>
      </c>
      <c r="BP710" s="142">
        <v>0</v>
      </c>
      <c r="BQ710" s="144">
        <v>0</v>
      </c>
      <c r="BR710" s="142">
        <v>0</v>
      </c>
      <c r="BS710" s="142">
        <v>0</v>
      </c>
      <c r="BT710" s="144">
        <v>0</v>
      </c>
      <c r="BU710" s="144">
        <v>0</v>
      </c>
      <c r="BV710" s="143">
        <v>0</v>
      </c>
      <c r="BW710" s="144"/>
      <c r="BX710" s="144"/>
      <c r="BY710" s="144"/>
      <c r="BZ710" s="144"/>
      <c r="CA710" s="142">
        <v>0</v>
      </c>
      <c r="CB710" s="142">
        <v>0</v>
      </c>
      <c r="CC710" s="142">
        <v>0</v>
      </c>
      <c r="CD710" s="142">
        <v>0</v>
      </c>
      <c r="CE710" s="142">
        <v>0</v>
      </c>
      <c r="CF710" s="142">
        <v>0</v>
      </c>
      <c r="CG710" s="142">
        <v>0</v>
      </c>
      <c r="CH710" s="142">
        <v>0</v>
      </c>
      <c r="CI710" s="144">
        <v>0</v>
      </c>
      <c r="CJ710" s="142">
        <v>0</v>
      </c>
      <c r="CK710" s="142">
        <v>0</v>
      </c>
      <c r="CL710" s="144">
        <v>0</v>
      </c>
      <c r="CM710" s="144">
        <v>0</v>
      </c>
      <c r="CN710" s="143">
        <v>0</v>
      </c>
      <c r="CO710" s="144"/>
      <c r="CP710" s="144"/>
      <c r="CQ710" s="144"/>
      <c r="CR710" s="144"/>
      <c r="CS710" s="142">
        <v>0</v>
      </c>
      <c r="CT710" s="142">
        <v>0</v>
      </c>
      <c r="CU710" s="142">
        <v>0</v>
      </c>
      <c r="CV710" s="142">
        <v>0</v>
      </c>
      <c r="CW710" s="142">
        <v>0</v>
      </c>
      <c r="CX710" s="142">
        <v>0</v>
      </c>
      <c r="CY710" s="142">
        <v>0</v>
      </c>
      <c r="CZ710" s="142">
        <v>0</v>
      </c>
      <c r="DA710" s="144">
        <v>0</v>
      </c>
      <c r="DB710" s="142">
        <v>0</v>
      </c>
      <c r="DC710" s="142">
        <v>0</v>
      </c>
      <c r="DD710" s="144">
        <v>0</v>
      </c>
      <c r="DE710" s="144">
        <v>0</v>
      </c>
      <c r="DF710" s="143">
        <v>0</v>
      </c>
    </row>
    <row r="711" spans="1:110" ht="12.75" hidden="1" customHeight="1" outlineLevel="2" x14ac:dyDescent="0.25">
      <c r="A711" s="141" t="s">
        <v>451</v>
      </c>
      <c r="B711" s="141" t="s">
        <v>740</v>
      </c>
      <c r="C711" s="141"/>
      <c r="D711" s="141"/>
      <c r="E711" s="141"/>
      <c r="F711" s="142">
        <v>0</v>
      </c>
      <c r="G711" s="142">
        <v>0</v>
      </c>
      <c r="H711" s="142">
        <v>0</v>
      </c>
      <c r="I711" s="142">
        <v>0</v>
      </c>
      <c r="J711" s="142">
        <v>0</v>
      </c>
      <c r="K711" s="142">
        <v>0</v>
      </c>
      <c r="L711" s="142">
        <v>0</v>
      </c>
      <c r="M711" s="142">
        <v>0</v>
      </c>
      <c r="N711" s="142">
        <v>0</v>
      </c>
      <c r="O711" s="142">
        <v>0</v>
      </c>
      <c r="P711" s="142">
        <v>0</v>
      </c>
      <c r="Q711" s="142">
        <v>0</v>
      </c>
      <c r="R711" s="142" t="s">
        <v>61</v>
      </c>
      <c r="S711" s="142">
        <v>0</v>
      </c>
      <c r="T711" s="143">
        <v>0</v>
      </c>
      <c r="U711" s="144"/>
      <c r="V711" s="144"/>
      <c r="W711" s="144"/>
      <c r="X711" s="144"/>
      <c r="Y711" s="142">
        <v>0</v>
      </c>
      <c r="Z711" s="142">
        <v>0</v>
      </c>
      <c r="AA711" s="142">
        <v>0</v>
      </c>
      <c r="AB711" s="142">
        <v>0</v>
      </c>
      <c r="AC711" s="142">
        <v>0</v>
      </c>
      <c r="AD711" s="142">
        <v>0</v>
      </c>
      <c r="AE711" s="142">
        <v>0</v>
      </c>
      <c r="AF711" s="142">
        <v>0</v>
      </c>
      <c r="AG711" s="144">
        <v>0</v>
      </c>
      <c r="AH711" s="142">
        <v>0</v>
      </c>
      <c r="AI711" s="142">
        <v>0</v>
      </c>
      <c r="AJ711" s="144">
        <v>0</v>
      </c>
      <c r="AK711" s="144">
        <v>0</v>
      </c>
      <c r="AL711" s="143">
        <v>0</v>
      </c>
      <c r="AM711" s="144"/>
      <c r="AN711" s="144"/>
      <c r="AO711" s="144"/>
      <c r="AP711" s="144"/>
      <c r="AQ711" s="142">
        <v>0</v>
      </c>
      <c r="AR711" s="142">
        <v>0</v>
      </c>
      <c r="AS711" s="142">
        <v>0</v>
      </c>
      <c r="AT711" s="142">
        <v>0</v>
      </c>
      <c r="AU711" s="142">
        <v>0</v>
      </c>
      <c r="AV711" s="142">
        <v>0</v>
      </c>
      <c r="AW711" s="142">
        <v>0</v>
      </c>
      <c r="AX711" s="142">
        <v>0</v>
      </c>
      <c r="AY711" s="144">
        <v>0</v>
      </c>
      <c r="AZ711" s="142">
        <v>0</v>
      </c>
      <c r="BA711" s="142">
        <v>0</v>
      </c>
      <c r="BB711" s="144">
        <v>0</v>
      </c>
      <c r="BC711" s="144">
        <v>0</v>
      </c>
      <c r="BD711" s="143">
        <v>0</v>
      </c>
      <c r="BE711" s="144"/>
      <c r="BF711" s="144"/>
      <c r="BG711" s="144"/>
      <c r="BH711" s="144"/>
      <c r="BI711" s="142">
        <v>0</v>
      </c>
      <c r="BJ711" s="142">
        <v>0</v>
      </c>
      <c r="BK711" s="142">
        <v>0</v>
      </c>
      <c r="BL711" s="142">
        <v>0</v>
      </c>
      <c r="BM711" s="142">
        <v>0</v>
      </c>
      <c r="BN711" s="142">
        <v>0</v>
      </c>
      <c r="BO711" s="142">
        <v>0</v>
      </c>
      <c r="BP711" s="142">
        <v>0</v>
      </c>
      <c r="BQ711" s="144">
        <v>0</v>
      </c>
      <c r="BR711" s="142">
        <v>0</v>
      </c>
      <c r="BS711" s="142">
        <v>0</v>
      </c>
      <c r="BT711" s="144">
        <v>0</v>
      </c>
      <c r="BU711" s="144">
        <v>0</v>
      </c>
      <c r="BV711" s="143">
        <v>0</v>
      </c>
      <c r="BW711" s="144"/>
      <c r="BX711" s="144"/>
      <c r="BY711" s="144"/>
      <c r="BZ711" s="144"/>
      <c r="CA711" s="142">
        <v>0</v>
      </c>
      <c r="CB711" s="142">
        <v>0</v>
      </c>
      <c r="CC711" s="142">
        <v>0</v>
      </c>
      <c r="CD711" s="142">
        <v>0</v>
      </c>
      <c r="CE711" s="142">
        <v>0</v>
      </c>
      <c r="CF711" s="142">
        <v>0</v>
      </c>
      <c r="CG711" s="142">
        <v>0</v>
      </c>
      <c r="CH711" s="142">
        <v>0</v>
      </c>
      <c r="CI711" s="144">
        <v>0</v>
      </c>
      <c r="CJ711" s="142">
        <v>0</v>
      </c>
      <c r="CK711" s="142">
        <v>0</v>
      </c>
      <c r="CL711" s="144">
        <v>0</v>
      </c>
      <c r="CM711" s="144">
        <v>0</v>
      </c>
      <c r="CN711" s="143">
        <v>0</v>
      </c>
      <c r="CO711" s="144"/>
      <c r="CP711" s="144"/>
      <c r="CQ711" s="144"/>
      <c r="CR711" s="144"/>
      <c r="CS711" s="142">
        <v>0</v>
      </c>
      <c r="CT711" s="142">
        <v>0</v>
      </c>
      <c r="CU711" s="142">
        <v>0</v>
      </c>
      <c r="CV711" s="142">
        <v>0</v>
      </c>
      <c r="CW711" s="142">
        <v>0</v>
      </c>
      <c r="CX711" s="142">
        <v>0</v>
      </c>
      <c r="CY711" s="142">
        <v>0</v>
      </c>
      <c r="CZ711" s="142">
        <v>0</v>
      </c>
      <c r="DA711" s="144">
        <v>0</v>
      </c>
      <c r="DB711" s="142">
        <v>0</v>
      </c>
      <c r="DC711" s="142">
        <v>0</v>
      </c>
      <c r="DD711" s="144">
        <v>0</v>
      </c>
      <c r="DE711" s="144">
        <v>0</v>
      </c>
      <c r="DF711" s="143">
        <v>0</v>
      </c>
    </row>
    <row r="712" spans="1:110" ht="12.75" hidden="1" customHeight="1" outlineLevel="2" x14ac:dyDescent="0.25">
      <c r="A712" s="141" t="s">
        <v>451</v>
      </c>
      <c r="B712" s="141" t="s">
        <v>740</v>
      </c>
      <c r="C712" s="141"/>
      <c r="D712" s="141"/>
      <c r="E712" s="141"/>
      <c r="F712" s="142">
        <v>0</v>
      </c>
      <c r="G712" s="142">
        <v>0</v>
      </c>
      <c r="H712" s="142">
        <v>0</v>
      </c>
      <c r="I712" s="142">
        <v>0</v>
      </c>
      <c r="J712" s="142">
        <v>0</v>
      </c>
      <c r="K712" s="142">
        <v>0</v>
      </c>
      <c r="L712" s="142">
        <v>0</v>
      </c>
      <c r="M712" s="142">
        <v>0</v>
      </c>
      <c r="N712" s="142">
        <v>0</v>
      </c>
      <c r="O712" s="142">
        <v>0</v>
      </c>
      <c r="P712" s="142">
        <v>0</v>
      </c>
      <c r="Q712" s="142">
        <v>0</v>
      </c>
      <c r="R712" s="142" t="s">
        <v>61</v>
      </c>
      <c r="S712" s="142">
        <v>0</v>
      </c>
      <c r="T712" s="143">
        <v>0</v>
      </c>
      <c r="U712" s="144"/>
      <c r="V712" s="144"/>
      <c r="W712" s="144"/>
      <c r="X712" s="144"/>
      <c r="Y712" s="142">
        <v>0</v>
      </c>
      <c r="Z712" s="142">
        <v>0</v>
      </c>
      <c r="AA712" s="142">
        <v>0</v>
      </c>
      <c r="AB712" s="142">
        <v>0</v>
      </c>
      <c r="AC712" s="142">
        <v>0</v>
      </c>
      <c r="AD712" s="142">
        <v>0</v>
      </c>
      <c r="AE712" s="142">
        <v>0</v>
      </c>
      <c r="AF712" s="142">
        <v>0</v>
      </c>
      <c r="AG712" s="144">
        <v>0</v>
      </c>
      <c r="AH712" s="142">
        <v>0</v>
      </c>
      <c r="AI712" s="142">
        <v>0</v>
      </c>
      <c r="AJ712" s="144">
        <v>0</v>
      </c>
      <c r="AK712" s="144">
        <v>0</v>
      </c>
      <c r="AL712" s="143">
        <v>0</v>
      </c>
      <c r="AM712" s="144"/>
      <c r="AN712" s="144"/>
      <c r="AO712" s="144"/>
      <c r="AP712" s="144"/>
      <c r="AQ712" s="142">
        <v>0</v>
      </c>
      <c r="AR712" s="142">
        <v>0</v>
      </c>
      <c r="AS712" s="142">
        <v>0</v>
      </c>
      <c r="AT712" s="142">
        <v>0</v>
      </c>
      <c r="AU712" s="142">
        <v>0</v>
      </c>
      <c r="AV712" s="142">
        <v>0</v>
      </c>
      <c r="AW712" s="142">
        <v>0</v>
      </c>
      <c r="AX712" s="142">
        <v>0</v>
      </c>
      <c r="AY712" s="144">
        <v>0</v>
      </c>
      <c r="AZ712" s="142">
        <v>0</v>
      </c>
      <c r="BA712" s="142">
        <v>0</v>
      </c>
      <c r="BB712" s="144">
        <v>0</v>
      </c>
      <c r="BC712" s="144">
        <v>0</v>
      </c>
      <c r="BD712" s="143">
        <v>0</v>
      </c>
      <c r="BE712" s="144"/>
      <c r="BF712" s="144"/>
      <c r="BG712" s="144"/>
      <c r="BH712" s="144"/>
      <c r="BI712" s="142">
        <v>0</v>
      </c>
      <c r="BJ712" s="142">
        <v>0</v>
      </c>
      <c r="BK712" s="142">
        <v>0</v>
      </c>
      <c r="BL712" s="142">
        <v>0</v>
      </c>
      <c r="BM712" s="142">
        <v>0</v>
      </c>
      <c r="BN712" s="142">
        <v>0</v>
      </c>
      <c r="BO712" s="142">
        <v>0</v>
      </c>
      <c r="BP712" s="142">
        <v>0</v>
      </c>
      <c r="BQ712" s="144">
        <v>0</v>
      </c>
      <c r="BR712" s="142">
        <v>0</v>
      </c>
      <c r="BS712" s="142">
        <v>0</v>
      </c>
      <c r="BT712" s="144">
        <v>0</v>
      </c>
      <c r="BU712" s="144">
        <v>0</v>
      </c>
      <c r="BV712" s="143">
        <v>0</v>
      </c>
      <c r="BW712" s="144"/>
      <c r="BX712" s="144"/>
      <c r="BY712" s="144"/>
      <c r="BZ712" s="144"/>
      <c r="CA712" s="142">
        <v>0</v>
      </c>
      <c r="CB712" s="142">
        <v>0</v>
      </c>
      <c r="CC712" s="142">
        <v>0</v>
      </c>
      <c r="CD712" s="142">
        <v>0</v>
      </c>
      <c r="CE712" s="142">
        <v>0</v>
      </c>
      <c r="CF712" s="142">
        <v>0</v>
      </c>
      <c r="CG712" s="142">
        <v>0</v>
      </c>
      <c r="CH712" s="142">
        <v>0</v>
      </c>
      <c r="CI712" s="144">
        <v>0</v>
      </c>
      <c r="CJ712" s="142">
        <v>0</v>
      </c>
      <c r="CK712" s="142">
        <v>0</v>
      </c>
      <c r="CL712" s="144">
        <v>0</v>
      </c>
      <c r="CM712" s="144">
        <v>0</v>
      </c>
      <c r="CN712" s="143">
        <v>0</v>
      </c>
      <c r="CO712" s="144"/>
      <c r="CP712" s="144"/>
      <c r="CQ712" s="144"/>
      <c r="CR712" s="144"/>
      <c r="CS712" s="142">
        <v>0</v>
      </c>
      <c r="CT712" s="142">
        <v>0</v>
      </c>
      <c r="CU712" s="142">
        <v>0</v>
      </c>
      <c r="CV712" s="142">
        <v>0</v>
      </c>
      <c r="CW712" s="142">
        <v>0</v>
      </c>
      <c r="CX712" s="142">
        <v>0</v>
      </c>
      <c r="CY712" s="142">
        <v>0</v>
      </c>
      <c r="CZ712" s="142">
        <v>0</v>
      </c>
      <c r="DA712" s="144">
        <v>0</v>
      </c>
      <c r="DB712" s="142">
        <v>0</v>
      </c>
      <c r="DC712" s="142">
        <v>0</v>
      </c>
      <c r="DD712" s="144">
        <v>0</v>
      </c>
      <c r="DE712" s="144">
        <v>0</v>
      </c>
      <c r="DF712" s="143">
        <v>0</v>
      </c>
    </row>
    <row r="713" spans="1:110" ht="12.75" hidden="1" customHeight="1" outlineLevel="2" x14ac:dyDescent="0.25">
      <c r="A713" s="141" t="s">
        <v>451</v>
      </c>
      <c r="B713" s="141" t="s">
        <v>740</v>
      </c>
      <c r="C713" s="141"/>
      <c r="D713" s="141"/>
      <c r="E713" s="141"/>
      <c r="F713" s="142">
        <v>0</v>
      </c>
      <c r="G713" s="142">
        <v>0</v>
      </c>
      <c r="H713" s="142">
        <v>0</v>
      </c>
      <c r="I713" s="142">
        <v>0</v>
      </c>
      <c r="J713" s="142">
        <v>0</v>
      </c>
      <c r="K713" s="142">
        <v>0</v>
      </c>
      <c r="L713" s="142">
        <v>0</v>
      </c>
      <c r="M713" s="142">
        <v>0</v>
      </c>
      <c r="N713" s="142">
        <v>0</v>
      </c>
      <c r="O713" s="142">
        <v>0</v>
      </c>
      <c r="P713" s="142">
        <v>0</v>
      </c>
      <c r="Q713" s="142">
        <v>0</v>
      </c>
      <c r="R713" s="142" t="s">
        <v>61</v>
      </c>
      <c r="S713" s="142">
        <v>0</v>
      </c>
      <c r="T713" s="143">
        <v>0</v>
      </c>
      <c r="U713" s="144"/>
      <c r="V713" s="144"/>
      <c r="W713" s="144"/>
      <c r="X713" s="144"/>
      <c r="Y713" s="142">
        <v>0</v>
      </c>
      <c r="Z713" s="142">
        <v>0</v>
      </c>
      <c r="AA713" s="142">
        <v>0</v>
      </c>
      <c r="AB713" s="142">
        <v>0</v>
      </c>
      <c r="AC713" s="142">
        <v>0</v>
      </c>
      <c r="AD713" s="142">
        <v>0</v>
      </c>
      <c r="AE713" s="142">
        <v>0</v>
      </c>
      <c r="AF713" s="142">
        <v>0</v>
      </c>
      <c r="AG713" s="144">
        <v>0</v>
      </c>
      <c r="AH713" s="142">
        <v>0</v>
      </c>
      <c r="AI713" s="142">
        <v>0</v>
      </c>
      <c r="AJ713" s="144">
        <v>0</v>
      </c>
      <c r="AK713" s="144">
        <v>0</v>
      </c>
      <c r="AL713" s="143">
        <v>0</v>
      </c>
      <c r="AM713" s="144"/>
      <c r="AN713" s="144"/>
      <c r="AO713" s="144"/>
      <c r="AP713" s="144"/>
      <c r="AQ713" s="142">
        <v>0</v>
      </c>
      <c r="AR713" s="142">
        <v>0</v>
      </c>
      <c r="AS713" s="142">
        <v>0</v>
      </c>
      <c r="AT713" s="142">
        <v>0</v>
      </c>
      <c r="AU713" s="142">
        <v>0</v>
      </c>
      <c r="AV713" s="142">
        <v>0</v>
      </c>
      <c r="AW713" s="142">
        <v>0</v>
      </c>
      <c r="AX713" s="142">
        <v>0</v>
      </c>
      <c r="AY713" s="144">
        <v>0</v>
      </c>
      <c r="AZ713" s="142">
        <v>0</v>
      </c>
      <c r="BA713" s="142">
        <v>0</v>
      </c>
      <c r="BB713" s="144">
        <v>0</v>
      </c>
      <c r="BC713" s="144">
        <v>0</v>
      </c>
      <c r="BD713" s="143">
        <v>0</v>
      </c>
      <c r="BE713" s="144"/>
      <c r="BF713" s="144"/>
      <c r="BG713" s="144"/>
      <c r="BH713" s="144"/>
      <c r="BI713" s="142">
        <v>0</v>
      </c>
      <c r="BJ713" s="142">
        <v>0</v>
      </c>
      <c r="BK713" s="142">
        <v>0</v>
      </c>
      <c r="BL713" s="142">
        <v>0</v>
      </c>
      <c r="BM713" s="142">
        <v>0</v>
      </c>
      <c r="BN713" s="142">
        <v>0</v>
      </c>
      <c r="BO713" s="142">
        <v>0</v>
      </c>
      <c r="BP713" s="142">
        <v>0</v>
      </c>
      <c r="BQ713" s="144">
        <v>0</v>
      </c>
      <c r="BR713" s="142">
        <v>0</v>
      </c>
      <c r="BS713" s="142">
        <v>0</v>
      </c>
      <c r="BT713" s="144">
        <v>0</v>
      </c>
      <c r="BU713" s="144">
        <v>0</v>
      </c>
      <c r="BV713" s="143">
        <v>0</v>
      </c>
      <c r="BW713" s="144"/>
      <c r="BX713" s="144"/>
      <c r="BY713" s="144"/>
      <c r="BZ713" s="144"/>
      <c r="CA713" s="142">
        <v>0</v>
      </c>
      <c r="CB713" s="142">
        <v>0</v>
      </c>
      <c r="CC713" s="142">
        <v>0</v>
      </c>
      <c r="CD713" s="142">
        <v>0</v>
      </c>
      <c r="CE713" s="142">
        <v>0</v>
      </c>
      <c r="CF713" s="142">
        <v>0</v>
      </c>
      <c r="CG713" s="142">
        <v>0</v>
      </c>
      <c r="CH713" s="142">
        <v>0</v>
      </c>
      <c r="CI713" s="144">
        <v>0</v>
      </c>
      <c r="CJ713" s="142">
        <v>0</v>
      </c>
      <c r="CK713" s="142">
        <v>0</v>
      </c>
      <c r="CL713" s="144">
        <v>0</v>
      </c>
      <c r="CM713" s="144">
        <v>0</v>
      </c>
      <c r="CN713" s="143">
        <v>0</v>
      </c>
      <c r="CO713" s="144"/>
      <c r="CP713" s="144"/>
      <c r="CQ713" s="144"/>
      <c r="CR713" s="144"/>
      <c r="CS713" s="142">
        <v>0</v>
      </c>
      <c r="CT713" s="142">
        <v>0</v>
      </c>
      <c r="CU713" s="142">
        <v>0</v>
      </c>
      <c r="CV713" s="142">
        <v>0</v>
      </c>
      <c r="CW713" s="142">
        <v>0</v>
      </c>
      <c r="CX713" s="142">
        <v>0</v>
      </c>
      <c r="CY713" s="142">
        <v>0</v>
      </c>
      <c r="CZ713" s="142">
        <v>0</v>
      </c>
      <c r="DA713" s="144">
        <v>0</v>
      </c>
      <c r="DB713" s="142">
        <v>0</v>
      </c>
      <c r="DC713" s="142">
        <v>0</v>
      </c>
      <c r="DD713" s="144">
        <v>0</v>
      </c>
      <c r="DE713" s="144">
        <v>0</v>
      </c>
      <c r="DF713" s="143">
        <v>0</v>
      </c>
    </row>
    <row r="714" spans="1:110" ht="12.75" hidden="1" customHeight="1" outlineLevel="2" x14ac:dyDescent="0.25">
      <c r="A714" s="141" t="s">
        <v>451</v>
      </c>
      <c r="B714" s="141" t="s">
        <v>740</v>
      </c>
      <c r="C714" s="141"/>
      <c r="D714" s="141"/>
      <c r="E714" s="141"/>
      <c r="F714" s="142">
        <v>0</v>
      </c>
      <c r="G714" s="142">
        <v>0</v>
      </c>
      <c r="H714" s="142">
        <v>0</v>
      </c>
      <c r="I714" s="142">
        <v>0</v>
      </c>
      <c r="J714" s="142">
        <v>0</v>
      </c>
      <c r="K714" s="142">
        <v>0</v>
      </c>
      <c r="L714" s="142">
        <v>0</v>
      </c>
      <c r="M714" s="142">
        <v>0</v>
      </c>
      <c r="N714" s="142">
        <v>0</v>
      </c>
      <c r="O714" s="142">
        <v>0</v>
      </c>
      <c r="P714" s="142">
        <v>0</v>
      </c>
      <c r="Q714" s="142">
        <v>0</v>
      </c>
      <c r="R714" s="142" t="s">
        <v>61</v>
      </c>
      <c r="S714" s="142">
        <v>0</v>
      </c>
      <c r="T714" s="143">
        <v>0</v>
      </c>
      <c r="U714" s="144"/>
      <c r="V714" s="144"/>
      <c r="W714" s="144"/>
      <c r="X714" s="144"/>
      <c r="Y714" s="142">
        <v>0</v>
      </c>
      <c r="Z714" s="142">
        <v>0</v>
      </c>
      <c r="AA714" s="142">
        <v>0</v>
      </c>
      <c r="AB714" s="142">
        <v>0</v>
      </c>
      <c r="AC714" s="142">
        <v>0</v>
      </c>
      <c r="AD714" s="142">
        <v>0</v>
      </c>
      <c r="AE714" s="142">
        <v>0</v>
      </c>
      <c r="AF714" s="142">
        <v>0</v>
      </c>
      <c r="AG714" s="144">
        <v>0</v>
      </c>
      <c r="AH714" s="142">
        <v>0</v>
      </c>
      <c r="AI714" s="142">
        <v>0</v>
      </c>
      <c r="AJ714" s="144">
        <v>0</v>
      </c>
      <c r="AK714" s="144">
        <v>0</v>
      </c>
      <c r="AL714" s="143">
        <v>0</v>
      </c>
      <c r="AM714" s="144"/>
      <c r="AN714" s="144"/>
      <c r="AO714" s="144"/>
      <c r="AP714" s="144"/>
      <c r="AQ714" s="142">
        <v>0</v>
      </c>
      <c r="AR714" s="142">
        <v>0</v>
      </c>
      <c r="AS714" s="142">
        <v>0</v>
      </c>
      <c r="AT714" s="142">
        <v>0</v>
      </c>
      <c r="AU714" s="142">
        <v>0</v>
      </c>
      <c r="AV714" s="142">
        <v>0</v>
      </c>
      <c r="AW714" s="142">
        <v>0</v>
      </c>
      <c r="AX714" s="142">
        <v>0</v>
      </c>
      <c r="AY714" s="144">
        <v>0</v>
      </c>
      <c r="AZ714" s="142">
        <v>0</v>
      </c>
      <c r="BA714" s="142">
        <v>0</v>
      </c>
      <c r="BB714" s="144">
        <v>0</v>
      </c>
      <c r="BC714" s="144">
        <v>0</v>
      </c>
      <c r="BD714" s="143">
        <v>0</v>
      </c>
      <c r="BE714" s="144"/>
      <c r="BF714" s="144"/>
      <c r="BG714" s="144"/>
      <c r="BH714" s="144"/>
      <c r="BI714" s="142">
        <v>0</v>
      </c>
      <c r="BJ714" s="142">
        <v>0</v>
      </c>
      <c r="BK714" s="142">
        <v>0</v>
      </c>
      <c r="BL714" s="142">
        <v>0</v>
      </c>
      <c r="BM714" s="142">
        <v>0</v>
      </c>
      <c r="BN714" s="142">
        <v>0</v>
      </c>
      <c r="BO714" s="142">
        <v>0</v>
      </c>
      <c r="BP714" s="142">
        <v>0</v>
      </c>
      <c r="BQ714" s="144">
        <v>0</v>
      </c>
      <c r="BR714" s="142">
        <v>0</v>
      </c>
      <c r="BS714" s="142">
        <v>0</v>
      </c>
      <c r="BT714" s="144">
        <v>0</v>
      </c>
      <c r="BU714" s="144">
        <v>0</v>
      </c>
      <c r="BV714" s="143">
        <v>0</v>
      </c>
      <c r="BW714" s="144"/>
      <c r="BX714" s="144"/>
      <c r="BY714" s="144"/>
      <c r="BZ714" s="144"/>
      <c r="CA714" s="142">
        <v>0</v>
      </c>
      <c r="CB714" s="142">
        <v>0</v>
      </c>
      <c r="CC714" s="142">
        <v>0</v>
      </c>
      <c r="CD714" s="142">
        <v>0</v>
      </c>
      <c r="CE714" s="142">
        <v>0</v>
      </c>
      <c r="CF714" s="142">
        <v>0</v>
      </c>
      <c r="CG714" s="142">
        <v>0</v>
      </c>
      <c r="CH714" s="142">
        <v>0</v>
      </c>
      <c r="CI714" s="144">
        <v>0</v>
      </c>
      <c r="CJ714" s="142">
        <v>0</v>
      </c>
      <c r="CK714" s="142">
        <v>0</v>
      </c>
      <c r="CL714" s="144">
        <v>0</v>
      </c>
      <c r="CM714" s="144">
        <v>0</v>
      </c>
      <c r="CN714" s="143">
        <v>0</v>
      </c>
      <c r="CO714" s="144"/>
      <c r="CP714" s="144"/>
      <c r="CQ714" s="144"/>
      <c r="CR714" s="144"/>
      <c r="CS714" s="142">
        <v>0</v>
      </c>
      <c r="CT714" s="142">
        <v>0</v>
      </c>
      <c r="CU714" s="142">
        <v>0</v>
      </c>
      <c r="CV714" s="142">
        <v>0</v>
      </c>
      <c r="CW714" s="142">
        <v>0</v>
      </c>
      <c r="CX714" s="142">
        <v>0</v>
      </c>
      <c r="CY714" s="142">
        <v>0</v>
      </c>
      <c r="CZ714" s="142">
        <v>0</v>
      </c>
      <c r="DA714" s="144">
        <v>0</v>
      </c>
      <c r="DB714" s="142">
        <v>0</v>
      </c>
      <c r="DC714" s="142">
        <v>0</v>
      </c>
      <c r="DD714" s="144">
        <v>0</v>
      </c>
      <c r="DE714" s="144">
        <v>0</v>
      </c>
      <c r="DF714" s="143">
        <v>0</v>
      </c>
    </row>
    <row r="715" spans="1:110" ht="12.75" hidden="1" customHeight="1" outlineLevel="2" x14ac:dyDescent="0.25">
      <c r="A715" s="141" t="s">
        <v>451</v>
      </c>
      <c r="B715" s="141" t="s">
        <v>740</v>
      </c>
      <c r="C715" s="141"/>
      <c r="D715" s="141"/>
      <c r="E715" s="141"/>
      <c r="F715" s="142">
        <v>0</v>
      </c>
      <c r="G715" s="142">
        <v>0</v>
      </c>
      <c r="H715" s="142">
        <v>0</v>
      </c>
      <c r="I715" s="142">
        <v>0</v>
      </c>
      <c r="J715" s="142">
        <v>0</v>
      </c>
      <c r="K715" s="142">
        <v>0</v>
      </c>
      <c r="L715" s="142">
        <v>0</v>
      </c>
      <c r="M715" s="142">
        <v>0</v>
      </c>
      <c r="N715" s="142">
        <v>0</v>
      </c>
      <c r="O715" s="142">
        <v>0</v>
      </c>
      <c r="P715" s="142">
        <v>0</v>
      </c>
      <c r="Q715" s="142">
        <v>0</v>
      </c>
      <c r="R715" s="142" t="s">
        <v>61</v>
      </c>
      <c r="S715" s="142">
        <v>0</v>
      </c>
      <c r="T715" s="143">
        <v>0</v>
      </c>
      <c r="U715" s="144"/>
      <c r="V715" s="144"/>
      <c r="W715" s="144"/>
      <c r="X715" s="144"/>
      <c r="Y715" s="142">
        <v>0</v>
      </c>
      <c r="Z715" s="142">
        <v>0</v>
      </c>
      <c r="AA715" s="142">
        <v>0</v>
      </c>
      <c r="AB715" s="142">
        <v>0</v>
      </c>
      <c r="AC715" s="142">
        <v>0</v>
      </c>
      <c r="AD715" s="142">
        <v>0</v>
      </c>
      <c r="AE715" s="142">
        <v>0</v>
      </c>
      <c r="AF715" s="142">
        <v>0</v>
      </c>
      <c r="AG715" s="144">
        <v>0</v>
      </c>
      <c r="AH715" s="142">
        <v>0</v>
      </c>
      <c r="AI715" s="142">
        <v>0</v>
      </c>
      <c r="AJ715" s="144">
        <v>0</v>
      </c>
      <c r="AK715" s="144">
        <v>0</v>
      </c>
      <c r="AL715" s="143">
        <v>0</v>
      </c>
      <c r="AM715" s="144"/>
      <c r="AN715" s="144"/>
      <c r="AO715" s="144"/>
      <c r="AP715" s="144"/>
      <c r="AQ715" s="142">
        <v>0</v>
      </c>
      <c r="AR715" s="142">
        <v>0</v>
      </c>
      <c r="AS715" s="142">
        <v>0</v>
      </c>
      <c r="AT715" s="142">
        <v>0</v>
      </c>
      <c r="AU715" s="142">
        <v>0</v>
      </c>
      <c r="AV715" s="142">
        <v>0</v>
      </c>
      <c r="AW715" s="142">
        <v>0</v>
      </c>
      <c r="AX715" s="142">
        <v>0</v>
      </c>
      <c r="AY715" s="144">
        <v>0</v>
      </c>
      <c r="AZ715" s="142">
        <v>0</v>
      </c>
      <c r="BA715" s="142">
        <v>0</v>
      </c>
      <c r="BB715" s="144">
        <v>0</v>
      </c>
      <c r="BC715" s="144">
        <v>0</v>
      </c>
      <c r="BD715" s="143">
        <v>0</v>
      </c>
      <c r="BE715" s="144"/>
      <c r="BF715" s="144"/>
      <c r="BG715" s="144"/>
      <c r="BH715" s="144"/>
      <c r="BI715" s="142">
        <v>0</v>
      </c>
      <c r="BJ715" s="142">
        <v>0</v>
      </c>
      <c r="BK715" s="142">
        <v>0</v>
      </c>
      <c r="BL715" s="142">
        <v>0</v>
      </c>
      <c r="BM715" s="142">
        <v>0</v>
      </c>
      <c r="BN715" s="142">
        <v>0</v>
      </c>
      <c r="BO715" s="142">
        <v>0</v>
      </c>
      <c r="BP715" s="142">
        <v>0</v>
      </c>
      <c r="BQ715" s="144">
        <v>0</v>
      </c>
      <c r="BR715" s="142">
        <v>0</v>
      </c>
      <c r="BS715" s="142">
        <v>0</v>
      </c>
      <c r="BT715" s="144">
        <v>0</v>
      </c>
      <c r="BU715" s="144">
        <v>0</v>
      </c>
      <c r="BV715" s="143">
        <v>0</v>
      </c>
      <c r="BW715" s="144"/>
      <c r="BX715" s="144"/>
      <c r="BY715" s="144"/>
      <c r="BZ715" s="144"/>
      <c r="CA715" s="142">
        <v>0</v>
      </c>
      <c r="CB715" s="142">
        <v>0</v>
      </c>
      <c r="CC715" s="142">
        <v>0</v>
      </c>
      <c r="CD715" s="142">
        <v>0</v>
      </c>
      <c r="CE715" s="142">
        <v>0</v>
      </c>
      <c r="CF715" s="142">
        <v>0</v>
      </c>
      <c r="CG715" s="142">
        <v>0</v>
      </c>
      <c r="CH715" s="142">
        <v>0</v>
      </c>
      <c r="CI715" s="144">
        <v>0</v>
      </c>
      <c r="CJ715" s="142">
        <v>0</v>
      </c>
      <c r="CK715" s="142">
        <v>0</v>
      </c>
      <c r="CL715" s="144">
        <v>0</v>
      </c>
      <c r="CM715" s="144">
        <v>0</v>
      </c>
      <c r="CN715" s="143">
        <v>0</v>
      </c>
      <c r="CO715" s="144"/>
      <c r="CP715" s="144"/>
      <c r="CQ715" s="144"/>
      <c r="CR715" s="144"/>
      <c r="CS715" s="142">
        <v>0</v>
      </c>
      <c r="CT715" s="142">
        <v>0</v>
      </c>
      <c r="CU715" s="142">
        <v>0</v>
      </c>
      <c r="CV715" s="142">
        <v>0</v>
      </c>
      <c r="CW715" s="142">
        <v>0</v>
      </c>
      <c r="CX715" s="142">
        <v>0</v>
      </c>
      <c r="CY715" s="142">
        <v>0</v>
      </c>
      <c r="CZ715" s="142">
        <v>0</v>
      </c>
      <c r="DA715" s="144">
        <v>0</v>
      </c>
      <c r="DB715" s="142">
        <v>0</v>
      </c>
      <c r="DC715" s="142">
        <v>0</v>
      </c>
      <c r="DD715" s="144">
        <v>0</v>
      </c>
      <c r="DE715" s="144">
        <v>0</v>
      </c>
      <c r="DF715" s="143">
        <v>0</v>
      </c>
    </row>
    <row r="716" spans="1:110" ht="12.75" hidden="1" customHeight="1" outlineLevel="2" x14ac:dyDescent="0.25">
      <c r="A716" s="141" t="s">
        <v>451</v>
      </c>
      <c r="B716" s="141" t="s">
        <v>740</v>
      </c>
      <c r="C716" s="141"/>
      <c r="D716" s="141"/>
      <c r="E716" s="141"/>
      <c r="F716" s="142">
        <v>0</v>
      </c>
      <c r="G716" s="142">
        <v>0</v>
      </c>
      <c r="H716" s="142">
        <v>0</v>
      </c>
      <c r="I716" s="142">
        <v>0</v>
      </c>
      <c r="J716" s="142">
        <v>0</v>
      </c>
      <c r="K716" s="142">
        <v>0</v>
      </c>
      <c r="L716" s="142">
        <v>0</v>
      </c>
      <c r="M716" s="142">
        <v>0</v>
      </c>
      <c r="N716" s="142">
        <v>0</v>
      </c>
      <c r="O716" s="142">
        <v>0</v>
      </c>
      <c r="P716" s="142">
        <v>0</v>
      </c>
      <c r="Q716" s="142">
        <v>0</v>
      </c>
      <c r="R716" s="142" t="s">
        <v>61</v>
      </c>
      <c r="S716" s="142">
        <v>0</v>
      </c>
      <c r="T716" s="143">
        <v>0</v>
      </c>
      <c r="U716" s="144"/>
      <c r="V716" s="144"/>
      <c r="W716" s="144"/>
      <c r="X716" s="144"/>
      <c r="Y716" s="142">
        <v>0</v>
      </c>
      <c r="Z716" s="142">
        <v>0</v>
      </c>
      <c r="AA716" s="142">
        <v>0</v>
      </c>
      <c r="AB716" s="142">
        <v>0</v>
      </c>
      <c r="AC716" s="142">
        <v>0</v>
      </c>
      <c r="AD716" s="142">
        <v>0</v>
      </c>
      <c r="AE716" s="142">
        <v>0</v>
      </c>
      <c r="AF716" s="142">
        <v>0</v>
      </c>
      <c r="AG716" s="144">
        <v>0</v>
      </c>
      <c r="AH716" s="142">
        <v>0</v>
      </c>
      <c r="AI716" s="142">
        <v>0</v>
      </c>
      <c r="AJ716" s="144">
        <v>0</v>
      </c>
      <c r="AK716" s="144">
        <v>0</v>
      </c>
      <c r="AL716" s="143">
        <v>0</v>
      </c>
      <c r="AM716" s="144"/>
      <c r="AN716" s="144"/>
      <c r="AO716" s="144"/>
      <c r="AP716" s="144"/>
      <c r="AQ716" s="142">
        <v>0</v>
      </c>
      <c r="AR716" s="142">
        <v>0</v>
      </c>
      <c r="AS716" s="142">
        <v>0</v>
      </c>
      <c r="AT716" s="142">
        <v>0</v>
      </c>
      <c r="AU716" s="142">
        <v>0</v>
      </c>
      <c r="AV716" s="142">
        <v>0</v>
      </c>
      <c r="AW716" s="142">
        <v>0</v>
      </c>
      <c r="AX716" s="142">
        <v>0</v>
      </c>
      <c r="AY716" s="144">
        <v>0</v>
      </c>
      <c r="AZ716" s="142">
        <v>0</v>
      </c>
      <c r="BA716" s="142">
        <v>0</v>
      </c>
      <c r="BB716" s="144">
        <v>0</v>
      </c>
      <c r="BC716" s="144">
        <v>0</v>
      </c>
      <c r="BD716" s="143">
        <v>0</v>
      </c>
      <c r="BE716" s="144"/>
      <c r="BF716" s="144"/>
      <c r="BG716" s="144"/>
      <c r="BH716" s="144"/>
      <c r="BI716" s="142">
        <v>0</v>
      </c>
      <c r="BJ716" s="142">
        <v>0</v>
      </c>
      <c r="BK716" s="142">
        <v>0</v>
      </c>
      <c r="BL716" s="142">
        <v>0</v>
      </c>
      <c r="BM716" s="142">
        <v>0</v>
      </c>
      <c r="BN716" s="142">
        <v>0</v>
      </c>
      <c r="BO716" s="142">
        <v>0</v>
      </c>
      <c r="BP716" s="142">
        <v>0</v>
      </c>
      <c r="BQ716" s="144">
        <v>0</v>
      </c>
      <c r="BR716" s="142">
        <v>0</v>
      </c>
      <c r="BS716" s="142">
        <v>0</v>
      </c>
      <c r="BT716" s="144">
        <v>0</v>
      </c>
      <c r="BU716" s="144">
        <v>0</v>
      </c>
      <c r="BV716" s="143">
        <v>0</v>
      </c>
      <c r="BW716" s="144"/>
      <c r="BX716" s="144"/>
      <c r="BY716" s="144"/>
      <c r="BZ716" s="144"/>
      <c r="CA716" s="142">
        <v>0</v>
      </c>
      <c r="CB716" s="142">
        <v>0</v>
      </c>
      <c r="CC716" s="142">
        <v>0</v>
      </c>
      <c r="CD716" s="142">
        <v>0</v>
      </c>
      <c r="CE716" s="142">
        <v>0</v>
      </c>
      <c r="CF716" s="142">
        <v>0</v>
      </c>
      <c r="CG716" s="142">
        <v>0</v>
      </c>
      <c r="CH716" s="142">
        <v>0</v>
      </c>
      <c r="CI716" s="144">
        <v>0</v>
      </c>
      <c r="CJ716" s="142">
        <v>0</v>
      </c>
      <c r="CK716" s="142">
        <v>0</v>
      </c>
      <c r="CL716" s="144">
        <v>0</v>
      </c>
      <c r="CM716" s="144">
        <v>0</v>
      </c>
      <c r="CN716" s="143">
        <v>0</v>
      </c>
      <c r="CO716" s="144"/>
      <c r="CP716" s="144"/>
      <c r="CQ716" s="144"/>
      <c r="CR716" s="144"/>
      <c r="CS716" s="142">
        <v>0</v>
      </c>
      <c r="CT716" s="142">
        <v>0</v>
      </c>
      <c r="CU716" s="142">
        <v>0</v>
      </c>
      <c r="CV716" s="142">
        <v>0</v>
      </c>
      <c r="CW716" s="142">
        <v>0</v>
      </c>
      <c r="CX716" s="142">
        <v>0</v>
      </c>
      <c r="CY716" s="142">
        <v>0</v>
      </c>
      <c r="CZ716" s="142">
        <v>0</v>
      </c>
      <c r="DA716" s="144">
        <v>0</v>
      </c>
      <c r="DB716" s="142">
        <v>0</v>
      </c>
      <c r="DC716" s="142">
        <v>0</v>
      </c>
      <c r="DD716" s="144">
        <v>0</v>
      </c>
      <c r="DE716" s="144">
        <v>0</v>
      </c>
      <c r="DF716" s="143">
        <v>0</v>
      </c>
    </row>
    <row r="717" spans="1:110" ht="12.75" hidden="1" customHeight="1" outlineLevel="2" x14ac:dyDescent="0.25">
      <c r="A717" s="141" t="s">
        <v>451</v>
      </c>
      <c r="B717" s="141" t="s">
        <v>740</v>
      </c>
      <c r="C717" s="141"/>
      <c r="D717" s="141"/>
      <c r="E717" s="141"/>
      <c r="F717" s="142">
        <v>0</v>
      </c>
      <c r="G717" s="142">
        <v>0</v>
      </c>
      <c r="H717" s="142">
        <v>0</v>
      </c>
      <c r="I717" s="142">
        <v>0</v>
      </c>
      <c r="J717" s="142">
        <v>0</v>
      </c>
      <c r="K717" s="142">
        <v>0</v>
      </c>
      <c r="L717" s="142">
        <v>0</v>
      </c>
      <c r="M717" s="142">
        <v>0</v>
      </c>
      <c r="N717" s="142">
        <v>0</v>
      </c>
      <c r="O717" s="142">
        <v>0</v>
      </c>
      <c r="P717" s="142">
        <v>0</v>
      </c>
      <c r="Q717" s="142">
        <v>0</v>
      </c>
      <c r="R717" s="142" t="s">
        <v>61</v>
      </c>
      <c r="S717" s="142">
        <v>0</v>
      </c>
      <c r="T717" s="143">
        <v>0</v>
      </c>
      <c r="U717" s="144"/>
      <c r="V717" s="144"/>
      <c r="W717" s="144"/>
      <c r="X717" s="144"/>
      <c r="Y717" s="142">
        <v>0</v>
      </c>
      <c r="Z717" s="142">
        <v>0</v>
      </c>
      <c r="AA717" s="142">
        <v>0</v>
      </c>
      <c r="AB717" s="142">
        <v>0</v>
      </c>
      <c r="AC717" s="142">
        <v>0</v>
      </c>
      <c r="AD717" s="142">
        <v>0</v>
      </c>
      <c r="AE717" s="142">
        <v>0</v>
      </c>
      <c r="AF717" s="142">
        <v>0</v>
      </c>
      <c r="AG717" s="144">
        <v>0</v>
      </c>
      <c r="AH717" s="142">
        <v>0</v>
      </c>
      <c r="AI717" s="142">
        <v>0</v>
      </c>
      <c r="AJ717" s="144">
        <v>0</v>
      </c>
      <c r="AK717" s="144">
        <v>0</v>
      </c>
      <c r="AL717" s="143">
        <v>0</v>
      </c>
      <c r="AM717" s="144"/>
      <c r="AN717" s="144"/>
      <c r="AO717" s="144"/>
      <c r="AP717" s="144"/>
      <c r="AQ717" s="142">
        <v>0</v>
      </c>
      <c r="AR717" s="142">
        <v>0</v>
      </c>
      <c r="AS717" s="142">
        <v>0</v>
      </c>
      <c r="AT717" s="142">
        <v>0</v>
      </c>
      <c r="AU717" s="142">
        <v>0</v>
      </c>
      <c r="AV717" s="142">
        <v>0</v>
      </c>
      <c r="AW717" s="142">
        <v>0</v>
      </c>
      <c r="AX717" s="142">
        <v>0</v>
      </c>
      <c r="AY717" s="144">
        <v>0</v>
      </c>
      <c r="AZ717" s="142">
        <v>0</v>
      </c>
      <c r="BA717" s="142">
        <v>0</v>
      </c>
      <c r="BB717" s="144">
        <v>0</v>
      </c>
      <c r="BC717" s="144">
        <v>0</v>
      </c>
      <c r="BD717" s="143">
        <v>0</v>
      </c>
      <c r="BE717" s="144"/>
      <c r="BF717" s="144"/>
      <c r="BG717" s="144"/>
      <c r="BH717" s="144"/>
      <c r="BI717" s="142">
        <v>0</v>
      </c>
      <c r="BJ717" s="142">
        <v>0</v>
      </c>
      <c r="BK717" s="142">
        <v>0</v>
      </c>
      <c r="BL717" s="142">
        <v>0</v>
      </c>
      <c r="BM717" s="142">
        <v>0</v>
      </c>
      <c r="BN717" s="142">
        <v>0</v>
      </c>
      <c r="BO717" s="142">
        <v>0</v>
      </c>
      <c r="BP717" s="142">
        <v>0</v>
      </c>
      <c r="BQ717" s="144">
        <v>0</v>
      </c>
      <c r="BR717" s="142">
        <v>0</v>
      </c>
      <c r="BS717" s="142">
        <v>0</v>
      </c>
      <c r="BT717" s="144">
        <v>0</v>
      </c>
      <c r="BU717" s="144">
        <v>0</v>
      </c>
      <c r="BV717" s="143">
        <v>0</v>
      </c>
      <c r="BW717" s="144"/>
      <c r="BX717" s="144"/>
      <c r="BY717" s="144"/>
      <c r="BZ717" s="144"/>
      <c r="CA717" s="142">
        <v>0</v>
      </c>
      <c r="CB717" s="142">
        <v>0</v>
      </c>
      <c r="CC717" s="142">
        <v>0</v>
      </c>
      <c r="CD717" s="142">
        <v>0</v>
      </c>
      <c r="CE717" s="142">
        <v>0</v>
      </c>
      <c r="CF717" s="142">
        <v>0</v>
      </c>
      <c r="CG717" s="142">
        <v>0</v>
      </c>
      <c r="CH717" s="142">
        <v>0</v>
      </c>
      <c r="CI717" s="144">
        <v>0</v>
      </c>
      <c r="CJ717" s="142">
        <v>0</v>
      </c>
      <c r="CK717" s="142">
        <v>0</v>
      </c>
      <c r="CL717" s="144">
        <v>0</v>
      </c>
      <c r="CM717" s="144">
        <v>0</v>
      </c>
      <c r="CN717" s="143">
        <v>0</v>
      </c>
      <c r="CO717" s="144"/>
      <c r="CP717" s="144"/>
      <c r="CQ717" s="144"/>
      <c r="CR717" s="144"/>
      <c r="CS717" s="142">
        <v>0</v>
      </c>
      <c r="CT717" s="142">
        <v>0</v>
      </c>
      <c r="CU717" s="142">
        <v>0</v>
      </c>
      <c r="CV717" s="142">
        <v>0</v>
      </c>
      <c r="CW717" s="142">
        <v>0</v>
      </c>
      <c r="CX717" s="142">
        <v>0</v>
      </c>
      <c r="CY717" s="142">
        <v>0</v>
      </c>
      <c r="CZ717" s="142">
        <v>0</v>
      </c>
      <c r="DA717" s="144">
        <v>0</v>
      </c>
      <c r="DB717" s="142">
        <v>0</v>
      </c>
      <c r="DC717" s="142">
        <v>0</v>
      </c>
      <c r="DD717" s="144">
        <v>0</v>
      </c>
      <c r="DE717" s="144">
        <v>0</v>
      </c>
      <c r="DF717" s="143">
        <v>0</v>
      </c>
    </row>
    <row r="718" spans="1:110" ht="12.75" hidden="1" customHeight="1" outlineLevel="2" x14ac:dyDescent="0.25">
      <c r="A718" s="141" t="s">
        <v>451</v>
      </c>
      <c r="B718" s="141" t="s">
        <v>740</v>
      </c>
      <c r="C718" s="141"/>
      <c r="D718" s="141"/>
      <c r="E718" s="141"/>
      <c r="F718" s="142">
        <v>0</v>
      </c>
      <c r="G718" s="142">
        <v>0</v>
      </c>
      <c r="H718" s="142">
        <v>0</v>
      </c>
      <c r="I718" s="142">
        <v>0</v>
      </c>
      <c r="J718" s="142">
        <v>0</v>
      </c>
      <c r="K718" s="142">
        <v>0</v>
      </c>
      <c r="L718" s="142">
        <v>0</v>
      </c>
      <c r="M718" s="142">
        <v>0</v>
      </c>
      <c r="N718" s="142">
        <v>0</v>
      </c>
      <c r="O718" s="142">
        <v>0</v>
      </c>
      <c r="P718" s="142">
        <v>0</v>
      </c>
      <c r="Q718" s="142">
        <v>0</v>
      </c>
      <c r="R718" s="142" t="s">
        <v>61</v>
      </c>
      <c r="S718" s="142">
        <v>0</v>
      </c>
      <c r="T718" s="143">
        <v>0</v>
      </c>
      <c r="U718" s="144"/>
      <c r="V718" s="144"/>
      <c r="W718" s="144"/>
      <c r="X718" s="144"/>
      <c r="Y718" s="142">
        <v>0</v>
      </c>
      <c r="Z718" s="142">
        <v>0</v>
      </c>
      <c r="AA718" s="142">
        <v>0</v>
      </c>
      <c r="AB718" s="142">
        <v>0</v>
      </c>
      <c r="AC718" s="142">
        <v>0</v>
      </c>
      <c r="AD718" s="142">
        <v>0</v>
      </c>
      <c r="AE718" s="142">
        <v>0</v>
      </c>
      <c r="AF718" s="142">
        <v>0</v>
      </c>
      <c r="AG718" s="144">
        <v>0</v>
      </c>
      <c r="AH718" s="142">
        <v>0</v>
      </c>
      <c r="AI718" s="142">
        <v>0</v>
      </c>
      <c r="AJ718" s="144">
        <v>0</v>
      </c>
      <c r="AK718" s="144">
        <v>0</v>
      </c>
      <c r="AL718" s="143">
        <v>0</v>
      </c>
      <c r="AM718" s="144"/>
      <c r="AN718" s="144"/>
      <c r="AO718" s="144"/>
      <c r="AP718" s="144"/>
      <c r="AQ718" s="142">
        <v>0</v>
      </c>
      <c r="AR718" s="142">
        <v>0</v>
      </c>
      <c r="AS718" s="142">
        <v>0</v>
      </c>
      <c r="AT718" s="142">
        <v>0</v>
      </c>
      <c r="AU718" s="142">
        <v>0</v>
      </c>
      <c r="AV718" s="142">
        <v>0</v>
      </c>
      <c r="AW718" s="142">
        <v>0</v>
      </c>
      <c r="AX718" s="142">
        <v>0</v>
      </c>
      <c r="AY718" s="144">
        <v>0</v>
      </c>
      <c r="AZ718" s="142">
        <v>0</v>
      </c>
      <c r="BA718" s="142">
        <v>0</v>
      </c>
      <c r="BB718" s="144">
        <v>0</v>
      </c>
      <c r="BC718" s="144">
        <v>0</v>
      </c>
      <c r="BD718" s="143">
        <v>0</v>
      </c>
      <c r="BE718" s="144"/>
      <c r="BF718" s="144"/>
      <c r="BG718" s="144"/>
      <c r="BH718" s="144"/>
      <c r="BI718" s="142">
        <v>0</v>
      </c>
      <c r="BJ718" s="142">
        <v>0</v>
      </c>
      <c r="BK718" s="142">
        <v>0</v>
      </c>
      <c r="BL718" s="142">
        <v>0</v>
      </c>
      <c r="BM718" s="142">
        <v>0</v>
      </c>
      <c r="BN718" s="142">
        <v>0</v>
      </c>
      <c r="BO718" s="142">
        <v>0</v>
      </c>
      <c r="BP718" s="142">
        <v>0</v>
      </c>
      <c r="BQ718" s="144">
        <v>0</v>
      </c>
      <c r="BR718" s="142">
        <v>0</v>
      </c>
      <c r="BS718" s="142">
        <v>0</v>
      </c>
      <c r="BT718" s="144">
        <v>0</v>
      </c>
      <c r="BU718" s="144">
        <v>0</v>
      </c>
      <c r="BV718" s="143">
        <v>0</v>
      </c>
      <c r="BW718" s="144"/>
      <c r="BX718" s="144"/>
      <c r="BY718" s="144"/>
      <c r="BZ718" s="144"/>
      <c r="CA718" s="142">
        <v>0</v>
      </c>
      <c r="CB718" s="142">
        <v>0</v>
      </c>
      <c r="CC718" s="142">
        <v>0</v>
      </c>
      <c r="CD718" s="142">
        <v>0</v>
      </c>
      <c r="CE718" s="142">
        <v>0</v>
      </c>
      <c r="CF718" s="142">
        <v>0</v>
      </c>
      <c r="CG718" s="142">
        <v>0</v>
      </c>
      <c r="CH718" s="142">
        <v>0</v>
      </c>
      <c r="CI718" s="144">
        <v>0</v>
      </c>
      <c r="CJ718" s="142">
        <v>0</v>
      </c>
      <c r="CK718" s="142">
        <v>0</v>
      </c>
      <c r="CL718" s="144">
        <v>0</v>
      </c>
      <c r="CM718" s="144">
        <v>0</v>
      </c>
      <c r="CN718" s="143">
        <v>0</v>
      </c>
      <c r="CO718" s="144"/>
      <c r="CP718" s="144"/>
      <c r="CQ718" s="144"/>
      <c r="CR718" s="144"/>
      <c r="CS718" s="142">
        <v>0</v>
      </c>
      <c r="CT718" s="142">
        <v>0</v>
      </c>
      <c r="CU718" s="142">
        <v>0</v>
      </c>
      <c r="CV718" s="142">
        <v>0</v>
      </c>
      <c r="CW718" s="142">
        <v>0</v>
      </c>
      <c r="CX718" s="142">
        <v>0</v>
      </c>
      <c r="CY718" s="142">
        <v>0</v>
      </c>
      <c r="CZ718" s="142">
        <v>0</v>
      </c>
      <c r="DA718" s="144">
        <v>0</v>
      </c>
      <c r="DB718" s="142">
        <v>0</v>
      </c>
      <c r="DC718" s="142">
        <v>0</v>
      </c>
      <c r="DD718" s="144">
        <v>0</v>
      </c>
      <c r="DE718" s="144">
        <v>0</v>
      </c>
      <c r="DF718" s="143">
        <v>0</v>
      </c>
    </row>
    <row r="719" spans="1:110" ht="12.75" hidden="1" customHeight="1" outlineLevel="2" x14ac:dyDescent="0.25">
      <c r="A719" s="141" t="s">
        <v>451</v>
      </c>
      <c r="B719" s="141" t="s">
        <v>740</v>
      </c>
      <c r="C719" s="141"/>
      <c r="D719" s="141"/>
      <c r="E719" s="141"/>
      <c r="F719" s="142">
        <v>0</v>
      </c>
      <c r="G719" s="142">
        <v>0</v>
      </c>
      <c r="H719" s="142">
        <v>0</v>
      </c>
      <c r="I719" s="142">
        <v>0</v>
      </c>
      <c r="J719" s="142">
        <v>0</v>
      </c>
      <c r="K719" s="142">
        <v>0</v>
      </c>
      <c r="L719" s="142">
        <v>0</v>
      </c>
      <c r="M719" s="142">
        <v>0</v>
      </c>
      <c r="N719" s="142">
        <v>0</v>
      </c>
      <c r="O719" s="142">
        <v>0</v>
      </c>
      <c r="P719" s="142">
        <v>0</v>
      </c>
      <c r="Q719" s="142">
        <v>0</v>
      </c>
      <c r="R719" s="142" t="s">
        <v>61</v>
      </c>
      <c r="S719" s="142">
        <v>0</v>
      </c>
      <c r="T719" s="143">
        <v>0</v>
      </c>
      <c r="U719" s="144"/>
      <c r="V719" s="144"/>
      <c r="W719" s="144"/>
      <c r="X719" s="144"/>
      <c r="Y719" s="142">
        <v>0</v>
      </c>
      <c r="Z719" s="142">
        <v>0</v>
      </c>
      <c r="AA719" s="142">
        <v>0</v>
      </c>
      <c r="AB719" s="142">
        <v>0</v>
      </c>
      <c r="AC719" s="142">
        <v>0</v>
      </c>
      <c r="AD719" s="142">
        <v>0</v>
      </c>
      <c r="AE719" s="142">
        <v>0</v>
      </c>
      <c r="AF719" s="142">
        <v>0</v>
      </c>
      <c r="AG719" s="144">
        <v>0</v>
      </c>
      <c r="AH719" s="142">
        <v>0</v>
      </c>
      <c r="AI719" s="142">
        <v>0</v>
      </c>
      <c r="AJ719" s="144">
        <v>0</v>
      </c>
      <c r="AK719" s="144">
        <v>0</v>
      </c>
      <c r="AL719" s="143">
        <v>0</v>
      </c>
      <c r="AM719" s="144"/>
      <c r="AN719" s="144"/>
      <c r="AO719" s="144"/>
      <c r="AP719" s="144"/>
      <c r="AQ719" s="142">
        <v>0</v>
      </c>
      <c r="AR719" s="142">
        <v>0</v>
      </c>
      <c r="AS719" s="142">
        <v>0</v>
      </c>
      <c r="AT719" s="142">
        <v>0</v>
      </c>
      <c r="AU719" s="142">
        <v>0</v>
      </c>
      <c r="AV719" s="142">
        <v>0</v>
      </c>
      <c r="AW719" s="142">
        <v>0</v>
      </c>
      <c r="AX719" s="142">
        <v>0</v>
      </c>
      <c r="AY719" s="144">
        <v>0</v>
      </c>
      <c r="AZ719" s="142">
        <v>0</v>
      </c>
      <c r="BA719" s="142">
        <v>0</v>
      </c>
      <c r="BB719" s="144">
        <v>0</v>
      </c>
      <c r="BC719" s="144">
        <v>0</v>
      </c>
      <c r="BD719" s="143">
        <v>0</v>
      </c>
      <c r="BE719" s="144"/>
      <c r="BF719" s="144"/>
      <c r="BG719" s="144"/>
      <c r="BH719" s="144"/>
      <c r="BI719" s="142">
        <v>0</v>
      </c>
      <c r="BJ719" s="142">
        <v>0</v>
      </c>
      <c r="BK719" s="142">
        <v>0</v>
      </c>
      <c r="BL719" s="142">
        <v>0</v>
      </c>
      <c r="BM719" s="142">
        <v>0</v>
      </c>
      <c r="BN719" s="142">
        <v>0</v>
      </c>
      <c r="BO719" s="142">
        <v>0</v>
      </c>
      <c r="BP719" s="142">
        <v>0</v>
      </c>
      <c r="BQ719" s="144">
        <v>0</v>
      </c>
      <c r="BR719" s="142">
        <v>0</v>
      </c>
      <c r="BS719" s="142">
        <v>0</v>
      </c>
      <c r="BT719" s="144">
        <v>0</v>
      </c>
      <c r="BU719" s="144">
        <v>0</v>
      </c>
      <c r="BV719" s="143">
        <v>0</v>
      </c>
      <c r="BW719" s="144"/>
      <c r="BX719" s="144"/>
      <c r="BY719" s="144"/>
      <c r="BZ719" s="144"/>
      <c r="CA719" s="142">
        <v>0</v>
      </c>
      <c r="CB719" s="142">
        <v>0</v>
      </c>
      <c r="CC719" s="142">
        <v>0</v>
      </c>
      <c r="CD719" s="142">
        <v>0</v>
      </c>
      <c r="CE719" s="142">
        <v>0</v>
      </c>
      <c r="CF719" s="142">
        <v>0</v>
      </c>
      <c r="CG719" s="142">
        <v>0</v>
      </c>
      <c r="CH719" s="142">
        <v>0</v>
      </c>
      <c r="CI719" s="144">
        <v>0</v>
      </c>
      <c r="CJ719" s="142">
        <v>0</v>
      </c>
      <c r="CK719" s="142">
        <v>0</v>
      </c>
      <c r="CL719" s="144">
        <v>0</v>
      </c>
      <c r="CM719" s="144">
        <v>0</v>
      </c>
      <c r="CN719" s="143">
        <v>0</v>
      </c>
      <c r="CO719" s="144"/>
      <c r="CP719" s="144"/>
      <c r="CQ719" s="144"/>
      <c r="CR719" s="144"/>
      <c r="CS719" s="142">
        <v>0</v>
      </c>
      <c r="CT719" s="142">
        <v>0</v>
      </c>
      <c r="CU719" s="142">
        <v>0</v>
      </c>
      <c r="CV719" s="142">
        <v>0</v>
      </c>
      <c r="CW719" s="142">
        <v>0</v>
      </c>
      <c r="CX719" s="142">
        <v>0</v>
      </c>
      <c r="CY719" s="142">
        <v>0</v>
      </c>
      <c r="CZ719" s="142">
        <v>0</v>
      </c>
      <c r="DA719" s="144">
        <v>0</v>
      </c>
      <c r="DB719" s="142">
        <v>0</v>
      </c>
      <c r="DC719" s="142">
        <v>0</v>
      </c>
      <c r="DD719" s="144">
        <v>0</v>
      </c>
      <c r="DE719" s="144">
        <v>0</v>
      </c>
      <c r="DF719" s="143">
        <v>0</v>
      </c>
    </row>
    <row r="720" spans="1:110" ht="12.75" hidden="1" customHeight="1" outlineLevel="2" x14ac:dyDescent="0.25">
      <c r="A720" s="141" t="s">
        <v>451</v>
      </c>
      <c r="B720" s="141" t="s">
        <v>740</v>
      </c>
      <c r="C720" s="141"/>
      <c r="D720" s="141"/>
      <c r="E720" s="141"/>
      <c r="F720" s="142">
        <v>0</v>
      </c>
      <c r="G720" s="142">
        <v>0</v>
      </c>
      <c r="H720" s="142">
        <v>0</v>
      </c>
      <c r="I720" s="142">
        <v>0</v>
      </c>
      <c r="J720" s="142">
        <v>0</v>
      </c>
      <c r="K720" s="142">
        <v>0</v>
      </c>
      <c r="L720" s="142">
        <v>0</v>
      </c>
      <c r="M720" s="142">
        <v>0</v>
      </c>
      <c r="N720" s="142">
        <v>0</v>
      </c>
      <c r="O720" s="142">
        <v>0</v>
      </c>
      <c r="P720" s="142">
        <v>0</v>
      </c>
      <c r="Q720" s="142">
        <v>0</v>
      </c>
      <c r="R720" s="142" t="s">
        <v>61</v>
      </c>
      <c r="S720" s="142">
        <v>0</v>
      </c>
      <c r="T720" s="143">
        <v>0</v>
      </c>
      <c r="U720" s="144"/>
      <c r="V720" s="144"/>
      <c r="W720" s="144"/>
      <c r="X720" s="144"/>
      <c r="Y720" s="142">
        <v>0</v>
      </c>
      <c r="Z720" s="142">
        <v>0</v>
      </c>
      <c r="AA720" s="142">
        <v>0</v>
      </c>
      <c r="AB720" s="142">
        <v>0</v>
      </c>
      <c r="AC720" s="142">
        <v>0</v>
      </c>
      <c r="AD720" s="142">
        <v>0</v>
      </c>
      <c r="AE720" s="142">
        <v>0</v>
      </c>
      <c r="AF720" s="142">
        <v>0</v>
      </c>
      <c r="AG720" s="144">
        <v>0</v>
      </c>
      <c r="AH720" s="142">
        <v>0</v>
      </c>
      <c r="AI720" s="142">
        <v>0</v>
      </c>
      <c r="AJ720" s="144">
        <v>0</v>
      </c>
      <c r="AK720" s="144">
        <v>0</v>
      </c>
      <c r="AL720" s="143">
        <v>0</v>
      </c>
      <c r="AM720" s="144"/>
      <c r="AN720" s="144"/>
      <c r="AO720" s="144"/>
      <c r="AP720" s="144"/>
      <c r="AQ720" s="142">
        <v>0</v>
      </c>
      <c r="AR720" s="142">
        <v>0</v>
      </c>
      <c r="AS720" s="142">
        <v>0</v>
      </c>
      <c r="AT720" s="142">
        <v>0</v>
      </c>
      <c r="AU720" s="142">
        <v>0</v>
      </c>
      <c r="AV720" s="142">
        <v>0</v>
      </c>
      <c r="AW720" s="142">
        <v>0</v>
      </c>
      <c r="AX720" s="142">
        <v>0</v>
      </c>
      <c r="AY720" s="144">
        <v>0</v>
      </c>
      <c r="AZ720" s="142">
        <v>0</v>
      </c>
      <c r="BA720" s="142">
        <v>0</v>
      </c>
      <c r="BB720" s="144">
        <v>0</v>
      </c>
      <c r="BC720" s="144">
        <v>0</v>
      </c>
      <c r="BD720" s="143">
        <v>0</v>
      </c>
      <c r="BE720" s="144"/>
      <c r="BF720" s="144"/>
      <c r="BG720" s="144"/>
      <c r="BH720" s="144"/>
      <c r="BI720" s="142">
        <v>0</v>
      </c>
      <c r="BJ720" s="142">
        <v>0</v>
      </c>
      <c r="BK720" s="142">
        <v>0</v>
      </c>
      <c r="BL720" s="142">
        <v>0</v>
      </c>
      <c r="BM720" s="142">
        <v>0</v>
      </c>
      <c r="BN720" s="142">
        <v>0</v>
      </c>
      <c r="BO720" s="142">
        <v>0</v>
      </c>
      <c r="BP720" s="142">
        <v>0</v>
      </c>
      <c r="BQ720" s="144">
        <v>0</v>
      </c>
      <c r="BR720" s="142">
        <v>0</v>
      </c>
      <c r="BS720" s="142">
        <v>0</v>
      </c>
      <c r="BT720" s="144">
        <v>0</v>
      </c>
      <c r="BU720" s="144">
        <v>0</v>
      </c>
      <c r="BV720" s="143">
        <v>0</v>
      </c>
      <c r="BW720" s="144"/>
      <c r="BX720" s="144"/>
      <c r="BY720" s="144"/>
      <c r="BZ720" s="144"/>
      <c r="CA720" s="142">
        <v>0</v>
      </c>
      <c r="CB720" s="142">
        <v>0</v>
      </c>
      <c r="CC720" s="142">
        <v>0</v>
      </c>
      <c r="CD720" s="142">
        <v>0</v>
      </c>
      <c r="CE720" s="142">
        <v>0</v>
      </c>
      <c r="CF720" s="142">
        <v>0</v>
      </c>
      <c r="CG720" s="142">
        <v>0</v>
      </c>
      <c r="CH720" s="142">
        <v>0</v>
      </c>
      <c r="CI720" s="144">
        <v>0</v>
      </c>
      <c r="CJ720" s="142">
        <v>0</v>
      </c>
      <c r="CK720" s="142">
        <v>0</v>
      </c>
      <c r="CL720" s="144">
        <v>0</v>
      </c>
      <c r="CM720" s="144">
        <v>0</v>
      </c>
      <c r="CN720" s="143">
        <v>0</v>
      </c>
      <c r="CO720" s="144"/>
      <c r="CP720" s="144"/>
      <c r="CQ720" s="144"/>
      <c r="CR720" s="144"/>
      <c r="CS720" s="142">
        <v>0</v>
      </c>
      <c r="CT720" s="142">
        <v>0</v>
      </c>
      <c r="CU720" s="142">
        <v>0</v>
      </c>
      <c r="CV720" s="142">
        <v>0</v>
      </c>
      <c r="CW720" s="142">
        <v>0</v>
      </c>
      <c r="CX720" s="142">
        <v>0</v>
      </c>
      <c r="CY720" s="142">
        <v>0</v>
      </c>
      <c r="CZ720" s="142">
        <v>0</v>
      </c>
      <c r="DA720" s="144">
        <v>0</v>
      </c>
      <c r="DB720" s="142">
        <v>0</v>
      </c>
      <c r="DC720" s="142">
        <v>0</v>
      </c>
      <c r="DD720" s="144">
        <v>0</v>
      </c>
      <c r="DE720" s="144">
        <v>0</v>
      </c>
      <c r="DF720" s="143">
        <v>0</v>
      </c>
    </row>
    <row r="721" spans="1:110" ht="12.75" hidden="1" customHeight="1" outlineLevel="2" x14ac:dyDescent="0.25">
      <c r="A721" s="141" t="s">
        <v>451</v>
      </c>
      <c r="B721" s="141" t="s">
        <v>740</v>
      </c>
      <c r="C721" s="141"/>
      <c r="D721" s="141"/>
      <c r="E721" s="141"/>
      <c r="F721" s="142">
        <v>0</v>
      </c>
      <c r="G721" s="142">
        <v>0</v>
      </c>
      <c r="H721" s="142">
        <v>0</v>
      </c>
      <c r="I721" s="142">
        <v>0</v>
      </c>
      <c r="J721" s="142">
        <v>0</v>
      </c>
      <c r="K721" s="142">
        <v>0</v>
      </c>
      <c r="L721" s="142">
        <v>0</v>
      </c>
      <c r="M721" s="142">
        <v>0</v>
      </c>
      <c r="N721" s="142">
        <v>0</v>
      </c>
      <c r="O721" s="142">
        <v>0</v>
      </c>
      <c r="P721" s="142">
        <v>0</v>
      </c>
      <c r="Q721" s="142">
        <v>0</v>
      </c>
      <c r="R721" s="142" t="s">
        <v>61</v>
      </c>
      <c r="S721" s="142">
        <v>0</v>
      </c>
      <c r="T721" s="143">
        <v>0</v>
      </c>
      <c r="U721" s="144"/>
      <c r="V721" s="144"/>
      <c r="W721" s="144"/>
      <c r="X721" s="144"/>
      <c r="Y721" s="142">
        <v>0</v>
      </c>
      <c r="Z721" s="142">
        <v>0</v>
      </c>
      <c r="AA721" s="142">
        <v>0</v>
      </c>
      <c r="AB721" s="142">
        <v>0</v>
      </c>
      <c r="AC721" s="142">
        <v>0</v>
      </c>
      <c r="AD721" s="142">
        <v>0</v>
      </c>
      <c r="AE721" s="142">
        <v>0</v>
      </c>
      <c r="AF721" s="142">
        <v>0</v>
      </c>
      <c r="AG721" s="144">
        <v>0</v>
      </c>
      <c r="AH721" s="142">
        <v>0</v>
      </c>
      <c r="AI721" s="142">
        <v>0</v>
      </c>
      <c r="AJ721" s="144">
        <v>0</v>
      </c>
      <c r="AK721" s="144">
        <v>0</v>
      </c>
      <c r="AL721" s="143">
        <v>0</v>
      </c>
      <c r="AM721" s="144"/>
      <c r="AN721" s="144"/>
      <c r="AO721" s="144"/>
      <c r="AP721" s="144"/>
      <c r="AQ721" s="142">
        <v>0</v>
      </c>
      <c r="AR721" s="142">
        <v>0</v>
      </c>
      <c r="AS721" s="142">
        <v>0</v>
      </c>
      <c r="AT721" s="142">
        <v>0</v>
      </c>
      <c r="AU721" s="142">
        <v>0</v>
      </c>
      <c r="AV721" s="142">
        <v>0</v>
      </c>
      <c r="AW721" s="142">
        <v>0</v>
      </c>
      <c r="AX721" s="142">
        <v>0</v>
      </c>
      <c r="AY721" s="144">
        <v>0</v>
      </c>
      <c r="AZ721" s="142">
        <v>0</v>
      </c>
      <c r="BA721" s="142">
        <v>0</v>
      </c>
      <c r="BB721" s="144">
        <v>0</v>
      </c>
      <c r="BC721" s="144">
        <v>0</v>
      </c>
      <c r="BD721" s="143">
        <v>0</v>
      </c>
      <c r="BE721" s="144"/>
      <c r="BF721" s="144"/>
      <c r="BG721" s="144"/>
      <c r="BH721" s="144"/>
      <c r="BI721" s="142">
        <v>0</v>
      </c>
      <c r="BJ721" s="142">
        <v>0</v>
      </c>
      <c r="BK721" s="142">
        <v>0</v>
      </c>
      <c r="BL721" s="142">
        <v>0</v>
      </c>
      <c r="BM721" s="142">
        <v>0</v>
      </c>
      <c r="BN721" s="142">
        <v>0</v>
      </c>
      <c r="BO721" s="142">
        <v>0</v>
      </c>
      <c r="BP721" s="142">
        <v>0</v>
      </c>
      <c r="BQ721" s="144">
        <v>0</v>
      </c>
      <c r="BR721" s="142">
        <v>0</v>
      </c>
      <c r="BS721" s="142">
        <v>0</v>
      </c>
      <c r="BT721" s="144">
        <v>0</v>
      </c>
      <c r="BU721" s="144">
        <v>0</v>
      </c>
      <c r="BV721" s="143">
        <v>0</v>
      </c>
      <c r="BW721" s="144"/>
      <c r="BX721" s="144"/>
      <c r="BY721" s="144"/>
      <c r="BZ721" s="144"/>
      <c r="CA721" s="142">
        <v>0</v>
      </c>
      <c r="CB721" s="142">
        <v>0</v>
      </c>
      <c r="CC721" s="142">
        <v>0</v>
      </c>
      <c r="CD721" s="142">
        <v>0</v>
      </c>
      <c r="CE721" s="142">
        <v>0</v>
      </c>
      <c r="CF721" s="142">
        <v>0</v>
      </c>
      <c r="CG721" s="142">
        <v>0</v>
      </c>
      <c r="CH721" s="142">
        <v>0</v>
      </c>
      <c r="CI721" s="144">
        <v>0</v>
      </c>
      <c r="CJ721" s="142">
        <v>0</v>
      </c>
      <c r="CK721" s="142">
        <v>0</v>
      </c>
      <c r="CL721" s="144">
        <v>0</v>
      </c>
      <c r="CM721" s="144">
        <v>0</v>
      </c>
      <c r="CN721" s="143">
        <v>0</v>
      </c>
      <c r="CO721" s="144"/>
      <c r="CP721" s="144"/>
      <c r="CQ721" s="144"/>
      <c r="CR721" s="144"/>
      <c r="CS721" s="142">
        <v>0</v>
      </c>
      <c r="CT721" s="142">
        <v>0</v>
      </c>
      <c r="CU721" s="142">
        <v>0</v>
      </c>
      <c r="CV721" s="142">
        <v>0</v>
      </c>
      <c r="CW721" s="142">
        <v>0</v>
      </c>
      <c r="CX721" s="142">
        <v>0</v>
      </c>
      <c r="CY721" s="142">
        <v>0</v>
      </c>
      <c r="CZ721" s="142">
        <v>0</v>
      </c>
      <c r="DA721" s="144">
        <v>0</v>
      </c>
      <c r="DB721" s="142">
        <v>0</v>
      </c>
      <c r="DC721" s="142">
        <v>0</v>
      </c>
      <c r="DD721" s="144">
        <v>0</v>
      </c>
      <c r="DE721" s="144">
        <v>0</v>
      </c>
      <c r="DF721" s="143">
        <v>0</v>
      </c>
    </row>
    <row r="722" spans="1:110" ht="12.75" hidden="1" customHeight="1" outlineLevel="2" x14ac:dyDescent="0.25">
      <c r="A722" s="141" t="s">
        <v>451</v>
      </c>
      <c r="B722" s="141" t="s">
        <v>740</v>
      </c>
      <c r="C722" s="141"/>
      <c r="D722" s="141"/>
      <c r="E722" s="141"/>
      <c r="F722" s="142">
        <v>0</v>
      </c>
      <c r="G722" s="142">
        <v>0</v>
      </c>
      <c r="H722" s="142">
        <v>0</v>
      </c>
      <c r="I722" s="142">
        <v>0</v>
      </c>
      <c r="J722" s="142">
        <v>0</v>
      </c>
      <c r="K722" s="142">
        <v>0</v>
      </c>
      <c r="L722" s="142">
        <v>0</v>
      </c>
      <c r="M722" s="142">
        <v>0</v>
      </c>
      <c r="N722" s="142">
        <v>0</v>
      </c>
      <c r="O722" s="142">
        <v>0</v>
      </c>
      <c r="P722" s="142">
        <v>0</v>
      </c>
      <c r="Q722" s="142">
        <v>0</v>
      </c>
      <c r="R722" s="142" t="s">
        <v>61</v>
      </c>
      <c r="S722" s="142">
        <v>0</v>
      </c>
      <c r="T722" s="143">
        <v>0</v>
      </c>
      <c r="U722" s="144"/>
      <c r="V722" s="144"/>
      <c r="W722" s="144"/>
      <c r="X722" s="144"/>
      <c r="Y722" s="142">
        <v>0</v>
      </c>
      <c r="Z722" s="142">
        <v>0</v>
      </c>
      <c r="AA722" s="142">
        <v>0</v>
      </c>
      <c r="AB722" s="142">
        <v>0</v>
      </c>
      <c r="AC722" s="142">
        <v>0</v>
      </c>
      <c r="AD722" s="142">
        <v>0</v>
      </c>
      <c r="AE722" s="142">
        <v>0</v>
      </c>
      <c r="AF722" s="142">
        <v>0</v>
      </c>
      <c r="AG722" s="144">
        <v>0</v>
      </c>
      <c r="AH722" s="142">
        <v>0</v>
      </c>
      <c r="AI722" s="142">
        <v>0</v>
      </c>
      <c r="AJ722" s="144">
        <v>0</v>
      </c>
      <c r="AK722" s="144">
        <v>0</v>
      </c>
      <c r="AL722" s="143">
        <v>0</v>
      </c>
      <c r="AM722" s="144"/>
      <c r="AN722" s="144"/>
      <c r="AO722" s="144"/>
      <c r="AP722" s="144"/>
      <c r="AQ722" s="142">
        <v>0</v>
      </c>
      <c r="AR722" s="142">
        <v>0</v>
      </c>
      <c r="AS722" s="142">
        <v>0</v>
      </c>
      <c r="AT722" s="142">
        <v>0</v>
      </c>
      <c r="AU722" s="142">
        <v>0</v>
      </c>
      <c r="AV722" s="142">
        <v>0</v>
      </c>
      <c r="AW722" s="142">
        <v>0</v>
      </c>
      <c r="AX722" s="142">
        <v>0</v>
      </c>
      <c r="AY722" s="144">
        <v>0</v>
      </c>
      <c r="AZ722" s="142">
        <v>0</v>
      </c>
      <c r="BA722" s="142">
        <v>0</v>
      </c>
      <c r="BB722" s="144">
        <v>0</v>
      </c>
      <c r="BC722" s="144">
        <v>0</v>
      </c>
      <c r="BD722" s="143">
        <v>0</v>
      </c>
      <c r="BE722" s="144"/>
      <c r="BF722" s="144"/>
      <c r="BG722" s="144"/>
      <c r="BH722" s="144"/>
      <c r="BI722" s="142">
        <v>0</v>
      </c>
      <c r="BJ722" s="142">
        <v>0</v>
      </c>
      <c r="BK722" s="142">
        <v>0</v>
      </c>
      <c r="BL722" s="142">
        <v>0</v>
      </c>
      <c r="BM722" s="142">
        <v>0</v>
      </c>
      <c r="BN722" s="142">
        <v>0</v>
      </c>
      <c r="BO722" s="142">
        <v>0</v>
      </c>
      <c r="BP722" s="142">
        <v>0</v>
      </c>
      <c r="BQ722" s="144">
        <v>0</v>
      </c>
      <c r="BR722" s="142">
        <v>0</v>
      </c>
      <c r="BS722" s="142">
        <v>0</v>
      </c>
      <c r="BT722" s="144">
        <v>0</v>
      </c>
      <c r="BU722" s="144">
        <v>0</v>
      </c>
      <c r="BV722" s="143">
        <v>0</v>
      </c>
      <c r="BW722" s="144"/>
      <c r="BX722" s="144"/>
      <c r="BY722" s="144"/>
      <c r="BZ722" s="144"/>
      <c r="CA722" s="142">
        <v>0</v>
      </c>
      <c r="CB722" s="142">
        <v>0</v>
      </c>
      <c r="CC722" s="142">
        <v>0</v>
      </c>
      <c r="CD722" s="142">
        <v>0</v>
      </c>
      <c r="CE722" s="142">
        <v>0</v>
      </c>
      <c r="CF722" s="142">
        <v>0</v>
      </c>
      <c r="CG722" s="142">
        <v>0</v>
      </c>
      <c r="CH722" s="142">
        <v>0</v>
      </c>
      <c r="CI722" s="144">
        <v>0</v>
      </c>
      <c r="CJ722" s="142">
        <v>0</v>
      </c>
      <c r="CK722" s="142">
        <v>0</v>
      </c>
      <c r="CL722" s="144">
        <v>0</v>
      </c>
      <c r="CM722" s="144">
        <v>0</v>
      </c>
      <c r="CN722" s="143">
        <v>0</v>
      </c>
      <c r="CO722" s="144"/>
      <c r="CP722" s="144"/>
      <c r="CQ722" s="144"/>
      <c r="CR722" s="144"/>
      <c r="CS722" s="142">
        <v>0</v>
      </c>
      <c r="CT722" s="142">
        <v>0</v>
      </c>
      <c r="CU722" s="142">
        <v>0</v>
      </c>
      <c r="CV722" s="142">
        <v>0</v>
      </c>
      <c r="CW722" s="142">
        <v>0</v>
      </c>
      <c r="CX722" s="142">
        <v>0</v>
      </c>
      <c r="CY722" s="142">
        <v>0</v>
      </c>
      <c r="CZ722" s="142">
        <v>0</v>
      </c>
      <c r="DA722" s="144">
        <v>0</v>
      </c>
      <c r="DB722" s="142">
        <v>0</v>
      </c>
      <c r="DC722" s="142">
        <v>0</v>
      </c>
      <c r="DD722" s="144">
        <v>0</v>
      </c>
      <c r="DE722" s="144">
        <v>0</v>
      </c>
      <c r="DF722" s="143">
        <v>0</v>
      </c>
    </row>
    <row r="723" spans="1:110" ht="12.75" hidden="1" customHeight="1" outlineLevel="2" x14ac:dyDescent="0.25">
      <c r="A723" s="141" t="s">
        <v>451</v>
      </c>
      <c r="B723" s="141" t="s">
        <v>740</v>
      </c>
      <c r="C723" s="141"/>
      <c r="D723" s="141"/>
      <c r="E723" s="141"/>
      <c r="F723" s="142">
        <v>0</v>
      </c>
      <c r="G723" s="142">
        <v>0</v>
      </c>
      <c r="H723" s="142">
        <v>0</v>
      </c>
      <c r="I723" s="142">
        <v>0</v>
      </c>
      <c r="J723" s="142">
        <v>0</v>
      </c>
      <c r="K723" s="142">
        <v>0</v>
      </c>
      <c r="L723" s="142">
        <v>0</v>
      </c>
      <c r="M723" s="142">
        <v>0</v>
      </c>
      <c r="N723" s="142">
        <v>0</v>
      </c>
      <c r="O723" s="142">
        <v>0</v>
      </c>
      <c r="P723" s="142">
        <v>0</v>
      </c>
      <c r="Q723" s="142">
        <v>0</v>
      </c>
      <c r="R723" s="142" t="s">
        <v>61</v>
      </c>
      <c r="S723" s="142">
        <v>0</v>
      </c>
      <c r="T723" s="143">
        <v>0</v>
      </c>
      <c r="U723" s="144"/>
      <c r="V723" s="144"/>
      <c r="W723" s="144"/>
      <c r="X723" s="144"/>
      <c r="Y723" s="142">
        <v>0</v>
      </c>
      <c r="Z723" s="142">
        <v>0</v>
      </c>
      <c r="AA723" s="142">
        <v>0</v>
      </c>
      <c r="AB723" s="142">
        <v>0</v>
      </c>
      <c r="AC723" s="142">
        <v>0</v>
      </c>
      <c r="AD723" s="142">
        <v>0</v>
      </c>
      <c r="AE723" s="142">
        <v>0</v>
      </c>
      <c r="AF723" s="142">
        <v>0</v>
      </c>
      <c r="AG723" s="144">
        <v>0</v>
      </c>
      <c r="AH723" s="142">
        <v>0</v>
      </c>
      <c r="AI723" s="142">
        <v>0</v>
      </c>
      <c r="AJ723" s="144">
        <v>0</v>
      </c>
      <c r="AK723" s="144">
        <v>0</v>
      </c>
      <c r="AL723" s="143">
        <v>0</v>
      </c>
      <c r="AM723" s="144"/>
      <c r="AN723" s="144"/>
      <c r="AO723" s="144"/>
      <c r="AP723" s="144"/>
      <c r="AQ723" s="142">
        <v>0</v>
      </c>
      <c r="AR723" s="142">
        <v>0</v>
      </c>
      <c r="AS723" s="142">
        <v>0</v>
      </c>
      <c r="AT723" s="142">
        <v>0</v>
      </c>
      <c r="AU723" s="142">
        <v>0</v>
      </c>
      <c r="AV723" s="142">
        <v>0</v>
      </c>
      <c r="AW723" s="142">
        <v>0</v>
      </c>
      <c r="AX723" s="142">
        <v>0</v>
      </c>
      <c r="AY723" s="144">
        <v>0</v>
      </c>
      <c r="AZ723" s="142">
        <v>0</v>
      </c>
      <c r="BA723" s="142">
        <v>0</v>
      </c>
      <c r="BB723" s="144">
        <v>0</v>
      </c>
      <c r="BC723" s="144">
        <v>0</v>
      </c>
      <c r="BD723" s="143">
        <v>0</v>
      </c>
      <c r="BE723" s="144"/>
      <c r="BF723" s="144"/>
      <c r="BG723" s="144"/>
      <c r="BH723" s="144"/>
      <c r="BI723" s="142">
        <v>0</v>
      </c>
      <c r="BJ723" s="142">
        <v>0</v>
      </c>
      <c r="BK723" s="142">
        <v>0</v>
      </c>
      <c r="BL723" s="142">
        <v>0</v>
      </c>
      <c r="BM723" s="142">
        <v>0</v>
      </c>
      <c r="BN723" s="142">
        <v>0</v>
      </c>
      <c r="BO723" s="142">
        <v>0</v>
      </c>
      <c r="BP723" s="142">
        <v>0</v>
      </c>
      <c r="BQ723" s="144">
        <v>0</v>
      </c>
      <c r="BR723" s="142">
        <v>0</v>
      </c>
      <c r="BS723" s="142">
        <v>0</v>
      </c>
      <c r="BT723" s="144">
        <v>0</v>
      </c>
      <c r="BU723" s="144">
        <v>0</v>
      </c>
      <c r="BV723" s="143">
        <v>0</v>
      </c>
      <c r="BW723" s="144"/>
      <c r="BX723" s="144"/>
      <c r="BY723" s="144"/>
      <c r="BZ723" s="144"/>
      <c r="CA723" s="142">
        <v>0</v>
      </c>
      <c r="CB723" s="142">
        <v>0</v>
      </c>
      <c r="CC723" s="142">
        <v>0</v>
      </c>
      <c r="CD723" s="142">
        <v>0</v>
      </c>
      <c r="CE723" s="142">
        <v>0</v>
      </c>
      <c r="CF723" s="142">
        <v>0</v>
      </c>
      <c r="CG723" s="142">
        <v>0</v>
      </c>
      <c r="CH723" s="142">
        <v>0</v>
      </c>
      <c r="CI723" s="144">
        <v>0</v>
      </c>
      <c r="CJ723" s="142">
        <v>0</v>
      </c>
      <c r="CK723" s="142">
        <v>0</v>
      </c>
      <c r="CL723" s="144">
        <v>0</v>
      </c>
      <c r="CM723" s="144">
        <v>0</v>
      </c>
      <c r="CN723" s="143">
        <v>0</v>
      </c>
      <c r="CO723" s="144"/>
      <c r="CP723" s="144"/>
      <c r="CQ723" s="144"/>
      <c r="CR723" s="144"/>
      <c r="CS723" s="142">
        <v>0</v>
      </c>
      <c r="CT723" s="142">
        <v>0</v>
      </c>
      <c r="CU723" s="142">
        <v>0</v>
      </c>
      <c r="CV723" s="142">
        <v>0</v>
      </c>
      <c r="CW723" s="142">
        <v>0</v>
      </c>
      <c r="CX723" s="142">
        <v>0</v>
      </c>
      <c r="CY723" s="142">
        <v>0</v>
      </c>
      <c r="CZ723" s="142">
        <v>0</v>
      </c>
      <c r="DA723" s="144">
        <v>0</v>
      </c>
      <c r="DB723" s="142">
        <v>0</v>
      </c>
      <c r="DC723" s="142">
        <v>0</v>
      </c>
      <c r="DD723" s="144">
        <v>0</v>
      </c>
      <c r="DE723" s="144">
        <v>0</v>
      </c>
      <c r="DF723" s="143">
        <v>0</v>
      </c>
    </row>
    <row r="724" spans="1:110" ht="12.75" hidden="1" customHeight="1" outlineLevel="2" x14ac:dyDescent="0.25">
      <c r="A724" s="141" t="s">
        <v>451</v>
      </c>
      <c r="B724" s="141" t="s">
        <v>740</v>
      </c>
      <c r="C724" s="141"/>
      <c r="D724" s="141"/>
      <c r="E724" s="141"/>
      <c r="F724" s="142">
        <v>0</v>
      </c>
      <c r="G724" s="142">
        <v>0</v>
      </c>
      <c r="H724" s="142">
        <v>0</v>
      </c>
      <c r="I724" s="142">
        <v>0</v>
      </c>
      <c r="J724" s="142">
        <v>0</v>
      </c>
      <c r="K724" s="142">
        <v>0</v>
      </c>
      <c r="L724" s="142">
        <v>0</v>
      </c>
      <c r="M724" s="142">
        <v>0</v>
      </c>
      <c r="N724" s="142">
        <v>0</v>
      </c>
      <c r="O724" s="142">
        <v>0</v>
      </c>
      <c r="P724" s="142">
        <v>0</v>
      </c>
      <c r="Q724" s="142">
        <v>0</v>
      </c>
      <c r="R724" s="142" t="s">
        <v>61</v>
      </c>
      <c r="S724" s="142">
        <v>0</v>
      </c>
      <c r="T724" s="143">
        <v>0</v>
      </c>
      <c r="U724" s="144"/>
      <c r="V724" s="144"/>
      <c r="W724" s="144"/>
      <c r="X724" s="144"/>
      <c r="Y724" s="142">
        <v>0</v>
      </c>
      <c r="Z724" s="142">
        <v>0</v>
      </c>
      <c r="AA724" s="142">
        <v>0</v>
      </c>
      <c r="AB724" s="142">
        <v>0</v>
      </c>
      <c r="AC724" s="142">
        <v>0</v>
      </c>
      <c r="AD724" s="142">
        <v>0</v>
      </c>
      <c r="AE724" s="142">
        <v>0</v>
      </c>
      <c r="AF724" s="142">
        <v>0</v>
      </c>
      <c r="AG724" s="144">
        <v>0</v>
      </c>
      <c r="AH724" s="142">
        <v>0</v>
      </c>
      <c r="AI724" s="142">
        <v>0</v>
      </c>
      <c r="AJ724" s="144">
        <v>0</v>
      </c>
      <c r="AK724" s="144">
        <v>0</v>
      </c>
      <c r="AL724" s="143">
        <v>0</v>
      </c>
      <c r="AM724" s="144"/>
      <c r="AN724" s="144"/>
      <c r="AO724" s="144"/>
      <c r="AP724" s="144"/>
      <c r="AQ724" s="142">
        <v>0</v>
      </c>
      <c r="AR724" s="142">
        <v>0</v>
      </c>
      <c r="AS724" s="142">
        <v>0</v>
      </c>
      <c r="AT724" s="142">
        <v>0</v>
      </c>
      <c r="AU724" s="142">
        <v>0</v>
      </c>
      <c r="AV724" s="142">
        <v>0</v>
      </c>
      <c r="AW724" s="142">
        <v>0</v>
      </c>
      <c r="AX724" s="142">
        <v>0</v>
      </c>
      <c r="AY724" s="144">
        <v>0</v>
      </c>
      <c r="AZ724" s="142">
        <v>0</v>
      </c>
      <c r="BA724" s="142">
        <v>0</v>
      </c>
      <c r="BB724" s="144">
        <v>0</v>
      </c>
      <c r="BC724" s="144">
        <v>0</v>
      </c>
      <c r="BD724" s="143">
        <v>0</v>
      </c>
      <c r="BE724" s="144"/>
      <c r="BF724" s="144"/>
      <c r="BG724" s="144"/>
      <c r="BH724" s="144"/>
      <c r="BI724" s="142">
        <v>0</v>
      </c>
      <c r="BJ724" s="142">
        <v>0</v>
      </c>
      <c r="BK724" s="142">
        <v>0</v>
      </c>
      <c r="BL724" s="142">
        <v>0</v>
      </c>
      <c r="BM724" s="142">
        <v>0</v>
      </c>
      <c r="BN724" s="142">
        <v>0</v>
      </c>
      <c r="BO724" s="142">
        <v>0</v>
      </c>
      <c r="BP724" s="142">
        <v>0</v>
      </c>
      <c r="BQ724" s="144">
        <v>0</v>
      </c>
      <c r="BR724" s="142">
        <v>0</v>
      </c>
      <c r="BS724" s="142">
        <v>0</v>
      </c>
      <c r="BT724" s="144">
        <v>0</v>
      </c>
      <c r="BU724" s="144">
        <v>0</v>
      </c>
      <c r="BV724" s="143">
        <v>0</v>
      </c>
      <c r="BW724" s="144"/>
      <c r="BX724" s="144"/>
      <c r="BY724" s="144"/>
      <c r="BZ724" s="144"/>
      <c r="CA724" s="142">
        <v>0</v>
      </c>
      <c r="CB724" s="142">
        <v>0</v>
      </c>
      <c r="CC724" s="142">
        <v>0</v>
      </c>
      <c r="CD724" s="142">
        <v>0</v>
      </c>
      <c r="CE724" s="142">
        <v>0</v>
      </c>
      <c r="CF724" s="142">
        <v>0</v>
      </c>
      <c r="CG724" s="142">
        <v>0</v>
      </c>
      <c r="CH724" s="142">
        <v>0</v>
      </c>
      <c r="CI724" s="144">
        <v>0</v>
      </c>
      <c r="CJ724" s="142">
        <v>0</v>
      </c>
      <c r="CK724" s="142">
        <v>0</v>
      </c>
      <c r="CL724" s="144">
        <v>0</v>
      </c>
      <c r="CM724" s="144">
        <v>0</v>
      </c>
      <c r="CN724" s="143">
        <v>0</v>
      </c>
      <c r="CO724" s="144"/>
      <c r="CP724" s="144"/>
      <c r="CQ724" s="144"/>
      <c r="CR724" s="144"/>
      <c r="CS724" s="142">
        <v>0</v>
      </c>
      <c r="CT724" s="142">
        <v>0</v>
      </c>
      <c r="CU724" s="142">
        <v>0</v>
      </c>
      <c r="CV724" s="142">
        <v>0</v>
      </c>
      <c r="CW724" s="142">
        <v>0</v>
      </c>
      <c r="CX724" s="142">
        <v>0</v>
      </c>
      <c r="CY724" s="142">
        <v>0</v>
      </c>
      <c r="CZ724" s="142">
        <v>0</v>
      </c>
      <c r="DA724" s="144">
        <v>0</v>
      </c>
      <c r="DB724" s="142">
        <v>0</v>
      </c>
      <c r="DC724" s="142">
        <v>0</v>
      </c>
      <c r="DD724" s="144">
        <v>0</v>
      </c>
      <c r="DE724" s="144">
        <v>0</v>
      </c>
      <c r="DF724" s="143">
        <v>0</v>
      </c>
    </row>
    <row r="725" spans="1:110" ht="12.75" hidden="1" customHeight="1" outlineLevel="2" x14ac:dyDescent="0.25">
      <c r="A725" s="141" t="s">
        <v>451</v>
      </c>
      <c r="B725" s="141" t="s">
        <v>740</v>
      </c>
      <c r="C725" s="141"/>
      <c r="D725" s="141"/>
      <c r="E725" s="141"/>
      <c r="F725" s="142">
        <v>0</v>
      </c>
      <c r="G725" s="142">
        <v>0</v>
      </c>
      <c r="H725" s="142">
        <v>0</v>
      </c>
      <c r="I725" s="142">
        <v>0</v>
      </c>
      <c r="J725" s="142">
        <v>0</v>
      </c>
      <c r="K725" s="142">
        <v>0</v>
      </c>
      <c r="L725" s="142">
        <v>0</v>
      </c>
      <c r="M725" s="142">
        <v>0</v>
      </c>
      <c r="N725" s="142">
        <v>0</v>
      </c>
      <c r="O725" s="142">
        <v>0</v>
      </c>
      <c r="P725" s="142">
        <v>0</v>
      </c>
      <c r="Q725" s="142">
        <v>0</v>
      </c>
      <c r="R725" s="142" t="s">
        <v>61</v>
      </c>
      <c r="S725" s="142">
        <v>0</v>
      </c>
      <c r="T725" s="143">
        <v>0</v>
      </c>
      <c r="U725" s="144"/>
      <c r="V725" s="144"/>
      <c r="W725" s="144"/>
      <c r="X725" s="144"/>
      <c r="Y725" s="142">
        <v>0</v>
      </c>
      <c r="Z725" s="142">
        <v>0</v>
      </c>
      <c r="AA725" s="142">
        <v>0</v>
      </c>
      <c r="AB725" s="142">
        <v>0</v>
      </c>
      <c r="AC725" s="142">
        <v>0</v>
      </c>
      <c r="AD725" s="142">
        <v>0</v>
      </c>
      <c r="AE725" s="142">
        <v>0</v>
      </c>
      <c r="AF725" s="142">
        <v>0</v>
      </c>
      <c r="AG725" s="144">
        <v>0</v>
      </c>
      <c r="AH725" s="142">
        <v>0</v>
      </c>
      <c r="AI725" s="142">
        <v>0</v>
      </c>
      <c r="AJ725" s="144">
        <v>0</v>
      </c>
      <c r="AK725" s="144">
        <v>0</v>
      </c>
      <c r="AL725" s="143">
        <v>0</v>
      </c>
      <c r="AM725" s="144"/>
      <c r="AN725" s="144"/>
      <c r="AO725" s="144"/>
      <c r="AP725" s="144"/>
      <c r="AQ725" s="142">
        <v>0</v>
      </c>
      <c r="AR725" s="142">
        <v>0</v>
      </c>
      <c r="AS725" s="142">
        <v>0</v>
      </c>
      <c r="AT725" s="142">
        <v>0</v>
      </c>
      <c r="AU725" s="142">
        <v>0</v>
      </c>
      <c r="AV725" s="142">
        <v>0</v>
      </c>
      <c r="AW725" s="142">
        <v>0</v>
      </c>
      <c r="AX725" s="142">
        <v>0</v>
      </c>
      <c r="AY725" s="144">
        <v>0</v>
      </c>
      <c r="AZ725" s="142">
        <v>0</v>
      </c>
      <c r="BA725" s="142">
        <v>0</v>
      </c>
      <c r="BB725" s="144">
        <v>0</v>
      </c>
      <c r="BC725" s="144">
        <v>0</v>
      </c>
      <c r="BD725" s="143">
        <v>0</v>
      </c>
      <c r="BE725" s="144"/>
      <c r="BF725" s="144"/>
      <c r="BG725" s="144"/>
      <c r="BH725" s="144"/>
      <c r="BI725" s="142">
        <v>0</v>
      </c>
      <c r="BJ725" s="142">
        <v>0</v>
      </c>
      <c r="BK725" s="142">
        <v>0</v>
      </c>
      <c r="BL725" s="142">
        <v>0</v>
      </c>
      <c r="BM725" s="142">
        <v>0</v>
      </c>
      <c r="BN725" s="142">
        <v>0</v>
      </c>
      <c r="BO725" s="142">
        <v>0</v>
      </c>
      <c r="BP725" s="142">
        <v>0</v>
      </c>
      <c r="BQ725" s="144">
        <v>0</v>
      </c>
      <c r="BR725" s="142">
        <v>0</v>
      </c>
      <c r="BS725" s="142">
        <v>0</v>
      </c>
      <c r="BT725" s="144">
        <v>0</v>
      </c>
      <c r="BU725" s="144">
        <v>0</v>
      </c>
      <c r="BV725" s="143">
        <v>0</v>
      </c>
      <c r="BW725" s="144"/>
      <c r="BX725" s="144"/>
      <c r="BY725" s="144"/>
      <c r="BZ725" s="144"/>
      <c r="CA725" s="142">
        <v>0</v>
      </c>
      <c r="CB725" s="142">
        <v>0</v>
      </c>
      <c r="CC725" s="142">
        <v>0</v>
      </c>
      <c r="CD725" s="142">
        <v>0</v>
      </c>
      <c r="CE725" s="142">
        <v>0</v>
      </c>
      <c r="CF725" s="142">
        <v>0</v>
      </c>
      <c r="CG725" s="142">
        <v>0</v>
      </c>
      <c r="CH725" s="142">
        <v>0</v>
      </c>
      <c r="CI725" s="144">
        <v>0</v>
      </c>
      <c r="CJ725" s="142">
        <v>0</v>
      </c>
      <c r="CK725" s="142">
        <v>0</v>
      </c>
      <c r="CL725" s="144">
        <v>0</v>
      </c>
      <c r="CM725" s="144">
        <v>0</v>
      </c>
      <c r="CN725" s="143">
        <v>0</v>
      </c>
      <c r="CO725" s="144"/>
      <c r="CP725" s="144"/>
      <c r="CQ725" s="144"/>
      <c r="CR725" s="144"/>
      <c r="CS725" s="142">
        <v>0</v>
      </c>
      <c r="CT725" s="142">
        <v>0</v>
      </c>
      <c r="CU725" s="142">
        <v>0</v>
      </c>
      <c r="CV725" s="142">
        <v>0</v>
      </c>
      <c r="CW725" s="142">
        <v>0</v>
      </c>
      <c r="CX725" s="142">
        <v>0</v>
      </c>
      <c r="CY725" s="142">
        <v>0</v>
      </c>
      <c r="CZ725" s="142">
        <v>0</v>
      </c>
      <c r="DA725" s="144">
        <v>0</v>
      </c>
      <c r="DB725" s="142">
        <v>0</v>
      </c>
      <c r="DC725" s="142">
        <v>0</v>
      </c>
      <c r="DD725" s="144">
        <v>0</v>
      </c>
      <c r="DE725" s="144">
        <v>0</v>
      </c>
      <c r="DF725" s="143">
        <v>0</v>
      </c>
    </row>
    <row r="726" spans="1:110" ht="12.75" hidden="1" customHeight="1" outlineLevel="2" x14ac:dyDescent="0.25">
      <c r="A726" s="141" t="s">
        <v>451</v>
      </c>
      <c r="B726" s="141" t="s">
        <v>740</v>
      </c>
      <c r="C726" s="141"/>
      <c r="D726" s="141"/>
      <c r="E726" s="141"/>
      <c r="F726" s="142">
        <v>0</v>
      </c>
      <c r="G726" s="142">
        <v>0</v>
      </c>
      <c r="H726" s="142">
        <v>0</v>
      </c>
      <c r="I726" s="142">
        <v>0</v>
      </c>
      <c r="J726" s="142">
        <v>0</v>
      </c>
      <c r="K726" s="142">
        <v>0</v>
      </c>
      <c r="L726" s="142">
        <v>0</v>
      </c>
      <c r="M726" s="142">
        <v>0</v>
      </c>
      <c r="N726" s="142">
        <v>0</v>
      </c>
      <c r="O726" s="142">
        <v>0</v>
      </c>
      <c r="P726" s="142">
        <v>0</v>
      </c>
      <c r="Q726" s="142">
        <v>0</v>
      </c>
      <c r="R726" s="142" t="s">
        <v>61</v>
      </c>
      <c r="S726" s="142">
        <v>0</v>
      </c>
      <c r="T726" s="143">
        <v>0</v>
      </c>
      <c r="U726" s="144"/>
      <c r="V726" s="144"/>
      <c r="W726" s="144"/>
      <c r="X726" s="144"/>
      <c r="Y726" s="142">
        <v>0</v>
      </c>
      <c r="Z726" s="142">
        <v>0</v>
      </c>
      <c r="AA726" s="142">
        <v>0</v>
      </c>
      <c r="AB726" s="142">
        <v>0</v>
      </c>
      <c r="AC726" s="142">
        <v>0</v>
      </c>
      <c r="AD726" s="142">
        <v>0</v>
      </c>
      <c r="AE726" s="142">
        <v>0</v>
      </c>
      <c r="AF726" s="142">
        <v>0</v>
      </c>
      <c r="AG726" s="144">
        <v>0</v>
      </c>
      <c r="AH726" s="142">
        <v>0</v>
      </c>
      <c r="AI726" s="142">
        <v>0</v>
      </c>
      <c r="AJ726" s="144">
        <v>0</v>
      </c>
      <c r="AK726" s="144">
        <v>0</v>
      </c>
      <c r="AL726" s="143">
        <v>0</v>
      </c>
      <c r="AM726" s="144"/>
      <c r="AN726" s="144"/>
      <c r="AO726" s="144"/>
      <c r="AP726" s="144"/>
      <c r="AQ726" s="142">
        <v>0</v>
      </c>
      <c r="AR726" s="142">
        <v>0</v>
      </c>
      <c r="AS726" s="142">
        <v>0</v>
      </c>
      <c r="AT726" s="142">
        <v>0</v>
      </c>
      <c r="AU726" s="142">
        <v>0</v>
      </c>
      <c r="AV726" s="142">
        <v>0</v>
      </c>
      <c r="AW726" s="142">
        <v>0</v>
      </c>
      <c r="AX726" s="142">
        <v>0</v>
      </c>
      <c r="AY726" s="144">
        <v>0</v>
      </c>
      <c r="AZ726" s="142">
        <v>0</v>
      </c>
      <c r="BA726" s="142">
        <v>0</v>
      </c>
      <c r="BB726" s="144">
        <v>0</v>
      </c>
      <c r="BC726" s="144">
        <v>0</v>
      </c>
      <c r="BD726" s="143">
        <v>0</v>
      </c>
      <c r="BE726" s="144"/>
      <c r="BF726" s="144"/>
      <c r="BG726" s="144"/>
      <c r="BH726" s="144"/>
      <c r="BI726" s="142">
        <v>0</v>
      </c>
      <c r="BJ726" s="142">
        <v>0</v>
      </c>
      <c r="BK726" s="142">
        <v>0</v>
      </c>
      <c r="BL726" s="142">
        <v>0</v>
      </c>
      <c r="BM726" s="142">
        <v>0</v>
      </c>
      <c r="BN726" s="142">
        <v>0</v>
      </c>
      <c r="BO726" s="142">
        <v>0</v>
      </c>
      <c r="BP726" s="142">
        <v>0</v>
      </c>
      <c r="BQ726" s="144">
        <v>0</v>
      </c>
      <c r="BR726" s="142">
        <v>0</v>
      </c>
      <c r="BS726" s="142">
        <v>0</v>
      </c>
      <c r="BT726" s="144">
        <v>0</v>
      </c>
      <c r="BU726" s="144">
        <v>0</v>
      </c>
      <c r="BV726" s="143">
        <v>0</v>
      </c>
      <c r="BW726" s="144"/>
      <c r="BX726" s="144"/>
      <c r="BY726" s="144"/>
      <c r="BZ726" s="144"/>
      <c r="CA726" s="142">
        <v>0</v>
      </c>
      <c r="CB726" s="142">
        <v>0</v>
      </c>
      <c r="CC726" s="142">
        <v>0</v>
      </c>
      <c r="CD726" s="142">
        <v>0</v>
      </c>
      <c r="CE726" s="142">
        <v>0</v>
      </c>
      <c r="CF726" s="142">
        <v>0</v>
      </c>
      <c r="CG726" s="142">
        <v>0</v>
      </c>
      <c r="CH726" s="142">
        <v>0</v>
      </c>
      <c r="CI726" s="144">
        <v>0</v>
      </c>
      <c r="CJ726" s="142">
        <v>0</v>
      </c>
      <c r="CK726" s="142">
        <v>0</v>
      </c>
      <c r="CL726" s="144">
        <v>0</v>
      </c>
      <c r="CM726" s="144">
        <v>0</v>
      </c>
      <c r="CN726" s="143">
        <v>0</v>
      </c>
      <c r="CO726" s="144"/>
      <c r="CP726" s="144"/>
      <c r="CQ726" s="144"/>
      <c r="CR726" s="144"/>
      <c r="CS726" s="142">
        <v>0</v>
      </c>
      <c r="CT726" s="142">
        <v>0</v>
      </c>
      <c r="CU726" s="142">
        <v>0</v>
      </c>
      <c r="CV726" s="142">
        <v>0</v>
      </c>
      <c r="CW726" s="142">
        <v>0</v>
      </c>
      <c r="CX726" s="142">
        <v>0</v>
      </c>
      <c r="CY726" s="142">
        <v>0</v>
      </c>
      <c r="CZ726" s="142">
        <v>0</v>
      </c>
      <c r="DA726" s="144">
        <v>0</v>
      </c>
      <c r="DB726" s="142">
        <v>0</v>
      </c>
      <c r="DC726" s="142">
        <v>0</v>
      </c>
      <c r="DD726" s="144">
        <v>0</v>
      </c>
      <c r="DE726" s="144">
        <v>0</v>
      </c>
      <c r="DF726" s="143">
        <v>0</v>
      </c>
    </row>
    <row r="727" spans="1:110" ht="12.75" hidden="1" customHeight="1" outlineLevel="2" x14ac:dyDescent="0.25">
      <c r="A727" s="5"/>
      <c r="B727" s="5"/>
      <c r="C727" s="5"/>
      <c r="D727" s="5"/>
      <c r="E727" s="5"/>
      <c r="F727" s="142"/>
      <c r="G727" s="142"/>
      <c r="H727" s="142"/>
      <c r="I727" s="142"/>
      <c r="J727" s="142"/>
      <c r="K727" s="142"/>
      <c r="L727" s="142"/>
      <c r="M727" s="142"/>
      <c r="N727" s="142"/>
      <c r="O727" s="142"/>
      <c r="P727" s="142"/>
      <c r="Q727" s="144"/>
      <c r="R727" s="142"/>
      <c r="S727" s="142"/>
      <c r="T727" s="143"/>
      <c r="U727" s="144"/>
      <c r="V727" s="144"/>
      <c r="W727" s="144"/>
      <c r="X727" s="144"/>
      <c r="Y727" s="142"/>
      <c r="Z727" s="142"/>
      <c r="AA727" s="142"/>
      <c r="AB727" s="142"/>
      <c r="AC727" s="142"/>
      <c r="AD727" s="142"/>
      <c r="AE727" s="142"/>
      <c r="AF727" s="142"/>
      <c r="AG727" s="144"/>
      <c r="AH727" s="142"/>
      <c r="AI727" s="142"/>
      <c r="AJ727" s="144"/>
      <c r="AK727" s="144"/>
      <c r="AL727" s="143"/>
      <c r="AM727" s="144"/>
      <c r="AN727" s="144"/>
      <c r="AO727" s="144"/>
      <c r="AP727" s="144"/>
      <c r="AQ727" s="142"/>
      <c r="AR727" s="142"/>
      <c r="AS727" s="142"/>
      <c r="AT727" s="142"/>
      <c r="AU727" s="142"/>
      <c r="AV727" s="142"/>
      <c r="AW727" s="142"/>
      <c r="AX727" s="142"/>
      <c r="AY727" s="144"/>
      <c r="AZ727" s="142"/>
      <c r="BA727" s="142"/>
      <c r="BB727" s="144"/>
      <c r="BC727" s="144"/>
      <c r="BD727" s="143"/>
      <c r="BE727" s="144"/>
      <c r="BF727" s="144"/>
      <c r="BG727" s="144"/>
      <c r="BH727" s="144"/>
      <c r="BI727" s="142"/>
      <c r="BJ727" s="142"/>
      <c r="BK727" s="142"/>
      <c r="BL727" s="142"/>
      <c r="BM727" s="142"/>
      <c r="BN727" s="142"/>
      <c r="BO727" s="142"/>
      <c r="BP727" s="142"/>
      <c r="BQ727" s="144"/>
      <c r="BR727" s="142"/>
      <c r="BS727" s="142"/>
      <c r="BT727" s="144"/>
      <c r="BU727" s="144"/>
      <c r="BV727" s="143"/>
      <c r="BW727" s="144"/>
      <c r="BX727" s="144"/>
      <c r="BY727" s="144"/>
      <c r="BZ727" s="144"/>
      <c r="CA727" s="142"/>
      <c r="CB727" s="142"/>
      <c r="CC727" s="142"/>
      <c r="CD727" s="142"/>
      <c r="CE727" s="142"/>
      <c r="CF727" s="142"/>
      <c r="CG727" s="142"/>
      <c r="CH727" s="142"/>
      <c r="CI727" s="144"/>
      <c r="CJ727" s="142"/>
      <c r="CK727" s="142"/>
      <c r="CL727" s="144"/>
      <c r="CM727" s="144"/>
      <c r="CN727" s="143"/>
      <c r="CO727" s="144"/>
      <c r="CP727" s="144"/>
      <c r="CQ727" s="144"/>
      <c r="CR727" s="144"/>
      <c r="CS727" s="142"/>
      <c r="CT727" s="142"/>
      <c r="CU727" s="142"/>
      <c r="CV727" s="142"/>
      <c r="CW727" s="142"/>
      <c r="CX727" s="142"/>
      <c r="CY727" s="142"/>
      <c r="CZ727" s="142"/>
      <c r="DA727" s="144"/>
      <c r="DB727" s="142"/>
      <c r="DC727" s="142"/>
      <c r="DD727" s="144"/>
      <c r="DE727" s="144"/>
      <c r="DF727" s="143"/>
    </row>
    <row r="728" spans="1:110" ht="12.75" hidden="1" customHeight="1" outlineLevel="1" collapsed="1" x14ac:dyDescent="0.25">
      <c r="A728" s="5"/>
      <c r="B728" s="153" t="s">
        <v>79</v>
      </c>
      <c r="C728" s="153"/>
      <c r="D728" s="153"/>
      <c r="E728" s="153"/>
      <c r="F728" s="155">
        <f>SUM(F551:F726)</f>
        <v>25559.530000000002</v>
      </c>
      <c r="G728" s="155">
        <f t="shared" ref="G728:AJ728" si="44">SUM(G551:G726)</f>
        <v>223276.77520971058</v>
      </c>
      <c r="H728" s="155">
        <f t="shared" si="44"/>
        <v>154125.72191518929</v>
      </c>
      <c r="I728" s="155">
        <f t="shared" si="44"/>
        <v>154125.72191518929</v>
      </c>
      <c r="J728" s="155">
        <f t="shared" si="44"/>
        <v>154125.72191518929</v>
      </c>
      <c r="K728" s="155">
        <f t="shared" si="44"/>
        <v>154125.72191518929</v>
      </c>
      <c r="L728" s="155">
        <f t="shared" si="44"/>
        <v>154125.72191518929</v>
      </c>
      <c r="M728" s="155">
        <f t="shared" si="44"/>
        <v>154832.66591518928</v>
      </c>
      <c r="N728" s="155">
        <f t="shared" si="44"/>
        <v>181872.89501518931</v>
      </c>
      <c r="O728" s="155">
        <f t="shared" si="44"/>
        <v>163280.56361518928</v>
      </c>
      <c r="P728" s="155">
        <f t="shared" si="44"/>
        <v>163280.56361518928</v>
      </c>
      <c r="Q728" s="155">
        <f t="shared" si="44"/>
        <v>177370.9701439249</v>
      </c>
      <c r="R728" s="155"/>
      <c r="S728" s="155">
        <f>SUM(S551:S726)</f>
        <v>1860102.5730903388</v>
      </c>
      <c r="T728" s="156">
        <f>SUM(T551:T726)</f>
        <v>0</v>
      </c>
      <c r="U728" s="155"/>
      <c r="V728" s="155"/>
      <c r="W728" s="155"/>
      <c r="X728" s="155"/>
      <c r="Y728" s="155">
        <f t="shared" si="44"/>
        <v>130236.6368421332</v>
      </c>
      <c r="Z728" s="155">
        <f t="shared" si="44"/>
        <v>145318.04071159489</v>
      </c>
      <c r="AA728" s="155">
        <f t="shared" si="44"/>
        <v>204617.83703255942</v>
      </c>
      <c r="AB728" s="155">
        <f t="shared" si="44"/>
        <v>204422.44476450386</v>
      </c>
      <c r="AC728" s="155">
        <f t="shared" si="44"/>
        <v>204227.0524964483</v>
      </c>
      <c r="AD728" s="155">
        <f t="shared" si="44"/>
        <v>204031.66022839272</v>
      </c>
      <c r="AE728" s="155">
        <f t="shared" si="44"/>
        <v>203836.26796033717</v>
      </c>
      <c r="AF728" s="155">
        <f t="shared" si="44"/>
        <v>207694.43934428162</v>
      </c>
      <c r="AG728" s="155">
        <f t="shared" si="44"/>
        <v>217248.49677680183</v>
      </c>
      <c r="AH728" s="155">
        <f t="shared" si="44"/>
        <v>207394.2552012513</v>
      </c>
      <c r="AI728" s="155">
        <f t="shared" si="44"/>
        <v>207198.86293319575</v>
      </c>
      <c r="AJ728" s="155">
        <f t="shared" si="44"/>
        <v>203262.39316996778</v>
      </c>
      <c r="AK728" s="155">
        <f>SUM(AK551:AK726)</f>
        <v>2339488.3874614681</v>
      </c>
      <c r="AL728" s="156">
        <f>SUM(AL551:AL726)</f>
        <v>0</v>
      </c>
      <c r="AM728" s="155"/>
      <c r="AN728" s="155"/>
      <c r="AO728" s="155"/>
      <c r="AP728" s="155"/>
      <c r="AQ728" s="155">
        <f t="shared" ref="AQ728:BB728" si="45">SUM(AQ551:AQ726)</f>
        <v>127184.08460633694</v>
      </c>
      <c r="AR728" s="155">
        <f t="shared" si="45"/>
        <v>144473.68996460212</v>
      </c>
      <c r="AS728" s="155">
        <f t="shared" si="45"/>
        <v>203297.35866868348</v>
      </c>
      <c r="AT728" s="155">
        <f t="shared" si="45"/>
        <v>203101.96376993347</v>
      </c>
      <c r="AU728" s="155">
        <f t="shared" si="45"/>
        <v>202906.56887118347</v>
      </c>
      <c r="AV728" s="155">
        <f t="shared" si="45"/>
        <v>202711.17397243346</v>
      </c>
      <c r="AW728" s="155">
        <f t="shared" si="45"/>
        <v>202515.77907368346</v>
      </c>
      <c r="AX728" s="155">
        <f t="shared" si="45"/>
        <v>208112.54070228254</v>
      </c>
      <c r="AY728" s="155">
        <f t="shared" si="45"/>
        <v>201323.17816759655</v>
      </c>
      <c r="AZ728" s="155">
        <f t="shared" si="45"/>
        <v>201009.08439375457</v>
      </c>
      <c r="BA728" s="155">
        <f t="shared" si="45"/>
        <v>200813.68949500457</v>
      </c>
      <c r="BB728" s="155">
        <f t="shared" si="45"/>
        <v>196764.98477622701</v>
      </c>
      <c r="BC728" s="155">
        <f>SUM(BC551:BC726)</f>
        <v>2294214.0964617217</v>
      </c>
      <c r="BD728" s="156">
        <f>SUM(BD551:BD726)</f>
        <v>0</v>
      </c>
      <c r="BE728" s="155"/>
      <c r="BF728" s="155"/>
      <c r="BG728" s="155"/>
      <c r="BH728" s="155"/>
      <c r="BI728" s="155">
        <f t="shared" ref="BI728:CL728" si="46">SUM(BI551:BI726)</f>
        <v>127362.40694613742</v>
      </c>
      <c r="BJ728" s="155">
        <f t="shared" si="46"/>
        <v>144885.52171613832</v>
      </c>
      <c r="BK728" s="155">
        <f t="shared" si="46"/>
        <v>203572.56492717381</v>
      </c>
      <c r="BL728" s="155">
        <f t="shared" si="46"/>
        <v>203377.1700284238</v>
      </c>
      <c r="BM728" s="155">
        <f t="shared" si="46"/>
        <v>203181.7751296738</v>
      </c>
      <c r="BN728" s="155">
        <f t="shared" si="46"/>
        <v>202986.38023092379</v>
      </c>
      <c r="BO728" s="155">
        <f t="shared" si="46"/>
        <v>202790.98533217382</v>
      </c>
      <c r="BP728" s="155">
        <f t="shared" si="46"/>
        <v>208407.37275828948</v>
      </c>
      <c r="BQ728" s="155">
        <f t="shared" si="46"/>
        <v>249383.43748798245</v>
      </c>
      <c r="BR728" s="155">
        <f t="shared" si="46"/>
        <v>217220.12769537495</v>
      </c>
      <c r="BS728" s="155">
        <f t="shared" si="46"/>
        <v>217024.73279662494</v>
      </c>
      <c r="BT728" s="155">
        <f t="shared" si="46"/>
        <v>212860.42878324652</v>
      </c>
      <c r="BU728" s="155">
        <f>SUM(BU551:BU726)</f>
        <v>2393052.9038321637</v>
      </c>
      <c r="BV728" s="156">
        <f>SUM(BV551:BV726)</f>
        <v>0</v>
      </c>
      <c r="BW728" s="155"/>
      <c r="BX728" s="155"/>
      <c r="BY728" s="155"/>
      <c r="BZ728" s="155"/>
      <c r="CA728" s="155">
        <f t="shared" si="46"/>
        <v>133376.56673763241</v>
      </c>
      <c r="CB728" s="155">
        <f t="shared" si="46"/>
        <v>157011.1080088442</v>
      </c>
      <c r="CC728" s="155">
        <f t="shared" si="46"/>
        <v>213744.71022240771</v>
      </c>
      <c r="CD728" s="155">
        <f t="shared" si="46"/>
        <v>213549.31532365771</v>
      </c>
      <c r="CE728" s="155">
        <f t="shared" si="46"/>
        <v>213353.92042490773</v>
      </c>
      <c r="CF728" s="155">
        <f t="shared" si="46"/>
        <v>213158.52552615773</v>
      </c>
      <c r="CG728" s="155">
        <f t="shared" si="46"/>
        <v>212963.13062740772</v>
      </c>
      <c r="CH728" s="155">
        <f t="shared" si="46"/>
        <v>224333.74273441773</v>
      </c>
      <c r="CI728" s="155">
        <f t="shared" si="46"/>
        <v>165010.51408865151</v>
      </c>
      <c r="CJ728" s="155">
        <f t="shared" si="46"/>
        <v>195237.89179454345</v>
      </c>
      <c r="CK728" s="155">
        <f t="shared" si="46"/>
        <v>195042.49689579345</v>
      </c>
      <c r="CL728" s="155">
        <f t="shared" si="46"/>
        <v>190759.1256089762</v>
      </c>
      <c r="CM728" s="155">
        <f>SUM(CM551:CM726)</f>
        <v>2327541.0479933964</v>
      </c>
      <c r="CN728" s="156">
        <f>SUM(CN551:CN726)</f>
        <v>0</v>
      </c>
      <c r="CO728" s="155"/>
      <c r="CP728" s="155"/>
      <c r="CQ728" s="155"/>
      <c r="CR728" s="155"/>
      <c r="CS728" s="155">
        <f t="shared" ref="CS728:DD728" si="47">SUM(CS551:CS726)</f>
        <v>128238.54299626555</v>
      </c>
      <c r="CT728" s="155">
        <f t="shared" si="47"/>
        <v>146960.29797231784</v>
      </c>
      <c r="CU728" s="155">
        <f t="shared" si="47"/>
        <v>209479.21785067301</v>
      </c>
      <c r="CV728" s="155">
        <f t="shared" si="47"/>
        <v>209479.21785067301</v>
      </c>
      <c r="CW728" s="155">
        <f t="shared" si="47"/>
        <v>209479.21785067301</v>
      </c>
      <c r="CX728" s="155">
        <f t="shared" si="47"/>
        <v>209479.21785067301</v>
      </c>
      <c r="CY728" s="155">
        <f t="shared" si="47"/>
        <v>209479.21785067301</v>
      </c>
      <c r="CZ728" s="155">
        <f t="shared" si="47"/>
        <v>215569.1257875975</v>
      </c>
      <c r="DA728" s="155">
        <f t="shared" si="47"/>
        <v>209928.34378653287</v>
      </c>
      <c r="DB728" s="155">
        <f t="shared" si="47"/>
        <v>208952.27005852357</v>
      </c>
      <c r="DC728" s="155">
        <f t="shared" si="47"/>
        <v>208952.27005852357</v>
      </c>
      <c r="DD728" s="155">
        <f t="shared" si="47"/>
        <v>204741.65437881427</v>
      </c>
      <c r="DE728" s="155">
        <f>SUM(DE551:DE726)</f>
        <v>2370738.5942919408</v>
      </c>
      <c r="DF728" s="156">
        <f>SUM(DF551:DF726)</f>
        <v>0</v>
      </c>
    </row>
    <row r="729" spans="1:110" ht="12.75" hidden="1" customHeight="1" outlineLevel="1" x14ac:dyDescent="0.25">
      <c r="A729" s="5"/>
      <c r="B729" s="153"/>
      <c r="C729" s="153"/>
      <c r="D729" s="153"/>
      <c r="E729" s="153"/>
      <c r="F729" s="155"/>
      <c r="G729" s="155"/>
      <c r="H729" s="155"/>
      <c r="I729" s="155"/>
      <c r="J729" s="155"/>
      <c r="K729" s="155"/>
      <c r="L729" s="155"/>
      <c r="M729" s="155"/>
      <c r="N729" s="155"/>
      <c r="O729" s="155"/>
      <c r="P729" s="155"/>
      <c r="Q729" s="155"/>
      <c r="R729" s="155"/>
      <c r="S729" s="155"/>
      <c r="T729" s="156"/>
      <c r="U729" s="155"/>
      <c r="V729" s="155"/>
      <c r="W729" s="155"/>
      <c r="X729" s="155"/>
      <c r="Y729" s="155"/>
      <c r="Z729" s="155"/>
      <c r="AA729" s="155"/>
      <c r="AB729" s="155"/>
      <c r="AC729" s="155"/>
      <c r="AD729" s="155"/>
      <c r="AE729" s="155"/>
      <c r="AF729" s="155"/>
      <c r="AG729" s="155"/>
      <c r="AH729" s="155"/>
      <c r="AI729" s="155"/>
      <c r="AJ729" s="155"/>
      <c r="AK729" s="155"/>
      <c r="AL729" s="156"/>
      <c r="AM729" s="155"/>
      <c r="AN729" s="155"/>
      <c r="AO729" s="155"/>
      <c r="AP729" s="155"/>
      <c r="AQ729" s="155"/>
      <c r="AR729" s="155"/>
      <c r="AS729" s="155"/>
      <c r="AT729" s="155"/>
      <c r="AU729" s="155"/>
      <c r="AV729" s="155"/>
      <c r="AW729" s="155"/>
      <c r="AX729" s="155"/>
      <c r="AY729" s="155"/>
      <c r="AZ729" s="155"/>
      <c r="BA729" s="155"/>
      <c r="BB729" s="155"/>
      <c r="BC729" s="155"/>
      <c r="BD729" s="156"/>
      <c r="BE729" s="155"/>
      <c r="BF729" s="155"/>
      <c r="BG729" s="155"/>
      <c r="BH729" s="155"/>
      <c r="BI729" s="155"/>
      <c r="BJ729" s="155"/>
      <c r="BK729" s="155"/>
      <c r="BL729" s="155"/>
      <c r="BM729" s="155"/>
      <c r="BN729" s="155"/>
      <c r="BO729" s="155"/>
      <c r="BP729" s="155"/>
      <c r="BQ729" s="155"/>
      <c r="BR729" s="155"/>
      <c r="BS729" s="155"/>
      <c r="BT729" s="155"/>
      <c r="BU729" s="155"/>
      <c r="BV729" s="156"/>
      <c r="BW729" s="155"/>
      <c r="BX729" s="155"/>
      <c r="BY729" s="155"/>
      <c r="BZ729" s="155"/>
      <c r="CA729" s="155"/>
      <c r="CB729" s="155"/>
      <c r="CC729" s="155"/>
      <c r="CD729" s="155"/>
      <c r="CE729" s="155"/>
      <c r="CF729" s="155"/>
      <c r="CG729" s="155"/>
      <c r="CH729" s="155"/>
      <c r="CI729" s="155"/>
      <c r="CJ729" s="155"/>
      <c r="CK729" s="155"/>
      <c r="CL729" s="155"/>
      <c r="CM729" s="155"/>
      <c r="CN729" s="156"/>
      <c r="CO729" s="155"/>
      <c r="CP729" s="155"/>
      <c r="CQ729" s="155"/>
      <c r="CR729" s="155"/>
      <c r="CS729" s="155"/>
      <c r="CT729" s="155"/>
      <c r="CU729" s="155"/>
      <c r="CV729" s="155"/>
      <c r="CW729" s="155"/>
      <c r="CX729" s="155"/>
      <c r="CY729" s="155"/>
      <c r="CZ729" s="155"/>
      <c r="DA729" s="155"/>
      <c r="DB729" s="155"/>
      <c r="DC729" s="155"/>
      <c r="DD729" s="155"/>
      <c r="DE729" s="155"/>
      <c r="DF729" s="156"/>
    </row>
    <row r="730" spans="1:110" ht="12.75" hidden="1" customHeight="1" outlineLevel="1" x14ac:dyDescent="0.25">
      <c r="A730" s="5"/>
      <c r="B730" s="153"/>
      <c r="C730" s="153"/>
      <c r="D730" s="153"/>
      <c r="E730" s="153"/>
      <c r="F730" s="155"/>
      <c r="G730" s="155"/>
      <c r="H730" s="155"/>
      <c r="I730" s="155"/>
      <c r="J730" s="155"/>
      <c r="K730" s="155"/>
      <c r="L730" s="155"/>
      <c r="M730" s="155"/>
      <c r="N730" s="155"/>
      <c r="O730" s="155"/>
      <c r="P730" s="155"/>
      <c r="Q730" s="155"/>
      <c r="R730" s="155"/>
      <c r="S730" s="155"/>
      <c r="T730" s="156"/>
      <c r="U730" s="155"/>
      <c r="V730" s="155"/>
      <c r="W730" s="155"/>
      <c r="X730" s="155"/>
      <c r="Y730" s="155"/>
      <c r="Z730" s="155"/>
      <c r="AA730" s="155"/>
      <c r="AB730" s="155"/>
      <c r="AC730" s="155"/>
      <c r="AD730" s="155"/>
      <c r="AE730" s="155"/>
      <c r="AF730" s="155"/>
      <c r="AG730" s="155"/>
      <c r="AH730" s="155"/>
      <c r="AI730" s="155"/>
      <c r="AJ730" s="155"/>
      <c r="AK730" s="155"/>
      <c r="AL730" s="156"/>
      <c r="AM730" s="155"/>
      <c r="AN730" s="155"/>
      <c r="AO730" s="155"/>
      <c r="AP730" s="155"/>
      <c r="AQ730" s="155"/>
      <c r="AR730" s="155"/>
      <c r="AS730" s="155"/>
      <c r="AT730" s="155"/>
      <c r="AU730" s="155"/>
      <c r="AV730" s="155"/>
      <c r="AW730" s="155"/>
      <c r="AX730" s="155"/>
      <c r="AY730" s="155"/>
      <c r="AZ730" s="155"/>
      <c r="BA730" s="155"/>
      <c r="BB730" s="155"/>
      <c r="BC730" s="155"/>
      <c r="BD730" s="156"/>
      <c r="BE730" s="155"/>
      <c r="BF730" s="155"/>
      <c r="BG730" s="155"/>
      <c r="BH730" s="155"/>
      <c r="BI730" s="155"/>
      <c r="BJ730" s="155"/>
      <c r="BK730" s="155"/>
      <c r="BL730" s="155"/>
      <c r="BM730" s="155"/>
      <c r="BN730" s="155"/>
      <c r="BO730" s="155"/>
      <c r="BP730" s="155"/>
      <c r="BQ730" s="155"/>
      <c r="BR730" s="155"/>
      <c r="BS730" s="155"/>
      <c r="BT730" s="155"/>
      <c r="BU730" s="155"/>
      <c r="BV730" s="156"/>
      <c r="BW730" s="155"/>
      <c r="BX730" s="155"/>
      <c r="BY730" s="155"/>
      <c r="BZ730" s="155"/>
      <c r="CA730" s="155"/>
      <c r="CB730" s="155"/>
      <c r="CC730" s="155"/>
      <c r="CD730" s="155"/>
      <c r="CE730" s="155"/>
      <c r="CF730" s="155"/>
      <c r="CG730" s="155"/>
      <c r="CH730" s="155"/>
      <c r="CI730" s="155"/>
      <c r="CJ730" s="155"/>
      <c r="CK730" s="155"/>
      <c r="CL730" s="155"/>
      <c r="CM730" s="155"/>
      <c r="CN730" s="156"/>
      <c r="CO730" s="155"/>
      <c r="CP730" s="155"/>
      <c r="CQ730" s="155"/>
      <c r="CR730" s="155"/>
      <c r="CS730" s="155"/>
      <c r="CT730" s="155"/>
      <c r="CU730" s="155"/>
      <c r="CV730" s="155"/>
      <c r="CW730" s="155"/>
      <c r="CX730" s="155"/>
      <c r="CY730" s="155"/>
      <c r="CZ730" s="155"/>
      <c r="DA730" s="155"/>
      <c r="DB730" s="155"/>
      <c r="DC730" s="155"/>
      <c r="DD730" s="155"/>
      <c r="DE730" s="155"/>
      <c r="DF730" s="156"/>
    </row>
    <row r="731" spans="1:110" ht="12.75" hidden="1" customHeight="1" outlineLevel="1" x14ac:dyDescent="0.25">
      <c r="A731" s="5"/>
      <c r="B731" s="153"/>
      <c r="C731" s="153"/>
      <c r="D731" s="153"/>
      <c r="E731" s="153"/>
      <c r="F731" s="155"/>
      <c r="G731" s="155"/>
      <c r="H731" s="155"/>
      <c r="I731" s="155"/>
      <c r="J731" s="155"/>
      <c r="K731" s="155"/>
      <c r="L731" s="155"/>
      <c r="M731" s="155"/>
      <c r="N731" s="155"/>
      <c r="O731" s="155"/>
      <c r="P731" s="155"/>
      <c r="Q731" s="155"/>
      <c r="R731" s="155"/>
      <c r="S731" s="155"/>
      <c r="T731" s="156"/>
      <c r="U731" s="155"/>
      <c r="V731" s="155"/>
      <c r="W731" s="155"/>
      <c r="X731" s="155"/>
      <c r="Y731" s="155"/>
      <c r="Z731" s="155"/>
      <c r="AA731" s="155"/>
      <c r="AB731" s="155"/>
      <c r="AC731" s="155"/>
      <c r="AD731" s="155"/>
      <c r="AE731" s="155"/>
      <c r="AF731" s="155"/>
      <c r="AG731" s="155"/>
      <c r="AH731" s="155"/>
      <c r="AI731" s="155"/>
      <c r="AJ731" s="155"/>
      <c r="AK731" s="155"/>
      <c r="AL731" s="156"/>
      <c r="AM731" s="155"/>
      <c r="AN731" s="155"/>
      <c r="AO731" s="155"/>
      <c r="AP731" s="155"/>
      <c r="AQ731" s="155"/>
      <c r="AR731" s="155"/>
      <c r="AS731" s="155"/>
      <c r="AT731" s="155"/>
      <c r="AU731" s="155"/>
      <c r="AV731" s="155"/>
      <c r="AW731" s="155"/>
      <c r="AX731" s="155"/>
      <c r="AY731" s="155"/>
      <c r="AZ731" s="155"/>
      <c r="BA731" s="155"/>
      <c r="BB731" s="155"/>
      <c r="BC731" s="155"/>
      <c r="BD731" s="156"/>
      <c r="BE731" s="155"/>
      <c r="BF731" s="155"/>
      <c r="BG731" s="155"/>
      <c r="BH731" s="155"/>
      <c r="BI731" s="155"/>
      <c r="BJ731" s="155"/>
      <c r="BK731" s="155"/>
      <c r="BL731" s="155"/>
      <c r="BM731" s="155"/>
      <c r="BN731" s="155"/>
      <c r="BO731" s="155"/>
      <c r="BP731" s="155"/>
      <c r="BQ731" s="155"/>
      <c r="BR731" s="155"/>
      <c r="BS731" s="155"/>
      <c r="BT731" s="155"/>
      <c r="BU731" s="155"/>
      <c r="BV731" s="156"/>
      <c r="BW731" s="155"/>
      <c r="BX731" s="155"/>
      <c r="BY731" s="155"/>
      <c r="BZ731" s="155"/>
      <c r="CA731" s="155"/>
      <c r="CB731" s="155"/>
      <c r="CC731" s="155"/>
      <c r="CD731" s="155"/>
      <c r="CE731" s="155"/>
      <c r="CF731" s="155"/>
      <c r="CG731" s="155"/>
      <c r="CH731" s="155"/>
      <c r="CI731" s="155"/>
      <c r="CJ731" s="155"/>
      <c r="CK731" s="155"/>
      <c r="CL731" s="155"/>
      <c r="CM731" s="155"/>
      <c r="CN731" s="156"/>
      <c r="CO731" s="155"/>
      <c r="CP731" s="155"/>
      <c r="CQ731" s="155"/>
      <c r="CR731" s="155"/>
      <c r="CS731" s="155"/>
      <c r="CT731" s="155"/>
      <c r="CU731" s="155"/>
      <c r="CV731" s="155"/>
      <c r="CW731" s="155"/>
      <c r="CX731" s="155"/>
      <c r="CY731" s="155"/>
      <c r="CZ731" s="155"/>
      <c r="DA731" s="155"/>
      <c r="DB731" s="155"/>
      <c r="DC731" s="155"/>
      <c r="DD731" s="155"/>
      <c r="DE731" s="155"/>
      <c r="DF731" s="156"/>
    </row>
    <row r="732" spans="1:110" ht="12.75" hidden="1" customHeight="1" outlineLevel="1" x14ac:dyDescent="0.25">
      <c r="A732" s="5"/>
      <c r="B732" s="153"/>
      <c r="C732" s="153"/>
      <c r="D732" s="153"/>
      <c r="E732" s="153"/>
      <c r="F732" s="155"/>
      <c r="G732" s="155"/>
      <c r="H732" s="155"/>
      <c r="I732" s="155"/>
      <c r="J732" s="155"/>
      <c r="K732" s="155"/>
      <c r="L732" s="155"/>
      <c r="M732" s="155"/>
      <c r="N732" s="155"/>
      <c r="O732" s="155"/>
      <c r="P732" s="155"/>
      <c r="Q732" s="155"/>
      <c r="R732" s="155"/>
      <c r="S732" s="155"/>
      <c r="T732" s="156"/>
      <c r="U732" s="155"/>
      <c r="V732" s="155"/>
      <c r="W732" s="155"/>
      <c r="X732" s="155"/>
      <c r="Y732" s="155"/>
      <c r="Z732" s="155"/>
      <c r="AA732" s="155"/>
      <c r="AB732" s="155"/>
      <c r="AC732" s="155"/>
      <c r="AD732" s="155"/>
      <c r="AE732" s="155"/>
      <c r="AF732" s="155"/>
      <c r="AG732" s="155"/>
      <c r="AH732" s="155"/>
      <c r="AI732" s="155"/>
      <c r="AJ732" s="155"/>
      <c r="AK732" s="155"/>
      <c r="AL732" s="156"/>
      <c r="AM732" s="155"/>
      <c r="AN732" s="155"/>
      <c r="AO732" s="155"/>
      <c r="AP732" s="155"/>
      <c r="AQ732" s="155"/>
      <c r="AR732" s="155"/>
      <c r="AS732" s="155"/>
      <c r="AT732" s="155"/>
      <c r="AU732" s="155"/>
      <c r="AV732" s="155"/>
      <c r="AW732" s="155"/>
      <c r="AX732" s="155"/>
      <c r="AY732" s="155"/>
      <c r="AZ732" s="155"/>
      <c r="BA732" s="155"/>
      <c r="BB732" s="155"/>
      <c r="BC732" s="155"/>
      <c r="BD732" s="156"/>
      <c r="BE732" s="155"/>
      <c r="BF732" s="155"/>
      <c r="BG732" s="155"/>
      <c r="BH732" s="155"/>
      <c r="BI732" s="155"/>
      <c r="BJ732" s="155"/>
      <c r="BK732" s="155"/>
      <c r="BL732" s="155"/>
      <c r="BM732" s="155"/>
      <c r="BN732" s="155"/>
      <c r="BO732" s="155"/>
      <c r="BP732" s="155"/>
      <c r="BQ732" s="155"/>
      <c r="BR732" s="155"/>
      <c r="BS732" s="155"/>
      <c r="BT732" s="155"/>
      <c r="BU732" s="155"/>
      <c r="BV732" s="156"/>
      <c r="BW732" s="155"/>
      <c r="BX732" s="155"/>
      <c r="BY732" s="155"/>
      <c r="BZ732" s="155"/>
      <c r="CA732" s="155"/>
      <c r="CB732" s="155"/>
      <c r="CC732" s="155"/>
      <c r="CD732" s="155"/>
      <c r="CE732" s="155"/>
      <c r="CF732" s="155"/>
      <c r="CG732" s="155"/>
      <c r="CH732" s="155"/>
      <c r="CI732" s="155"/>
      <c r="CJ732" s="155"/>
      <c r="CK732" s="155"/>
      <c r="CL732" s="155"/>
      <c r="CM732" s="155"/>
      <c r="CN732" s="156"/>
      <c r="CO732" s="155"/>
      <c r="CP732" s="155"/>
      <c r="CQ732" s="155"/>
      <c r="CR732" s="155"/>
      <c r="CS732" s="155"/>
      <c r="CT732" s="155"/>
      <c r="CU732" s="155"/>
      <c r="CV732" s="155"/>
      <c r="CW732" s="155"/>
      <c r="CX732" s="155"/>
      <c r="CY732" s="155"/>
      <c r="CZ732" s="155"/>
      <c r="DA732" s="155"/>
      <c r="DB732" s="155"/>
      <c r="DC732" s="155"/>
      <c r="DD732" s="155"/>
      <c r="DE732" s="155"/>
      <c r="DF732" s="156"/>
    </row>
    <row r="733" spans="1:110" ht="12.75" hidden="1" customHeight="1" outlineLevel="1" x14ac:dyDescent="0.25">
      <c r="A733" s="5"/>
      <c r="B733" s="153"/>
      <c r="C733" s="153"/>
      <c r="D733" s="153"/>
      <c r="E733" s="153"/>
      <c r="F733" s="155"/>
      <c r="G733" s="155"/>
      <c r="H733" s="155"/>
      <c r="I733" s="155"/>
      <c r="J733" s="155"/>
      <c r="K733" s="155"/>
      <c r="L733" s="155"/>
      <c r="M733" s="155"/>
      <c r="N733" s="155"/>
      <c r="O733" s="155"/>
      <c r="P733" s="155"/>
      <c r="Q733" s="155"/>
      <c r="R733" s="155"/>
      <c r="S733" s="155"/>
      <c r="T733" s="156"/>
      <c r="U733" s="155"/>
      <c r="V733" s="155"/>
      <c r="W733" s="155"/>
      <c r="X733" s="155"/>
      <c r="Y733" s="155"/>
      <c r="Z733" s="155"/>
      <c r="AA733" s="155"/>
      <c r="AB733" s="155"/>
      <c r="AC733" s="155"/>
      <c r="AD733" s="155"/>
      <c r="AE733" s="155"/>
      <c r="AF733" s="155"/>
      <c r="AG733" s="155"/>
      <c r="AH733" s="155"/>
      <c r="AI733" s="155"/>
      <c r="AJ733" s="155"/>
      <c r="AK733" s="155"/>
      <c r="AL733" s="156"/>
      <c r="AM733" s="155"/>
      <c r="AN733" s="155"/>
      <c r="AO733" s="155"/>
      <c r="AP733" s="155"/>
      <c r="AQ733" s="155"/>
      <c r="AR733" s="155"/>
      <c r="AS733" s="155"/>
      <c r="AT733" s="155"/>
      <c r="AU733" s="155"/>
      <c r="AV733" s="155"/>
      <c r="AW733" s="155"/>
      <c r="AX733" s="155"/>
      <c r="AY733" s="155"/>
      <c r="AZ733" s="155"/>
      <c r="BA733" s="155"/>
      <c r="BB733" s="155"/>
      <c r="BC733" s="155"/>
      <c r="BD733" s="156"/>
      <c r="BE733" s="155"/>
      <c r="BF733" s="155"/>
      <c r="BG733" s="155"/>
      <c r="BH733" s="155"/>
      <c r="BI733" s="155"/>
      <c r="BJ733" s="155"/>
      <c r="BK733" s="155"/>
      <c r="BL733" s="155"/>
      <c r="BM733" s="155"/>
      <c r="BN733" s="155"/>
      <c r="BO733" s="155"/>
      <c r="BP733" s="155"/>
      <c r="BQ733" s="155"/>
      <c r="BR733" s="155"/>
      <c r="BS733" s="155"/>
      <c r="BT733" s="155"/>
      <c r="BU733" s="155"/>
      <c r="BV733" s="156"/>
      <c r="BW733" s="155"/>
      <c r="BX733" s="155"/>
      <c r="BY733" s="155"/>
      <c r="BZ733" s="155"/>
      <c r="CA733" s="155"/>
      <c r="CB733" s="155"/>
      <c r="CC733" s="155"/>
      <c r="CD733" s="155"/>
      <c r="CE733" s="155"/>
      <c r="CF733" s="155"/>
      <c r="CG733" s="155"/>
      <c r="CH733" s="155"/>
      <c r="CI733" s="155"/>
      <c r="CJ733" s="155"/>
      <c r="CK733" s="155"/>
      <c r="CL733" s="155"/>
      <c r="CM733" s="155"/>
      <c r="CN733" s="156"/>
      <c r="CO733" s="155"/>
      <c r="CP733" s="155"/>
      <c r="CQ733" s="155"/>
      <c r="CR733" s="155"/>
      <c r="CS733" s="155"/>
      <c r="CT733" s="155"/>
      <c r="CU733" s="155"/>
      <c r="CV733" s="155"/>
      <c r="CW733" s="155"/>
      <c r="CX733" s="155"/>
      <c r="CY733" s="155"/>
      <c r="CZ733" s="155"/>
      <c r="DA733" s="155"/>
      <c r="DB733" s="155"/>
      <c r="DC733" s="155"/>
      <c r="DD733" s="155"/>
      <c r="DE733" s="155"/>
      <c r="DF733" s="156"/>
    </row>
    <row r="734" spans="1:110" ht="12.75" hidden="1" customHeight="1" outlineLevel="1" x14ac:dyDescent="0.25">
      <c r="A734" s="5"/>
      <c r="B734" s="153"/>
      <c r="C734" s="153"/>
      <c r="D734" s="153"/>
      <c r="E734" s="153"/>
      <c r="F734" s="155"/>
      <c r="G734" s="155"/>
      <c r="H734" s="155"/>
      <c r="I734" s="155"/>
      <c r="J734" s="155"/>
      <c r="K734" s="155"/>
      <c r="L734" s="155"/>
      <c r="M734" s="155"/>
      <c r="N734" s="155"/>
      <c r="O734" s="155"/>
      <c r="P734" s="155"/>
      <c r="Q734" s="155"/>
      <c r="R734" s="155"/>
      <c r="S734" s="155"/>
      <c r="T734" s="156"/>
      <c r="U734" s="155"/>
      <c r="V734" s="155"/>
      <c r="W734" s="155"/>
      <c r="X734" s="155"/>
      <c r="Y734" s="155"/>
      <c r="Z734" s="155"/>
      <c r="AA734" s="155"/>
      <c r="AB734" s="155"/>
      <c r="AC734" s="155"/>
      <c r="AD734" s="155"/>
      <c r="AE734" s="155"/>
      <c r="AF734" s="155"/>
      <c r="AG734" s="155"/>
      <c r="AH734" s="155"/>
      <c r="AI734" s="155"/>
      <c r="AJ734" s="155"/>
      <c r="AK734" s="155"/>
      <c r="AL734" s="156"/>
      <c r="AM734" s="155"/>
      <c r="AN734" s="155"/>
      <c r="AO734" s="155"/>
      <c r="AP734" s="155"/>
      <c r="AQ734" s="155"/>
      <c r="AR734" s="155"/>
      <c r="AS734" s="155"/>
      <c r="AT734" s="155"/>
      <c r="AU734" s="155"/>
      <c r="AV734" s="155"/>
      <c r="AW734" s="155"/>
      <c r="AX734" s="155"/>
      <c r="AY734" s="155"/>
      <c r="AZ734" s="155"/>
      <c r="BA734" s="155"/>
      <c r="BB734" s="155"/>
      <c r="BC734" s="155"/>
      <c r="BD734" s="156"/>
      <c r="BE734" s="155"/>
      <c r="BF734" s="155"/>
      <c r="BG734" s="155"/>
      <c r="BH734" s="155"/>
      <c r="BI734" s="155"/>
      <c r="BJ734" s="155"/>
      <c r="BK734" s="155"/>
      <c r="BL734" s="155"/>
      <c r="BM734" s="155"/>
      <c r="BN734" s="155"/>
      <c r="BO734" s="155"/>
      <c r="BP734" s="155"/>
      <c r="BQ734" s="155"/>
      <c r="BR734" s="155"/>
      <c r="BS734" s="155"/>
      <c r="BT734" s="155"/>
      <c r="BU734" s="155"/>
      <c r="BV734" s="156"/>
      <c r="BW734" s="155"/>
      <c r="BX734" s="155"/>
      <c r="BY734" s="155"/>
      <c r="BZ734" s="155"/>
      <c r="CA734" s="155"/>
      <c r="CB734" s="155"/>
      <c r="CC734" s="155"/>
      <c r="CD734" s="155"/>
      <c r="CE734" s="155"/>
      <c r="CF734" s="155"/>
      <c r="CG734" s="155"/>
      <c r="CH734" s="155"/>
      <c r="CI734" s="155"/>
      <c r="CJ734" s="155"/>
      <c r="CK734" s="155"/>
      <c r="CL734" s="155"/>
      <c r="CM734" s="155"/>
      <c r="CN734" s="156"/>
      <c r="CO734" s="155"/>
      <c r="CP734" s="155"/>
      <c r="CQ734" s="155"/>
      <c r="CR734" s="155"/>
      <c r="CS734" s="155"/>
      <c r="CT734" s="155"/>
      <c r="CU734" s="155"/>
      <c r="CV734" s="155"/>
      <c r="CW734" s="155"/>
      <c r="CX734" s="155"/>
      <c r="CY734" s="155"/>
      <c r="CZ734" s="155"/>
      <c r="DA734" s="155"/>
      <c r="DB734" s="155"/>
      <c r="DC734" s="155"/>
      <c r="DD734" s="155"/>
      <c r="DE734" s="155"/>
      <c r="DF734" s="156"/>
    </row>
    <row r="735" spans="1:110" ht="12.75" hidden="1" customHeight="1" outlineLevel="1" x14ac:dyDescent="0.25">
      <c r="A735" s="5"/>
      <c r="B735" s="153"/>
      <c r="C735" s="153"/>
      <c r="D735" s="153"/>
      <c r="E735" s="153"/>
      <c r="F735" s="155"/>
      <c r="G735" s="155"/>
      <c r="H735" s="155"/>
      <c r="I735" s="155"/>
      <c r="J735" s="155"/>
      <c r="K735" s="155"/>
      <c r="L735" s="155"/>
      <c r="M735" s="155"/>
      <c r="N735" s="155"/>
      <c r="O735" s="155"/>
      <c r="P735" s="155"/>
      <c r="Q735" s="155"/>
      <c r="R735" s="155"/>
      <c r="S735" s="155"/>
      <c r="T735" s="156"/>
      <c r="U735" s="155"/>
      <c r="V735" s="155"/>
      <c r="W735" s="155"/>
      <c r="X735" s="155"/>
      <c r="Y735" s="155"/>
      <c r="Z735" s="155"/>
      <c r="AA735" s="155"/>
      <c r="AB735" s="155"/>
      <c r="AC735" s="155"/>
      <c r="AD735" s="155"/>
      <c r="AE735" s="155"/>
      <c r="AF735" s="155"/>
      <c r="AG735" s="155"/>
      <c r="AH735" s="155"/>
      <c r="AI735" s="155"/>
      <c r="AJ735" s="155"/>
      <c r="AK735" s="155"/>
      <c r="AL735" s="156"/>
      <c r="AM735" s="155"/>
      <c r="AN735" s="155"/>
      <c r="AO735" s="155"/>
      <c r="AP735" s="155"/>
      <c r="AQ735" s="155"/>
      <c r="AR735" s="155"/>
      <c r="AS735" s="155"/>
      <c r="AT735" s="155"/>
      <c r="AU735" s="155"/>
      <c r="AV735" s="155"/>
      <c r="AW735" s="155"/>
      <c r="AX735" s="155"/>
      <c r="AY735" s="155"/>
      <c r="AZ735" s="155"/>
      <c r="BA735" s="155"/>
      <c r="BB735" s="155"/>
      <c r="BC735" s="155"/>
      <c r="BD735" s="156"/>
      <c r="BE735" s="155"/>
      <c r="BF735" s="155"/>
      <c r="BG735" s="155"/>
      <c r="BH735" s="155"/>
      <c r="BI735" s="155"/>
      <c r="BJ735" s="155"/>
      <c r="BK735" s="155"/>
      <c r="BL735" s="155"/>
      <c r="BM735" s="155"/>
      <c r="BN735" s="155"/>
      <c r="BO735" s="155"/>
      <c r="BP735" s="155"/>
      <c r="BQ735" s="155"/>
      <c r="BR735" s="155"/>
      <c r="BS735" s="155"/>
      <c r="BT735" s="155"/>
      <c r="BU735" s="155"/>
      <c r="BV735" s="156"/>
      <c r="BW735" s="155"/>
      <c r="BX735" s="155"/>
      <c r="BY735" s="155"/>
      <c r="BZ735" s="155"/>
      <c r="CA735" s="155"/>
      <c r="CB735" s="155"/>
      <c r="CC735" s="155"/>
      <c r="CD735" s="155"/>
      <c r="CE735" s="155"/>
      <c r="CF735" s="155"/>
      <c r="CG735" s="155"/>
      <c r="CH735" s="155"/>
      <c r="CI735" s="155"/>
      <c r="CJ735" s="155"/>
      <c r="CK735" s="155"/>
      <c r="CL735" s="155"/>
      <c r="CM735" s="155"/>
      <c r="CN735" s="156"/>
      <c r="CO735" s="155"/>
      <c r="CP735" s="155"/>
      <c r="CQ735" s="155"/>
      <c r="CR735" s="155"/>
      <c r="CS735" s="155"/>
      <c r="CT735" s="155"/>
      <c r="CU735" s="155"/>
      <c r="CV735" s="155"/>
      <c r="CW735" s="155"/>
      <c r="CX735" s="155"/>
      <c r="CY735" s="155"/>
      <c r="CZ735" s="155"/>
      <c r="DA735" s="155"/>
      <c r="DB735" s="155"/>
      <c r="DC735" s="155"/>
      <c r="DD735" s="155"/>
      <c r="DE735" s="155"/>
      <c r="DF735" s="156"/>
    </row>
    <row r="736" spans="1:110" ht="12.75" hidden="1" customHeight="1" outlineLevel="1" x14ac:dyDescent="0.25">
      <c r="A736" s="5"/>
      <c r="B736" s="153"/>
      <c r="C736" s="153"/>
      <c r="D736" s="153"/>
      <c r="E736" s="153"/>
      <c r="F736" s="155"/>
      <c r="G736" s="155"/>
      <c r="H736" s="155"/>
      <c r="I736" s="155"/>
      <c r="J736" s="155"/>
      <c r="K736" s="155"/>
      <c r="L736" s="155"/>
      <c r="M736" s="155"/>
      <c r="N736" s="155"/>
      <c r="O736" s="155"/>
      <c r="P736" s="155"/>
      <c r="Q736" s="155"/>
      <c r="R736" s="155"/>
      <c r="S736" s="155"/>
      <c r="T736" s="156"/>
      <c r="U736" s="155"/>
      <c r="V736" s="155"/>
      <c r="W736" s="155"/>
      <c r="X736" s="155"/>
      <c r="Y736" s="155"/>
      <c r="Z736" s="155"/>
      <c r="AA736" s="155"/>
      <c r="AB736" s="155"/>
      <c r="AC736" s="155"/>
      <c r="AD736" s="155"/>
      <c r="AE736" s="155"/>
      <c r="AF736" s="155"/>
      <c r="AG736" s="155"/>
      <c r="AH736" s="155"/>
      <c r="AI736" s="155"/>
      <c r="AJ736" s="155"/>
      <c r="AK736" s="155"/>
      <c r="AL736" s="156"/>
      <c r="AM736" s="155"/>
      <c r="AN736" s="155"/>
      <c r="AO736" s="155"/>
      <c r="AP736" s="155"/>
      <c r="AQ736" s="155"/>
      <c r="AR736" s="155"/>
      <c r="AS736" s="155"/>
      <c r="AT736" s="155"/>
      <c r="AU736" s="155"/>
      <c r="AV736" s="155"/>
      <c r="AW736" s="155"/>
      <c r="AX736" s="155"/>
      <c r="AY736" s="155"/>
      <c r="AZ736" s="155"/>
      <c r="BA736" s="155"/>
      <c r="BB736" s="155"/>
      <c r="BC736" s="155"/>
      <c r="BD736" s="156"/>
      <c r="BE736" s="155"/>
      <c r="BF736" s="155"/>
      <c r="BG736" s="155"/>
      <c r="BH736" s="155"/>
      <c r="BI736" s="155"/>
      <c r="BJ736" s="155"/>
      <c r="BK736" s="155"/>
      <c r="BL736" s="155"/>
      <c r="BM736" s="155"/>
      <c r="BN736" s="155"/>
      <c r="BO736" s="155"/>
      <c r="BP736" s="155"/>
      <c r="BQ736" s="155"/>
      <c r="BR736" s="155"/>
      <c r="BS736" s="155"/>
      <c r="BT736" s="155"/>
      <c r="BU736" s="155"/>
      <c r="BV736" s="156"/>
      <c r="BW736" s="155"/>
      <c r="BX736" s="155"/>
      <c r="BY736" s="155"/>
      <c r="BZ736" s="155"/>
      <c r="CA736" s="155"/>
      <c r="CB736" s="155"/>
      <c r="CC736" s="155"/>
      <c r="CD736" s="155"/>
      <c r="CE736" s="155"/>
      <c r="CF736" s="155"/>
      <c r="CG736" s="155"/>
      <c r="CH736" s="155"/>
      <c r="CI736" s="155"/>
      <c r="CJ736" s="155"/>
      <c r="CK736" s="155"/>
      <c r="CL736" s="155"/>
      <c r="CM736" s="155"/>
      <c r="CN736" s="156"/>
      <c r="CO736" s="155"/>
      <c r="CP736" s="155"/>
      <c r="CQ736" s="155"/>
      <c r="CR736" s="155"/>
      <c r="CS736" s="155"/>
      <c r="CT736" s="155"/>
      <c r="CU736" s="155"/>
      <c r="CV736" s="155"/>
      <c r="CW736" s="155"/>
      <c r="CX736" s="155"/>
      <c r="CY736" s="155"/>
      <c r="CZ736" s="155"/>
      <c r="DA736" s="155"/>
      <c r="DB736" s="155"/>
      <c r="DC736" s="155"/>
      <c r="DD736" s="155"/>
      <c r="DE736" s="155"/>
      <c r="DF736" s="156"/>
    </row>
    <row r="737" spans="1:110" ht="12.75" hidden="1" customHeight="1" outlineLevel="1" x14ac:dyDescent="0.25">
      <c r="A737" s="5"/>
      <c r="B737" s="153"/>
      <c r="C737" s="153"/>
      <c r="D737" s="153"/>
      <c r="E737" s="153"/>
      <c r="F737" s="155"/>
      <c r="G737" s="155"/>
      <c r="H737" s="155"/>
      <c r="I737" s="155"/>
      <c r="J737" s="155"/>
      <c r="K737" s="155"/>
      <c r="L737" s="155"/>
      <c r="M737" s="155"/>
      <c r="N737" s="155"/>
      <c r="O737" s="155"/>
      <c r="P737" s="155"/>
      <c r="Q737" s="155"/>
      <c r="R737" s="155"/>
      <c r="S737" s="155"/>
      <c r="T737" s="156"/>
      <c r="U737" s="155"/>
      <c r="V737" s="155"/>
      <c r="W737" s="155"/>
      <c r="X737" s="155"/>
      <c r="Y737" s="155"/>
      <c r="Z737" s="155"/>
      <c r="AA737" s="155"/>
      <c r="AB737" s="155"/>
      <c r="AC737" s="155"/>
      <c r="AD737" s="155"/>
      <c r="AE737" s="155"/>
      <c r="AF737" s="155"/>
      <c r="AG737" s="155"/>
      <c r="AH737" s="155"/>
      <c r="AI737" s="155"/>
      <c r="AJ737" s="155"/>
      <c r="AK737" s="155"/>
      <c r="AL737" s="156"/>
      <c r="AM737" s="155"/>
      <c r="AN737" s="155"/>
      <c r="AO737" s="155"/>
      <c r="AP737" s="155"/>
      <c r="AQ737" s="155"/>
      <c r="AR737" s="155"/>
      <c r="AS737" s="155"/>
      <c r="AT737" s="155"/>
      <c r="AU737" s="155"/>
      <c r="AV737" s="155"/>
      <c r="AW737" s="155"/>
      <c r="AX737" s="155"/>
      <c r="AY737" s="155"/>
      <c r="AZ737" s="155"/>
      <c r="BA737" s="155"/>
      <c r="BB737" s="155"/>
      <c r="BC737" s="155"/>
      <c r="BD737" s="156"/>
      <c r="BE737" s="155"/>
      <c r="BF737" s="155"/>
      <c r="BG737" s="155"/>
      <c r="BH737" s="155"/>
      <c r="BI737" s="155"/>
      <c r="BJ737" s="155"/>
      <c r="BK737" s="155"/>
      <c r="BL737" s="155"/>
      <c r="BM737" s="155"/>
      <c r="BN737" s="155"/>
      <c r="BO737" s="155"/>
      <c r="BP737" s="155"/>
      <c r="BQ737" s="155"/>
      <c r="BR737" s="155"/>
      <c r="BS737" s="155"/>
      <c r="BT737" s="155"/>
      <c r="BU737" s="155"/>
      <c r="BV737" s="156"/>
      <c r="BW737" s="155"/>
      <c r="BX737" s="155"/>
      <c r="BY737" s="155"/>
      <c r="BZ737" s="155"/>
      <c r="CA737" s="155"/>
      <c r="CB737" s="155"/>
      <c r="CC737" s="155"/>
      <c r="CD737" s="155"/>
      <c r="CE737" s="155"/>
      <c r="CF737" s="155"/>
      <c r="CG737" s="155"/>
      <c r="CH737" s="155"/>
      <c r="CI737" s="155"/>
      <c r="CJ737" s="155"/>
      <c r="CK737" s="155"/>
      <c r="CL737" s="155"/>
      <c r="CM737" s="155"/>
      <c r="CN737" s="156"/>
      <c r="CO737" s="155"/>
      <c r="CP737" s="155"/>
      <c r="CQ737" s="155"/>
      <c r="CR737" s="155"/>
      <c r="CS737" s="155"/>
      <c r="CT737" s="155"/>
      <c r="CU737" s="155"/>
      <c r="CV737" s="155"/>
      <c r="CW737" s="155"/>
      <c r="CX737" s="155"/>
      <c r="CY737" s="155"/>
      <c r="CZ737" s="155"/>
      <c r="DA737" s="155"/>
      <c r="DB737" s="155"/>
      <c r="DC737" s="155"/>
      <c r="DD737" s="155"/>
      <c r="DE737" s="155"/>
      <c r="DF737" s="156"/>
    </row>
    <row r="738" spans="1:110" ht="12.75" hidden="1" customHeight="1" outlineLevel="1" x14ac:dyDescent="0.25">
      <c r="A738" s="5"/>
      <c r="B738" s="153"/>
      <c r="C738" s="153"/>
      <c r="D738" s="153"/>
      <c r="E738" s="153"/>
      <c r="F738" s="155"/>
      <c r="G738" s="155"/>
      <c r="H738" s="155"/>
      <c r="I738" s="155"/>
      <c r="J738" s="155"/>
      <c r="K738" s="155"/>
      <c r="L738" s="155"/>
      <c r="M738" s="155"/>
      <c r="N738" s="155"/>
      <c r="O738" s="155"/>
      <c r="P738" s="155"/>
      <c r="Q738" s="155"/>
      <c r="R738" s="155"/>
      <c r="S738" s="155"/>
      <c r="T738" s="156"/>
      <c r="U738" s="155"/>
      <c r="V738" s="155"/>
      <c r="W738" s="155"/>
      <c r="X738" s="155"/>
      <c r="Y738" s="155"/>
      <c r="Z738" s="155"/>
      <c r="AA738" s="155"/>
      <c r="AB738" s="155"/>
      <c r="AC738" s="155"/>
      <c r="AD738" s="155"/>
      <c r="AE738" s="155"/>
      <c r="AF738" s="155"/>
      <c r="AG738" s="155"/>
      <c r="AH738" s="155"/>
      <c r="AI738" s="155"/>
      <c r="AJ738" s="155"/>
      <c r="AK738" s="155"/>
      <c r="AL738" s="156"/>
      <c r="AM738" s="155"/>
      <c r="AN738" s="155"/>
      <c r="AO738" s="155"/>
      <c r="AP738" s="155"/>
      <c r="AQ738" s="155"/>
      <c r="AR738" s="155"/>
      <c r="AS738" s="155"/>
      <c r="AT738" s="155"/>
      <c r="AU738" s="155"/>
      <c r="AV738" s="155"/>
      <c r="AW738" s="155"/>
      <c r="AX738" s="155"/>
      <c r="AY738" s="155"/>
      <c r="AZ738" s="155"/>
      <c r="BA738" s="155"/>
      <c r="BB738" s="155"/>
      <c r="BC738" s="155"/>
      <c r="BD738" s="156"/>
      <c r="BE738" s="155"/>
      <c r="BF738" s="155"/>
      <c r="BG738" s="155"/>
      <c r="BH738" s="155"/>
      <c r="BI738" s="155"/>
      <c r="BJ738" s="155"/>
      <c r="BK738" s="155"/>
      <c r="BL738" s="155"/>
      <c r="BM738" s="155"/>
      <c r="BN738" s="155"/>
      <c r="BO738" s="155"/>
      <c r="BP738" s="155"/>
      <c r="BQ738" s="155"/>
      <c r="BR738" s="155"/>
      <c r="BS738" s="155"/>
      <c r="BT738" s="155"/>
      <c r="BU738" s="155"/>
      <c r="BV738" s="156"/>
      <c r="BW738" s="155"/>
      <c r="BX738" s="155"/>
      <c r="BY738" s="155"/>
      <c r="BZ738" s="155"/>
      <c r="CA738" s="155"/>
      <c r="CB738" s="155"/>
      <c r="CC738" s="155"/>
      <c r="CD738" s="155"/>
      <c r="CE738" s="155"/>
      <c r="CF738" s="155"/>
      <c r="CG738" s="155"/>
      <c r="CH738" s="155"/>
      <c r="CI738" s="155"/>
      <c r="CJ738" s="155"/>
      <c r="CK738" s="155"/>
      <c r="CL738" s="155"/>
      <c r="CM738" s="155"/>
      <c r="CN738" s="156"/>
      <c r="CO738" s="155"/>
      <c r="CP738" s="155"/>
      <c r="CQ738" s="155"/>
      <c r="CR738" s="155"/>
      <c r="CS738" s="155"/>
      <c r="CT738" s="155"/>
      <c r="CU738" s="155"/>
      <c r="CV738" s="155"/>
      <c r="CW738" s="155"/>
      <c r="CX738" s="155"/>
      <c r="CY738" s="155"/>
      <c r="CZ738" s="155"/>
      <c r="DA738" s="155"/>
      <c r="DB738" s="155"/>
      <c r="DC738" s="155"/>
      <c r="DD738" s="155"/>
      <c r="DE738" s="155"/>
      <c r="DF738" s="156"/>
    </row>
    <row r="739" spans="1:110" ht="12.75" hidden="1" customHeight="1" outlineLevel="1" x14ac:dyDescent="0.25">
      <c r="A739" s="5"/>
      <c r="B739" s="153"/>
      <c r="C739" s="153"/>
      <c r="D739" s="153"/>
      <c r="E739" s="153"/>
      <c r="F739" s="155"/>
      <c r="G739" s="155"/>
      <c r="H739" s="155"/>
      <c r="I739" s="155"/>
      <c r="J739" s="155"/>
      <c r="K739" s="155"/>
      <c r="L739" s="155"/>
      <c r="M739" s="155"/>
      <c r="N739" s="155"/>
      <c r="O739" s="155"/>
      <c r="P739" s="155"/>
      <c r="Q739" s="155"/>
      <c r="R739" s="155"/>
      <c r="S739" s="155"/>
      <c r="T739" s="156"/>
      <c r="U739" s="155"/>
      <c r="V739" s="155"/>
      <c r="W739" s="155"/>
      <c r="X739" s="155"/>
      <c r="Y739" s="155"/>
      <c r="Z739" s="155"/>
      <c r="AA739" s="155"/>
      <c r="AB739" s="155"/>
      <c r="AC739" s="155"/>
      <c r="AD739" s="155"/>
      <c r="AE739" s="155"/>
      <c r="AF739" s="155"/>
      <c r="AG739" s="155"/>
      <c r="AH739" s="155"/>
      <c r="AI739" s="155"/>
      <c r="AJ739" s="155"/>
      <c r="AK739" s="155"/>
      <c r="AL739" s="156"/>
      <c r="AM739" s="155"/>
      <c r="AN739" s="155"/>
      <c r="AO739" s="155"/>
      <c r="AP739" s="155"/>
      <c r="AQ739" s="155"/>
      <c r="AR739" s="155"/>
      <c r="AS739" s="155"/>
      <c r="AT739" s="155"/>
      <c r="AU739" s="155"/>
      <c r="AV739" s="155"/>
      <c r="AW739" s="155"/>
      <c r="AX739" s="155"/>
      <c r="AY739" s="155"/>
      <c r="AZ739" s="155"/>
      <c r="BA739" s="155"/>
      <c r="BB739" s="155"/>
      <c r="BC739" s="155"/>
      <c r="BD739" s="156"/>
      <c r="BE739" s="155"/>
      <c r="BF739" s="155"/>
      <c r="BG739" s="155"/>
      <c r="BH739" s="155"/>
      <c r="BI739" s="155"/>
      <c r="BJ739" s="155"/>
      <c r="BK739" s="155"/>
      <c r="BL739" s="155"/>
      <c r="BM739" s="155"/>
      <c r="BN739" s="155"/>
      <c r="BO739" s="155"/>
      <c r="BP739" s="155"/>
      <c r="BQ739" s="155"/>
      <c r="BR739" s="155"/>
      <c r="BS739" s="155"/>
      <c r="BT739" s="155"/>
      <c r="BU739" s="155"/>
      <c r="BV739" s="156"/>
      <c r="BW739" s="155"/>
      <c r="BX739" s="155"/>
      <c r="BY739" s="155"/>
      <c r="BZ739" s="155"/>
      <c r="CA739" s="155"/>
      <c r="CB739" s="155"/>
      <c r="CC739" s="155"/>
      <c r="CD739" s="155"/>
      <c r="CE739" s="155"/>
      <c r="CF739" s="155"/>
      <c r="CG739" s="155"/>
      <c r="CH739" s="155"/>
      <c r="CI739" s="155"/>
      <c r="CJ739" s="155"/>
      <c r="CK739" s="155"/>
      <c r="CL739" s="155"/>
      <c r="CM739" s="155"/>
      <c r="CN739" s="156"/>
      <c r="CO739" s="155"/>
      <c r="CP739" s="155"/>
      <c r="CQ739" s="155"/>
      <c r="CR739" s="155"/>
      <c r="CS739" s="155"/>
      <c r="CT739" s="155"/>
      <c r="CU739" s="155"/>
      <c r="CV739" s="155"/>
      <c r="CW739" s="155"/>
      <c r="CX739" s="155"/>
      <c r="CY739" s="155"/>
      <c r="CZ739" s="155"/>
      <c r="DA739" s="155"/>
      <c r="DB739" s="155"/>
      <c r="DC739" s="155"/>
      <c r="DD739" s="155"/>
      <c r="DE739" s="155"/>
      <c r="DF739" s="156"/>
    </row>
    <row r="740" spans="1:110" ht="12.75" hidden="1" customHeight="1" outlineLevel="1" x14ac:dyDescent="0.25">
      <c r="A740" s="5"/>
      <c r="B740" s="153"/>
      <c r="C740" s="153"/>
      <c r="D740" s="153"/>
      <c r="E740" s="153"/>
      <c r="F740" s="155"/>
      <c r="G740" s="155"/>
      <c r="H740" s="155"/>
      <c r="I740" s="155"/>
      <c r="J740" s="155"/>
      <c r="K740" s="155"/>
      <c r="L740" s="155"/>
      <c r="M740" s="155"/>
      <c r="N740" s="155"/>
      <c r="O740" s="155"/>
      <c r="P740" s="155"/>
      <c r="Q740" s="155"/>
      <c r="R740" s="155"/>
      <c r="S740" s="155"/>
      <c r="T740" s="156"/>
      <c r="U740" s="155"/>
      <c r="V740" s="155"/>
      <c r="W740" s="155"/>
      <c r="X740" s="155"/>
      <c r="Y740" s="155"/>
      <c r="Z740" s="155"/>
      <c r="AA740" s="155"/>
      <c r="AB740" s="155"/>
      <c r="AC740" s="155"/>
      <c r="AD740" s="155"/>
      <c r="AE740" s="155"/>
      <c r="AF740" s="155"/>
      <c r="AG740" s="155"/>
      <c r="AH740" s="155"/>
      <c r="AI740" s="155"/>
      <c r="AJ740" s="155"/>
      <c r="AK740" s="155"/>
      <c r="AL740" s="156"/>
      <c r="AM740" s="155"/>
      <c r="AN740" s="155"/>
      <c r="AO740" s="155"/>
      <c r="AP740" s="155"/>
      <c r="AQ740" s="155"/>
      <c r="AR740" s="155"/>
      <c r="AS740" s="155"/>
      <c r="AT740" s="155"/>
      <c r="AU740" s="155"/>
      <c r="AV740" s="155"/>
      <c r="AW740" s="155"/>
      <c r="AX740" s="155"/>
      <c r="AY740" s="155"/>
      <c r="AZ740" s="155"/>
      <c r="BA740" s="155"/>
      <c r="BB740" s="155"/>
      <c r="BC740" s="155"/>
      <c r="BD740" s="156"/>
      <c r="BE740" s="155"/>
      <c r="BF740" s="155"/>
      <c r="BG740" s="155"/>
      <c r="BH740" s="155"/>
      <c r="BI740" s="155"/>
      <c r="BJ740" s="155"/>
      <c r="BK740" s="155"/>
      <c r="BL740" s="155"/>
      <c r="BM740" s="155"/>
      <c r="BN740" s="155"/>
      <c r="BO740" s="155"/>
      <c r="BP740" s="155"/>
      <c r="BQ740" s="155"/>
      <c r="BR740" s="155"/>
      <c r="BS740" s="155"/>
      <c r="BT740" s="155"/>
      <c r="BU740" s="155"/>
      <c r="BV740" s="156"/>
      <c r="BW740" s="155"/>
      <c r="BX740" s="155"/>
      <c r="BY740" s="155"/>
      <c r="BZ740" s="155"/>
      <c r="CA740" s="155"/>
      <c r="CB740" s="155"/>
      <c r="CC740" s="155"/>
      <c r="CD740" s="155"/>
      <c r="CE740" s="155"/>
      <c r="CF740" s="155"/>
      <c r="CG740" s="155"/>
      <c r="CH740" s="155"/>
      <c r="CI740" s="155"/>
      <c r="CJ740" s="155"/>
      <c r="CK740" s="155"/>
      <c r="CL740" s="155"/>
      <c r="CM740" s="155"/>
      <c r="CN740" s="156"/>
      <c r="CO740" s="155"/>
      <c r="CP740" s="155"/>
      <c r="CQ740" s="155"/>
      <c r="CR740" s="155"/>
      <c r="CS740" s="155"/>
      <c r="CT740" s="155"/>
      <c r="CU740" s="155"/>
      <c r="CV740" s="155"/>
      <c r="CW740" s="155"/>
      <c r="CX740" s="155"/>
      <c r="CY740" s="155"/>
      <c r="CZ740" s="155"/>
      <c r="DA740" s="155"/>
      <c r="DB740" s="155"/>
      <c r="DC740" s="155"/>
      <c r="DD740" s="155"/>
      <c r="DE740" s="155"/>
      <c r="DF740" s="156"/>
    </row>
    <row r="741" spans="1:110" ht="12.75" hidden="1" customHeight="1" outlineLevel="1" x14ac:dyDescent="0.25">
      <c r="A741" s="5"/>
      <c r="B741" s="5"/>
      <c r="C741" s="5"/>
      <c r="D741" s="5"/>
      <c r="E741" s="5"/>
      <c r="F741" s="155"/>
      <c r="G741" s="155"/>
      <c r="H741" s="155"/>
      <c r="I741" s="155"/>
      <c r="J741" s="155"/>
      <c r="K741" s="155"/>
      <c r="L741" s="155"/>
      <c r="M741" s="155"/>
      <c r="N741" s="155"/>
      <c r="O741" s="155"/>
      <c r="P741" s="155"/>
      <c r="Q741" s="155"/>
      <c r="R741" s="155"/>
      <c r="S741" s="155"/>
      <c r="T741" s="156"/>
      <c r="U741" s="155"/>
      <c r="V741" s="155"/>
      <c r="W741" s="155"/>
      <c r="X741" s="155"/>
      <c r="Y741" s="155"/>
      <c r="Z741" s="155"/>
      <c r="AA741" s="155"/>
      <c r="AB741" s="155"/>
      <c r="AC741" s="155"/>
      <c r="AD741" s="155"/>
      <c r="AE741" s="155"/>
      <c r="AF741" s="155"/>
      <c r="AG741" s="155"/>
      <c r="AH741" s="155"/>
      <c r="AI741" s="155"/>
      <c r="AJ741" s="155"/>
      <c r="AK741" s="155"/>
      <c r="AL741" s="156"/>
      <c r="AM741" s="155"/>
      <c r="AN741" s="155"/>
      <c r="AO741" s="155"/>
      <c r="AP741" s="155"/>
      <c r="AQ741" s="155"/>
      <c r="AR741" s="155"/>
      <c r="AS741" s="155"/>
      <c r="AT741" s="155"/>
      <c r="AU741" s="155"/>
      <c r="AV741" s="155"/>
      <c r="AW741" s="155"/>
      <c r="AX741" s="155"/>
      <c r="AY741" s="155"/>
      <c r="AZ741" s="155"/>
      <c r="BA741" s="155"/>
      <c r="BB741" s="155"/>
      <c r="BC741" s="155"/>
      <c r="BD741" s="156"/>
      <c r="BE741" s="155"/>
      <c r="BF741" s="155"/>
      <c r="BG741" s="155"/>
      <c r="BH741" s="155"/>
      <c r="BI741" s="155"/>
      <c r="BJ741" s="155"/>
      <c r="BK741" s="155"/>
      <c r="BL741" s="155"/>
      <c r="BM741" s="155"/>
      <c r="BN741" s="155"/>
      <c r="BO741" s="155"/>
      <c r="BP741" s="155"/>
      <c r="BQ741" s="155"/>
      <c r="BR741" s="155"/>
      <c r="BS741" s="155"/>
      <c r="BT741" s="155"/>
      <c r="BU741" s="155"/>
      <c r="BV741" s="156"/>
      <c r="BW741" s="155"/>
      <c r="BX741" s="155"/>
      <c r="BY741" s="155"/>
      <c r="BZ741" s="155"/>
      <c r="CA741" s="155"/>
      <c r="CB741" s="155"/>
      <c r="CC741" s="155"/>
      <c r="CD741" s="155"/>
      <c r="CE741" s="155"/>
      <c r="CF741" s="155"/>
      <c r="CG741" s="155"/>
      <c r="CH741" s="155"/>
      <c r="CI741" s="155"/>
      <c r="CJ741" s="155"/>
      <c r="CK741" s="155"/>
      <c r="CL741" s="155"/>
      <c r="CM741" s="155"/>
      <c r="CN741" s="156"/>
      <c r="CO741" s="155"/>
      <c r="CP741" s="155"/>
      <c r="CQ741" s="155"/>
      <c r="CR741" s="155"/>
      <c r="CS741" s="155"/>
      <c r="CT741" s="155"/>
      <c r="CU741" s="155"/>
      <c r="CV741" s="155"/>
      <c r="CW741" s="155"/>
      <c r="CX741" s="155"/>
      <c r="CY741" s="155"/>
      <c r="CZ741" s="155"/>
      <c r="DA741" s="155"/>
      <c r="DB741" s="155"/>
      <c r="DC741" s="155"/>
      <c r="DD741" s="155"/>
      <c r="DE741" s="155"/>
      <c r="DF741" s="156"/>
    </row>
    <row r="742" spans="1:110" ht="12.75" hidden="1" customHeight="1" outlineLevel="1" x14ac:dyDescent="0.3">
      <c r="A742" s="154">
        <v>6000</v>
      </c>
      <c r="B742" s="145" t="s">
        <v>83</v>
      </c>
      <c r="C742" s="145"/>
      <c r="D742" s="145"/>
      <c r="E742" s="145"/>
      <c r="F742" s="155"/>
      <c r="G742" s="155"/>
      <c r="H742" s="155"/>
      <c r="I742" s="155"/>
      <c r="J742" s="155"/>
      <c r="K742" s="155"/>
      <c r="L742" s="155"/>
      <c r="M742" s="155"/>
      <c r="N742" s="155"/>
      <c r="O742" s="155"/>
      <c r="P742" s="155"/>
      <c r="Q742" s="155"/>
      <c r="R742" s="155"/>
      <c r="S742" s="155"/>
      <c r="T742" s="156"/>
      <c r="U742" s="155"/>
      <c r="V742" s="155"/>
      <c r="W742" s="155"/>
      <c r="X742" s="155"/>
      <c r="Y742" s="155"/>
      <c r="Z742" s="155"/>
      <c r="AA742" s="155"/>
      <c r="AB742" s="155"/>
      <c r="AC742" s="155"/>
      <c r="AD742" s="155"/>
      <c r="AE742" s="155"/>
      <c r="AF742" s="155"/>
      <c r="AG742" s="155"/>
      <c r="AH742" s="155"/>
      <c r="AI742" s="155"/>
      <c r="AJ742" s="155"/>
      <c r="AK742" s="155"/>
      <c r="AL742" s="156"/>
      <c r="AM742" s="155"/>
      <c r="AN742" s="155"/>
      <c r="AO742" s="155"/>
      <c r="AP742" s="155"/>
      <c r="AQ742" s="155"/>
      <c r="AR742" s="155"/>
      <c r="AS742" s="155"/>
      <c r="AT742" s="155"/>
      <c r="AU742" s="155"/>
      <c r="AV742" s="155"/>
      <c r="AW742" s="155"/>
      <c r="AX742" s="155"/>
      <c r="AY742" s="155"/>
      <c r="AZ742" s="155"/>
      <c r="BA742" s="155"/>
      <c r="BB742" s="155"/>
      <c r="BC742" s="155"/>
      <c r="BD742" s="156"/>
      <c r="BE742" s="155"/>
      <c r="BF742" s="155"/>
      <c r="BG742" s="155"/>
      <c r="BH742" s="155"/>
      <c r="BI742" s="155"/>
      <c r="BJ742" s="155"/>
      <c r="BK742" s="155"/>
      <c r="BL742" s="155"/>
      <c r="BM742" s="155"/>
      <c r="BN742" s="155"/>
      <c r="BO742" s="155"/>
      <c r="BP742" s="155"/>
      <c r="BQ742" s="155"/>
      <c r="BR742" s="155"/>
      <c r="BS742" s="155"/>
      <c r="BT742" s="155"/>
      <c r="BU742" s="155"/>
      <c r="BV742" s="156"/>
      <c r="BW742" s="155"/>
      <c r="BX742" s="155"/>
      <c r="BY742" s="155"/>
      <c r="BZ742" s="155"/>
      <c r="CA742" s="155"/>
      <c r="CB742" s="155"/>
      <c r="CC742" s="155"/>
      <c r="CD742" s="155"/>
      <c r="CE742" s="155"/>
      <c r="CF742" s="155"/>
      <c r="CG742" s="155"/>
      <c r="CH742" s="155"/>
      <c r="CI742" s="155"/>
      <c r="CJ742" s="155"/>
      <c r="CK742" s="155"/>
      <c r="CL742" s="155"/>
      <c r="CM742" s="155"/>
      <c r="CN742" s="156"/>
      <c r="CO742" s="155"/>
      <c r="CP742" s="155"/>
      <c r="CQ742" s="155"/>
      <c r="CR742" s="155"/>
      <c r="CS742" s="155"/>
      <c r="CT742" s="155"/>
      <c r="CU742" s="155"/>
      <c r="CV742" s="155"/>
      <c r="CW742" s="155"/>
      <c r="CX742" s="155"/>
      <c r="CY742" s="155"/>
      <c r="CZ742" s="155"/>
      <c r="DA742" s="155"/>
      <c r="DB742" s="155"/>
      <c r="DC742" s="155"/>
      <c r="DD742" s="155"/>
      <c r="DE742" s="155"/>
      <c r="DF742" s="156"/>
    </row>
    <row r="743" spans="1:110" ht="12.75" hidden="1" customHeight="1" outlineLevel="2" x14ac:dyDescent="0.25">
      <c r="A743" s="141">
        <v>6100</v>
      </c>
      <c r="B743" s="141" t="s">
        <v>862</v>
      </c>
      <c r="C743" s="141"/>
      <c r="D743" s="141"/>
      <c r="E743" s="141"/>
      <c r="F743" s="142">
        <v>0</v>
      </c>
      <c r="G743" s="142">
        <v>0</v>
      </c>
      <c r="H743" s="142">
        <v>0</v>
      </c>
      <c r="I743" s="142">
        <v>0</v>
      </c>
      <c r="J743" s="142">
        <v>0</v>
      </c>
      <c r="K743" s="142">
        <v>0</v>
      </c>
      <c r="L743" s="142">
        <v>0</v>
      </c>
      <c r="M743" s="142">
        <v>0</v>
      </c>
      <c r="N743" s="142">
        <v>0</v>
      </c>
      <c r="O743" s="142">
        <v>0</v>
      </c>
      <c r="P743" s="142">
        <v>1500000</v>
      </c>
      <c r="Q743" s="142">
        <v>1500000</v>
      </c>
      <c r="R743" s="142" t="s">
        <v>61</v>
      </c>
      <c r="S743" s="142">
        <v>3000000</v>
      </c>
      <c r="T743" s="143">
        <v>0</v>
      </c>
      <c r="U743" s="144"/>
      <c r="V743" s="144"/>
      <c r="W743" s="144"/>
      <c r="X743" s="144"/>
      <c r="Y743" s="142">
        <v>0</v>
      </c>
      <c r="Z743" s="142">
        <v>0</v>
      </c>
      <c r="AA743" s="142">
        <v>0</v>
      </c>
      <c r="AB743" s="142">
        <v>0</v>
      </c>
      <c r="AC743" s="142">
        <v>0</v>
      </c>
      <c r="AD743" s="142">
        <v>0</v>
      </c>
      <c r="AE743" s="142">
        <v>0</v>
      </c>
      <c r="AF743" s="142">
        <v>0</v>
      </c>
      <c r="AG743" s="144">
        <v>0</v>
      </c>
      <c r="AH743" s="142">
        <v>0</v>
      </c>
      <c r="AI743" s="142">
        <v>0</v>
      </c>
      <c r="AJ743" s="144">
        <v>0</v>
      </c>
      <c r="AK743" s="144">
        <v>0</v>
      </c>
      <c r="AL743" s="143">
        <v>0</v>
      </c>
      <c r="AM743" s="144"/>
      <c r="AN743" s="144"/>
      <c r="AO743" s="144"/>
      <c r="AP743" s="144"/>
      <c r="AQ743" s="142">
        <v>0</v>
      </c>
      <c r="AR743" s="142">
        <v>0</v>
      </c>
      <c r="AS743" s="142">
        <v>0</v>
      </c>
      <c r="AT743" s="142">
        <v>0</v>
      </c>
      <c r="AU743" s="142">
        <v>0</v>
      </c>
      <c r="AV743" s="142">
        <v>0</v>
      </c>
      <c r="AW743" s="142">
        <v>0</v>
      </c>
      <c r="AX743" s="142">
        <v>0</v>
      </c>
      <c r="AY743" s="144">
        <v>0</v>
      </c>
      <c r="AZ743" s="142">
        <v>0</v>
      </c>
      <c r="BA743" s="142">
        <v>0</v>
      </c>
      <c r="BB743" s="144">
        <v>0</v>
      </c>
      <c r="BC743" s="144">
        <v>0</v>
      </c>
      <c r="BD743" s="143">
        <v>0</v>
      </c>
      <c r="BE743" s="144"/>
      <c r="BF743" s="144"/>
      <c r="BG743" s="144"/>
      <c r="BH743" s="144"/>
      <c r="BI743" s="142">
        <v>0</v>
      </c>
      <c r="BJ743" s="142">
        <v>0</v>
      </c>
      <c r="BK743" s="142">
        <v>0</v>
      </c>
      <c r="BL743" s="142">
        <v>0</v>
      </c>
      <c r="BM743" s="142">
        <v>0</v>
      </c>
      <c r="BN743" s="142">
        <v>0</v>
      </c>
      <c r="BO743" s="142">
        <v>0</v>
      </c>
      <c r="BP743" s="142">
        <v>0</v>
      </c>
      <c r="BQ743" s="144">
        <v>0</v>
      </c>
      <c r="BR743" s="142">
        <v>0</v>
      </c>
      <c r="BS743" s="142">
        <v>0</v>
      </c>
      <c r="BT743" s="144">
        <v>0</v>
      </c>
      <c r="BU743" s="144">
        <v>0</v>
      </c>
      <c r="BV743" s="143">
        <v>0</v>
      </c>
      <c r="BW743" s="144"/>
      <c r="BX743" s="144"/>
      <c r="BY743" s="144"/>
      <c r="BZ743" s="144"/>
      <c r="CA743" s="142">
        <v>0</v>
      </c>
      <c r="CB743" s="142">
        <v>0</v>
      </c>
      <c r="CC743" s="142">
        <v>0</v>
      </c>
      <c r="CD743" s="142">
        <v>0</v>
      </c>
      <c r="CE743" s="142">
        <v>0</v>
      </c>
      <c r="CF743" s="142">
        <v>0</v>
      </c>
      <c r="CG743" s="142">
        <v>0</v>
      </c>
      <c r="CH743" s="142">
        <v>0</v>
      </c>
      <c r="CI743" s="144">
        <v>0</v>
      </c>
      <c r="CJ743" s="142">
        <v>0</v>
      </c>
      <c r="CK743" s="142">
        <v>0</v>
      </c>
      <c r="CL743" s="144">
        <v>0</v>
      </c>
      <c r="CM743" s="144">
        <v>0</v>
      </c>
      <c r="CN743" s="143">
        <v>0</v>
      </c>
      <c r="CO743" s="144"/>
      <c r="CP743" s="144"/>
      <c r="CQ743" s="144"/>
      <c r="CR743" s="144"/>
      <c r="CS743" s="142">
        <v>0</v>
      </c>
      <c r="CT743" s="142">
        <v>0</v>
      </c>
      <c r="CU743" s="142">
        <v>0</v>
      </c>
      <c r="CV743" s="142">
        <v>0</v>
      </c>
      <c r="CW743" s="142">
        <v>0</v>
      </c>
      <c r="CX743" s="142">
        <v>0</v>
      </c>
      <c r="CY743" s="142">
        <v>0</v>
      </c>
      <c r="CZ743" s="142">
        <v>0</v>
      </c>
      <c r="DA743" s="144">
        <v>0</v>
      </c>
      <c r="DB743" s="142">
        <v>0</v>
      </c>
      <c r="DC743" s="142">
        <v>0</v>
      </c>
      <c r="DD743" s="144">
        <v>0</v>
      </c>
      <c r="DE743" s="144">
        <v>0</v>
      </c>
      <c r="DF743" s="143">
        <v>0</v>
      </c>
    </row>
    <row r="744" spans="1:110" ht="12.75" hidden="1" customHeight="1" outlineLevel="2" x14ac:dyDescent="0.25">
      <c r="A744" s="141">
        <v>6200</v>
      </c>
      <c r="B744" s="141" t="s">
        <v>864</v>
      </c>
      <c r="C744" s="141"/>
      <c r="D744" s="141"/>
      <c r="E744" s="141"/>
      <c r="F744" s="142">
        <v>0</v>
      </c>
      <c r="G744" s="142">
        <v>3323751.916666667</v>
      </c>
      <c r="H744" s="142">
        <v>1924781.8166666667</v>
      </c>
      <c r="I744" s="142">
        <v>525812</v>
      </c>
      <c r="J744" s="142">
        <v>0</v>
      </c>
      <c r="K744" s="142">
        <v>0</v>
      </c>
      <c r="L744" s="142">
        <v>0</v>
      </c>
      <c r="M744" s="142">
        <v>0</v>
      </c>
      <c r="N744" s="142">
        <v>0</v>
      </c>
      <c r="O744" s="142">
        <v>0</v>
      </c>
      <c r="P744" s="142">
        <v>0</v>
      </c>
      <c r="Q744" s="142">
        <v>0</v>
      </c>
      <c r="R744" s="142" t="s">
        <v>61</v>
      </c>
      <c r="S744" s="142">
        <v>5774345.4500000002</v>
      </c>
      <c r="T744" s="143">
        <v>-0.28333333320915699</v>
      </c>
      <c r="U744" s="144"/>
      <c r="V744" s="144"/>
      <c r="W744" s="144"/>
      <c r="X744" s="144"/>
      <c r="Y744" s="142">
        <v>0</v>
      </c>
      <c r="Z744" s="142">
        <v>0</v>
      </c>
      <c r="AA744" s="142">
        <v>0</v>
      </c>
      <c r="AB744" s="142">
        <v>0</v>
      </c>
      <c r="AC744" s="142">
        <v>0</v>
      </c>
      <c r="AD744" s="142">
        <v>0</v>
      </c>
      <c r="AE744" s="142">
        <v>0</v>
      </c>
      <c r="AF744" s="142">
        <v>0</v>
      </c>
      <c r="AG744" s="144">
        <v>0</v>
      </c>
      <c r="AH744" s="142">
        <v>0</v>
      </c>
      <c r="AI744" s="142">
        <v>0</v>
      </c>
      <c r="AJ744" s="144">
        <v>0</v>
      </c>
      <c r="AK744" s="144">
        <v>0</v>
      </c>
      <c r="AL744" s="143">
        <v>0</v>
      </c>
      <c r="AM744" s="144"/>
      <c r="AN744" s="144"/>
      <c r="AO744" s="144"/>
      <c r="AP744" s="144"/>
      <c r="AQ744" s="142">
        <v>0</v>
      </c>
      <c r="AR744" s="142">
        <v>0</v>
      </c>
      <c r="AS744" s="142">
        <v>0</v>
      </c>
      <c r="AT744" s="142">
        <v>0</v>
      </c>
      <c r="AU744" s="142">
        <v>0</v>
      </c>
      <c r="AV744" s="142">
        <v>0</v>
      </c>
      <c r="AW744" s="142">
        <v>0</v>
      </c>
      <c r="AX744" s="142">
        <v>0</v>
      </c>
      <c r="AY744" s="144">
        <v>0</v>
      </c>
      <c r="AZ744" s="142">
        <v>0</v>
      </c>
      <c r="BA744" s="142">
        <v>0</v>
      </c>
      <c r="BB744" s="144">
        <v>0</v>
      </c>
      <c r="BC744" s="144">
        <v>0</v>
      </c>
      <c r="BD744" s="143">
        <v>0</v>
      </c>
      <c r="BE744" s="144"/>
      <c r="BF744" s="144"/>
      <c r="BG744" s="144"/>
      <c r="BH744" s="144"/>
      <c r="BI744" s="142">
        <v>0</v>
      </c>
      <c r="BJ744" s="142">
        <v>0</v>
      </c>
      <c r="BK744" s="142">
        <v>0</v>
      </c>
      <c r="BL744" s="142">
        <v>0</v>
      </c>
      <c r="BM744" s="142">
        <v>0</v>
      </c>
      <c r="BN744" s="142">
        <v>0</v>
      </c>
      <c r="BO744" s="142">
        <v>0</v>
      </c>
      <c r="BP744" s="142">
        <v>0</v>
      </c>
      <c r="BQ744" s="144">
        <v>0</v>
      </c>
      <c r="BR744" s="142">
        <v>0</v>
      </c>
      <c r="BS744" s="142">
        <v>0</v>
      </c>
      <c r="BT744" s="144">
        <v>0</v>
      </c>
      <c r="BU744" s="144">
        <v>0</v>
      </c>
      <c r="BV744" s="143">
        <v>0</v>
      </c>
      <c r="BW744" s="144"/>
      <c r="BX744" s="144"/>
      <c r="BY744" s="144"/>
      <c r="BZ744" s="144"/>
      <c r="CA744" s="142">
        <v>0</v>
      </c>
      <c r="CB744" s="142">
        <v>0</v>
      </c>
      <c r="CC744" s="142">
        <v>0</v>
      </c>
      <c r="CD744" s="142">
        <v>0</v>
      </c>
      <c r="CE744" s="142">
        <v>0</v>
      </c>
      <c r="CF744" s="142">
        <v>0</v>
      </c>
      <c r="CG744" s="142">
        <v>0</v>
      </c>
      <c r="CH744" s="142">
        <v>0</v>
      </c>
      <c r="CI744" s="144">
        <v>0</v>
      </c>
      <c r="CJ744" s="142">
        <v>0</v>
      </c>
      <c r="CK744" s="142">
        <v>0</v>
      </c>
      <c r="CL744" s="144">
        <v>0</v>
      </c>
      <c r="CM744" s="144">
        <v>0</v>
      </c>
      <c r="CN744" s="143">
        <v>0</v>
      </c>
      <c r="CO744" s="144"/>
      <c r="CP744" s="144"/>
      <c r="CQ744" s="144"/>
      <c r="CR744" s="144"/>
      <c r="CS744" s="142">
        <v>0</v>
      </c>
      <c r="CT744" s="142">
        <v>0</v>
      </c>
      <c r="CU744" s="142">
        <v>0</v>
      </c>
      <c r="CV744" s="142">
        <v>0</v>
      </c>
      <c r="CW744" s="142">
        <v>0</v>
      </c>
      <c r="CX744" s="142">
        <v>0</v>
      </c>
      <c r="CY744" s="142">
        <v>0</v>
      </c>
      <c r="CZ744" s="142">
        <v>0</v>
      </c>
      <c r="DA744" s="144">
        <v>0</v>
      </c>
      <c r="DB744" s="142">
        <v>0</v>
      </c>
      <c r="DC744" s="142">
        <v>0</v>
      </c>
      <c r="DD744" s="144">
        <v>0</v>
      </c>
      <c r="DE744" s="144">
        <v>0</v>
      </c>
      <c r="DF744" s="143">
        <v>0</v>
      </c>
    </row>
    <row r="745" spans="1:110" ht="12.75" hidden="1" customHeight="1" outlineLevel="2" x14ac:dyDescent="0.25">
      <c r="A745" s="141">
        <v>6300</v>
      </c>
      <c r="B745" s="141" t="s">
        <v>865</v>
      </c>
      <c r="C745" s="141"/>
      <c r="D745" s="141"/>
      <c r="E745" s="141"/>
      <c r="F745" s="142">
        <v>0</v>
      </c>
      <c r="G745" s="142">
        <v>0</v>
      </c>
      <c r="H745" s="142">
        <v>0</v>
      </c>
      <c r="I745" s="142">
        <v>0</v>
      </c>
      <c r="J745" s="142">
        <v>0</v>
      </c>
      <c r="K745" s="142">
        <v>0</v>
      </c>
      <c r="L745" s="142">
        <v>0</v>
      </c>
      <c r="M745" s="142">
        <v>0</v>
      </c>
      <c r="N745" s="142">
        <v>0</v>
      </c>
      <c r="O745" s="142">
        <v>0</v>
      </c>
      <c r="P745" s="142">
        <v>0</v>
      </c>
      <c r="Q745" s="142">
        <v>0</v>
      </c>
      <c r="R745" s="142" t="s">
        <v>61</v>
      </c>
      <c r="S745" s="142">
        <v>0</v>
      </c>
      <c r="T745" s="143">
        <v>0</v>
      </c>
      <c r="U745" s="144"/>
      <c r="V745" s="144"/>
      <c r="W745" s="144"/>
      <c r="X745" s="144"/>
      <c r="Y745" s="142">
        <v>0</v>
      </c>
      <c r="Z745" s="142">
        <v>0</v>
      </c>
      <c r="AA745" s="142">
        <v>0</v>
      </c>
      <c r="AB745" s="142">
        <v>0</v>
      </c>
      <c r="AC745" s="142">
        <v>0</v>
      </c>
      <c r="AD745" s="142">
        <v>0</v>
      </c>
      <c r="AE745" s="142">
        <v>0</v>
      </c>
      <c r="AF745" s="142">
        <v>0</v>
      </c>
      <c r="AG745" s="144">
        <v>0</v>
      </c>
      <c r="AH745" s="142">
        <v>0</v>
      </c>
      <c r="AI745" s="142">
        <v>0</v>
      </c>
      <c r="AJ745" s="144">
        <v>0</v>
      </c>
      <c r="AK745" s="144">
        <v>0</v>
      </c>
      <c r="AL745" s="143">
        <v>0</v>
      </c>
      <c r="AM745" s="144"/>
      <c r="AN745" s="144"/>
      <c r="AO745" s="144"/>
      <c r="AP745" s="144"/>
      <c r="AQ745" s="142">
        <v>0</v>
      </c>
      <c r="AR745" s="142">
        <v>0</v>
      </c>
      <c r="AS745" s="142">
        <v>0</v>
      </c>
      <c r="AT745" s="142">
        <v>0</v>
      </c>
      <c r="AU745" s="142">
        <v>0</v>
      </c>
      <c r="AV745" s="142">
        <v>0</v>
      </c>
      <c r="AW745" s="142">
        <v>0</v>
      </c>
      <c r="AX745" s="142">
        <v>0</v>
      </c>
      <c r="AY745" s="144">
        <v>0</v>
      </c>
      <c r="AZ745" s="142">
        <v>0</v>
      </c>
      <c r="BA745" s="142">
        <v>0</v>
      </c>
      <c r="BB745" s="144">
        <v>0</v>
      </c>
      <c r="BC745" s="144">
        <v>0</v>
      </c>
      <c r="BD745" s="143">
        <v>0</v>
      </c>
      <c r="BE745" s="144"/>
      <c r="BF745" s="144"/>
      <c r="BG745" s="144"/>
      <c r="BH745" s="144"/>
      <c r="BI745" s="142">
        <v>0</v>
      </c>
      <c r="BJ745" s="142">
        <v>0</v>
      </c>
      <c r="BK745" s="142">
        <v>0</v>
      </c>
      <c r="BL745" s="142">
        <v>0</v>
      </c>
      <c r="BM745" s="142">
        <v>0</v>
      </c>
      <c r="BN745" s="142">
        <v>0</v>
      </c>
      <c r="BO745" s="142">
        <v>0</v>
      </c>
      <c r="BP745" s="142">
        <v>0</v>
      </c>
      <c r="BQ745" s="144">
        <v>0</v>
      </c>
      <c r="BR745" s="142">
        <v>0</v>
      </c>
      <c r="BS745" s="142">
        <v>0</v>
      </c>
      <c r="BT745" s="144">
        <v>0</v>
      </c>
      <c r="BU745" s="144">
        <v>0</v>
      </c>
      <c r="BV745" s="143">
        <v>0</v>
      </c>
      <c r="BW745" s="144"/>
      <c r="BX745" s="144"/>
      <c r="BY745" s="144"/>
      <c r="BZ745" s="144"/>
      <c r="CA745" s="142">
        <v>0</v>
      </c>
      <c r="CB745" s="142">
        <v>0</v>
      </c>
      <c r="CC745" s="142">
        <v>0</v>
      </c>
      <c r="CD745" s="142">
        <v>0</v>
      </c>
      <c r="CE745" s="142">
        <v>0</v>
      </c>
      <c r="CF745" s="142">
        <v>0</v>
      </c>
      <c r="CG745" s="142">
        <v>0</v>
      </c>
      <c r="CH745" s="142">
        <v>0</v>
      </c>
      <c r="CI745" s="144">
        <v>0</v>
      </c>
      <c r="CJ745" s="142">
        <v>0</v>
      </c>
      <c r="CK745" s="142">
        <v>0</v>
      </c>
      <c r="CL745" s="144">
        <v>0</v>
      </c>
      <c r="CM745" s="144">
        <v>0</v>
      </c>
      <c r="CN745" s="143">
        <v>0</v>
      </c>
      <c r="CO745" s="144"/>
      <c r="CP745" s="144"/>
      <c r="CQ745" s="144"/>
      <c r="CR745" s="144"/>
      <c r="CS745" s="142">
        <v>0</v>
      </c>
      <c r="CT745" s="142">
        <v>0</v>
      </c>
      <c r="CU745" s="142">
        <v>0</v>
      </c>
      <c r="CV745" s="142">
        <v>0</v>
      </c>
      <c r="CW745" s="142">
        <v>0</v>
      </c>
      <c r="CX745" s="142">
        <v>0</v>
      </c>
      <c r="CY745" s="142">
        <v>0</v>
      </c>
      <c r="CZ745" s="142">
        <v>0</v>
      </c>
      <c r="DA745" s="144">
        <v>0</v>
      </c>
      <c r="DB745" s="142">
        <v>0</v>
      </c>
      <c r="DC745" s="142">
        <v>0</v>
      </c>
      <c r="DD745" s="144">
        <v>0</v>
      </c>
      <c r="DE745" s="144">
        <v>0</v>
      </c>
      <c r="DF745" s="143">
        <v>0</v>
      </c>
    </row>
    <row r="746" spans="1:110" ht="12.75" hidden="1" customHeight="1" outlineLevel="2" x14ac:dyDescent="0.25">
      <c r="A746" s="141">
        <v>6400</v>
      </c>
      <c r="B746" s="141" t="s">
        <v>866</v>
      </c>
      <c r="C746" s="141"/>
      <c r="D746" s="141"/>
      <c r="E746" s="141"/>
      <c r="F746" s="142">
        <v>8625</v>
      </c>
      <c r="G746" s="142">
        <v>-5750</v>
      </c>
      <c r="H746" s="142">
        <v>1437.5</v>
      </c>
      <c r="I746" s="142">
        <v>1437.5</v>
      </c>
      <c r="J746" s="142">
        <v>1437.5</v>
      </c>
      <c r="K746" s="142">
        <v>1437.5</v>
      </c>
      <c r="L746" s="142">
        <v>0</v>
      </c>
      <c r="M746" s="142">
        <v>0</v>
      </c>
      <c r="N746" s="142">
        <v>0</v>
      </c>
      <c r="O746" s="142">
        <v>0</v>
      </c>
      <c r="P746" s="142">
        <v>0</v>
      </c>
      <c r="Q746" s="142">
        <v>0</v>
      </c>
      <c r="R746" s="142" t="s">
        <v>61</v>
      </c>
      <c r="S746" s="142">
        <v>8625</v>
      </c>
      <c r="T746" s="143">
        <v>0</v>
      </c>
      <c r="U746" s="144"/>
      <c r="V746" s="144"/>
      <c r="W746" s="144"/>
      <c r="X746" s="144"/>
      <c r="Y746" s="142">
        <v>0</v>
      </c>
      <c r="Z746" s="142">
        <v>0</v>
      </c>
      <c r="AA746" s="142">
        <v>0</v>
      </c>
      <c r="AB746" s="142">
        <v>0</v>
      </c>
      <c r="AC746" s="142">
        <v>0</v>
      </c>
      <c r="AD746" s="142">
        <v>0</v>
      </c>
      <c r="AE746" s="142">
        <v>0</v>
      </c>
      <c r="AF746" s="142">
        <v>0</v>
      </c>
      <c r="AG746" s="144">
        <v>0</v>
      </c>
      <c r="AH746" s="142">
        <v>0</v>
      </c>
      <c r="AI746" s="142">
        <v>0</v>
      </c>
      <c r="AJ746" s="144">
        <v>0</v>
      </c>
      <c r="AK746" s="144">
        <v>0</v>
      </c>
      <c r="AL746" s="143">
        <v>0</v>
      </c>
      <c r="AM746" s="144"/>
      <c r="AN746" s="144"/>
      <c r="AO746" s="144"/>
      <c r="AP746" s="144"/>
      <c r="AQ746" s="142">
        <v>0</v>
      </c>
      <c r="AR746" s="142">
        <v>0</v>
      </c>
      <c r="AS746" s="142">
        <v>0</v>
      </c>
      <c r="AT746" s="142">
        <v>0</v>
      </c>
      <c r="AU746" s="142">
        <v>0</v>
      </c>
      <c r="AV746" s="142">
        <v>0</v>
      </c>
      <c r="AW746" s="142">
        <v>0</v>
      </c>
      <c r="AX746" s="142">
        <v>0</v>
      </c>
      <c r="AY746" s="144">
        <v>0</v>
      </c>
      <c r="AZ746" s="142">
        <v>0</v>
      </c>
      <c r="BA746" s="142">
        <v>0</v>
      </c>
      <c r="BB746" s="144">
        <v>0</v>
      </c>
      <c r="BC746" s="144">
        <v>0</v>
      </c>
      <c r="BD746" s="143">
        <v>0</v>
      </c>
      <c r="BE746" s="144"/>
      <c r="BF746" s="144"/>
      <c r="BG746" s="144"/>
      <c r="BH746" s="144"/>
      <c r="BI746" s="142">
        <v>0</v>
      </c>
      <c r="BJ746" s="142">
        <v>0</v>
      </c>
      <c r="BK746" s="142">
        <v>0</v>
      </c>
      <c r="BL746" s="142">
        <v>0</v>
      </c>
      <c r="BM746" s="142">
        <v>0</v>
      </c>
      <c r="BN746" s="142">
        <v>0</v>
      </c>
      <c r="BO746" s="142">
        <v>0</v>
      </c>
      <c r="BP746" s="142">
        <v>0</v>
      </c>
      <c r="BQ746" s="144">
        <v>0</v>
      </c>
      <c r="BR746" s="142">
        <v>0</v>
      </c>
      <c r="BS746" s="142">
        <v>0</v>
      </c>
      <c r="BT746" s="144">
        <v>0</v>
      </c>
      <c r="BU746" s="144">
        <v>0</v>
      </c>
      <c r="BV746" s="143">
        <v>0</v>
      </c>
      <c r="BW746" s="144"/>
      <c r="BX746" s="144"/>
      <c r="BY746" s="144"/>
      <c r="BZ746" s="144"/>
      <c r="CA746" s="142">
        <v>0</v>
      </c>
      <c r="CB746" s="142">
        <v>0</v>
      </c>
      <c r="CC746" s="142">
        <v>0</v>
      </c>
      <c r="CD746" s="142">
        <v>0</v>
      </c>
      <c r="CE746" s="142">
        <v>0</v>
      </c>
      <c r="CF746" s="142">
        <v>0</v>
      </c>
      <c r="CG746" s="142">
        <v>0</v>
      </c>
      <c r="CH746" s="142">
        <v>0</v>
      </c>
      <c r="CI746" s="144">
        <v>0</v>
      </c>
      <c r="CJ746" s="142">
        <v>0</v>
      </c>
      <c r="CK746" s="142">
        <v>0</v>
      </c>
      <c r="CL746" s="144">
        <v>0</v>
      </c>
      <c r="CM746" s="144">
        <v>0</v>
      </c>
      <c r="CN746" s="143">
        <v>0</v>
      </c>
      <c r="CO746" s="144"/>
      <c r="CP746" s="144"/>
      <c r="CQ746" s="144"/>
      <c r="CR746" s="144"/>
      <c r="CS746" s="142">
        <v>0</v>
      </c>
      <c r="CT746" s="142">
        <v>0</v>
      </c>
      <c r="CU746" s="142">
        <v>0</v>
      </c>
      <c r="CV746" s="142">
        <v>0</v>
      </c>
      <c r="CW746" s="142">
        <v>0</v>
      </c>
      <c r="CX746" s="142">
        <v>0</v>
      </c>
      <c r="CY746" s="142">
        <v>0</v>
      </c>
      <c r="CZ746" s="142">
        <v>0</v>
      </c>
      <c r="DA746" s="144">
        <v>0</v>
      </c>
      <c r="DB746" s="142">
        <v>0</v>
      </c>
      <c r="DC746" s="142">
        <v>0</v>
      </c>
      <c r="DD746" s="144">
        <v>0</v>
      </c>
      <c r="DE746" s="144">
        <v>0</v>
      </c>
      <c r="DF746" s="143">
        <v>0</v>
      </c>
    </row>
    <row r="747" spans="1:110" ht="12.75" hidden="1" customHeight="1" outlineLevel="2" x14ac:dyDescent="0.25">
      <c r="A747" s="141">
        <v>6410</v>
      </c>
      <c r="B747" s="141" t="s">
        <v>867</v>
      </c>
      <c r="C747" s="141"/>
      <c r="D747" s="141"/>
      <c r="E747" s="141"/>
      <c r="F747" s="142">
        <v>0</v>
      </c>
      <c r="G747" s="142">
        <v>15958.333333333332</v>
      </c>
      <c r="H747" s="142">
        <v>7979.1666666666661</v>
      </c>
      <c r="I747" s="142">
        <v>7979.1666666666661</v>
      </c>
      <c r="J747" s="142">
        <v>7979.1666666666661</v>
      </c>
      <c r="K747" s="142">
        <v>7979.1666666666661</v>
      </c>
      <c r="L747" s="142">
        <v>0</v>
      </c>
      <c r="M747" s="142">
        <v>0</v>
      </c>
      <c r="N747" s="142">
        <v>0</v>
      </c>
      <c r="O747" s="142">
        <v>0</v>
      </c>
      <c r="P747" s="142">
        <v>0</v>
      </c>
      <c r="Q747" s="142">
        <v>0</v>
      </c>
      <c r="R747" s="142" t="s">
        <v>61</v>
      </c>
      <c r="S747" s="142">
        <v>47875</v>
      </c>
      <c r="T747" s="143">
        <v>0</v>
      </c>
      <c r="U747" s="144"/>
      <c r="V747" s="144"/>
      <c r="W747" s="144"/>
      <c r="X747" s="144"/>
      <c r="Y747" s="142">
        <v>0</v>
      </c>
      <c r="Z747" s="142">
        <v>0</v>
      </c>
      <c r="AA747" s="142">
        <v>0</v>
      </c>
      <c r="AB747" s="142">
        <v>0</v>
      </c>
      <c r="AC747" s="142">
        <v>0</v>
      </c>
      <c r="AD747" s="142">
        <v>0</v>
      </c>
      <c r="AE747" s="142">
        <v>0</v>
      </c>
      <c r="AF747" s="142">
        <v>0</v>
      </c>
      <c r="AG747" s="144">
        <v>0</v>
      </c>
      <c r="AH747" s="142">
        <v>0</v>
      </c>
      <c r="AI747" s="142">
        <v>0</v>
      </c>
      <c r="AJ747" s="144">
        <v>0</v>
      </c>
      <c r="AK747" s="144">
        <v>0</v>
      </c>
      <c r="AL747" s="143">
        <v>0</v>
      </c>
      <c r="AM747" s="144"/>
      <c r="AN747" s="144"/>
      <c r="AO747" s="144"/>
      <c r="AP747" s="144"/>
      <c r="AQ747" s="142">
        <v>0</v>
      </c>
      <c r="AR747" s="142">
        <v>0</v>
      </c>
      <c r="AS747" s="142">
        <v>0</v>
      </c>
      <c r="AT747" s="142">
        <v>0</v>
      </c>
      <c r="AU747" s="142">
        <v>0</v>
      </c>
      <c r="AV747" s="142">
        <v>0</v>
      </c>
      <c r="AW747" s="142">
        <v>0</v>
      </c>
      <c r="AX747" s="142">
        <v>0</v>
      </c>
      <c r="AY747" s="144">
        <v>0</v>
      </c>
      <c r="AZ747" s="142">
        <v>0</v>
      </c>
      <c r="BA747" s="142">
        <v>0</v>
      </c>
      <c r="BB747" s="144">
        <v>0</v>
      </c>
      <c r="BC747" s="144">
        <v>0</v>
      </c>
      <c r="BD747" s="143">
        <v>0</v>
      </c>
      <c r="BE747" s="144"/>
      <c r="BF747" s="144"/>
      <c r="BG747" s="144"/>
      <c r="BH747" s="144"/>
      <c r="BI747" s="142">
        <v>0</v>
      </c>
      <c r="BJ747" s="142">
        <v>0</v>
      </c>
      <c r="BK747" s="142">
        <v>0</v>
      </c>
      <c r="BL747" s="142">
        <v>0</v>
      </c>
      <c r="BM747" s="142">
        <v>0</v>
      </c>
      <c r="BN747" s="142">
        <v>0</v>
      </c>
      <c r="BO747" s="142">
        <v>0</v>
      </c>
      <c r="BP747" s="142">
        <v>0</v>
      </c>
      <c r="BQ747" s="144">
        <v>0</v>
      </c>
      <c r="BR747" s="142">
        <v>0</v>
      </c>
      <c r="BS747" s="142">
        <v>0</v>
      </c>
      <c r="BT747" s="144">
        <v>0</v>
      </c>
      <c r="BU747" s="144">
        <v>0</v>
      </c>
      <c r="BV747" s="143">
        <v>0</v>
      </c>
      <c r="BW747" s="144"/>
      <c r="BX747" s="144"/>
      <c r="BY747" s="144"/>
      <c r="BZ747" s="144"/>
      <c r="CA747" s="142">
        <v>0</v>
      </c>
      <c r="CB747" s="142">
        <v>0</v>
      </c>
      <c r="CC747" s="142">
        <v>0</v>
      </c>
      <c r="CD747" s="142">
        <v>0</v>
      </c>
      <c r="CE747" s="142">
        <v>0</v>
      </c>
      <c r="CF747" s="142">
        <v>0</v>
      </c>
      <c r="CG747" s="142">
        <v>0</v>
      </c>
      <c r="CH747" s="142">
        <v>0</v>
      </c>
      <c r="CI747" s="144">
        <v>0</v>
      </c>
      <c r="CJ747" s="142">
        <v>0</v>
      </c>
      <c r="CK747" s="142">
        <v>0</v>
      </c>
      <c r="CL747" s="144">
        <v>0</v>
      </c>
      <c r="CM747" s="144">
        <v>0</v>
      </c>
      <c r="CN747" s="143">
        <v>0</v>
      </c>
      <c r="CO747" s="144"/>
      <c r="CP747" s="144"/>
      <c r="CQ747" s="144"/>
      <c r="CR747" s="144"/>
      <c r="CS747" s="142">
        <v>0</v>
      </c>
      <c r="CT747" s="142">
        <v>0</v>
      </c>
      <c r="CU747" s="142">
        <v>0</v>
      </c>
      <c r="CV747" s="142">
        <v>0</v>
      </c>
      <c r="CW747" s="142">
        <v>0</v>
      </c>
      <c r="CX747" s="142">
        <v>0</v>
      </c>
      <c r="CY747" s="142">
        <v>0</v>
      </c>
      <c r="CZ747" s="142">
        <v>0</v>
      </c>
      <c r="DA747" s="144">
        <v>0</v>
      </c>
      <c r="DB747" s="142">
        <v>0</v>
      </c>
      <c r="DC747" s="142">
        <v>0</v>
      </c>
      <c r="DD747" s="144">
        <v>0</v>
      </c>
      <c r="DE747" s="144">
        <v>0</v>
      </c>
      <c r="DF747" s="143">
        <v>0</v>
      </c>
    </row>
    <row r="748" spans="1:110" ht="12.75" hidden="1" customHeight="1" outlineLevel="2" x14ac:dyDescent="0.25">
      <c r="A748" s="141">
        <v>6420</v>
      </c>
      <c r="B748" s="141" t="s">
        <v>868</v>
      </c>
      <c r="C748" s="141"/>
      <c r="D748" s="141"/>
      <c r="E748" s="141"/>
      <c r="F748" s="142">
        <v>0</v>
      </c>
      <c r="G748" s="142">
        <v>0</v>
      </c>
      <c r="H748" s="142">
        <v>0</v>
      </c>
      <c r="I748" s="142">
        <v>0</v>
      </c>
      <c r="J748" s="142">
        <v>0</v>
      </c>
      <c r="K748" s="142">
        <v>0</v>
      </c>
      <c r="L748" s="142">
        <v>0</v>
      </c>
      <c r="M748" s="142">
        <v>0</v>
      </c>
      <c r="N748" s="142">
        <v>0</v>
      </c>
      <c r="O748" s="142">
        <v>0</v>
      </c>
      <c r="P748" s="142">
        <v>0</v>
      </c>
      <c r="Q748" s="142">
        <v>0</v>
      </c>
      <c r="R748" s="142" t="s">
        <v>61</v>
      </c>
      <c r="S748" s="142">
        <v>0</v>
      </c>
      <c r="T748" s="143">
        <v>0</v>
      </c>
      <c r="U748" s="144"/>
      <c r="V748" s="144"/>
      <c r="W748" s="144"/>
      <c r="X748" s="144"/>
      <c r="Y748" s="142">
        <v>0</v>
      </c>
      <c r="Z748" s="142">
        <v>0</v>
      </c>
      <c r="AA748" s="142">
        <v>0</v>
      </c>
      <c r="AB748" s="142">
        <v>0</v>
      </c>
      <c r="AC748" s="142">
        <v>0</v>
      </c>
      <c r="AD748" s="142">
        <v>0</v>
      </c>
      <c r="AE748" s="142">
        <v>0</v>
      </c>
      <c r="AF748" s="142">
        <v>0</v>
      </c>
      <c r="AG748" s="144">
        <v>0</v>
      </c>
      <c r="AH748" s="142">
        <v>0</v>
      </c>
      <c r="AI748" s="142">
        <v>0</v>
      </c>
      <c r="AJ748" s="144">
        <v>0</v>
      </c>
      <c r="AK748" s="144">
        <v>0</v>
      </c>
      <c r="AL748" s="143">
        <v>0</v>
      </c>
      <c r="AM748" s="144"/>
      <c r="AN748" s="144"/>
      <c r="AO748" s="144"/>
      <c r="AP748" s="144"/>
      <c r="AQ748" s="142">
        <v>0</v>
      </c>
      <c r="AR748" s="142">
        <v>0</v>
      </c>
      <c r="AS748" s="142">
        <v>0</v>
      </c>
      <c r="AT748" s="142">
        <v>0</v>
      </c>
      <c r="AU748" s="142">
        <v>0</v>
      </c>
      <c r="AV748" s="142">
        <v>0</v>
      </c>
      <c r="AW748" s="142">
        <v>0</v>
      </c>
      <c r="AX748" s="142">
        <v>0</v>
      </c>
      <c r="AY748" s="144">
        <v>0</v>
      </c>
      <c r="AZ748" s="142">
        <v>0</v>
      </c>
      <c r="BA748" s="142">
        <v>0</v>
      </c>
      <c r="BB748" s="144">
        <v>0</v>
      </c>
      <c r="BC748" s="144">
        <v>0</v>
      </c>
      <c r="BD748" s="143">
        <v>0</v>
      </c>
      <c r="BE748" s="144"/>
      <c r="BF748" s="144"/>
      <c r="BG748" s="144"/>
      <c r="BH748" s="144"/>
      <c r="BI748" s="142">
        <v>0</v>
      </c>
      <c r="BJ748" s="142">
        <v>0</v>
      </c>
      <c r="BK748" s="142">
        <v>0</v>
      </c>
      <c r="BL748" s="142">
        <v>0</v>
      </c>
      <c r="BM748" s="142">
        <v>0</v>
      </c>
      <c r="BN748" s="142">
        <v>0</v>
      </c>
      <c r="BO748" s="142">
        <v>0</v>
      </c>
      <c r="BP748" s="142">
        <v>0</v>
      </c>
      <c r="BQ748" s="144">
        <v>0</v>
      </c>
      <c r="BR748" s="142">
        <v>0</v>
      </c>
      <c r="BS748" s="142">
        <v>0</v>
      </c>
      <c r="BT748" s="144">
        <v>0</v>
      </c>
      <c r="BU748" s="144">
        <v>0</v>
      </c>
      <c r="BV748" s="143">
        <v>0</v>
      </c>
      <c r="BW748" s="144"/>
      <c r="BX748" s="144"/>
      <c r="BY748" s="144"/>
      <c r="BZ748" s="144"/>
      <c r="CA748" s="142">
        <v>0</v>
      </c>
      <c r="CB748" s="142">
        <v>0</v>
      </c>
      <c r="CC748" s="142">
        <v>0</v>
      </c>
      <c r="CD748" s="142">
        <v>0</v>
      </c>
      <c r="CE748" s="142">
        <v>0</v>
      </c>
      <c r="CF748" s="142">
        <v>0</v>
      </c>
      <c r="CG748" s="142">
        <v>0</v>
      </c>
      <c r="CH748" s="142">
        <v>0</v>
      </c>
      <c r="CI748" s="144">
        <v>0</v>
      </c>
      <c r="CJ748" s="142">
        <v>0</v>
      </c>
      <c r="CK748" s="142">
        <v>0</v>
      </c>
      <c r="CL748" s="144">
        <v>0</v>
      </c>
      <c r="CM748" s="144">
        <v>0</v>
      </c>
      <c r="CN748" s="143">
        <v>0</v>
      </c>
      <c r="CO748" s="144"/>
      <c r="CP748" s="144"/>
      <c r="CQ748" s="144"/>
      <c r="CR748" s="144"/>
      <c r="CS748" s="142">
        <v>0</v>
      </c>
      <c r="CT748" s="142">
        <v>0</v>
      </c>
      <c r="CU748" s="142">
        <v>0</v>
      </c>
      <c r="CV748" s="142">
        <v>0</v>
      </c>
      <c r="CW748" s="142">
        <v>0</v>
      </c>
      <c r="CX748" s="142">
        <v>0</v>
      </c>
      <c r="CY748" s="142">
        <v>0</v>
      </c>
      <c r="CZ748" s="142">
        <v>0</v>
      </c>
      <c r="DA748" s="144">
        <v>0</v>
      </c>
      <c r="DB748" s="142">
        <v>0</v>
      </c>
      <c r="DC748" s="142">
        <v>0</v>
      </c>
      <c r="DD748" s="144">
        <v>0</v>
      </c>
      <c r="DE748" s="144">
        <v>0</v>
      </c>
      <c r="DF748" s="143">
        <v>0</v>
      </c>
    </row>
    <row r="749" spans="1:110" ht="12.75" hidden="1" customHeight="1" outlineLevel="2" x14ac:dyDescent="0.25">
      <c r="A749" s="141">
        <v>6430</v>
      </c>
      <c r="B749" s="141" t="s">
        <v>869</v>
      </c>
      <c r="C749" s="141"/>
      <c r="D749" s="141"/>
      <c r="E749" s="141"/>
      <c r="F749" s="142">
        <v>0</v>
      </c>
      <c r="G749" s="142">
        <v>0</v>
      </c>
      <c r="H749" s="142">
        <v>0</v>
      </c>
      <c r="I749" s="142">
        <v>0</v>
      </c>
      <c r="J749" s="142">
        <v>0</v>
      </c>
      <c r="K749" s="142">
        <v>0</v>
      </c>
      <c r="L749" s="142">
        <v>0</v>
      </c>
      <c r="M749" s="142">
        <v>0</v>
      </c>
      <c r="N749" s="142">
        <v>0</v>
      </c>
      <c r="O749" s="142">
        <v>0</v>
      </c>
      <c r="P749" s="142">
        <v>0</v>
      </c>
      <c r="Q749" s="142">
        <v>0</v>
      </c>
      <c r="R749" s="142" t="s">
        <v>61</v>
      </c>
      <c r="S749" s="142">
        <v>0</v>
      </c>
      <c r="T749" s="143">
        <v>0</v>
      </c>
      <c r="U749" s="144"/>
      <c r="V749" s="144"/>
      <c r="W749" s="144"/>
      <c r="X749" s="144"/>
      <c r="Y749" s="142">
        <v>0</v>
      </c>
      <c r="Z749" s="142">
        <v>0</v>
      </c>
      <c r="AA749" s="142">
        <v>0</v>
      </c>
      <c r="AB749" s="142">
        <v>0</v>
      </c>
      <c r="AC749" s="142">
        <v>0</v>
      </c>
      <c r="AD749" s="142">
        <v>0</v>
      </c>
      <c r="AE749" s="142">
        <v>0</v>
      </c>
      <c r="AF749" s="142">
        <v>0</v>
      </c>
      <c r="AG749" s="144">
        <v>0</v>
      </c>
      <c r="AH749" s="142">
        <v>0</v>
      </c>
      <c r="AI749" s="142">
        <v>0</v>
      </c>
      <c r="AJ749" s="144">
        <v>0</v>
      </c>
      <c r="AK749" s="144">
        <v>0</v>
      </c>
      <c r="AL749" s="143">
        <v>0</v>
      </c>
      <c r="AM749" s="144"/>
      <c r="AN749" s="144"/>
      <c r="AO749" s="144"/>
      <c r="AP749" s="144"/>
      <c r="AQ749" s="142">
        <v>0</v>
      </c>
      <c r="AR749" s="142">
        <v>0</v>
      </c>
      <c r="AS749" s="142">
        <v>0</v>
      </c>
      <c r="AT749" s="142">
        <v>0</v>
      </c>
      <c r="AU749" s="142">
        <v>0</v>
      </c>
      <c r="AV749" s="142">
        <v>0</v>
      </c>
      <c r="AW749" s="142">
        <v>0</v>
      </c>
      <c r="AX749" s="142">
        <v>0</v>
      </c>
      <c r="AY749" s="144">
        <v>0</v>
      </c>
      <c r="AZ749" s="142">
        <v>0</v>
      </c>
      <c r="BA749" s="142">
        <v>0</v>
      </c>
      <c r="BB749" s="144">
        <v>0</v>
      </c>
      <c r="BC749" s="144">
        <v>0</v>
      </c>
      <c r="BD749" s="143">
        <v>0</v>
      </c>
      <c r="BE749" s="144"/>
      <c r="BF749" s="144"/>
      <c r="BG749" s="144"/>
      <c r="BH749" s="144"/>
      <c r="BI749" s="142">
        <v>0</v>
      </c>
      <c r="BJ749" s="142">
        <v>0</v>
      </c>
      <c r="BK749" s="142">
        <v>0</v>
      </c>
      <c r="BL749" s="142">
        <v>0</v>
      </c>
      <c r="BM749" s="142">
        <v>0</v>
      </c>
      <c r="BN749" s="142">
        <v>0</v>
      </c>
      <c r="BO749" s="142">
        <v>0</v>
      </c>
      <c r="BP749" s="142">
        <v>0</v>
      </c>
      <c r="BQ749" s="144">
        <v>0</v>
      </c>
      <c r="BR749" s="142">
        <v>0</v>
      </c>
      <c r="BS749" s="142">
        <v>0</v>
      </c>
      <c r="BT749" s="144">
        <v>0</v>
      </c>
      <c r="BU749" s="144">
        <v>0</v>
      </c>
      <c r="BV749" s="143">
        <v>0</v>
      </c>
      <c r="BW749" s="144"/>
      <c r="BX749" s="144"/>
      <c r="BY749" s="144"/>
      <c r="BZ749" s="144"/>
      <c r="CA749" s="142">
        <v>0</v>
      </c>
      <c r="CB749" s="142">
        <v>0</v>
      </c>
      <c r="CC749" s="142">
        <v>0</v>
      </c>
      <c r="CD749" s="142">
        <v>0</v>
      </c>
      <c r="CE749" s="142">
        <v>0</v>
      </c>
      <c r="CF749" s="142">
        <v>0</v>
      </c>
      <c r="CG749" s="142">
        <v>0</v>
      </c>
      <c r="CH749" s="142">
        <v>0</v>
      </c>
      <c r="CI749" s="144">
        <v>0</v>
      </c>
      <c r="CJ749" s="142">
        <v>0</v>
      </c>
      <c r="CK749" s="142">
        <v>0</v>
      </c>
      <c r="CL749" s="144">
        <v>0</v>
      </c>
      <c r="CM749" s="144">
        <v>0</v>
      </c>
      <c r="CN749" s="143">
        <v>0</v>
      </c>
      <c r="CO749" s="144"/>
      <c r="CP749" s="144"/>
      <c r="CQ749" s="144"/>
      <c r="CR749" s="144"/>
      <c r="CS749" s="142">
        <v>0</v>
      </c>
      <c r="CT749" s="142">
        <v>0</v>
      </c>
      <c r="CU749" s="142">
        <v>0</v>
      </c>
      <c r="CV749" s="142">
        <v>0</v>
      </c>
      <c r="CW749" s="142">
        <v>0</v>
      </c>
      <c r="CX749" s="142">
        <v>0</v>
      </c>
      <c r="CY749" s="142">
        <v>0</v>
      </c>
      <c r="CZ749" s="142">
        <v>0</v>
      </c>
      <c r="DA749" s="144">
        <v>0</v>
      </c>
      <c r="DB749" s="142">
        <v>0</v>
      </c>
      <c r="DC749" s="142">
        <v>0</v>
      </c>
      <c r="DD749" s="144">
        <v>0</v>
      </c>
      <c r="DE749" s="144">
        <v>0</v>
      </c>
      <c r="DF749" s="143">
        <v>0</v>
      </c>
    </row>
    <row r="750" spans="1:110" ht="12.75" hidden="1" customHeight="1" outlineLevel="2" x14ac:dyDescent="0.25">
      <c r="A750" s="141">
        <v>6500</v>
      </c>
      <c r="B750" s="141" t="s">
        <v>870</v>
      </c>
      <c r="C750" s="141"/>
      <c r="D750" s="141"/>
      <c r="E750" s="141"/>
      <c r="F750" s="142">
        <v>0</v>
      </c>
      <c r="G750" s="142">
        <v>0</v>
      </c>
      <c r="H750" s="142">
        <v>0</v>
      </c>
      <c r="I750" s="142">
        <v>0</v>
      </c>
      <c r="J750" s="142">
        <v>0</v>
      </c>
      <c r="K750" s="142">
        <v>0</v>
      </c>
      <c r="L750" s="142">
        <v>0</v>
      </c>
      <c r="M750" s="142">
        <v>0</v>
      </c>
      <c r="N750" s="142">
        <v>0</v>
      </c>
      <c r="O750" s="142">
        <v>0</v>
      </c>
      <c r="P750" s="142">
        <v>0</v>
      </c>
      <c r="Q750" s="142">
        <v>0</v>
      </c>
      <c r="R750" s="142" t="s">
        <v>61</v>
      </c>
      <c r="S750" s="142">
        <v>0</v>
      </c>
      <c r="T750" s="143">
        <v>0</v>
      </c>
      <c r="U750" s="144"/>
      <c r="V750" s="144"/>
      <c r="W750" s="144"/>
      <c r="X750" s="144"/>
      <c r="Y750" s="142">
        <v>0</v>
      </c>
      <c r="Z750" s="142">
        <v>0</v>
      </c>
      <c r="AA750" s="142">
        <v>0</v>
      </c>
      <c r="AB750" s="142">
        <v>0</v>
      </c>
      <c r="AC750" s="142">
        <v>0</v>
      </c>
      <c r="AD750" s="142">
        <v>0</v>
      </c>
      <c r="AE750" s="142">
        <v>0</v>
      </c>
      <c r="AF750" s="142">
        <v>0</v>
      </c>
      <c r="AG750" s="144">
        <v>0</v>
      </c>
      <c r="AH750" s="142">
        <v>0</v>
      </c>
      <c r="AI750" s="142">
        <v>0</v>
      </c>
      <c r="AJ750" s="144">
        <v>0</v>
      </c>
      <c r="AK750" s="144">
        <v>0</v>
      </c>
      <c r="AL750" s="143">
        <v>0</v>
      </c>
      <c r="AM750" s="144"/>
      <c r="AN750" s="144"/>
      <c r="AO750" s="144"/>
      <c r="AP750" s="144"/>
      <c r="AQ750" s="142">
        <v>0</v>
      </c>
      <c r="AR750" s="142">
        <v>0</v>
      </c>
      <c r="AS750" s="142">
        <v>0</v>
      </c>
      <c r="AT750" s="142">
        <v>0</v>
      </c>
      <c r="AU750" s="142">
        <v>0</v>
      </c>
      <c r="AV750" s="142">
        <v>0</v>
      </c>
      <c r="AW750" s="142">
        <v>0</v>
      </c>
      <c r="AX750" s="142">
        <v>0</v>
      </c>
      <c r="AY750" s="144">
        <v>0</v>
      </c>
      <c r="AZ750" s="142">
        <v>0</v>
      </c>
      <c r="BA750" s="142">
        <v>0</v>
      </c>
      <c r="BB750" s="144">
        <v>0</v>
      </c>
      <c r="BC750" s="144">
        <v>0</v>
      </c>
      <c r="BD750" s="143">
        <v>0</v>
      </c>
      <c r="BE750" s="144"/>
      <c r="BF750" s="144"/>
      <c r="BG750" s="144"/>
      <c r="BH750" s="144"/>
      <c r="BI750" s="142">
        <v>0</v>
      </c>
      <c r="BJ750" s="142">
        <v>0</v>
      </c>
      <c r="BK750" s="142">
        <v>0</v>
      </c>
      <c r="BL750" s="142">
        <v>0</v>
      </c>
      <c r="BM750" s="142">
        <v>0</v>
      </c>
      <c r="BN750" s="142">
        <v>0</v>
      </c>
      <c r="BO750" s="142">
        <v>0</v>
      </c>
      <c r="BP750" s="142">
        <v>0</v>
      </c>
      <c r="BQ750" s="144">
        <v>0</v>
      </c>
      <c r="BR750" s="142">
        <v>0</v>
      </c>
      <c r="BS750" s="142">
        <v>0</v>
      </c>
      <c r="BT750" s="144">
        <v>0</v>
      </c>
      <c r="BU750" s="144">
        <v>0</v>
      </c>
      <c r="BV750" s="143">
        <v>0</v>
      </c>
      <c r="BW750" s="144"/>
      <c r="BX750" s="144"/>
      <c r="BY750" s="144"/>
      <c r="BZ750" s="144"/>
      <c r="CA750" s="142">
        <v>0</v>
      </c>
      <c r="CB750" s="142">
        <v>0</v>
      </c>
      <c r="CC750" s="142">
        <v>0</v>
      </c>
      <c r="CD750" s="142">
        <v>0</v>
      </c>
      <c r="CE750" s="142">
        <v>0</v>
      </c>
      <c r="CF750" s="142">
        <v>0</v>
      </c>
      <c r="CG750" s="142">
        <v>0</v>
      </c>
      <c r="CH750" s="142">
        <v>0</v>
      </c>
      <c r="CI750" s="144">
        <v>0</v>
      </c>
      <c r="CJ750" s="142">
        <v>0</v>
      </c>
      <c r="CK750" s="142">
        <v>0</v>
      </c>
      <c r="CL750" s="144">
        <v>0</v>
      </c>
      <c r="CM750" s="144">
        <v>0</v>
      </c>
      <c r="CN750" s="143">
        <v>0</v>
      </c>
      <c r="CO750" s="144"/>
      <c r="CP750" s="144"/>
      <c r="CQ750" s="144"/>
      <c r="CR750" s="144"/>
      <c r="CS750" s="142">
        <v>0</v>
      </c>
      <c r="CT750" s="142">
        <v>0</v>
      </c>
      <c r="CU750" s="142">
        <v>0</v>
      </c>
      <c r="CV750" s="142">
        <v>0</v>
      </c>
      <c r="CW750" s="142">
        <v>0</v>
      </c>
      <c r="CX750" s="142">
        <v>0</v>
      </c>
      <c r="CY750" s="142">
        <v>0</v>
      </c>
      <c r="CZ750" s="142">
        <v>0</v>
      </c>
      <c r="DA750" s="144">
        <v>0</v>
      </c>
      <c r="DB750" s="142">
        <v>0</v>
      </c>
      <c r="DC750" s="142">
        <v>0</v>
      </c>
      <c r="DD750" s="144">
        <v>0</v>
      </c>
      <c r="DE750" s="144">
        <v>0</v>
      </c>
      <c r="DF750" s="143">
        <v>0</v>
      </c>
    </row>
    <row r="751" spans="1:110" ht="12.75" hidden="1" customHeight="1" outlineLevel="2" x14ac:dyDescent="0.25">
      <c r="A751" s="141" t="s">
        <v>451</v>
      </c>
      <c r="B751" s="141" t="s">
        <v>740</v>
      </c>
      <c r="C751" s="141"/>
      <c r="D751" s="141"/>
      <c r="E751" s="141"/>
      <c r="F751" s="142">
        <v>0</v>
      </c>
      <c r="G751" s="142">
        <v>0</v>
      </c>
      <c r="H751" s="142">
        <v>0</v>
      </c>
      <c r="I751" s="142">
        <v>0</v>
      </c>
      <c r="J751" s="142">
        <v>0</v>
      </c>
      <c r="K751" s="142">
        <v>0</v>
      </c>
      <c r="L751" s="142">
        <v>0</v>
      </c>
      <c r="M751" s="142">
        <v>0</v>
      </c>
      <c r="N751" s="142">
        <v>0</v>
      </c>
      <c r="O751" s="142">
        <v>0</v>
      </c>
      <c r="P751" s="142">
        <v>0</v>
      </c>
      <c r="Q751" s="142">
        <v>0</v>
      </c>
      <c r="R751" s="142" t="s">
        <v>61</v>
      </c>
      <c r="S751" s="142">
        <v>0</v>
      </c>
      <c r="T751" s="143">
        <v>0</v>
      </c>
      <c r="U751" s="144"/>
      <c r="V751" s="144"/>
      <c r="W751" s="144"/>
      <c r="X751" s="144"/>
      <c r="Y751" s="142">
        <v>0</v>
      </c>
      <c r="Z751" s="142">
        <v>0</v>
      </c>
      <c r="AA751" s="142">
        <v>0</v>
      </c>
      <c r="AB751" s="142">
        <v>0</v>
      </c>
      <c r="AC751" s="142">
        <v>0</v>
      </c>
      <c r="AD751" s="142">
        <v>0</v>
      </c>
      <c r="AE751" s="142">
        <v>0</v>
      </c>
      <c r="AF751" s="142">
        <v>0</v>
      </c>
      <c r="AG751" s="144">
        <v>0</v>
      </c>
      <c r="AH751" s="142">
        <v>0</v>
      </c>
      <c r="AI751" s="142">
        <v>0</v>
      </c>
      <c r="AJ751" s="144">
        <v>0</v>
      </c>
      <c r="AK751" s="144">
        <v>0</v>
      </c>
      <c r="AL751" s="143">
        <v>0</v>
      </c>
      <c r="AM751" s="144"/>
      <c r="AN751" s="144"/>
      <c r="AO751" s="144"/>
      <c r="AP751" s="144"/>
      <c r="AQ751" s="142">
        <v>0</v>
      </c>
      <c r="AR751" s="142">
        <v>0</v>
      </c>
      <c r="AS751" s="142">
        <v>0</v>
      </c>
      <c r="AT751" s="142">
        <v>0</v>
      </c>
      <c r="AU751" s="142">
        <v>0</v>
      </c>
      <c r="AV751" s="142">
        <v>0</v>
      </c>
      <c r="AW751" s="142">
        <v>0</v>
      </c>
      <c r="AX751" s="142">
        <v>0</v>
      </c>
      <c r="AY751" s="144">
        <v>0</v>
      </c>
      <c r="AZ751" s="142">
        <v>0</v>
      </c>
      <c r="BA751" s="142">
        <v>0</v>
      </c>
      <c r="BB751" s="144">
        <v>0</v>
      </c>
      <c r="BC751" s="144">
        <v>0</v>
      </c>
      <c r="BD751" s="143">
        <v>0</v>
      </c>
      <c r="BE751" s="144"/>
      <c r="BF751" s="144"/>
      <c r="BG751" s="144"/>
      <c r="BH751" s="144"/>
      <c r="BI751" s="142">
        <v>0</v>
      </c>
      <c r="BJ751" s="142">
        <v>0</v>
      </c>
      <c r="BK751" s="142">
        <v>0</v>
      </c>
      <c r="BL751" s="142">
        <v>0</v>
      </c>
      <c r="BM751" s="142">
        <v>0</v>
      </c>
      <c r="BN751" s="142">
        <v>0</v>
      </c>
      <c r="BO751" s="142">
        <v>0</v>
      </c>
      <c r="BP751" s="142">
        <v>0</v>
      </c>
      <c r="BQ751" s="144">
        <v>0</v>
      </c>
      <c r="BR751" s="142">
        <v>0</v>
      </c>
      <c r="BS751" s="142">
        <v>0</v>
      </c>
      <c r="BT751" s="144">
        <v>0</v>
      </c>
      <c r="BU751" s="144">
        <v>0</v>
      </c>
      <c r="BV751" s="143">
        <v>0</v>
      </c>
      <c r="BW751" s="144"/>
      <c r="BX751" s="144"/>
      <c r="BY751" s="144"/>
      <c r="BZ751" s="144"/>
      <c r="CA751" s="142">
        <v>0</v>
      </c>
      <c r="CB751" s="142">
        <v>0</v>
      </c>
      <c r="CC751" s="142">
        <v>0</v>
      </c>
      <c r="CD751" s="142">
        <v>0</v>
      </c>
      <c r="CE751" s="142">
        <v>0</v>
      </c>
      <c r="CF751" s="142">
        <v>0</v>
      </c>
      <c r="CG751" s="142">
        <v>0</v>
      </c>
      <c r="CH751" s="142">
        <v>0</v>
      </c>
      <c r="CI751" s="144">
        <v>0</v>
      </c>
      <c r="CJ751" s="142">
        <v>0</v>
      </c>
      <c r="CK751" s="142">
        <v>0</v>
      </c>
      <c r="CL751" s="144">
        <v>0</v>
      </c>
      <c r="CM751" s="144">
        <v>0</v>
      </c>
      <c r="CN751" s="143">
        <v>0</v>
      </c>
      <c r="CO751" s="144"/>
      <c r="CP751" s="144"/>
      <c r="CQ751" s="144"/>
      <c r="CR751" s="144"/>
      <c r="CS751" s="142">
        <v>0</v>
      </c>
      <c r="CT751" s="142">
        <v>0</v>
      </c>
      <c r="CU751" s="142">
        <v>0</v>
      </c>
      <c r="CV751" s="142">
        <v>0</v>
      </c>
      <c r="CW751" s="142">
        <v>0</v>
      </c>
      <c r="CX751" s="142">
        <v>0</v>
      </c>
      <c r="CY751" s="142">
        <v>0</v>
      </c>
      <c r="CZ751" s="142">
        <v>0</v>
      </c>
      <c r="DA751" s="144">
        <v>0</v>
      </c>
      <c r="DB751" s="142">
        <v>0</v>
      </c>
      <c r="DC751" s="142">
        <v>0</v>
      </c>
      <c r="DD751" s="144">
        <v>0</v>
      </c>
      <c r="DE751" s="144">
        <v>0</v>
      </c>
      <c r="DF751" s="143">
        <v>0</v>
      </c>
    </row>
    <row r="752" spans="1:110" ht="12.75" hidden="1" customHeight="1" outlineLevel="2" x14ac:dyDescent="0.25">
      <c r="A752" s="141" t="s">
        <v>451</v>
      </c>
      <c r="B752" s="141" t="s">
        <v>740</v>
      </c>
      <c r="C752" s="141"/>
      <c r="D752" s="141"/>
      <c r="E752" s="141"/>
      <c r="F752" s="142">
        <v>0</v>
      </c>
      <c r="G752" s="142">
        <v>0</v>
      </c>
      <c r="H752" s="142">
        <v>0</v>
      </c>
      <c r="I752" s="142">
        <v>0</v>
      </c>
      <c r="J752" s="142">
        <v>0</v>
      </c>
      <c r="K752" s="142">
        <v>0</v>
      </c>
      <c r="L752" s="142">
        <v>0</v>
      </c>
      <c r="M752" s="142">
        <v>0</v>
      </c>
      <c r="N752" s="142">
        <v>0</v>
      </c>
      <c r="O752" s="142">
        <v>0</v>
      </c>
      <c r="P752" s="142">
        <v>0</v>
      </c>
      <c r="Q752" s="142">
        <v>0</v>
      </c>
      <c r="R752" s="142" t="s">
        <v>61</v>
      </c>
      <c r="S752" s="142">
        <v>0</v>
      </c>
      <c r="T752" s="143">
        <v>0</v>
      </c>
      <c r="U752" s="144"/>
      <c r="V752" s="144"/>
      <c r="W752" s="144"/>
      <c r="X752" s="144"/>
      <c r="Y752" s="142">
        <v>0</v>
      </c>
      <c r="Z752" s="142">
        <v>0</v>
      </c>
      <c r="AA752" s="142">
        <v>0</v>
      </c>
      <c r="AB752" s="142">
        <v>0</v>
      </c>
      <c r="AC752" s="142">
        <v>0</v>
      </c>
      <c r="AD752" s="142">
        <v>0</v>
      </c>
      <c r="AE752" s="142">
        <v>0</v>
      </c>
      <c r="AF752" s="142">
        <v>0</v>
      </c>
      <c r="AG752" s="144">
        <v>0</v>
      </c>
      <c r="AH752" s="142">
        <v>0</v>
      </c>
      <c r="AI752" s="142">
        <v>0</v>
      </c>
      <c r="AJ752" s="144">
        <v>0</v>
      </c>
      <c r="AK752" s="144">
        <v>0</v>
      </c>
      <c r="AL752" s="143">
        <v>0</v>
      </c>
      <c r="AM752" s="144"/>
      <c r="AN752" s="144"/>
      <c r="AO752" s="144"/>
      <c r="AP752" s="144"/>
      <c r="AQ752" s="142">
        <v>0</v>
      </c>
      <c r="AR752" s="142">
        <v>0</v>
      </c>
      <c r="AS752" s="142">
        <v>0</v>
      </c>
      <c r="AT752" s="142">
        <v>0</v>
      </c>
      <c r="AU752" s="142">
        <v>0</v>
      </c>
      <c r="AV752" s="142">
        <v>0</v>
      </c>
      <c r="AW752" s="142">
        <v>0</v>
      </c>
      <c r="AX752" s="142">
        <v>0</v>
      </c>
      <c r="AY752" s="144">
        <v>0</v>
      </c>
      <c r="AZ752" s="142">
        <v>0</v>
      </c>
      <c r="BA752" s="142">
        <v>0</v>
      </c>
      <c r="BB752" s="144">
        <v>0</v>
      </c>
      <c r="BC752" s="144">
        <v>0</v>
      </c>
      <c r="BD752" s="143">
        <v>0</v>
      </c>
      <c r="BE752" s="144"/>
      <c r="BF752" s="144"/>
      <c r="BG752" s="144"/>
      <c r="BH752" s="144"/>
      <c r="BI752" s="142">
        <v>0</v>
      </c>
      <c r="BJ752" s="142">
        <v>0</v>
      </c>
      <c r="BK752" s="142">
        <v>0</v>
      </c>
      <c r="BL752" s="142">
        <v>0</v>
      </c>
      <c r="BM752" s="142">
        <v>0</v>
      </c>
      <c r="BN752" s="142">
        <v>0</v>
      </c>
      <c r="BO752" s="142">
        <v>0</v>
      </c>
      <c r="BP752" s="142">
        <v>0</v>
      </c>
      <c r="BQ752" s="144">
        <v>0</v>
      </c>
      <c r="BR752" s="142">
        <v>0</v>
      </c>
      <c r="BS752" s="142">
        <v>0</v>
      </c>
      <c r="BT752" s="144">
        <v>0</v>
      </c>
      <c r="BU752" s="144">
        <v>0</v>
      </c>
      <c r="BV752" s="143">
        <v>0</v>
      </c>
      <c r="BW752" s="144"/>
      <c r="BX752" s="144"/>
      <c r="BY752" s="144"/>
      <c r="BZ752" s="144"/>
      <c r="CA752" s="142">
        <v>0</v>
      </c>
      <c r="CB752" s="142">
        <v>0</v>
      </c>
      <c r="CC752" s="142">
        <v>0</v>
      </c>
      <c r="CD752" s="142">
        <v>0</v>
      </c>
      <c r="CE752" s="142">
        <v>0</v>
      </c>
      <c r="CF752" s="142">
        <v>0</v>
      </c>
      <c r="CG752" s="142">
        <v>0</v>
      </c>
      <c r="CH752" s="142">
        <v>0</v>
      </c>
      <c r="CI752" s="144">
        <v>0</v>
      </c>
      <c r="CJ752" s="142">
        <v>0</v>
      </c>
      <c r="CK752" s="142">
        <v>0</v>
      </c>
      <c r="CL752" s="144">
        <v>0</v>
      </c>
      <c r="CM752" s="144">
        <v>0</v>
      </c>
      <c r="CN752" s="143">
        <v>0</v>
      </c>
      <c r="CO752" s="144"/>
      <c r="CP752" s="144"/>
      <c r="CQ752" s="144"/>
      <c r="CR752" s="144"/>
      <c r="CS752" s="142">
        <v>0</v>
      </c>
      <c r="CT752" s="142">
        <v>0</v>
      </c>
      <c r="CU752" s="142">
        <v>0</v>
      </c>
      <c r="CV752" s="142">
        <v>0</v>
      </c>
      <c r="CW752" s="142">
        <v>0</v>
      </c>
      <c r="CX752" s="142">
        <v>0</v>
      </c>
      <c r="CY752" s="142">
        <v>0</v>
      </c>
      <c r="CZ752" s="142">
        <v>0</v>
      </c>
      <c r="DA752" s="144">
        <v>0</v>
      </c>
      <c r="DB752" s="142">
        <v>0</v>
      </c>
      <c r="DC752" s="142">
        <v>0</v>
      </c>
      <c r="DD752" s="144">
        <v>0</v>
      </c>
      <c r="DE752" s="144">
        <v>0</v>
      </c>
      <c r="DF752" s="143">
        <v>0</v>
      </c>
    </row>
    <row r="753" spans="1:110" ht="12.75" hidden="1" customHeight="1" outlineLevel="2" x14ac:dyDescent="0.25">
      <c r="A753" s="5"/>
      <c r="B753" s="5"/>
      <c r="C753" s="5"/>
      <c r="D753" s="5"/>
      <c r="E753" s="5"/>
      <c r="F753" s="142"/>
      <c r="G753" s="142"/>
      <c r="H753" s="142"/>
      <c r="I753" s="142"/>
      <c r="J753" s="142"/>
      <c r="K753" s="142"/>
      <c r="L753" s="142"/>
      <c r="M753" s="142"/>
      <c r="N753" s="142"/>
      <c r="O753" s="142"/>
      <c r="P753" s="142"/>
      <c r="Q753" s="144"/>
      <c r="R753" s="142"/>
      <c r="S753" s="142"/>
      <c r="T753" s="143"/>
      <c r="U753" s="144"/>
      <c r="V753" s="144"/>
      <c r="W753" s="144"/>
      <c r="X753" s="144"/>
      <c r="Y753" s="142"/>
      <c r="Z753" s="142"/>
      <c r="AA753" s="142"/>
      <c r="AB753" s="142"/>
      <c r="AC753" s="142"/>
      <c r="AD753" s="142"/>
      <c r="AE753" s="142"/>
      <c r="AF753" s="142"/>
      <c r="AG753" s="144"/>
      <c r="AH753" s="142"/>
      <c r="AI753" s="142"/>
      <c r="AJ753" s="144"/>
      <c r="AK753" s="144"/>
      <c r="AL753" s="143"/>
      <c r="AM753" s="144"/>
      <c r="AN753" s="144"/>
      <c r="AO753" s="144"/>
      <c r="AP753" s="144"/>
      <c r="AQ753" s="142"/>
      <c r="AR753" s="142"/>
      <c r="AS753" s="142"/>
      <c r="AT753" s="142"/>
      <c r="AU753" s="142"/>
      <c r="AV753" s="142"/>
      <c r="AW753" s="142"/>
      <c r="AX753" s="142"/>
      <c r="AY753" s="144"/>
      <c r="AZ753" s="142"/>
      <c r="BA753" s="142"/>
      <c r="BB753" s="144"/>
      <c r="BC753" s="144"/>
      <c r="BD753" s="143"/>
      <c r="BE753" s="144"/>
      <c r="BF753" s="144"/>
      <c r="BG753" s="144"/>
      <c r="BH753" s="144"/>
      <c r="BI753" s="142"/>
      <c r="BJ753" s="142"/>
      <c r="BK753" s="142"/>
      <c r="BL753" s="142"/>
      <c r="BM753" s="142"/>
      <c r="BN753" s="142"/>
      <c r="BO753" s="142"/>
      <c r="BP753" s="142"/>
      <c r="BQ753" s="144"/>
      <c r="BR753" s="142"/>
      <c r="BS753" s="142"/>
      <c r="BT753" s="144"/>
      <c r="BU753" s="144"/>
      <c r="BV753" s="143"/>
      <c r="BW753" s="144"/>
      <c r="BX753" s="144"/>
      <c r="BY753" s="144"/>
      <c r="BZ753" s="144"/>
      <c r="CA753" s="142"/>
      <c r="CB753" s="142"/>
      <c r="CC753" s="142"/>
      <c r="CD753" s="142"/>
      <c r="CE753" s="142"/>
      <c r="CF753" s="142"/>
      <c r="CG753" s="142"/>
      <c r="CH753" s="142"/>
      <c r="CI753" s="144"/>
      <c r="CJ753" s="142"/>
      <c r="CK753" s="142"/>
      <c r="CL753" s="144"/>
      <c r="CM753" s="144"/>
      <c r="CN753" s="143"/>
      <c r="CO753" s="144"/>
      <c r="CP753" s="144"/>
      <c r="CQ753" s="144"/>
      <c r="CR753" s="144"/>
      <c r="CS753" s="142"/>
      <c r="CT753" s="142"/>
      <c r="CU753" s="142"/>
      <c r="CV753" s="142"/>
      <c r="CW753" s="142"/>
      <c r="CX753" s="142"/>
      <c r="CY753" s="142"/>
      <c r="CZ753" s="142"/>
      <c r="DA753" s="144"/>
      <c r="DB753" s="142"/>
      <c r="DC753" s="142"/>
      <c r="DD753" s="144"/>
      <c r="DE753" s="144"/>
      <c r="DF753" s="143"/>
    </row>
    <row r="754" spans="1:110" ht="12.75" hidden="1" customHeight="1" outlineLevel="1" collapsed="1" x14ac:dyDescent="0.3">
      <c r="A754" s="138"/>
      <c r="B754" s="153" t="s">
        <v>79</v>
      </c>
      <c r="C754" s="153"/>
      <c r="D754" s="153"/>
      <c r="E754" s="153"/>
      <c r="F754" s="147">
        <f t="shared" ref="F754:Q754" si="48">SUM(F743:F752)</f>
        <v>8625</v>
      </c>
      <c r="G754" s="147">
        <f t="shared" si="48"/>
        <v>3333960.2500000005</v>
      </c>
      <c r="H754" s="147">
        <f t="shared" si="48"/>
        <v>1934198.4833333334</v>
      </c>
      <c r="I754" s="147">
        <f t="shared" si="48"/>
        <v>535228.66666666663</v>
      </c>
      <c r="J754" s="147">
        <f t="shared" si="48"/>
        <v>9416.6666666666661</v>
      </c>
      <c r="K754" s="147">
        <f t="shared" si="48"/>
        <v>9416.6666666666661</v>
      </c>
      <c r="L754" s="147">
        <f t="shared" si="48"/>
        <v>0</v>
      </c>
      <c r="M754" s="147">
        <f t="shared" si="48"/>
        <v>0</v>
      </c>
      <c r="N754" s="147">
        <f t="shared" si="48"/>
        <v>0</v>
      </c>
      <c r="O754" s="147">
        <f t="shared" si="48"/>
        <v>0</v>
      </c>
      <c r="P754" s="147">
        <f t="shared" si="48"/>
        <v>1500000</v>
      </c>
      <c r="Q754" s="148">
        <f t="shared" si="48"/>
        <v>1500000</v>
      </c>
      <c r="R754" s="147"/>
      <c r="S754" s="147">
        <f>SUM(S743:S752)</f>
        <v>8830845.4499999993</v>
      </c>
      <c r="T754" s="149">
        <f>SUM(T743:T752)</f>
        <v>-0.28333333320915699</v>
      </c>
      <c r="U754" s="148"/>
      <c r="V754" s="148"/>
      <c r="W754" s="148"/>
      <c r="X754" s="148"/>
      <c r="Y754" s="147">
        <f t="shared" ref="Y754:AL754" si="49">SUM(Y743:Y752)</f>
        <v>0</v>
      </c>
      <c r="Z754" s="147">
        <f t="shared" si="49"/>
        <v>0</v>
      </c>
      <c r="AA754" s="147">
        <f t="shared" si="49"/>
        <v>0</v>
      </c>
      <c r="AB754" s="147">
        <f t="shared" si="49"/>
        <v>0</v>
      </c>
      <c r="AC754" s="147">
        <f t="shared" si="49"/>
        <v>0</v>
      </c>
      <c r="AD754" s="147">
        <f t="shared" si="49"/>
        <v>0</v>
      </c>
      <c r="AE754" s="147">
        <f t="shared" si="49"/>
        <v>0</v>
      </c>
      <c r="AF754" s="147">
        <f t="shared" si="49"/>
        <v>0</v>
      </c>
      <c r="AG754" s="148">
        <f t="shared" si="49"/>
        <v>0</v>
      </c>
      <c r="AH754" s="147">
        <f t="shared" si="49"/>
        <v>0</v>
      </c>
      <c r="AI754" s="147">
        <f t="shared" si="49"/>
        <v>0</v>
      </c>
      <c r="AJ754" s="148">
        <f t="shared" si="49"/>
        <v>0</v>
      </c>
      <c r="AK754" s="148">
        <f t="shared" si="49"/>
        <v>0</v>
      </c>
      <c r="AL754" s="149">
        <f t="shared" si="49"/>
        <v>0</v>
      </c>
      <c r="AM754" s="148"/>
      <c r="AN754" s="148"/>
      <c r="AO754" s="148"/>
      <c r="AP754" s="148"/>
      <c r="AQ754" s="147">
        <f t="shared" ref="AQ754:BD754" si="50">SUM(AQ743:AQ752)</f>
        <v>0</v>
      </c>
      <c r="AR754" s="147">
        <f t="shared" si="50"/>
        <v>0</v>
      </c>
      <c r="AS754" s="147">
        <f t="shared" si="50"/>
        <v>0</v>
      </c>
      <c r="AT754" s="147">
        <f t="shared" si="50"/>
        <v>0</v>
      </c>
      <c r="AU754" s="147">
        <f t="shared" si="50"/>
        <v>0</v>
      </c>
      <c r="AV754" s="147">
        <f t="shared" si="50"/>
        <v>0</v>
      </c>
      <c r="AW754" s="147">
        <f t="shared" si="50"/>
        <v>0</v>
      </c>
      <c r="AX754" s="147">
        <f t="shared" si="50"/>
        <v>0</v>
      </c>
      <c r="AY754" s="148">
        <f t="shared" si="50"/>
        <v>0</v>
      </c>
      <c r="AZ754" s="147">
        <f t="shared" si="50"/>
        <v>0</v>
      </c>
      <c r="BA754" s="147">
        <f t="shared" si="50"/>
        <v>0</v>
      </c>
      <c r="BB754" s="148">
        <f t="shared" si="50"/>
        <v>0</v>
      </c>
      <c r="BC754" s="148">
        <f t="shared" si="50"/>
        <v>0</v>
      </c>
      <c r="BD754" s="149">
        <f t="shared" si="50"/>
        <v>0</v>
      </c>
      <c r="BE754" s="148"/>
      <c r="BF754" s="148"/>
      <c r="BG754" s="148"/>
      <c r="BH754" s="148"/>
      <c r="BI754" s="147">
        <f t="shared" ref="BI754:BV754" si="51">SUM(BI743:BI752)</f>
        <v>0</v>
      </c>
      <c r="BJ754" s="147">
        <f t="shared" si="51"/>
        <v>0</v>
      </c>
      <c r="BK754" s="147">
        <f t="shared" si="51"/>
        <v>0</v>
      </c>
      <c r="BL754" s="147">
        <f t="shared" si="51"/>
        <v>0</v>
      </c>
      <c r="BM754" s="147">
        <f t="shared" si="51"/>
        <v>0</v>
      </c>
      <c r="BN754" s="147">
        <f t="shared" si="51"/>
        <v>0</v>
      </c>
      <c r="BO754" s="147">
        <f t="shared" si="51"/>
        <v>0</v>
      </c>
      <c r="BP754" s="147">
        <f t="shared" si="51"/>
        <v>0</v>
      </c>
      <c r="BQ754" s="148">
        <f t="shared" si="51"/>
        <v>0</v>
      </c>
      <c r="BR754" s="147">
        <f t="shared" si="51"/>
        <v>0</v>
      </c>
      <c r="BS754" s="147">
        <f t="shared" si="51"/>
        <v>0</v>
      </c>
      <c r="BT754" s="148">
        <f t="shared" si="51"/>
        <v>0</v>
      </c>
      <c r="BU754" s="148">
        <f t="shared" si="51"/>
        <v>0</v>
      </c>
      <c r="BV754" s="149">
        <f t="shared" si="51"/>
        <v>0</v>
      </c>
      <c r="BW754" s="148"/>
      <c r="BX754" s="148"/>
      <c r="BY754" s="148"/>
      <c r="BZ754" s="148"/>
      <c r="CA754" s="147">
        <f t="shared" ref="CA754:CN754" si="52">SUM(CA743:CA752)</f>
        <v>0</v>
      </c>
      <c r="CB754" s="147">
        <f t="shared" si="52"/>
        <v>0</v>
      </c>
      <c r="CC754" s="147">
        <f t="shared" si="52"/>
        <v>0</v>
      </c>
      <c r="CD754" s="147">
        <f t="shared" si="52"/>
        <v>0</v>
      </c>
      <c r="CE754" s="147">
        <f t="shared" si="52"/>
        <v>0</v>
      </c>
      <c r="CF754" s="147">
        <f t="shared" si="52"/>
        <v>0</v>
      </c>
      <c r="CG754" s="147">
        <f t="shared" si="52"/>
        <v>0</v>
      </c>
      <c r="CH754" s="147">
        <f t="shared" si="52"/>
        <v>0</v>
      </c>
      <c r="CI754" s="148">
        <f t="shared" si="52"/>
        <v>0</v>
      </c>
      <c r="CJ754" s="147">
        <f t="shared" si="52"/>
        <v>0</v>
      </c>
      <c r="CK754" s="147">
        <f t="shared" si="52"/>
        <v>0</v>
      </c>
      <c r="CL754" s="148">
        <f t="shared" si="52"/>
        <v>0</v>
      </c>
      <c r="CM754" s="148">
        <f t="shared" si="52"/>
        <v>0</v>
      </c>
      <c r="CN754" s="149">
        <f t="shared" si="52"/>
        <v>0</v>
      </c>
      <c r="CO754" s="148"/>
      <c r="CP754" s="148"/>
      <c r="CQ754" s="148"/>
      <c r="CR754" s="148"/>
      <c r="CS754" s="147">
        <f t="shared" ref="CS754:DF754" si="53">SUM(CS743:CS752)</f>
        <v>0</v>
      </c>
      <c r="CT754" s="147">
        <f t="shared" si="53"/>
        <v>0</v>
      </c>
      <c r="CU754" s="147">
        <f t="shared" si="53"/>
        <v>0</v>
      </c>
      <c r="CV754" s="147">
        <f t="shared" si="53"/>
        <v>0</v>
      </c>
      <c r="CW754" s="147">
        <f t="shared" si="53"/>
        <v>0</v>
      </c>
      <c r="CX754" s="147">
        <f t="shared" si="53"/>
        <v>0</v>
      </c>
      <c r="CY754" s="147">
        <f t="shared" si="53"/>
        <v>0</v>
      </c>
      <c r="CZ754" s="147">
        <f t="shared" si="53"/>
        <v>0</v>
      </c>
      <c r="DA754" s="148">
        <f t="shared" si="53"/>
        <v>0</v>
      </c>
      <c r="DB754" s="147">
        <f t="shared" si="53"/>
        <v>0</v>
      </c>
      <c r="DC754" s="147">
        <f t="shared" si="53"/>
        <v>0</v>
      </c>
      <c r="DD754" s="148">
        <f t="shared" si="53"/>
        <v>0</v>
      </c>
      <c r="DE754" s="148">
        <f t="shared" si="53"/>
        <v>0</v>
      </c>
      <c r="DF754" s="149">
        <f t="shared" si="53"/>
        <v>0</v>
      </c>
    </row>
    <row r="755" spans="1:110" ht="12.75" hidden="1" customHeight="1" outlineLevel="1" x14ac:dyDescent="0.3">
      <c r="A755" s="138"/>
      <c r="B755" s="5"/>
      <c r="C755" s="5"/>
      <c r="D755" s="5"/>
      <c r="E755" s="5"/>
      <c r="Q755" s="139"/>
      <c r="R755" s="65"/>
      <c r="T755" s="140"/>
      <c r="U755" s="139"/>
      <c r="V755" s="139"/>
      <c r="W755" s="139"/>
      <c r="X755" s="139"/>
      <c r="AG755" s="139"/>
      <c r="AJ755" s="139"/>
      <c r="AK755" s="139"/>
      <c r="AL755" s="140"/>
      <c r="AM755" s="139"/>
      <c r="AN755" s="139"/>
      <c r="AO755" s="139"/>
      <c r="AP755" s="139"/>
      <c r="AQ755" s="65"/>
      <c r="AY755" s="139"/>
      <c r="BB755" s="139"/>
      <c r="BC755" s="139"/>
      <c r="BD755" s="140"/>
      <c r="BE755" s="139"/>
      <c r="BF755" s="139"/>
      <c r="BG755" s="139"/>
      <c r="BH755" s="139"/>
      <c r="BQ755" s="139"/>
      <c r="BT755" s="139"/>
      <c r="BU755" s="139"/>
      <c r="BV755" s="140"/>
      <c r="BW755" s="139"/>
      <c r="BX755" s="139"/>
      <c r="BY755" s="139"/>
      <c r="BZ755" s="139"/>
      <c r="CI755" s="139"/>
      <c r="CL755" s="139"/>
      <c r="CM755" s="139"/>
      <c r="CN755" s="140"/>
      <c r="CO755" s="139"/>
      <c r="CP755" s="139"/>
      <c r="CQ755" s="139"/>
      <c r="CR755" s="139"/>
      <c r="DA755" s="139"/>
      <c r="DD755" s="139"/>
      <c r="DE755" s="139"/>
      <c r="DF755" s="140"/>
    </row>
    <row r="756" spans="1:110" ht="12.75" hidden="1" customHeight="1" outlineLevel="1" x14ac:dyDescent="0.3">
      <c r="A756" s="138" t="s">
        <v>9</v>
      </c>
      <c r="B756" s="5"/>
      <c r="C756" s="5"/>
      <c r="D756" s="5"/>
      <c r="E756" s="5"/>
      <c r="Q756" s="139"/>
      <c r="R756" s="65"/>
      <c r="T756" s="140"/>
      <c r="U756" s="139"/>
      <c r="V756" s="139"/>
      <c r="W756" s="139"/>
      <c r="X756" s="139"/>
      <c r="AG756" s="139"/>
      <c r="AJ756" s="139"/>
      <c r="AK756" s="139"/>
      <c r="AL756" s="140"/>
      <c r="AM756" s="139"/>
      <c r="AN756" s="139"/>
      <c r="AO756" s="139"/>
      <c r="AP756" s="139"/>
      <c r="AQ756" s="65"/>
      <c r="AY756" s="139"/>
      <c r="BB756" s="139"/>
      <c r="BC756" s="139"/>
      <c r="BD756" s="140"/>
      <c r="BE756" s="139"/>
      <c r="BF756" s="139"/>
      <c r="BG756" s="139"/>
      <c r="BH756" s="139"/>
      <c r="BQ756" s="139"/>
      <c r="BT756" s="139"/>
      <c r="BU756" s="139"/>
      <c r="BV756" s="140"/>
      <c r="BW756" s="139"/>
      <c r="BX756" s="139"/>
      <c r="BY756" s="139"/>
      <c r="BZ756" s="139"/>
      <c r="CI756" s="139"/>
      <c r="CL756" s="139"/>
      <c r="CM756" s="139"/>
      <c r="CN756" s="140"/>
      <c r="CO756" s="139"/>
      <c r="CP756" s="139"/>
      <c r="CQ756" s="139"/>
      <c r="CR756" s="139"/>
      <c r="DA756" s="139"/>
      <c r="DD756" s="139"/>
      <c r="DE756" s="139"/>
      <c r="DF756" s="140"/>
    </row>
    <row r="757" spans="1:110" collapsed="1" x14ac:dyDescent="0.25">
      <c r="A757" s="161"/>
      <c r="B757" s="5" t="s">
        <v>80</v>
      </c>
      <c r="C757" s="5"/>
      <c r="D757" s="5"/>
      <c r="E757" s="5"/>
      <c r="F757" s="147">
        <f t="shared" ref="F757:Q757" si="54">SUM(F351,F410,F455)</f>
        <v>68178.05</v>
      </c>
      <c r="G757" s="147">
        <f t="shared" si="54"/>
        <v>385841.58734268765</v>
      </c>
      <c r="H757" s="147">
        <f t="shared" si="54"/>
        <v>304325.15999060741</v>
      </c>
      <c r="I757" s="147">
        <f t="shared" si="54"/>
        <v>304299.58448720566</v>
      </c>
      <c r="J757" s="147">
        <f t="shared" si="54"/>
        <v>303965.64123229106</v>
      </c>
      <c r="K757" s="147">
        <f t="shared" si="54"/>
        <v>303965.64123229106</v>
      </c>
      <c r="L757" s="147">
        <f t="shared" si="54"/>
        <v>304299.5844872056</v>
      </c>
      <c r="M757" s="147">
        <f t="shared" si="54"/>
        <v>303965.64123229106</v>
      </c>
      <c r="N757" s="147">
        <f t="shared" si="54"/>
        <v>303965.64123229112</v>
      </c>
      <c r="O757" s="147">
        <f t="shared" si="54"/>
        <v>298289.0242622057</v>
      </c>
      <c r="P757" s="147">
        <f t="shared" si="54"/>
        <v>297955.0810072911</v>
      </c>
      <c r="Q757" s="148">
        <f t="shared" si="54"/>
        <v>268930.08100729104</v>
      </c>
      <c r="R757" s="147"/>
      <c r="S757" s="147">
        <f>SUM(S351,S410,S455)</f>
        <v>3447980.7175136586</v>
      </c>
      <c r="T757" s="149">
        <f>SUM(T351,T410,T455)</f>
        <v>0</v>
      </c>
      <c r="U757" s="148"/>
      <c r="V757" s="148"/>
      <c r="W757" s="148"/>
      <c r="X757" s="148"/>
      <c r="Y757" s="147">
        <f t="shared" ref="Y757:AL757" si="55">SUM(Y351,Y410,Y455)</f>
        <v>331712.37304492516</v>
      </c>
      <c r="Z757" s="147">
        <f t="shared" si="55"/>
        <v>363103.46970946901</v>
      </c>
      <c r="AA757" s="147">
        <f t="shared" si="55"/>
        <v>363103.46970946901</v>
      </c>
      <c r="AB757" s="147">
        <f t="shared" si="55"/>
        <v>363512.85982594395</v>
      </c>
      <c r="AC757" s="147">
        <f t="shared" si="55"/>
        <v>363103.46970946901</v>
      </c>
      <c r="AD757" s="147">
        <f t="shared" si="55"/>
        <v>363103.46970946901</v>
      </c>
      <c r="AE757" s="147">
        <f t="shared" si="55"/>
        <v>363512.85982594395</v>
      </c>
      <c r="AF757" s="147">
        <f t="shared" si="55"/>
        <v>363103.46970946901</v>
      </c>
      <c r="AG757" s="148">
        <f t="shared" si="55"/>
        <v>363103.46970946901</v>
      </c>
      <c r="AH757" s="147">
        <f t="shared" si="55"/>
        <v>356143.83772939397</v>
      </c>
      <c r="AI757" s="147">
        <f t="shared" si="55"/>
        <v>355734.44761291897</v>
      </c>
      <c r="AJ757" s="148">
        <f t="shared" si="55"/>
        <v>319959.44761291897</v>
      </c>
      <c r="AK757" s="148">
        <f t="shared" si="55"/>
        <v>4269196.6439088602</v>
      </c>
      <c r="AL757" s="149">
        <f t="shared" si="55"/>
        <v>0</v>
      </c>
      <c r="AM757" s="148"/>
      <c r="AN757" s="148"/>
      <c r="AO757" s="148"/>
      <c r="AP757" s="148"/>
      <c r="AQ757" s="147">
        <f t="shared" ref="AQ757:BD757" si="56">SUM(AQ351,AQ410,AQ455)</f>
        <v>351028.46660279779</v>
      </c>
      <c r="AR757" s="147">
        <f t="shared" si="56"/>
        <v>385980.51405051642</v>
      </c>
      <c r="AS757" s="147">
        <f t="shared" si="56"/>
        <v>385980.51405051642</v>
      </c>
      <c r="AT757" s="147">
        <f t="shared" si="56"/>
        <v>386409.06087048567</v>
      </c>
      <c r="AU757" s="147">
        <f t="shared" si="56"/>
        <v>385980.51405051642</v>
      </c>
      <c r="AV757" s="147">
        <f t="shared" si="56"/>
        <v>385980.51405051642</v>
      </c>
      <c r="AW757" s="147">
        <f t="shared" si="56"/>
        <v>386409.06087048567</v>
      </c>
      <c r="AX757" s="147">
        <f t="shared" si="56"/>
        <v>385980.51405051642</v>
      </c>
      <c r="AY757" s="148">
        <f t="shared" si="56"/>
        <v>385980.51405051642</v>
      </c>
      <c r="AZ757" s="147">
        <f t="shared" si="56"/>
        <v>378695.2181110392</v>
      </c>
      <c r="BA757" s="147">
        <f t="shared" si="56"/>
        <v>378266.67129106994</v>
      </c>
      <c r="BB757" s="148">
        <f t="shared" si="56"/>
        <v>339586.74129106995</v>
      </c>
      <c r="BC757" s="148">
        <f t="shared" si="56"/>
        <v>4536278.3033400467</v>
      </c>
      <c r="BD757" s="149">
        <f t="shared" si="56"/>
        <v>0</v>
      </c>
      <c r="BE757" s="148"/>
      <c r="BF757" s="148"/>
      <c r="BG757" s="148"/>
      <c r="BH757" s="148"/>
      <c r="BI757" s="147">
        <f t="shared" ref="BI757:BV757" si="57">SUM(BI351,BI410,BI455)</f>
        <v>371310.36698409356</v>
      </c>
      <c r="BJ757" s="147">
        <f t="shared" si="57"/>
        <v>409976.51023507892</v>
      </c>
      <c r="BK757" s="147">
        <f t="shared" si="57"/>
        <v>409976.51023507892</v>
      </c>
      <c r="BL757" s="147">
        <f t="shared" si="57"/>
        <v>410424.78845964727</v>
      </c>
      <c r="BM757" s="147">
        <f t="shared" si="57"/>
        <v>409976.51023507892</v>
      </c>
      <c r="BN757" s="147">
        <f t="shared" si="57"/>
        <v>409976.51023507892</v>
      </c>
      <c r="BO757" s="147">
        <f t="shared" si="57"/>
        <v>410424.78845964727</v>
      </c>
      <c r="BP757" s="147">
        <f t="shared" si="57"/>
        <v>409976.51023507892</v>
      </c>
      <c r="BQ757" s="148">
        <f t="shared" si="57"/>
        <v>409976.51023507892</v>
      </c>
      <c r="BR757" s="147">
        <f t="shared" si="57"/>
        <v>402355.78041741741</v>
      </c>
      <c r="BS757" s="147">
        <f t="shared" si="57"/>
        <v>401907.50219284906</v>
      </c>
      <c r="BT757" s="148">
        <f t="shared" si="57"/>
        <v>360102.84059284907</v>
      </c>
      <c r="BU757" s="148">
        <f t="shared" si="57"/>
        <v>4816385.1285169758</v>
      </c>
      <c r="BV757" s="149">
        <f t="shared" si="57"/>
        <v>0</v>
      </c>
      <c r="BW757" s="148"/>
      <c r="BX757" s="148"/>
      <c r="BY757" s="148"/>
      <c r="BZ757" s="148"/>
      <c r="CA757" s="147">
        <f t="shared" ref="CA757:CN757" si="58">SUM(CA351,CA410,CA455)</f>
        <v>386770.26490852312</v>
      </c>
      <c r="CB757" s="147">
        <f t="shared" si="58"/>
        <v>426099.3077856173</v>
      </c>
      <c r="CC757" s="147">
        <f t="shared" si="58"/>
        <v>426099.3077856173</v>
      </c>
      <c r="CD757" s="147">
        <f t="shared" si="58"/>
        <v>426561.03435692267</v>
      </c>
      <c r="CE757" s="147">
        <f t="shared" si="58"/>
        <v>426099.3077856173</v>
      </c>
      <c r="CF757" s="147">
        <f t="shared" si="58"/>
        <v>426099.3077856173</v>
      </c>
      <c r="CG757" s="147">
        <f t="shared" si="58"/>
        <v>426561.03435692267</v>
      </c>
      <c r="CH757" s="147">
        <f t="shared" si="58"/>
        <v>426099.3077856173</v>
      </c>
      <c r="CI757" s="148">
        <f t="shared" si="58"/>
        <v>426099.3077856173</v>
      </c>
      <c r="CJ757" s="147">
        <f t="shared" si="58"/>
        <v>418249.95607342588</v>
      </c>
      <c r="CK757" s="147">
        <f t="shared" si="58"/>
        <v>417788.22950212052</v>
      </c>
      <c r="CL757" s="148">
        <f t="shared" si="58"/>
        <v>373475.28820612055</v>
      </c>
      <c r="CM757" s="148">
        <f t="shared" si="58"/>
        <v>5006001.6541177388</v>
      </c>
      <c r="CN757" s="149">
        <f t="shared" si="58"/>
        <v>0</v>
      </c>
      <c r="CO757" s="148"/>
      <c r="CP757" s="148"/>
      <c r="CQ757" s="148"/>
      <c r="CR757" s="148"/>
      <c r="CS757" s="147">
        <f t="shared" ref="CS757:DF757" si="59">SUM(CS351,CS410,CS455)</f>
        <v>479361.13501245098</v>
      </c>
      <c r="CT757" s="147">
        <f t="shared" si="59"/>
        <v>425041.70240311488</v>
      </c>
      <c r="CU757" s="147">
        <f t="shared" si="59"/>
        <v>425041.70240311488</v>
      </c>
      <c r="CV757" s="147">
        <f t="shared" si="59"/>
        <v>425041.70240311488</v>
      </c>
      <c r="CW757" s="147">
        <f t="shared" si="59"/>
        <v>425041.70240311488</v>
      </c>
      <c r="CX757" s="147">
        <f t="shared" si="59"/>
        <v>425041.70240311488</v>
      </c>
      <c r="CY757" s="147">
        <f t="shared" si="59"/>
        <v>425041.70240311488</v>
      </c>
      <c r="CZ757" s="147">
        <f t="shared" si="59"/>
        <v>425041.70240311488</v>
      </c>
      <c r="DA757" s="148">
        <f t="shared" si="59"/>
        <v>425041.70240311488</v>
      </c>
      <c r="DB757" s="147">
        <f t="shared" si="59"/>
        <v>416481.29177111317</v>
      </c>
      <c r="DC757" s="147">
        <f t="shared" si="59"/>
        <v>416481.29177111317</v>
      </c>
      <c r="DD757" s="148">
        <f t="shared" si="59"/>
        <v>376429.21021511318</v>
      </c>
      <c r="DE757" s="148">
        <f t="shared" si="59"/>
        <v>5089086.5479947096</v>
      </c>
      <c r="DF757" s="149">
        <f t="shared" si="59"/>
        <v>0</v>
      </c>
    </row>
    <row r="758" spans="1:110" x14ac:dyDescent="0.25">
      <c r="A758" s="162"/>
      <c r="B758" s="5" t="s">
        <v>81</v>
      </c>
      <c r="C758" s="5"/>
      <c r="D758" s="5"/>
      <c r="E758" s="5"/>
      <c r="F758" s="147">
        <f>F539</f>
        <v>1264.9100000000001</v>
      </c>
      <c r="G758" s="147">
        <f t="shared" ref="G758:Q758" si="60">G539</f>
        <v>224087.56126436783</v>
      </c>
      <c r="H758" s="147">
        <f t="shared" si="60"/>
        <v>134549.15847846086</v>
      </c>
      <c r="I758" s="147">
        <f t="shared" si="60"/>
        <v>43945.825145127506</v>
      </c>
      <c r="J758" s="147">
        <f t="shared" si="60"/>
        <v>43945.825145127506</v>
      </c>
      <c r="K758" s="147">
        <f t="shared" si="60"/>
        <v>43945.825145127506</v>
      </c>
      <c r="L758" s="147">
        <f t="shared" si="60"/>
        <v>43945.825145127506</v>
      </c>
      <c r="M758" s="147">
        <f t="shared" si="60"/>
        <v>43945.825145127506</v>
      </c>
      <c r="N758" s="147">
        <f t="shared" si="60"/>
        <v>43945.825145127506</v>
      </c>
      <c r="O758" s="147">
        <f t="shared" si="60"/>
        <v>43945.825145127506</v>
      </c>
      <c r="P758" s="147">
        <f t="shared" si="60"/>
        <v>43945.825145127506</v>
      </c>
      <c r="Q758" s="148">
        <f t="shared" si="60"/>
        <v>43945.825145127506</v>
      </c>
      <c r="R758" s="147"/>
      <c r="S758" s="147">
        <f>S539</f>
        <v>755414.05604897614</v>
      </c>
      <c r="T758" s="149">
        <f>T539</f>
        <v>0</v>
      </c>
      <c r="U758" s="148"/>
      <c r="V758" s="148"/>
      <c r="W758" s="148"/>
      <c r="X758" s="148"/>
      <c r="Y758" s="147">
        <f>Y539</f>
        <v>79111.590537792479</v>
      </c>
      <c r="Z758" s="147">
        <f t="shared" ref="Z758:AJ758" si="61">Z539</f>
        <v>79111.590537792479</v>
      </c>
      <c r="AA758" s="147">
        <f t="shared" si="61"/>
        <v>107013.65687410018</v>
      </c>
      <c r="AB758" s="147">
        <f t="shared" si="61"/>
        <v>44795.28427700678</v>
      </c>
      <c r="AC758" s="147">
        <f t="shared" si="61"/>
        <v>44795.28427700678</v>
      </c>
      <c r="AD758" s="147">
        <f t="shared" si="61"/>
        <v>44795.28427700678</v>
      </c>
      <c r="AE758" s="147">
        <f t="shared" si="61"/>
        <v>44795.28427700678</v>
      </c>
      <c r="AF758" s="147">
        <f t="shared" si="61"/>
        <v>44795.28427700678</v>
      </c>
      <c r="AG758" s="148">
        <f t="shared" si="61"/>
        <v>44795.28427700678</v>
      </c>
      <c r="AH758" s="147">
        <f t="shared" si="61"/>
        <v>44795.28427700678</v>
      </c>
      <c r="AI758" s="147">
        <f t="shared" si="61"/>
        <v>44795.28427700678</v>
      </c>
      <c r="AJ758" s="148">
        <f t="shared" si="61"/>
        <v>44795.28427700678</v>
      </c>
      <c r="AK758" s="148">
        <f>AK539</f>
        <v>668394.39644274616</v>
      </c>
      <c r="AL758" s="149">
        <f>AL539</f>
        <v>0</v>
      </c>
      <c r="AM758" s="148"/>
      <c r="AN758" s="148"/>
      <c r="AO758" s="148"/>
      <c r="AP758" s="148"/>
      <c r="AQ758" s="147">
        <f>AQ539</f>
        <v>49226.207133025047</v>
      </c>
      <c r="AR758" s="147">
        <f t="shared" ref="AR758:BA758" si="62">AR539</f>
        <v>49226.207133025047</v>
      </c>
      <c r="AS758" s="147">
        <f t="shared" si="62"/>
        <v>77663.788053671204</v>
      </c>
      <c r="AT758" s="147">
        <f t="shared" si="62"/>
        <v>39290.20113949111</v>
      </c>
      <c r="AU758" s="147">
        <f t="shared" si="62"/>
        <v>39290.20113949111</v>
      </c>
      <c r="AV758" s="147">
        <f t="shared" si="62"/>
        <v>39290.20113949111</v>
      </c>
      <c r="AW758" s="147">
        <f t="shared" si="62"/>
        <v>39290.20113949111</v>
      </c>
      <c r="AX758" s="147">
        <f t="shared" si="62"/>
        <v>39290.20113949111</v>
      </c>
      <c r="AY758" s="148">
        <f t="shared" si="62"/>
        <v>39290.20113949111</v>
      </c>
      <c r="AZ758" s="147">
        <f t="shared" si="62"/>
        <v>39290.20113949111</v>
      </c>
      <c r="BA758" s="147">
        <f t="shared" si="62"/>
        <v>39290.20113949111</v>
      </c>
      <c r="BB758" s="148">
        <f>BB539</f>
        <v>39290.20113949111</v>
      </c>
      <c r="BC758" s="148">
        <f>BC539</f>
        <v>529728.01257514127</v>
      </c>
      <c r="BD758" s="149">
        <f>BD539</f>
        <v>0</v>
      </c>
      <c r="BE758" s="148"/>
      <c r="BF758" s="148"/>
      <c r="BG758" s="148"/>
      <c r="BH758" s="148"/>
      <c r="BI758" s="147">
        <f>BI539</f>
        <v>50690.243347015807</v>
      </c>
      <c r="BJ758" s="147">
        <f t="shared" ref="BJ758:BT758" si="63">BJ539</f>
        <v>50690.243347015807</v>
      </c>
      <c r="BK758" s="147">
        <f t="shared" si="63"/>
        <v>79663.338852000423</v>
      </c>
      <c r="BL758" s="147">
        <f t="shared" si="63"/>
        <v>40138.544330394914</v>
      </c>
      <c r="BM758" s="147">
        <f t="shared" si="63"/>
        <v>40138.544330394914</v>
      </c>
      <c r="BN758" s="147">
        <f t="shared" si="63"/>
        <v>40138.544330394914</v>
      </c>
      <c r="BO758" s="147">
        <f t="shared" si="63"/>
        <v>40138.544330394914</v>
      </c>
      <c r="BP758" s="147">
        <f t="shared" si="63"/>
        <v>40138.544330394914</v>
      </c>
      <c r="BQ758" s="148">
        <f t="shared" si="63"/>
        <v>40138.544330394914</v>
      </c>
      <c r="BR758" s="147">
        <f t="shared" si="63"/>
        <v>40138.544330394914</v>
      </c>
      <c r="BS758" s="147">
        <f t="shared" si="63"/>
        <v>40138.544330394914</v>
      </c>
      <c r="BT758" s="148">
        <f t="shared" si="63"/>
        <v>40138.544330394914</v>
      </c>
      <c r="BU758" s="148">
        <f>BU539</f>
        <v>542290.72451958631</v>
      </c>
      <c r="BV758" s="149">
        <f>BV539</f>
        <v>0</v>
      </c>
      <c r="BW758" s="148"/>
      <c r="BX758" s="148"/>
      <c r="BY758" s="148"/>
      <c r="BZ758" s="148"/>
      <c r="CA758" s="147">
        <f>CA539</f>
        <v>52148.200647426274</v>
      </c>
      <c r="CB758" s="147">
        <f t="shared" ref="CB758:CL758" si="64">CB539</f>
        <v>52148.200647426274</v>
      </c>
      <c r="CC758" s="147">
        <f t="shared" si="64"/>
        <v>81608.127592718578</v>
      </c>
      <c r="CD758" s="147">
        <f t="shared" si="64"/>
        <v>40897.589235464911</v>
      </c>
      <c r="CE758" s="147">
        <f t="shared" si="64"/>
        <v>40897.589235464911</v>
      </c>
      <c r="CF758" s="147">
        <f t="shared" si="64"/>
        <v>40897.589235464911</v>
      </c>
      <c r="CG758" s="147">
        <f t="shared" si="64"/>
        <v>40897.589235464911</v>
      </c>
      <c r="CH758" s="147">
        <f t="shared" si="64"/>
        <v>40897.589235464911</v>
      </c>
      <c r="CI758" s="148">
        <f t="shared" si="64"/>
        <v>40897.589235464911</v>
      </c>
      <c r="CJ758" s="147">
        <f t="shared" si="64"/>
        <v>40897.589235464911</v>
      </c>
      <c r="CK758" s="147">
        <f t="shared" si="64"/>
        <v>40897.589235464911</v>
      </c>
      <c r="CL758" s="148">
        <f t="shared" si="64"/>
        <v>40897.589235464911</v>
      </c>
      <c r="CM758" s="148">
        <f>CM539</f>
        <v>553982.83200675528</v>
      </c>
      <c r="CN758" s="149">
        <f>CN539</f>
        <v>0</v>
      </c>
      <c r="CO758" s="148"/>
      <c r="CP758" s="148"/>
      <c r="CQ758" s="148"/>
      <c r="CR758" s="148"/>
      <c r="CS758" s="147">
        <f>CS539</f>
        <v>53712.646666849061</v>
      </c>
      <c r="CT758" s="147">
        <f t="shared" ref="CT758:DD758" si="65">CT539</f>
        <v>53712.646666849061</v>
      </c>
      <c r="CU758" s="147">
        <f t="shared" si="65"/>
        <v>84056.37142050016</v>
      </c>
      <c r="CV758" s="147">
        <f t="shared" si="65"/>
        <v>42124.516912528859</v>
      </c>
      <c r="CW758" s="147">
        <f t="shared" si="65"/>
        <v>42124.516912528859</v>
      </c>
      <c r="CX758" s="147">
        <f t="shared" si="65"/>
        <v>42124.516912528859</v>
      </c>
      <c r="CY758" s="147">
        <f t="shared" si="65"/>
        <v>42124.516912528859</v>
      </c>
      <c r="CZ758" s="147">
        <f t="shared" si="65"/>
        <v>42124.516912528859</v>
      </c>
      <c r="DA758" s="148">
        <f t="shared" si="65"/>
        <v>42124.516912528859</v>
      </c>
      <c r="DB758" s="147">
        <f t="shared" si="65"/>
        <v>42124.516912528859</v>
      </c>
      <c r="DC758" s="147">
        <f t="shared" si="65"/>
        <v>42124.516912528859</v>
      </c>
      <c r="DD758" s="148">
        <f t="shared" si="65"/>
        <v>42124.516912528859</v>
      </c>
      <c r="DE758" s="148">
        <f>DE539</f>
        <v>570602.31696695799</v>
      </c>
      <c r="DF758" s="149">
        <f>DF539</f>
        <v>0</v>
      </c>
    </row>
    <row r="759" spans="1:110" x14ac:dyDescent="0.25">
      <c r="A759" s="162"/>
      <c r="B759" s="5" t="s">
        <v>82</v>
      </c>
      <c r="C759" s="5"/>
      <c r="D759" s="5"/>
      <c r="E759" s="5"/>
      <c r="F759" s="147">
        <f>F728</f>
        <v>25559.530000000002</v>
      </c>
      <c r="G759" s="147">
        <f t="shared" ref="G759:Q759" si="66">G728</f>
        <v>223276.77520971058</v>
      </c>
      <c r="H759" s="147">
        <f t="shared" si="66"/>
        <v>154125.72191518929</v>
      </c>
      <c r="I759" s="147">
        <f t="shared" si="66"/>
        <v>154125.72191518929</v>
      </c>
      <c r="J759" s="147">
        <f t="shared" si="66"/>
        <v>154125.72191518929</v>
      </c>
      <c r="K759" s="147">
        <f t="shared" si="66"/>
        <v>154125.72191518929</v>
      </c>
      <c r="L759" s="147">
        <f t="shared" si="66"/>
        <v>154125.72191518929</v>
      </c>
      <c r="M759" s="147">
        <f t="shared" si="66"/>
        <v>154832.66591518928</v>
      </c>
      <c r="N759" s="147">
        <f t="shared" si="66"/>
        <v>181872.89501518931</v>
      </c>
      <c r="O759" s="147">
        <f t="shared" si="66"/>
        <v>163280.56361518928</v>
      </c>
      <c r="P759" s="147">
        <f t="shared" si="66"/>
        <v>163280.56361518928</v>
      </c>
      <c r="Q759" s="148">
        <f t="shared" si="66"/>
        <v>177370.9701439249</v>
      </c>
      <c r="R759" s="147"/>
      <c r="S759" s="147">
        <f>S728</f>
        <v>1860102.5730903388</v>
      </c>
      <c r="T759" s="149">
        <f>T728</f>
        <v>0</v>
      </c>
      <c r="U759" s="148"/>
      <c r="V759" s="148"/>
      <c r="W759" s="148"/>
      <c r="X759" s="148"/>
      <c r="Y759" s="147">
        <f>Y728</f>
        <v>130236.6368421332</v>
      </c>
      <c r="Z759" s="147">
        <f t="shared" ref="Z759:AJ759" si="67">Z728</f>
        <v>145318.04071159489</v>
      </c>
      <c r="AA759" s="147">
        <f t="shared" si="67"/>
        <v>204617.83703255942</v>
      </c>
      <c r="AB759" s="147">
        <f t="shared" si="67"/>
        <v>204422.44476450386</v>
      </c>
      <c r="AC759" s="147">
        <f t="shared" si="67"/>
        <v>204227.0524964483</v>
      </c>
      <c r="AD759" s="147">
        <f t="shared" si="67"/>
        <v>204031.66022839272</v>
      </c>
      <c r="AE759" s="147">
        <f t="shared" si="67"/>
        <v>203836.26796033717</v>
      </c>
      <c r="AF759" s="147">
        <f t="shared" si="67"/>
        <v>207694.43934428162</v>
      </c>
      <c r="AG759" s="148">
        <f t="shared" si="67"/>
        <v>217248.49677680183</v>
      </c>
      <c r="AH759" s="147">
        <f t="shared" si="67"/>
        <v>207394.2552012513</v>
      </c>
      <c r="AI759" s="147">
        <f t="shared" si="67"/>
        <v>207198.86293319575</v>
      </c>
      <c r="AJ759" s="148">
        <f t="shared" si="67"/>
        <v>203262.39316996778</v>
      </c>
      <c r="AK759" s="148">
        <f>AK728</f>
        <v>2339488.3874614681</v>
      </c>
      <c r="AL759" s="149">
        <f>AL728</f>
        <v>0</v>
      </c>
      <c r="AM759" s="148"/>
      <c r="AN759" s="148"/>
      <c r="AO759" s="148"/>
      <c r="AP759" s="148"/>
      <c r="AQ759" s="147">
        <f>AQ728</f>
        <v>127184.08460633694</v>
      </c>
      <c r="AR759" s="147">
        <f t="shared" ref="AR759:BA759" si="68">AR728</f>
        <v>144473.68996460212</v>
      </c>
      <c r="AS759" s="147">
        <f t="shared" si="68"/>
        <v>203297.35866868348</v>
      </c>
      <c r="AT759" s="147">
        <f t="shared" si="68"/>
        <v>203101.96376993347</v>
      </c>
      <c r="AU759" s="147">
        <f t="shared" si="68"/>
        <v>202906.56887118347</v>
      </c>
      <c r="AV759" s="147">
        <f t="shared" si="68"/>
        <v>202711.17397243346</v>
      </c>
      <c r="AW759" s="147">
        <f t="shared" si="68"/>
        <v>202515.77907368346</v>
      </c>
      <c r="AX759" s="147">
        <f t="shared" si="68"/>
        <v>208112.54070228254</v>
      </c>
      <c r="AY759" s="148">
        <f t="shared" si="68"/>
        <v>201323.17816759655</v>
      </c>
      <c r="AZ759" s="147">
        <f t="shared" si="68"/>
        <v>201009.08439375457</v>
      </c>
      <c r="BA759" s="147">
        <f t="shared" si="68"/>
        <v>200813.68949500457</v>
      </c>
      <c r="BB759" s="148">
        <f>BB728</f>
        <v>196764.98477622701</v>
      </c>
      <c r="BC759" s="148">
        <f>BC728</f>
        <v>2294214.0964617217</v>
      </c>
      <c r="BD759" s="149">
        <f>BD728</f>
        <v>0</v>
      </c>
      <c r="BE759" s="148"/>
      <c r="BF759" s="148"/>
      <c r="BG759" s="148"/>
      <c r="BH759" s="148"/>
      <c r="BI759" s="147">
        <f>BI728</f>
        <v>127362.40694613742</v>
      </c>
      <c r="BJ759" s="147">
        <f t="shared" ref="BJ759:BT759" si="69">BJ728</f>
        <v>144885.52171613832</v>
      </c>
      <c r="BK759" s="147">
        <f t="shared" si="69"/>
        <v>203572.56492717381</v>
      </c>
      <c r="BL759" s="147">
        <f t="shared" si="69"/>
        <v>203377.1700284238</v>
      </c>
      <c r="BM759" s="147">
        <f t="shared" si="69"/>
        <v>203181.7751296738</v>
      </c>
      <c r="BN759" s="147">
        <f t="shared" si="69"/>
        <v>202986.38023092379</v>
      </c>
      <c r="BO759" s="147">
        <f t="shared" si="69"/>
        <v>202790.98533217382</v>
      </c>
      <c r="BP759" s="147">
        <f t="shared" si="69"/>
        <v>208407.37275828948</v>
      </c>
      <c r="BQ759" s="148">
        <f t="shared" si="69"/>
        <v>249383.43748798245</v>
      </c>
      <c r="BR759" s="147">
        <f t="shared" si="69"/>
        <v>217220.12769537495</v>
      </c>
      <c r="BS759" s="147">
        <f t="shared" si="69"/>
        <v>217024.73279662494</v>
      </c>
      <c r="BT759" s="148">
        <f t="shared" si="69"/>
        <v>212860.42878324652</v>
      </c>
      <c r="BU759" s="148">
        <f>BU728</f>
        <v>2393052.9038321637</v>
      </c>
      <c r="BV759" s="149">
        <f>BV728</f>
        <v>0</v>
      </c>
      <c r="BW759" s="148"/>
      <c r="BX759" s="148"/>
      <c r="BY759" s="148"/>
      <c r="BZ759" s="148"/>
      <c r="CA759" s="147">
        <f>CA728</f>
        <v>133376.56673763241</v>
      </c>
      <c r="CB759" s="147">
        <f t="shared" ref="CB759:CL759" si="70">CB728</f>
        <v>157011.1080088442</v>
      </c>
      <c r="CC759" s="147">
        <f t="shared" si="70"/>
        <v>213744.71022240771</v>
      </c>
      <c r="CD759" s="147">
        <f t="shared" si="70"/>
        <v>213549.31532365771</v>
      </c>
      <c r="CE759" s="147">
        <f t="shared" si="70"/>
        <v>213353.92042490773</v>
      </c>
      <c r="CF759" s="147">
        <f t="shared" si="70"/>
        <v>213158.52552615773</v>
      </c>
      <c r="CG759" s="147">
        <f t="shared" si="70"/>
        <v>212963.13062740772</v>
      </c>
      <c r="CH759" s="147">
        <f t="shared" si="70"/>
        <v>224333.74273441773</v>
      </c>
      <c r="CI759" s="148">
        <f t="shared" si="70"/>
        <v>165010.51408865151</v>
      </c>
      <c r="CJ759" s="147">
        <f t="shared" si="70"/>
        <v>195237.89179454345</v>
      </c>
      <c r="CK759" s="147">
        <f t="shared" si="70"/>
        <v>195042.49689579345</v>
      </c>
      <c r="CL759" s="148">
        <f t="shared" si="70"/>
        <v>190759.1256089762</v>
      </c>
      <c r="CM759" s="148">
        <f>CM728</f>
        <v>2327541.0479933964</v>
      </c>
      <c r="CN759" s="149">
        <f>CN728</f>
        <v>0</v>
      </c>
      <c r="CO759" s="148"/>
      <c r="CP759" s="148"/>
      <c r="CQ759" s="148"/>
      <c r="CR759" s="148"/>
      <c r="CS759" s="147">
        <f>CS728</f>
        <v>128238.54299626555</v>
      </c>
      <c r="CT759" s="147">
        <f t="shared" ref="CT759:DD759" si="71">CT728</f>
        <v>146960.29797231784</v>
      </c>
      <c r="CU759" s="147">
        <f t="shared" si="71"/>
        <v>209479.21785067301</v>
      </c>
      <c r="CV759" s="147">
        <f t="shared" si="71"/>
        <v>209479.21785067301</v>
      </c>
      <c r="CW759" s="147">
        <f t="shared" si="71"/>
        <v>209479.21785067301</v>
      </c>
      <c r="CX759" s="147">
        <f t="shared" si="71"/>
        <v>209479.21785067301</v>
      </c>
      <c r="CY759" s="147">
        <f t="shared" si="71"/>
        <v>209479.21785067301</v>
      </c>
      <c r="CZ759" s="147">
        <f t="shared" si="71"/>
        <v>215569.1257875975</v>
      </c>
      <c r="DA759" s="148">
        <f t="shared" si="71"/>
        <v>209928.34378653287</v>
      </c>
      <c r="DB759" s="147">
        <f t="shared" si="71"/>
        <v>208952.27005852357</v>
      </c>
      <c r="DC759" s="147">
        <f t="shared" si="71"/>
        <v>208952.27005852357</v>
      </c>
      <c r="DD759" s="148">
        <f t="shared" si="71"/>
        <v>204741.65437881427</v>
      </c>
      <c r="DE759" s="148">
        <f>DE728</f>
        <v>2370738.5942919408</v>
      </c>
      <c r="DF759" s="149">
        <f>DF728</f>
        <v>0</v>
      </c>
    </row>
    <row r="760" spans="1:110" x14ac:dyDescent="0.25">
      <c r="A760" s="162"/>
      <c r="B760" s="5" t="s">
        <v>83</v>
      </c>
      <c r="C760" s="5"/>
      <c r="D760" s="5"/>
      <c r="E760" s="5"/>
      <c r="F760" s="147">
        <f>F754</f>
        <v>8625</v>
      </c>
      <c r="G760" s="147">
        <f t="shared" ref="G760:Q760" si="72">G754</f>
        <v>3333960.2500000005</v>
      </c>
      <c r="H760" s="147">
        <f t="shared" si="72"/>
        <v>1934198.4833333334</v>
      </c>
      <c r="I760" s="147">
        <f t="shared" si="72"/>
        <v>535228.66666666663</v>
      </c>
      <c r="J760" s="147">
        <f t="shared" si="72"/>
        <v>9416.6666666666661</v>
      </c>
      <c r="K760" s="147">
        <f t="shared" si="72"/>
        <v>9416.6666666666661</v>
      </c>
      <c r="L760" s="147">
        <f t="shared" si="72"/>
        <v>0</v>
      </c>
      <c r="M760" s="147">
        <f t="shared" si="72"/>
        <v>0</v>
      </c>
      <c r="N760" s="147">
        <f t="shared" si="72"/>
        <v>0</v>
      </c>
      <c r="O760" s="147">
        <f t="shared" si="72"/>
        <v>0</v>
      </c>
      <c r="P760" s="311">
        <f t="shared" si="72"/>
        <v>1500000</v>
      </c>
      <c r="Q760" s="155">
        <f t="shared" si="72"/>
        <v>1500000</v>
      </c>
      <c r="R760" s="147"/>
      <c r="S760" s="147">
        <f>S754</f>
        <v>8830845.4499999993</v>
      </c>
      <c r="T760" s="149">
        <f>T754</f>
        <v>-0.28333333320915699</v>
      </c>
      <c r="U760" s="148"/>
      <c r="V760" s="148"/>
      <c r="W760" s="148"/>
      <c r="X760" s="148"/>
      <c r="Y760" s="147">
        <f>Y754</f>
        <v>0</v>
      </c>
      <c r="Z760" s="147">
        <f t="shared" ref="Z760:AJ760" si="73">Z754</f>
        <v>0</v>
      </c>
      <c r="AA760" s="147">
        <f t="shared" si="73"/>
        <v>0</v>
      </c>
      <c r="AB760" s="147">
        <f t="shared" si="73"/>
        <v>0</v>
      </c>
      <c r="AC760" s="147">
        <f t="shared" si="73"/>
        <v>0</v>
      </c>
      <c r="AD760" s="147">
        <f t="shared" si="73"/>
        <v>0</v>
      </c>
      <c r="AE760" s="147">
        <f t="shared" si="73"/>
        <v>0</v>
      </c>
      <c r="AF760" s="147">
        <f t="shared" si="73"/>
        <v>0</v>
      </c>
      <c r="AG760" s="148">
        <f t="shared" si="73"/>
        <v>0</v>
      </c>
      <c r="AH760" s="147">
        <f t="shared" si="73"/>
        <v>0</v>
      </c>
      <c r="AI760" s="147">
        <f t="shared" si="73"/>
        <v>0</v>
      </c>
      <c r="AJ760" s="148">
        <f t="shared" si="73"/>
        <v>0</v>
      </c>
      <c r="AK760" s="148">
        <f>AK754</f>
        <v>0</v>
      </c>
      <c r="AL760" s="149">
        <f>AL754</f>
        <v>0</v>
      </c>
      <c r="AM760" s="148"/>
      <c r="AN760" s="148"/>
      <c r="AO760" s="148"/>
      <c r="AP760" s="148"/>
      <c r="AQ760" s="147">
        <f>AQ754</f>
        <v>0</v>
      </c>
      <c r="AR760" s="147">
        <f t="shared" ref="AR760:BA760" si="74">AR754</f>
        <v>0</v>
      </c>
      <c r="AS760" s="147">
        <f t="shared" si="74"/>
        <v>0</v>
      </c>
      <c r="AT760" s="147">
        <f t="shared" si="74"/>
        <v>0</v>
      </c>
      <c r="AU760" s="147">
        <f t="shared" si="74"/>
        <v>0</v>
      </c>
      <c r="AV760" s="147">
        <f t="shared" si="74"/>
        <v>0</v>
      </c>
      <c r="AW760" s="147">
        <f t="shared" si="74"/>
        <v>0</v>
      </c>
      <c r="AX760" s="147">
        <f t="shared" si="74"/>
        <v>0</v>
      </c>
      <c r="AY760" s="148">
        <f t="shared" si="74"/>
        <v>0</v>
      </c>
      <c r="AZ760" s="147">
        <f t="shared" si="74"/>
        <v>0</v>
      </c>
      <c r="BA760" s="147">
        <f t="shared" si="74"/>
        <v>0</v>
      </c>
      <c r="BB760" s="148">
        <f>BB754</f>
        <v>0</v>
      </c>
      <c r="BC760" s="148">
        <f>BC754</f>
        <v>0</v>
      </c>
      <c r="BD760" s="149">
        <f>BD754</f>
        <v>0</v>
      </c>
      <c r="BE760" s="148"/>
      <c r="BF760" s="148"/>
      <c r="BG760" s="148"/>
      <c r="BH760" s="148"/>
      <c r="BI760" s="147">
        <f>BI754</f>
        <v>0</v>
      </c>
      <c r="BJ760" s="147">
        <f t="shared" ref="BJ760:BT760" si="75">BJ754</f>
        <v>0</v>
      </c>
      <c r="BK760" s="147">
        <f t="shared" si="75"/>
        <v>0</v>
      </c>
      <c r="BL760" s="147">
        <f t="shared" si="75"/>
        <v>0</v>
      </c>
      <c r="BM760" s="147">
        <f t="shared" si="75"/>
        <v>0</v>
      </c>
      <c r="BN760" s="147">
        <f t="shared" si="75"/>
        <v>0</v>
      </c>
      <c r="BO760" s="147">
        <f t="shared" si="75"/>
        <v>0</v>
      </c>
      <c r="BP760" s="147">
        <f t="shared" si="75"/>
        <v>0</v>
      </c>
      <c r="BQ760" s="148">
        <f t="shared" si="75"/>
        <v>0</v>
      </c>
      <c r="BR760" s="147">
        <f t="shared" si="75"/>
        <v>0</v>
      </c>
      <c r="BS760" s="147">
        <f t="shared" si="75"/>
        <v>0</v>
      </c>
      <c r="BT760" s="148">
        <f t="shared" si="75"/>
        <v>0</v>
      </c>
      <c r="BU760" s="148">
        <f>BU754</f>
        <v>0</v>
      </c>
      <c r="BV760" s="149">
        <f>BV754</f>
        <v>0</v>
      </c>
      <c r="BW760" s="148"/>
      <c r="BX760" s="148"/>
      <c r="BY760" s="148"/>
      <c r="BZ760" s="148"/>
      <c r="CA760" s="147">
        <f>CA754</f>
        <v>0</v>
      </c>
      <c r="CB760" s="147">
        <f t="shared" ref="CB760:CL760" si="76">CB754</f>
        <v>0</v>
      </c>
      <c r="CC760" s="147">
        <f t="shared" si="76"/>
        <v>0</v>
      </c>
      <c r="CD760" s="147">
        <f t="shared" si="76"/>
        <v>0</v>
      </c>
      <c r="CE760" s="147">
        <f t="shared" si="76"/>
        <v>0</v>
      </c>
      <c r="CF760" s="147">
        <f t="shared" si="76"/>
        <v>0</v>
      </c>
      <c r="CG760" s="147">
        <f t="shared" si="76"/>
        <v>0</v>
      </c>
      <c r="CH760" s="147">
        <f t="shared" si="76"/>
        <v>0</v>
      </c>
      <c r="CI760" s="148">
        <f t="shared" si="76"/>
        <v>0</v>
      </c>
      <c r="CJ760" s="147">
        <f t="shared" si="76"/>
        <v>0</v>
      </c>
      <c r="CK760" s="147">
        <f t="shared" si="76"/>
        <v>0</v>
      </c>
      <c r="CL760" s="148">
        <f t="shared" si="76"/>
        <v>0</v>
      </c>
      <c r="CM760" s="148">
        <f>CM754</f>
        <v>0</v>
      </c>
      <c r="CN760" s="149">
        <f>CN754</f>
        <v>0</v>
      </c>
      <c r="CO760" s="148"/>
      <c r="CP760" s="148"/>
      <c r="CQ760" s="148"/>
      <c r="CR760" s="148"/>
      <c r="CS760" s="147">
        <f>CS754</f>
        <v>0</v>
      </c>
      <c r="CT760" s="147">
        <f t="shared" ref="CT760:DD760" si="77">CT754</f>
        <v>0</v>
      </c>
      <c r="CU760" s="147">
        <f t="shared" si="77"/>
        <v>0</v>
      </c>
      <c r="CV760" s="147">
        <f t="shared" si="77"/>
        <v>0</v>
      </c>
      <c r="CW760" s="147">
        <f t="shared" si="77"/>
        <v>0</v>
      </c>
      <c r="CX760" s="147">
        <f t="shared" si="77"/>
        <v>0</v>
      </c>
      <c r="CY760" s="147">
        <f t="shared" si="77"/>
        <v>0</v>
      </c>
      <c r="CZ760" s="147">
        <f t="shared" si="77"/>
        <v>0</v>
      </c>
      <c r="DA760" s="148">
        <f t="shared" si="77"/>
        <v>0</v>
      </c>
      <c r="DB760" s="147">
        <f t="shared" si="77"/>
        <v>0</v>
      </c>
      <c r="DC760" s="147">
        <f t="shared" si="77"/>
        <v>0</v>
      </c>
      <c r="DD760" s="148">
        <f t="shared" si="77"/>
        <v>0</v>
      </c>
      <c r="DE760" s="148">
        <f>DE754</f>
        <v>0</v>
      </c>
      <c r="DF760" s="149">
        <f>DF754</f>
        <v>0</v>
      </c>
    </row>
    <row r="761" spans="1:110" ht="12.75" hidden="1" customHeight="1" x14ac:dyDescent="0.25">
      <c r="A761" s="5"/>
      <c r="B761" s="5"/>
      <c r="C761" s="5"/>
      <c r="D761" s="5"/>
      <c r="E761" s="5"/>
      <c r="F761" s="147"/>
      <c r="G761" s="147"/>
      <c r="H761" s="147"/>
      <c r="I761" s="147"/>
      <c r="J761" s="147"/>
      <c r="K761" s="147"/>
      <c r="L761" s="147"/>
      <c r="M761" s="147"/>
      <c r="N761" s="147"/>
      <c r="O761" s="147"/>
      <c r="P761" s="311"/>
      <c r="Q761" s="155"/>
      <c r="R761" s="147"/>
      <c r="S761" s="147"/>
      <c r="T761" s="149"/>
      <c r="U761" s="148"/>
      <c r="V761" s="148"/>
      <c r="W761" s="148"/>
      <c r="X761" s="148"/>
      <c r="Y761" s="147"/>
      <c r="Z761" s="147"/>
      <c r="AA761" s="147"/>
      <c r="AB761" s="147"/>
      <c r="AC761" s="147"/>
      <c r="AD761" s="147"/>
      <c r="AE761" s="147"/>
      <c r="AF761" s="147"/>
      <c r="AG761" s="148"/>
      <c r="AH761" s="147"/>
      <c r="AI761" s="147"/>
      <c r="AJ761" s="148"/>
      <c r="AK761" s="148"/>
      <c r="AL761" s="149"/>
      <c r="AM761" s="148"/>
      <c r="AN761" s="148"/>
      <c r="AO761" s="148"/>
      <c r="AP761" s="148"/>
      <c r="AQ761" s="147"/>
      <c r="AR761" s="147"/>
      <c r="AS761" s="147"/>
      <c r="AT761" s="147"/>
      <c r="AU761" s="147"/>
      <c r="AV761" s="147"/>
      <c r="AW761" s="147"/>
      <c r="AX761" s="147"/>
      <c r="AY761" s="148"/>
      <c r="AZ761" s="147"/>
      <c r="BA761" s="147"/>
      <c r="BB761" s="148"/>
      <c r="BC761" s="148"/>
      <c r="BD761" s="149"/>
      <c r="BE761" s="148"/>
      <c r="BF761" s="148"/>
      <c r="BG761" s="148"/>
      <c r="BH761" s="148"/>
      <c r="BI761" s="147"/>
      <c r="BJ761" s="147"/>
      <c r="BK761" s="147"/>
      <c r="BL761" s="147"/>
      <c r="BM761" s="147"/>
      <c r="BN761" s="147"/>
      <c r="BO761" s="147"/>
      <c r="BP761" s="147"/>
      <c r="BQ761" s="148"/>
      <c r="BR761" s="147"/>
      <c r="BS761" s="147"/>
      <c r="BT761" s="148"/>
      <c r="BU761" s="148"/>
      <c r="BV761" s="149"/>
      <c r="BW761" s="148"/>
      <c r="BX761" s="148"/>
      <c r="BY761" s="148"/>
      <c r="BZ761" s="148"/>
      <c r="CA761" s="147"/>
      <c r="CB761" s="147"/>
      <c r="CC761" s="147"/>
      <c r="CD761" s="147"/>
      <c r="CE761" s="147"/>
      <c r="CF761" s="147"/>
      <c r="CG761" s="147"/>
      <c r="CH761" s="147"/>
      <c r="CI761" s="148"/>
      <c r="CJ761" s="147"/>
      <c r="CK761" s="147"/>
      <c r="CL761" s="148"/>
      <c r="CM761" s="148"/>
      <c r="CN761" s="149"/>
      <c r="CO761" s="148"/>
      <c r="CP761" s="148"/>
      <c r="CQ761" s="148"/>
      <c r="CR761" s="148"/>
      <c r="CS761" s="147"/>
      <c r="CT761" s="147"/>
      <c r="CU761" s="147"/>
      <c r="CV761" s="147"/>
      <c r="CW761" s="147"/>
      <c r="CX761" s="147"/>
      <c r="CY761" s="147"/>
      <c r="CZ761" s="147"/>
      <c r="DA761" s="148"/>
      <c r="DB761" s="147"/>
      <c r="DC761" s="147"/>
      <c r="DD761" s="148"/>
      <c r="DE761" s="148"/>
      <c r="DF761" s="149"/>
    </row>
    <row r="762" spans="1:110" ht="13" x14ac:dyDescent="0.3">
      <c r="A762" s="5"/>
      <c r="B762" s="145" t="s">
        <v>22</v>
      </c>
      <c r="C762" s="145"/>
      <c r="D762" s="145"/>
      <c r="E762" s="145"/>
      <c r="F762" s="146">
        <f>SUM(F757:F760)</f>
        <v>103627.49</v>
      </c>
      <c r="G762" s="146">
        <f t="shared" ref="G762:Q762" si="78">SUM(G757:G760)</f>
        <v>4167166.1738167666</v>
      </c>
      <c r="H762" s="146">
        <f t="shared" si="78"/>
        <v>2527198.5237175911</v>
      </c>
      <c r="I762" s="146">
        <f t="shared" si="78"/>
        <v>1037599.798214189</v>
      </c>
      <c r="J762" s="146">
        <f t="shared" si="78"/>
        <v>511453.85495927453</v>
      </c>
      <c r="K762" s="146">
        <f t="shared" si="78"/>
        <v>511453.85495927453</v>
      </c>
      <c r="L762" s="146">
        <f t="shared" si="78"/>
        <v>502371.13154752238</v>
      </c>
      <c r="M762" s="146">
        <f t="shared" si="78"/>
        <v>502744.1322926078</v>
      </c>
      <c r="N762" s="146">
        <f t="shared" si="78"/>
        <v>529784.36139260791</v>
      </c>
      <c r="O762" s="146">
        <f t="shared" si="78"/>
        <v>505515.41302252247</v>
      </c>
      <c r="P762" s="312">
        <f t="shared" si="78"/>
        <v>2005181.4697676077</v>
      </c>
      <c r="Q762" s="313">
        <f t="shared" si="78"/>
        <v>1990246.8762963433</v>
      </c>
      <c r="R762" s="146"/>
      <c r="S762" s="146">
        <f>ROUND(SUM(S757:S760),2)</f>
        <v>14894342.800000001</v>
      </c>
      <c r="T762" s="137">
        <f>ROUND(SUM(T757:T760),2)</f>
        <v>-0.28000000000000003</v>
      </c>
      <c r="U762" s="135"/>
      <c r="V762" s="135"/>
      <c r="W762" s="135"/>
      <c r="X762" s="135"/>
      <c r="Y762" s="146">
        <f t="shared" ref="Y762:AJ762" si="79">SUM(Y757:Y760)</f>
        <v>541060.60042485083</v>
      </c>
      <c r="Z762" s="146">
        <f t="shared" si="79"/>
        <v>587533.1009588564</v>
      </c>
      <c r="AA762" s="146">
        <f t="shared" si="79"/>
        <v>674734.96361612866</v>
      </c>
      <c r="AB762" s="146">
        <f t="shared" si="79"/>
        <v>612730.58886745456</v>
      </c>
      <c r="AC762" s="146">
        <f t="shared" si="79"/>
        <v>612125.80648292403</v>
      </c>
      <c r="AD762" s="146">
        <f t="shared" si="79"/>
        <v>611930.41421486845</v>
      </c>
      <c r="AE762" s="146">
        <f t="shared" si="79"/>
        <v>612144.4120632878</v>
      </c>
      <c r="AF762" s="146">
        <f t="shared" si="79"/>
        <v>615593.19333075732</v>
      </c>
      <c r="AG762" s="135">
        <f t="shared" si="79"/>
        <v>625147.25076327752</v>
      </c>
      <c r="AH762" s="146">
        <f t="shared" si="79"/>
        <v>608333.37720765197</v>
      </c>
      <c r="AI762" s="146">
        <f t="shared" si="79"/>
        <v>607728.59482312156</v>
      </c>
      <c r="AJ762" s="135">
        <f t="shared" si="79"/>
        <v>568017.12505989359</v>
      </c>
      <c r="AK762" s="135">
        <f>ROUND(SUM(AK757:AK760),2)</f>
        <v>7277079.4299999997</v>
      </c>
      <c r="AL762" s="137">
        <f>ROUND(SUM(AL757:AL760),2)</f>
        <v>0</v>
      </c>
      <c r="AM762" s="135"/>
      <c r="AN762" s="135"/>
      <c r="AO762" s="135"/>
      <c r="AP762" s="135"/>
      <c r="AQ762" s="146">
        <f>SUM(AQ757:AQ760)</f>
        <v>527438.7583421598</v>
      </c>
      <c r="AR762" s="146">
        <f>SUM(AR757:AR760)</f>
        <v>579680.41114814358</v>
      </c>
      <c r="AS762" s="146">
        <f t="shared" ref="AS762:BA762" si="80">SUM(AS757:AS760)</f>
        <v>666941.66077287111</v>
      </c>
      <c r="AT762" s="146">
        <f t="shared" si="80"/>
        <v>628801.22577991022</v>
      </c>
      <c r="AU762" s="146">
        <f t="shared" si="80"/>
        <v>628177.28406119102</v>
      </c>
      <c r="AV762" s="146">
        <f t="shared" si="80"/>
        <v>627981.88916244102</v>
      </c>
      <c r="AW762" s="146">
        <f t="shared" si="80"/>
        <v>628215.04108366021</v>
      </c>
      <c r="AX762" s="146">
        <f t="shared" si="80"/>
        <v>633383.25589229004</v>
      </c>
      <c r="AY762" s="135">
        <f t="shared" si="80"/>
        <v>626593.89335760404</v>
      </c>
      <c r="AZ762" s="146">
        <f t="shared" si="80"/>
        <v>618994.50364428491</v>
      </c>
      <c r="BA762" s="146">
        <f t="shared" si="80"/>
        <v>618370.56192556559</v>
      </c>
      <c r="BB762" s="135">
        <f>SUM(BB757:BB760)</f>
        <v>575641.9272067881</v>
      </c>
      <c r="BC762" s="135">
        <f>ROUND(SUM(BC757:BC760),2)</f>
        <v>7360220.4100000001</v>
      </c>
      <c r="BD762" s="137">
        <f>ROUND(SUM(BD757:BD760),2)</f>
        <v>0</v>
      </c>
      <c r="BE762" s="135"/>
      <c r="BF762" s="135"/>
      <c r="BG762" s="135"/>
      <c r="BH762" s="135"/>
      <c r="BI762" s="146">
        <f>SUM(BI757:BI760)</f>
        <v>549363.01727724681</v>
      </c>
      <c r="BJ762" s="146">
        <f t="shared" ref="BJ762:BT762" si="81">SUM(BJ757:BJ760)</f>
        <v>605552.27529823303</v>
      </c>
      <c r="BK762" s="146">
        <f t="shared" si="81"/>
        <v>693212.41401425318</v>
      </c>
      <c r="BL762" s="146">
        <f t="shared" si="81"/>
        <v>653940.50281846593</v>
      </c>
      <c r="BM762" s="146">
        <f t="shared" si="81"/>
        <v>653296.82969514758</v>
      </c>
      <c r="BN762" s="146">
        <f t="shared" si="81"/>
        <v>653101.43479639757</v>
      </c>
      <c r="BO762" s="146">
        <f t="shared" si="81"/>
        <v>653354.31812221603</v>
      </c>
      <c r="BP762" s="146">
        <f t="shared" si="81"/>
        <v>658522.42732376326</v>
      </c>
      <c r="BQ762" s="135">
        <f t="shared" si="81"/>
        <v>699498.49205345626</v>
      </c>
      <c r="BR762" s="146">
        <f t="shared" si="81"/>
        <v>659714.45244318736</v>
      </c>
      <c r="BS762" s="146">
        <f t="shared" si="81"/>
        <v>659070.77931986889</v>
      </c>
      <c r="BT762" s="135">
        <f t="shared" si="81"/>
        <v>613101.81370649056</v>
      </c>
      <c r="BU762" s="135">
        <f>ROUND(SUM(BU757:BU760),2)</f>
        <v>7751728.7599999998</v>
      </c>
      <c r="BV762" s="137">
        <f>ROUND(SUM(BV757:BV760),2)</f>
        <v>0</v>
      </c>
      <c r="BW762" s="135"/>
      <c r="BX762" s="135"/>
      <c r="BY762" s="135"/>
      <c r="BZ762" s="135"/>
      <c r="CA762" s="146">
        <f>SUM(CA757:CA760)</f>
        <v>572295.03229358175</v>
      </c>
      <c r="CB762" s="146">
        <f t="shared" ref="CB762:CL762" si="82">SUM(CB757:CB760)</f>
        <v>635258.6164418878</v>
      </c>
      <c r="CC762" s="146">
        <f t="shared" si="82"/>
        <v>721452.14560074359</v>
      </c>
      <c r="CD762" s="146">
        <f t="shared" si="82"/>
        <v>681007.93891604524</v>
      </c>
      <c r="CE762" s="146">
        <f t="shared" si="82"/>
        <v>680350.81744598993</v>
      </c>
      <c r="CF762" s="146">
        <f t="shared" si="82"/>
        <v>680155.42254723993</v>
      </c>
      <c r="CG762" s="146">
        <f t="shared" si="82"/>
        <v>680421.75421979534</v>
      </c>
      <c r="CH762" s="146">
        <f t="shared" si="82"/>
        <v>691330.63975550001</v>
      </c>
      <c r="CI762" s="135">
        <f t="shared" si="82"/>
        <v>632007.41110973374</v>
      </c>
      <c r="CJ762" s="146">
        <f t="shared" si="82"/>
        <v>654385.43710343423</v>
      </c>
      <c r="CK762" s="146">
        <f t="shared" si="82"/>
        <v>653728.31563337892</v>
      </c>
      <c r="CL762" s="135">
        <f t="shared" si="82"/>
        <v>605132.00305056165</v>
      </c>
      <c r="CM762" s="135">
        <f>ROUND(SUM(CM757:CM760),2)</f>
        <v>7887525.5300000003</v>
      </c>
      <c r="CN762" s="137">
        <f>ROUND(SUM(CN757:CN760),2)</f>
        <v>0</v>
      </c>
      <c r="CO762" s="135"/>
      <c r="CP762" s="135"/>
      <c r="CQ762" s="135"/>
      <c r="CR762" s="135"/>
      <c r="CS762" s="146">
        <f>SUM(CS757:CS760)</f>
        <v>661312.32467556559</v>
      </c>
      <c r="CT762" s="146">
        <f t="shared" ref="CT762:DD762" si="83">SUM(CT757:CT760)</f>
        <v>625714.64704228169</v>
      </c>
      <c r="CU762" s="146">
        <f t="shared" si="83"/>
        <v>718577.29167428799</v>
      </c>
      <c r="CV762" s="146">
        <f t="shared" si="83"/>
        <v>676645.43716631667</v>
      </c>
      <c r="CW762" s="146">
        <f t="shared" si="83"/>
        <v>676645.43716631667</v>
      </c>
      <c r="CX762" s="146">
        <f t="shared" si="83"/>
        <v>676645.43716631667</v>
      </c>
      <c r="CY762" s="146">
        <f t="shared" si="83"/>
        <v>676645.43716631667</v>
      </c>
      <c r="CZ762" s="146">
        <f t="shared" si="83"/>
        <v>682735.34510324127</v>
      </c>
      <c r="DA762" s="135">
        <f t="shared" si="83"/>
        <v>677094.56310217665</v>
      </c>
      <c r="DB762" s="146">
        <f t="shared" si="83"/>
        <v>667558.07874216558</v>
      </c>
      <c r="DC762" s="146">
        <f t="shared" si="83"/>
        <v>667558.07874216558</v>
      </c>
      <c r="DD762" s="135">
        <f t="shared" si="83"/>
        <v>623295.3815064563</v>
      </c>
      <c r="DE762" s="135">
        <f>ROUND(SUM(DE757:DE760),2)</f>
        <v>8030427.46</v>
      </c>
      <c r="DF762" s="137">
        <f>ROUND(SUM(DF757:DF760),2)</f>
        <v>0</v>
      </c>
    </row>
    <row r="763" spans="1:110" x14ac:dyDescent="0.25">
      <c r="A763" s="5"/>
      <c r="B763" s="141"/>
      <c r="C763" s="141"/>
      <c r="D763" s="141"/>
      <c r="E763" s="141"/>
      <c r="F763" s="150"/>
      <c r="G763" s="150"/>
      <c r="H763" s="150"/>
      <c r="I763" s="150"/>
      <c r="J763" s="150"/>
      <c r="K763" s="150"/>
      <c r="L763" s="150"/>
      <c r="M763" s="150"/>
      <c r="N763" s="150"/>
      <c r="O763" s="150"/>
      <c r="P763" s="314"/>
      <c r="Q763" s="315"/>
      <c r="R763" s="150"/>
      <c r="S763" s="150"/>
      <c r="T763" s="149" t="str">
        <f>IF(ABS(SUM(F762:Q762,T762)-S762)&gt;1,"Check Total Revenues vs In Monthly","")</f>
        <v/>
      </c>
      <c r="U763" s="151"/>
      <c r="V763" s="151"/>
      <c r="W763" s="151"/>
      <c r="X763" s="151"/>
      <c r="Y763" s="150"/>
      <c r="Z763" s="150"/>
      <c r="AA763" s="150"/>
      <c r="AB763" s="150"/>
      <c r="AC763" s="150"/>
      <c r="AD763" s="150"/>
      <c r="AE763" s="150"/>
      <c r="AF763" s="150"/>
      <c r="AG763" s="151"/>
      <c r="AH763" s="150"/>
      <c r="AI763" s="150"/>
      <c r="AJ763" s="151"/>
      <c r="AK763" s="151"/>
      <c r="AL763" s="149" t="str">
        <f>IF(ABS(SUM(Y762:AJ762,AL762)-AK762)&gt;1,"Check Total Revenues vs In Monthly","")</f>
        <v/>
      </c>
      <c r="AM763" s="151"/>
      <c r="AN763" s="151"/>
      <c r="AO763" s="151"/>
      <c r="AP763" s="151"/>
      <c r="AQ763" s="150"/>
      <c r="AR763" s="150"/>
      <c r="AS763" s="150"/>
      <c r="AT763" s="150"/>
      <c r="AU763" s="150"/>
      <c r="AV763" s="150"/>
      <c r="AW763" s="150"/>
      <c r="AX763" s="150"/>
      <c r="AY763" s="151"/>
      <c r="AZ763" s="150"/>
      <c r="BA763" s="150"/>
      <c r="BB763" s="151"/>
      <c r="BC763" s="151"/>
      <c r="BD763" s="149" t="str">
        <f>IF(ABS(SUM(AQ762:BB762,BD762)-BC762)&gt;1,"Check Total Revenues vs In Monthly","")</f>
        <v/>
      </c>
      <c r="BE763" s="151"/>
      <c r="BF763" s="151"/>
      <c r="BG763" s="151"/>
      <c r="BH763" s="151"/>
      <c r="BI763" s="150"/>
      <c r="BJ763" s="150"/>
      <c r="BK763" s="150"/>
      <c r="BL763" s="150"/>
      <c r="BM763" s="150"/>
      <c r="BN763" s="150"/>
      <c r="BO763" s="150"/>
      <c r="BP763" s="150"/>
      <c r="BQ763" s="151"/>
      <c r="BR763" s="150"/>
      <c r="BS763" s="150"/>
      <c r="BT763" s="151"/>
      <c r="BU763" s="151"/>
      <c r="BV763" s="149" t="str">
        <f>IF(ABS(SUM(BI762:BT762,BV762)-BU762)&gt;1,"Check Total Revenues vs In Monthly","")</f>
        <v/>
      </c>
      <c r="BW763" s="151"/>
      <c r="BX763" s="151"/>
      <c r="BY763" s="151"/>
      <c r="BZ763" s="151"/>
      <c r="CA763" s="150"/>
      <c r="CB763" s="150"/>
      <c r="CC763" s="150"/>
      <c r="CD763" s="150"/>
      <c r="CE763" s="150"/>
      <c r="CF763" s="150"/>
      <c r="CG763" s="150"/>
      <c r="CH763" s="150"/>
      <c r="CI763" s="151"/>
      <c r="CJ763" s="150"/>
      <c r="CK763" s="150"/>
      <c r="CL763" s="151"/>
      <c r="CM763" s="151"/>
      <c r="CN763" s="149" t="str">
        <f>IF(ABS(SUM(CA762:CL762,CN762)-CM762)&gt;1,"Check Total Revenues vs In Monthly","")</f>
        <v/>
      </c>
      <c r="CO763" s="151"/>
      <c r="CP763" s="151"/>
      <c r="CQ763" s="151"/>
      <c r="CR763" s="151"/>
      <c r="CS763" s="150"/>
      <c r="CT763" s="150"/>
      <c r="CU763" s="150"/>
      <c r="CV763" s="150"/>
      <c r="CW763" s="150"/>
      <c r="CX763" s="150"/>
      <c r="CY763" s="150"/>
      <c r="CZ763" s="150"/>
      <c r="DA763" s="151"/>
      <c r="DB763" s="150"/>
      <c r="DC763" s="150"/>
      <c r="DD763" s="151"/>
      <c r="DE763" s="151"/>
      <c r="DF763" s="149" t="str">
        <f>IF(ABS(SUM(CS762:DD762,DF762)-DE762)&gt;1,"Check Total Revenues vs In Monthly","")</f>
        <v/>
      </c>
    </row>
    <row r="764" spans="1:110" x14ac:dyDescent="0.25">
      <c r="A764" s="5"/>
      <c r="B764" s="5"/>
      <c r="C764" s="5"/>
      <c r="D764" s="5"/>
      <c r="E764" s="5"/>
      <c r="P764" s="116"/>
      <c r="Q764" s="178"/>
      <c r="R764" s="65"/>
      <c r="T764" s="140"/>
      <c r="U764" s="139"/>
      <c r="V764" s="139"/>
      <c r="W764" s="139"/>
      <c r="X764" s="139"/>
      <c r="AG764" s="139"/>
      <c r="AJ764" s="139"/>
      <c r="AK764" s="139"/>
      <c r="AL764" s="140"/>
      <c r="AM764" s="139"/>
      <c r="AN764" s="139"/>
      <c r="AO764" s="139"/>
      <c r="AP764" s="139"/>
      <c r="AQ764" s="65"/>
      <c r="AY764" s="139"/>
      <c r="BB764" s="139"/>
      <c r="BC764" s="139"/>
      <c r="BD764" s="140"/>
      <c r="BE764" s="139"/>
      <c r="BF764" s="139"/>
      <c r="BG764" s="139"/>
      <c r="BH764" s="139"/>
      <c r="BQ764" s="139"/>
      <c r="BT764" s="139"/>
      <c r="BU764" s="139"/>
      <c r="BV764" s="140"/>
      <c r="BW764" s="139"/>
      <c r="BX764" s="139"/>
      <c r="BY764" s="139"/>
      <c r="BZ764" s="139"/>
      <c r="CI764" s="139"/>
      <c r="CL764" s="139"/>
      <c r="CM764" s="139"/>
      <c r="CN764" s="140"/>
      <c r="CO764" s="139"/>
      <c r="CP764" s="139"/>
      <c r="CQ764" s="139"/>
      <c r="CR764" s="139"/>
      <c r="DA764" s="139"/>
      <c r="DD764" s="139"/>
      <c r="DE764" s="139"/>
      <c r="DF764" s="140"/>
    </row>
    <row r="765" spans="1:110" ht="13.5" thickBot="1" x14ac:dyDescent="0.35">
      <c r="A765" s="163" t="s">
        <v>84</v>
      </c>
      <c r="B765" s="8"/>
      <c r="C765" s="8"/>
      <c r="D765" s="8"/>
      <c r="E765" s="8"/>
      <c r="F765" s="164">
        <f t="shared" ref="F765:Q765" si="84">F304-F762</f>
        <v>-53300.530000000006</v>
      </c>
      <c r="G765" s="164">
        <f t="shared" si="84"/>
        <v>-4114849.6697258577</v>
      </c>
      <c r="H765" s="164">
        <f t="shared" si="84"/>
        <v>-2419659.5407549897</v>
      </c>
      <c r="I765" s="164">
        <f t="shared" si="84"/>
        <v>-74893.465735658538</v>
      </c>
      <c r="J765" s="164">
        <f t="shared" si="84"/>
        <v>-366433.07199667313</v>
      </c>
      <c r="K765" s="164">
        <f t="shared" si="84"/>
        <v>-366433.07199667313</v>
      </c>
      <c r="L765" s="164">
        <f t="shared" si="84"/>
        <v>104791.52977958508</v>
      </c>
      <c r="M765" s="164">
        <f t="shared" si="84"/>
        <v>-407695.80628833972</v>
      </c>
      <c r="N765" s="164">
        <f t="shared" si="84"/>
        <v>483792.05180223961</v>
      </c>
      <c r="O765" s="164">
        <f t="shared" si="84"/>
        <v>320014.7087139918</v>
      </c>
      <c r="P765" s="316">
        <f t="shared" si="84"/>
        <v>-1253322.4542810936</v>
      </c>
      <c r="Q765" s="316">
        <f t="shared" si="84"/>
        <v>-1278599.8270598291</v>
      </c>
      <c r="R765" s="164"/>
      <c r="S765" s="164">
        <f>ROUND(S304-S762,2)</f>
        <v>-8292623.7199999997</v>
      </c>
      <c r="T765" s="165">
        <f>T304-T762</f>
        <v>1133965.4312739125</v>
      </c>
      <c r="U765" s="164"/>
      <c r="V765" s="164"/>
      <c r="W765" s="164"/>
      <c r="X765" s="164"/>
      <c r="Y765" s="164">
        <f t="shared" ref="Y765:AJ765" si="85">Y304-Y762</f>
        <v>-454183.22202385083</v>
      </c>
      <c r="Z765" s="164">
        <f t="shared" si="85"/>
        <v>-207966.31352827133</v>
      </c>
      <c r="AA765" s="164">
        <f t="shared" si="85"/>
        <v>-278862.25683779537</v>
      </c>
      <c r="AB765" s="164">
        <f t="shared" si="85"/>
        <v>-8293.1533862531651</v>
      </c>
      <c r="AC765" s="164">
        <f t="shared" si="85"/>
        <v>-39002.621001722757</v>
      </c>
      <c r="AD765" s="164">
        <f t="shared" si="85"/>
        <v>-38807.228733667172</v>
      </c>
      <c r="AE765" s="164">
        <f t="shared" si="85"/>
        <v>36507.585917913588</v>
      </c>
      <c r="AF765" s="164">
        <f t="shared" si="85"/>
        <v>50451.766481068917</v>
      </c>
      <c r="AG765" s="164">
        <f t="shared" si="85"/>
        <v>280683.8519786743</v>
      </c>
      <c r="AH765" s="164">
        <f t="shared" si="85"/>
        <v>310600.07381179975</v>
      </c>
      <c r="AI765" s="164">
        <f t="shared" si="85"/>
        <v>297479.31444845512</v>
      </c>
      <c r="AJ765" s="164">
        <f t="shared" si="85"/>
        <v>251938.01345955813</v>
      </c>
      <c r="AK765" s="164">
        <f>ROUND(AK304-AK762,2)</f>
        <v>1173509.25</v>
      </c>
      <c r="AL765" s="165">
        <f>AL304-AL762</f>
        <v>972963.43668912025</v>
      </c>
      <c r="AM765" s="164"/>
      <c r="AN765" s="164"/>
      <c r="AO765" s="164"/>
      <c r="AP765" s="164"/>
      <c r="AQ765" s="164">
        <f t="shared" ref="AQ765:BB765" si="86">AQ304-AQ762</f>
        <v>-420728.85414005379</v>
      </c>
      <c r="AR765" s="164">
        <f t="shared" si="86"/>
        <v>-100872.70706115593</v>
      </c>
      <c r="AS765" s="164">
        <f t="shared" si="86"/>
        <v>-181208.37695813138</v>
      </c>
      <c r="AT765" s="164">
        <f t="shared" si="86"/>
        <v>122636.65603153477</v>
      </c>
      <c r="AU765" s="164">
        <f t="shared" si="86"/>
        <v>84129.847750253975</v>
      </c>
      <c r="AV765" s="164">
        <f t="shared" si="86"/>
        <v>84325.24264900398</v>
      </c>
      <c r="AW765" s="164">
        <f t="shared" si="86"/>
        <v>168855.1785815584</v>
      </c>
      <c r="AX765" s="164">
        <f t="shared" si="86"/>
        <v>157156.84170564008</v>
      </c>
      <c r="AY765" s="164">
        <f t="shared" si="86"/>
        <v>119153.93469268514</v>
      </c>
      <c r="AZ765" s="164">
        <f t="shared" si="86"/>
        <v>185975.52607313625</v>
      </c>
      <c r="BA765" s="164">
        <f t="shared" si="86"/>
        <v>198283.42176913284</v>
      </c>
      <c r="BB765" s="164">
        <f t="shared" si="86"/>
        <v>142104.26465685945</v>
      </c>
      <c r="BC765" s="164">
        <f>ROUND(BC304-BC762,2)</f>
        <v>1510886.66</v>
      </c>
      <c r="BD765" s="165">
        <f>BD304-BD762</f>
        <v>951075.68133861455</v>
      </c>
      <c r="BE765" s="164"/>
      <c r="BF765" s="164"/>
      <c r="BG765" s="164"/>
      <c r="BH765" s="164"/>
      <c r="BI765" s="164">
        <f t="shared" ref="BI765:BT765" si="87">BI304-BI762</f>
        <v>-435800.36107054597</v>
      </c>
      <c r="BJ765" s="164">
        <f t="shared" si="87"/>
        <v>-102604.72062953218</v>
      </c>
      <c r="BK765" s="164">
        <f t="shared" si="87"/>
        <v>-179785.35353059391</v>
      </c>
      <c r="BL765" s="164">
        <f t="shared" si="87"/>
        <v>98399.610217193374</v>
      </c>
      <c r="BM765" s="164">
        <f t="shared" si="87"/>
        <v>99043.283340511727</v>
      </c>
      <c r="BN765" s="164">
        <f t="shared" si="87"/>
        <v>99238.678239261732</v>
      </c>
      <c r="BO765" s="164">
        <f t="shared" si="87"/>
        <v>145572.4081209905</v>
      </c>
      <c r="BP765" s="164">
        <f t="shared" si="87"/>
        <v>202934.94432914513</v>
      </c>
      <c r="BQ765" s="164">
        <f t="shared" si="87"/>
        <v>38675.894813479506</v>
      </c>
      <c r="BR765" s="164">
        <f t="shared" si="87"/>
        <v>133179.48109673674</v>
      </c>
      <c r="BS765" s="164">
        <f t="shared" si="87"/>
        <v>189266.09955811105</v>
      </c>
      <c r="BT765" s="164">
        <f t="shared" si="87"/>
        <v>133205.50662588631</v>
      </c>
      <c r="BU765" s="164">
        <f>ROUND(BU304-BU762,2)</f>
        <v>1346465.86</v>
      </c>
      <c r="BV765" s="165">
        <f>BV304-BV762</f>
        <v>925140.39533187356</v>
      </c>
      <c r="BW765" s="164"/>
      <c r="BX765" s="164"/>
      <c r="BY765" s="164"/>
      <c r="BZ765" s="164"/>
      <c r="CA765" s="164">
        <f t="shared" ref="CA765:CL765" si="88">CA304-CA762</f>
        <v>-455768.91428124846</v>
      </c>
      <c r="CB765" s="164">
        <f t="shared" si="88"/>
        <v>-121352.98248705454</v>
      </c>
      <c r="CC765" s="164">
        <f t="shared" si="88"/>
        <v>-196690.81961475103</v>
      </c>
      <c r="CD765" s="164">
        <f t="shared" si="88"/>
        <v>87571.659299947089</v>
      </c>
      <c r="CE765" s="164">
        <f t="shared" si="88"/>
        <v>88228.780770002399</v>
      </c>
      <c r="CF765" s="164">
        <f t="shared" si="88"/>
        <v>88424.175668752403</v>
      </c>
      <c r="CG765" s="164">
        <f t="shared" si="88"/>
        <v>135594.18479808385</v>
      </c>
      <c r="CH765" s="164">
        <f t="shared" si="88"/>
        <v>187867.12623997929</v>
      </c>
      <c r="CI765" s="164">
        <f t="shared" si="88"/>
        <v>114306.61173702555</v>
      </c>
      <c r="CJ765" s="164">
        <f t="shared" si="88"/>
        <v>149606.86660465179</v>
      </c>
      <c r="CK765" s="164">
        <f t="shared" si="88"/>
        <v>206838.13733106712</v>
      </c>
      <c r="CL765" s="164">
        <f t="shared" si="88"/>
        <v>151423.95985563763</v>
      </c>
      <c r="CM765" s="164">
        <f>ROUND(CM304-CM762,2)</f>
        <v>1371905.05</v>
      </c>
      <c r="CN765" s="165">
        <f>CN304-CN762</f>
        <v>935856.26293865882</v>
      </c>
      <c r="CO765" s="164"/>
      <c r="CP765" s="164"/>
      <c r="CQ765" s="164"/>
      <c r="CR765" s="164"/>
      <c r="CS765" s="164">
        <f t="shared" ref="CS765:DD765" si="89">CS304-CS762</f>
        <v>-542651.20151630638</v>
      </c>
      <c r="CT765" s="164">
        <f t="shared" si="89"/>
        <v>-102619.93369302247</v>
      </c>
      <c r="CU765" s="164">
        <f t="shared" si="89"/>
        <v>-167680.18347760697</v>
      </c>
      <c r="CV765" s="164">
        <f t="shared" si="89"/>
        <v>122398.07827036432</v>
      </c>
      <c r="CW765" s="164">
        <f t="shared" si="89"/>
        <v>122398.07827036432</v>
      </c>
      <c r="CX765" s="164">
        <f t="shared" si="89"/>
        <v>122398.07827036432</v>
      </c>
      <c r="CY765" s="164">
        <f t="shared" si="89"/>
        <v>157215.07827036432</v>
      </c>
      <c r="CZ765" s="164">
        <f t="shared" si="89"/>
        <v>228084.05493261979</v>
      </c>
      <c r="DA765" s="164">
        <f t="shared" si="89"/>
        <v>63081.528325837571</v>
      </c>
      <c r="DB765" s="164">
        <f t="shared" si="89"/>
        <v>127207.55172144866</v>
      </c>
      <c r="DC765" s="164">
        <f t="shared" si="89"/>
        <v>234479.09011699515</v>
      </c>
      <c r="DD765" s="164">
        <f t="shared" si="89"/>
        <v>136653.24895715795</v>
      </c>
      <c r="DE765" s="164">
        <f>ROUND(DE304-DE762,2)</f>
        <v>1428228.89</v>
      </c>
      <c r="DF765" s="165">
        <f>DF304-DF762</f>
        <v>927265.42243682244</v>
      </c>
    </row>
    <row r="766" spans="1:110" ht="13" thickTop="1" x14ac:dyDescent="0.25">
      <c r="A766" s="5"/>
      <c r="B766" s="5"/>
      <c r="C766" s="5"/>
      <c r="D766" s="5"/>
      <c r="E766" s="5"/>
      <c r="P766" s="116"/>
      <c r="Q766" s="178"/>
      <c r="R766" s="65"/>
      <c r="T766" s="140"/>
      <c r="U766" s="139"/>
      <c r="V766" s="139"/>
      <c r="W766" s="139"/>
      <c r="X766" s="139"/>
      <c r="AG766" s="139"/>
      <c r="AJ766" s="139"/>
      <c r="AK766" s="139"/>
      <c r="AL766" s="140"/>
      <c r="AM766" s="139"/>
      <c r="AN766" s="139"/>
      <c r="AO766" s="139"/>
      <c r="AP766" s="139"/>
      <c r="AQ766" s="65"/>
      <c r="AY766" s="139"/>
      <c r="BB766" s="139"/>
      <c r="BC766" s="139"/>
      <c r="BD766" s="140"/>
      <c r="BE766" s="139"/>
      <c r="BF766" s="139"/>
      <c r="BG766" s="139"/>
      <c r="BH766" s="139"/>
      <c r="BQ766" s="139"/>
      <c r="BT766" s="139"/>
      <c r="BU766" s="139"/>
      <c r="BV766" s="140"/>
      <c r="BW766" s="139"/>
      <c r="BX766" s="139"/>
      <c r="BY766" s="139"/>
      <c r="BZ766" s="139"/>
      <c r="CI766" s="139"/>
      <c r="CL766" s="139"/>
      <c r="CM766" s="139"/>
      <c r="CN766" s="140"/>
      <c r="CO766" s="139"/>
      <c r="CP766" s="139"/>
      <c r="CQ766" s="139"/>
      <c r="CR766" s="139"/>
      <c r="DA766" s="139"/>
      <c r="DD766" s="139"/>
      <c r="DE766" s="139"/>
      <c r="DF766" s="140"/>
    </row>
    <row r="767" spans="1:110" x14ac:dyDescent="0.25">
      <c r="B767" s="117" t="s">
        <v>85</v>
      </c>
      <c r="C767" s="141"/>
      <c r="D767" s="141"/>
      <c r="E767" s="141"/>
      <c r="F767" s="155">
        <f>IF(F$8="actual",F863-F823,F1078)</f>
        <v>92663.14</v>
      </c>
      <c r="G767" s="155">
        <f>IF(G$8="actual",G863-G823,IF($R767="all year",(C1078-F767)/G811,IF(F10="actual",G1078+$E1078,G1078)))</f>
        <v>0</v>
      </c>
      <c r="H767" s="155">
        <f>IF(H$8="actual",H863-H823,IF($R767="all year",($C1078-SUM(F767:G767))/H811,IF(G10="actual",H1078+$E1078,H1078)))</f>
        <v>0</v>
      </c>
      <c r="I767" s="155">
        <f>IF(I$8="actual",I863-I823,IF($R767="all year",($C1078-SUM(F767:H767))/I811,IF(H10="actual",I1078+$E1078,I1078)))</f>
        <v>0</v>
      </c>
      <c r="J767" s="155">
        <f>IF(J$8="actual",J863-J823,IF($R767="all year",($C1078-SUM(F767:I767))/J811,IF(I10="actual",J1078+$E1078,J1078)))</f>
        <v>0</v>
      </c>
      <c r="K767" s="155">
        <f>IF(K$8="actual",K863-K823,IF($R767="all year",($C1078-SUM(F767:J767))/K811,IF(J10="actual",K1078+$E1078,K1078)))</f>
        <v>0</v>
      </c>
      <c r="L767" s="155">
        <f>IF(L$8="actual",L863-L823,IF($R767="all year",($C1078-SUM(F767:K767))/L811,IF(K10="actual",L1078+$E1078,L1078)))</f>
        <v>0</v>
      </c>
      <c r="M767" s="155">
        <f>IF(M$8="actual",M863-M823,IF($R767="all year",($C1078-SUM(F767:L767))/M811,IF(L10="actual",M1078+$E1078,M1078)))</f>
        <v>0</v>
      </c>
      <c r="N767" s="155">
        <f>IF(N$8="actual",N863-N823,IF($R767="all year",($C1078-SUM(F767:M767))/N811,IF(M10="actual",N1078+$E1078,N1078)))</f>
        <v>0</v>
      </c>
      <c r="O767" s="155">
        <f>IF(O$8="actual",O863-O823,IF($R767="all year",($C1078-SUM(F767:N767))/O811,IF(N10="actual",O1078+$E1078,O1078)))</f>
        <v>0</v>
      </c>
      <c r="P767" s="155">
        <f>IF(P$8="actual",P863-P823,IF($R767="all year",($C1078-SUM(F767:O767))/P811,IF(O10="actual",P1078+$E1078,P1078)))</f>
        <v>0</v>
      </c>
      <c r="Q767" s="155">
        <f>IF(Q$8="actual",Q863-Q823,IF($R767="all year",($C1078-SUM(F767:P767))/Q811,IF(P10="actual",Q1078+$E1078,Q1078)))</f>
        <v>0</v>
      </c>
      <c r="R767" s="142" t="s">
        <v>61</v>
      </c>
      <c r="S767" s="155"/>
      <c r="T767" s="156"/>
      <c r="U767" s="155"/>
      <c r="V767" s="155"/>
      <c r="W767" s="155"/>
      <c r="X767" s="155"/>
      <c r="Y767" s="155">
        <f>IF(Y$8="actual",Y863-Y823,'CASH FLOW-MSA-SA'!Y1078)</f>
        <v>560089.89537391253</v>
      </c>
      <c r="Z767" s="155">
        <f>IF(Z$8="actual",Z863-Z823,'CASH FLOW-MSA-SA'!Z1078)</f>
        <v>121986.92544999994</v>
      </c>
      <c r="AA767" s="155">
        <f>IF(AA$8="actual",AA863-AA823,'CASH FLOW-MSA-SA'!AA1078)</f>
        <v>0</v>
      </c>
      <c r="AB767" s="155">
        <f>IF(AB$8="actual",AB863-AB823,'CASH FLOW-MSA-SA'!AB1078)</f>
        <v>353749.71919999993</v>
      </c>
      <c r="AC767" s="155">
        <f>IF(AC$8="actual",AC863-AC823,'CASH FLOW-MSA-SA'!AC1078)</f>
        <v>29591.966249999998</v>
      </c>
      <c r="AD767" s="155">
        <f>IF(AD$8="actual",AD863-AD823,'CASH FLOW-MSA-SA'!AD1078)</f>
        <v>68546.645000000019</v>
      </c>
      <c r="AE767" s="155">
        <f>IF(AE$8="actual",AE863-AE823,'CASH FLOW-MSA-SA'!AE1078)</f>
        <v>0</v>
      </c>
      <c r="AF767" s="155">
        <f>IF(AF$8="actual",AF863-AF823,'CASH FLOW-MSA-SA'!AF1078)</f>
        <v>0</v>
      </c>
      <c r="AG767" s="155">
        <f>IF(AG$8="actual",AG863-AG823,'CASH FLOW-MSA-SA'!AG1078)</f>
        <v>0</v>
      </c>
      <c r="AH767" s="155">
        <f>IF(AH$8="actual",AH863-AH823,'CASH FLOW-MSA-SA'!AH1078)</f>
        <v>0</v>
      </c>
      <c r="AI767" s="155">
        <f>IF(AI$8="actual",AI863-AI823,'CASH FLOW-MSA-SA'!AI1078)</f>
        <v>0</v>
      </c>
      <c r="AJ767" s="155">
        <f>IF(AJ$8="actual",AJ863-AJ823,'CASH FLOW-MSA-SA'!AJ1078)</f>
        <v>0</v>
      </c>
      <c r="AK767" s="155"/>
      <c r="AL767" s="156"/>
      <c r="AM767" s="155"/>
      <c r="AN767" s="155"/>
      <c r="AO767" s="155"/>
      <c r="AP767" s="155"/>
      <c r="AQ767" s="155">
        <f>IF(AQ$8="actual",AQ863-AQ823,'CASH FLOW-MSA-SA'!AQ1078)</f>
        <v>659166.03393711336</v>
      </c>
      <c r="AR767" s="155">
        <f>IF(AR$8="actual",AR863-AR823,'CASH FLOW-MSA-SA'!AR1078)</f>
        <v>112684.13887600333</v>
      </c>
      <c r="AS767" s="155">
        <f>IF(AS$8="actual",AS863-AS823,'CASH FLOW-MSA-SA'!AS1078)</f>
        <v>0</v>
      </c>
      <c r="AT767" s="155">
        <f>IF(AT$8="actual",AT863-AT823,'CASH FLOW-MSA-SA'!AT1078)</f>
        <v>75295.118123878317</v>
      </c>
      <c r="AU767" s="155">
        <f>IF(AU$8="actual",AU863-AU823,'CASH FLOW-MSA-SA'!AU1078)</f>
        <v>37389.020752125005</v>
      </c>
      <c r="AV767" s="155">
        <f>IF(AV$8="actual",AV863-AV823,'CASH FLOW-MSA-SA'!AV1078)</f>
        <v>88429.125</v>
      </c>
      <c r="AW767" s="155">
        <f>IF(AW$8="actual",AW863-AW823,'CASH FLOW-MSA-SA'!AW1078)</f>
        <v>0</v>
      </c>
      <c r="AX767" s="155">
        <f>IF(AX$8="actual",AX863-AX823,'CASH FLOW-MSA-SA'!AX1078)</f>
        <v>0</v>
      </c>
      <c r="AY767" s="155">
        <f>IF(AY$8="actual",AY863-AY823,'CASH FLOW-MSA-SA'!AY1078)</f>
        <v>0</v>
      </c>
      <c r="AZ767" s="155">
        <f>IF(AZ$8="actual",AZ863-AZ823,'CASH FLOW-MSA-SA'!AZ1078)</f>
        <v>0</v>
      </c>
      <c r="BA767" s="155">
        <f>IF(BA$8="actual",BA863-BA823,'CASH FLOW-MSA-SA'!BA1078)</f>
        <v>0</v>
      </c>
      <c r="BB767" s="155">
        <f>IF(BB$8="actual",BB863-BB823,'CASH FLOW-MSA-SA'!BB1078)</f>
        <v>0</v>
      </c>
      <c r="BC767" s="155"/>
      <c r="BD767" s="156"/>
      <c r="BE767" s="155"/>
      <c r="BF767" s="155"/>
      <c r="BG767" s="155"/>
      <c r="BH767" s="155"/>
      <c r="BI767" s="155">
        <f>IF(BI$8="actual",BI863-BI823,'CASH FLOW-MSA-SA'!BI1078)</f>
        <v>573489.10876906104</v>
      </c>
      <c r="BJ767" s="155">
        <f>IF(BJ$8="actual",BJ863-BJ823,'CASH FLOW-MSA-SA'!BJ1078)</f>
        <v>143160.94843100317</v>
      </c>
      <c r="BK767" s="155">
        <f>IF(BK$8="actual",BK863-BK823,'CASH FLOW-MSA-SA'!BK1078)</f>
        <v>0</v>
      </c>
      <c r="BL767" s="155">
        <f>IF(BL$8="actual",BL863-BL823,'CASH FLOW-MSA-SA'!BL1078)</f>
        <v>104064.40659995226</v>
      </c>
      <c r="BM767" s="155">
        <f>IF(BM$8="actual",BM863-BM823,'CASH FLOW-MSA-SA'!BM1078)</f>
        <v>39096.541831050905</v>
      </c>
      <c r="BN767" s="155">
        <f>IF(BN$8="actual",BN863-BN823,'CASH FLOW-MSA-SA'!BN1078)</f>
        <v>91264.675707547169</v>
      </c>
      <c r="BO767" s="155">
        <f>IF(BO$8="actual",BO863-BO823,'CASH FLOW-MSA-SA'!BO1078)</f>
        <v>0</v>
      </c>
      <c r="BP767" s="155">
        <f>IF(BP$8="actual",BP863-BP823,'CASH FLOW-MSA-SA'!BP1078)</f>
        <v>0</v>
      </c>
      <c r="BQ767" s="155">
        <f>IF(BQ$8="actual",BQ863-BQ823,'CASH FLOW-MSA-SA'!BQ1078)</f>
        <v>0</v>
      </c>
      <c r="BR767" s="155">
        <f>IF(BR$8="actual",BR863-BR823,'CASH FLOW-MSA-SA'!BR1078)</f>
        <v>0</v>
      </c>
      <c r="BS767" s="155">
        <f>IF(BS$8="actual",BS863-BS823,'CASH FLOW-MSA-SA'!BS1078)</f>
        <v>0</v>
      </c>
      <c r="BT767" s="155">
        <f>IF(BT$8="actual",BT863-BT823,'CASH FLOW-MSA-SA'!BT1078)</f>
        <v>0</v>
      </c>
      <c r="BU767" s="155"/>
      <c r="BV767" s="156"/>
      <c r="BW767" s="155"/>
      <c r="BX767" s="155"/>
      <c r="BY767" s="155"/>
      <c r="BZ767" s="155"/>
      <c r="CA767" s="155">
        <f>IF(CA$8="actual",CA863-CA823,'CASH FLOW-MSA-SA'!CA1078)</f>
        <v>562080.4666320011</v>
      </c>
      <c r="CB767" s="155">
        <f>IF(CB$8="actual",CB863-CB823,'CASH FLOW-MSA-SA'!CB1078)</f>
        <v>134943.35114238903</v>
      </c>
      <c r="CC767" s="155">
        <f>IF(CC$8="actual",CC863-CC823,'CASH FLOW-MSA-SA'!CC1078)</f>
        <v>0</v>
      </c>
      <c r="CD767" s="155">
        <f>IF(CD$8="actual",CD863-CD823,'CASH FLOW-MSA-SA'!CD1078)</f>
        <v>93978.792596786065</v>
      </c>
      <c r="CE767" s="155">
        <f>IF(CE$8="actual",CE863-CE823,'CASH FLOW-MSA-SA'!CE1078)</f>
        <v>40964.558545602973</v>
      </c>
      <c r="CF767" s="155">
        <f>IF(CF$8="actual",CF863-CF823,'CASH FLOW-MSA-SA'!CF1078)</f>
        <v>93173.226415094352</v>
      </c>
      <c r="CG767" s="155">
        <f>IF(CG$8="actual",CG863-CG823,'CASH FLOW-MSA-SA'!CG1078)</f>
        <v>0</v>
      </c>
      <c r="CH767" s="155">
        <f>IF(CH$8="actual",CH863-CH823,'CASH FLOW-MSA-SA'!CH1078)</f>
        <v>0</v>
      </c>
      <c r="CI767" s="155">
        <f>IF(CI$8="actual",CI863-CI823,'CASH FLOW-MSA-SA'!CI1078)</f>
        <v>0</v>
      </c>
      <c r="CJ767" s="155">
        <f>IF(CJ$8="actual",CJ863-CJ823,'CASH FLOW-MSA-SA'!CJ1078)</f>
        <v>0</v>
      </c>
      <c r="CK767" s="155">
        <f>IF(CK$8="actual",CK863-CK823,'CASH FLOW-MSA-SA'!CK1078)</f>
        <v>0</v>
      </c>
      <c r="CL767" s="155">
        <f>IF(CL$8="actual",CL863-CL823,'CASH FLOW-MSA-SA'!CL1078)</f>
        <v>0</v>
      </c>
      <c r="CM767" s="155"/>
      <c r="CN767" s="156"/>
      <c r="CO767" s="155"/>
      <c r="CP767" s="155"/>
      <c r="CQ767" s="155"/>
      <c r="CR767" s="155"/>
      <c r="CS767" s="155">
        <f>IF(CS$8="actual",CS863-CS823,'CASH FLOW-MSA-SA'!CS1078)</f>
        <v>570231.78756750003</v>
      </c>
      <c r="CT767" s="155">
        <f>IF(CT$8="actual",CT863-CT823,'CASH FLOW-MSA-SA'!CT1078)</f>
        <v>135375.89688369262</v>
      </c>
      <c r="CU767" s="155">
        <f>IF(CU$8="actual",CU863-CU823,'CASH FLOW-MSA-SA'!CU1078)</f>
        <v>0</v>
      </c>
      <c r="CV767" s="155">
        <f>IF(CV$8="actual",CV863-CV823,'CASH FLOW-MSA-SA'!CV1078)</f>
        <v>93684.156825445811</v>
      </c>
      <c r="CW767" s="155">
        <f>IF(CW$8="actual",CW863-CW823,'CASH FLOW-MSA-SA'!CW1078)</f>
        <v>41691.740058246818</v>
      </c>
      <c r="CX767" s="155">
        <f>IF(CX$8="actual",CX863-CX823,'CASH FLOW-MSA-SA'!CX1078)</f>
        <v>94872.681603773584</v>
      </c>
      <c r="CY767" s="155">
        <f>IF(CY$8="actual",CY863-CY823,'CASH FLOW-MSA-SA'!CY1078)</f>
        <v>0</v>
      </c>
      <c r="CZ767" s="155">
        <f>IF(CZ$8="actual",CZ863-CZ823,'CASH FLOW-MSA-SA'!CZ1078)</f>
        <v>0</v>
      </c>
      <c r="DA767" s="155">
        <f>IF(DA$8="actual",DA863-DA823,'CASH FLOW-MSA-SA'!DA1078)</f>
        <v>0</v>
      </c>
      <c r="DB767" s="155">
        <f>IF(DB$8="actual",DB863-DB823,'CASH FLOW-MSA-SA'!DB1078)</f>
        <v>0</v>
      </c>
      <c r="DC767" s="155">
        <f>IF(DC$8="actual",DC863-DC823,'CASH FLOW-MSA-SA'!DC1078)</f>
        <v>0</v>
      </c>
      <c r="DD767" s="155">
        <f>IF(DD$8="actual",DD863-DD823,'CASH FLOW-MSA-SA'!DD1078)</f>
        <v>0</v>
      </c>
      <c r="DE767" s="155"/>
      <c r="DF767" s="156"/>
    </row>
    <row r="768" spans="1:110" x14ac:dyDescent="0.25">
      <c r="B768" s="117" t="s">
        <v>86</v>
      </c>
      <c r="C768" s="141"/>
      <c r="D768" s="141"/>
      <c r="E768" s="141"/>
      <c r="F768" s="155">
        <f>IF(F8="actual",F954,-F1104)</f>
        <v>-8850.1</v>
      </c>
      <c r="G768" s="155">
        <f>IF(G8="actual",G954,IF($R768="all year",(-$C1104-SUM(F768))/G811,IF(F10="Actual",-G1104-E1104,-G1104)))</f>
        <v>0</v>
      </c>
      <c r="H768" s="155">
        <f>IF(H8="actual",H954,IF($R768="all year",(-$C1104-SUM(F768:G768))/H811,IF(G10="Actual",-H1104-E1104,-H1104)))</f>
        <v>0</v>
      </c>
      <c r="I768" s="155">
        <f>IF(I8="actual",I954,IF($R768="all year",(-$C1104-SUM(F768:H768))/I811,IF(H10="Actual",-I1104-E1104,-I1104)))</f>
        <v>0</v>
      </c>
      <c r="J768" s="155">
        <f>IF(J8="actual",J954,IF($R768="all year",(-$C1104-SUM(F768:I768))/J811,IF(I10="Actual",-J1104-E1104,-J1104)))</f>
        <v>0</v>
      </c>
      <c r="K768" s="155">
        <f>IF(K8="actual",K954,IF($R768="all year",(-$C1104-SUM(F768:J768))/K811,IF(J10="Actual",-K1104-E1104,-K1104)))</f>
        <v>0</v>
      </c>
      <c r="L768" s="155">
        <f>IF(L8="actual",L954,IF($R768="all year",(-$C1104-SUM(F768:K768))/L811,IF(K10="Actual",-L1104-E1104,-L1104)))</f>
        <v>0</v>
      </c>
      <c r="M768" s="155">
        <f>IF(M8="actual",M954,IF($R768="all year",(-$C1104-SUM(F768:L768))/M811,IF(L10="Actual",-M1104-E1104,-M1104)))</f>
        <v>0</v>
      </c>
      <c r="N768" s="155">
        <f>IF(N8="actual",N954,IF($R768="all year",(-$C1104-SUM(F768:M768))/N811,IF(M10="Actual",-N1104-E1104,-N1104)))</f>
        <v>0</v>
      </c>
      <c r="O768" s="155">
        <f>IF(O8="actual",O954,IF($R768="all year",(-$C1104-SUM(F768:N768))/O811,IF(N10="Actual",-O1104-E1104,-O1104)))</f>
        <v>0</v>
      </c>
      <c r="P768" s="155">
        <f>IF(P8="actual",P954,IF($R768="all year",(-$C1104-SUM(F768:O768))/P811,IF(O10="Actual",-P1104-E1104,-P1104)))</f>
        <v>0</v>
      </c>
      <c r="Q768" s="155">
        <f>IF(Q8="actual",Q954,IF($R768="all year",(-$C1104-SUM(F768:P768))/Q811,IF(P10="Actual",-Q1104-E1104,-Q1104)))</f>
        <v>0</v>
      </c>
      <c r="R768" s="142" t="s">
        <v>61</v>
      </c>
      <c r="S768" s="155"/>
      <c r="T768" s="156"/>
      <c r="U768" s="155"/>
      <c r="V768" s="155"/>
      <c r="W768" s="155"/>
      <c r="X768" s="155"/>
      <c r="Y768" s="155">
        <f t="shared" ref="Y768:AJ768" si="90">IF(Y8="actual",Y954,-Y1104)</f>
        <v>0</v>
      </c>
      <c r="Z768" s="155">
        <f t="shared" si="90"/>
        <v>0</v>
      </c>
      <c r="AA768" s="155">
        <f t="shared" si="90"/>
        <v>0</v>
      </c>
      <c r="AB768" s="155">
        <f t="shared" si="90"/>
        <v>0</v>
      </c>
      <c r="AC768" s="155">
        <f t="shared" si="90"/>
        <v>0</v>
      </c>
      <c r="AD768" s="155">
        <f t="shared" si="90"/>
        <v>0</v>
      </c>
      <c r="AE768" s="155">
        <f t="shared" si="90"/>
        <v>0</v>
      </c>
      <c r="AF768" s="155">
        <f t="shared" si="90"/>
        <v>0</v>
      </c>
      <c r="AG768" s="155">
        <f t="shared" si="90"/>
        <v>0</v>
      </c>
      <c r="AH768" s="155">
        <f t="shared" si="90"/>
        <v>0</v>
      </c>
      <c r="AI768" s="155">
        <f t="shared" si="90"/>
        <v>0</v>
      </c>
      <c r="AJ768" s="155">
        <f t="shared" si="90"/>
        <v>0</v>
      </c>
      <c r="AK768" s="155"/>
      <c r="AL768" s="156"/>
      <c r="AM768" s="155"/>
      <c r="AN768" s="155"/>
      <c r="AO768" s="155"/>
      <c r="AP768" s="155"/>
      <c r="AQ768" s="155">
        <f t="shared" ref="AQ768:BB768" si="91">IF(AQ8="actual",AQ954,-AQ1104)</f>
        <v>0</v>
      </c>
      <c r="AR768" s="155">
        <f t="shared" si="91"/>
        <v>0</v>
      </c>
      <c r="AS768" s="155">
        <f t="shared" si="91"/>
        <v>0</v>
      </c>
      <c r="AT768" s="155">
        <f t="shared" si="91"/>
        <v>0</v>
      </c>
      <c r="AU768" s="155">
        <f t="shared" si="91"/>
        <v>0</v>
      </c>
      <c r="AV768" s="155">
        <f t="shared" si="91"/>
        <v>0</v>
      </c>
      <c r="AW768" s="155">
        <f t="shared" si="91"/>
        <v>0</v>
      </c>
      <c r="AX768" s="155">
        <f t="shared" si="91"/>
        <v>0</v>
      </c>
      <c r="AY768" s="155">
        <f t="shared" si="91"/>
        <v>0</v>
      </c>
      <c r="AZ768" s="155">
        <f t="shared" si="91"/>
        <v>0</v>
      </c>
      <c r="BA768" s="155">
        <f t="shared" si="91"/>
        <v>0</v>
      </c>
      <c r="BB768" s="155">
        <f t="shared" si="91"/>
        <v>0</v>
      </c>
      <c r="BC768" s="155"/>
      <c r="BD768" s="156"/>
      <c r="BE768" s="155"/>
      <c r="BF768" s="155"/>
      <c r="BG768" s="155"/>
      <c r="BH768" s="155"/>
      <c r="BI768" s="155">
        <f t="shared" ref="BI768:BT768" si="92">IF(BI8="actual",BI954,-BI1104)</f>
        <v>0</v>
      </c>
      <c r="BJ768" s="155">
        <f t="shared" si="92"/>
        <v>0</v>
      </c>
      <c r="BK768" s="155">
        <f t="shared" si="92"/>
        <v>0</v>
      </c>
      <c r="BL768" s="155">
        <f t="shared" si="92"/>
        <v>0</v>
      </c>
      <c r="BM768" s="155">
        <f t="shared" si="92"/>
        <v>0</v>
      </c>
      <c r="BN768" s="155">
        <f t="shared" si="92"/>
        <v>0</v>
      </c>
      <c r="BO768" s="155">
        <f t="shared" si="92"/>
        <v>0</v>
      </c>
      <c r="BP768" s="155">
        <f t="shared" si="92"/>
        <v>0</v>
      </c>
      <c r="BQ768" s="155">
        <f t="shared" si="92"/>
        <v>0</v>
      </c>
      <c r="BR768" s="155">
        <f t="shared" si="92"/>
        <v>0</v>
      </c>
      <c r="BS768" s="155">
        <f t="shared" si="92"/>
        <v>0</v>
      </c>
      <c r="BT768" s="155">
        <f t="shared" si="92"/>
        <v>0</v>
      </c>
      <c r="BU768" s="155"/>
      <c r="BV768" s="156"/>
      <c r="BW768" s="155"/>
      <c r="BX768" s="155"/>
      <c r="BY768" s="155"/>
      <c r="BZ768" s="155"/>
      <c r="CA768" s="155">
        <f t="shared" ref="CA768:CL768" si="93">IF(CA8="actual",CA954,-CA1104)</f>
        <v>0</v>
      </c>
      <c r="CB768" s="155">
        <f t="shared" si="93"/>
        <v>0</v>
      </c>
      <c r="CC768" s="155">
        <f t="shared" si="93"/>
        <v>0</v>
      </c>
      <c r="CD768" s="155">
        <f t="shared" si="93"/>
        <v>0</v>
      </c>
      <c r="CE768" s="155">
        <f t="shared" si="93"/>
        <v>0</v>
      </c>
      <c r="CF768" s="155">
        <f t="shared" si="93"/>
        <v>0</v>
      </c>
      <c r="CG768" s="155">
        <f t="shared" si="93"/>
        <v>0</v>
      </c>
      <c r="CH768" s="155">
        <f t="shared" si="93"/>
        <v>0</v>
      </c>
      <c r="CI768" s="155">
        <f t="shared" si="93"/>
        <v>0</v>
      </c>
      <c r="CJ768" s="155">
        <f t="shared" si="93"/>
        <v>0</v>
      </c>
      <c r="CK768" s="155">
        <f t="shared" si="93"/>
        <v>0</v>
      </c>
      <c r="CL768" s="155">
        <f t="shared" si="93"/>
        <v>0</v>
      </c>
      <c r="CM768" s="155"/>
      <c r="CN768" s="156"/>
      <c r="CO768" s="155"/>
      <c r="CP768" s="155"/>
      <c r="CQ768" s="155"/>
      <c r="CR768" s="155"/>
      <c r="CS768" s="155">
        <f t="shared" ref="CS768:DD768" si="94">IF(CS8="actual",CS954,-CS1104)</f>
        <v>0</v>
      </c>
      <c r="CT768" s="155">
        <f t="shared" si="94"/>
        <v>0</v>
      </c>
      <c r="CU768" s="155">
        <f t="shared" si="94"/>
        <v>0</v>
      </c>
      <c r="CV768" s="155">
        <f t="shared" si="94"/>
        <v>0</v>
      </c>
      <c r="CW768" s="155">
        <f t="shared" si="94"/>
        <v>0</v>
      </c>
      <c r="CX768" s="155">
        <f t="shared" si="94"/>
        <v>0</v>
      </c>
      <c r="CY768" s="155">
        <f t="shared" si="94"/>
        <v>0</v>
      </c>
      <c r="CZ768" s="155">
        <f t="shared" si="94"/>
        <v>0</v>
      </c>
      <c r="DA768" s="155">
        <f t="shared" si="94"/>
        <v>0</v>
      </c>
      <c r="DB768" s="155">
        <f t="shared" si="94"/>
        <v>0</v>
      </c>
      <c r="DC768" s="155">
        <f t="shared" si="94"/>
        <v>0</v>
      </c>
      <c r="DD768" s="155">
        <f t="shared" si="94"/>
        <v>0</v>
      </c>
      <c r="DE768" s="155"/>
      <c r="DF768" s="156"/>
    </row>
    <row r="769" spans="1:110" x14ac:dyDescent="0.25">
      <c r="B769" s="117" t="s">
        <v>87</v>
      </c>
      <c r="C769" s="166"/>
      <c r="D769" s="166"/>
      <c r="E769" s="166"/>
      <c r="F769" s="155">
        <f>IF(F$8="actual",F823,0)</f>
        <v>0</v>
      </c>
      <c r="G769" s="155">
        <f t="shared" ref="G769:Q769" si="95">IF(G$8="actual",G823,0)</f>
        <v>0</v>
      </c>
      <c r="H769" s="155">
        <f t="shared" si="95"/>
        <v>0</v>
      </c>
      <c r="I769" s="155">
        <f t="shared" si="95"/>
        <v>0</v>
      </c>
      <c r="J769" s="155">
        <f t="shared" si="95"/>
        <v>0</v>
      </c>
      <c r="K769" s="155">
        <f t="shared" si="95"/>
        <v>0</v>
      </c>
      <c r="L769" s="155">
        <f t="shared" si="95"/>
        <v>0</v>
      </c>
      <c r="M769" s="155">
        <f t="shared" si="95"/>
        <v>0</v>
      </c>
      <c r="N769" s="155">
        <f t="shared" si="95"/>
        <v>0</v>
      </c>
      <c r="O769" s="155">
        <f t="shared" si="95"/>
        <v>0</v>
      </c>
      <c r="P769" s="155">
        <f t="shared" si="95"/>
        <v>0</v>
      </c>
      <c r="Q769" s="155">
        <f t="shared" si="95"/>
        <v>0</v>
      </c>
      <c r="R769" s="155"/>
      <c r="S769" s="155"/>
      <c r="T769" s="156"/>
      <c r="U769" s="155"/>
      <c r="V769" s="155"/>
      <c r="W769" s="155"/>
      <c r="X769" s="155"/>
      <c r="Y769" s="155">
        <v>0</v>
      </c>
      <c r="Z769" s="155">
        <v>0</v>
      </c>
      <c r="AA769" s="155">
        <v>0</v>
      </c>
      <c r="AB769" s="155">
        <v>0</v>
      </c>
      <c r="AC769" s="155">
        <v>0</v>
      </c>
      <c r="AD769" s="155">
        <v>0</v>
      </c>
      <c r="AE769" s="155">
        <v>0</v>
      </c>
      <c r="AF769" s="155">
        <v>0</v>
      </c>
      <c r="AG769" s="155">
        <v>0</v>
      </c>
      <c r="AH769" s="155">
        <v>0</v>
      </c>
      <c r="AI769" s="155">
        <v>0</v>
      </c>
      <c r="AJ769" s="155">
        <v>0</v>
      </c>
      <c r="AK769" s="155"/>
      <c r="AL769" s="156"/>
      <c r="AM769" s="155"/>
      <c r="AN769" s="155"/>
      <c r="AO769" s="155"/>
      <c r="AP769" s="155"/>
      <c r="AQ769" s="155">
        <v>0</v>
      </c>
      <c r="AR769" s="155">
        <v>0</v>
      </c>
      <c r="AS769" s="155">
        <v>0</v>
      </c>
      <c r="AT769" s="155">
        <v>0</v>
      </c>
      <c r="AU769" s="155">
        <v>0</v>
      </c>
      <c r="AV769" s="155">
        <v>0</v>
      </c>
      <c r="AW769" s="155">
        <v>0</v>
      </c>
      <c r="AX769" s="155">
        <v>0</v>
      </c>
      <c r="AY769" s="155">
        <v>0</v>
      </c>
      <c r="AZ769" s="155">
        <v>0</v>
      </c>
      <c r="BA769" s="155">
        <v>0</v>
      </c>
      <c r="BB769" s="155">
        <v>0</v>
      </c>
      <c r="BC769" s="155"/>
      <c r="BD769" s="156"/>
      <c r="BE769" s="155"/>
      <c r="BF769" s="155"/>
      <c r="BG769" s="155"/>
      <c r="BH769" s="155"/>
      <c r="BI769" s="155">
        <v>0</v>
      </c>
      <c r="BJ769" s="155">
        <v>0</v>
      </c>
      <c r="BK769" s="155">
        <v>0</v>
      </c>
      <c r="BL769" s="155">
        <v>0</v>
      </c>
      <c r="BM769" s="155">
        <v>0</v>
      </c>
      <c r="BN769" s="155">
        <v>0</v>
      </c>
      <c r="BO769" s="155">
        <v>0</v>
      </c>
      <c r="BP769" s="155">
        <v>0</v>
      </c>
      <c r="BQ769" s="155">
        <v>0</v>
      </c>
      <c r="BR769" s="155">
        <v>0</v>
      </c>
      <c r="BS769" s="155">
        <v>0</v>
      </c>
      <c r="BT769" s="155">
        <v>0</v>
      </c>
      <c r="BU769" s="155"/>
      <c r="BV769" s="156"/>
      <c r="BW769" s="155"/>
      <c r="BX769" s="155"/>
      <c r="BY769" s="155"/>
      <c r="BZ769" s="155"/>
      <c r="CA769" s="155">
        <v>0</v>
      </c>
      <c r="CB769" s="155">
        <v>0</v>
      </c>
      <c r="CC769" s="155">
        <v>0</v>
      </c>
      <c r="CD769" s="155">
        <v>0</v>
      </c>
      <c r="CE769" s="155">
        <v>0</v>
      </c>
      <c r="CF769" s="155">
        <v>0</v>
      </c>
      <c r="CG769" s="155">
        <v>0</v>
      </c>
      <c r="CH769" s="155">
        <v>0</v>
      </c>
      <c r="CI769" s="155">
        <v>0</v>
      </c>
      <c r="CJ769" s="155">
        <v>0</v>
      </c>
      <c r="CK769" s="155">
        <v>0</v>
      </c>
      <c r="CL769" s="155">
        <v>0</v>
      </c>
      <c r="CM769" s="155"/>
      <c r="CN769" s="156"/>
      <c r="CO769" s="155"/>
      <c r="CP769" s="155"/>
      <c r="CQ769" s="155"/>
      <c r="CR769" s="155"/>
      <c r="CS769" s="155">
        <v>0</v>
      </c>
      <c r="CT769" s="155">
        <v>0</v>
      </c>
      <c r="CU769" s="155">
        <v>0</v>
      </c>
      <c r="CV769" s="155">
        <v>0</v>
      </c>
      <c r="CW769" s="155">
        <v>0</v>
      </c>
      <c r="CX769" s="155">
        <v>0</v>
      </c>
      <c r="CY769" s="155">
        <v>0</v>
      </c>
      <c r="CZ769" s="155">
        <v>0</v>
      </c>
      <c r="DA769" s="155">
        <v>0</v>
      </c>
      <c r="DB769" s="155">
        <v>0</v>
      </c>
      <c r="DC769" s="155">
        <v>0</v>
      </c>
      <c r="DD769" s="155">
        <v>0</v>
      </c>
      <c r="DE769" s="155"/>
      <c r="DF769" s="156"/>
    </row>
    <row r="770" spans="1:110" x14ac:dyDescent="0.25">
      <c r="B770" s="117" t="s">
        <v>88</v>
      </c>
      <c r="C770" s="10"/>
      <c r="D770" s="10"/>
      <c r="E770" s="5"/>
      <c r="F770" s="144">
        <f t="shared" ref="F770:Q770" si="96">IF(F8="actual",F932+F933+F934+F1012,0)</f>
        <v>-102155.67000000001</v>
      </c>
      <c r="G770" s="144">
        <f t="shared" si="96"/>
        <v>0</v>
      </c>
      <c r="H770" s="144">
        <f t="shared" si="96"/>
        <v>0</v>
      </c>
      <c r="I770" s="144">
        <f t="shared" si="96"/>
        <v>0</v>
      </c>
      <c r="J770" s="144">
        <f t="shared" si="96"/>
        <v>0</v>
      </c>
      <c r="K770" s="144">
        <f t="shared" si="96"/>
        <v>0</v>
      </c>
      <c r="L770" s="144">
        <f t="shared" si="96"/>
        <v>0</v>
      </c>
      <c r="M770" s="144">
        <f t="shared" si="96"/>
        <v>0</v>
      </c>
      <c r="N770" s="144">
        <f t="shared" si="96"/>
        <v>0</v>
      </c>
      <c r="O770" s="144">
        <f t="shared" si="96"/>
        <v>0</v>
      </c>
      <c r="P770" s="144">
        <f t="shared" si="96"/>
        <v>0</v>
      </c>
      <c r="Q770" s="144">
        <f t="shared" si="96"/>
        <v>0</v>
      </c>
      <c r="R770" s="155"/>
      <c r="S770" s="155"/>
      <c r="T770" s="156"/>
      <c r="U770" s="155"/>
      <c r="V770" s="155"/>
      <c r="W770" s="155"/>
      <c r="X770" s="155"/>
      <c r="Y770" s="155">
        <v>0</v>
      </c>
      <c r="Z770" s="155">
        <v>0</v>
      </c>
      <c r="AA770" s="155">
        <v>0</v>
      </c>
      <c r="AB770" s="155">
        <v>0</v>
      </c>
      <c r="AC770" s="155">
        <v>0</v>
      </c>
      <c r="AD770" s="155">
        <v>0</v>
      </c>
      <c r="AE770" s="155">
        <v>0</v>
      </c>
      <c r="AF770" s="155">
        <v>0</v>
      </c>
      <c r="AG770" s="155">
        <v>0</v>
      </c>
      <c r="AH770" s="155">
        <v>0</v>
      </c>
      <c r="AI770" s="155">
        <v>0</v>
      </c>
      <c r="AJ770" s="155">
        <v>0</v>
      </c>
      <c r="AK770" s="155"/>
      <c r="AL770" s="156"/>
      <c r="AM770" s="155"/>
      <c r="AN770" s="155"/>
      <c r="AO770" s="155"/>
      <c r="AP770" s="155"/>
      <c r="AQ770" s="155">
        <v>0</v>
      </c>
      <c r="AR770" s="155">
        <v>0</v>
      </c>
      <c r="AS770" s="155">
        <v>0</v>
      </c>
      <c r="AT770" s="155">
        <v>0</v>
      </c>
      <c r="AU770" s="155">
        <v>0</v>
      </c>
      <c r="AV770" s="155">
        <v>0</v>
      </c>
      <c r="AW770" s="155">
        <v>0</v>
      </c>
      <c r="AX770" s="155">
        <v>0</v>
      </c>
      <c r="AY770" s="155">
        <v>0</v>
      </c>
      <c r="AZ770" s="155">
        <v>0</v>
      </c>
      <c r="BA770" s="155">
        <v>0</v>
      </c>
      <c r="BB770" s="155">
        <v>0</v>
      </c>
      <c r="BC770" s="155"/>
      <c r="BD770" s="156"/>
      <c r="BE770" s="155"/>
      <c r="BF770" s="155"/>
      <c r="BG770" s="155"/>
      <c r="BH770" s="155"/>
      <c r="BI770" s="155">
        <v>0</v>
      </c>
      <c r="BJ770" s="155">
        <v>0</v>
      </c>
      <c r="BK770" s="155">
        <v>0</v>
      </c>
      <c r="BL770" s="155">
        <v>0</v>
      </c>
      <c r="BM770" s="155">
        <v>0</v>
      </c>
      <c r="BN770" s="155">
        <v>0</v>
      </c>
      <c r="BO770" s="155">
        <v>0</v>
      </c>
      <c r="BP770" s="155">
        <v>0</v>
      </c>
      <c r="BQ770" s="155">
        <v>0</v>
      </c>
      <c r="BR770" s="155">
        <v>0</v>
      </c>
      <c r="BS770" s="155">
        <v>0</v>
      </c>
      <c r="BT770" s="155">
        <v>0</v>
      </c>
      <c r="BU770" s="155"/>
      <c r="BV770" s="156"/>
      <c r="BW770" s="155"/>
      <c r="BX770" s="155"/>
      <c r="BY770" s="155"/>
      <c r="BZ770" s="155"/>
      <c r="CA770" s="155">
        <v>0</v>
      </c>
      <c r="CB770" s="155">
        <v>0</v>
      </c>
      <c r="CC770" s="155">
        <v>0</v>
      </c>
      <c r="CD770" s="155">
        <v>0</v>
      </c>
      <c r="CE770" s="155">
        <v>0</v>
      </c>
      <c r="CF770" s="155">
        <v>0</v>
      </c>
      <c r="CG770" s="155">
        <v>0</v>
      </c>
      <c r="CH770" s="155">
        <v>0</v>
      </c>
      <c r="CI770" s="155">
        <v>0</v>
      </c>
      <c r="CJ770" s="155">
        <v>0</v>
      </c>
      <c r="CK770" s="155">
        <v>0</v>
      </c>
      <c r="CL770" s="155">
        <v>0</v>
      </c>
      <c r="CM770" s="155"/>
      <c r="CN770" s="156"/>
      <c r="CO770" s="155"/>
      <c r="CP770" s="155"/>
      <c r="CQ770" s="155"/>
      <c r="CR770" s="155"/>
      <c r="CS770" s="155">
        <v>0</v>
      </c>
      <c r="CT770" s="155">
        <v>0</v>
      </c>
      <c r="CU770" s="155">
        <v>0</v>
      </c>
      <c r="CV770" s="155">
        <v>0</v>
      </c>
      <c r="CW770" s="155">
        <v>0</v>
      </c>
      <c r="CX770" s="155">
        <v>0</v>
      </c>
      <c r="CY770" s="155">
        <v>0</v>
      </c>
      <c r="CZ770" s="155">
        <v>0</v>
      </c>
      <c r="DA770" s="155">
        <v>0</v>
      </c>
      <c r="DB770" s="155">
        <v>0</v>
      </c>
      <c r="DC770" s="155">
        <v>0</v>
      </c>
      <c r="DD770" s="155">
        <v>0</v>
      </c>
      <c r="DE770" s="155"/>
      <c r="DF770" s="156"/>
    </row>
    <row r="771" spans="1:110" s="167" customFormat="1" x14ac:dyDescent="0.25">
      <c r="A771" s="116"/>
      <c r="B771" s="117" t="s">
        <v>89</v>
      </c>
      <c r="C771" s="121"/>
      <c r="D771" s="121"/>
      <c r="E771" s="166"/>
      <c r="F771" s="155">
        <v>0</v>
      </c>
      <c r="G771" s="155">
        <v>7113.5847999999996</v>
      </c>
      <c r="H771" s="155">
        <v>7113.5847999999996</v>
      </c>
      <c r="I771" s="155">
        <v>7113.5847999999996</v>
      </c>
      <c r="J771" s="155">
        <v>7113.5847999999996</v>
      </c>
      <c r="K771" s="155">
        <v>7113.5847999999996</v>
      </c>
      <c r="L771" s="155">
        <v>7113.5847999999996</v>
      </c>
      <c r="M771" s="155">
        <v>7113.5847999999996</v>
      </c>
      <c r="N771" s="155">
        <v>7113.5847999999996</v>
      </c>
      <c r="O771" s="155">
        <v>7113.5847999999996</v>
      </c>
      <c r="P771" s="155">
        <v>7113.5847999999996</v>
      </c>
      <c r="Q771" s="155">
        <v>7113.5847999999996</v>
      </c>
      <c r="R771" s="155"/>
      <c r="S771" s="155"/>
      <c r="T771" s="156"/>
      <c r="U771" s="155"/>
      <c r="V771" s="155"/>
      <c r="W771" s="155"/>
      <c r="X771" s="155"/>
      <c r="Y771" s="155">
        <v>-78249.43280000001</v>
      </c>
      <c r="Z771" s="155">
        <v>5916.7952825757566</v>
      </c>
      <c r="AA771" s="155">
        <v>5916.7952825757566</v>
      </c>
      <c r="AB771" s="155">
        <v>5916.7952825757566</v>
      </c>
      <c r="AC771" s="155">
        <v>5916.7952825757566</v>
      </c>
      <c r="AD771" s="155">
        <v>5916.7952825757566</v>
      </c>
      <c r="AE771" s="155">
        <v>5916.7952825757566</v>
      </c>
      <c r="AF771" s="155">
        <v>5916.7952825757566</v>
      </c>
      <c r="AG771" s="155">
        <v>5916.7952825757566</v>
      </c>
      <c r="AH771" s="155">
        <v>5916.7952825757566</v>
      </c>
      <c r="AI771" s="155">
        <v>5916.7952825757566</v>
      </c>
      <c r="AJ771" s="155">
        <v>5916.7952825757566</v>
      </c>
      <c r="AK771" s="155"/>
      <c r="AL771" s="156"/>
      <c r="AM771" s="155"/>
      <c r="AN771" s="155"/>
      <c r="AO771" s="155"/>
      <c r="AP771" s="155"/>
      <c r="AQ771" s="155">
        <v>-65084.74810833334</v>
      </c>
      <c r="AR771" s="155">
        <v>6385.9658077196982</v>
      </c>
      <c r="AS771" s="155">
        <v>6385.9658077196982</v>
      </c>
      <c r="AT771" s="155">
        <v>6385.9658077196982</v>
      </c>
      <c r="AU771" s="155">
        <v>6385.9658077196982</v>
      </c>
      <c r="AV771" s="155">
        <v>6385.9658077196982</v>
      </c>
      <c r="AW771" s="155">
        <v>6385.9658077196982</v>
      </c>
      <c r="AX771" s="155">
        <v>6385.9658077196982</v>
      </c>
      <c r="AY771" s="155">
        <v>6385.9658077196982</v>
      </c>
      <c r="AZ771" s="155">
        <v>6385.9658077196982</v>
      </c>
      <c r="BA771" s="155">
        <v>6385.9658077196982</v>
      </c>
      <c r="BB771" s="155">
        <v>6385.9658077196982</v>
      </c>
      <c r="BC771" s="155"/>
      <c r="BD771" s="156"/>
      <c r="BE771" s="155"/>
      <c r="BF771" s="155"/>
      <c r="BG771" s="155"/>
      <c r="BH771" s="155"/>
      <c r="BI771" s="155">
        <v>-70245.623884916669</v>
      </c>
      <c r="BJ771" s="155">
        <v>6869.2114486179553</v>
      </c>
      <c r="BK771" s="155">
        <v>6869.2114486179553</v>
      </c>
      <c r="BL771" s="155">
        <v>6869.2114486179553</v>
      </c>
      <c r="BM771" s="155">
        <v>6869.2114486179553</v>
      </c>
      <c r="BN771" s="155">
        <v>6869.2114486179553</v>
      </c>
      <c r="BO771" s="155">
        <v>6869.2114486179553</v>
      </c>
      <c r="BP771" s="155">
        <v>6869.2114486179553</v>
      </c>
      <c r="BQ771" s="155">
        <v>6869.2114486179553</v>
      </c>
      <c r="BR771" s="155">
        <v>6869.2114486179553</v>
      </c>
      <c r="BS771" s="155">
        <v>6869.2114486179553</v>
      </c>
      <c r="BT771" s="155">
        <v>6869.2114486179553</v>
      </c>
      <c r="BU771" s="155"/>
      <c r="BV771" s="156"/>
      <c r="BW771" s="155"/>
      <c r="BX771" s="155"/>
      <c r="BY771" s="155"/>
      <c r="BZ771" s="155"/>
      <c r="CA771" s="155">
        <v>-75561.325934797482</v>
      </c>
      <c r="CB771" s="155">
        <v>7075.287792076494</v>
      </c>
      <c r="CC771" s="155">
        <v>7075.287792076494</v>
      </c>
      <c r="CD771" s="155">
        <v>7075.287792076494</v>
      </c>
      <c r="CE771" s="155">
        <v>7075.287792076494</v>
      </c>
      <c r="CF771" s="155">
        <v>7075.287792076494</v>
      </c>
      <c r="CG771" s="155">
        <v>7075.287792076494</v>
      </c>
      <c r="CH771" s="155">
        <v>7075.287792076494</v>
      </c>
      <c r="CI771" s="155">
        <v>7075.287792076494</v>
      </c>
      <c r="CJ771" s="155">
        <v>7075.287792076494</v>
      </c>
      <c r="CK771" s="155">
        <v>7075.287792076494</v>
      </c>
      <c r="CL771" s="155">
        <v>7075.287792076494</v>
      </c>
      <c r="CM771" s="155"/>
      <c r="CN771" s="156"/>
      <c r="CO771" s="155"/>
      <c r="CP771" s="155"/>
      <c r="CQ771" s="155"/>
      <c r="CR771" s="155"/>
      <c r="CS771" s="155">
        <v>-77828.165712841437</v>
      </c>
      <c r="CT771" s="155">
        <v>0</v>
      </c>
      <c r="CU771" s="155"/>
      <c r="CV771" s="155"/>
      <c r="CW771" s="155"/>
      <c r="CX771" s="155"/>
      <c r="CY771" s="155"/>
      <c r="CZ771" s="155"/>
      <c r="DA771" s="155"/>
      <c r="DB771" s="155"/>
      <c r="DC771" s="155"/>
      <c r="DD771" s="155"/>
      <c r="DE771" s="155"/>
      <c r="DF771" s="156"/>
    </row>
    <row r="772" spans="1:110" s="167" customFormat="1" x14ac:dyDescent="0.25">
      <c r="A772" s="116"/>
      <c r="B772" s="5" t="s">
        <v>90</v>
      </c>
      <c r="C772" s="121"/>
      <c r="D772" s="10"/>
      <c r="E772" s="166"/>
      <c r="F772" s="155">
        <f>SUM(F773:F780)</f>
        <v>0</v>
      </c>
      <c r="G772" s="155">
        <f t="shared" ref="G772:Q772" si="97">SUM(G773:G780)</f>
        <v>350000</v>
      </c>
      <c r="H772" s="155">
        <f t="shared" si="97"/>
        <v>2080000</v>
      </c>
      <c r="I772" s="155">
        <f t="shared" si="97"/>
        <v>40000</v>
      </c>
      <c r="J772" s="155">
        <f t="shared" si="97"/>
        <v>375000</v>
      </c>
      <c r="K772" s="155">
        <f t="shared" si="97"/>
        <v>375000</v>
      </c>
      <c r="L772" s="155">
        <f t="shared" si="97"/>
        <v>0</v>
      </c>
      <c r="M772" s="155">
        <f t="shared" si="97"/>
        <v>245000</v>
      </c>
      <c r="N772" s="155">
        <f t="shared" si="97"/>
        <v>-100000</v>
      </c>
      <c r="O772" s="155">
        <f t="shared" si="97"/>
        <v>-100000</v>
      </c>
      <c r="P772" s="155">
        <f t="shared" si="97"/>
        <v>2900000</v>
      </c>
      <c r="Q772" s="155">
        <f t="shared" si="97"/>
        <v>-100000</v>
      </c>
      <c r="R772" s="155"/>
      <c r="S772" s="155"/>
      <c r="T772" s="156"/>
      <c r="U772" s="155"/>
      <c r="V772" s="155"/>
      <c r="W772" s="155"/>
      <c r="X772" s="155"/>
      <c r="Y772" s="155">
        <f>SUM(Y773:Y780)</f>
        <v>-147932.04999999999</v>
      </c>
      <c r="Z772" s="155">
        <f t="shared" ref="Z772:AJ772" si="98">SUM(Z773:Z780)</f>
        <v>-147932.04999999999</v>
      </c>
      <c r="AA772" s="155">
        <f t="shared" si="98"/>
        <v>-147932.04999999999</v>
      </c>
      <c r="AB772" s="155">
        <f t="shared" si="98"/>
        <v>-147932.04999999999</v>
      </c>
      <c r="AC772" s="155">
        <f t="shared" si="98"/>
        <v>-147932.04999999999</v>
      </c>
      <c r="AD772" s="155">
        <f t="shared" si="98"/>
        <v>-147932.04999999999</v>
      </c>
      <c r="AE772" s="155">
        <f t="shared" si="98"/>
        <v>-47932.05</v>
      </c>
      <c r="AF772" s="155">
        <f t="shared" si="98"/>
        <v>-47932.05</v>
      </c>
      <c r="AG772" s="155">
        <f t="shared" si="98"/>
        <v>-156652.04999999999</v>
      </c>
      <c r="AH772" s="155">
        <f t="shared" si="98"/>
        <v>-247932.05</v>
      </c>
      <c r="AI772" s="155">
        <f t="shared" si="98"/>
        <v>-247932.05</v>
      </c>
      <c r="AJ772" s="155">
        <f t="shared" si="98"/>
        <v>-247932.05</v>
      </c>
      <c r="AK772" s="155"/>
      <c r="AL772" s="156"/>
      <c r="AM772" s="155"/>
      <c r="AN772" s="155"/>
      <c r="AO772" s="155"/>
      <c r="AP772" s="155"/>
      <c r="AQ772" s="155">
        <f>SUM(AQ773:AQ780)</f>
        <v>-124186.05</v>
      </c>
      <c r="AR772" s="155">
        <f t="shared" ref="AR772:BB772" si="99">SUM(AR773:AR780)</f>
        <v>-97932.52</v>
      </c>
      <c r="AS772" s="155">
        <f t="shared" si="99"/>
        <v>-97932.52</v>
      </c>
      <c r="AT772" s="155">
        <f t="shared" si="99"/>
        <v>-97932.52</v>
      </c>
      <c r="AU772" s="155">
        <f t="shared" si="99"/>
        <v>-97932.52</v>
      </c>
      <c r="AV772" s="155">
        <f t="shared" si="99"/>
        <v>-122932.52</v>
      </c>
      <c r="AW772" s="155">
        <f t="shared" si="99"/>
        <v>-122932.52</v>
      </c>
      <c r="AX772" s="155">
        <f t="shared" si="99"/>
        <v>-122932.52</v>
      </c>
      <c r="AY772" s="155">
        <f t="shared" si="99"/>
        <v>-122932.52</v>
      </c>
      <c r="AZ772" s="155">
        <f t="shared" si="99"/>
        <v>-97932.52</v>
      </c>
      <c r="BA772" s="155">
        <f t="shared" si="99"/>
        <v>-147932.52000000002</v>
      </c>
      <c r="BB772" s="155">
        <f t="shared" si="99"/>
        <v>-97932.52</v>
      </c>
      <c r="BC772" s="155"/>
      <c r="BD772" s="156"/>
      <c r="BE772" s="155"/>
      <c r="BF772" s="155"/>
      <c r="BG772" s="155"/>
      <c r="BH772" s="155"/>
      <c r="BI772" s="155">
        <f>SUM(BI773:BI780)</f>
        <v>-47932.520000000004</v>
      </c>
      <c r="BJ772" s="155">
        <f t="shared" ref="BJ772:BT772" si="100">SUM(BJ773:BJ780)</f>
        <v>-47932.520000000004</v>
      </c>
      <c r="BK772" s="155">
        <f t="shared" si="100"/>
        <v>-47932.520000000004</v>
      </c>
      <c r="BL772" s="155">
        <f t="shared" si="100"/>
        <v>-147932.52000000002</v>
      </c>
      <c r="BM772" s="155">
        <f t="shared" si="100"/>
        <v>-147932.52000000002</v>
      </c>
      <c r="BN772" s="155">
        <f t="shared" si="100"/>
        <v>-147932.52000000002</v>
      </c>
      <c r="BO772" s="155">
        <f t="shared" si="100"/>
        <v>-147932.52000000002</v>
      </c>
      <c r="BP772" s="155">
        <f t="shared" si="100"/>
        <v>-147932.52000000002</v>
      </c>
      <c r="BQ772" s="155">
        <f t="shared" si="100"/>
        <v>-147932.52000000002</v>
      </c>
      <c r="BR772" s="155">
        <f t="shared" si="100"/>
        <v>-147932.52000000002</v>
      </c>
      <c r="BS772" s="155">
        <f t="shared" si="100"/>
        <v>-147932.52000000002</v>
      </c>
      <c r="BT772" s="155">
        <f t="shared" si="100"/>
        <v>-147932.52000000002</v>
      </c>
      <c r="BU772" s="155"/>
      <c r="BV772" s="156"/>
      <c r="BW772" s="155"/>
      <c r="BX772" s="155"/>
      <c r="BY772" s="155"/>
      <c r="BZ772" s="155"/>
      <c r="CA772" s="155">
        <f>SUM(CA773:CA780)</f>
        <v>-47932.520000000004</v>
      </c>
      <c r="CB772" s="155">
        <f t="shared" ref="CB772:CL772" si="101">SUM(CB773:CB780)</f>
        <v>-47932.520000000004</v>
      </c>
      <c r="CC772" s="155">
        <f t="shared" si="101"/>
        <v>-47932.520000000004</v>
      </c>
      <c r="CD772" s="155">
        <f t="shared" si="101"/>
        <v>-147932.52000000002</v>
      </c>
      <c r="CE772" s="155">
        <f t="shared" si="101"/>
        <v>-147932.52000000002</v>
      </c>
      <c r="CF772" s="155">
        <f t="shared" si="101"/>
        <v>-147932.52000000002</v>
      </c>
      <c r="CG772" s="155">
        <f t="shared" si="101"/>
        <v>-147932.52000000002</v>
      </c>
      <c r="CH772" s="155">
        <f t="shared" si="101"/>
        <v>-147932.52000000002</v>
      </c>
      <c r="CI772" s="155">
        <f t="shared" si="101"/>
        <v>-147932.52000000002</v>
      </c>
      <c r="CJ772" s="155">
        <f t="shared" si="101"/>
        <v>-147932.52000000002</v>
      </c>
      <c r="CK772" s="155">
        <f t="shared" si="101"/>
        <v>-112932.52</v>
      </c>
      <c r="CL772" s="155">
        <f t="shared" si="101"/>
        <v>-47932.520000000004</v>
      </c>
      <c r="CM772" s="155"/>
      <c r="CN772" s="156"/>
      <c r="CO772" s="155"/>
      <c r="CP772" s="155"/>
      <c r="CQ772" s="155"/>
      <c r="CR772" s="155"/>
      <c r="CS772" s="155">
        <f>SUM(CS773:CS780)</f>
        <v>-100000</v>
      </c>
      <c r="CT772" s="155">
        <f t="shared" ref="CT772:DD772" si="102">SUM(CT773:CT780)</f>
        <v>0</v>
      </c>
      <c r="CU772" s="155">
        <f t="shared" si="102"/>
        <v>0</v>
      </c>
      <c r="CV772" s="155">
        <f t="shared" si="102"/>
        <v>-100000</v>
      </c>
      <c r="CW772" s="155">
        <f t="shared" si="102"/>
        <v>-100000</v>
      </c>
      <c r="CX772" s="155">
        <f t="shared" si="102"/>
        <v>-100000</v>
      </c>
      <c r="CY772" s="155">
        <f t="shared" si="102"/>
        <v>-100000</v>
      </c>
      <c r="CZ772" s="155">
        <f t="shared" si="102"/>
        <v>-100000</v>
      </c>
      <c r="DA772" s="155">
        <f t="shared" si="102"/>
        <v>-65000</v>
      </c>
      <c r="DB772" s="155">
        <f t="shared" si="102"/>
        <v>0</v>
      </c>
      <c r="DC772" s="155">
        <f t="shared" si="102"/>
        <v>0</v>
      </c>
      <c r="DD772" s="155">
        <f t="shared" si="102"/>
        <v>0</v>
      </c>
      <c r="DE772" s="155"/>
      <c r="DF772" s="156"/>
    </row>
    <row r="773" spans="1:110" s="174" customFormat="1" ht="12.75" hidden="1" customHeight="1" outlineLevel="1" x14ac:dyDescent="0.25">
      <c r="A773" s="168"/>
      <c r="B773" s="169" t="s">
        <v>91</v>
      </c>
      <c r="C773" s="170"/>
      <c r="D773" s="170"/>
      <c r="E773" s="171"/>
      <c r="F773" s="172">
        <f t="shared" ref="F773:Q773" si="103">IF(F$8="actual",SUM(F989:F998),F1202)</f>
        <v>0</v>
      </c>
      <c r="G773" s="172">
        <f t="shared" si="103"/>
        <v>350000</v>
      </c>
      <c r="H773" s="172">
        <f t="shared" si="103"/>
        <v>2080000</v>
      </c>
      <c r="I773" s="172">
        <f t="shared" si="103"/>
        <v>40000</v>
      </c>
      <c r="J773" s="172">
        <f t="shared" si="103"/>
        <v>375000</v>
      </c>
      <c r="K773" s="172">
        <f t="shared" si="103"/>
        <v>375000</v>
      </c>
      <c r="L773" s="172">
        <f t="shared" si="103"/>
        <v>0</v>
      </c>
      <c r="M773" s="172">
        <f t="shared" si="103"/>
        <v>245000</v>
      </c>
      <c r="N773" s="172">
        <f t="shared" si="103"/>
        <v>-100000</v>
      </c>
      <c r="O773" s="172">
        <f t="shared" si="103"/>
        <v>-100000</v>
      </c>
      <c r="P773" s="172">
        <f t="shared" si="103"/>
        <v>-100000</v>
      </c>
      <c r="Q773" s="172">
        <f t="shared" si="103"/>
        <v>-100000</v>
      </c>
      <c r="R773" s="172"/>
      <c r="S773" s="172"/>
      <c r="T773" s="173"/>
      <c r="U773" s="172"/>
      <c r="V773" s="172"/>
      <c r="W773" s="172"/>
      <c r="X773" s="172"/>
      <c r="Y773" s="172">
        <f t="shared" ref="Y773:AJ773" si="104">IF(Y$8="actual",SUM(Y989:Y998),Y1202)</f>
        <v>-100000</v>
      </c>
      <c r="Z773" s="172">
        <f t="shared" si="104"/>
        <v>-100000</v>
      </c>
      <c r="AA773" s="172">
        <f t="shared" si="104"/>
        <v>-100000</v>
      </c>
      <c r="AB773" s="172">
        <f t="shared" si="104"/>
        <v>-100000</v>
      </c>
      <c r="AC773" s="172">
        <f t="shared" si="104"/>
        <v>-100000</v>
      </c>
      <c r="AD773" s="172">
        <f t="shared" si="104"/>
        <v>-100000</v>
      </c>
      <c r="AE773" s="172">
        <f t="shared" si="104"/>
        <v>0</v>
      </c>
      <c r="AF773" s="172">
        <f t="shared" si="104"/>
        <v>0</v>
      </c>
      <c r="AG773" s="172">
        <f t="shared" si="104"/>
        <v>-108720</v>
      </c>
      <c r="AH773" s="172">
        <f t="shared" si="104"/>
        <v>-200000</v>
      </c>
      <c r="AI773" s="172">
        <f t="shared" si="104"/>
        <v>-200000</v>
      </c>
      <c r="AJ773" s="172">
        <f t="shared" si="104"/>
        <v>-200000</v>
      </c>
      <c r="AK773" s="172"/>
      <c r="AL773" s="173"/>
      <c r="AM773" s="172"/>
      <c r="AN773" s="172"/>
      <c r="AO773" s="172"/>
      <c r="AP773" s="172"/>
      <c r="AQ773" s="172">
        <f t="shared" ref="AQ773:BB773" si="105">IF(AQ$8="actual",SUM(AQ989:AQ998),AQ1202)</f>
        <v>-100000</v>
      </c>
      <c r="AR773" s="172">
        <f t="shared" si="105"/>
        <v>-50000</v>
      </c>
      <c r="AS773" s="172">
        <f t="shared" si="105"/>
        <v>-50000</v>
      </c>
      <c r="AT773" s="172">
        <f t="shared" si="105"/>
        <v>-50000</v>
      </c>
      <c r="AU773" s="172">
        <f t="shared" si="105"/>
        <v>-50000</v>
      </c>
      <c r="AV773" s="172">
        <f t="shared" si="105"/>
        <v>-75000</v>
      </c>
      <c r="AW773" s="172">
        <f t="shared" si="105"/>
        <v>-75000</v>
      </c>
      <c r="AX773" s="172">
        <f t="shared" si="105"/>
        <v>-75000</v>
      </c>
      <c r="AY773" s="172">
        <f t="shared" si="105"/>
        <v>-75000</v>
      </c>
      <c r="AZ773" s="172">
        <f t="shared" si="105"/>
        <v>-50000</v>
      </c>
      <c r="BA773" s="172">
        <f t="shared" si="105"/>
        <v>-100000</v>
      </c>
      <c r="BB773" s="172">
        <f t="shared" si="105"/>
        <v>-50000</v>
      </c>
      <c r="BC773" s="172"/>
      <c r="BD773" s="173"/>
      <c r="BE773" s="172"/>
      <c r="BF773" s="172"/>
      <c r="BG773" s="172"/>
      <c r="BH773" s="172"/>
      <c r="BI773" s="172">
        <f t="shared" ref="BI773:BT773" si="106">IF(BI$8="actual",SUM(BI989:BI998),BI1202)</f>
        <v>0</v>
      </c>
      <c r="BJ773" s="172">
        <f t="shared" si="106"/>
        <v>0</v>
      </c>
      <c r="BK773" s="172">
        <f t="shared" si="106"/>
        <v>0</v>
      </c>
      <c r="BL773" s="172">
        <f t="shared" si="106"/>
        <v>-100000</v>
      </c>
      <c r="BM773" s="172">
        <f t="shared" si="106"/>
        <v>-100000</v>
      </c>
      <c r="BN773" s="172">
        <f t="shared" si="106"/>
        <v>-100000</v>
      </c>
      <c r="BO773" s="172">
        <f t="shared" si="106"/>
        <v>-100000</v>
      </c>
      <c r="BP773" s="172">
        <f t="shared" si="106"/>
        <v>-100000</v>
      </c>
      <c r="BQ773" s="172">
        <f t="shared" si="106"/>
        <v>-100000</v>
      </c>
      <c r="BR773" s="172">
        <f t="shared" si="106"/>
        <v>-100000</v>
      </c>
      <c r="BS773" s="172">
        <f t="shared" si="106"/>
        <v>-100000</v>
      </c>
      <c r="BT773" s="172">
        <f t="shared" si="106"/>
        <v>-100000</v>
      </c>
      <c r="BU773" s="172"/>
      <c r="BV773" s="173"/>
      <c r="BW773" s="172"/>
      <c r="BX773" s="172"/>
      <c r="BY773" s="172"/>
      <c r="BZ773" s="172"/>
      <c r="CA773" s="172">
        <f t="shared" ref="CA773:CL773" si="107">IF(CA$8="actual",SUM(CA989:CA998),CA1202)</f>
        <v>0</v>
      </c>
      <c r="CB773" s="172">
        <f t="shared" si="107"/>
        <v>0</v>
      </c>
      <c r="CC773" s="172">
        <f t="shared" si="107"/>
        <v>0</v>
      </c>
      <c r="CD773" s="172">
        <f t="shared" si="107"/>
        <v>-100000</v>
      </c>
      <c r="CE773" s="172">
        <f t="shared" si="107"/>
        <v>-100000</v>
      </c>
      <c r="CF773" s="172">
        <f t="shared" si="107"/>
        <v>-100000</v>
      </c>
      <c r="CG773" s="172">
        <f t="shared" si="107"/>
        <v>-100000</v>
      </c>
      <c r="CH773" s="172">
        <f t="shared" si="107"/>
        <v>-100000</v>
      </c>
      <c r="CI773" s="172">
        <f t="shared" si="107"/>
        <v>-100000</v>
      </c>
      <c r="CJ773" s="172">
        <f t="shared" si="107"/>
        <v>-100000</v>
      </c>
      <c r="CK773" s="172">
        <f t="shared" si="107"/>
        <v>-65000</v>
      </c>
      <c r="CL773" s="172">
        <f t="shared" si="107"/>
        <v>0</v>
      </c>
      <c r="CM773" s="172"/>
      <c r="CN773" s="173"/>
      <c r="CO773" s="172"/>
      <c r="CP773" s="172"/>
      <c r="CQ773" s="172"/>
      <c r="CR773" s="172"/>
      <c r="CS773" s="172">
        <f t="shared" ref="CS773:DD773" si="108">IF(CS$8="actual",SUM(CS989:CS998),CS1202)</f>
        <v>-100000</v>
      </c>
      <c r="CT773" s="172">
        <f t="shared" si="108"/>
        <v>0</v>
      </c>
      <c r="CU773" s="172">
        <f t="shared" si="108"/>
        <v>0</v>
      </c>
      <c r="CV773" s="172">
        <f t="shared" si="108"/>
        <v>-100000</v>
      </c>
      <c r="CW773" s="172">
        <f t="shared" si="108"/>
        <v>-100000</v>
      </c>
      <c r="CX773" s="172">
        <f t="shared" si="108"/>
        <v>-100000</v>
      </c>
      <c r="CY773" s="172">
        <f t="shared" si="108"/>
        <v>-100000</v>
      </c>
      <c r="CZ773" s="172">
        <f t="shared" si="108"/>
        <v>-100000</v>
      </c>
      <c r="DA773" s="172">
        <f t="shared" si="108"/>
        <v>-65000</v>
      </c>
      <c r="DB773" s="172">
        <f t="shared" si="108"/>
        <v>0</v>
      </c>
      <c r="DC773" s="172">
        <f t="shared" si="108"/>
        <v>0</v>
      </c>
      <c r="DD773" s="172">
        <f t="shared" si="108"/>
        <v>0</v>
      </c>
      <c r="DE773" s="172"/>
      <c r="DF773" s="173"/>
    </row>
    <row r="774" spans="1:110" s="174" customFormat="1" ht="12.75" hidden="1" customHeight="1" outlineLevel="1" x14ac:dyDescent="0.25">
      <c r="A774" s="168"/>
      <c r="B774" s="169" t="s">
        <v>92</v>
      </c>
      <c r="C774" s="170"/>
      <c r="D774" s="170"/>
      <c r="E774" s="171"/>
      <c r="F774" s="172">
        <f t="shared" ref="F774:Q774" si="109">IF(F$8="actual",F1000,SUM(F1210-F1211))</f>
        <v>0</v>
      </c>
      <c r="G774" s="172">
        <f t="shared" si="109"/>
        <v>0</v>
      </c>
      <c r="H774" s="172">
        <f t="shared" si="109"/>
        <v>0</v>
      </c>
      <c r="I774" s="172">
        <f t="shared" si="109"/>
        <v>0</v>
      </c>
      <c r="J774" s="172">
        <f t="shared" si="109"/>
        <v>0</v>
      </c>
      <c r="K774" s="172">
        <f t="shared" si="109"/>
        <v>0</v>
      </c>
      <c r="L774" s="172">
        <f t="shared" si="109"/>
        <v>0</v>
      </c>
      <c r="M774" s="172">
        <f t="shared" si="109"/>
        <v>0</v>
      </c>
      <c r="N774" s="172">
        <f t="shared" si="109"/>
        <v>0</v>
      </c>
      <c r="O774" s="172">
        <f t="shared" si="109"/>
        <v>0</v>
      </c>
      <c r="P774" s="172">
        <f t="shared" si="109"/>
        <v>0</v>
      </c>
      <c r="Q774" s="172">
        <f t="shared" si="109"/>
        <v>0</v>
      </c>
      <c r="R774" s="172"/>
      <c r="S774" s="172"/>
      <c r="T774" s="173"/>
      <c r="U774" s="172"/>
      <c r="V774" s="172"/>
      <c r="W774" s="172"/>
      <c r="X774" s="172"/>
      <c r="Y774" s="172">
        <f t="shared" ref="Y774:AJ774" si="110">IF(Y$8="actual",Y1000,SUM(Y1210-Y1211))</f>
        <v>0</v>
      </c>
      <c r="Z774" s="172">
        <f t="shared" si="110"/>
        <v>0</v>
      </c>
      <c r="AA774" s="172">
        <f t="shared" si="110"/>
        <v>0</v>
      </c>
      <c r="AB774" s="172">
        <f t="shared" si="110"/>
        <v>0</v>
      </c>
      <c r="AC774" s="172">
        <f t="shared" si="110"/>
        <v>0</v>
      </c>
      <c r="AD774" s="172">
        <f t="shared" si="110"/>
        <v>0</v>
      </c>
      <c r="AE774" s="172">
        <f t="shared" si="110"/>
        <v>0</v>
      </c>
      <c r="AF774" s="172">
        <f t="shared" si="110"/>
        <v>0</v>
      </c>
      <c r="AG774" s="172">
        <f t="shared" si="110"/>
        <v>0</v>
      </c>
      <c r="AH774" s="172">
        <f t="shared" si="110"/>
        <v>0</v>
      </c>
      <c r="AI774" s="172">
        <f t="shared" si="110"/>
        <v>0</v>
      </c>
      <c r="AJ774" s="172">
        <f t="shared" si="110"/>
        <v>0</v>
      </c>
      <c r="AK774" s="172"/>
      <c r="AL774" s="173"/>
      <c r="AM774" s="172"/>
      <c r="AN774" s="172"/>
      <c r="AO774" s="172"/>
      <c r="AP774" s="172"/>
      <c r="AQ774" s="172">
        <f t="shared" ref="AQ774:BB774" si="111">IF(AQ$8="actual",AQ1000,SUM(AQ1210-AQ1211))</f>
        <v>0</v>
      </c>
      <c r="AR774" s="172">
        <f t="shared" si="111"/>
        <v>0</v>
      </c>
      <c r="AS774" s="172">
        <f t="shared" si="111"/>
        <v>0</v>
      </c>
      <c r="AT774" s="172">
        <f t="shared" si="111"/>
        <v>0</v>
      </c>
      <c r="AU774" s="172">
        <f t="shared" si="111"/>
        <v>0</v>
      </c>
      <c r="AV774" s="172">
        <f t="shared" si="111"/>
        <v>0</v>
      </c>
      <c r="AW774" s="172">
        <f t="shared" si="111"/>
        <v>0</v>
      </c>
      <c r="AX774" s="172">
        <f t="shared" si="111"/>
        <v>0</v>
      </c>
      <c r="AY774" s="172">
        <f t="shared" si="111"/>
        <v>0</v>
      </c>
      <c r="AZ774" s="172">
        <f t="shared" si="111"/>
        <v>0</v>
      </c>
      <c r="BA774" s="172">
        <f t="shared" si="111"/>
        <v>0</v>
      </c>
      <c r="BB774" s="172">
        <f t="shared" si="111"/>
        <v>0</v>
      </c>
      <c r="BC774" s="172"/>
      <c r="BD774" s="173"/>
      <c r="BE774" s="172"/>
      <c r="BF774" s="172"/>
      <c r="BG774" s="172"/>
      <c r="BH774" s="172"/>
      <c r="BI774" s="172">
        <f t="shared" ref="BI774:BT774" si="112">IF(BI$8="actual",BI1000,SUM(BI1210-BI1211))</f>
        <v>0</v>
      </c>
      <c r="BJ774" s="172">
        <f t="shared" si="112"/>
        <v>0</v>
      </c>
      <c r="BK774" s="172">
        <f t="shared" si="112"/>
        <v>0</v>
      </c>
      <c r="BL774" s="172">
        <f t="shared" si="112"/>
        <v>0</v>
      </c>
      <c r="BM774" s="172">
        <f t="shared" si="112"/>
        <v>0</v>
      </c>
      <c r="BN774" s="172">
        <f t="shared" si="112"/>
        <v>0</v>
      </c>
      <c r="BO774" s="172">
        <f t="shared" si="112"/>
        <v>0</v>
      </c>
      <c r="BP774" s="172">
        <f t="shared" si="112"/>
        <v>0</v>
      </c>
      <c r="BQ774" s="172">
        <f t="shared" si="112"/>
        <v>0</v>
      </c>
      <c r="BR774" s="172">
        <f t="shared" si="112"/>
        <v>0</v>
      </c>
      <c r="BS774" s="172">
        <f t="shared" si="112"/>
        <v>0</v>
      </c>
      <c r="BT774" s="172">
        <f t="shared" si="112"/>
        <v>0</v>
      </c>
      <c r="BU774" s="172"/>
      <c r="BV774" s="173"/>
      <c r="BW774" s="172"/>
      <c r="BX774" s="172"/>
      <c r="BY774" s="172"/>
      <c r="BZ774" s="172"/>
      <c r="CA774" s="172">
        <f t="shared" ref="CA774:CL774" si="113">IF(CA$8="actual",CA1000,SUM(CA1210-CA1211))</f>
        <v>0</v>
      </c>
      <c r="CB774" s="172">
        <f t="shared" si="113"/>
        <v>0</v>
      </c>
      <c r="CC774" s="172">
        <f t="shared" si="113"/>
        <v>0</v>
      </c>
      <c r="CD774" s="172">
        <f t="shared" si="113"/>
        <v>0</v>
      </c>
      <c r="CE774" s="172">
        <f t="shared" si="113"/>
        <v>0</v>
      </c>
      <c r="CF774" s="172">
        <f t="shared" si="113"/>
        <v>0</v>
      </c>
      <c r="CG774" s="172">
        <f t="shared" si="113"/>
        <v>0</v>
      </c>
      <c r="CH774" s="172">
        <f t="shared" si="113"/>
        <v>0</v>
      </c>
      <c r="CI774" s="172">
        <f t="shared" si="113"/>
        <v>0</v>
      </c>
      <c r="CJ774" s="172">
        <f t="shared" si="113"/>
        <v>0</v>
      </c>
      <c r="CK774" s="172">
        <f t="shared" si="113"/>
        <v>0</v>
      </c>
      <c r="CL774" s="172">
        <f t="shared" si="113"/>
        <v>0</v>
      </c>
      <c r="CM774" s="172"/>
      <c r="CN774" s="173"/>
      <c r="CO774" s="172"/>
      <c r="CP774" s="172"/>
      <c r="CQ774" s="172"/>
      <c r="CR774" s="172"/>
      <c r="CS774" s="172">
        <f t="shared" ref="CS774:DD774" si="114">IF(CS$8="actual",CS1000,SUM(CS1210-CS1211))</f>
        <v>0</v>
      </c>
      <c r="CT774" s="172">
        <f t="shared" si="114"/>
        <v>0</v>
      </c>
      <c r="CU774" s="172">
        <f t="shared" si="114"/>
        <v>0</v>
      </c>
      <c r="CV774" s="172">
        <f t="shared" si="114"/>
        <v>0</v>
      </c>
      <c r="CW774" s="172">
        <f t="shared" si="114"/>
        <v>0</v>
      </c>
      <c r="CX774" s="172">
        <f t="shared" si="114"/>
        <v>0</v>
      </c>
      <c r="CY774" s="172">
        <f t="shared" si="114"/>
        <v>0</v>
      </c>
      <c r="CZ774" s="172">
        <f t="shared" si="114"/>
        <v>0</v>
      </c>
      <c r="DA774" s="172">
        <f t="shared" si="114"/>
        <v>0</v>
      </c>
      <c r="DB774" s="172">
        <f t="shared" si="114"/>
        <v>0</v>
      </c>
      <c r="DC774" s="172">
        <f t="shared" si="114"/>
        <v>0</v>
      </c>
      <c r="DD774" s="172">
        <f t="shared" si="114"/>
        <v>0</v>
      </c>
      <c r="DE774" s="172"/>
      <c r="DF774" s="173"/>
    </row>
    <row r="775" spans="1:110" s="174" customFormat="1" ht="12.75" hidden="1" customHeight="1" outlineLevel="1" x14ac:dyDescent="0.25">
      <c r="A775" s="168"/>
      <c r="B775" s="169" t="s">
        <v>93</v>
      </c>
      <c r="C775" s="170"/>
      <c r="D775" s="170"/>
      <c r="E775" s="171"/>
      <c r="F775" s="172">
        <f>IF(F$8="actual",F1001,SUM(F1220-F1221))</f>
        <v>0</v>
      </c>
      <c r="G775" s="172">
        <f t="shared" ref="G775:Q775" si="115">IF(G$8="actual",G1001,SUM(G1220-G1221))</f>
        <v>0</v>
      </c>
      <c r="H775" s="172">
        <f t="shared" si="115"/>
        <v>0</v>
      </c>
      <c r="I775" s="172">
        <f t="shared" si="115"/>
        <v>0</v>
      </c>
      <c r="J775" s="172">
        <f t="shared" si="115"/>
        <v>0</v>
      </c>
      <c r="K775" s="172">
        <f t="shared" si="115"/>
        <v>0</v>
      </c>
      <c r="L775" s="172">
        <f t="shared" si="115"/>
        <v>0</v>
      </c>
      <c r="M775" s="172">
        <f t="shared" si="115"/>
        <v>0</v>
      </c>
      <c r="N775" s="172">
        <f t="shared" si="115"/>
        <v>0</v>
      </c>
      <c r="O775" s="172">
        <f t="shared" si="115"/>
        <v>0</v>
      </c>
      <c r="P775" s="172">
        <f t="shared" si="115"/>
        <v>0</v>
      </c>
      <c r="Q775" s="172">
        <f t="shared" si="115"/>
        <v>0</v>
      </c>
      <c r="R775" s="172"/>
      <c r="S775" s="172"/>
      <c r="T775" s="173"/>
      <c r="U775" s="172"/>
      <c r="V775" s="172"/>
      <c r="W775" s="172"/>
      <c r="X775" s="172"/>
      <c r="Y775" s="172">
        <f>IF(Y$8="actual",Y1001,SUM(Y1220-Y1221))</f>
        <v>-24186.05</v>
      </c>
      <c r="Z775" s="172">
        <f t="shared" ref="Z775:AJ775" si="116">IF(Z$8="actual",Z1001,SUM(Z1220-Z1221))</f>
        <v>-24186.05</v>
      </c>
      <c r="AA775" s="172">
        <f t="shared" si="116"/>
        <v>-24186.05</v>
      </c>
      <c r="AB775" s="172">
        <f t="shared" si="116"/>
        <v>-24186.05</v>
      </c>
      <c r="AC775" s="172">
        <f t="shared" si="116"/>
        <v>-24186.05</v>
      </c>
      <c r="AD775" s="172">
        <f t="shared" si="116"/>
        <v>-24186.05</v>
      </c>
      <c r="AE775" s="172">
        <f t="shared" si="116"/>
        <v>-24186.05</v>
      </c>
      <c r="AF775" s="172">
        <f t="shared" si="116"/>
        <v>-24186.05</v>
      </c>
      <c r="AG775" s="172">
        <f t="shared" si="116"/>
        <v>-24186.05</v>
      </c>
      <c r="AH775" s="172">
        <f t="shared" si="116"/>
        <v>-24186.05</v>
      </c>
      <c r="AI775" s="172">
        <f t="shared" si="116"/>
        <v>-24186.05</v>
      </c>
      <c r="AJ775" s="172">
        <f t="shared" si="116"/>
        <v>-24186.05</v>
      </c>
      <c r="AK775" s="172"/>
      <c r="AL775" s="173"/>
      <c r="AM775" s="172"/>
      <c r="AN775" s="172"/>
      <c r="AO775" s="172"/>
      <c r="AP775" s="172"/>
      <c r="AQ775" s="172">
        <f t="shared" ref="AQ775:BB775" si="117">IF(AQ$8="actual",AQ1001,SUM(AQ1220-AQ1221))</f>
        <v>-24186.05</v>
      </c>
      <c r="AR775" s="172">
        <f t="shared" si="117"/>
        <v>-24186.05</v>
      </c>
      <c r="AS775" s="172">
        <f t="shared" si="117"/>
        <v>-24186.05</v>
      </c>
      <c r="AT775" s="172">
        <f t="shared" si="117"/>
        <v>-24186.05</v>
      </c>
      <c r="AU775" s="172">
        <f t="shared" si="117"/>
        <v>-24186.05</v>
      </c>
      <c r="AV775" s="172">
        <f t="shared" si="117"/>
        <v>-24186.05</v>
      </c>
      <c r="AW775" s="172">
        <f t="shared" si="117"/>
        <v>-24186.05</v>
      </c>
      <c r="AX775" s="172">
        <f t="shared" si="117"/>
        <v>-24186.05</v>
      </c>
      <c r="AY775" s="172">
        <f t="shared" si="117"/>
        <v>-24186.05</v>
      </c>
      <c r="AZ775" s="172">
        <f t="shared" si="117"/>
        <v>-24186.05</v>
      </c>
      <c r="BA775" s="172">
        <f t="shared" si="117"/>
        <v>-24186.05</v>
      </c>
      <c r="BB775" s="172">
        <f t="shared" si="117"/>
        <v>-24186.05</v>
      </c>
      <c r="BC775" s="172"/>
      <c r="BD775" s="173"/>
      <c r="BE775" s="172"/>
      <c r="BF775" s="172"/>
      <c r="BG775" s="172"/>
      <c r="BH775" s="172"/>
      <c r="BI775" s="172">
        <f t="shared" ref="BI775:BT775" si="118">IF(BI$8="actual",BI1001,SUM(BI1220-BI1221))</f>
        <v>-24186.05</v>
      </c>
      <c r="BJ775" s="172">
        <f t="shared" si="118"/>
        <v>-24186.05</v>
      </c>
      <c r="BK775" s="172">
        <f t="shared" si="118"/>
        <v>-24186.05</v>
      </c>
      <c r="BL775" s="172">
        <f t="shared" si="118"/>
        <v>-24186.05</v>
      </c>
      <c r="BM775" s="172">
        <f t="shared" si="118"/>
        <v>-24186.05</v>
      </c>
      <c r="BN775" s="172">
        <f t="shared" si="118"/>
        <v>-24186.05</v>
      </c>
      <c r="BO775" s="172">
        <f t="shared" si="118"/>
        <v>-24186.05</v>
      </c>
      <c r="BP775" s="172">
        <f t="shared" si="118"/>
        <v>-24186.05</v>
      </c>
      <c r="BQ775" s="172">
        <f t="shared" si="118"/>
        <v>-24186.05</v>
      </c>
      <c r="BR775" s="172">
        <f t="shared" si="118"/>
        <v>-24186.05</v>
      </c>
      <c r="BS775" s="172">
        <f t="shared" si="118"/>
        <v>-24186.05</v>
      </c>
      <c r="BT775" s="172">
        <f t="shared" si="118"/>
        <v>-24186.05</v>
      </c>
      <c r="BU775" s="172"/>
      <c r="BV775" s="173"/>
      <c r="BW775" s="172"/>
      <c r="BX775" s="172"/>
      <c r="BY775" s="172"/>
      <c r="BZ775" s="172"/>
      <c r="CA775" s="172">
        <f t="shared" ref="CA775:CL775" si="119">IF(CA$8="actual",CA1001,SUM(CA1220-CA1221))</f>
        <v>-24186.05</v>
      </c>
      <c r="CB775" s="172">
        <f t="shared" si="119"/>
        <v>-24186.05</v>
      </c>
      <c r="CC775" s="172">
        <f t="shared" si="119"/>
        <v>-24186.05</v>
      </c>
      <c r="CD775" s="172">
        <f t="shared" si="119"/>
        <v>-24186.05</v>
      </c>
      <c r="CE775" s="172">
        <f t="shared" si="119"/>
        <v>-24186.05</v>
      </c>
      <c r="CF775" s="172">
        <f t="shared" si="119"/>
        <v>-24186.05</v>
      </c>
      <c r="CG775" s="172">
        <f t="shared" si="119"/>
        <v>-24186.05</v>
      </c>
      <c r="CH775" s="172">
        <f t="shared" si="119"/>
        <v>-24186.05</v>
      </c>
      <c r="CI775" s="172">
        <f t="shared" si="119"/>
        <v>-24186.05</v>
      </c>
      <c r="CJ775" s="172">
        <f t="shared" si="119"/>
        <v>-24186.05</v>
      </c>
      <c r="CK775" s="172">
        <f t="shared" si="119"/>
        <v>-24186.05</v>
      </c>
      <c r="CL775" s="172">
        <f t="shared" si="119"/>
        <v>-24186.05</v>
      </c>
      <c r="CM775" s="172"/>
      <c r="CN775" s="173"/>
      <c r="CO775" s="172"/>
      <c r="CP775" s="172"/>
      <c r="CQ775" s="172"/>
      <c r="CR775" s="172"/>
      <c r="CS775" s="172">
        <f t="shared" ref="CS775:DD775" si="120">IF(CS$8="actual",CS1001,SUM(CS1220-CS1221))</f>
        <v>0</v>
      </c>
      <c r="CT775" s="172">
        <f t="shared" si="120"/>
        <v>0</v>
      </c>
      <c r="CU775" s="172">
        <f t="shared" si="120"/>
        <v>0</v>
      </c>
      <c r="CV775" s="172">
        <f t="shared" si="120"/>
        <v>0</v>
      </c>
      <c r="CW775" s="172">
        <f t="shared" si="120"/>
        <v>0</v>
      </c>
      <c r="CX775" s="172">
        <f t="shared" si="120"/>
        <v>0</v>
      </c>
      <c r="CY775" s="172">
        <f t="shared" si="120"/>
        <v>0</v>
      </c>
      <c r="CZ775" s="172">
        <f t="shared" si="120"/>
        <v>0</v>
      </c>
      <c r="DA775" s="172">
        <f t="shared" si="120"/>
        <v>0</v>
      </c>
      <c r="DB775" s="172">
        <f t="shared" si="120"/>
        <v>0</v>
      </c>
      <c r="DC775" s="172">
        <f t="shared" si="120"/>
        <v>0</v>
      </c>
      <c r="DD775" s="172">
        <f t="shared" si="120"/>
        <v>0</v>
      </c>
      <c r="DE775" s="172"/>
      <c r="DF775" s="173"/>
    </row>
    <row r="776" spans="1:110" s="174" customFormat="1" ht="12.75" hidden="1" customHeight="1" outlineLevel="1" x14ac:dyDescent="0.25">
      <c r="A776" s="168"/>
      <c r="B776" s="169" t="s">
        <v>94</v>
      </c>
      <c r="C776" s="170"/>
      <c r="D776" s="170"/>
      <c r="E776" s="171"/>
      <c r="F776" s="172">
        <f>IF(F$8="actual",F1002,SUM(F1230-F1231))</f>
        <v>0</v>
      </c>
      <c r="G776" s="172">
        <f t="shared" ref="G776:Q776" si="121">IF(G$8="actual",G1002,SUM(G1230-G1231))</f>
        <v>0</v>
      </c>
      <c r="H776" s="172">
        <f t="shared" si="121"/>
        <v>0</v>
      </c>
      <c r="I776" s="172">
        <f t="shared" si="121"/>
        <v>0</v>
      </c>
      <c r="J776" s="172">
        <f t="shared" si="121"/>
        <v>0</v>
      </c>
      <c r="K776" s="172">
        <f t="shared" si="121"/>
        <v>0</v>
      </c>
      <c r="L776" s="172">
        <f t="shared" si="121"/>
        <v>0</v>
      </c>
      <c r="M776" s="172">
        <f t="shared" si="121"/>
        <v>0</v>
      </c>
      <c r="N776" s="172">
        <f t="shared" si="121"/>
        <v>0</v>
      </c>
      <c r="O776" s="172">
        <f t="shared" si="121"/>
        <v>0</v>
      </c>
      <c r="P776" s="172">
        <f t="shared" si="121"/>
        <v>3000000</v>
      </c>
      <c r="Q776" s="172">
        <f t="shared" si="121"/>
        <v>0</v>
      </c>
      <c r="R776" s="172"/>
      <c r="S776" s="172"/>
      <c r="T776" s="173"/>
      <c r="U776" s="172"/>
      <c r="V776" s="172"/>
      <c r="W776" s="172"/>
      <c r="X776" s="172"/>
      <c r="Y776" s="172">
        <f>IF(Y$8="actual",Y1002,SUM(Y1230-Y1231))</f>
        <v>-23746</v>
      </c>
      <c r="Z776" s="172">
        <f t="shared" ref="Z776:AJ776" si="122">IF(Z$8="actual",Z1002,SUM(Z1230-Z1231))</f>
        <v>-23746</v>
      </c>
      <c r="AA776" s="172">
        <f t="shared" si="122"/>
        <v>-23746</v>
      </c>
      <c r="AB776" s="172">
        <f t="shared" si="122"/>
        <v>-23746</v>
      </c>
      <c r="AC776" s="172">
        <f t="shared" si="122"/>
        <v>-23746</v>
      </c>
      <c r="AD776" s="172">
        <f t="shared" si="122"/>
        <v>-23746</v>
      </c>
      <c r="AE776" s="172">
        <f t="shared" si="122"/>
        <v>-23746</v>
      </c>
      <c r="AF776" s="172">
        <f t="shared" si="122"/>
        <v>-23746</v>
      </c>
      <c r="AG776" s="172">
        <f t="shared" si="122"/>
        <v>-23746</v>
      </c>
      <c r="AH776" s="172">
        <f t="shared" si="122"/>
        <v>-23746</v>
      </c>
      <c r="AI776" s="172">
        <f t="shared" si="122"/>
        <v>-23746</v>
      </c>
      <c r="AJ776" s="172">
        <f t="shared" si="122"/>
        <v>-23746</v>
      </c>
      <c r="AK776" s="172"/>
      <c r="AL776" s="173"/>
      <c r="AM776" s="172"/>
      <c r="AN776" s="172"/>
      <c r="AO776" s="172"/>
      <c r="AP776" s="172"/>
      <c r="AQ776" s="172">
        <f>IF(AQ$8="actual",AQ1002,SUM(AQ1230-AQ1231))</f>
        <v>0</v>
      </c>
      <c r="AR776" s="172">
        <f t="shared" ref="AR776:BB776" si="123">IF(AR$8="actual",AR1002,SUM(AR1230-AR1231))</f>
        <v>-23746.47</v>
      </c>
      <c r="AS776" s="172">
        <f t="shared" si="123"/>
        <v>-23746.47</v>
      </c>
      <c r="AT776" s="172">
        <f t="shared" si="123"/>
        <v>-23746.47</v>
      </c>
      <c r="AU776" s="172">
        <f t="shared" si="123"/>
        <v>-23746.47</v>
      </c>
      <c r="AV776" s="172">
        <f t="shared" si="123"/>
        <v>-23746.47</v>
      </c>
      <c r="AW776" s="172">
        <f t="shared" si="123"/>
        <v>-23746.47</v>
      </c>
      <c r="AX776" s="172">
        <f t="shared" si="123"/>
        <v>-23746.47</v>
      </c>
      <c r="AY776" s="172">
        <f t="shared" si="123"/>
        <v>-23746.47</v>
      </c>
      <c r="AZ776" s="172">
        <f t="shared" si="123"/>
        <v>-23746.47</v>
      </c>
      <c r="BA776" s="172">
        <f t="shared" si="123"/>
        <v>-23746.47</v>
      </c>
      <c r="BB776" s="172">
        <f t="shared" si="123"/>
        <v>-23746.47</v>
      </c>
      <c r="BC776" s="172"/>
      <c r="BD776" s="173"/>
      <c r="BE776" s="172"/>
      <c r="BF776" s="172"/>
      <c r="BG776" s="172"/>
      <c r="BH776" s="172"/>
      <c r="BI776" s="172">
        <f>IF(BI$8="actual",BI1002,SUM(BI1230-BI1231))</f>
        <v>-23746.47</v>
      </c>
      <c r="BJ776" s="172">
        <f t="shared" ref="BJ776:BT776" si="124">IF(BJ$8="actual",BJ1002,SUM(BJ1230-BJ1231))</f>
        <v>-23746.47</v>
      </c>
      <c r="BK776" s="172">
        <f t="shared" si="124"/>
        <v>-23746.47</v>
      </c>
      <c r="BL776" s="172">
        <f t="shared" si="124"/>
        <v>-23746.47</v>
      </c>
      <c r="BM776" s="172">
        <f t="shared" si="124"/>
        <v>-23746.47</v>
      </c>
      <c r="BN776" s="172">
        <f t="shared" si="124"/>
        <v>-23746.47</v>
      </c>
      <c r="BO776" s="172">
        <f t="shared" si="124"/>
        <v>-23746.47</v>
      </c>
      <c r="BP776" s="172">
        <f t="shared" si="124"/>
        <v>-23746.47</v>
      </c>
      <c r="BQ776" s="172">
        <f t="shared" si="124"/>
        <v>-23746.47</v>
      </c>
      <c r="BR776" s="172">
        <f t="shared" si="124"/>
        <v>-23746.47</v>
      </c>
      <c r="BS776" s="172">
        <f t="shared" si="124"/>
        <v>-23746.47</v>
      </c>
      <c r="BT776" s="172">
        <f t="shared" si="124"/>
        <v>-23746.47</v>
      </c>
      <c r="BU776" s="172"/>
      <c r="BV776" s="173"/>
      <c r="BW776" s="172"/>
      <c r="BX776" s="172"/>
      <c r="BY776" s="172"/>
      <c r="BZ776" s="172"/>
      <c r="CA776" s="172">
        <f>IF(CA$8="actual",CA1002,SUM(CA1230-CA1231))</f>
        <v>-23746.47</v>
      </c>
      <c r="CB776" s="172">
        <f t="shared" ref="CB776:CL776" si="125">IF(CB$8="actual",CB1002,SUM(CB1230-CB1231))</f>
        <v>-23746.47</v>
      </c>
      <c r="CC776" s="172">
        <f t="shared" si="125"/>
        <v>-23746.47</v>
      </c>
      <c r="CD776" s="172">
        <f t="shared" si="125"/>
        <v>-23746.47</v>
      </c>
      <c r="CE776" s="172">
        <f t="shared" si="125"/>
        <v>-23746.47</v>
      </c>
      <c r="CF776" s="172">
        <f t="shared" si="125"/>
        <v>-23746.47</v>
      </c>
      <c r="CG776" s="172">
        <f t="shared" si="125"/>
        <v>-23746.47</v>
      </c>
      <c r="CH776" s="172">
        <f t="shared" si="125"/>
        <v>-23746.47</v>
      </c>
      <c r="CI776" s="172">
        <f t="shared" si="125"/>
        <v>-23746.47</v>
      </c>
      <c r="CJ776" s="172">
        <f t="shared" si="125"/>
        <v>-23746.47</v>
      </c>
      <c r="CK776" s="172">
        <f t="shared" si="125"/>
        <v>-23746.47</v>
      </c>
      <c r="CL776" s="172">
        <f t="shared" si="125"/>
        <v>-23746.47</v>
      </c>
      <c r="CM776" s="172"/>
      <c r="CN776" s="173"/>
      <c r="CO776" s="172"/>
      <c r="CP776" s="172"/>
      <c r="CQ776" s="172"/>
      <c r="CR776" s="172"/>
      <c r="CS776" s="172">
        <f>IF(CS$8="actual",CS1002,SUM(CS1230-CS1231))</f>
        <v>0</v>
      </c>
      <c r="CT776" s="172">
        <f t="shared" ref="CT776:DD776" si="126">IF(CT$8="actual",CT1002,SUM(CT1230-CT1231))</f>
        <v>0</v>
      </c>
      <c r="CU776" s="172">
        <f t="shared" si="126"/>
        <v>0</v>
      </c>
      <c r="CV776" s="172">
        <f t="shared" si="126"/>
        <v>0</v>
      </c>
      <c r="CW776" s="172">
        <f t="shared" si="126"/>
        <v>0</v>
      </c>
      <c r="CX776" s="172">
        <f t="shared" si="126"/>
        <v>0</v>
      </c>
      <c r="CY776" s="172">
        <f t="shared" si="126"/>
        <v>0</v>
      </c>
      <c r="CZ776" s="172">
        <f t="shared" si="126"/>
        <v>0</v>
      </c>
      <c r="DA776" s="172">
        <f t="shared" si="126"/>
        <v>0</v>
      </c>
      <c r="DB776" s="172">
        <f t="shared" si="126"/>
        <v>0</v>
      </c>
      <c r="DC776" s="172">
        <f t="shared" si="126"/>
        <v>0</v>
      </c>
      <c r="DD776" s="172">
        <f t="shared" si="126"/>
        <v>0</v>
      </c>
      <c r="DE776" s="172"/>
      <c r="DF776" s="173"/>
    </row>
    <row r="777" spans="1:110" s="174" customFormat="1" ht="12.75" hidden="1" customHeight="1" outlineLevel="1" x14ac:dyDescent="0.25">
      <c r="A777" s="168"/>
      <c r="B777" s="169" t="s">
        <v>95</v>
      </c>
      <c r="C777" s="170"/>
      <c r="D777" s="170"/>
      <c r="E777" s="171"/>
      <c r="F777" s="172">
        <f>IF(F$8="actual",F1003,SUM(F1240-F1241))</f>
        <v>0</v>
      </c>
      <c r="G777" s="172">
        <f t="shared" ref="G777:Q777" si="127">IF(G$8="actual",G1003,SUM(G1240-G1241))</f>
        <v>0</v>
      </c>
      <c r="H777" s="172">
        <f t="shared" si="127"/>
        <v>0</v>
      </c>
      <c r="I777" s="172">
        <f t="shared" si="127"/>
        <v>0</v>
      </c>
      <c r="J777" s="172">
        <f t="shared" si="127"/>
        <v>0</v>
      </c>
      <c r="K777" s="172">
        <f t="shared" si="127"/>
        <v>0</v>
      </c>
      <c r="L777" s="172">
        <f t="shared" si="127"/>
        <v>0</v>
      </c>
      <c r="M777" s="172">
        <f t="shared" si="127"/>
        <v>0</v>
      </c>
      <c r="N777" s="172">
        <f t="shared" si="127"/>
        <v>0</v>
      </c>
      <c r="O777" s="172">
        <f t="shared" si="127"/>
        <v>0</v>
      </c>
      <c r="P777" s="172">
        <f t="shared" si="127"/>
        <v>0</v>
      </c>
      <c r="Q777" s="172">
        <f t="shared" si="127"/>
        <v>0</v>
      </c>
      <c r="R777" s="172"/>
      <c r="S777" s="172"/>
      <c r="T777" s="173"/>
      <c r="U777" s="172"/>
      <c r="V777" s="172"/>
      <c r="W777" s="172"/>
      <c r="X777" s="172"/>
      <c r="Y777" s="172">
        <f t="shared" ref="Y777:AJ777" si="128">IF(Y$8="actual",Y1003,SUM(Y1240-Y1241))</f>
        <v>0</v>
      </c>
      <c r="Z777" s="172">
        <f t="shared" si="128"/>
        <v>0</v>
      </c>
      <c r="AA777" s="172">
        <f t="shared" si="128"/>
        <v>0</v>
      </c>
      <c r="AB777" s="172">
        <f t="shared" si="128"/>
        <v>0</v>
      </c>
      <c r="AC777" s="172">
        <f t="shared" si="128"/>
        <v>0</v>
      </c>
      <c r="AD777" s="172">
        <f t="shared" si="128"/>
        <v>0</v>
      </c>
      <c r="AE777" s="172">
        <f t="shared" si="128"/>
        <v>0</v>
      </c>
      <c r="AF777" s="172">
        <f t="shared" si="128"/>
        <v>0</v>
      </c>
      <c r="AG777" s="172">
        <f t="shared" si="128"/>
        <v>0</v>
      </c>
      <c r="AH777" s="172">
        <f t="shared" si="128"/>
        <v>0</v>
      </c>
      <c r="AI777" s="172">
        <f t="shared" si="128"/>
        <v>0</v>
      </c>
      <c r="AJ777" s="172">
        <f t="shared" si="128"/>
        <v>0</v>
      </c>
      <c r="AK777" s="172"/>
      <c r="AL777" s="173"/>
      <c r="AM777" s="172"/>
      <c r="AN777" s="172"/>
      <c r="AO777" s="172"/>
      <c r="AP777" s="172"/>
      <c r="AQ777" s="172">
        <f t="shared" ref="AQ777:BB777" si="129">IF(AQ$8="actual",AQ1003,SUM(AQ1240-AQ1241))</f>
        <v>0</v>
      </c>
      <c r="AR777" s="172">
        <f t="shared" si="129"/>
        <v>0</v>
      </c>
      <c r="AS777" s="172">
        <f t="shared" si="129"/>
        <v>0</v>
      </c>
      <c r="AT777" s="172">
        <f t="shared" si="129"/>
        <v>0</v>
      </c>
      <c r="AU777" s="172">
        <f t="shared" si="129"/>
        <v>0</v>
      </c>
      <c r="AV777" s="172">
        <f t="shared" si="129"/>
        <v>0</v>
      </c>
      <c r="AW777" s="172">
        <f t="shared" si="129"/>
        <v>0</v>
      </c>
      <c r="AX777" s="172">
        <f t="shared" si="129"/>
        <v>0</v>
      </c>
      <c r="AY777" s="172">
        <f t="shared" si="129"/>
        <v>0</v>
      </c>
      <c r="AZ777" s="172">
        <f t="shared" si="129"/>
        <v>0</v>
      </c>
      <c r="BA777" s="172">
        <f t="shared" si="129"/>
        <v>0</v>
      </c>
      <c r="BB777" s="172">
        <f t="shared" si="129"/>
        <v>0</v>
      </c>
      <c r="BC777" s="172"/>
      <c r="BD777" s="173"/>
      <c r="BE777" s="172"/>
      <c r="BF777" s="172"/>
      <c r="BG777" s="172"/>
      <c r="BH777" s="172"/>
      <c r="BI777" s="172">
        <f t="shared" ref="BI777:BT777" si="130">IF(BI$8="actual",BI1003,SUM(BI1240-BI1241))</f>
        <v>0</v>
      </c>
      <c r="BJ777" s="172">
        <f t="shared" si="130"/>
        <v>0</v>
      </c>
      <c r="BK777" s="172">
        <f t="shared" si="130"/>
        <v>0</v>
      </c>
      <c r="BL777" s="172">
        <f t="shared" si="130"/>
        <v>0</v>
      </c>
      <c r="BM777" s="172">
        <f t="shared" si="130"/>
        <v>0</v>
      </c>
      <c r="BN777" s="172">
        <f t="shared" si="130"/>
        <v>0</v>
      </c>
      <c r="BO777" s="172">
        <f t="shared" si="130"/>
        <v>0</v>
      </c>
      <c r="BP777" s="172">
        <f t="shared" si="130"/>
        <v>0</v>
      </c>
      <c r="BQ777" s="172">
        <f t="shared" si="130"/>
        <v>0</v>
      </c>
      <c r="BR777" s="172">
        <f t="shared" si="130"/>
        <v>0</v>
      </c>
      <c r="BS777" s="172">
        <f t="shared" si="130"/>
        <v>0</v>
      </c>
      <c r="BT777" s="172">
        <f t="shared" si="130"/>
        <v>0</v>
      </c>
      <c r="BU777" s="172"/>
      <c r="BV777" s="173"/>
      <c r="BW777" s="172"/>
      <c r="BX777" s="172"/>
      <c r="BY777" s="172"/>
      <c r="BZ777" s="172"/>
      <c r="CA777" s="172">
        <f t="shared" ref="CA777:CL777" si="131">IF(CA$8="actual",CA1003,SUM(CA1240-CA1241))</f>
        <v>0</v>
      </c>
      <c r="CB777" s="172">
        <f t="shared" si="131"/>
        <v>0</v>
      </c>
      <c r="CC777" s="172">
        <f t="shared" si="131"/>
        <v>0</v>
      </c>
      <c r="CD777" s="172">
        <f t="shared" si="131"/>
        <v>0</v>
      </c>
      <c r="CE777" s="172">
        <f t="shared" si="131"/>
        <v>0</v>
      </c>
      <c r="CF777" s="172">
        <f t="shared" si="131"/>
        <v>0</v>
      </c>
      <c r="CG777" s="172">
        <f t="shared" si="131"/>
        <v>0</v>
      </c>
      <c r="CH777" s="172">
        <f t="shared" si="131"/>
        <v>0</v>
      </c>
      <c r="CI777" s="172">
        <f t="shared" si="131"/>
        <v>0</v>
      </c>
      <c r="CJ777" s="172">
        <f t="shared" si="131"/>
        <v>0</v>
      </c>
      <c r="CK777" s="172">
        <f t="shared" si="131"/>
        <v>0</v>
      </c>
      <c r="CL777" s="172">
        <f t="shared" si="131"/>
        <v>0</v>
      </c>
      <c r="CM777" s="172"/>
      <c r="CN777" s="173"/>
      <c r="CO777" s="172"/>
      <c r="CP777" s="172"/>
      <c r="CQ777" s="172"/>
      <c r="CR777" s="172"/>
      <c r="CS777" s="172">
        <f t="shared" ref="CS777:DD777" si="132">IF(CS$8="actual",CS1003,SUM(CS1240-CS1241))</f>
        <v>0</v>
      </c>
      <c r="CT777" s="172">
        <f t="shared" si="132"/>
        <v>0</v>
      </c>
      <c r="CU777" s="172">
        <f t="shared" si="132"/>
        <v>0</v>
      </c>
      <c r="CV777" s="172">
        <f t="shared" si="132"/>
        <v>0</v>
      </c>
      <c r="CW777" s="172">
        <f t="shared" si="132"/>
        <v>0</v>
      </c>
      <c r="CX777" s="172">
        <f t="shared" si="132"/>
        <v>0</v>
      </c>
      <c r="CY777" s="172">
        <f t="shared" si="132"/>
        <v>0</v>
      </c>
      <c r="CZ777" s="172">
        <f t="shared" si="132"/>
        <v>0</v>
      </c>
      <c r="DA777" s="172">
        <f t="shared" si="132"/>
        <v>0</v>
      </c>
      <c r="DB777" s="172">
        <f t="shared" si="132"/>
        <v>0</v>
      </c>
      <c r="DC777" s="172">
        <f t="shared" si="132"/>
        <v>0</v>
      </c>
      <c r="DD777" s="172">
        <f t="shared" si="132"/>
        <v>0</v>
      </c>
      <c r="DE777" s="172"/>
      <c r="DF777" s="173"/>
    </row>
    <row r="778" spans="1:110" s="174" customFormat="1" ht="12.75" hidden="1" customHeight="1" outlineLevel="1" x14ac:dyDescent="0.25">
      <c r="A778" s="168"/>
      <c r="B778" s="169" t="s">
        <v>96</v>
      </c>
      <c r="C778" s="171"/>
      <c r="D778" s="171"/>
      <c r="E778" s="171"/>
      <c r="F778" s="172">
        <f t="shared" ref="F778:Q778" si="133">IF(F$8="actual",F1004,SUM(F1250-F1251))</f>
        <v>0</v>
      </c>
      <c r="G778" s="172">
        <f t="shared" si="133"/>
        <v>0</v>
      </c>
      <c r="H778" s="172">
        <f t="shared" si="133"/>
        <v>0</v>
      </c>
      <c r="I778" s="172">
        <f t="shared" si="133"/>
        <v>0</v>
      </c>
      <c r="J778" s="172">
        <f t="shared" si="133"/>
        <v>0</v>
      </c>
      <c r="K778" s="172">
        <f t="shared" si="133"/>
        <v>0</v>
      </c>
      <c r="L778" s="172">
        <f t="shared" si="133"/>
        <v>0</v>
      </c>
      <c r="M778" s="172">
        <f t="shared" si="133"/>
        <v>0</v>
      </c>
      <c r="N778" s="172">
        <f t="shared" si="133"/>
        <v>0</v>
      </c>
      <c r="O778" s="172">
        <f t="shared" si="133"/>
        <v>0</v>
      </c>
      <c r="P778" s="172">
        <f t="shared" si="133"/>
        <v>0</v>
      </c>
      <c r="Q778" s="172">
        <f t="shared" si="133"/>
        <v>0</v>
      </c>
      <c r="R778" s="172"/>
      <c r="S778" s="172"/>
      <c r="T778" s="173"/>
      <c r="U778" s="172"/>
      <c r="V778" s="172"/>
      <c r="W778" s="172"/>
      <c r="X778" s="172"/>
      <c r="Y778" s="172">
        <f t="shared" ref="Y778:AJ778" si="134">IF(Y$8="actual",Y1004,SUM(Y1250-Y1251))</f>
        <v>0</v>
      </c>
      <c r="Z778" s="172">
        <f t="shared" si="134"/>
        <v>0</v>
      </c>
      <c r="AA778" s="172">
        <f t="shared" si="134"/>
        <v>0</v>
      </c>
      <c r="AB778" s="172">
        <f t="shared" si="134"/>
        <v>0</v>
      </c>
      <c r="AC778" s="172">
        <f t="shared" si="134"/>
        <v>0</v>
      </c>
      <c r="AD778" s="172">
        <f t="shared" si="134"/>
        <v>0</v>
      </c>
      <c r="AE778" s="172">
        <f t="shared" si="134"/>
        <v>0</v>
      </c>
      <c r="AF778" s="172">
        <f t="shared" si="134"/>
        <v>0</v>
      </c>
      <c r="AG778" s="172">
        <f t="shared" si="134"/>
        <v>0</v>
      </c>
      <c r="AH778" s="172">
        <f t="shared" si="134"/>
        <v>0</v>
      </c>
      <c r="AI778" s="172">
        <f t="shared" si="134"/>
        <v>0</v>
      </c>
      <c r="AJ778" s="172">
        <f t="shared" si="134"/>
        <v>0</v>
      </c>
      <c r="AK778" s="172"/>
      <c r="AL778" s="173"/>
      <c r="AM778" s="172"/>
      <c r="AN778" s="172"/>
      <c r="AO778" s="172"/>
      <c r="AP778" s="172"/>
      <c r="AQ778" s="172">
        <f t="shared" ref="AQ778:BB778" si="135">IF(AQ$8="actual",AQ1004,SUM(AQ1250-AQ1251))</f>
        <v>0</v>
      </c>
      <c r="AR778" s="172">
        <f t="shared" si="135"/>
        <v>0</v>
      </c>
      <c r="AS778" s="172">
        <f t="shared" si="135"/>
        <v>0</v>
      </c>
      <c r="AT778" s="172">
        <f t="shared" si="135"/>
        <v>0</v>
      </c>
      <c r="AU778" s="172">
        <f t="shared" si="135"/>
        <v>0</v>
      </c>
      <c r="AV778" s="172">
        <f t="shared" si="135"/>
        <v>0</v>
      </c>
      <c r="AW778" s="172">
        <f t="shared" si="135"/>
        <v>0</v>
      </c>
      <c r="AX778" s="172">
        <f t="shared" si="135"/>
        <v>0</v>
      </c>
      <c r="AY778" s="172">
        <f t="shared" si="135"/>
        <v>0</v>
      </c>
      <c r="AZ778" s="172">
        <f t="shared" si="135"/>
        <v>0</v>
      </c>
      <c r="BA778" s="172">
        <f t="shared" si="135"/>
        <v>0</v>
      </c>
      <c r="BB778" s="172">
        <f t="shared" si="135"/>
        <v>0</v>
      </c>
      <c r="BC778" s="172"/>
      <c r="BD778" s="173"/>
      <c r="BE778" s="172"/>
      <c r="BF778" s="172"/>
      <c r="BG778" s="172"/>
      <c r="BH778" s="172"/>
      <c r="BI778" s="172">
        <f t="shared" ref="BI778:BT778" si="136">IF(BI$8="actual",BI1004,SUM(BI1250-BI1251))</f>
        <v>0</v>
      </c>
      <c r="BJ778" s="172">
        <f t="shared" si="136"/>
        <v>0</v>
      </c>
      <c r="BK778" s="172">
        <f t="shared" si="136"/>
        <v>0</v>
      </c>
      <c r="BL778" s="172">
        <f t="shared" si="136"/>
        <v>0</v>
      </c>
      <c r="BM778" s="172">
        <f t="shared" si="136"/>
        <v>0</v>
      </c>
      <c r="BN778" s="172">
        <f t="shared" si="136"/>
        <v>0</v>
      </c>
      <c r="BO778" s="172">
        <f t="shared" si="136"/>
        <v>0</v>
      </c>
      <c r="BP778" s="172">
        <f t="shared" si="136"/>
        <v>0</v>
      </c>
      <c r="BQ778" s="172">
        <f t="shared" si="136"/>
        <v>0</v>
      </c>
      <c r="BR778" s="172">
        <f t="shared" si="136"/>
        <v>0</v>
      </c>
      <c r="BS778" s="172">
        <f t="shared" si="136"/>
        <v>0</v>
      </c>
      <c r="BT778" s="172">
        <f t="shared" si="136"/>
        <v>0</v>
      </c>
      <c r="BU778" s="172"/>
      <c r="BV778" s="173"/>
      <c r="BW778" s="172"/>
      <c r="BX778" s="172"/>
      <c r="BY778" s="172"/>
      <c r="BZ778" s="172"/>
      <c r="CA778" s="172">
        <f t="shared" ref="CA778:CL778" si="137">IF(CA$8="actual",CA1004,SUM(CA1250-CA1251))</f>
        <v>0</v>
      </c>
      <c r="CB778" s="172">
        <f t="shared" si="137"/>
        <v>0</v>
      </c>
      <c r="CC778" s="172">
        <f t="shared" si="137"/>
        <v>0</v>
      </c>
      <c r="CD778" s="172">
        <f t="shared" si="137"/>
        <v>0</v>
      </c>
      <c r="CE778" s="172">
        <f t="shared" si="137"/>
        <v>0</v>
      </c>
      <c r="CF778" s="172">
        <f t="shared" si="137"/>
        <v>0</v>
      </c>
      <c r="CG778" s="172">
        <f t="shared" si="137"/>
        <v>0</v>
      </c>
      <c r="CH778" s="172">
        <f t="shared" si="137"/>
        <v>0</v>
      </c>
      <c r="CI778" s="172">
        <f t="shared" si="137"/>
        <v>0</v>
      </c>
      <c r="CJ778" s="172">
        <f t="shared" si="137"/>
        <v>0</v>
      </c>
      <c r="CK778" s="172">
        <f t="shared" si="137"/>
        <v>0</v>
      </c>
      <c r="CL778" s="172">
        <f t="shared" si="137"/>
        <v>0</v>
      </c>
      <c r="CM778" s="172"/>
      <c r="CN778" s="173"/>
      <c r="CO778" s="172"/>
      <c r="CP778" s="172"/>
      <c r="CQ778" s="172"/>
      <c r="CR778" s="172"/>
      <c r="CS778" s="172">
        <f t="shared" ref="CS778:DD778" si="138">IF(CS$8="actual",CS1004,SUM(CS1250-CS1251))</f>
        <v>0</v>
      </c>
      <c r="CT778" s="172">
        <f t="shared" si="138"/>
        <v>0</v>
      </c>
      <c r="CU778" s="172">
        <f t="shared" si="138"/>
        <v>0</v>
      </c>
      <c r="CV778" s="172">
        <f t="shared" si="138"/>
        <v>0</v>
      </c>
      <c r="CW778" s="172">
        <f t="shared" si="138"/>
        <v>0</v>
      </c>
      <c r="CX778" s="172">
        <f t="shared" si="138"/>
        <v>0</v>
      </c>
      <c r="CY778" s="172">
        <f t="shared" si="138"/>
        <v>0</v>
      </c>
      <c r="CZ778" s="172">
        <f t="shared" si="138"/>
        <v>0</v>
      </c>
      <c r="DA778" s="172">
        <f t="shared" si="138"/>
        <v>0</v>
      </c>
      <c r="DB778" s="172">
        <f t="shared" si="138"/>
        <v>0</v>
      </c>
      <c r="DC778" s="172">
        <f t="shared" si="138"/>
        <v>0</v>
      </c>
      <c r="DD778" s="172">
        <f t="shared" si="138"/>
        <v>0</v>
      </c>
      <c r="DE778" s="172"/>
      <c r="DF778" s="173"/>
    </row>
    <row r="779" spans="1:110" s="174" customFormat="1" ht="12.75" hidden="1" customHeight="1" outlineLevel="1" x14ac:dyDescent="0.25">
      <c r="A779" s="168"/>
      <c r="B779" s="169" t="s">
        <v>97</v>
      </c>
      <c r="C779" s="171"/>
      <c r="D779" s="171"/>
      <c r="E779" s="171"/>
      <c r="F779" s="172">
        <f t="shared" ref="F779:Q779" si="139">IF(F$8="actual",F1005,SUM(F1260-F1261))</f>
        <v>0</v>
      </c>
      <c r="G779" s="172">
        <f t="shared" si="139"/>
        <v>0</v>
      </c>
      <c r="H779" s="172">
        <f t="shared" si="139"/>
        <v>0</v>
      </c>
      <c r="I779" s="172">
        <f t="shared" si="139"/>
        <v>0</v>
      </c>
      <c r="J779" s="172">
        <f t="shared" si="139"/>
        <v>0</v>
      </c>
      <c r="K779" s="172">
        <f t="shared" si="139"/>
        <v>0</v>
      </c>
      <c r="L779" s="172">
        <f t="shared" si="139"/>
        <v>0</v>
      </c>
      <c r="M779" s="172">
        <f t="shared" si="139"/>
        <v>0</v>
      </c>
      <c r="N779" s="172">
        <f t="shared" si="139"/>
        <v>0</v>
      </c>
      <c r="O779" s="172">
        <f t="shared" si="139"/>
        <v>0</v>
      </c>
      <c r="P779" s="172">
        <f t="shared" si="139"/>
        <v>0</v>
      </c>
      <c r="Q779" s="172">
        <f t="shared" si="139"/>
        <v>0</v>
      </c>
      <c r="R779" s="172"/>
      <c r="S779" s="172"/>
      <c r="T779" s="173"/>
      <c r="U779" s="172"/>
      <c r="V779" s="172"/>
      <c r="W779" s="172"/>
      <c r="X779" s="172"/>
      <c r="Y779" s="172">
        <f t="shared" ref="Y779:AJ779" si="140">IF(Y$8="actual",Y1005,SUM(Y1260-Y1261))</f>
        <v>0</v>
      </c>
      <c r="Z779" s="172">
        <f t="shared" si="140"/>
        <v>0</v>
      </c>
      <c r="AA779" s="172">
        <f t="shared" si="140"/>
        <v>0</v>
      </c>
      <c r="AB779" s="172">
        <f t="shared" si="140"/>
        <v>0</v>
      </c>
      <c r="AC779" s="172">
        <f t="shared" si="140"/>
        <v>0</v>
      </c>
      <c r="AD779" s="172">
        <f t="shared" si="140"/>
        <v>0</v>
      </c>
      <c r="AE779" s="172">
        <f t="shared" si="140"/>
        <v>0</v>
      </c>
      <c r="AF779" s="172">
        <f t="shared" si="140"/>
        <v>0</v>
      </c>
      <c r="AG779" s="172">
        <f t="shared" si="140"/>
        <v>0</v>
      </c>
      <c r="AH779" s="172">
        <f t="shared" si="140"/>
        <v>0</v>
      </c>
      <c r="AI779" s="172">
        <f t="shared" si="140"/>
        <v>0</v>
      </c>
      <c r="AJ779" s="172">
        <f t="shared" si="140"/>
        <v>0</v>
      </c>
      <c r="AK779" s="172"/>
      <c r="AL779" s="173"/>
      <c r="AM779" s="172"/>
      <c r="AN779" s="172"/>
      <c r="AO779" s="172"/>
      <c r="AP779" s="172"/>
      <c r="AQ779" s="172">
        <f t="shared" ref="AQ779:BB779" si="141">IF(AQ$8="actual",AQ1005,SUM(AQ1260-AQ1261))</f>
        <v>0</v>
      </c>
      <c r="AR779" s="172">
        <f t="shared" si="141"/>
        <v>0</v>
      </c>
      <c r="AS779" s="172">
        <f t="shared" si="141"/>
        <v>0</v>
      </c>
      <c r="AT779" s="172">
        <f t="shared" si="141"/>
        <v>0</v>
      </c>
      <c r="AU779" s="172">
        <f t="shared" si="141"/>
        <v>0</v>
      </c>
      <c r="AV779" s="172">
        <f t="shared" si="141"/>
        <v>0</v>
      </c>
      <c r="AW779" s="172">
        <f t="shared" si="141"/>
        <v>0</v>
      </c>
      <c r="AX779" s="172">
        <f t="shared" si="141"/>
        <v>0</v>
      </c>
      <c r="AY779" s="172">
        <f t="shared" si="141"/>
        <v>0</v>
      </c>
      <c r="AZ779" s="172">
        <f t="shared" si="141"/>
        <v>0</v>
      </c>
      <c r="BA779" s="172">
        <f t="shared" si="141"/>
        <v>0</v>
      </c>
      <c r="BB779" s="172">
        <f t="shared" si="141"/>
        <v>0</v>
      </c>
      <c r="BC779" s="172"/>
      <c r="BD779" s="173"/>
      <c r="BE779" s="172"/>
      <c r="BF779" s="172"/>
      <c r="BG779" s="172"/>
      <c r="BH779" s="172"/>
      <c r="BI779" s="172">
        <f t="shared" ref="BI779:BT779" si="142">IF(BI$8="actual",BI1005,SUM(BI1260-BI1261))</f>
        <v>0</v>
      </c>
      <c r="BJ779" s="172">
        <f t="shared" si="142"/>
        <v>0</v>
      </c>
      <c r="BK779" s="172">
        <f t="shared" si="142"/>
        <v>0</v>
      </c>
      <c r="BL779" s="172">
        <f t="shared" si="142"/>
        <v>0</v>
      </c>
      <c r="BM779" s="172">
        <f t="shared" si="142"/>
        <v>0</v>
      </c>
      <c r="BN779" s="172">
        <f t="shared" si="142"/>
        <v>0</v>
      </c>
      <c r="BO779" s="172">
        <f t="shared" si="142"/>
        <v>0</v>
      </c>
      <c r="BP779" s="172">
        <f t="shared" si="142"/>
        <v>0</v>
      </c>
      <c r="BQ779" s="172">
        <f t="shared" si="142"/>
        <v>0</v>
      </c>
      <c r="BR779" s="172">
        <f t="shared" si="142"/>
        <v>0</v>
      </c>
      <c r="BS779" s="172">
        <f t="shared" si="142"/>
        <v>0</v>
      </c>
      <c r="BT779" s="172">
        <f t="shared" si="142"/>
        <v>0</v>
      </c>
      <c r="BU779" s="172"/>
      <c r="BV779" s="173"/>
      <c r="BW779" s="172"/>
      <c r="BX779" s="172"/>
      <c r="BY779" s="172"/>
      <c r="BZ779" s="172"/>
      <c r="CA779" s="172">
        <f t="shared" ref="CA779:CL779" si="143">IF(CA$8="actual",CA1005,SUM(CA1260-CA1261))</f>
        <v>0</v>
      </c>
      <c r="CB779" s="172">
        <f t="shared" si="143"/>
        <v>0</v>
      </c>
      <c r="CC779" s="172">
        <f t="shared" si="143"/>
        <v>0</v>
      </c>
      <c r="CD779" s="172">
        <f t="shared" si="143"/>
        <v>0</v>
      </c>
      <c r="CE779" s="172">
        <f t="shared" si="143"/>
        <v>0</v>
      </c>
      <c r="CF779" s="172">
        <f t="shared" si="143"/>
        <v>0</v>
      </c>
      <c r="CG779" s="172">
        <f t="shared" si="143"/>
        <v>0</v>
      </c>
      <c r="CH779" s="172">
        <f t="shared" si="143"/>
        <v>0</v>
      </c>
      <c r="CI779" s="172">
        <f t="shared" si="143"/>
        <v>0</v>
      </c>
      <c r="CJ779" s="172">
        <f t="shared" si="143"/>
        <v>0</v>
      </c>
      <c r="CK779" s="172">
        <f t="shared" si="143"/>
        <v>0</v>
      </c>
      <c r="CL779" s="172">
        <f t="shared" si="143"/>
        <v>0</v>
      </c>
      <c r="CM779" s="172"/>
      <c r="CN779" s="173"/>
      <c r="CO779" s="172"/>
      <c r="CP779" s="172"/>
      <c r="CQ779" s="172"/>
      <c r="CR779" s="172"/>
      <c r="CS779" s="172">
        <f t="shared" ref="CS779:DD779" si="144">IF(CS$8="actual",CS1005,SUM(CS1260-CS1261))</f>
        <v>0</v>
      </c>
      <c r="CT779" s="172">
        <f t="shared" si="144"/>
        <v>0</v>
      </c>
      <c r="CU779" s="172">
        <f t="shared" si="144"/>
        <v>0</v>
      </c>
      <c r="CV779" s="172">
        <f t="shared" si="144"/>
        <v>0</v>
      </c>
      <c r="CW779" s="172">
        <f t="shared" si="144"/>
        <v>0</v>
      </c>
      <c r="CX779" s="172">
        <f t="shared" si="144"/>
        <v>0</v>
      </c>
      <c r="CY779" s="172">
        <f t="shared" si="144"/>
        <v>0</v>
      </c>
      <c r="CZ779" s="172">
        <f t="shared" si="144"/>
        <v>0</v>
      </c>
      <c r="DA779" s="172">
        <f t="shared" si="144"/>
        <v>0</v>
      </c>
      <c r="DB779" s="172">
        <f t="shared" si="144"/>
        <v>0</v>
      </c>
      <c r="DC779" s="172">
        <f t="shared" si="144"/>
        <v>0</v>
      </c>
      <c r="DD779" s="172">
        <f t="shared" si="144"/>
        <v>0</v>
      </c>
      <c r="DE779" s="172"/>
      <c r="DF779" s="173"/>
    </row>
    <row r="780" spans="1:110" s="174" customFormat="1" ht="12.75" hidden="1" customHeight="1" outlineLevel="1" x14ac:dyDescent="0.25">
      <c r="A780" s="168"/>
      <c r="B780" s="169" t="s">
        <v>98</v>
      </c>
      <c r="C780" s="171"/>
      <c r="D780" s="171"/>
      <c r="E780" s="171"/>
      <c r="F780" s="172">
        <f t="shared" ref="F780:Q780" si="145">IF(F$8="actual",F1006,SUM(F1270-F1271))</f>
        <v>0</v>
      </c>
      <c r="G780" s="172">
        <f t="shared" si="145"/>
        <v>0</v>
      </c>
      <c r="H780" s="172">
        <f t="shared" si="145"/>
        <v>0</v>
      </c>
      <c r="I780" s="172">
        <f t="shared" si="145"/>
        <v>0</v>
      </c>
      <c r="J780" s="172">
        <f t="shared" si="145"/>
        <v>0</v>
      </c>
      <c r="K780" s="172">
        <f t="shared" si="145"/>
        <v>0</v>
      </c>
      <c r="L780" s="172">
        <f t="shared" si="145"/>
        <v>0</v>
      </c>
      <c r="M780" s="172">
        <f t="shared" si="145"/>
        <v>0</v>
      </c>
      <c r="N780" s="172">
        <f t="shared" si="145"/>
        <v>0</v>
      </c>
      <c r="O780" s="172">
        <f t="shared" si="145"/>
        <v>0</v>
      </c>
      <c r="P780" s="172">
        <f t="shared" si="145"/>
        <v>0</v>
      </c>
      <c r="Q780" s="172">
        <f t="shared" si="145"/>
        <v>0</v>
      </c>
      <c r="R780" s="172"/>
      <c r="S780" s="172"/>
      <c r="T780" s="173"/>
      <c r="U780" s="172"/>
      <c r="V780" s="172"/>
      <c r="W780" s="172"/>
      <c r="X780" s="172"/>
      <c r="Y780" s="172">
        <f t="shared" ref="Y780:AJ780" si="146">IF(Y$8="actual",Y1006,SUM(Y1270-Y1271))</f>
        <v>0</v>
      </c>
      <c r="Z780" s="172">
        <f t="shared" si="146"/>
        <v>0</v>
      </c>
      <c r="AA780" s="172">
        <f t="shared" si="146"/>
        <v>0</v>
      </c>
      <c r="AB780" s="172">
        <f t="shared" si="146"/>
        <v>0</v>
      </c>
      <c r="AC780" s="172">
        <f t="shared" si="146"/>
        <v>0</v>
      </c>
      <c r="AD780" s="172">
        <f t="shared" si="146"/>
        <v>0</v>
      </c>
      <c r="AE780" s="172">
        <f t="shared" si="146"/>
        <v>0</v>
      </c>
      <c r="AF780" s="172">
        <f t="shared" si="146"/>
        <v>0</v>
      </c>
      <c r="AG780" s="172">
        <f t="shared" si="146"/>
        <v>0</v>
      </c>
      <c r="AH780" s="172">
        <f t="shared" si="146"/>
        <v>0</v>
      </c>
      <c r="AI780" s="172">
        <f t="shared" si="146"/>
        <v>0</v>
      </c>
      <c r="AJ780" s="172">
        <f t="shared" si="146"/>
        <v>0</v>
      </c>
      <c r="AK780" s="172"/>
      <c r="AL780" s="173"/>
      <c r="AM780" s="172"/>
      <c r="AN780" s="172"/>
      <c r="AO780" s="172"/>
      <c r="AP780" s="172"/>
      <c r="AQ780" s="172">
        <f t="shared" ref="AQ780:BB780" si="147">IF(AQ$8="actual",AQ1006,SUM(AQ1270-AQ1271))</f>
        <v>0</v>
      </c>
      <c r="AR780" s="172">
        <f t="shared" si="147"/>
        <v>0</v>
      </c>
      <c r="AS780" s="172">
        <f t="shared" si="147"/>
        <v>0</v>
      </c>
      <c r="AT780" s="172">
        <f t="shared" si="147"/>
        <v>0</v>
      </c>
      <c r="AU780" s="172">
        <f t="shared" si="147"/>
        <v>0</v>
      </c>
      <c r="AV780" s="172">
        <f t="shared" si="147"/>
        <v>0</v>
      </c>
      <c r="AW780" s="172">
        <f t="shared" si="147"/>
        <v>0</v>
      </c>
      <c r="AX780" s="172">
        <f t="shared" si="147"/>
        <v>0</v>
      </c>
      <c r="AY780" s="172">
        <f t="shared" si="147"/>
        <v>0</v>
      </c>
      <c r="AZ780" s="172">
        <f t="shared" si="147"/>
        <v>0</v>
      </c>
      <c r="BA780" s="172">
        <f t="shared" si="147"/>
        <v>0</v>
      </c>
      <c r="BB780" s="172">
        <f t="shared" si="147"/>
        <v>0</v>
      </c>
      <c r="BC780" s="172"/>
      <c r="BD780" s="173"/>
      <c r="BE780" s="172"/>
      <c r="BF780" s="172"/>
      <c r="BG780" s="172"/>
      <c r="BH780" s="172"/>
      <c r="BI780" s="172">
        <f t="shared" ref="BI780:BT780" si="148">IF(BI$8="actual",BI1006,SUM(BI1270-BI1271))</f>
        <v>0</v>
      </c>
      <c r="BJ780" s="172">
        <f t="shared" si="148"/>
        <v>0</v>
      </c>
      <c r="BK780" s="172">
        <f t="shared" si="148"/>
        <v>0</v>
      </c>
      <c r="BL780" s="172">
        <f t="shared" si="148"/>
        <v>0</v>
      </c>
      <c r="BM780" s="172">
        <f t="shared" si="148"/>
        <v>0</v>
      </c>
      <c r="BN780" s="172">
        <f t="shared" si="148"/>
        <v>0</v>
      </c>
      <c r="BO780" s="172">
        <f t="shared" si="148"/>
        <v>0</v>
      </c>
      <c r="BP780" s="172">
        <f t="shared" si="148"/>
        <v>0</v>
      </c>
      <c r="BQ780" s="172">
        <f t="shared" si="148"/>
        <v>0</v>
      </c>
      <c r="BR780" s="172">
        <f t="shared" si="148"/>
        <v>0</v>
      </c>
      <c r="BS780" s="172">
        <f t="shared" si="148"/>
        <v>0</v>
      </c>
      <c r="BT780" s="172">
        <f t="shared" si="148"/>
        <v>0</v>
      </c>
      <c r="BU780" s="172"/>
      <c r="BV780" s="173"/>
      <c r="BW780" s="172"/>
      <c r="BX780" s="172"/>
      <c r="BY780" s="172"/>
      <c r="BZ780" s="172"/>
      <c r="CA780" s="172">
        <f t="shared" ref="CA780:CL780" si="149">IF(CA$8="actual",CA1006,SUM(CA1270-CA1271))</f>
        <v>0</v>
      </c>
      <c r="CB780" s="172">
        <f t="shared" si="149"/>
        <v>0</v>
      </c>
      <c r="CC780" s="172">
        <f t="shared" si="149"/>
        <v>0</v>
      </c>
      <c r="CD780" s="172">
        <f t="shared" si="149"/>
        <v>0</v>
      </c>
      <c r="CE780" s="172">
        <f t="shared" si="149"/>
        <v>0</v>
      </c>
      <c r="CF780" s="172">
        <f t="shared" si="149"/>
        <v>0</v>
      </c>
      <c r="CG780" s="172">
        <f t="shared" si="149"/>
        <v>0</v>
      </c>
      <c r="CH780" s="172">
        <f t="shared" si="149"/>
        <v>0</v>
      </c>
      <c r="CI780" s="172">
        <f t="shared" si="149"/>
        <v>0</v>
      </c>
      <c r="CJ780" s="172">
        <f t="shared" si="149"/>
        <v>0</v>
      </c>
      <c r="CK780" s="172">
        <f t="shared" si="149"/>
        <v>0</v>
      </c>
      <c r="CL780" s="172">
        <f t="shared" si="149"/>
        <v>0</v>
      </c>
      <c r="CM780" s="172"/>
      <c r="CN780" s="173"/>
      <c r="CO780" s="172"/>
      <c r="CP780" s="172"/>
      <c r="CQ780" s="172"/>
      <c r="CR780" s="172"/>
      <c r="CS780" s="172">
        <f t="shared" ref="CS780:DD780" si="150">IF(CS$8="actual",CS1006,SUM(CS1270-CS1271))</f>
        <v>0</v>
      </c>
      <c r="CT780" s="172">
        <f t="shared" si="150"/>
        <v>0</v>
      </c>
      <c r="CU780" s="172">
        <f t="shared" si="150"/>
        <v>0</v>
      </c>
      <c r="CV780" s="172">
        <f t="shared" si="150"/>
        <v>0</v>
      </c>
      <c r="CW780" s="172">
        <f t="shared" si="150"/>
        <v>0</v>
      </c>
      <c r="CX780" s="172">
        <f t="shared" si="150"/>
        <v>0</v>
      </c>
      <c r="CY780" s="172">
        <f t="shared" si="150"/>
        <v>0</v>
      </c>
      <c r="CZ780" s="172">
        <f t="shared" si="150"/>
        <v>0</v>
      </c>
      <c r="DA780" s="172">
        <f t="shared" si="150"/>
        <v>0</v>
      </c>
      <c r="DB780" s="172">
        <f t="shared" si="150"/>
        <v>0</v>
      </c>
      <c r="DC780" s="172">
        <f t="shared" si="150"/>
        <v>0</v>
      </c>
      <c r="DD780" s="172">
        <f t="shared" si="150"/>
        <v>0</v>
      </c>
      <c r="DE780" s="172"/>
      <c r="DF780" s="173"/>
    </row>
    <row r="781" spans="1:110" s="167" customFormat="1" collapsed="1" x14ac:dyDescent="0.25">
      <c r="A781" s="116"/>
      <c r="B781" s="5" t="s">
        <v>99</v>
      </c>
      <c r="C781" s="166"/>
      <c r="D781" s="166"/>
      <c r="E781" s="166"/>
      <c r="F781" s="155">
        <f>SUM(F782:F787)</f>
        <v>0</v>
      </c>
      <c r="G781" s="155">
        <f t="shared" ref="G781:Q781" si="151">SUM(G782:G787)</f>
        <v>0</v>
      </c>
      <c r="H781" s="155">
        <f t="shared" si="151"/>
        <v>-4166.666666666667</v>
      </c>
      <c r="I781" s="155">
        <f t="shared" si="151"/>
        <v>-4166.666666666667</v>
      </c>
      <c r="J781" s="155">
        <f t="shared" si="151"/>
        <v>-4166.666666666667</v>
      </c>
      <c r="K781" s="155">
        <f t="shared" si="151"/>
        <v>-4166.666666666667</v>
      </c>
      <c r="L781" s="155">
        <f t="shared" si="151"/>
        <v>-4166.666666666667</v>
      </c>
      <c r="M781" s="155">
        <f t="shared" si="151"/>
        <v>-4166.666666666667</v>
      </c>
      <c r="N781" s="155">
        <f t="shared" si="151"/>
        <v>0</v>
      </c>
      <c r="O781" s="155">
        <f t="shared" si="151"/>
        <v>0</v>
      </c>
      <c r="P781" s="155">
        <f t="shared" si="151"/>
        <v>0</v>
      </c>
      <c r="Q781" s="155">
        <f t="shared" si="151"/>
        <v>0</v>
      </c>
      <c r="R781" s="155"/>
      <c r="S781" s="155"/>
      <c r="T781" s="156"/>
      <c r="U781" s="155"/>
      <c r="V781" s="155"/>
      <c r="W781" s="155"/>
      <c r="X781" s="155"/>
      <c r="Y781" s="155">
        <f>SUM(Y782:Y787)</f>
        <v>0</v>
      </c>
      <c r="Z781" s="155">
        <f t="shared" ref="Z781:AJ781" si="152">SUM(Z782:Z787)</f>
        <v>0</v>
      </c>
      <c r="AA781" s="155">
        <f t="shared" si="152"/>
        <v>-4166.666666666667</v>
      </c>
      <c r="AB781" s="155">
        <f t="shared" si="152"/>
        <v>-4166.666666666667</v>
      </c>
      <c r="AC781" s="155">
        <f t="shared" si="152"/>
        <v>-4166.666666666667</v>
      </c>
      <c r="AD781" s="155">
        <f t="shared" si="152"/>
        <v>-4166.666666666667</v>
      </c>
      <c r="AE781" s="155">
        <f t="shared" si="152"/>
        <v>-4166.666666666667</v>
      </c>
      <c r="AF781" s="155">
        <f t="shared" si="152"/>
        <v>-4166.666666666667</v>
      </c>
      <c r="AG781" s="155">
        <f t="shared" si="152"/>
        <v>0</v>
      </c>
      <c r="AH781" s="155">
        <f t="shared" si="152"/>
        <v>0</v>
      </c>
      <c r="AI781" s="155">
        <f t="shared" si="152"/>
        <v>0</v>
      </c>
      <c r="AJ781" s="155">
        <f t="shared" si="152"/>
        <v>0</v>
      </c>
      <c r="AK781" s="155"/>
      <c r="AL781" s="156"/>
      <c r="AM781" s="155"/>
      <c r="AN781" s="155"/>
      <c r="AO781" s="155"/>
      <c r="AP781" s="155"/>
      <c r="AQ781" s="155">
        <f>SUM(AQ782:AQ787)</f>
        <v>0</v>
      </c>
      <c r="AR781" s="155">
        <f t="shared" ref="AR781:BB781" si="153">SUM(AR782:AR787)</f>
        <v>0</v>
      </c>
      <c r="AS781" s="155">
        <f t="shared" si="153"/>
        <v>0</v>
      </c>
      <c r="AT781" s="155">
        <f t="shared" si="153"/>
        <v>-4166.6666666666679</v>
      </c>
      <c r="AU781" s="155">
        <f t="shared" si="153"/>
        <v>-4166.6666666666679</v>
      </c>
      <c r="AV781" s="155">
        <f t="shared" si="153"/>
        <v>-4166.6666666666679</v>
      </c>
      <c r="AW781" s="155">
        <f t="shared" si="153"/>
        <v>-4166.6666666666679</v>
      </c>
      <c r="AX781" s="155">
        <f t="shared" si="153"/>
        <v>-4166.6666666666679</v>
      </c>
      <c r="AY781" s="155">
        <f t="shared" si="153"/>
        <v>-4166.6666666666679</v>
      </c>
      <c r="AZ781" s="155">
        <f t="shared" si="153"/>
        <v>0</v>
      </c>
      <c r="BA781" s="155">
        <f t="shared" si="153"/>
        <v>0</v>
      </c>
      <c r="BB781" s="155">
        <f t="shared" si="153"/>
        <v>0</v>
      </c>
      <c r="BC781" s="155"/>
      <c r="BD781" s="156"/>
      <c r="BE781" s="155"/>
      <c r="BF781" s="155"/>
      <c r="BG781" s="155"/>
      <c r="BH781" s="155"/>
      <c r="BI781" s="155">
        <f>SUM(BI782:BI787)</f>
        <v>0</v>
      </c>
      <c r="BJ781" s="155">
        <f t="shared" ref="BJ781:BT781" si="154">SUM(BJ782:BJ787)</f>
        <v>0</v>
      </c>
      <c r="BK781" s="155">
        <f t="shared" si="154"/>
        <v>0</v>
      </c>
      <c r="BL781" s="155">
        <f t="shared" si="154"/>
        <v>0</v>
      </c>
      <c r="BM781" s="155">
        <f t="shared" si="154"/>
        <v>0</v>
      </c>
      <c r="BN781" s="155">
        <f t="shared" si="154"/>
        <v>0</v>
      </c>
      <c r="BO781" s="155">
        <f t="shared" si="154"/>
        <v>0</v>
      </c>
      <c r="BP781" s="155">
        <f t="shared" si="154"/>
        <v>0</v>
      </c>
      <c r="BQ781" s="155">
        <f t="shared" si="154"/>
        <v>0</v>
      </c>
      <c r="BR781" s="155">
        <f t="shared" si="154"/>
        <v>0</v>
      </c>
      <c r="BS781" s="155">
        <f t="shared" si="154"/>
        <v>0</v>
      </c>
      <c r="BT781" s="155">
        <f t="shared" si="154"/>
        <v>0</v>
      </c>
      <c r="BU781" s="155"/>
      <c r="BV781" s="156"/>
      <c r="BW781" s="155"/>
      <c r="BX781" s="155"/>
      <c r="BY781" s="155"/>
      <c r="BZ781" s="155"/>
      <c r="CA781" s="155">
        <f>SUM(CA782:CA787)</f>
        <v>0</v>
      </c>
      <c r="CB781" s="155">
        <f t="shared" ref="CB781:CL781" si="155">SUM(CB782:CB787)</f>
        <v>0</v>
      </c>
      <c r="CC781" s="155">
        <f t="shared" si="155"/>
        <v>0</v>
      </c>
      <c r="CD781" s="155">
        <f t="shared" si="155"/>
        <v>0</v>
      </c>
      <c r="CE781" s="155">
        <f t="shared" si="155"/>
        <v>0</v>
      </c>
      <c r="CF781" s="155">
        <f t="shared" si="155"/>
        <v>0</v>
      </c>
      <c r="CG781" s="155">
        <f t="shared" si="155"/>
        <v>0</v>
      </c>
      <c r="CH781" s="155">
        <f t="shared" si="155"/>
        <v>0</v>
      </c>
      <c r="CI781" s="155">
        <f t="shared" si="155"/>
        <v>0</v>
      </c>
      <c r="CJ781" s="155">
        <f t="shared" si="155"/>
        <v>0</v>
      </c>
      <c r="CK781" s="155">
        <f t="shared" si="155"/>
        <v>0</v>
      </c>
      <c r="CL781" s="155">
        <f t="shared" si="155"/>
        <v>0</v>
      </c>
      <c r="CM781" s="155"/>
      <c r="CN781" s="156"/>
      <c r="CO781" s="155"/>
      <c r="CP781" s="155"/>
      <c r="CQ781" s="155"/>
      <c r="CR781" s="155"/>
      <c r="CS781" s="155">
        <f>SUM(CS782:CS787)</f>
        <v>0</v>
      </c>
      <c r="CT781" s="155">
        <f t="shared" ref="CT781:DD781" si="156">SUM(CT782:CT787)</f>
        <v>0</v>
      </c>
      <c r="CU781" s="155">
        <f t="shared" si="156"/>
        <v>0</v>
      </c>
      <c r="CV781" s="155">
        <f t="shared" si="156"/>
        <v>0</v>
      </c>
      <c r="CW781" s="155">
        <f t="shared" si="156"/>
        <v>0</v>
      </c>
      <c r="CX781" s="155">
        <f t="shared" si="156"/>
        <v>0</v>
      </c>
      <c r="CY781" s="155">
        <f t="shared" si="156"/>
        <v>0</v>
      </c>
      <c r="CZ781" s="155">
        <f t="shared" si="156"/>
        <v>0</v>
      </c>
      <c r="DA781" s="155">
        <f t="shared" si="156"/>
        <v>0</v>
      </c>
      <c r="DB781" s="155">
        <f t="shared" si="156"/>
        <v>0</v>
      </c>
      <c r="DC781" s="155">
        <f t="shared" si="156"/>
        <v>0</v>
      </c>
      <c r="DD781" s="155">
        <f t="shared" si="156"/>
        <v>0</v>
      </c>
      <c r="DE781" s="155"/>
      <c r="DF781" s="156"/>
    </row>
    <row r="782" spans="1:110" s="174" customFormat="1" ht="12.75" hidden="1" customHeight="1" outlineLevel="1" x14ac:dyDescent="0.25">
      <c r="A782" s="168"/>
      <c r="B782" s="169" t="s">
        <v>100</v>
      </c>
      <c r="C782" s="168"/>
      <c r="D782" s="168"/>
      <c r="E782" s="168"/>
      <c r="F782" s="172">
        <f t="shared" ref="F782:Q782" si="157">IF(F$8="actual",F1021,SUM(F1293-F1294))</f>
        <v>0</v>
      </c>
      <c r="G782" s="172">
        <f t="shared" si="157"/>
        <v>0</v>
      </c>
      <c r="H782" s="172">
        <f t="shared" si="157"/>
        <v>-4166.666666666667</v>
      </c>
      <c r="I782" s="172">
        <f t="shared" si="157"/>
        <v>-4166.666666666667</v>
      </c>
      <c r="J782" s="172">
        <f t="shared" si="157"/>
        <v>-4166.666666666667</v>
      </c>
      <c r="K782" s="172">
        <f t="shared" si="157"/>
        <v>-4166.666666666667</v>
      </c>
      <c r="L782" s="172">
        <f t="shared" si="157"/>
        <v>-4166.666666666667</v>
      </c>
      <c r="M782" s="172">
        <f t="shared" si="157"/>
        <v>-4166.666666666667</v>
      </c>
      <c r="N782" s="172">
        <f t="shared" si="157"/>
        <v>0</v>
      </c>
      <c r="O782" s="172">
        <f t="shared" si="157"/>
        <v>0</v>
      </c>
      <c r="P782" s="172">
        <f t="shared" si="157"/>
        <v>0</v>
      </c>
      <c r="Q782" s="172">
        <f t="shared" si="157"/>
        <v>0</v>
      </c>
      <c r="R782" s="168"/>
      <c r="S782" s="168"/>
      <c r="T782" s="173"/>
      <c r="U782" s="168"/>
      <c r="V782" s="168"/>
      <c r="W782" s="168"/>
      <c r="X782" s="168"/>
      <c r="Y782" s="172">
        <f t="shared" ref="Y782:AJ782" si="158">IF(Y$8="actual",Y1021,SUM(Y1293-Y1294))</f>
        <v>0</v>
      </c>
      <c r="Z782" s="172">
        <f t="shared" si="158"/>
        <v>0</v>
      </c>
      <c r="AA782" s="172">
        <f t="shared" si="158"/>
        <v>-4166.666666666667</v>
      </c>
      <c r="AB782" s="172">
        <f t="shared" si="158"/>
        <v>-4166.666666666667</v>
      </c>
      <c r="AC782" s="172">
        <f t="shared" si="158"/>
        <v>-4166.666666666667</v>
      </c>
      <c r="AD782" s="172">
        <f t="shared" si="158"/>
        <v>-4166.666666666667</v>
      </c>
      <c r="AE782" s="172">
        <f t="shared" si="158"/>
        <v>-4166.666666666667</v>
      </c>
      <c r="AF782" s="172">
        <f t="shared" si="158"/>
        <v>-4166.666666666667</v>
      </c>
      <c r="AG782" s="172">
        <f t="shared" si="158"/>
        <v>0</v>
      </c>
      <c r="AH782" s="172">
        <f t="shared" si="158"/>
        <v>0</v>
      </c>
      <c r="AI782" s="172">
        <f t="shared" si="158"/>
        <v>0</v>
      </c>
      <c r="AJ782" s="172">
        <f t="shared" si="158"/>
        <v>0</v>
      </c>
      <c r="AK782" s="175"/>
      <c r="AL782" s="176"/>
      <c r="AM782" s="168"/>
      <c r="AN782" s="168"/>
      <c r="AO782" s="168"/>
      <c r="AP782" s="175"/>
      <c r="AQ782" s="172">
        <f t="shared" ref="AQ782:BB782" si="159">IF(AQ$8="actual",AQ1021,SUM(AQ1293-AQ1294))</f>
        <v>0</v>
      </c>
      <c r="AR782" s="172">
        <f t="shared" si="159"/>
        <v>0</v>
      </c>
      <c r="AS782" s="172">
        <f t="shared" si="159"/>
        <v>0</v>
      </c>
      <c r="AT782" s="172">
        <f t="shared" si="159"/>
        <v>-4166.6666666666679</v>
      </c>
      <c r="AU782" s="172">
        <f t="shared" si="159"/>
        <v>-4166.6666666666679</v>
      </c>
      <c r="AV782" s="172">
        <f t="shared" si="159"/>
        <v>-4166.6666666666679</v>
      </c>
      <c r="AW782" s="172">
        <f t="shared" si="159"/>
        <v>-4166.6666666666679</v>
      </c>
      <c r="AX782" s="172">
        <f t="shared" si="159"/>
        <v>-4166.6666666666679</v>
      </c>
      <c r="AY782" s="172">
        <f t="shared" si="159"/>
        <v>-4166.6666666666679</v>
      </c>
      <c r="AZ782" s="172">
        <f t="shared" si="159"/>
        <v>0</v>
      </c>
      <c r="BA782" s="172">
        <f t="shared" si="159"/>
        <v>0</v>
      </c>
      <c r="BB782" s="172">
        <f t="shared" si="159"/>
        <v>0</v>
      </c>
      <c r="BC782" s="175"/>
      <c r="BD782" s="176"/>
      <c r="BE782" s="168"/>
      <c r="BF782" s="168"/>
      <c r="BG782" s="168"/>
      <c r="BH782" s="168"/>
      <c r="BI782" s="172">
        <f t="shared" ref="BI782:BT782" si="160">IF(BI$8="actual",BI1021,SUM(BI1293-BI1294))</f>
        <v>0</v>
      </c>
      <c r="BJ782" s="172">
        <f t="shared" si="160"/>
        <v>0</v>
      </c>
      <c r="BK782" s="172">
        <f t="shared" si="160"/>
        <v>0</v>
      </c>
      <c r="BL782" s="172">
        <f t="shared" si="160"/>
        <v>0</v>
      </c>
      <c r="BM782" s="172">
        <f t="shared" si="160"/>
        <v>0</v>
      </c>
      <c r="BN782" s="172">
        <f t="shared" si="160"/>
        <v>0</v>
      </c>
      <c r="BO782" s="172">
        <f t="shared" si="160"/>
        <v>0</v>
      </c>
      <c r="BP782" s="172">
        <f t="shared" si="160"/>
        <v>0</v>
      </c>
      <c r="BQ782" s="172">
        <f t="shared" si="160"/>
        <v>0</v>
      </c>
      <c r="BR782" s="172">
        <f t="shared" si="160"/>
        <v>0</v>
      </c>
      <c r="BS782" s="172">
        <f t="shared" si="160"/>
        <v>0</v>
      </c>
      <c r="BT782" s="172">
        <f t="shared" si="160"/>
        <v>0</v>
      </c>
      <c r="BU782" s="175"/>
      <c r="BV782" s="176"/>
      <c r="BW782" s="168"/>
      <c r="BX782" s="168"/>
      <c r="BY782" s="168"/>
      <c r="BZ782" s="168"/>
      <c r="CA782" s="172">
        <f t="shared" ref="CA782:CL782" si="161">IF(CA$8="actual",CA1021,SUM(CA1293-CA1294))</f>
        <v>0</v>
      </c>
      <c r="CB782" s="172">
        <f t="shared" si="161"/>
        <v>0</v>
      </c>
      <c r="CC782" s="172">
        <f t="shared" si="161"/>
        <v>0</v>
      </c>
      <c r="CD782" s="172">
        <f t="shared" si="161"/>
        <v>0</v>
      </c>
      <c r="CE782" s="172">
        <f t="shared" si="161"/>
        <v>0</v>
      </c>
      <c r="CF782" s="172">
        <f t="shared" si="161"/>
        <v>0</v>
      </c>
      <c r="CG782" s="172">
        <f t="shared" si="161"/>
        <v>0</v>
      </c>
      <c r="CH782" s="172">
        <f t="shared" si="161"/>
        <v>0</v>
      </c>
      <c r="CI782" s="172">
        <f t="shared" si="161"/>
        <v>0</v>
      </c>
      <c r="CJ782" s="172">
        <f t="shared" si="161"/>
        <v>0</v>
      </c>
      <c r="CK782" s="172">
        <f t="shared" si="161"/>
        <v>0</v>
      </c>
      <c r="CL782" s="172">
        <f t="shared" si="161"/>
        <v>0</v>
      </c>
      <c r="CM782" s="175"/>
      <c r="CN782" s="176"/>
      <c r="CO782" s="168"/>
      <c r="CP782" s="168"/>
      <c r="CQ782" s="168"/>
      <c r="CR782" s="168"/>
      <c r="CS782" s="172">
        <f t="shared" ref="CS782:DD782" si="162">IF(CS$8="actual",CS1021,SUM(CS1293-CS1294))</f>
        <v>0</v>
      </c>
      <c r="CT782" s="172">
        <f t="shared" si="162"/>
        <v>0</v>
      </c>
      <c r="CU782" s="172">
        <f t="shared" si="162"/>
        <v>0</v>
      </c>
      <c r="CV782" s="172">
        <f t="shared" si="162"/>
        <v>0</v>
      </c>
      <c r="CW782" s="172">
        <f t="shared" si="162"/>
        <v>0</v>
      </c>
      <c r="CX782" s="172">
        <f t="shared" si="162"/>
        <v>0</v>
      </c>
      <c r="CY782" s="172">
        <f t="shared" si="162"/>
        <v>0</v>
      </c>
      <c r="CZ782" s="172">
        <f t="shared" si="162"/>
        <v>0</v>
      </c>
      <c r="DA782" s="172">
        <f t="shared" si="162"/>
        <v>0</v>
      </c>
      <c r="DB782" s="172">
        <f t="shared" si="162"/>
        <v>0</v>
      </c>
      <c r="DC782" s="172">
        <f t="shared" si="162"/>
        <v>0</v>
      </c>
      <c r="DD782" s="172">
        <f t="shared" si="162"/>
        <v>0</v>
      </c>
      <c r="DE782" s="175"/>
      <c r="DF782" s="176"/>
    </row>
    <row r="783" spans="1:110" s="174" customFormat="1" ht="12.75" hidden="1" customHeight="1" outlineLevel="1" x14ac:dyDescent="0.25">
      <c r="A783" s="168"/>
      <c r="B783" s="169" t="s">
        <v>101</v>
      </c>
      <c r="C783" s="168"/>
      <c r="D783" s="168"/>
      <c r="E783" s="168"/>
      <c r="F783" s="172">
        <f t="shared" ref="F783:Q783" si="163">IF(F$8="actual",F1022,SUM(F1303-F1304))</f>
        <v>0</v>
      </c>
      <c r="G783" s="172">
        <f t="shared" si="163"/>
        <v>0</v>
      </c>
      <c r="H783" s="172">
        <f t="shared" si="163"/>
        <v>0</v>
      </c>
      <c r="I783" s="172">
        <f t="shared" si="163"/>
        <v>0</v>
      </c>
      <c r="J783" s="172">
        <f t="shared" si="163"/>
        <v>0</v>
      </c>
      <c r="K783" s="172">
        <f t="shared" si="163"/>
        <v>0</v>
      </c>
      <c r="L783" s="172">
        <f t="shared" si="163"/>
        <v>0</v>
      </c>
      <c r="M783" s="172">
        <f t="shared" si="163"/>
        <v>0</v>
      </c>
      <c r="N783" s="172">
        <f t="shared" si="163"/>
        <v>0</v>
      </c>
      <c r="O783" s="172">
        <f t="shared" si="163"/>
        <v>0</v>
      </c>
      <c r="P783" s="172">
        <f t="shared" si="163"/>
        <v>0</v>
      </c>
      <c r="Q783" s="172">
        <f t="shared" si="163"/>
        <v>0</v>
      </c>
      <c r="R783" s="168"/>
      <c r="S783" s="168"/>
      <c r="T783" s="173"/>
      <c r="U783" s="168"/>
      <c r="V783" s="168"/>
      <c r="W783" s="168"/>
      <c r="X783" s="168"/>
      <c r="Y783" s="172">
        <f t="shared" ref="Y783:AJ783" si="164">IF(Y$8="actual",Y1022,SUM(Y1303-Y1304))</f>
        <v>0</v>
      </c>
      <c r="Z783" s="172">
        <f t="shared" si="164"/>
        <v>0</v>
      </c>
      <c r="AA783" s="172">
        <f t="shared" si="164"/>
        <v>0</v>
      </c>
      <c r="AB783" s="172">
        <f t="shared" si="164"/>
        <v>0</v>
      </c>
      <c r="AC783" s="172">
        <f t="shared" si="164"/>
        <v>0</v>
      </c>
      <c r="AD783" s="172">
        <f t="shared" si="164"/>
        <v>0</v>
      </c>
      <c r="AE783" s="172">
        <f t="shared" si="164"/>
        <v>0</v>
      </c>
      <c r="AF783" s="172">
        <f t="shared" si="164"/>
        <v>0</v>
      </c>
      <c r="AG783" s="172">
        <f t="shared" si="164"/>
        <v>0</v>
      </c>
      <c r="AH783" s="172">
        <f t="shared" si="164"/>
        <v>0</v>
      </c>
      <c r="AI783" s="172">
        <f t="shared" si="164"/>
        <v>0</v>
      </c>
      <c r="AJ783" s="172">
        <f t="shared" si="164"/>
        <v>0</v>
      </c>
      <c r="AK783" s="175"/>
      <c r="AL783" s="176"/>
      <c r="AM783" s="168"/>
      <c r="AN783" s="168"/>
      <c r="AO783" s="168"/>
      <c r="AP783" s="175"/>
      <c r="AQ783" s="172">
        <f t="shared" ref="AQ783:BB783" si="165">IF(AQ$8="actual",AQ1022,SUM(AQ1303-AQ1304))</f>
        <v>0</v>
      </c>
      <c r="AR783" s="172">
        <f t="shared" si="165"/>
        <v>0</v>
      </c>
      <c r="AS783" s="172">
        <f t="shared" si="165"/>
        <v>0</v>
      </c>
      <c r="AT783" s="172">
        <f t="shared" si="165"/>
        <v>0</v>
      </c>
      <c r="AU783" s="172">
        <f t="shared" si="165"/>
        <v>0</v>
      </c>
      <c r="AV783" s="172">
        <f t="shared" si="165"/>
        <v>0</v>
      </c>
      <c r="AW783" s="172">
        <f t="shared" si="165"/>
        <v>0</v>
      </c>
      <c r="AX783" s="172">
        <f t="shared" si="165"/>
        <v>0</v>
      </c>
      <c r="AY783" s="172">
        <f t="shared" si="165"/>
        <v>0</v>
      </c>
      <c r="AZ783" s="172">
        <f t="shared" si="165"/>
        <v>0</v>
      </c>
      <c r="BA783" s="172">
        <f t="shared" si="165"/>
        <v>0</v>
      </c>
      <c r="BB783" s="172">
        <f t="shared" si="165"/>
        <v>0</v>
      </c>
      <c r="BC783" s="175"/>
      <c r="BD783" s="176"/>
      <c r="BE783" s="168"/>
      <c r="BF783" s="168"/>
      <c r="BG783" s="168"/>
      <c r="BH783" s="168"/>
      <c r="BI783" s="172">
        <f t="shared" ref="BI783:BT783" si="166">IF(BI$8="actual",BI1022,SUM(BI1303-BI1304))</f>
        <v>0</v>
      </c>
      <c r="BJ783" s="172">
        <f t="shared" si="166"/>
        <v>0</v>
      </c>
      <c r="BK783" s="172">
        <f t="shared" si="166"/>
        <v>0</v>
      </c>
      <c r="BL783" s="172">
        <f t="shared" si="166"/>
        <v>0</v>
      </c>
      <c r="BM783" s="172">
        <f t="shared" si="166"/>
        <v>0</v>
      </c>
      <c r="BN783" s="172">
        <f t="shared" si="166"/>
        <v>0</v>
      </c>
      <c r="BO783" s="172">
        <f t="shared" si="166"/>
        <v>0</v>
      </c>
      <c r="BP783" s="172">
        <f t="shared" si="166"/>
        <v>0</v>
      </c>
      <c r="BQ783" s="172">
        <f t="shared" si="166"/>
        <v>0</v>
      </c>
      <c r="BR783" s="172">
        <f t="shared" si="166"/>
        <v>0</v>
      </c>
      <c r="BS783" s="172">
        <f t="shared" si="166"/>
        <v>0</v>
      </c>
      <c r="BT783" s="172">
        <f t="shared" si="166"/>
        <v>0</v>
      </c>
      <c r="BU783" s="175"/>
      <c r="BV783" s="176"/>
      <c r="BW783" s="168"/>
      <c r="BX783" s="168"/>
      <c r="BY783" s="168"/>
      <c r="BZ783" s="168"/>
      <c r="CA783" s="172">
        <f t="shared" ref="CA783:CL783" si="167">IF(CA$8="actual",CA1022,SUM(CA1303-CA1304))</f>
        <v>0</v>
      </c>
      <c r="CB783" s="172">
        <f t="shared" si="167"/>
        <v>0</v>
      </c>
      <c r="CC783" s="172">
        <f t="shared" si="167"/>
        <v>0</v>
      </c>
      <c r="CD783" s="172">
        <f t="shared" si="167"/>
        <v>0</v>
      </c>
      <c r="CE783" s="172">
        <f t="shared" si="167"/>
        <v>0</v>
      </c>
      <c r="CF783" s="172">
        <f t="shared" si="167"/>
        <v>0</v>
      </c>
      <c r="CG783" s="172">
        <f t="shared" si="167"/>
        <v>0</v>
      </c>
      <c r="CH783" s="172">
        <f t="shared" si="167"/>
        <v>0</v>
      </c>
      <c r="CI783" s="172">
        <f t="shared" si="167"/>
        <v>0</v>
      </c>
      <c r="CJ783" s="172">
        <f t="shared" si="167"/>
        <v>0</v>
      </c>
      <c r="CK783" s="172">
        <f t="shared" si="167"/>
        <v>0</v>
      </c>
      <c r="CL783" s="172">
        <f t="shared" si="167"/>
        <v>0</v>
      </c>
      <c r="CM783" s="175"/>
      <c r="CN783" s="176"/>
      <c r="CO783" s="168"/>
      <c r="CP783" s="168"/>
      <c r="CQ783" s="168"/>
      <c r="CR783" s="168"/>
      <c r="CS783" s="172">
        <f t="shared" ref="CS783:DD783" si="168">IF(CS$8="actual",CS1022,SUM(CS1303-CS1304))</f>
        <v>0</v>
      </c>
      <c r="CT783" s="172">
        <f t="shared" si="168"/>
        <v>0</v>
      </c>
      <c r="CU783" s="172">
        <f t="shared" si="168"/>
        <v>0</v>
      </c>
      <c r="CV783" s="172">
        <f t="shared" si="168"/>
        <v>0</v>
      </c>
      <c r="CW783" s="172">
        <f t="shared" si="168"/>
        <v>0</v>
      </c>
      <c r="CX783" s="172">
        <f t="shared" si="168"/>
        <v>0</v>
      </c>
      <c r="CY783" s="172">
        <f t="shared" si="168"/>
        <v>0</v>
      </c>
      <c r="CZ783" s="172">
        <f t="shared" si="168"/>
        <v>0</v>
      </c>
      <c r="DA783" s="172">
        <f t="shared" si="168"/>
        <v>0</v>
      </c>
      <c r="DB783" s="172">
        <f t="shared" si="168"/>
        <v>0</v>
      </c>
      <c r="DC783" s="172">
        <f t="shared" si="168"/>
        <v>0</v>
      </c>
      <c r="DD783" s="172">
        <f t="shared" si="168"/>
        <v>0</v>
      </c>
      <c r="DE783" s="175"/>
      <c r="DF783" s="176"/>
    </row>
    <row r="784" spans="1:110" s="174" customFormat="1" ht="12.75" hidden="1" customHeight="1" outlineLevel="1" x14ac:dyDescent="0.25">
      <c r="A784" s="168"/>
      <c r="B784" s="169" t="s">
        <v>102</v>
      </c>
      <c r="C784" s="168"/>
      <c r="D784" s="168"/>
      <c r="E784" s="168"/>
      <c r="F784" s="172">
        <f t="shared" ref="F784:Q784" si="169">IF(F$8="actual",F1023,SUM(F1313-F1314))</f>
        <v>0</v>
      </c>
      <c r="G784" s="172">
        <f t="shared" si="169"/>
        <v>0</v>
      </c>
      <c r="H784" s="172">
        <f t="shared" si="169"/>
        <v>0</v>
      </c>
      <c r="I784" s="172">
        <f t="shared" si="169"/>
        <v>0</v>
      </c>
      <c r="J784" s="172">
        <f t="shared" si="169"/>
        <v>0</v>
      </c>
      <c r="K784" s="172">
        <f t="shared" si="169"/>
        <v>0</v>
      </c>
      <c r="L784" s="172">
        <f t="shared" si="169"/>
        <v>0</v>
      </c>
      <c r="M784" s="172">
        <f t="shared" si="169"/>
        <v>0</v>
      </c>
      <c r="N784" s="172">
        <f t="shared" si="169"/>
        <v>0</v>
      </c>
      <c r="O784" s="172">
        <f t="shared" si="169"/>
        <v>0</v>
      </c>
      <c r="P784" s="172">
        <f t="shared" si="169"/>
        <v>0</v>
      </c>
      <c r="Q784" s="172">
        <f t="shared" si="169"/>
        <v>0</v>
      </c>
      <c r="R784" s="168"/>
      <c r="S784" s="168"/>
      <c r="T784" s="173"/>
      <c r="U784" s="168"/>
      <c r="V784" s="168"/>
      <c r="W784" s="168"/>
      <c r="X784" s="168"/>
      <c r="Y784" s="172">
        <f t="shared" ref="Y784:AJ784" si="170">IF(Y$8="actual",Y1023,SUM(Y1313-Y1314))</f>
        <v>0</v>
      </c>
      <c r="Z784" s="172">
        <f t="shared" si="170"/>
        <v>0</v>
      </c>
      <c r="AA784" s="172">
        <f t="shared" si="170"/>
        <v>0</v>
      </c>
      <c r="AB784" s="172">
        <f t="shared" si="170"/>
        <v>0</v>
      </c>
      <c r="AC784" s="172">
        <f t="shared" si="170"/>
        <v>0</v>
      </c>
      <c r="AD784" s="172">
        <f t="shared" si="170"/>
        <v>0</v>
      </c>
      <c r="AE784" s="172">
        <f t="shared" si="170"/>
        <v>0</v>
      </c>
      <c r="AF784" s="172">
        <f t="shared" si="170"/>
        <v>0</v>
      </c>
      <c r="AG784" s="172">
        <f t="shared" si="170"/>
        <v>0</v>
      </c>
      <c r="AH784" s="172">
        <f t="shared" si="170"/>
        <v>0</v>
      </c>
      <c r="AI784" s="172">
        <f t="shared" si="170"/>
        <v>0</v>
      </c>
      <c r="AJ784" s="172">
        <f t="shared" si="170"/>
        <v>0</v>
      </c>
      <c r="AK784" s="175"/>
      <c r="AL784" s="176"/>
      <c r="AM784" s="168"/>
      <c r="AN784" s="168"/>
      <c r="AO784" s="168"/>
      <c r="AP784" s="175"/>
      <c r="AQ784" s="172">
        <f t="shared" ref="AQ784:BB784" si="171">IF(AQ$8="actual",AQ1023,SUM(AQ1313-AQ1314))</f>
        <v>0</v>
      </c>
      <c r="AR784" s="172">
        <f t="shared" si="171"/>
        <v>0</v>
      </c>
      <c r="AS784" s="172">
        <f t="shared" si="171"/>
        <v>0</v>
      </c>
      <c r="AT784" s="172">
        <f t="shared" si="171"/>
        <v>0</v>
      </c>
      <c r="AU784" s="172">
        <f t="shared" si="171"/>
        <v>0</v>
      </c>
      <c r="AV784" s="172">
        <f t="shared" si="171"/>
        <v>0</v>
      </c>
      <c r="AW784" s="172">
        <f t="shared" si="171"/>
        <v>0</v>
      </c>
      <c r="AX784" s="172">
        <f t="shared" si="171"/>
        <v>0</v>
      </c>
      <c r="AY784" s="172">
        <f t="shared" si="171"/>
        <v>0</v>
      </c>
      <c r="AZ784" s="172">
        <f t="shared" si="171"/>
        <v>0</v>
      </c>
      <c r="BA784" s="172">
        <f t="shared" si="171"/>
        <v>0</v>
      </c>
      <c r="BB784" s="172">
        <f t="shared" si="171"/>
        <v>0</v>
      </c>
      <c r="BC784" s="175"/>
      <c r="BD784" s="176"/>
      <c r="BE784" s="168"/>
      <c r="BF784" s="168"/>
      <c r="BG784" s="168"/>
      <c r="BH784" s="168"/>
      <c r="BI784" s="172">
        <f t="shared" ref="BI784:BT784" si="172">IF(BI$8="actual",BI1023,SUM(BI1313-BI1314))</f>
        <v>0</v>
      </c>
      <c r="BJ784" s="172">
        <f t="shared" si="172"/>
        <v>0</v>
      </c>
      <c r="BK784" s="172">
        <f t="shared" si="172"/>
        <v>0</v>
      </c>
      <c r="BL784" s="172">
        <f t="shared" si="172"/>
        <v>0</v>
      </c>
      <c r="BM784" s="172">
        <f t="shared" si="172"/>
        <v>0</v>
      </c>
      <c r="BN784" s="172">
        <f t="shared" si="172"/>
        <v>0</v>
      </c>
      <c r="BO784" s="172">
        <f t="shared" si="172"/>
        <v>0</v>
      </c>
      <c r="BP784" s="172">
        <f t="shared" si="172"/>
        <v>0</v>
      </c>
      <c r="BQ784" s="172">
        <f t="shared" si="172"/>
        <v>0</v>
      </c>
      <c r="BR784" s="172">
        <f t="shared" si="172"/>
        <v>0</v>
      </c>
      <c r="BS784" s="172">
        <f t="shared" si="172"/>
        <v>0</v>
      </c>
      <c r="BT784" s="172">
        <f t="shared" si="172"/>
        <v>0</v>
      </c>
      <c r="BU784" s="175"/>
      <c r="BV784" s="176"/>
      <c r="BW784" s="168"/>
      <c r="BX784" s="168"/>
      <c r="BY784" s="168"/>
      <c r="BZ784" s="168"/>
      <c r="CA784" s="172">
        <f t="shared" ref="CA784:CL784" si="173">IF(CA$8="actual",CA1023,SUM(CA1313-CA1314))</f>
        <v>0</v>
      </c>
      <c r="CB784" s="172">
        <f t="shared" si="173"/>
        <v>0</v>
      </c>
      <c r="CC784" s="172">
        <f t="shared" si="173"/>
        <v>0</v>
      </c>
      <c r="CD784" s="172">
        <f t="shared" si="173"/>
        <v>0</v>
      </c>
      <c r="CE784" s="172">
        <f t="shared" si="173"/>
        <v>0</v>
      </c>
      <c r="CF784" s="172">
        <f t="shared" si="173"/>
        <v>0</v>
      </c>
      <c r="CG784" s="172">
        <f t="shared" si="173"/>
        <v>0</v>
      </c>
      <c r="CH784" s="172">
        <f t="shared" si="173"/>
        <v>0</v>
      </c>
      <c r="CI784" s="172">
        <f t="shared" si="173"/>
        <v>0</v>
      </c>
      <c r="CJ784" s="172">
        <f t="shared" si="173"/>
        <v>0</v>
      </c>
      <c r="CK784" s="172">
        <f t="shared" si="173"/>
        <v>0</v>
      </c>
      <c r="CL784" s="172">
        <f t="shared" si="173"/>
        <v>0</v>
      </c>
      <c r="CM784" s="175"/>
      <c r="CN784" s="176"/>
      <c r="CO784" s="168"/>
      <c r="CP784" s="168"/>
      <c r="CQ784" s="168"/>
      <c r="CR784" s="168"/>
      <c r="CS784" s="172">
        <f t="shared" ref="CS784:DD784" si="174">IF(CS$8="actual",CS1023,SUM(CS1313-CS1314))</f>
        <v>0</v>
      </c>
      <c r="CT784" s="172">
        <f t="shared" si="174"/>
        <v>0</v>
      </c>
      <c r="CU784" s="172">
        <f t="shared" si="174"/>
        <v>0</v>
      </c>
      <c r="CV784" s="172">
        <f t="shared" si="174"/>
        <v>0</v>
      </c>
      <c r="CW784" s="172">
        <f t="shared" si="174"/>
        <v>0</v>
      </c>
      <c r="CX784" s="172">
        <f t="shared" si="174"/>
        <v>0</v>
      </c>
      <c r="CY784" s="172">
        <f t="shared" si="174"/>
        <v>0</v>
      </c>
      <c r="CZ784" s="172">
        <f t="shared" si="174"/>
        <v>0</v>
      </c>
      <c r="DA784" s="172">
        <f t="shared" si="174"/>
        <v>0</v>
      </c>
      <c r="DB784" s="172">
        <f t="shared" si="174"/>
        <v>0</v>
      </c>
      <c r="DC784" s="172">
        <f t="shared" si="174"/>
        <v>0</v>
      </c>
      <c r="DD784" s="172">
        <f t="shared" si="174"/>
        <v>0</v>
      </c>
      <c r="DE784" s="175"/>
      <c r="DF784" s="176"/>
    </row>
    <row r="785" spans="1:110" s="174" customFormat="1" ht="12.75" hidden="1" customHeight="1" outlineLevel="1" x14ac:dyDescent="0.25">
      <c r="A785" s="168"/>
      <c r="B785" s="169" t="s">
        <v>103</v>
      </c>
      <c r="C785" s="168"/>
      <c r="D785" s="168"/>
      <c r="E785" s="168"/>
      <c r="F785" s="172">
        <f t="shared" ref="F785:Q785" si="175">IF(F$8="actual",F1024,SUM(F1323-F1324))</f>
        <v>0</v>
      </c>
      <c r="G785" s="172">
        <f t="shared" si="175"/>
        <v>0</v>
      </c>
      <c r="H785" s="172">
        <f t="shared" si="175"/>
        <v>0</v>
      </c>
      <c r="I785" s="172">
        <f t="shared" si="175"/>
        <v>0</v>
      </c>
      <c r="J785" s="172">
        <f t="shared" si="175"/>
        <v>0</v>
      </c>
      <c r="K785" s="172">
        <f t="shared" si="175"/>
        <v>0</v>
      </c>
      <c r="L785" s="172">
        <f t="shared" si="175"/>
        <v>0</v>
      </c>
      <c r="M785" s="172">
        <f t="shared" si="175"/>
        <v>0</v>
      </c>
      <c r="N785" s="172">
        <f t="shared" si="175"/>
        <v>0</v>
      </c>
      <c r="O785" s="172">
        <f t="shared" si="175"/>
        <v>0</v>
      </c>
      <c r="P785" s="172">
        <f t="shared" si="175"/>
        <v>0</v>
      </c>
      <c r="Q785" s="172">
        <f t="shared" si="175"/>
        <v>0</v>
      </c>
      <c r="R785" s="168"/>
      <c r="S785" s="168"/>
      <c r="T785" s="173"/>
      <c r="U785" s="168"/>
      <c r="V785" s="168"/>
      <c r="W785" s="168"/>
      <c r="X785" s="168"/>
      <c r="Y785" s="172">
        <f t="shared" ref="Y785:AJ785" si="176">IF(Y$8="actual",Y1024,SUM(Y1323-Y1324))</f>
        <v>0</v>
      </c>
      <c r="Z785" s="172">
        <f t="shared" si="176"/>
        <v>0</v>
      </c>
      <c r="AA785" s="172">
        <f t="shared" si="176"/>
        <v>0</v>
      </c>
      <c r="AB785" s="172">
        <f t="shared" si="176"/>
        <v>0</v>
      </c>
      <c r="AC785" s="172">
        <f t="shared" si="176"/>
        <v>0</v>
      </c>
      <c r="AD785" s="172">
        <f t="shared" si="176"/>
        <v>0</v>
      </c>
      <c r="AE785" s="172">
        <f t="shared" si="176"/>
        <v>0</v>
      </c>
      <c r="AF785" s="172">
        <f t="shared" si="176"/>
        <v>0</v>
      </c>
      <c r="AG785" s="172">
        <f t="shared" si="176"/>
        <v>0</v>
      </c>
      <c r="AH785" s="172">
        <f t="shared" si="176"/>
        <v>0</v>
      </c>
      <c r="AI785" s="172">
        <f t="shared" si="176"/>
        <v>0</v>
      </c>
      <c r="AJ785" s="172">
        <f t="shared" si="176"/>
        <v>0</v>
      </c>
      <c r="AK785" s="175"/>
      <c r="AL785" s="176"/>
      <c r="AM785" s="168"/>
      <c r="AN785" s="168"/>
      <c r="AO785" s="168"/>
      <c r="AP785" s="175"/>
      <c r="AQ785" s="172">
        <f t="shared" ref="AQ785:BB785" si="177">IF(AQ$8="actual",AQ1024,SUM(AQ1323-AQ1324))</f>
        <v>0</v>
      </c>
      <c r="AR785" s="172">
        <f t="shared" si="177"/>
        <v>0</v>
      </c>
      <c r="AS785" s="172">
        <f t="shared" si="177"/>
        <v>0</v>
      </c>
      <c r="AT785" s="172">
        <f t="shared" si="177"/>
        <v>0</v>
      </c>
      <c r="AU785" s="172">
        <f t="shared" si="177"/>
        <v>0</v>
      </c>
      <c r="AV785" s="172">
        <f t="shared" si="177"/>
        <v>0</v>
      </c>
      <c r="AW785" s="172">
        <f t="shared" si="177"/>
        <v>0</v>
      </c>
      <c r="AX785" s="172">
        <f t="shared" si="177"/>
        <v>0</v>
      </c>
      <c r="AY785" s="172">
        <f t="shared" si="177"/>
        <v>0</v>
      </c>
      <c r="AZ785" s="172">
        <f t="shared" si="177"/>
        <v>0</v>
      </c>
      <c r="BA785" s="172">
        <f t="shared" si="177"/>
        <v>0</v>
      </c>
      <c r="BB785" s="172">
        <f t="shared" si="177"/>
        <v>0</v>
      </c>
      <c r="BC785" s="175"/>
      <c r="BD785" s="176"/>
      <c r="BE785" s="168"/>
      <c r="BF785" s="168"/>
      <c r="BG785" s="168"/>
      <c r="BH785" s="168"/>
      <c r="BI785" s="172">
        <f t="shared" ref="BI785:BT785" si="178">IF(BI$8="actual",BI1024,SUM(BI1323-BI1324))</f>
        <v>0</v>
      </c>
      <c r="BJ785" s="172">
        <f t="shared" si="178"/>
        <v>0</v>
      </c>
      <c r="BK785" s="172">
        <f t="shared" si="178"/>
        <v>0</v>
      </c>
      <c r="BL785" s="172">
        <f t="shared" si="178"/>
        <v>0</v>
      </c>
      <c r="BM785" s="172">
        <f t="shared" si="178"/>
        <v>0</v>
      </c>
      <c r="BN785" s="172">
        <f t="shared" si="178"/>
        <v>0</v>
      </c>
      <c r="BO785" s="172">
        <f t="shared" si="178"/>
        <v>0</v>
      </c>
      <c r="BP785" s="172">
        <f t="shared" si="178"/>
        <v>0</v>
      </c>
      <c r="BQ785" s="172">
        <f t="shared" si="178"/>
        <v>0</v>
      </c>
      <c r="BR785" s="172">
        <f t="shared" si="178"/>
        <v>0</v>
      </c>
      <c r="BS785" s="172">
        <f t="shared" si="178"/>
        <v>0</v>
      </c>
      <c r="BT785" s="172">
        <f t="shared" si="178"/>
        <v>0</v>
      </c>
      <c r="BU785" s="175"/>
      <c r="BV785" s="176"/>
      <c r="BW785" s="168"/>
      <c r="BX785" s="168"/>
      <c r="BY785" s="168"/>
      <c r="BZ785" s="168"/>
      <c r="CA785" s="172">
        <f t="shared" ref="CA785:CL785" si="179">IF(CA$8="actual",CA1024,SUM(CA1323-CA1324))</f>
        <v>0</v>
      </c>
      <c r="CB785" s="172">
        <f t="shared" si="179"/>
        <v>0</v>
      </c>
      <c r="CC785" s="172">
        <f t="shared" si="179"/>
        <v>0</v>
      </c>
      <c r="CD785" s="172">
        <f t="shared" si="179"/>
        <v>0</v>
      </c>
      <c r="CE785" s="172">
        <f t="shared" si="179"/>
        <v>0</v>
      </c>
      <c r="CF785" s="172">
        <f t="shared" si="179"/>
        <v>0</v>
      </c>
      <c r="CG785" s="172">
        <f t="shared" si="179"/>
        <v>0</v>
      </c>
      <c r="CH785" s="172">
        <f t="shared" si="179"/>
        <v>0</v>
      </c>
      <c r="CI785" s="172">
        <f t="shared" si="179"/>
        <v>0</v>
      </c>
      <c r="CJ785" s="172">
        <f t="shared" si="179"/>
        <v>0</v>
      </c>
      <c r="CK785" s="172">
        <f t="shared" si="179"/>
        <v>0</v>
      </c>
      <c r="CL785" s="172">
        <f t="shared" si="179"/>
        <v>0</v>
      </c>
      <c r="CM785" s="175"/>
      <c r="CN785" s="176"/>
      <c r="CO785" s="168"/>
      <c r="CP785" s="168"/>
      <c r="CQ785" s="168"/>
      <c r="CR785" s="168"/>
      <c r="CS785" s="172">
        <f t="shared" ref="CS785:DD785" si="180">IF(CS$8="actual",CS1024,SUM(CS1323-CS1324))</f>
        <v>0</v>
      </c>
      <c r="CT785" s="172">
        <f t="shared" si="180"/>
        <v>0</v>
      </c>
      <c r="CU785" s="172">
        <f t="shared" si="180"/>
        <v>0</v>
      </c>
      <c r="CV785" s="172">
        <f t="shared" si="180"/>
        <v>0</v>
      </c>
      <c r="CW785" s="172">
        <f t="shared" si="180"/>
        <v>0</v>
      </c>
      <c r="CX785" s="172">
        <f t="shared" si="180"/>
        <v>0</v>
      </c>
      <c r="CY785" s="172">
        <f t="shared" si="180"/>
        <v>0</v>
      </c>
      <c r="CZ785" s="172">
        <f t="shared" si="180"/>
        <v>0</v>
      </c>
      <c r="DA785" s="172">
        <f t="shared" si="180"/>
        <v>0</v>
      </c>
      <c r="DB785" s="172">
        <f t="shared" si="180"/>
        <v>0</v>
      </c>
      <c r="DC785" s="172">
        <f t="shared" si="180"/>
        <v>0</v>
      </c>
      <c r="DD785" s="172">
        <f t="shared" si="180"/>
        <v>0</v>
      </c>
      <c r="DE785" s="175"/>
      <c r="DF785" s="176"/>
    </row>
    <row r="786" spans="1:110" s="177" customFormat="1" ht="12.75" hidden="1" customHeight="1" outlineLevel="1" x14ac:dyDescent="0.25">
      <c r="A786" s="175"/>
      <c r="B786" s="169" t="s">
        <v>104</v>
      </c>
      <c r="C786" s="175"/>
      <c r="D786" s="175"/>
      <c r="E786" s="175"/>
      <c r="F786" s="172">
        <f t="shared" ref="F786:Q786" si="181">IF(F$8="actual",F1025,SUM(F1333-F1334))</f>
        <v>0</v>
      </c>
      <c r="G786" s="172">
        <f t="shared" si="181"/>
        <v>0</v>
      </c>
      <c r="H786" s="172">
        <f t="shared" si="181"/>
        <v>0</v>
      </c>
      <c r="I786" s="172">
        <f t="shared" si="181"/>
        <v>0</v>
      </c>
      <c r="J786" s="172">
        <f t="shared" si="181"/>
        <v>0</v>
      </c>
      <c r="K786" s="172">
        <f t="shared" si="181"/>
        <v>0</v>
      </c>
      <c r="L786" s="172">
        <f t="shared" si="181"/>
        <v>0</v>
      </c>
      <c r="M786" s="172">
        <f t="shared" si="181"/>
        <v>0</v>
      </c>
      <c r="N786" s="172">
        <f t="shared" si="181"/>
        <v>0</v>
      </c>
      <c r="O786" s="172">
        <f t="shared" si="181"/>
        <v>0</v>
      </c>
      <c r="P786" s="172">
        <f t="shared" si="181"/>
        <v>0</v>
      </c>
      <c r="Q786" s="172">
        <f t="shared" si="181"/>
        <v>0</v>
      </c>
      <c r="R786" s="175"/>
      <c r="S786" s="175"/>
      <c r="T786" s="173"/>
      <c r="U786" s="175"/>
      <c r="V786" s="175"/>
      <c r="W786" s="175"/>
      <c r="X786" s="175"/>
      <c r="Y786" s="172">
        <f t="shared" ref="Y786:AJ786" si="182">IF(Y$8="actual",Y1025,SUM(Y1333-Y1334))</f>
        <v>0</v>
      </c>
      <c r="Z786" s="172">
        <f t="shared" si="182"/>
        <v>0</v>
      </c>
      <c r="AA786" s="172">
        <f t="shared" si="182"/>
        <v>0</v>
      </c>
      <c r="AB786" s="172">
        <f t="shared" si="182"/>
        <v>0</v>
      </c>
      <c r="AC786" s="172">
        <f t="shared" si="182"/>
        <v>0</v>
      </c>
      <c r="AD786" s="172">
        <f t="shared" si="182"/>
        <v>0</v>
      </c>
      <c r="AE786" s="172">
        <f t="shared" si="182"/>
        <v>0</v>
      </c>
      <c r="AF786" s="172">
        <f t="shared" si="182"/>
        <v>0</v>
      </c>
      <c r="AG786" s="172">
        <f t="shared" si="182"/>
        <v>0</v>
      </c>
      <c r="AH786" s="172">
        <f t="shared" si="182"/>
        <v>0</v>
      </c>
      <c r="AI786" s="172">
        <f t="shared" si="182"/>
        <v>0</v>
      </c>
      <c r="AJ786" s="172">
        <f t="shared" si="182"/>
        <v>0</v>
      </c>
      <c r="AK786" s="175"/>
      <c r="AL786" s="176"/>
      <c r="AM786" s="175"/>
      <c r="AN786" s="175"/>
      <c r="AO786" s="175"/>
      <c r="AP786" s="175"/>
      <c r="AQ786" s="172">
        <f t="shared" ref="AQ786:BB786" si="183">IF(AQ$8="actual",AQ1025,SUM(AQ1333-AQ1334))</f>
        <v>0</v>
      </c>
      <c r="AR786" s="172">
        <f t="shared" si="183"/>
        <v>0</v>
      </c>
      <c r="AS786" s="172">
        <f t="shared" si="183"/>
        <v>0</v>
      </c>
      <c r="AT786" s="172">
        <f t="shared" si="183"/>
        <v>0</v>
      </c>
      <c r="AU786" s="172">
        <f t="shared" si="183"/>
        <v>0</v>
      </c>
      <c r="AV786" s="172">
        <f t="shared" si="183"/>
        <v>0</v>
      </c>
      <c r="AW786" s="172">
        <f t="shared" si="183"/>
        <v>0</v>
      </c>
      <c r="AX786" s="172">
        <f t="shared" si="183"/>
        <v>0</v>
      </c>
      <c r="AY786" s="172">
        <f t="shared" si="183"/>
        <v>0</v>
      </c>
      <c r="AZ786" s="172">
        <f t="shared" si="183"/>
        <v>0</v>
      </c>
      <c r="BA786" s="172">
        <f t="shared" si="183"/>
        <v>0</v>
      </c>
      <c r="BB786" s="172">
        <f t="shared" si="183"/>
        <v>0</v>
      </c>
      <c r="BC786" s="175"/>
      <c r="BD786" s="176"/>
      <c r="BE786" s="175"/>
      <c r="BF786" s="175"/>
      <c r="BG786" s="175"/>
      <c r="BH786" s="175"/>
      <c r="BI786" s="172">
        <f t="shared" ref="BI786:BT786" si="184">IF(BI$8="actual",BI1025,SUM(BI1333-BI1334))</f>
        <v>0</v>
      </c>
      <c r="BJ786" s="172">
        <f t="shared" si="184"/>
        <v>0</v>
      </c>
      <c r="BK786" s="172">
        <f t="shared" si="184"/>
        <v>0</v>
      </c>
      <c r="BL786" s="172">
        <f t="shared" si="184"/>
        <v>0</v>
      </c>
      <c r="BM786" s="172">
        <f t="shared" si="184"/>
        <v>0</v>
      </c>
      <c r="BN786" s="172">
        <f t="shared" si="184"/>
        <v>0</v>
      </c>
      <c r="BO786" s="172">
        <f t="shared" si="184"/>
        <v>0</v>
      </c>
      <c r="BP786" s="172">
        <f t="shared" si="184"/>
        <v>0</v>
      </c>
      <c r="BQ786" s="172">
        <f t="shared" si="184"/>
        <v>0</v>
      </c>
      <c r="BR786" s="172">
        <f t="shared" si="184"/>
        <v>0</v>
      </c>
      <c r="BS786" s="172">
        <f t="shared" si="184"/>
        <v>0</v>
      </c>
      <c r="BT786" s="172">
        <f t="shared" si="184"/>
        <v>0</v>
      </c>
      <c r="BU786" s="175"/>
      <c r="BV786" s="176"/>
      <c r="BW786" s="175"/>
      <c r="BX786" s="175"/>
      <c r="BY786" s="175"/>
      <c r="BZ786" s="175"/>
      <c r="CA786" s="172">
        <f t="shared" ref="CA786:CL786" si="185">IF(CA$8="actual",CA1025,SUM(CA1333-CA1334))</f>
        <v>0</v>
      </c>
      <c r="CB786" s="172">
        <f t="shared" si="185"/>
        <v>0</v>
      </c>
      <c r="CC786" s="172">
        <f t="shared" si="185"/>
        <v>0</v>
      </c>
      <c r="CD786" s="172">
        <f t="shared" si="185"/>
        <v>0</v>
      </c>
      <c r="CE786" s="172">
        <f t="shared" si="185"/>
        <v>0</v>
      </c>
      <c r="CF786" s="172">
        <f t="shared" si="185"/>
        <v>0</v>
      </c>
      <c r="CG786" s="172">
        <f t="shared" si="185"/>
        <v>0</v>
      </c>
      <c r="CH786" s="172">
        <f t="shared" si="185"/>
        <v>0</v>
      </c>
      <c r="CI786" s="172">
        <f t="shared" si="185"/>
        <v>0</v>
      </c>
      <c r="CJ786" s="172">
        <f t="shared" si="185"/>
        <v>0</v>
      </c>
      <c r="CK786" s="172">
        <f t="shared" si="185"/>
        <v>0</v>
      </c>
      <c r="CL786" s="172">
        <f t="shared" si="185"/>
        <v>0</v>
      </c>
      <c r="CM786" s="175"/>
      <c r="CN786" s="176"/>
      <c r="CO786" s="175"/>
      <c r="CP786" s="175"/>
      <c r="CQ786" s="175"/>
      <c r="CR786" s="175"/>
      <c r="CS786" s="172">
        <f t="shared" ref="CS786:DD786" si="186">IF(CS$8="actual",CS1025,SUM(CS1333-CS1334))</f>
        <v>0</v>
      </c>
      <c r="CT786" s="172">
        <f t="shared" si="186"/>
        <v>0</v>
      </c>
      <c r="CU786" s="172">
        <f t="shared" si="186"/>
        <v>0</v>
      </c>
      <c r="CV786" s="172">
        <f t="shared" si="186"/>
        <v>0</v>
      </c>
      <c r="CW786" s="172">
        <f t="shared" si="186"/>
        <v>0</v>
      </c>
      <c r="CX786" s="172">
        <f t="shared" si="186"/>
        <v>0</v>
      </c>
      <c r="CY786" s="172">
        <f t="shared" si="186"/>
        <v>0</v>
      </c>
      <c r="CZ786" s="172">
        <f t="shared" si="186"/>
        <v>0</v>
      </c>
      <c r="DA786" s="172">
        <f t="shared" si="186"/>
        <v>0</v>
      </c>
      <c r="DB786" s="172">
        <f t="shared" si="186"/>
        <v>0</v>
      </c>
      <c r="DC786" s="172">
        <f t="shared" si="186"/>
        <v>0</v>
      </c>
      <c r="DD786" s="172">
        <f t="shared" si="186"/>
        <v>0</v>
      </c>
      <c r="DE786" s="175"/>
      <c r="DF786" s="176"/>
    </row>
    <row r="787" spans="1:110" s="177" customFormat="1" ht="12.75" hidden="1" customHeight="1" outlineLevel="1" x14ac:dyDescent="0.25">
      <c r="A787" s="175"/>
      <c r="B787" s="169" t="s">
        <v>105</v>
      </c>
      <c r="C787" s="175"/>
      <c r="D787" s="175"/>
      <c r="E787" s="175"/>
      <c r="F787" s="172">
        <f t="shared" ref="F787:Q787" si="187">IF(F$8="actual",F1026,SUM(F1343-F1344))</f>
        <v>0</v>
      </c>
      <c r="G787" s="172">
        <f t="shared" si="187"/>
        <v>0</v>
      </c>
      <c r="H787" s="172">
        <f t="shared" si="187"/>
        <v>0</v>
      </c>
      <c r="I787" s="172">
        <f t="shared" si="187"/>
        <v>0</v>
      </c>
      <c r="J787" s="172">
        <f t="shared" si="187"/>
        <v>0</v>
      </c>
      <c r="K787" s="172">
        <f t="shared" si="187"/>
        <v>0</v>
      </c>
      <c r="L787" s="172">
        <f t="shared" si="187"/>
        <v>0</v>
      </c>
      <c r="M787" s="172">
        <f t="shared" si="187"/>
        <v>0</v>
      </c>
      <c r="N787" s="172">
        <f t="shared" si="187"/>
        <v>0</v>
      </c>
      <c r="O787" s="172">
        <f t="shared" si="187"/>
        <v>0</v>
      </c>
      <c r="P787" s="172">
        <f t="shared" si="187"/>
        <v>0</v>
      </c>
      <c r="Q787" s="172">
        <f t="shared" si="187"/>
        <v>0</v>
      </c>
      <c r="R787" s="175"/>
      <c r="S787" s="175"/>
      <c r="T787" s="173"/>
      <c r="U787" s="175"/>
      <c r="V787" s="175"/>
      <c r="W787" s="175"/>
      <c r="X787" s="175"/>
      <c r="Y787" s="172">
        <f t="shared" ref="Y787:AJ787" si="188">IF(Y$8="actual",Y1026,SUM(Y1343-Y1344))</f>
        <v>0</v>
      </c>
      <c r="Z787" s="172">
        <f t="shared" si="188"/>
        <v>0</v>
      </c>
      <c r="AA787" s="172">
        <f t="shared" si="188"/>
        <v>0</v>
      </c>
      <c r="AB787" s="172">
        <f t="shared" si="188"/>
        <v>0</v>
      </c>
      <c r="AC787" s="172">
        <f t="shared" si="188"/>
        <v>0</v>
      </c>
      <c r="AD787" s="172">
        <f t="shared" si="188"/>
        <v>0</v>
      </c>
      <c r="AE787" s="172">
        <f t="shared" si="188"/>
        <v>0</v>
      </c>
      <c r="AF787" s="172">
        <f t="shared" si="188"/>
        <v>0</v>
      </c>
      <c r="AG787" s="172">
        <f t="shared" si="188"/>
        <v>0</v>
      </c>
      <c r="AH787" s="172">
        <f t="shared" si="188"/>
        <v>0</v>
      </c>
      <c r="AI787" s="172">
        <f t="shared" si="188"/>
        <v>0</v>
      </c>
      <c r="AJ787" s="172">
        <f t="shared" si="188"/>
        <v>0</v>
      </c>
      <c r="AK787" s="175"/>
      <c r="AL787" s="176"/>
      <c r="AM787" s="175"/>
      <c r="AN787" s="175"/>
      <c r="AO787" s="175"/>
      <c r="AP787" s="175"/>
      <c r="AQ787" s="172">
        <f t="shared" ref="AQ787:BB787" si="189">IF(AQ$8="actual",AQ1026,SUM(AQ1343-AQ1344))</f>
        <v>0</v>
      </c>
      <c r="AR787" s="172">
        <f t="shared" si="189"/>
        <v>0</v>
      </c>
      <c r="AS787" s="172">
        <f t="shared" si="189"/>
        <v>0</v>
      </c>
      <c r="AT787" s="172">
        <f t="shared" si="189"/>
        <v>0</v>
      </c>
      <c r="AU787" s="172">
        <f t="shared" si="189"/>
        <v>0</v>
      </c>
      <c r="AV787" s="172">
        <f t="shared" si="189"/>
        <v>0</v>
      </c>
      <c r="AW787" s="172">
        <f t="shared" si="189"/>
        <v>0</v>
      </c>
      <c r="AX787" s="172">
        <f t="shared" si="189"/>
        <v>0</v>
      </c>
      <c r="AY787" s="172">
        <f t="shared" si="189"/>
        <v>0</v>
      </c>
      <c r="AZ787" s="172">
        <f t="shared" si="189"/>
        <v>0</v>
      </c>
      <c r="BA787" s="172">
        <f t="shared" si="189"/>
        <v>0</v>
      </c>
      <c r="BB787" s="172">
        <f t="shared" si="189"/>
        <v>0</v>
      </c>
      <c r="BC787" s="175"/>
      <c r="BD787" s="176"/>
      <c r="BE787" s="175"/>
      <c r="BF787" s="175"/>
      <c r="BG787" s="175"/>
      <c r="BH787" s="175"/>
      <c r="BI787" s="172">
        <f t="shared" ref="BI787:BT787" si="190">IF(BI$8="actual",BI1026,SUM(BI1343-BI1344))</f>
        <v>0</v>
      </c>
      <c r="BJ787" s="172">
        <f t="shared" si="190"/>
        <v>0</v>
      </c>
      <c r="BK787" s="172">
        <f t="shared" si="190"/>
        <v>0</v>
      </c>
      <c r="BL787" s="172">
        <f t="shared" si="190"/>
        <v>0</v>
      </c>
      <c r="BM787" s="172">
        <f t="shared" si="190"/>
        <v>0</v>
      </c>
      <c r="BN787" s="172">
        <f t="shared" si="190"/>
        <v>0</v>
      </c>
      <c r="BO787" s="172">
        <f t="shared" si="190"/>
        <v>0</v>
      </c>
      <c r="BP787" s="172">
        <f t="shared" si="190"/>
        <v>0</v>
      </c>
      <c r="BQ787" s="172">
        <f t="shared" si="190"/>
        <v>0</v>
      </c>
      <c r="BR787" s="172">
        <f t="shared" si="190"/>
        <v>0</v>
      </c>
      <c r="BS787" s="172">
        <f t="shared" si="190"/>
        <v>0</v>
      </c>
      <c r="BT787" s="172">
        <f t="shared" si="190"/>
        <v>0</v>
      </c>
      <c r="BU787" s="175"/>
      <c r="BV787" s="176"/>
      <c r="BW787" s="175"/>
      <c r="BX787" s="175"/>
      <c r="BY787" s="175"/>
      <c r="BZ787" s="175"/>
      <c r="CA787" s="172">
        <f t="shared" ref="CA787:CL787" si="191">IF(CA$8="actual",CA1026,SUM(CA1343-CA1344))</f>
        <v>0</v>
      </c>
      <c r="CB787" s="172">
        <f t="shared" si="191"/>
        <v>0</v>
      </c>
      <c r="CC787" s="172">
        <f t="shared" si="191"/>
        <v>0</v>
      </c>
      <c r="CD787" s="172">
        <f t="shared" si="191"/>
        <v>0</v>
      </c>
      <c r="CE787" s="172">
        <f t="shared" si="191"/>
        <v>0</v>
      </c>
      <c r="CF787" s="172">
        <f t="shared" si="191"/>
        <v>0</v>
      </c>
      <c r="CG787" s="172">
        <f t="shared" si="191"/>
        <v>0</v>
      </c>
      <c r="CH787" s="172">
        <f t="shared" si="191"/>
        <v>0</v>
      </c>
      <c r="CI787" s="172">
        <f t="shared" si="191"/>
        <v>0</v>
      </c>
      <c r="CJ787" s="172">
        <f t="shared" si="191"/>
        <v>0</v>
      </c>
      <c r="CK787" s="172">
        <f t="shared" si="191"/>
        <v>0</v>
      </c>
      <c r="CL787" s="172">
        <f t="shared" si="191"/>
        <v>0</v>
      </c>
      <c r="CM787" s="175"/>
      <c r="CN787" s="176"/>
      <c r="CO787" s="175"/>
      <c r="CP787" s="175"/>
      <c r="CQ787" s="175"/>
      <c r="CR787" s="175"/>
      <c r="CS787" s="172">
        <f t="shared" ref="CS787:DD787" si="192">IF(CS$8="actual",CS1026,SUM(CS1343-CS1344))</f>
        <v>0</v>
      </c>
      <c r="CT787" s="172">
        <f t="shared" si="192"/>
        <v>0</v>
      </c>
      <c r="CU787" s="172">
        <f t="shared" si="192"/>
        <v>0</v>
      </c>
      <c r="CV787" s="172">
        <f t="shared" si="192"/>
        <v>0</v>
      </c>
      <c r="CW787" s="172">
        <f t="shared" si="192"/>
        <v>0</v>
      </c>
      <c r="CX787" s="172">
        <f t="shared" si="192"/>
        <v>0</v>
      </c>
      <c r="CY787" s="172">
        <f t="shared" si="192"/>
        <v>0</v>
      </c>
      <c r="CZ787" s="172">
        <f t="shared" si="192"/>
        <v>0</v>
      </c>
      <c r="DA787" s="172">
        <f t="shared" si="192"/>
        <v>0</v>
      </c>
      <c r="DB787" s="172">
        <f t="shared" si="192"/>
        <v>0</v>
      </c>
      <c r="DC787" s="172">
        <f t="shared" si="192"/>
        <v>0</v>
      </c>
      <c r="DD787" s="172">
        <f t="shared" si="192"/>
        <v>0</v>
      </c>
      <c r="DE787" s="175"/>
      <c r="DF787" s="176"/>
    </row>
    <row r="788" spans="1:110" s="179" customFormat="1" collapsed="1" x14ac:dyDescent="0.25">
      <c r="A788" s="178"/>
      <c r="B788" s="117" t="s">
        <v>106</v>
      </c>
      <c r="C788" s="121"/>
      <c r="D788" s="121"/>
      <c r="E788" s="121"/>
      <c r="F788" s="155">
        <f t="shared" ref="F788:Q788" si="193">IF(F$8="actual",F1018,F1357)</f>
        <v>0</v>
      </c>
      <c r="G788" s="155">
        <f t="shared" si="193"/>
        <v>0</v>
      </c>
      <c r="H788" s="155">
        <f t="shared" si="193"/>
        <v>0</v>
      </c>
      <c r="I788" s="155">
        <f t="shared" si="193"/>
        <v>0</v>
      </c>
      <c r="J788" s="155">
        <f t="shared" si="193"/>
        <v>0</v>
      </c>
      <c r="K788" s="155">
        <f t="shared" si="193"/>
        <v>0</v>
      </c>
      <c r="L788" s="155">
        <f t="shared" si="193"/>
        <v>0</v>
      </c>
      <c r="M788" s="155">
        <f t="shared" si="193"/>
        <v>0</v>
      </c>
      <c r="N788" s="155">
        <f t="shared" si="193"/>
        <v>0</v>
      </c>
      <c r="O788" s="155">
        <f t="shared" si="193"/>
        <v>0</v>
      </c>
      <c r="P788" s="155">
        <f t="shared" si="193"/>
        <v>0</v>
      </c>
      <c r="Q788" s="155">
        <f t="shared" si="193"/>
        <v>0</v>
      </c>
      <c r="R788" s="155"/>
      <c r="S788" s="155"/>
      <c r="T788" s="156"/>
      <c r="U788" s="155"/>
      <c r="V788" s="155"/>
      <c r="W788" s="155"/>
      <c r="X788" s="155"/>
      <c r="Y788" s="155">
        <f t="shared" ref="Y788:AJ788" si="194">IF(Y$8="actual",Y1018,Y1357)</f>
        <v>0</v>
      </c>
      <c r="Z788" s="155">
        <f t="shared" si="194"/>
        <v>0</v>
      </c>
      <c r="AA788" s="155">
        <f t="shared" si="194"/>
        <v>0</v>
      </c>
      <c r="AB788" s="155">
        <f t="shared" si="194"/>
        <v>0</v>
      </c>
      <c r="AC788" s="155">
        <f t="shared" si="194"/>
        <v>0</v>
      </c>
      <c r="AD788" s="155">
        <f t="shared" si="194"/>
        <v>0</v>
      </c>
      <c r="AE788" s="155">
        <f t="shared" si="194"/>
        <v>0</v>
      </c>
      <c r="AF788" s="155">
        <f t="shared" si="194"/>
        <v>0</v>
      </c>
      <c r="AG788" s="155">
        <f t="shared" si="194"/>
        <v>0</v>
      </c>
      <c r="AH788" s="155">
        <f t="shared" si="194"/>
        <v>0</v>
      </c>
      <c r="AI788" s="155">
        <f t="shared" si="194"/>
        <v>0</v>
      </c>
      <c r="AJ788" s="155">
        <f t="shared" si="194"/>
        <v>0</v>
      </c>
      <c r="AK788" s="155"/>
      <c r="AL788" s="156"/>
      <c r="AM788" s="155"/>
      <c r="AN788" s="155"/>
      <c r="AO788" s="155"/>
      <c r="AP788" s="155"/>
      <c r="AQ788" s="155">
        <f t="shared" ref="AQ788:BB788" si="195">IF(AQ$8="actual",AQ1018,AQ1357)</f>
        <v>0</v>
      </c>
      <c r="AR788" s="155">
        <f t="shared" si="195"/>
        <v>0</v>
      </c>
      <c r="AS788" s="155">
        <f t="shared" si="195"/>
        <v>0</v>
      </c>
      <c r="AT788" s="155">
        <f t="shared" si="195"/>
        <v>0</v>
      </c>
      <c r="AU788" s="155">
        <f t="shared" si="195"/>
        <v>0</v>
      </c>
      <c r="AV788" s="155">
        <f t="shared" si="195"/>
        <v>0</v>
      </c>
      <c r="AW788" s="155">
        <f t="shared" si="195"/>
        <v>0</v>
      </c>
      <c r="AX788" s="155">
        <f t="shared" si="195"/>
        <v>0</v>
      </c>
      <c r="AY788" s="155">
        <f t="shared" si="195"/>
        <v>0</v>
      </c>
      <c r="AZ788" s="155">
        <f t="shared" si="195"/>
        <v>0</v>
      </c>
      <c r="BA788" s="155">
        <f t="shared" si="195"/>
        <v>0</v>
      </c>
      <c r="BB788" s="155">
        <f t="shared" si="195"/>
        <v>0</v>
      </c>
      <c r="BC788" s="155"/>
      <c r="BD788" s="156"/>
      <c r="BE788" s="155"/>
      <c r="BF788" s="155"/>
      <c r="BG788" s="155"/>
      <c r="BH788" s="155"/>
      <c r="BI788" s="155">
        <f t="shared" ref="BI788:BT788" si="196">IF(BI$8="actual",BI1018,BI1357)</f>
        <v>0</v>
      </c>
      <c r="BJ788" s="155">
        <f t="shared" si="196"/>
        <v>0</v>
      </c>
      <c r="BK788" s="155">
        <f t="shared" si="196"/>
        <v>0</v>
      </c>
      <c r="BL788" s="155">
        <f t="shared" si="196"/>
        <v>0</v>
      </c>
      <c r="BM788" s="155">
        <f t="shared" si="196"/>
        <v>0</v>
      </c>
      <c r="BN788" s="155">
        <f t="shared" si="196"/>
        <v>0</v>
      </c>
      <c r="BO788" s="155">
        <f t="shared" si="196"/>
        <v>0</v>
      </c>
      <c r="BP788" s="155">
        <f t="shared" si="196"/>
        <v>0</v>
      </c>
      <c r="BQ788" s="155">
        <f t="shared" si="196"/>
        <v>0</v>
      </c>
      <c r="BR788" s="155">
        <f t="shared" si="196"/>
        <v>0</v>
      </c>
      <c r="BS788" s="155">
        <f t="shared" si="196"/>
        <v>0</v>
      </c>
      <c r="BT788" s="155">
        <f t="shared" si="196"/>
        <v>0</v>
      </c>
      <c r="BU788" s="155"/>
      <c r="BV788" s="156"/>
      <c r="BW788" s="155"/>
      <c r="BX788" s="155"/>
      <c r="BY788" s="155"/>
      <c r="BZ788" s="155"/>
      <c r="CA788" s="155">
        <f t="shared" ref="CA788:CL788" si="197">IF(CA$8="actual",CA1018,CA1357)</f>
        <v>0</v>
      </c>
      <c r="CB788" s="155">
        <f t="shared" si="197"/>
        <v>0</v>
      </c>
      <c r="CC788" s="155">
        <f t="shared" si="197"/>
        <v>0</v>
      </c>
      <c r="CD788" s="155">
        <f t="shared" si="197"/>
        <v>0</v>
      </c>
      <c r="CE788" s="155">
        <f t="shared" si="197"/>
        <v>0</v>
      </c>
      <c r="CF788" s="155">
        <f t="shared" si="197"/>
        <v>0</v>
      </c>
      <c r="CG788" s="155">
        <f t="shared" si="197"/>
        <v>0</v>
      </c>
      <c r="CH788" s="155">
        <f t="shared" si="197"/>
        <v>0</v>
      </c>
      <c r="CI788" s="155">
        <f t="shared" si="197"/>
        <v>0</v>
      </c>
      <c r="CJ788" s="155">
        <f t="shared" si="197"/>
        <v>0</v>
      </c>
      <c r="CK788" s="155">
        <f t="shared" si="197"/>
        <v>0</v>
      </c>
      <c r="CL788" s="155">
        <f t="shared" si="197"/>
        <v>0</v>
      </c>
      <c r="CM788" s="155"/>
      <c r="CN788" s="156"/>
      <c r="CO788" s="155"/>
      <c r="CP788" s="155"/>
      <c r="CQ788" s="155"/>
      <c r="CR788" s="155"/>
      <c r="CS788" s="155">
        <f t="shared" ref="CS788:DD788" si="198">IF(CS$8="actual",CS1018,CS1357)</f>
        <v>0</v>
      </c>
      <c r="CT788" s="155">
        <f t="shared" si="198"/>
        <v>0</v>
      </c>
      <c r="CU788" s="155">
        <f t="shared" si="198"/>
        <v>0</v>
      </c>
      <c r="CV788" s="155">
        <f t="shared" si="198"/>
        <v>0</v>
      </c>
      <c r="CW788" s="155">
        <f t="shared" si="198"/>
        <v>0</v>
      </c>
      <c r="CX788" s="155">
        <f t="shared" si="198"/>
        <v>0</v>
      </c>
      <c r="CY788" s="155">
        <f t="shared" si="198"/>
        <v>0</v>
      </c>
      <c r="CZ788" s="155">
        <f t="shared" si="198"/>
        <v>0</v>
      </c>
      <c r="DA788" s="155">
        <f t="shared" si="198"/>
        <v>0</v>
      </c>
      <c r="DB788" s="155">
        <f t="shared" si="198"/>
        <v>0</v>
      </c>
      <c r="DC788" s="155">
        <f t="shared" si="198"/>
        <v>0</v>
      </c>
      <c r="DD788" s="155">
        <f t="shared" si="198"/>
        <v>0</v>
      </c>
      <c r="DE788" s="155"/>
      <c r="DF788" s="156"/>
    </row>
    <row r="789" spans="1:110" x14ac:dyDescent="0.25">
      <c r="B789" s="117" t="s">
        <v>107</v>
      </c>
      <c r="F789" s="155">
        <f t="shared" ref="F789:Q789" si="199">IF(F$8="actual",F1020,SUM(F1365-F1366))</f>
        <v>0</v>
      </c>
      <c r="G789" s="155">
        <f t="shared" si="199"/>
        <v>0</v>
      </c>
      <c r="H789" s="155">
        <f t="shared" si="199"/>
        <v>0</v>
      </c>
      <c r="I789" s="155">
        <f t="shared" si="199"/>
        <v>0</v>
      </c>
      <c r="J789" s="155">
        <f t="shared" si="199"/>
        <v>0</v>
      </c>
      <c r="K789" s="155">
        <f t="shared" si="199"/>
        <v>0</v>
      </c>
      <c r="L789" s="155">
        <f t="shared" si="199"/>
        <v>0</v>
      </c>
      <c r="M789" s="155">
        <f t="shared" si="199"/>
        <v>0</v>
      </c>
      <c r="N789" s="155">
        <f t="shared" si="199"/>
        <v>0</v>
      </c>
      <c r="O789" s="155">
        <f t="shared" si="199"/>
        <v>0</v>
      </c>
      <c r="P789" s="155">
        <f t="shared" si="199"/>
        <v>0</v>
      </c>
      <c r="Q789" s="155">
        <f t="shared" si="199"/>
        <v>0</v>
      </c>
      <c r="T789" s="156"/>
      <c r="Y789" s="155">
        <f t="shared" ref="Y789:AJ789" si="200">IF(Y$8="actual",Y1020,SUM(Y1365-Y1366))</f>
        <v>0</v>
      </c>
      <c r="Z789" s="155">
        <f t="shared" si="200"/>
        <v>0</v>
      </c>
      <c r="AA789" s="155">
        <f t="shared" si="200"/>
        <v>0</v>
      </c>
      <c r="AB789" s="155">
        <f t="shared" si="200"/>
        <v>0</v>
      </c>
      <c r="AC789" s="155">
        <f t="shared" si="200"/>
        <v>0</v>
      </c>
      <c r="AD789" s="155">
        <f t="shared" si="200"/>
        <v>0</v>
      </c>
      <c r="AE789" s="155">
        <f t="shared" si="200"/>
        <v>0</v>
      </c>
      <c r="AF789" s="155">
        <f t="shared" si="200"/>
        <v>0</v>
      </c>
      <c r="AG789" s="155">
        <f t="shared" si="200"/>
        <v>0</v>
      </c>
      <c r="AH789" s="155">
        <f t="shared" si="200"/>
        <v>0</v>
      </c>
      <c r="AI789" s="155">
        <f t="shared" si="200"/>
        <v>0</v>
      </c>
      <c r="AJ789" s="155">
        <f t="shared" si="200"/>
        <v>0</v>
      </c>
      <c r="AK789" s="139"/>
      <c r="AL789" s="140"/>
      <c r="AP789" s="139"/>
      <c r="AQ789" s="155">
        <f t="shared" ref="AQ789:BB789" si="201">IF(AQ$8="actual",AQ1020,SUM(AQ1365-AQ1366))</f>
        <v>0</v>
      </c>
      <c r="AR789" s="155">
        <f t="shared" si="201"/>
        <v>0</v>
      </c>
      <c r="AS789" s="155">
        <f t="shared" si="201"/>
        <v>0</v>
      </c>
      <c r="AT789" s="155">
        <f t="shared" si="201"/>
        <v>0</v>
      </c>
      <c r="AU789" s="155">
        <f t="shared" si="201"/>
        <v>0</v>
      </c>
      <c r="AV789" s="155">
        <f t="shared" si="201"/>
        <v>0</v>
      </c>
      <c r="AW789" s="155">
        <f t="shared" si="201"/>
        <v>0</v>
      </c>
      <c r="AX789" s="155">
        <f t="shared" si="201"/>
        <v>0</v>
      </c>
      <c r="AY789" s="155">
        <f t="shared" si="201"/>
        <v>0</v>
      </c>
      <c r="AZ789" s="155">
        <f t="shared" si="201"/>
        <v>0</v>
      </c>
      <c r="BA789" s="155">
        <f t="shared" si="201"/>
        <v>0</v>
      </c>
      <c r="BB789" s="155">
        <f t="shared" si="201"/>
        <v>0</v>
      </c>
      <c r="BC789" s="139"/>
      <c r="BD789" s="140"/>
      <c r="BI789" s="155">
        <f t="shared" ref="BI789:BT789" si="202">IF(BI$8="actual",BI1020,SUM(BI1365-BI1366))</f>
        <v>0</v>
      </c>
      <c r="BJ789" s="155">
        <f t="shared" si="202"/>
        <v>0</v>
      </c>
      <c r="BK789" s="155">
        <f t="shared" si="202"/>
        <v>0</v>
      </c>
      <c r="BL789" s="155">
        <f t="shared" si="202"/>
        <v>0</v>
      </c>
      <c r="BM789" s="155">
        <f t="shared" si="202"/>
        <v>0</v>
      </c>
      <c r="BN789" s="155">
        <f t="shared" si="202"/>
        <v>0</v>
      </c>
      <c r="BO789" s="155">
        <f t="shared" si="202"/>
        <v>0</v>
      </c>
      <c r="BP789" s="155">
        <f t="shared" si="202"/>
        <v>0</v>
      </c>
      <c r="BQ789" s="155">
        <f t="shared" si="202"/>
        <v>0</v>
      </c>
      <c r="BR789" s="155">
        <f t="shared" si="202"/>
        <v>0</v>
      </c>
      <c r="BS789" s="155">
        <f t="shared" si="202"/>
        <v>0</v>
      </c>
      <c r="BT789" s="155">
        <f t="shared" si="202"/>
        <v>0</v>
      </c>
      <c r="BU789" s="139"/>
      <c r="BV789" s="140"/>
      <c r="CA789" s="155">
        <f t="shared" ref="CA789:CL789" si="203">IF(CA$8="actual",CA1020,SUM(CA1365-CA1366))</f>
        <v>0</v>
      </c>
      <c r="CB789" s="155">
        <f t="shared" si="203"/>
        <v>0</v>
      </c>
      <c r="CC789" s="155">
        <f t="shared" si="203"/>
        <v>0</v>
      </c>
      <c r="CD789" s="155">
        <f t="shared" si="203"/>
        <v>0</v>
      </c>
      <c r="CE789" s="155">
        <f t="shared" si="203"/>
        <v>0</v>
      </c>
      <c r="CF789" s="155">
        <f t="shared" si="203"/>
        <v>0</v>
      </c>
      <c r="CG789" s="155">
        <f t="shared" si="203"/>
        <v>0</v>
      </c>
      <c r="CH789" s="155">
        <f t="shared" si="203"/>
        <v>0</v>
      </c>
      <c r="CI789" s="155">
        <f t="shared" si="203"/>
        <v>0</v>
      </c>
      <c r="CJ789" s="155">
        <f t="shared" si="203"/>
        <v>0</v>
      </c>
      <c r="CK789" s="155">
        <f t="shared" si="203"/>
        <v>0</v>
      </c>
      <c r="CL789" s="155">
        <f t="shared" si="203"/>
        <v>0</v>
      </c>
      <c r="CM789" s="139"/>
      <c r="CN789" s="140"/>
      <c r="CS789" s="155">
        <f t="shared" ref="CS789:DD789" si="204">IF(CS$8="actual",CS1020,SUM(CS1365-CS1366))</f>
        <v>0</v>
      </c>
      <c r="CT789" s="155">
        <f t="shared" si="204"/>
        <v>0</v>
      </c>
      <c r="CU789" s="155">
        <f t="shared" si="204"/>
        <v>0</v>
      </c>
      <c r="CV789" s="155">
        <f t="shared" si="204"/>
        <v>0</v>
      </c>
      <c r="CW789" s="155">
        <f t="shared" si="204"/>
        <v>0</v>
      </c>
      <c r="CX789" s="155">
        <f t="shared" si="204"/>
        <v>0</v>
      </c>
      <c r="CY789" s="155">
        <f t="shared" si="204"/>
        <v>0</v>
      </c>
      <c r="CZ789" s="155">
        <f t="shared" si="204"/>
        <v>0</v>
      </c>
      <c r="DA789" s="155">
        <f t="shared" si="204"/>
        <v>0</v>
      </c>
      <c r="DB789" s="155">
        <f t="shared" si="204"/>
        <v>0</v>
      </c>
      <c r="DC789" s="155">
        <f t="shared" si="204"/>
        <v>0</v>
      </c>
      <c r="DD789" s="155">
        <f t="shared" si="204"/>
        <v>0</v>
      </c>
      <c r="DE789" s="139"/>
      <c r="DF789" s="140"/>
    </row>
    <row r="790" spans="1:110" x14ac:dyDescent="0.25">
      <c r="B790" s="5" t="s">
        <v>108</v>
      </c>
      <c r="C790" s="5"/>
      <c r="D790" s="5"/>
      <c r="E790" s="5"/>
      <c r="F790" s="155">
        <v>-1636591.7899999991</v>
      </c>
      <c r="G790" s="155">
        <v>0</v>
      </c>
      <c r="H790" s="155">
        <v>0</v>
      </c>
      <c r="I790" s="155">
        <v>0</v>
      </c>
      <c r="J790" s="155">
        <v>0</v>
      </c>
      <c r="K790" s="155">
        <v>0</v>
      </c>
      <c r="L790" s="155">
        <v>0</v>
      </c>
      <c r="M790" s="155">
        <v>0</v>
      </c>
      <c r="N790" s="155">
        <v>0</v>
      </c>
      <c r="O790" s="155">
        <v>0</v>
      </c>
      <c r="P790" s="155">
        <v>0</v>
      </c>
      <c r="Q790" s="155">
        <v>0</v>
      </c>
      <c r="R790" s="155"/>
      <c r="S790" s="155"/>
      <c r="T790" s="156"/>
      <c r="U790" s="155"/>
      <c r="V790" s="155"/>
      <c r="W790" s="155"/>
      <c r="X790" s="155"/>
      <c r="Y790" s="155">
        <v>0</v>
      </c>
      <c r="Z790" s="155">
        <v>0</v>
      </c>
      <c r="AA790" s="155">
        <v>0</v>
      </c>
      <c r="AB790" s="155">
        <v>0</v>
      </c>
      <c r="AC790" s="155">
        <v>0</v>
      </c>
      <c r="AD790" s="155">
        <v>0</v>
      </c>
      <c r="AE790" s="155">
        <v>0</v>
      </c>
      <c r="AF790" s="155">
        <v>0</v>
      </c>
      <c r="AG790" s="155">
        <v>0</v>
      </c>
      <c r="AH790" s="155">
        <v>0</v>
      </c>
      <c r="AI790" s="155">
        <v>0</v>
      </c>
      <c r="AJ790" s="155">
        <v>0</v>
      </c>
      <c r="AK790" s="155"/>
      <c r="AL790" s="156"/>
      <c r="AM790" s="155"/>
      <c r="AN790" s="155"/>
      <c r="AO790" s="155"/>
      <c r="AP790" s="155"/>
      <c r="AQ790" s="155">
        <v>0</v>
      </c>
      <c r="AR790" s="155">
        <v>0</v>
      </c>
      <c r="AS790" s="155">
        <v>0</v>
      </c>
      <c r="AT790" s="155">
        <v>0</v>
      </c>
      <c r="AU790" s="155">
        <v>0</v>
      </c>
      <c r="AV790" s="155">
        <v>0</v>
      </c>
      <c r="AW790" s="155">
        <v>0</v>
      </c>
      <c r="AX790" s="155">
        <v>0</v>
      </c>
      <c r="AY790" s="155">
        <v>0</v>
      </c>
      <c r="AZ790" s="155">
        <v>0</v>
      </c>
      <c r="BA790" s="155">
        <v>0</v>
      </c>
      <c r="BB790" s="155">
        <v>0</v>
      </c>
      <c r="BC790" s="155"/>
      <c r="BD790" s="156"/>
      <c r="BE790" s="155"/>
      <c r="BF790" s="155"/>
      <c r="BG790" s="155"/>
      <c r="BH790" s="155"/>
      <c r="BI790" s="155">
        <v>0</v>
      </c>
      <c r="BJ790" s="155">
        <v>0</v>
      </c>
      <c r="BK790" s="155">
        <v>0</v>
      </c>
      <c r="BL790" s="155">
        <v>0</v>
      </c>
      <c r="BM790" s="155">
        <v>0</v>
      </c>
      <c r="BN790" s="155">
        <v>0</v>
      </c>
      <c r="BO790" s="155">
        <v>0</v>
      </c>
      <c r="BP790" s="155">
        <v>0</v>
      </c>
      <c r="BQ790" s="155">
        <v>0</v>
      </c>
      <c r="BR790" s="155">
        <v>0</v>
      </c>
      <c r="BS790" s="155">
        <v>0</v>
      </c>
      <c r="BT790" s="155">
        <v>0</v>
      </c>
      <c r="BU790" s="155"/>
      <c r="BV790" s="156"/>
      <c r="BW790" s="155"/>
      <c r="BX790" s="155"/>
      <c r="BY790" s="155"/>
      <c r="BZ790" s="155"/>
      <c r="CA790" s="155">
        <v>0</v>
      </c>
      <c r="CB790" s="155">
        <v>0</v>
      </c>
      <c r="CC790" s="155">
        <v>0</v>
      </c>
      <c r="CD790" s="155">
        <v>0</v>
      </c>
      <c r="CE790" s="155">
        <v>0</v>
      </c>
      <c r="CF790" s="155">
        <v>0</v>
      </c>
      <c r="CG790" s="155">
        <v>0</v>
      </c>
      <c r="CH790" s="155">
        <v>0</v>
      </c>
      <c r="CI790" s="155">
        <v>0</v>
      </c>
      <c r="CJ790" s="155">
        <v>0</v>
      </c>
      <c r="CK790" s="155">
        <v>0</v>
      </c>
      <c r="CL790" s="155">
        <v>0</v>
      </c>
      <c r="CM790" s="155"/>
      <c r="CN790" s="156"/>
      <c r="CO790" s="155"/>
      <c r="CP790" s="155"/>
      <c r="CQ790" s="155"/>
      <c r="CR790" s="155"/>
      <c r="CS790" s="155">
        <v>0</v>
      </c>
      <c r="CT790" s="155">
        <v>0</v>
      </c>
      <c r="CU790" s="155">
        <v>0</v>
      </c>
      <c r="CV790" s="155">
        <v>0</v>
      </c>
      <c r="CW790" s="155">
        <v>0</v>
      </c>
      <c r="CX790" s="155">
        <v>0</v>
      </c>
      <c r="CY790" s="155">
        <v>0</v>
      </c>
      <c r="CZ790" s="155">
        <v>0</v>
      </c>
      <c r="DA790" s="155">
        <v>0</v>
      </c>
      <c r="DB790" s="155">
        <v>0</v>
      </c>
      <c r="DC790" s="155">
        <v>0</v>
      </c>
      <c r="DD790" s="155">
        <v>0</v>
      </c>
      <c r="DE790" s="155"/>
      <c r="DF790" s="156"/>
    </row>
    <row r="791" spans="1:110" x14ac:dyDescent="0.25">
      <c r="B791" s="5" t="s">
        <v>109</v>
      </c>
      <c r="C791" s="5"/>
      <c r="D791" s="5"/>
      <c r="E791" s="5"/>
      <c r="F791" s="144">
        <f>IF(F$8="actual",SUM(F911,F914,F915,F917,F920,F1009,F1014,F907,F928),0)</f>
        <v>-19067.510000000009</v>
      </c>
      <c r="G791" s="144">
        <f t="shared" ref="G791:Q791" si="205">IF(G$8="actual",SUM(G911,G914,G915,G917,G920,G1009,G1014,G907,G928),0)</f>
        <v>0</v>
      </c>
      <c r="H791" s="144">
        <f t="shared" si="205"/>
        <v>0</v>
      </c>
      <c r="I791" s="144">
        <f t="shared" si="205"/>
        <v>0</v>
      </c>
      <c r="J791" s="144">
        <f t="shared" si="205"/>
        <v>0</v>
      </c>
      <c r="K791" s="144">
        <f t="shared" si="205"/>
        <v>0</v>
      </c>
      <c r="L791" s="144">
        <f t="shared" si="205"/>
        <v>0</v>
      </c>
      <c r="M791" s="144">
        <f t="shared" si="205"/>
        <v>0</v>
      </c>
      <c r="N791" s="144">
        <f t="shared" si="205"/>
        <v>0</v>
      </c>
      <c r="O791" s="144">
        <f t="shared" si="205"/>
        <v>0</v>
      </c>
      <c r="P791" s="144">
        <f t="shared" si="205"/>
        <v>0</v>
      </c>
      <c r="Q791" s="144">
        <f t="shared" si="205"/>
        <v>0</v>
      </c>
      <c r="R791" s="155"/>
      <c r="S791" s="155"/>
      <c r="T791" s="156"/>
      <c r="U791" s="155"/>
      <c r="V791" s="155"/>
      <c r="W791" s="155"/>
      <c r="X791" s="155"/>
      <c r="Y791" s="144">
        <f t="shared" ref="Y791:AJ791" si="206">SUM(Y911,Y914,Y917,Y1014,Y907,Y928)</f>
        <v>0</v>
      </c>
      <c r="Z791" s="144">
        <f t="shared" si="206"/>
        <v>0</v>
      </c>
      <c r="AA791" s="144">
        <f t="shared" si="206"/>
        <v>0</v>
      </c>
      <c r="AB791" s="144">
        <f t="shared" si="206"/>
        <v>0</v>
      </c>
      <c r="AC791" s="144">
        <f t="shared" si="206"/>
        <v>0</v>
      </c>
      <c r="AD791" s="144">
        <f t="shared" si="206"/>
        <v>0</v>
      </c>
      <c r="AE791" s="144">
        <f t="shared" si="206"/>
        <v>0</v>
      </c>
      <c r="AF791" s="144">
        <f t="shared" si="206"/>
        <v>0</v>
      </c>
      <c r="AG791" s="144">
        <f t="shared" si="206"/>
        <v>0</v>
      </c>
      <c r="AH791" s="144">
        <f t="shared" si="206"/>
        <v>0</v>
      </c>
      <c r="AI791" s="144">
        <f t="shared" si="206"/>
        <v>0</v>
      </c>
      <c r="AJ791" s="144">
        <f t="shared" si="206"/>
        <v>0</v>
      </c>
      <c r="AK791" s="155"/>
      <c r="AL791" s="156"/>
      <c r="AM791" s="155"/>
      <c r="AN791" s="155"/>
      <c r="AO791" s="155"/>
      <c r="AP791" s="155"/>
      <c r="AQ791" s="144">
        <f t="shared" ref="AQ791:BB791" si="207">SUM(AQ911,AQ914,AQ917,AQ1014,AQ907,AQ928)</f>
        <v>0</v>
      </c>
      <c r="AR791" s="144">
        <f t="shared" si="207"/>
        <v>0</v>
      </c>
      <c r="AS791" s="144">
        <f t="shared" si="207"/>
        <v>0</v>
      </c>
      <c r="AT791" s="144">
        <f t="shared" si="207"/>
        <v>0</v>
      </c>
      <c r="AU791" s="144">
        <f t="shared" si="207"/>
        <v>0</v>
      </c>
      <c r="AV791" s="144">
        <f t="shared" si="207"/>
        <v>0</v>
      </c>
      <c r="AW791" s="144">
        <f t="shared" si="207"/>
        <v>0</v>
      </c>
      <c r="AX791" s="144">
        <f t="shared" si="207"/>
        <v>0</v>
      </c>
      <c r="AY791" s="144">
        <f t="shared" si="207"/>
        <v>0</v>
      </c>
      <c r="AZ791" s="144">
        <f t="shared" si="207"/>
        <v>0</v>
      </c>
      <c r="BA791" s="144">
        <f t="shared" si="207"/>
        <v>0</v>
      </c>
      <c r="BB791" s="144">
        <f t="shared" si="207"/>
        <v>0</v>
      </c>
      <c r="BC791" s="155"/>
      <c r="BD791" s="156"/>
      <c r="BE791" s="155"/>
      <c r="BF791" s="155"/>
      <c r="BG791" s="155"/>
      <c r="BH791" s="155"/>
      <c r="BI791" s="144">
        <f t="shared" ref="BI791:BT791" si="208">SUM(BI911,BI914,BI917,BI1014,BI907,BI928)</f>
        <v>0</v>
      </c>
      <c r="BJ791" s="144">
        <f t="shared" si="208"/>
        <v>0</v>
      </c>
      <c r="BK791" s="144">
        <f t="shared" si="208"/>
        <v>0</v>
      </c>
      <c r="BL791" s="144">
        <f t="shared" si="208"/>
        <v>0</v>
      </c>
      <c r="BM791" s="144">
        <f t="shared" si="208"/>
        <v>0</v>
      </c>
      <c r="BN791" s="144">
        <f t="shared" si="208"/>
        <v>0</v>
      </c>
      <c r="BO791" s="144">
        <f t="shared" si="208"/>
        <v>0</v>
      </c>
      <c r="BP791" s="144">
        <f t="shared" si="208"/>
        <v>0</v>
      </c>
      <c r="BQ791" s="144">
        <f t="shared" si="208"/>
        <v>0</v>
      </c>
      <c r="BR791" s="144">
        <f t="shared" si="208"/>
        <v>0</v>
      </c>
      <c r="BS791" s="144">
        <f t="shared" si="208"/>
        <v>0</v>
      </c>
      <c r="BT791" s="144">
        <f t="shared" si="208"/>
        <v>0</v>
      </c>
      <c r="BU791" s="155"/>
      <c r="BV791" s="156"/>
      <c r="BW791" s="155"/>
      <c r="BX791" s="155"/>
      <c r="BY791" s="155"/>
      <c r="BZ791" s="155"/>
      <c r="CA791" s="144">
        <f t="shared" ref="CA791:CL791" si="209">SUM(CA911,CA914,CA917,CA1014,CA907,CA928)</f>
        <v>0</v>
      </c>
      <c r="CB791" s="144">
        <f t="shared" si="209"/>
        <v>0</v>
      </c>
      <c r="CC791" s="144">
        <f t="shared" si="209"/>
        <v>0</v>
      </c>
      <c r="CD791" s="144">
        <f t="shared" si="209"/>
        <v>0</v>
      </c>
      <c r="CE791" s="144">
        <f t="shared" si="209"/>
        <v>0</v>
      </c>
      <c r="CF791" s="144">
        <f t="shared" si="209"/>
        <v>0</v>
      </c>
      <c r="CG791" s="144">
        <f t="shared" si="209"/>
        <v>0</v>
      </c>
      <c r="CH791" s="144">
        <f t="shared" si="209"/>
        <v>0</v>
      </c>
      <c r="CI791" s="144">
        <f t="shared" si="209"/>
        <v>0</v>
      </c>
      <c r="CJ791" s="144">
        <f t="shared" si="209"/>
        <v>0</v>
      </c>
      <c r="CK791" s="144">
        <f t="shared" si="209"/>
        <v>0</v>
      </c>
      <c r="CL791" s="144">
        <f t="shared" si="209"/>
        <v>0</v>
      </c>
      <c r="CM791" s="155"/>
      <c r="CN791" s="156"/>
      <c r="CO791" s="155"/>
      <c r="CP791" s="155"/>
      <c r="CQ791" s="155"/>
      <c r="CR791" s="155"/>
      <c r="CS791" s="144">
        <f t="shared" ref="CS791:DD791" si="210">SUM(CS911,CS914,CS917,CS1014,CS907,CS928)</f>
        <v>0</v>
      </c>
      <c r="CT791" s="144">
        <f t="shared" si="210"/>
        <v>0</v>
      </c>
      <c r="CU791" s="144">
        <f t="shared" si="210"/>
        <v>0</v>
      </c>
      <c r="CV791" s="144">
        <f t="shared" si="210"/>
        <v>0</v>
      </c>
      <c r="CW791" s="144">
        <f t="shared" si="210"/>
        <v>0</v>
      </c>
      <c r="CX791" s="144">
        <f t="shared" si="210"/>
        <v>0</v>
      </c>
      <c r="CY791" s="144">
        <f t="shared" si="210"/>
        <v>0</v>
      </c>
      <c r="CZ791" s="144">
        <f t="shared" si="210"/>
        <v>0</v>
      </c>
      <c r="DA791" s="144">
        <f t="shared" si="210"/>
        <v>0</v>
      </c>
      <c r="DB791" s="144">
        <f t="shared" si="210"/>
        <v>0</v>
      </c>
      <c r="DC791" s="144">
        <f t="shared" si="210"/>
        <v>0</v>
      </c>
      <c r="DD791" s="144">
        <f t="shared" si="210"/>
        <v>0</v>
      </c>
      <c r="DE791" s="155"/>
      <c r="DF791" s="156"/>
    </row>
    <row r="792" spans="1:110" x14ac:dyDescent="0.25">
      <c r="A792" s="5"/>
      <c r="B792" s="5"/>
      <c r="C792" s="5"/>
      <c r="D792" s="5"/>
      <c r="E792" s="5"/>
      <c r="F792" s="155"/>
      <c r="G792" s="155"/>
      <c r="H792" s="155"/>
      <c r="I792" s="155"/>
      <c r="J792" s="155"/>
      <c r="K792" s="155"/>
      <c r="L792" s="155"/>
      <c r="M792" s="155"/>
      <c r="N792" s="155"/>
      <c r="O792" s="155"/>
      <c r="P792" s="155"/>
      <c r="Q792" s="155"/>
      <c r="R792" s="155"/>
      <c r="S792" s="155"/>
      <c r="T792" s="156"/>
      <c r="U792" s="155"/>
      <c r="V792" s="155"/>
      <c r="W792" s="155"/>
      <c r="X792" s="155"/>
      <c r="Y792" s="155"/>
      <c r="Z792" s="155"/>
      <c r="AA792" s="155"/>
      <c r="AB792" s="155"/>
      <c r="AC792" s="155"/>
      <c r="AD792" s="155"/>
      <c r="AE792" s="155"/>
      <c r="AF792" s="155"/>
      <c r="AG792" s="155"/>
      <c r="AH792" s="155"/>
      <c r="AI792" s="155"/>
      <c r="AJ792" s="155"/>
      <c r="AK792" s="155"/>
      <c r="AL792" s="156"/>
      <c r="AM792" s="155"/>
      <c r="AN792" s="155"/>
      <c r="AO792" s="155"/>
      <c r="AP792" s="155"/>
      <c r="AQ792" s="155"/>
      <c r="AR792" s="155"/>
      <c r="AS792" s="155"/>
      <c r="AT792" s="155"/>
      <c r="AU792" s="155"/>
      <c r="AV792" s="155"/>
      <c r="AW792" s="155"/>
      <c r="AX792" s="155"/>
      <c r="AY792" s="155"/>
      <c r="AZ792" s="155"/>
      <c r="BA792" s="155"/>
      <c r="BB792" s="155"/>
      <c r="BC792" s="155"/>
      <c r="BD792" s="156"/>
      <c r="BE792" s="155"/>
      <c r="BF792" s="155"/>
      <c r="BG792" s="155"/>
      <c r="BH792" s="155"/>
      <c r="BI792" s="155"/>
      <c r="BJ792" s="155"/>
      <c r="BK792" s="155"/>
      <c r="BL792" s="155"/>
      <c r="BM792" s="155"/>
      <c r="BN792" s="155"/>
      <c r="BO792" s="155"/>
      <c r="BP792" s="155"/>
      <c r="BQ792" s="155"/>
      <c r="BR792" s="155"/>
      <c r="BS792" s="155"/>
      <c r="BT792" s="155"/>
      <c r="BU792" s="155"/>
      <c r="BV792" s="156"/>
      <c r="BW792" s="155"/>
      <c r="BX792" s="155"/>
      <c r="BY792" s="155"/>
      <c r="BZ792" s="155"/>
      <c r="CA792" s="155"/>
      <c r="CB792" s="155"/>
      <c r="CC792" s="155"/>
      <c r="CD792" s="155"/>
      <c r="CE792" s="155"/>
      <c r="CF792" s="155"/>
      <c r="CG792" s="155"/>
      <c r="CH792" s="155"/>
      <c r="CI792" s="155"/>
      <c r="CJ792" s="155"/>
      <c r="CK792" s="155"/>
      <c r="CL792" s="155"/>
      <c r="CM792" s="155"/>
      <c r="CN792" s="156"/>
      <c r="CO792" s="155"/>
      <c r="CP792" s="155"/>
      <c r="CQ792" s="155"/>
      <c r="CR792" s="155"/>
      <c r="CS792" s="155"/>
      <c r="CT792" s="155"/>
      <c r="CU792" s="155"/>
      <c r="CV792" s="155"/>
      <c r="CW792" s="155"/>
      <c r="CX792" s="155"/>
      <c r="CY792" s="155"/>
      <c r="CZ792" s="155"/>
      <c r="DA792" s="155"/>
      <c r="DB792" s="155"/>
      <c r="DC792" s="155"/>
      <c r="DD792" s="155"/>
      <c r="DE792" s="155"/>
      <c r="DF792" s="156"/>
    </row>
    <row r="793" spans="1:110" s="184" customFormat="1" ht="13.5" thickBot="1" x14ac:dyDescent="0.35">
      <c r="A793" s="180" t="s">
        <v>110</v>
      </c>
      <c r="B793" s="181"/>
      <c r="C793" s="181"/>
      <c r="D793" s="181"/>
      <c r="E793" s="181"/>
      <c r="F793" s="182">
        <f t="shared" ref="F793:Q793" si="211">F10+SUM(F765:F772,F781,F788:F791)</f>
        <v>4216416.3800000008</v>
      </c>
      <c r="G793" s="182">
        <f t="shared" si="211"/>
        <v>458680.29507414298</v>
      </c>
      <c r="H793" s="182">
        <f t="shared" si="211"/>
        <v>121967.67245248641</v>
      </c>
      <c r="I793" s="182">
        <f t="shared" si="211"/>
        <v>90021.124850161199</v>
      </c>
      <c r="J793" s="182">
        <f t="shared" si="211"/>
        <v>101534.97098682141</v>
      </c>
      <c r="K793" s="182">
        <f t="shared" si="211"/>
        <v>113048.81712348163</v>
      </c>
      <c r="L793" s="182">
        <f t="shared" si="211"/>
        <v>220787.26503640003</v>
      </c>
      <c r="M793" s="182">
        <f t="shared" si="211"/>
        <v>61038.376881393662</v>
      </c>
      <c r="N793" s="182">
        <f t="shared" si="211"/>
        <v>451944.01348363329</v>
      </c>
      <c r="O793" s="182">
        <f t="shared" si="211"/>
        <v>679072.30699762516</v>
      </c>
      <c r="P793" s="182">
        <f t="shared" si="211"/>
        <v>2332863.4375165319</v>
      </c>
      <c r="Q793" s="182">
        <f t="shared" si="211"/>
        <v>961377.19525670283</v>
      </c>
      <c r="R793" s="182"/>
      <c r="S793" s="182"/>
      <c r="T793" s="183"/>
      <c r="U793" s="182"/>
      <c r="V793" s="182"/>
      <c r="W793" s="182"/>
      <c r="X793" s="182"/>
      <c r="Y793" s="182">
        <f t="shared" ref="Y793:AJ793" si="212">Y10+SUM(Y765:Y772,Y781,Y788:Y791)</f>
        <v>841102.38580676448</v>
      </c>
      <c r="Z793" s="182">
        <f t="shared" si="212"/>
        <v>613107.74301106879</v>
      </c>
      <c r="AA793" s="182">
        <f t="shared" si="212"/>
        <v>188063.56478918251</v>
      </c>
      <c r="AB793" s="182">
        <f t="shared" si="212"/>
        <v>387338.20921883837</v>
      </c>
      <c r="AC793" s="182">
        <f t="shared" si="212"/>
        <v>231745.63308302473</v>
      </c>
      <c r="AD793" s="182">
        <f t="shared" si="212"/>
        <v>115303.12796526667</v>
      </c>
      <c r="AE793" s="182">
        <f t="shared" si="212"/>
        <v>105628.79249908934</v>
      </c>
      <c r="AF793" s="182">
        <f t="shared" si="212"/>
        <v>109898.63759606733</v>
      </c>
      <c r="AG793" s="182">
        <f t="shared" si="212"/>
        <v>239847.23485731741</v>
      </c>
      <c r="AH793" s="182">
        <f t="shared" si="212"/>
        <v>308432.05395169294</v>
      </c>
      <c r="AI793" s="182">
        <f t="shared" si="212"/>
        <v>363896.11368272384</v>
      </c>
      <c r="AJ793" s="182">
        <f t="shared" si="212"/>
        <v>373818.87242485775</v>
      </c>
      <c r="AK793" s="182"/>
      <c r="AL793" s="183"/>
      <c r="AM793" s="182"/>
      <c r="AN793" s="182"/>
      <c r="AO793" s="182"/>
      <c r="AP793" s="182"/>
      <c r="AQ793" s="182">
        <f t="shared" ref="AQ793:BB793" si="213">AQ10+SUM(AQ765:AQ772,AQ781,AQ788:AQ791)</f>
        <v>422985.254113584</v>
      </c>
      <c r="AR793" s="182">
        <f t="shared" si="213"/>
        <v>343250.13173615106</v>
      </c>
      <c r="AS793" s="182">
        <f t="shared" si="213"/>
        <v>70495.200585739396</v>
      </c>
      <c r="AT793" s="182">
        <f t="shared" si="213"/>
        <v>172713.75388220552</v>
      </c>
      <c r="AU793" s="182">
        <f t="shared" si="213"/>
        <v>198519.40152563754</v>
      </c>
      <c r="AV793" s="182">
        <f t="shared" si="213"/>
        <v>250560.54831569456</v>
      </c>
      <c r="AW793" s="182">
        <f t="shared" si="213"/>
        <v>298702.50603830599</v>
      </c>
      <c r="AX793" s="182">
        <f t="shared" si="213"/>
        <v>335146.1268849991</v>
      </c>
      <c r="AY793" s="182">
        <f t="shared" si="213"/>
        <v>333586.84071873728</v>
      </c>
      <c r="AZ793" s="182">
        <f t="shared" si="213"/>
        <v>428015.81259959325</v>
      </c>
      <c r="BA793" s="182">
        <f t="shared" si="213"/>
        <v>484752.68017644575</v>
      </c>
      <c r="BB793" s="182">
        <f t="shared" si="213"/>
        <v>535310.39064102492</v>
      </c>
      <c r="BC793" s="182"/>
      <c r="BD793" s="183"/>
      <c r="BE793" s="182"/>
      <c r="BF793" s="182"/>
      <c r="BG793" s="182"/>
      <c r="BH793" s="182"/>
      <c r="BI793" s="182">
        <f t="shared" ref="BI793:BT793" si="214">BI10+SUM(BI765:BI772,BI781,BI788:BI791)</f>
        <v>554820.99445462332</v>
      </c>
      <c r="BJ793" s="182">
        <f t="shared" si="214"/>
        <v>554313.91370471229</v>
      </c>
      <c r="BK793" s="182">
        <f t="shared" si="214"/>
        <v>333465.25162273634</v>
      </c>
      <c r="BL793" s="182">
        <f t="shared" si="214"/>
        <v>394865.95988849993</v>
      </c>
      <c r="BM793" s="182">
        <f t="shared" si="214"/>
        <v>391942.4765086805</v>
      </c>
      <c r="BN793" s="182">
        <f t="shared" si="214"/>
        <v>441382.5219041073</v>
      </c>
      <c r="BO793" s="182">
        <f t="shared" si="214"/>
        <v>445891.62147371576</v>
      </c>
      <c r="BP793" s="182">
        <f t="shared" si="214"/>
        <v>507763.25725147885</v>
      </c>
      <c r="BQ793" s="182">
        <f t="shared" si="214"/>
        <v>405375.84351357631</v>
      </c>
      <c r="BR793" s="182">
        <f t="shared" si="214"/>
        <v>397492.01605893101</v>
      </c>
      <c r="BS793" s="182">
        <f t="shared" si="214"/>
        <v>445694.80706566002</v>
      </c>
      <c r="BT793" s="182">
        <f t="shared" si="214"/>
        <v>437837.00514016428</v>
      </c>
      <c r="BU793" s="182"/>
      <c r="BV793" s="183"/>
      <c r="BW793" s="182"/>
      <c r="BX793" s="182"/>
      <c r="BY793" s="182"/>
      <c r="BZ793" s="182"/>
      <c r="CA793" s="182">
        <f t="shared" ref="CA793:CL793" si="215">CA10+SUM(CA765:CA772,CA781,CA788:CA791)</f>
        <v>420654.71155611944</v>
      </c>
      <c r="CB793" s="182">
        <f t="shared" si="215"/>
        <v>393387.84800353041</v>
      </c>
      <c r="CC793" s="182">
        <f t="shared" si="215"/>
        <v>155839.79618085589</v>
      </c>
      <c r="CD793" s="182">
        <f t="shared" si="215"/>
        <v>196533.01586966551</v>
      </c>
      <c r="CE793" s="182">
        <f t="shared" si="215"/>
        <v>184869.12297734738</v>
      </c>
      <c r="CF793" s="182">
        <f t="shared" si="215"/>
        <v>225609.2928532706</v>
      </c>
      <c r="CG793" s="182">
        <f t="shared" si="215"/>
        <v>220346.24544343093</v>
      </c>
      <c r="CH793" s="182">
        <f t="shared" si="215"/>
        <v>267356.13947548671</v>
      </c>
      <c r="CI793" s="182">
        <f t="shared" si="215"/>
        <v>240805.51900458871</v>
      </c>
      <c r="CJ793" s="182">
        <f t="shared" si="215"/>
        <v>249555.15340131699</v>
      </c>
      <c r="CK793" s="182">
        <f t="shared" si="215"/>
        <v>350536.05852446059</v>
      </c>
      <c r="CL793" s="182">
        <f t="shared" si="215"/>
        <v>461102.78617217473</v>
      </c>
      <c r="CM793" s="182"/>
      <c r="CN793" s="183"/>
      <c r="CO793" s="182"/>
      <c r="CP793" s="182"/>
      <c r="CQ793" s="182"/>
      <c r="CR793" s="182"/>
      <c r="CS793" s="182">
        <f t="shared" ref="CS793:DD793" si="216">CS10+SUM(CS765:CS772,CS781,CS788:CS791)</f>
        <v>310855.20651052694</v>
      </c>
      <c r="CT793" s="182">
        <f t="shared" si="216"/>
        <v>343611.16970119707</v>
      </c>
      <c r="CU793" s="182">
        <f t="shared" si="216"/>
        <v>175930.98622359009</v>
      </c>
      <c r="CV793" s="182">
        <f t="shared" si="216"/>
        <v>292013.22131940024</v>
      </c>
      <c r="CW793" s="182">
        <f t="shared" si="216"/>
        <v>356103.03964801138</v>
      </c>
      <c r="CX793" s="182">
        <f t="shared" si="216"/>
        <v>473373.79952214926</v>
      </c>
      <c r="CY793" s="182">
        <f t="shared" si="216"/>
        <v>530588.87779251358</v>
      </c>
      <c r="CZ793" s="182">
        <f t="shared" si="216"/>
        <v>658672.93272513337</v>
      </c>
      <c r="DA793" s="182">
        <f t="shared" si="216"/>
        <v>656754.46105097095</v>
      </c>
      <c r="DB793" s="182">
        <f t="shared" si="216"/>
        <v>783962.01277241961</v>
      </c>
      <c r="DC793" s="182">
        <f t="shared" si="216"/>
        <v>1018441.1028894148</v>
      </c>
      <c r="DD793" s="182">
        <f t="shared" si="216"/>
        <v>1155094.3518465727</v>
      </c>
      <c r="DE793" s="182"/>
      <c r="DF793" s="183"/>
    </row>
    <row r="794" spans="1:110" s="186" customFormat="1" ht="13" thickTop="1" x14ac:dyDescent="0.25">
      <c r="A794" s="185"/>
      <c r="B794" s="139"/>
      <c r="C794" s="139"/>
      <c r="D794" s="139"/>
      <c r="E794" s="139"/>
      <c r="F794" s="139"/>
      <c r="G794" s="139"/>
      <c r="H794" s="139"/>
      <c r="I794" s="139"/>
      <c r="J794" s="139"/>
      <c r="K794" s="139"/>
      <c r="L794" s="139"/>
      <c r="M794" s="139"/>
      <c r="N794" s="139"/>
      <c r="O794" s="139"/>
      <c r="P794" s="139"/>
      <c r="Q794" s="139"/>
      <c r="R794" s="155"/>
      <c r="S794" s="155"/>
      <c r="T794" s="155"/>
      <c r="U794" s="155"/>
      <c r="V794" s="155"/>
      <c r="W794" s="155"/>
      <c r="X794" s="155"/>
      <c r="Y794" s="139"/>
      <c r="Z794" s="139"/>
      <c r="AA794" s="139"/>
      <c r="AB794" s="139"/>
      <c r="AC794" s="139"/>
      <c r="AD794" s="139"/>
      <c r="AE794" s="139"/>
      <c r="AF794" s="139"/>
      <c r="AG794" s="139"/>
      <c r="AH794" s="139"/>
      <c r="AI794" s="139"/>
      <c r="AJ794" s="139"/>
      <c r="AK794" s="155"/>
      <c r="AL794" s="155"/>
      <c r="AM794" s="155"/>
      <c r="AN794" s="155"/>
      <c r="AO794" s="155"/>
      <c r="AP794" s="155"/>
      <c r="AQ794" s="178"/>
      <c r="AR794" s="139"/>
      <c r="AS794" s="139"/>
      <c r="AT794" s="139"/>
      <c r="AU794" s="139"/>
      <c r="AV794" s="139"/>
      <c r="AW794" s="139"/>
      <c r="AX794" s="139"/>
      <c r="AY794" s="139"/>
      <c r="AZ794" s="139"/>
      <c r="BA794" s="139"/>
      <c r="BB794" s="139"/>
      <c r="BC794" s="155"/>
      <c r="BD794" s="155"/>
      <c r="BE794" s="155"/>
      <c r="BF794" s="155"/>
      <c r="BG794" s="155"/>
      <c r="BH794" s="155"/>
      <c r="BI794" s="139"/>
      <c r="BJ794" s="139"/>
      <c r="BK794" s="139"/>
      <c r="BL794" s="139"/>
      <c r="BM794" s="139"/>
      <c r="BN794" s="139"/>
      <c r="BO794" s="139"/>
      <c r="BP794" s="139"/>
      <c r="BQ794" s="139"/>
      <c r="BR794" s="139"/>
      <c r="BS794" s="139"/>
      <c r="BT794" s="139"/>
      <c r="BU794" s="155"/>
      <c r="BV794" s="155"/>
      <c r="BW794" s="155"/>
      <c r="BX794" s="155"/>
      <c r="BY794" s="155"/>
      <c r="BZ794" s="155"/>
      <c r="CA794" s="139"/>
      <c r="CB794" s="139"/>
      <c r="CC794" s="139"/>
      <c r="CD794" s="139"/>
      <c r="CE794" s="139"/>
      <c r="CF794" s="139"/>
      <c r="CG794" s="139"/>
      <c r="CH794" s="139"/>
      <c r="CI794" s="139"/>
      <c r="CJ794" s="139"/>
      <c r="CK794" s="139"/>
      <c r="CL794" s="139"/>
      <c r="CM794" s="155"/>
      <c r="CN794" s="155"/>
      <c r="CO794" s="155"/>
      <c r="CP794" s="155"/>
      <c r="CQ794" s="155"/>
      <c r="CR794" s="155"/>
      <c r="CS794" s="139"/>
      <c r="CT794" s="139"/>
      <c r="CU794" s="139"/>
      <c r="CV794" s="139"/>
      <c r="CW794" s="139"/>
      <c r="CX794" s="139"/>
      <c r="CY794" s="139"/>
      <c r="CZ794" s="139"/>
      <c r="DA794" s="139"/>
      <c r="DB794" s="139"/>
      <c r="DC794" s="139"/>
      <c r="DD794" s="139"/>
      <c r="DE794" s="155"/>
      <c r="DF794" s="155"/>
    </row>
    <row r="795" spans="1:110" s="186" customFormat="1" hidden="1" outlineLevel="1" x14ac:dyDescent="0.25">
      <c r="A795" s="139"/>
      <c r="B795" s="139"/>
      <c r="C795" s="139"/>
      <c r="D795" s="139"/>
      <c r="E795" s="139"/>
      <c r="F795" s="139"/>
      <c r="G795" s="139"/>
      <c r="H795" s="139"/>
      <c r="I795" s="139"/>
      <c r="J795" s="139"/>
      <c r="K795" s="139"/>
      <c r="L795" s="139"/>
      <c r="M795" s="139"/>
      <c r="N795" s="139"/>
      <c r="O795" s="139"/>
      <c r="P795" s="139"/>
      <c r="Q795" s="139"/>
      <c r="R795" s="178"/>
      <c r="S795" s="139"/>
      <c r="T795" s="139"/>
      <c r="U795" s="139"/>
      <c r="V795" s="139"/>
      <c r="W795" s="139"/>
      <c r="X795" s="139"/>
      <c r="Y795" s="139"/>
      <c r="Z795" s="139"/>
      <c r="AA795" s="139"/>
      <c r="AB795" s="139"/>
      <c r="AC795" s="139"/>
      <c r="AD795" s="139"/>
      <c r="AE795" s="139"/>
      <c r="AF795" s="139"/>
      <c r="AG795" s="139"/>
      <c r="AH795" s="139"/>
      <c r="AI795" s="139"/>
      <c r="AJ795" s="139"/>
      <c r="AK795" s="139"/>
      <c r="AL795" s="139"/>
      <c r="AM795" s="139"/>
      <c r="AN795" s="139"/>
      <c r="AO795" s="139"/>
      <c r="AP795" s="139"/>
      <c r="AQ795" s="178"/>
      <c r="AR795" s="139"/>
      <c r="AS795" s="139"/>
      <c r="AT795" s="139"/>
      <c r="AU795" s="139"/>
      <c r="AV795" s="139"/>
      <c r="AW795" s="139"/>
      <c r="AX795" s="139"/>
      <c r="AY795" s="139"/>
      <c r="AZ795" s="139"/>
      <c r="BA795" s="139"/>
      <c r="BB795" s="139"/>
      <c r="BC795" s="139"/>
      <c r="BD795" s="139"/>
      <c r="BE795" s="139"/>
      <c r="BF795" s="139"/>
      <c r="BG795" s="139"/>
      <c r="BH795" s="139"/>
      <c r="BI795" s="139"/>
      <c r="BJ795" s="139"/>
      <c r="BK795" s="139"/>
      <c r="BL795" s="139"/>
      <c r="BM795" s="139"/>
      <c r="BN795" s="139"/>
      <c r="BO795" s="139"/>
      <c r="BP795" s="139"/>
      <c r="BQ795" s="139"/>
      <c r="BR795" s="139"/>
      <c r="BS795" s="139"/>
      <c r="BT795" s="139"/>
      <c r="BU795" s="139"/>
      <c r="BV795" s="139"/>
      <c r="BW795" s="139"/>
      <c r="BX795" s="139"/>
      <c r="BY795" s="139"/>
      <c r="BZ795" s="139"/>
      <c r="CA795" s="139"/>
      <c r="CB795" s="139"/>
      <c r="CC795" s="139"/>
      <c r="CD795" s="139"/>
      <c r="CE795" s="139"/>
      <c r="CF795" s="139"/>
      <c r="CG795" s="139"/>
      <c r="CH795" s="139"/>
      <c r="CI795" s="139"/>
      <c r="CJ795" s="139"/>
      <c r="CK795" s="139"/>
      <c r="CL795" s="139"/>
      <c r="CM795" s="139"/>
      <c r="CN795" s="139"/>
      <c r="CO795" s="139"/>
      <c r="CP795" s="139"/>
      <c r="CQ795" s="139"/>
      <c r="CR795" s="139"/>
      <c r="CS795" s="139"/>
      <c r="CT795" s="139"/>
      <c r="CU795" s="139"/>
      <c r="CV795" s="139"/>
      <c r="CW795" s="139"/>
      <c r="CX795" s="139"/>
      <c r="CY795" s="139"/>
      <c r="CZ795" s="139"/>
      <c r="DA795" s="139"/>
      <c r="DB795" s="139"/>
      <c r="DC795" s="139"/>
      <c r="DD795" s="139"/>
      <c r="DE795" s="139"/>
      <c r="DF795" s="139"/>
    </row>
    <row r="796" spans="1:110" s="179" customFormat="1" hidden="1" outlineLevel="1" x14ac:dyDescent="0.25">
      <c r="A796" s="178"/>
      <c r="B796" s="178"/>
      <c r="C796" s="178"/>
      <c r="D796" s="178"/>
      <c r="E796" s="178"/>
      <c r="F796" s="187"/>
      <c r="G796" s="187"/>
      <c r="H796" s="187"/>
      <c r="I796" s="187"/>
      <c r="J796" s="187"/>
      <c r="K796" s="178"/>
      <c r="L796" s="178"/>
      <c r="M796" s="178"/>
      <c r="N796" s="178"/>
      <c r="O796" s="178"/>
      <c r="P796" s="178"/>
      <c r="Q796" s="178"/>
      <c r="R796" s="155"/>
      <c r="S796" s="155"/>
      <c r="T796" s="155"/>
      <c r="U796" s="155"/>
      <c r="V796" s="155"/>
      <c r="W796" s="155"/>
      <c r="X796" s="155"/>
      <c r="Y796" s="178"/>
      <c r="Z796" s="178"/>
      <c r="AA796" s="178"/>
      <c r="AB796" s="178"/>
      <c r="AC796" s="178"/>
      <c r="AD796" s="178"/>
      <c r="AE796" s="178"/>
      <c r="AF796" s="178"/>
      <c r="AG796" s="178"/>
      <c r="AH796" s="178"/>
      <c r="AI796" s="178"/>
      <c r="AJ796" s="178"/>
      <c r="AK796" s="155"/>
      <c r="AL796" s="155"/>
      <c r="AM796" s="155"/>
      <c r="AN796" s="155"/>
      <c r="AO796" s="155"/>
      <c r="AP796" s="155"/>
      <c r="AQ796" s="178"/>
      <c r="AR796" s="178"/>
      <c r="AS796" s="178"/>
      <c r="AT796" s="178"/>
      <c r="AU796" s="178"/>
      <c r="AV796" s="178"/>
      <c r="AW796" s="178"/>
      <c r="AX796" s="178"/>
      <c r="AY796" s="178"/>
      <c r="AZ796" s="178"/>
      <c r="BA796" s="178"/>
      <c r="BB796" s="178"/>
      <c r="BC796" s="155"/>
      <c r="BD796" s="155"/>
      <c r="BE796" s="155"/>
      <c r="BF796" s="155"/>
      <c r="BG796" s="155"/>
      <c r="BH796" s="155"/>
      <c r="BI796" s="178"/>
      <c r="BJ796" s="178"/>
      <c r="BK796" s="178"/>
      <c r="BL796" s="178"/>
      <c r="BM796" s="178"/>
      <c r="BN796" s="178"/>
      <c r="BO796" s="178"/>
      <c r="BP796" s="178"/>
      <c r="BQ796" s="178"/>
      <c r="BR796" s="178"/>
      <c r="BS796" s="178"/>
      <c r="BT796" s="178"/>
      <c r="BU796" s="155"/>
      <c r="BV796" s="155"/>
      <c r="BW796" s="155"/>
      <c r="BX796" s="155"/>
      <c r="BY796" s="155"/>
      <c r="BZ796" s="155"/>
      <c r="CA796" s="178"/>
      <c r="CB796" s="178"/>
      <c r="CC796" s="178"/>
      <c r="CD796" s="178"/>
      <c r="CE796" s="178"/>
      <c r="CF796" s="178"/>
      <c r="CG796" s="178"/>
      <c r="CH796" s="178"/>
      <c r="CI796" s="178"/>
      <c r="CJ796" s="178"/>
      <c r="CK796" s="178"/>
      <c r="CL796" s="178"/>
      <c r="CM796" s="155"/>
      <c r="CN796" s="155"/>
      <c r="CO796" s="155"/>
      <c r="CP796" s="155"/>
      <c r="CQ796" s="155"/>
      <c r="CR796" s="155"/>
      <c r="CS796" s="178"/>
      <c r="CT796" s="178"/>
      <c r="CU796" s="178"/>
      <c r="CV796" s="178"/>
      <c r="CW796" s="178"/>
      <c r="CX796" s="178"/>
      <c r="CY796" s="178"/>
      <c r="CZ796" s="178"/>
      <c r="DA796" s="178"/>
      <c r="DB796" s="178"/>
      <c r="DC796" s="178"/>
      <c r="DD796" s="178"/>
      <c r="DE796" s="155"/>
      <c r="DF796" s="155"/>
    </row>
    <row r="797" spans="1:110" s="179" customFormat="1" hidden="1" outlineLevel="1" x14ac:dyDescent="0.25">
      <c r="A797" s="188"/>
      <c r="B797" s="178"/>
      <c r="C797" s="178"/>
      <c r="D797" s="178"/>
      <c r="E797" s="178"/>
      <c r="F797" s="178"/>
      <c r="G797" s="178"/>
      <c r="H797" s="178"/>
      <c r="I797" s="178"/>
      <c r="J797" s="178"/>
      <c r="K797" s="178"/>
      <c r="L797" s="178"/>
      <c r="M797" s="178"/>
      <c r="N797" s="178"/>
      <c r="O797" s="178"/>
      <c r="P797" s="178"/>
      <c r="Q797" s="178"/>
      <c r="R797" s="178"/>
      <c r="S797" s="178"/>
      <c r="T797" s="178"/>
      <c r="U797" s="178"/>
      <c r="V797" s="178"/>
      <c r="W797" s="178"/>
      <c r="X797" s="178"/>
      <c r="Y797" s="178"/>
      <c r="Z797" s="178"/>
      <c r="AA797" s="178"/>
      <c r="AB797" s="178"/>
      <c r="AC797" s="178"/>
      <c r="AD797" s="178"/>
      <c r="AE797" s="178"/>
      <c r="AF797" s="178"/>
      <c r="AG797" s="178"/>
      <c r="AH797" s="178"/>
      <c r="AI797" s="178"/>
      <c r="AJ797" s="178"/>
      <c r="AK797" s="178"/>
      <c r="AL797" s="178"/>
      <c r="AM797" s="178"/>
      <c r="AN797" s="178"/>
      <c r="AO797" s="178"/>
      <c r="AP797" s="178"/>
      <c r="AQ797" s="178"/>
      <c r="AR797" s="178"/>
      <c r="AS797" s="178"/>
      <c r="AT797" s="178"/>
      <c r="AU797" s="178"/>
      <c r="AV797" s="178"/>
      <c r="AW797" s="178"/>
      <c r="AX797" s="178"/>
      <c r="AY797" s="178"/>
      <c r="AZ797" s="178"/>
      <c r="BA797" s="178"/>
      <c r="BB797" s="178"/>
      <c r="BC797" s="178"/>
      <c r="BD797" s="178"/>
      <c r="BE797" s="178"/>
      <c r="BF797" s="178"/>
      <c r="BG797" s="178"/>
      <c r="BH797" s="178"/>
      <c r="BI797" s="178"/>
      <c r="BJ797" s="178"/>
      <c r="BK797" s="178"/>
      <c r="BL797" s="178"/>
      <c r="BM797" s="178"/>
      <c r="BN797" s="178"/>
      <c r="BO797" s="178"/>
      <c r="BP797" s="178"/>
      <c r="BQ797" s="178"/>
      <c r="BR797" s="178"/>
      <c r="BS797" s="178"/>
      <c r="BT797" s="178"/>
      <c r="BU797" s="178"/>
      <c r="BV797" s="178"/>
      <c r="BW797" s="178"/>
      <c r="BX797" s="178"/>
      <c r="BY797" s="178"/>
      <c r="BZ797" s="178"/>
      <c r="CA797" s="178"/>
      <c r="CB797" s="178"/>
      <c r="CC797" s="178"/>
      <c r="CD797" s="178"/>
      <c r="CE797" s="178"/>
      <c r="CF797" s="178"/>
      <c r="CG797" s="178"/>
      <c r="CH797" s="178"/>
      <c r="CI797" s="178"/>
      <c r="CJ797" s="178"/>
      <c r="CK797" s="178"/>
      <c r="CL797" s="178"/>
      <c r="CM797" s="178"/>
      <c r="CN797" s="178"/>
      <c r="CO797" s="178"/>
      <c r="CP797" s="178"/>
      <c r="CQ797" s="178"/>
      <c r="CR797" s="178"/>
      <c r="CS797" s="178"/>
      <c r="CT797" s="178"/>
      <c r="CU797" s="178"/>
      <c r="CV797" s="178"/>
      <c r="CW797" s="178"/>
      <c r="CX797" s="178"/>
      <c r="CY797" s="178"/>
      <c r="CZ797" s="178"/>
      <c r="DA797" s="178"/>
      <c r="DB797" s="178"/>
      <c r="DC797" s="178"/>
      <c r="DD797" s="178"/>
      <c r="DE797" s="178"/>
      <c r="DF797" s="178"/>
    </row>
    <row r="798" spans="1:110" s="179" customFormat="1" hidden="1" outlineLevel="1" x14ac:dyDescent="0.25">
      <c r="A798" s="178"/>
      <c r="B798" s="188"/>
      <c r="C798" s="178"/>
      <c r="D798" s="178"/>
      <c r="E798" s="178"/>
      <c r="F798" s="178"/>
      <c r="G798" s="178"/>
      <c r="H798" s="178"/>
      <c r="I798" s="178"/>
      <c r="J798" s="178"/>
      <c r="K798" s="178"/>
      <c r="L798" s="178"/>
      <c r="M798" s="178"/>
      <c r="N798" s="178"/>
      <c r="O798" s="178"/>
      <c r="P798" s="178"/>
      <c r="Q798" s="178"/>
      <c r="R798" s="178"/>
      <c r="S798" s="178"/>
      <c r="T798" s="178"/>
      <c r="U798" s="178"/>
      <c r="V798" s="178"/>
      <c r="W798" s="178"/>
      <c r="X798" s="178"/>
      <c r="Y798" s="178"/>
      <c r="Z798" s="178"/>
      <c r="AA798" s="178"/>
      <c r="AB798" s="178"/>
      <c r="AC798" s="178"/>
      <c r="AD798" s="178"/>
      <c r="AE798" s="178"/>
      <c r="AF798" s="178"/>
      <c r="AG798" s="178"/>
      <c r="AH798" s="178"/>
      <c r="AI798" s="178"/>
      <c r="AJ798" s="178"/>
      <c r="AK798" s="178"/>
      <c r="AL798" s="178"/>
      <c r="AM798" s="178"/>
      <c r="AN798" s="178"/>
      <c r="AO798" s="178"/>
      <c r="AP798" s="178"/>
      <c r="AQ798" s="178"/>
      <c r="AR798" s="178"/>
      <c r="AS798" s="178"/>
      <c r="AT798" s="178"/>
      <c r="AU798" s="178"/>
      <c r="AV798" s="178"/>
      <c r="AW798" s="178"/>
      <c r="AX798" s="178"/>
      <c r="AY798" s="178"/>
      <c r="AZ798" s="178"/>
      <c r="BA798" s="178"/>
      <c r="BB798" s="178"/>
      <c r="BC798" s="178"/>
      <c r="BD798" s="178"/>
      <c r="BE798" s="178"/>
      <c r="BF798" s="178"/>
      <c r="BG798" s="178"/>
      <c r="BH798" s="178"/>
      <c r="BI798" s="178"/>
      <c r="BJ798" s="178"/>
      <c r="BK798" s="178"/>
      <c r="BL798" s="178"/>
      <c r="BM798" s="178"/>
      <c r="BN798" s="178"/>
      <c r="BO798" s="178"/>
      <c r="BP798" s="178"/>
      <c r="BQ798" s="178"/>
      <c r="BR798" s="178"/>
      <c r="BS798" s="178"/>
      <c r="BT798" s="178"/>
      <c r="BU798" s="178"/>
      <c r="BV798" s="178"/>
      <c r="BW798" s="178"/>
      <c r="BX798" s="178"/>
      <c r="BY798" s="178"/>
      <c r="BZ798" s="178"/>
      <c r="CA798" s="178"/>
      <c r="CB798" s="178"/>
      <c r="CC798" s="178"/>
      <c r="CD798" s="178"/>
      <c r="CE798" s="178"/>
      <c r="CF798" s="178"/>
      <c r="CG798" s="178"/>
      <c r="CH798" s="178"/>
      <c r="CI798" s="178"/>
      <c r="CJ798" s="178"/>
      <c r="CK798" s="178"/>
      <c r="CL798" s="178"/>
      <c r="CM798" s="178"/>
      <c r="CN798" s="178"/>
      <c r="CO798" s="178"/>
      <c r="CP798" s="178"/>
      <c r="CQ798" s="178"/>
      <c r="CR798" s="178"/>
      <c r="CS798" s="178"/>
      <c r="CT798" s="178"/>
      <c r="CU798" s="178"/>
      <c r="CV798" s="178"/>
      <c r="CW798" s="178"/>
      <c r="CX798" s="178"/>
      <c r="CY798" s="178"/>
      <c r="CZ798" s="178"/>
      <c r="DA798" s="178"/>
      <c r="DB798" s="178"/>
      <c r="DC798" s="178"/>
      <c r="DD798" s="178"/>
      <c r="DE798" s="178"/>
      <c r="DF798" s="178"/>
    </row>
    <row r="799" spans="1:110" s="179" customFormat="1" ht="14.25" hidden="1" customHeight="1" outlineLevel="1" x14ac:dyDescent="0.25">
      <c r="A799" s="178"/>
      <c r="B799" s="178"/>
      <c r="C799" s="178"/>
      <c r="D799" s="178"/>
      <c r="E799" s="178"/>
      <c r="F799" s="189"/>
      <c r="G799" s="189"/>
      <c r="H799" s="189"/>
      <c r="I799" s="189"/>
      <c r="J799" s="189"/>
      <c r="K799" s="178"/>
      <c r="L799" s="178"/>
      <c r="M799" s="178"/>
      <c r="N799" s="178"/>
      <c r="O799" s="178"/>
      <c r="P799" s="178"/>
      <c r="Q799" s="178"/>
      <c r="R799" s="178"/>
      <c r="S799" s="178"/>
      <c r="T799" s="178"/>
      <c r="U799" s="178"/>
      <c r="V799" s="178"/>
      <c r="W799" s="178"/>
      <c r="X799" s="178"/>
      <c r="Y799" s="178"/>
      <c r="Z799" s="178"/>
      <c r="AA799" s="178"/>
      <c r="AB799" s="178"/>
      <c r="AC799" s="178"/>
      <c r="AD799" s="178"/>
      <c r="AE799" s="178"/>
      <c r="AF799" s="178"/>
      <c r="AG799" s="178"/>
      <c r="AH799" s="178"/>
      <c r="AI799" s="178"/>
      <c r="AJ799" s="178"/>
      <c r="AK799" s="178"/>
      <c r="AL799" s="178"/>
      <c r="AM799" s="178"/>
      <c r="AN799" s="178"/>
      <c r="AO799" s="178"/>
      <c r="AP799" s="178"/>
      <c r="AQ799" s="178"/>
      <c r="AR799" s="178"/>
      <c r="AS799" s="178"/>
      <c r="AT799" s="178"/>
      <c r="AU799" s="178"/>
      <c r="AV799" s="178"/>
      <c r="AW799" s="178"/>
      <c r="AX799" s="178"/>
      <c r="AY799" s="178"/>
      <c r="AZ799" s="178"/>
      <c r="BA799" s="178"/>
      <c r="BB799" s="178"/>
      <c r="BC799" s="178"/>
      <c r="BD799" s="178"/>
      <c r="BE799" s="178"/>
      <c r="BF799" s="178"/>
      <c r="BG799" s="178"/>
      <c r="BH799" s="178"/>
      <c r="BI799" s="178"/>
      <c r="BJ799" s="178"/>
      <c r="BK799" s="178"/>
      <c r="BL799" s="178"/>
      <c r="BM799" s="178"/>
      <c r="BN799" s="178"/>
      <c r="BO799" s="178"/>
      <c r="BP799" s="178"/>
      <c r="BQ799" s="178"/>
      <c r="BR799" s="178"/>
      <c r="BS799" s="178"/>
      <c r="BT799" s="178"/>
      <c r="BU799" s="178"/>
      <c r="BV799" s="178"/>
      <c r="BW799" s="178"/>
      <c r="BX799" s="178"/>
      <c r="BY799" s="178"/>
      <c r="BZ799" s="178"/>
      <c r="CA799" s="178"/>
      <c r="CB799" s="178"/>
      <c r="CC799" s="178"/>
      <c r="CD799" s="178"/>
      <c r="CE799" s="178"/>
      <c r="CF799" s="178"/>
      <c r="CG799" s="178"/>
      <c r="CH799" s="178"/>
      <c r="CI799" s="178"/>
      <c r="CJ799" s="178"/>
      <c r="CK799" s="178"/>
      <c r="CL799" s="178"/>
      <c r="CM799" s="178"/>
      <c r="CN799" s="178"/>
      <c r="CO799" s="178"/>
      <c r="CP799" s="178"/>
      <c r="CQ799" s="178"/>
      <c r="CR799" s="178"/>
      <c r="CS799" s="178"/>
      <c r="CT799" s="178"/>
      <c r="CU799" s="178"/>
      <c r="CV799" s="178"/>
      <c r="CW799" s="178"/>
      <c r="CX799" s="178"/>
      <c r="CY799" s="178"/>
      <c r="CZ799" s="178"/>
      <c r="DA799" s="178"/>
      <c r="DB799" s="178"/>
      <c r="DC799" s="178"/>
      <c r="DD799" s="178"/>
      <c r="DE799" s="178"/>
      <c r="DF799" s="178"/>
    </row>
    <row r="800" spans="1:110" s="179" customFormat="1" hidden="1" outlineLevel="1" x14ac:dyDescent="0.25">
      <c r="A800" s="178"/>
      <c r="B800" s="178"/>
      <c r="C800" s="178"/>
      <c r="D800" s="178"/>
      <c r="E800" s="178"/>
      <c r="F800" s="189"/>
      <c r="G800" s="189"/>
      <c r="H800" s="189"/>
      <c r="I800" s="189"/>
      <c r="J800" s="189"/>
      <c r="K800" s="178"/>
      <c r="L800" s="178"/>
      <c r="M800" s="178"/>
      <c r="N800" s="178"/>
      <c r="O800" s="178"/>
      <c r="P800" s="178"/>
      <c r="Q800" s="178"/>
      <c r="R800" s="178"/>
      <c r="S800" s="178"/>
      <c r="T800" s="178"/>
      <c r="U800" s="178"/>
      <c r="V800" s="178"/>
      <c r="W800" s="178"/>
      <c r="X800" s="178"/>
      <c r="Y800" s="178"/>
      <c r="Z800" s="178"/>
      <c r="AA800" s="178"/>
      <c r="AB800" s="178"/>
      <c r="AC800" s="178"/>
      <c r="AD800" s="178"/>
      <c r="AE800" s="178"/>
      <c r="AF800" s="178"/>
      <c r="AG800" s="178"/>
      <c r="AH800" s="178"/>
      <c r="AI800" s="178"/>
      <c r="AJ800" s="178"/>
      <c r="AK800" s="178"/>
      <c r="AL800" s="178"/>
      <c r="AM800" s="178"/>
      <c r="AN800" s="178"/>
      <c r="AO800" s="178"/>
      <c r="AP800" s="178"/>
      <c r="AQ800" s="178"/>
      <c r="AR800" s="178"/>
      <c r="AS800" s="178"/>
      <c r="AT800" s="178"/>
      <c r="AU800" s="178"/>
      <c r="AV800" s="178"/>
      <c r="AW800" s="178"/>
      <c r="AX800" s="178"/>
      <c r="AY800" s="178"/>
      <c r="AZ800" s="178"/>
      <c r="BA800" s="178"/>
      <c r="BB800" s="178"/>
      <c r="BC800" s="178"/>
      <c r="BD800" s="178"/>
      <c r="BE800" s="178"/>
      <c r="BF800" s="178"/>
      <c r="BG800" s="178"/>
      <c r="BH800" s="178"/>
      <c r="BI800" s="178"/>
      <c r="BJ800" s="178"/>
      <c r="BK800" s="178"/>
      <c r="BL800" s="178"/>
      <c r="BM800" s="178"/>
      <c r="BN800" s="178"/>
      <c r="BO800" s="178"/>
      <c r="BP800" s="178"/>
      <c r="BQ800" s="178"/>
      <c r="BR800" s="178"/>
      <c r="BS800" s="178"/>
      <c r="BT800" s="178"/>
      <c r="BU800" s="178"/>
      <c r="BV800" s="178"/>
      <c r="BW800" s="178"/>
      <c r="BX800" s="178"/>
      <c r="BY800" s="178"/>
      <c r="BZ800" s="178"/>
      <c r="CA800" s="178"/>
      <c r="CB800" s="178"/>
      <c r="CC800" s="178"/>
      <c r="CD800" s="178"/>
      <c r="CE800" s="178"/>
      <c r="CF800" s="178"/>
      <c r="CG800" s="178"/>
      <c r="CH800" s="178"/>
      <c r="CI800" s="178"/>
      <c r="CJ800" s="178"/>
      <c r="CK800" s="178"/>
      <c r="CL800" s="178"/>
      <c r="CM800" s="178"/>
      <c r="CN800" s="178"/>
      <c r="CO800" s="178"/>
      <c r="CP800" s="178"/>
      <c r="CQ800" s="178"/>
      <c r="CR800" s="178"/>
      <c r="CS800" s="178"/>
      <c r="CT800" s="178"/>
      <c r="CU800" s="178"/>
      <c r="CV800" s="178"/>
      <c r="CW800" s="178"/>
      <c r="CX800" s="178"/>
      <c r="CY800" s="178"/>
      <c r="CZ800" s="178"/>
      <c r="DA800" s="178"/>
      <c r="DB800" s="178"/>
      <c r="DC800" s="178"/>
      <c r="DD800" s="178"/>
      <c r="DE800" s="178"/>
      <c r="DF800" s="178"/>
    </row>
    <row r="801" spans="1:110" s="179" customFormat="1" hidden="1" outlineLevel="1" x14ac:dyDescent="0.25">
      <c r="A801" s="178"/>
      <c r="B801" s="178"/>
      <c r="C801" s="178"/>
      <c r="D801" s="178"/>
      <c r="E801" s="178"/>
      <c r="F801" s="190"/>
      <c r="G801" s="178"/>
      <c r="H801" s="178"/>
      <c r="I801" s="178"/>
      <c r="J801" s="178"/>
      <c r="K801" s="178"/>
      <c r="L801" s="178"/>
      <c r="M801" s="178"/>
      <c r="N801" s="178"/>
      <c r="O801" s="178"/>
      <c r="P801" s="178"/>
      <c r="Q801" s="178"/>
      <c r="R801" s="178"/>
      <c r="S801" s="178"/>
      <c r="T801" s="178"/>
      <c r="U801" s="178"/>
      <c r="V801" s="178"/>
      <c r="W801" s="178"/>
      <c r="X801" s="178"/>
      <c r="Y801" s="178"/>
      <c r="Z801" s="178"/>
      <c r="AA801" s="178"/>
      <c r="AB801" s="178"/>
      <c r="AC801" s="178"/>
      <c r="AD801" s="178"/>
      <c r="AE801" s="178"/>
      <c r="AF801" s="178"/>
      <c r="AG801" s="178"/>
      <c r="AH801" s="178"/>
      <c r="AI801" s="178"/>
      <c r="AJ801" s="178"/>
      <c r="AK801" s="178"/>
      <c r="AL801" s="178"/>
      <c r="AM801" s="178"/>
      <c r="AN801" s="178"/>
      <c r="AO801" s="178"/>
      <c r="AP801" s="178"/>
      <c r="AQ801" s="178"/>
      <c r="AR801" s="178"/>
      <c r="AS801" s="178"/>
      <c r="AT801" s="178"/>
      <c r="AU801" s="178"/>
      <c r="AV801" s="178"/>
      <c r="AW801" s="178"/>
      <c r="AX801" s="178"/>
      <c r="AY801" s="178"/>
      <c r="AZ801" s="178"/>
      <c r="BA801" s="178"/>
      <c r="BB801" s="178"/>
      <c r="BC801" s="178"/>
      <c r="BD801" s="178"/>
      <c r="BE801" s="178"/>
      <c r="BF801" s="178"/>
      <c r="BG801" s="178"/>
      <c r="BH801" s="178"/>
      <c r="BI801" s="178"/>
      <c r="BJ801" s="178"/>
      <c r="BK801" s="178"/>
      <c r="BL801" s="178"/>
      <c r="BM801" s="178"/>
      <c r="BN801" s="178"/>
      <c r="BO801" s="178"/>
      <c r="BP801" s="178"/>
      <c r="BQ801" s="178"/>
      <c r="BR801" s="178"/>
      <c r="BS801" s="178"/>
      <c r="BT801" s="178"/>
      <c r="BU801" s="178"/>
      <c r="BV801" s="178"/>
      <c r="BW801" s="178"/>
      <c r="BX801" s="178"/>
      <c r="BY801" s="178"/>
      <c r="BZ801" s="178"/>
      <c r="CA801" s="178"/>
      <c r="CB801" s="178"/>
      <c r="CC801" s="178"/>
      <c r="CD801" s="178"/>
      <c r="CE801" s="178"/>
      <c r="CF801" s="178"/>
      <c r="CG801" s="178"/>
      <c r="CH801" s="178"/>
      <c r="CI801" s="178"/>
      <c r="CJ801" s="178"/>
      <c r="CK801" s="178"/>
      <c r="CL801" s="178"/>
      <c r="CM801" s="178"/>
      <c r="CN801" s="178"/>
      <c r="CO801" s="178"/>
      <c r="CP801" s="178"/>
      <c r="CQ801" s="178"/>
      <c r="CR801" s="178"/>
      <c r="CS801" s="178"/>
      <c r="CT801" s="178"/>
      <c r="CU801" s="178"/>
      <c r="CV801" s="178"/>
      <c r="CW801" s="178"/>
      <c r="CX801" s="178"/>
      <c r="CY801" s="178"/>
      <c r="CZ801" s="178"/>
      <c r="DA801" s="178"/>
      <c r="DB801" s="178"/>
      <c r="DC801" s="178"/>
      <c r="DD801" s="178"/>
      <c r="DE801" s="178"/>
      <c r="DF801" s="178"/>
    </row>
    <row r="802" spans="1:110" s="179" customFormat="1" hidden="1" outlineLevel="1" x14ac:dyDescent="0.25">
      <c r="A802" s="178"/>
      <c r="B802" s="178"/>
      <c r="C802" s="178"/>
      <c r="D802" s="178"/>
      <c r="E802" s="178"/>
      <c r="F802" s="190"/>
      <c r="G802" s="178"/>
      <c r="H802" s="178"/>
      <c r="I802" s="178"/>
      <c r="J802" s="178"/>
      <c r="K802" s="178"/>
      <c r="L802" s="178"/>
      <c r="M802" s="178"/>
      <c r="N802" s="178"/>
      <c r="O802" s="178"/>
      <c r="P802" s="178"/>
      <c r="Q802" s="178"/>
      <c r="R802" s="178"/>
      <c r="S802" s="178"/>
      <c r="T802" s="178"/>
      <c r="U802" s="178"/>
      <c r="V802" s="178"/>
      <c r="W802" s="178"/>
      <c r="X802" s="178"/>
      <c r="Y802" s="178"/>
      <c r="Z802" s="178"/>
      <c r="AA802" s="178"/>
      <c r="AB802" s="178"/>
      <c r="AC802" s="178"/>
      <c r="AD802" s="178"/>
      <c r="AE802" s="178"/>
      <c r="AF802" s="178"/>
      <c r="AG802" s="178"/>
      <c r="AH802" s="178"/>
      <c r="AI802" s="178"/>
      <c r="AJ802" s="178"/>
      <c r="AK802" s="178"/>
      <c r="AL802" s="178"/>
      <c r="AM802" s="178"/>
      <c r="AN802" s="178"/>
      <c r="AO802" s="178"/>
      <c r="AP802" s="178"/>
      <c r="AQ802" s="178"/>
      <c r="AR802" s="178"/>
      <c r="AS802" s="178"/>
      <c r="AT802" s="178"/>
      <c r="AU802" s="178"/>
      <c r="AV802" s="178"/>
      <c r="AW802" s="178"/>
      <c r="AX802" s="178"/>
      <c r="AY802" s="178"/>
      <c r="AZ802" s="178"/>
      <c r="BA802" s="178"/>
      <c r="BB802" s="178"/>
      <c r="BC802" s="178"/>
      <c r="BD802" s="178"/>
      <c r="BE802" s="178"/>
      <c r="BF802" s="178"/>
      <c r="BG802" s="178"/>
      <c r="BH802" s="178"/>
      <c r="BI802" s="178"/>
      <c r="BJ802" s="178"/>
      <c r="BK802" s="178"/>
      <c r="BL802" s="178"/>
      <c r="BM802" s="178"/>
      <c r="BN802" s="178"/>
      <c r="BO802" s="178"/>
      <c r="BP802" s="178"/>
      <c r="BQ802" s="178"/>
      <c r="BR802" s="178"/>
      <c r="BS802" s="178"/>
      <c r="BT802" s="178"/>
      <c r="BU802" s="178"/>
      <c r="BV802" s="178"/>
      <c r="BW802" s="178"/>
      <c r="BX802" s="178"/>
      <c r="BY802" s="178"/>
      <c r="BZ802" s="178"/>
      <c r="CA802" s="178"/>
      <c r="CB802" s="178"/>
      <c r="CC802" s="178"/>
      <c r="CD802" s="178"/>
      <c r="CE802" s="178"/>
      <c r="CF802" s="178"/>
      <c r="CG802" s="178"/>
      <c r="CH802" s="178"/>
      <c r="CI802" s="178"/>
      <c r="CJ802" s="178"/>
      <c r="CK802" s="178"/>
      <c r="CL802" s="178"/>
      <c r="CM802" s="178"/>
      <c r="CN802" s="178"/>
      <c r="CO802" s="178"/>
      <c r="CP802" s="178"/>
      <c r="CQ802" s="178"/>
      <c r="CR802" s="178"/>
      <c r="CS802" s="178"/>
      <c r="CT802" s="178"/>
      <c r="CU802" s="178"/>
      <c r="CV802" s="178"/>
      <c r="CW802" s="178"/>
      <c r="CX802" s="178"/>
      <c r="CY802" s="178"/>
      <c r="CZ802" s="178"/>
      <c r="DA802" s="178"/>
      <c r="DB802" s="178"/>
      <c r="DC802" s="178"/>
      <c r="DD802" s="178"/>
      <c r="DE802" s="178"/>
      <c r="DF802" s="178"/>
    </row>
    <row r="803" spans="1:110" s="179" customFormat="1" hidden="1" outlineLevel="1" x14ac:dyDescent="0.25">
      <c r="A803" s="178"/>
      <c r="B803" s="178"/>
      <c r="C803" s="178"/>
      <c r="D803" s="178"/>
      <c r="E803" s="178"/>
      <c r="F803" s="155"/>
      <c r="G803" s="178"/>
      <c r="H803" s="178"/>
      <c r="I803" s="178"/>
      <c r="J803" s="178"/>
      <c r="K803" s="178"/>
      <c r="L803" s="178"/>
      <c r="M803" s="178"/>
      <c r="N803" s="178"/>
      <c r="O803" s="178"/>
      <c r="P803" s="178"/>
      <c r="Q803" s="178"/>
      <c r="R803" s="178"/>
      <c r="S803" s="178"/>
      <c r="T803" s="178"/>
      <c r="U803" s="178"/>
      <c r="V803" s="178"/>
      <c r="W803" s="178"/>
      <c r="X803" s="178"/>
      <c r="Y803" s="178"/>
      <c r="Z803" s="178"/>
      <c r="AA803" s="178"/>
      <c r="AB803" s="178"/>
      <c r="AC803" s="178"/>
      <c r="AD803" s="178"/>
      <c r="AE803" s="178"/>
      <c r="AF803" s="178"/>
      <c r="AG803" s="178"/>
      <c r="AH803" s="178"/>
      <c r="AI803" s="178"/>
      <c r="AJ803" s="178"/>
      <c r="AK803" s="178"/>
      <c r="AL803" s="178"/>
      <c r="AM803" s="178"/>
      <c r="AN803" s="178"/>
      <c r="AO803" s="178"/>
      <c r="AP803" s="178"/>
      <c r="AQ803" s="178"/>
      <c r="AR803" s="178"/>
      <c r="AS803" s="178"/>
      <c r="AT803" s="178"/>
      <c r="AU803" s="178"/>
      <c r="AV803" s="178"/>
      <c r="AW803" s="178"/>
      <c r="AX803" s="178"/>
      <c r="AY803" s="178"/>
      <c r="AZ803" s="178"/>
      <c r="BA803" s="178"/>
      <c r="BB803" s="178"/>
      <c r="BC803" s="178"/>
      <c r="BD803" s="178"/>
      <c r="BE803" s="178"/>
      <c r="BF803" s="178"/>
      <c r="BG803" s="178"/>
      <c r="BH803" s="178"/>
      <c r="BI803" s="178"/>
      <c r="BJ803" s="178"/>
      <c r="BK803" s="178"/>
      <c r="BL803" s="178"/>
      <c r="BM803" s="178"/>
      <c r="BN803" s="178"/>
      <c r="BO803" s="178"/>
      <c r="BP803" s="178"/>
      <c r="BQ803" s="178"/>
      <c r="BR803" s="178"/>
      <c r="BS803" s="178"/>
      <c r="BT803" s="178"/>
      <c r="BU803" s="178"/>
      <c r="BV803" s="178"/>
      <c r="BW803" s="178"/>
      <c r="BX803" s="178"/>
      <c r="BY803" s="178"/>
      <c r="BZ803" s="178"/>
      <c r="CA803" s="178"/>
      <c r="CB803" s="178"/>
      <c r="CC803" s="178"/>
      <c r="CD803" s="178"/>
      <c r="CE803" s="178"/>
      <c r="CF803" s="178"/>
      <c r="CG803" s="178"/>
      <c r="CH803" s="178"/>
      <c r="CI803" s="178"/>
      <c r="CJ803" s="178"/>
      <c r="CK803" s="178"/>
      <c r="CL803" s="178"/>
      <c r="CM803" s="178"/>
      <c r="CN803" s="178"/>
      <c r="CO803" s="178"/>
      <c r="CP803" s="178"/>
      <c r="CQ803" s="178"/>
      <c r="CR803" s="178"/>
      <c r="CS803" s="178"/>
      <c r="CT803" s="178"/>
      <c r="CU803" s="178"/>
      <c r="CV803" s="178"/>
      <c r="CW803" s="178"/>
      <c r="CX803" s="178"/>
      <c r="CY803" s="178"/>
      <c r="CZ803" s="178"/>
      <c r="DA803" s="178"/>
      <c r="DB803" s="178"/>
      <c r="DC803" s="178"/>
      <c r="DD803" s="178"/>
      <c r="DE803" s="178"/>
      <c r="DF803" s="178"/>
    </row>
    <row r="804" spans="1:110" s="179" customFormat="1" hidden="1" outlineLevel="1" x14ac:dyDescent="0.25">
      <c r="A804" s="178"/>
      <c r="B804" s="191"/>
      <c r="C804" s="178"/>
      <c r="D804" s="178"/>
      <c r="E804" s="178"/>
      <c r="F804" s="155"/>
      <c r="G804" s="178"/>
      <c r="H804" s="178"/>
      <c r="I804" s="178"/>
      <c r="J804" s="178"/>
      <c r="K804" s="178"/>
      <c r="L804" s="178"/>
      <c r="M804" s="178"/>
      <c r="N804" s="178"/>
      <c r="O804" s="178"/>
      <c r="P804" s="178"/>
      <c r="Q804" s="178"/>
      <c r="R804" s="178"/>
      <c r="S804" s="178"/>
      <c r="T804" s="178"/>
      <c r="U804" s="178"/>
      <c r="V804" s="178"/>
      <c r="W804" s="178"/>
      <c r="X804" s="178"/>
      <c r="Y804" s="178"/>
      <c r="Z804" s="178"/>
      <c r="AA804" s="178"/>
      <c r="AB804" s="178"/>
      <c r="AC804" s="178"/>
      <c r="AD804" s="178"/>
      <c r="AE804" s="178"/>
      <c r="AF804" s="178"/>
      <c r="AG804" s="178"/>
      <c r="AH804" s="178"/>
      <c r="AI804" s="178"/>
      <c r="AJ804" s="178"/>
      <c r="AK804" s="178"/>
      <c r="AL804" s="178"/>
      <c r="AM804" s="178"/>
      <c r="AN804" s="178"/>
      <c r="AO804" s="178"/>
      <c r="AP804" s="178"/>
      <c r="AQ804" s="178"/>
      <c r="AR804" s="178"/>
      <c r="AS804" s="178"/>
      <c r="AT804" s="178"/>
      <c r="AU804" s="178"/>
      <c r="AV804" s="178"/>
      <c r="AW804" s="178"/>
      <c r="AX804" s="178"/>
      <c r="AY804" s="178"/>
      <c r="AZ804" s="178"/>
      <c r="BA804" s="178"/>
      <c r="BB804" s="178"/>
      <c r="BC804" s="178"/>
      <c r="BD804" s="178"/>
      <c r="BE804" s="178"/>
      <c r="BF804" s="178"/>
      <c r="BG804" s="178"/>
      <c r="BH804" s="178"/>
      <c r="BI804" s="178"/>
      <c r="BJ804" s="178"/>
      <c r="BK804" s="178"/>
      <c r="BL804" s="178"/>
      <c r="BM804" s="178"/>
      <c r="BN804" s="178"/>
      <c r="BO804" s="178"/>
      <c r="BP804" s="178"/>
      <c r="BQ804" s="178"/>
      <c r="BR804" s="178"/>
      <c r="BS804" s="178"/>
      <c r="BT804" s="178"/>
      <c r="BU804" s="178"/>
      <c r="BV804" s="178"/>
      <c r="BW804" s="178"/>
      <c r="BX804" s="178"/>
      <c r="BY804" s="178"/>
      <c r="BZ804" s="178"/>
      <c r="CA804" s="178"/>
      <c r="CB804" s="178"/>
      <c r="CC804" s="178"/>
      <c r="CD804" s="178"/>
      <c r="CE804" s="178"/>
      <c r="CF804" s="178"/>
      <c r="CG804" s="178"/>
      <c r="CH804" s="178"/>
      <c r="CI804" s="178"/>
      <c r="CJ804" s="178"/>
      <c r="CK804" s="178"/>
      <c r="CL804" s="178"/>
      <c r="CM804" s="178"/>
      <c r="CN804" s="178"/>
      <c r="CO804" s="178"/>
      <c r="CP804" s="178"/>
      <c r="CQ804" s="178"/>
      <c r="CR804" s="178"/>
      <c r="CS804" s="178"/>
      <c r="CT804" s="178"/>
      <c r="CU804" s="178"/>
      <c r="CV804" s="178"/>
      <c r="CW804" s="178"/>
      <c r="CX804" s="178"/>
      <c r="CY804" s="178"/>
      <c r="CZ804" s="178"/>
      <c r="DA804" s="178"/>
      <c r="DB804" s="178"/>
      <c r="DC804" s="178"/>
      <c r="DD804" s="178"/>
      <c r="DE804" s="178"/>
      <c r="DF804" s="178"/>
    </row>
    <row r="805" spans="1:110" s="179" customFormat="1" hidden="1" outlineLevel="1" x14ac:dyDescent="0.25">
      <c r="A805" s="178"/>
      <c r="B805" s="192"/>
      <c r="C805" s="178"/>
      <c r="D805" s="178"/>
      <c r="E805" s="178"/>
      <c r="F805" s="155"/>
      <c r="G805" s="178"/>
      <c r="H805" s="178"/>
      <c r="I805" s="178"/>
      <c r="J805" s="178"/>
      <c r="K805" s="178"/>
      <c r="L805" s="178"/>
      <c r="M805" s="178"/>
      <c r="N805" s="178"/>
      <c r="O805" s="178"/>
      <c r="P805" s="178"/>
      <c r="Q805" s="178"/>
      <c r="R805" s="178"/>
      <c r="S805" s="178"/>
      <c r="T805" s="178"/>
      <c r="U805" s="178"/>
      <c r="V805" s="178"/>
      <c r="W805" s="178"/>
      <c r="X805" s="178"/>
      <c r="Y805" s="178"/>
      <c r="Z805" s="178"/>
      <c r="AA805" s="178"/>
      <c r="AB805" s="178"/>
      <c r="AC805" s="178"/>
      <c r="AD805" s="178"/>
      <c r="AE805" s="178"/>
      <c r="AF805" s="178"/>
      <c r="AG805" s="178"/>
      <c r="AH805" s="178"/>
      <c r="AI805" s="178"/>
      <c r="AJ805" s="178"/>
      <c r="AK805" s="178"/>
      <c r="AL805" s="178"/>
      <c r="AM805" s="178"/>
      <c r="AN805" s="178"/>
      <c r="AO805" s="178"/>
      <c r="AP805" s="178"/>
      <c r="AQ805" s="178"/>
      <c r="AR805" s="178"/>
      <c r="AS805" s="178"/>
      <c r="AT805" s="178"/>
      <c r="AU805" s="178"/>
      <c r="AV805" s="178"/>
      <c r="AW805" s="178"/>
      <c r="AX805" s="178"/>
      <c r="AY805" s="178"/>
      <c r="AZ805" s="178"/>
      <c r="BA805" s="178"/>
      <c r="BB805" s="178"/>
      <c r="BC805" s="178"/>
      <c r="BD805" s="178"/>
      <c r="BE805" s="178"/>
      <c r="BF805" s="178"/>
      <c r="BG805" s="178"/>
      <c r="BH805" s="178"/>
      <c r="BI805" s="178"/>
      <c r="BJ805" s="178"/>
      <c r="BK805" s="178"/>
      <c r="BL805" s="178"/>
      <c r="BM805" s="178"/>
      <c r="BN805" s="178"/>
      <c r="BO805" s="178"/>
      <c r="BP805" s="178"/>
      <c r="BQ805" s="178"/>
      <c r="BR805" s="178"/>
      <c r="BS805" s="178"/>
      <c r="BT805" s="178"/>
      <c r="BU805" s="178"/>
      <c r="BV805" s="178"/>
      <c r="BW805" s="178"/>
      <c r="BX805" s="178"/>
      <c r="BY805" s="178"/>
      <c r="BZ805" s="178"/>
      <c r="CA805" s="178"/>
      <c r="CB805" s="178"/>
      <c r="CC805" s="178"/>
      <c r="CD805" s="178"/>
      <c r="CE805" s="178"/>
      <c r="CF805" s="178"/>
      <c r="CG805" s="178"/>
      <c r="CH805" s="178"/>
      <c r="CI805" s="178"/>
      <c r="CJ805" s="178"/>
      <c r="CK805" s="178"/>
      <c r="CL805" s="178"/>
      <c r="CM805" s="178"/>
      <c r="CN805" s="178"/>
      <c r="CO805" s="178"/>
      <c r="CP805" s="178"/>
      <c r="CQ805" s="178"/>
      <c r="CR805" s="178"/>
      <c r="CS805" s="178"/>
      <c r="CT805" s="178"/>
      <c r="CU805" s="178"/>
      <c r="CV805" s="178"/>
      <c r="CW805" s="178"/>
      <c r="CX805" s="178"/>
      <c r="CY805" s="178"/>
      <c r="CZ805" s="178"/>
      <c r="DA805" s="178"/>
      <c r="DB805" s="178"/>
      <c r="DC805" s="178"/>
      <c r="DD805" s="178"/>
      <c r="DE805" s="178"/>
      <c r="DF805" s="178"/>
    </row>
    <row r="806" spans="1:110" s="179" customFormat="1" hidden="1" outlineLevel="1" x14ac:dyDescent="0.25">
      <c r="A806" s="178"/>
      <c r="B806" s="192"/>
      <c r="C806" s="178"/>
      <c r="D806" s="178"/>
      <c r="E806" s="178"/>
      <c r="F806" s="155"/>
      <c r="G806" s="178"/>
      <c r="H806" s="178"/>
      <c r="I806" s="178"/>
      <c r="J806" s="178"/>
      <c r="K806" s="178"/>
      <c r="L806" s="178"/>
      <c r="M806" s="178"/>
      <c r="N806" s="178"/>
      <c r="O806" s="178"/>
      <c r="P806" s="178"/>
      <c r="Q806" s="178"/>
      <c r="R806" s="178"/>
      <c r="S806" s="178"/>
      <c r="T806" s="178"/>
      <c r="U806" s="178"/>
      <c r="V806" s="178"/>
      <c r="W806" s="178"/>
      <c r="X806" s="178"/>
      <c r="Y806" s="178"/>
      <c r="Z806" s="178"/>
      <c r="AA806" s="178"/>
      <c r="AB806" s="178"/>
      <c r="AC806" s="178"/>
      <c r="AD806" s="178"/>
      <c r="AE806" s="178"/>
      <c r="AF806" s="178"/>
      <c r="AG806" s="178"/>
      <c r="AH806" s="178"/>
      <c r="AI806" s="178"/>
      <c r="AJ806" s="178"/>
      <c r="AK806" s="178"/>
      <c r="AL806" s="178"/>
      <c r="AM806" s="178"/>
      <c r="AN806" s="178"/>
      <c r="AO806" s="178"/>
      <c r="AP806" s="178"/>
      <c r="AQ806" s="178"/>
      <c r="AR806" s="178"/>
      <c r="AS806" s="178"/>
      <c r="AT806" s="178"/>
      <c r="AU806" s="178"/>
      <c r="AV806" s="178"/>
      <c r="AW806" s="178"/>
      <c r="AX806" s="178"/>
      <c r="AY806" s="178"/>
      <c r="AZ806" s="178"/>
      <c r="BA806" s="178"/>
      <c r="BB806" s="178"/>
      <c r="BC806" s="178"/>
      <c r="BD806" s="178"/>
      <c r="BE806" s="178"/>
      <c r="BF806" s="178"/>
      <c r="BG806" s="178"/>
      <c r="BH806" s="178"/>
      <c r="BI806" s="178"/>
      <c r="BJ806" s="178"/>
      <c r="BK806" s="178"/>
      <c r="BL806" s="178"/>
      <c r="BM806" s="178"/>
      <c r="BN806" s="178"/>
      <c r="BO806" s="178"/>
      <c r="BP806" s="178"/>
      <c r="BQ806" s="178"/>
      <c r="BR806" s="178"/>
      <c r="BS806" s="178"/>
      <c r="BT806" s="178"/>
      <c r="BU806" s="178"/>
      <c r="BV806" s="178"/>
      <c r="BW806" s="178"/>
      <c r="BX806" s="178"/>
      <c r="BY806" s="178"/>
      <c r="BZ806" s="178"/>
      <c r="CA806" s="178"/>
      <c r="CB806" s="178"/>
      <c r="CC806" s="178"/>
      <c r="CD806" s="178"/>
      <c r="CE806" s="178"/>
      <c r="CF806" s="178"/>
      <c r="CG806" s="178"/>
      <c r="CH806" s="178"/>
      <c r="CI806" s="178"/>
      <c r="CJ806" s="178"/>
      <c r="CK806" s="178"/>
      <c r="CL806" s="178"/>
      <c r="CM806" s="178"/>
      <c r="CN806" s="178"/>
      <c r="CO806" s="178"/>
      <c r="CP806" s="178"/>
      <c r="CQ806" s="178"/>
      <c r="CR806" s="178"/>
      <c r="CS806" s="178"/>
      <c r="CT806" s="178"/>
      <c r="CU806" s="178"/>
      <c r="CV806" s="178"/>
      <c r="CW806" s="178"/>
      <c r="CX806" s="178"/>
      <c r="CY806" s="178"/>
      <c r="CZ806" s="178"/>
      <c r="DA806" s="178"/>
      <c r="DB806" s="178"/>
      <c r="DC806" s="178"/>
      <c r="DD806" s="178"/>
      <c r="DE806" s="178"/>
      <c r="DF806" s="178"/>
    </row>
    <row r="807" spans="1:110" s="179" customFormat="1" hidden="1" outlineLevel="1" x14ac:dyDescent="0.25">
      <c r="A807" s="178"/>
      <c r="B807" s="191"/>
      <c r="C807" s="178"/>
      <c r="D807" s="178"/>
      <c r="E807" s="178"/>
      <c r="F807" s="155"/>
      <c r="G807" s="178"/>
      <c r="H807" s="178"/>
      <c r="I807" s="178"/>
      <c r="J807" s="178"/>
      <c r="K807" s="178"/>
      <c r="L807" s="178"/>
      <c r="M807" s="178"/>
      <c r="N807" s="178"/>
      <c r="O807" s="178"/>
      <c r="P807" s="178"/>
      <c r="Q807" s="178"/>
      <c r="R807" s="178"/>
      <c r="S807" s="178"/>
      <c r="T807" s="178"/>
      <c r="U807" s="178"/>
      <c r="V807" s="178"/>
      <c r="W807" s="178"/>
      <c r="X807" s="178"/>
      <c r="Y807" s="178"/>
      <c r="Z807" s="178"/>
      <c r="AA807" s="178"/>
      <c r="AB807" s="178"/>
      <c r="AC807" s="178"/>
      <c r="AD807" s="178"/>
      <c r="AE807" s="178"/>
      <c r="AF807" s="178"/>
      <c r="AG807" s="178"/>
      <c r="AH807" s="178"/>
      <c r="AI807" s="178"/>
      <c r="AJ807" s="178"/>
      <c r="AK807" s="178"/>
      <c r="AL807" s="178"/>
      <c r="AM807" s="178"/>
      <c r="AN807" s="178"/>
      <c r="AO807" s="178"/>
      <c r="AP807" s="178"/>
      <c r="AQ807" s="178"/>
      <c r="AR807" s="178"/>
      <c r="AS807" s="178"/>
      <c r="AT807" s="178"/>
      <c r="AU807" s="178"/>
      <c r="AV807" s="178"/>
      <c r="AW807" s="178"/>
      <c r="AX807" s="178"/>
      <c r="AY807" s="178"/>
      <c r="AZ807" s="178"/>
      <c r="BA807" s="178"/>
      <c r="BB807" s="178"/>
      <c r="BC807" s="178"/>
      <c r="BD807" s="178"/>
      <c r="BE807" s="178"/>
      <c r="BF807" s="178"/>
      <c r="BG807" s="178"/>
      <c r="BH807" s="178"/>
      <c r="BI807" s="178"/>
      <c r="BJ807" s="178"/>
      <c r="BK807" s="178"/>
      <c r="BL807" s="178"/>
      <c r="BM807" s="178"/>
      <c r="BN807" s="178"/>
      <c r="BO807" s="178"/>
      <c r="BP807" s="178"/>
      <c r="BQ807" s="178"/>
      <c r="BR807" s="178"/>
      <c r="BS807" s="178"/>
      <c r="BT807" s="178"/>
      <c r="BU807" s="178"/>
      <c r="BV807" s="178"/>
      <c r="BW807" s="178"/>
      <c r="BX807" s="178"/>
      <c r="BY807" s="178"/>
      <c r="BZ807" s="178"/>
      <c r="CA807" s="178"/>
      <c r="CB807" s="178"/>
      <c r="CC807" s="178"/>
      <c r="CD807" s="178"/>
      <c r="CE807" s="178"/>
      <c r="CF807" s="178"/>
      <c r="CG807" s="178"/>
      <c r="CH807" s="178"/>
      <c r="CI807" s="178"/>
      <c r="CJ807" s="178"/>
      <c r="CK807" s="178"/>
      <c r="CL807" s="178"/>
      <c r="CM807" s="178"/>
      <c r="CN807" s="178"/>
      <c r="CO807" s="178"/>
      <c r="CP807" s="178"/>
      <c r="CQ807" s="178"/>
      <c r="CR807" s="178"/>
      <c r="CS807" s="178"/>
      <c r="CT807" s="178"/>
      <c r="CU807" s="178"/>
      <c r="CV807" s="178"/>
      <c r="CW807" s="178"/>
      <c r="CX807" s="178"/>
      <c r="CY807" s="178"/>
      <c r="CZ807" s="178"/>
      <c r="DA807" s="178"/>
      <c r="DB807" s="178"/>
      <c r="DC807" s="178"/>
      <c r="DD807" s="178"/>
      <c r="DE807" s="178"/>
      <c r="DF807" s="178"/>
    </row>
    <row r="808" spans="1:110" s="179" customFormat="1" hidden="1" outlineLevel="1" x14ac:dyDescent="0.25">
      <c r="A808" s="178"/>
      <c r="B808" s="192"/>
      <c r="C808" s="178"/>
      <c r="D808" s="178"/>
      <c r="E808" s="178"/>
      <c r="F808" s="155"/>
      <c r="G808" s="178"/>
      <c r="H808" s="178"/>
      <c r="I808" s="178"/>
      <c r="J808" s="178"/>
      <c r="K808" s="178"/>
      <c r="L808" s="178"/>
      <c r="M808" s="178"/>
      <c r="N808" s="178"/>
      <c r="O808" s="178"/>
      <c r="P808" s="178"/>
      <c r="Q808" s="178"/>
      <c r="R808" s="178"/>
      <c r="S808" s="178"/>
      <c r="T808" s="178"/>
      <c r="U808" s="178"/>
      <c r="V808" s="178"/>
      <c r="W808" s="178"/>
      <c r="X808" s="178"/>
      <c r="Y808" s="178"/>
      <c r="Z808" s="178"/>
      <c r="AA808" s="178"/>
      <c r="AB808" s="178"/>
      <c r="AC808" s="178"/>
      <c r="AD808" s="178"/>
      <c r="AE808" s="178"/>
      <c r="AF808" s="178"/>
      <c r="AG808" s="178"/>
      <c r="AH808" s="178"/>
      <c r="AI808" s="178"/>
      <c r="AJ808" s="178"/>
      <c r="AK808" s="178"/>
      <c r="AL808" s="178"/>
      <c r="AM808" s="178"/>
      <c r="AN808" s="178"/>
      <c r="AO808" s="178"/>
      <c r="AP808" s="178"/>
      <c r="AQ808" s="178"/>
      <c r="AR808" s="178"/>
      <c r="AS808" s="178"/>
      <c r="AT808" s="178"/>
      <c r="AU808" s="178"/>
      <c r="AV808" s="178"/>
      <c r="AW808" s="178"/>
      <c r="AX808" s="178"/>
      <c r="AY808" s="178"/>
      <c r="AZ808" s="178"/>
      <c r="BA808" s="178"/>
      <c r="BB808" s="178"/>
      <c r="BC808" s="178"/>
      <c r="BD808" s="178"/>
      <c r="BE808" s="178"/>
      <c r="BF808" s="178"/>
      <c r="BG808" s="178"/>
      <c r="BH808" s="178"/>
      <c r="BI808" s="178"/>
      <c r="BJ808" s="178"/>
      <c r="BK808" s="178"/>
      <c r="BL808" s="178"/>
      <c r="BM808" s="178"/>
      <c r="BN808" s="178"/>
      <c r="BO808" s="178"/>
      <c r="BP808" s="178"/>
      <c r="BQ808" s="178"/>
      <c r="BR808" s="178"/>
      <c r="BS808" s="178"/>
      <c r="BT808" s="178"/>
      <c r="BU808" s="178"/>
      <c r="BV808" s="178"/>
      <c r="BW808" s="178"/>
      <c r="BX808" s="178"/>
      <c r="BY808" s="178"/>
      <c r="BZ808" s="178"/>
      <c r="CA808" s="178"/>
      <c r="CB808" s="178"/>
      <c r="CC808" s="178"/>
      <c r="CD808" s="178"/>
      <c r="CE808" s="178"/>
      <c r="CF808" s="178"/>
      <c r="CG808" s="178"/>
      <c r="CH808" s="178"/>
      <c r="CI808" s="178"/>
      <c r="CJ808" s="178"/>
      <c r="CK808" s="178"/>
      <c r="CL808" s="178"/>
      <c r="CM808" s="178"/>
      <c r="CN808" s="178"/>
      <c r="CO808" s="178"/>
      <c r="CP808" s="178"/>
      <c r="CQ808" s="178"/>
      <c r="CR808" s="178"/>
      <c r="CS808" s="178"/>
      <c r="CT808" s="178"/>
      <c r="CU808" s="178"/>
      <c r="CV808" s="178"/>
      <c r="CW808" s="178"/>
      <c r="CX808" s="178"/>
      <c r="CY808" s="178"/>
      <c r="CZ808" s="178"/>
      <c r="DA808" s="178"/>
      <c r="DB808" s="178"/>
      <c r="DC808" s="178"/>
      <c r="DD808" s="178"/>
      <c r="DE808" s="178"/>
      <c r="DF808" s="178"/>
    </row>
    <row r="809" spans="1:110" s="179" customFormat="1" hidden="1" outlineLevel="1" x14ac:dyDescent="0.25">
      <c r="A809" s="178"/>
      <c r="B809" s="192"/>
      <c r="C809" s="178"/>
      <c r="D809" s="178"/>
      <c r="E809" s="178"/>
      <c r="F809" s="155"/>
      <c r="G809" s="178"/>
      <c r="H809" s="178"/>
      <c r="I809" s="178"/>
      <c r="J809" s="178"/>
      <c r="K809" s="178"/>
      <c r="L809" s="178"/>
      <c r="M809" s="178"/>
      <c r="N809" s="178"/>
      <c r="O809" s="178"/>
      <c r="P809" s="178"/>
      <c r="Q809" s="178"/>
      <c r="R809" s="178"/>
      <c r="S809" s="178"/>
      <c r="T809" s="178"/>
      <c r="U809" s="178"/>
      <c r="V809" s="178"/>
      <c r="W809" s="178"/>
      <c r="X809" s="178"/>
      <c r="Y809" s="178"/>
      <c r="Z809" s="178"/>
      <c r="AA809" s="178"/>
      <c r="AB809" s="178"/>
      <c r="AC809" s="178"/>
      <c r="AD809" s="178"/>
      <c r="AE809" s="178"/>
      <c r="AF809" s="178"/>
      <c r="AG809" s="178"/>
      <c r="AH809" s="178"/>
      <c r="AI809" s="178"/>
      <c r="AJ809" s="178"/>
      <c r="AK809" s="178"/>
      <c r="AL809" s="178"/>
      <c r="AM809" s="178"/>
      <c r="AN809" s="178"/>
      <c r="AO809" s="178"/>
      <c r="AP809" s="178"/>
      <c r="AQ809" s="178"/>
      <c r="AR809" s="178"/>
      <c r="AS809" s="178"/>
      <c r="AT809" s="178"/>
      <c r="AU809" s="178"/>
      <c r="AV809" s="178"/>
      <c r="AW809" s="178"/>
      <c r="AX809" s="178"/>
      <c r="AY809" s="178"/>
      <c r="AZ809" s="178"/>
      <c r="BA809" s="178"/>
      <c r="BB809" s="178"/>
      <c r="BC809" s="178"/>
      <c r="BD809" s="178"/>
      <c r="BE809" s="178"/>
      <c r="BF809" s="178"/>
      <c r="BG809" s="178"/>
      <c r="BH809" s="178"/>
      <c r="BI809" s="178"/>
      <c r="BJ809" s="178"/>
      <c r="BK809" s="178"/>
      <c r="BL809" s="178"/>
      <c r="BM809" s="178"/>
      <c r="BN809" s="178"/>
      <c r="BO809" s="178"/>
      <c r="BP809" s="178"/>
      <c r="BQ809" s="178"/>
      <c r="BR809" s="178"/>
      <c r="BS809" s="178"/>
      <c r="BT809" s="178"/>
      <c r="BU809" s="178"/>
      <c r="BV809" s="178"/>
      <c r="BW809" s="178"/>
      <c r="BX809" s="178"/>
      <c r="BY809" s="178"/>
      <c r="BZ809" s="178"/>
      <c r="CA809" s="178"/>
      <c r="CB809" s="178"/>
      <c r="CC809" s="178"/>
      <c r="CD809" s="178"/>
      <c r="CE809" s="178"/>
      <c r="CF809" s="178"/>
      <c r="CG809" s="178"/>
      <c r="CH809" s="178"/>
      <c r="CI809" s="178"/>
      <c r="CJ809" s="178"/>
      <c r="CK809" s="178"/>
      <c r="CL809" s="178"/>
      <c r="CM809" s="178"/>
      <c r="CN809" s="178"/>
      <c r="CO809" s="178"/>
      <c r="CP809" s="178"/>
      <c r="CQ809" s="178"/>
      <c r="CR809" s="178"/>
      <c r="CS809" s="178"/>
      <c r="CT809" s="178"/>
      <c r="CU809" s="178"/>
      <c r="CV809" s="178"/>
      <c r="CW809" s="178"/>
      <c r="CX809" s="178"/>
      <c r="CY809" s="178"/>
      <c r="CZ809" s="178"/>
      <c r="DA809" s="178"/>
      <c r="DB809" s="178"/>
      <c r="DC809" s="178"/>
      <c r="DD809" s="178"/>
      <c r="DE809" s="178"/>
      <c r="DF809" s="178"/>
    </row>
    <row r="810" spans="1:110" hidden="1" outlineLevel="1" x14ac:dyDescent="0.25"/>
    <row r="811" spans="1:110" hidden="1" outlineLevel="1" x14ac:dyDescent="0.25">
      <c r="B811" s="65" t="s">
        <v>111</v>
      </c>
      <c r="F811" s="116">
        <v>12</v>
      </c>
      <c r="G811" s="116">
        <v>11</v>
      </c>
      <c r="H811" s="116">
        <v>10</v>
      </c>
      <c r="I811" s="116">
        <v>9</v>
      </c>
      <c r="J811" s="116">
        <v>8</v>
      </c>
      <c r="K811" s="116">
        <v>7</v>
      </c>
      <c r="L811" s="116">
        <v>6</v>
      </c>
      <c r="M811" s="116">
        <v>5</v>
      </c>
      <c r="N811" s="116">
        <v>4</v>
      </c>
      <c r="O811" s="116">
        <v>3</v>
      </c>
      <c r="P811" s="116">
        <v>2</v>
      </c>
      <c r="Q811" s="116">
        <v>1</v>
      </c>
      <c r="S811" s="116"/>
      <c r="T811" s="116"/>
      <c r="U811" s="116"/>
      <c r="V811" s="116"/>
      <c r="W811" s="116"/>
      <c r="X811" s="116"/>
      <c r="AK811" s="116"/>
      <c r="AL811" s="116"/>
      <c r="AM811" s="116"/>
      <c r="AN811" s="116"/>
      <c r="AO811" s="116"/>
      <c r="AP811" s="116"/>
      <c r="BC811" s="116"/>
      <c r="BD811" s="116"/>
      <c r="BE811" s="116"/>
      <c r="BF811" s="116"/>
      <c r="BG811" s="116"/>
      <c r="BH811" s="116"/>
      <c r="BU811" s="116"/>
      <c r="BV811" s="116"/>
      <c r="BW811" s="116"/>
      <c r="BX811" s="116"/>
      <c r="BY811" s="116"/>
      <c r="BZ811" s="116"/>
      <c r="CM811" s="116"/>
      <c r="CN811" s="116"/>
      <c r="CO811" s="116"/>
      <c r="CP811" s="116"/>
      <c r="CQ811" s="116"/>
      <c r="CR811" s="116"/>
      <c r="DE811" s="116"/>
      <c r="DF811" s="116"/>
    </row>
    <row r="812" spans="1:110" hidden="1" outlineLevel="1" x14ac:dyDescent="0.25">
      <c r="A812" s="193" t="s">
        <v>112</v>
      </c>
      <c r="F812" s="116"/>
      <c r="G812" s="116"/>
      <c r="H812" s="116"/>
      <c r="I812" s="116"/>
      <c r="J812" s="116"/>
      <c r="K812" s="116"/>
      <c r="L812" s="116"/>
      <c r="M812" s="116"/>
      <c r="N812" s="116"/>
      <c r="O812" s="116"/>
      <c r="P812" s="116"/>
      <c r="Q812" s="116"/>
      <c r="S812" s="116"/>
      <c r="T812" s="116"/>
      <c r="U812" s="116"/>
      <c r="V812" s="116"/>
      <c r="W812" s="116"/>
      <c r="X812" s="116"/>
      <c r="AK812" s="116"/>
      <c r="AL812" s="116"/>
      <c r="AM812" s="116"/>
      <c r="AN812" s="116"/>
      <c r="AO812" s="116"/>
      <c r="AP812" s="116"/>
      <c r="BC812" s="116"/>
      <c r="BD812" s="116"/>
      <c r="BE812" s="116"/>
      <c r="BF812" s="116"/>
      <c r="BG812" s="116"/>
      <c r="BH812" s="116"/>
      <c r="BU812" s="116"/>
      <c r="BV812" s="116"/>
      <c r="BW812" s="116"/>
      <c r="BX812" s="116"/>
      <c r="BY812" s="116"/>
      <c r="BZ812" s="116"/>
      <c r="CM812" s="116"/>
      <c r="CN812" s="116"/>
      <c r="CO812" s="116"/>
      <c r="CP812" s="116"/>
      <c r="CQ812" s="116"/>
      <c r="CR812" s="116"/>
      <c r="DE812" s="116"/>
      <c r="DF812" s="116"/>
    </row>
    <row r="813" spans="1:110" hidden="1" outlineLevel="1" x14ac:dyDescent="0.25">
      <c r="A813" s="65" t="s">
        <v>113</v>
      </c>
    </row>
    <row r="814" spans="1:110" hidden="1" outlineLevel="1" x14ac:dyDescent="0.25">
      <c r="A814" s="194" t="s">
        <v>114</v>
      </c>
    </row>
    <row r="815" spans="1:110" hidden="1" outlineLevel="1" x14ac:dyDescent="0.25"/>
    <row r="816" spans="1:110" hidden="1" outlineLevel="1" x14ac:dyDescent="0.25">
      <c r="A816" s="65" t="s">
        <v>61</v>
      </c>
    </row>
    <row r="817" spans="1:110" hidden="1" outlineLevel="1" x14ac:dyDescent="0.25">
      <c r="A817" s="65" t="s">
        <v>73</v>
      </c>
    </row>
    <row r="818" spans="1:110" hidden="1" outlineLevel="1" x14ac:dyDescent="0.25"/>
    <row r="819" spans="1:110" hidden="1" x14ac:dyDescent="0.25">
      <c r="B819" s="65" t="s">
        <v>115</v>
      </c>
      <c r="F819" s="195">
        <v>4216416.38</v>
      </c>
      <c r="G819" s="195">
        <v>0</v>
      </c>
      <c r="H819" s="195">
        <v>0</v>
      </c>
      <c r="I819" s="195">
        <v>0</v>
      </c>
      <c r="J819" s="195">
        <v>0</v>
      </c>
      <c r="K819" s="195">
        <v>0</v>
      </c>
      <c r="L819" s="195">
        <v>0</v>
      </c>
      <c r="M819" s="195">
        <v>0</v>
      </c>
      <c r="N819" s="195">
        <v>0</v>
      </c>
      <c r="O819" s="195">
        <v>0</v>
      </c>
      <c r="P819" s="195">
        <v>0</v>
      </c>
      <c r="Q819" s="195">
        <v>0</v>
      </c>
    </row>
    <row r="820" spans="1:110" s="202" customFormat="1" hidden="1" x14ac:dyDescent="0.25">
      <c r="A820" s="196" t="s">
        <v>116</v>
      </c>
      <c r="B820" s="197" t="s">
        <v>117</v>
      </c>
      <c r="C820" s="198"/>
      <c r="D820" s="198"/>
      <c r="E820" s="198"/>
      <c r="F820" s="199">
        <f t="shared" ref="F820:Q820" si="217">IF(F8="actual",F819-F793,0)</f>
        <v>-9.3132257461547852E-10</v>
      </c>
      <c r="G820" s="199">
        <f t="shared" si="217"/>
        <v>0</v>
      </c>
      <c r="H820" s="199">
        <f t="shared" si="217"/>
        <v>0</v>
      </c>
      <c r="I820" s="199">
        <f t="shared" si="217"/>
        <v>0</v>
      </c>
      <c r="J820" s="199">
        <f t="shared" si="217"/>
        <v>0</v>
      </c>
      <c r="K820" s="199">
        <f t="shared" si="217"/>
        <v>0</v>
      </c>
      <c r="L820" s="199">
        <f t="shared" si="217"/>
        <v>0</v>
      </c>
      <c r="M820" s="199">
        <f t="shared" si="217"/>
        <v>0</v>
      </c>
      <c r="N820" s="199">
        <f t="shared" si="217"/>
        <v>0</v>
      </c>
      <c r="O820" s="199">
        <f t="shared" si="217"/>
        <v>0</v>
      </c>
      <c r="P820" s="199">
        <f t="shared" si="217"/>
        <v>0</v>
      </c>
      <c r="Q820" s="199">
        <f t="shared" si="217"/>
        <v>0</v>
      </c>
      <c r="R820" s="317"/>
      <c r="S820" s="317"/>
      <c r="T820" s="317"/>
      <c r="U820" s="200"/>
      <c r="V820" s="200"/>
      <c r="W820" s="200"/>
      <c r="X820" s="200"/>
      <c r="Y820" s="197"/>
      <c r="Z820" s="197"/>
      <c r="AA820" s="197"/>
      <c r="AB820" s="197"/>
      <c r="AC820" s="197"/>
      <c r="AD820" s="197"/>
      <c r="AE820" s="197"/>
      <c r="AF820" s="197"/>
      <c r="AG820" s="197"/>
      <c r="AH820" s="197"/>
      <c r="AI820" s="197"/>
      <c r="AJ820" s="197"/>
      <c r="AK820" s="197"/>
      <c r="AL820" s="197"/>
      <c r="AM820" s="197"/>
      <c r="AN820" s="197"/>
      <c r="AO820" s="197"/>
      <c r="AP820" s="197"/>
      <c r="AQ820" s="201"/>
      <c r="AR820" s="197"/>
      <c r="AS820" s="197"/>
      <c r="AT820" s="197"/>
      <c r="AU820" s="197"/>
      <c r="AV820" s="197"/>
      <c r="AW820" s="197"/>
      <c r="AX820" s="197"/>
      <c r="AY820" s="197"/>
      <c r="AZ820" s="197"/>
      <c r="BA820" s="197"/>
      <c r="BB820" s="197"/>
      <c r="BC820" s="197"/>
      <c r="BD820" s="197"/>
      <c r="BE820" s="197"/>
      <c r="BF820" s="197"/>
      <c r="BG820" s="197"/>
      <c r="BH820" s="197"/>
      <c r="BI820" s="197"/>
      <c r="BJ820" s="197"/>
      <c r="BK820" s="197"/>
      <c r="BL820" s="197"/>
      <c r="BM820" s="197"/>
      <c r="BN820" s="197"/>
      <c r="BO820" s="197"/>
      <c r="BP820" s="197"/>
      <c r="BQ820" s="197"/>
      <c r="BR820" s="197"/>
      <c r="BS820" s="197"/>
      <c r="BT820" s="197"/>
      <c r="BU820" s="197"/>
      <c r="BV820" s="197"/>
      <c r="BW820" s="197"/>
      <c r="BX820" s="197"/>
      <c r="BY820" s="197"/>
      <c r="BZ820" s="197"/>
      <c r="CA820" s="197"/>
      <c r="CB820" s="197"/>
      <c r="CC820" s="197"/>
      <c r="CD820" s="197"/>
      <c r="CE820" s="197"/>
      <c r="CF820" s="197"/>
      <c r="CG820" s="197"/>
      <c r="CH820" s="197"/>
      <c r="CI820" s="197"/>
      <c r="CJ820" s="197"/>
      <c r="CK820" s="197"/>
      <c r="CL820" s="197"/>
      <c r="CM820" s="197"/>
      <c r="CN820" s="197"/>
      <c r="CO820" s="197"/>
      <c r="CP820" s="197"/>
      <c r="CQ820" s="197"/>
      <c r="CR820" s="197"/>
      <c r="CS820" s="197"/>
      <c r="CT820" s="197"/>
      <c r="CU820" s="197"/>
      <c r="CV820" s="197"/>
      <c r="CW820" s="197"/>
      <c r="CX820" s="197"/>
      <c r="CY820" s="197"/>
      <c r="CZ820" s="197"/>
      <c r="DA820" s="197"/>
      <c r="DB820" s="197"/>
      <c r="DC820" s="197"/>
      <c r="DD820" s="197"/>
      <c r="DE820" s="197"/>
      <c r="DF820" s="197"/>
    </row>
    <row r="821" spans="1:110" hidden="1" x14ac:dyDescent="0.25">
      <c r="C821" s="203"/>
      <c r="D821" s="203"/>
      <c r="E821" s="203"/>
      <c r="F821" s="195"/>
      <c r="J821" s="147"/>
      <c r="K821" s="147"/>
      <c r="L821" s="147"/>
      <c r="M821" s="147"/>
      <c r="N821" s="147"/>
      <c r="O821" s="147"/>
      <c r="P821" s="147"/>
      <c r="Q821" s="147"/>
      <c r="R821" s="204">
        <f>SUM(I821:Q821)</f>
        <v>0</v>
      </c>
      <c r="S821" s="126"/>
      <c r="T821" s="126"/>
      <c r="U821" s="126"/>
      <c r="V821" s="126"/>
      <c r="W821" s="126"/>
      <c r="X821" s="126"/>
    </row>
    <row r="822" spans="1:110" s="174" customFormat="1" hidden="1" x14ac:dyDescent="0.25">
      <c r="A822" s="205" t="s">
        <v>118</v>
      </c>
      <c r="B822" s="168"/>
      <c r="C822" s="206"/>
      <c r="D822" s="206"/>
      <c r="E822" s="206"/>
      <c r="F822" s="168"/>
      <c r="G822" s="168"/>
      <c r="H822" s="168"/>
      <c r="I822" s="168"/>
      <c r="J822" s="168"/>
      <c r="K822" s="168"/>
      <c r="L822" s="168"/>
      <c r="M822" s="168"/>
      <c r="N822" s="168"/>
      <c r="O822" s="168"/>
      <c r="P822" s="168"/>
      <c r="Q822" s="168"/>
      <c r="R822" s="206"/>
      <c r="S822" s="206"/>
      <c r="T822" s="206"/>
      <c r="U822" s="207"/>
      <c r="V822" s="207"/>
      <c r="W822" s="207"/>
      <c r="X822" s="207"/>
      <c r="Y822" s="168"/>
      <c r="Z822" s="168"/>
      <c r="AA822" s="168"/>
      <c r="AB822" s="168"/>
      <c r="AC822" s="168"/>
      <c r="AD822" s="168"/>
      <c r="AE822" s="168"/>
      <c r="AF822" s="168"/>
      <c r="AG822" s="168"/>
      <c r="AH822" s="168"/>
      <c r="AI822" s="168"/>
      <c r="AJ822" s="168"/>
      <c r="AK822" s="168"/>
      <c r="AL822" s="168"/>
      <c r="AM822" s="168"/>
      <c r="AN822" s="168"/>
      <c r="AO822" s="168"/>
      <c r="AP822" s="168"/>
      <c r="AQ822" s="168"/>
      <c r="AR822" s="168"/>
      <c r="AS822" s="168"/>
      <c r="AT822" s="168"/>
      <c r="AU822" s="168"/>
      <c r="AV822" s="168"/>
      <c r="AW822" s="168"/>
      <c r="AX822" s="168"/>
      <c r="AY822" s="168"/>
      <c r="AZ822" s="168"/>
      <c r="BA822" s="168"/>
      <c r="BB822" s="168"/>
      <c r="BC822" s="168"/>
      <c r="BD822" s="168"/>
      <c r="BE822" s="168"/>
      <c r="BF822" s="168"/>
      <c r="BG822" s="168"/>
      <c r="BH822" s="168"/>
      <c r="BI822" s="168"/>
      <c r="BJ822" s="168"/>
      <c r="BK822" s="168"/>
      <c r="BL822" s="168"/>
      <c r="BM822" s="168"/>
      <c r="BN822" s="168"/>
      <c r="BO822" s="168"/>
      <c r="BP822" s="168"/>
      <c r="BQ822" s="168"/>
      <c r="BR822" s="168"/>
      <c r="BS822" s="168"/>
      <c r="BT822" s="168"/>
      <c r="BU822" s="168"/>
      <c r="BV822" s="168"/>
      <c r="BW822" s="168"/>
      <c r="BX822" s="168"/>
      <c r="BY822" s="168"/>
      <c r="BZ822" s="168"/>
      <c r="CA822" s="168"/>
      <c r="CB822" s="168"/>
      <c r="CC822" s="168"/>
      <c r="CD822" s="168"/>
      <c r="CE822" s="168"/>
      <c r="CF822" s="168"/>
      <c r="CG822" s="168"/>
      <c r="CH822" s="168"/>
      <c r="CI822" s="168"/>
      <c r="CJ822" s="168"/>
      <c r="CK822" s="168"/>
      <c r="CL822" s="168"/>
      <c r="CM822" s="168"/>
      <c r="CN822" s="168"/>
      <c r="CO822" s="168"/>
      <c r="CP822" s="168"/>
      <c r="CQ822" s="168"/>
      <c r="CR822" s="168"/>
      <c r="CS822" s="168"/>
      <c r="CT822" s="168"/>
      <c r="CU822" s="168"/>
      <c r="CV822" s="168"/>
      <c r="CW822" s="168"/>
      <c r="CX822" s="168"/>
      <c r="CY822" s="168"/>
      <c r="CZ822" s="168"/>
      <c r="DA822" s="168"/>
      <c r="DB822" s="168"/>
      <c r="DC822" s="168"/>
      <c r="DD822" s="168"/>
      <c r="DE822" s="168"/>
      <c r="DF822" s="168"/>
    </row>
    <row r="823" spans="1:110" hidden="1" outlineLevel="2" x14ac:dyDescent="0.25">
      <c r="A823" s="71"/>
      <c r="B823" s="208" t="s">
        <v>119</v>
      </c>
      <c r="C823" s="126"/>
      <c r="D823" s="126"/>
      <c r="E823" s="126"/>
      <c r="F823" s="209">
        <v>0</v>
      </c>
      <c r="G823" s="209">
        <v>0</v>
      </c>
      <c r="H823" s="209">
        <v>0</v>
      </c>
      <c r="I823" s="209">
        <v>0</v>
      </c>
      <c r="J823" s="209">
        <v>0</v>
      </c>
      <c r="K823" s="209">
        <v>0</v>
      </c>
      <c r="L823" s="209">
        <v>0</v>
      </c>
      <c r="M823" s="209">
        <v>0</v>
      </c>
      <c r="N823" s="209">
        <v>0</v>
      </c>
      <c r="O823" s="209">
        <v>0</v>
      </c>
      <c r="P823" s="209">
        <v>0</v>
      </c>
      <c r="Q823" s="209">
        <v>0</v>
      </c>
      <c r="R823" s="126"/>
      <c r="S823" s="126"/>
      <c r="T823" s="126"/>
      <c r="U823" s="125"/>
      <c r="V823" s="125"/>
      <c r="W823" s="125"/>
      <c r="X823" s="125"/>
    </row>
    <row r="824" spans="1:110" s="5" customFormat="1" hidden="1" outlineLevel="2" x14ac:dyDescent="0.25">
      <c r="B824" s="208" t="s">
        <v>120</v>
      </c>
      <c r="C824" s="10"/>
      <c r="D824" s="10"/>
      <c r="E824" s="10"/>
      <c r="F824" s="209">
        <v>0</v>
      </c>
      <c r="G824" s="209">
        <v>0</v>
      </c>
      <c r="H824" s="209">
        <v>0</v>
      </c>
      <c r="I824" s="209">
        <v>0</v>
      </c>
      <c r="J824" s="209">
        <v>0</v>
      </c>
      <c r="K824" s="209">
        <v>0</v>
      </c>
      <c r="L824" s="209">
        <v>0</v>
      </c>
      <c r="M824" s="209">
        <v>0</v>
      </c>
      <c r="N824" s="209">
        <v>0</v>
      </c>
      <c r="O824" s="209">
        <v>0</v>
      </c>
      <c r="P824" s="209">
        <v>0</v>
      </c>
      <c r="Q824" s="209">
        <v>0</v>
      </c>
      <c r="R824" s="121"/>
      <c r="S824" s="10"/>
      <c r="T824" s="10"/>
      <c r="AQ824" s="166"/>
    </row>
    <row r="825" spans="1:110" s="5" customFormat="1" hidden="1" outlineLevel="2" x14ac:dyDescent="0.25">
      <c r="B825" s="208" t="s">
        <v>121</v>
      </c>
      <c r="C825" s="10"/>
      <c r="D825" s="10"/>
      <c r="E825" s="10"/>
      <c r="F825" s="209">
        <v>51549</v>
      </c>
      <c r="G825" s="209">
        <v>70326</v>
      </c>
      <c r="H825" s="209">
        <v>0</v>
      </c>
      <c r="I825" s="209">
        <v>0</v>
      </c>
      <c r="J825" s="209">
        <v>0</v>
      </c>
      <c r="K825" s="209">
        <v>0</v>
      </c>
      <c r="L825" s="209">
        <v>0</v>
      </c>
      <c r="M825" s="209">
        <v>0</v>
      </c>
      <c r="N825" s="209">
        <v>0</v>
      </c>
      <c r="O825" s="209">
        <v>0</v>
      </c>
      <c r="P825" s="209">
        <v>0</v>
      </c>
      <c r="Q825" s="209">
        <v>0</v>
      </c>
      <c r="R825" s="121"/>
      <c r="S825" s="10"/>
      <c r="T825" s="10"/>
      <c r="AQ825" s="166"/>
    </row>
    <row r="826" spans="1:110" s="5" customFormat="1" hidden="1" outlineLevel="2" x14ac:dyDescent="0.25">
      <c r="B826" s="208" t="s">
        <v>122</v>
      </c>
      <c r="C826" s="10"/>
      <c r="D826" s="10"/>
      <c r="E826" s="10"/>
      <c r="F826" s="209">
        <v>0</v>
      </c>
      <c r="G826" s="209">
        <v>4230</v>
      </c>
      <c r="H826" s="209">
        <v>0</v>
      </c>
      <c r="I826" s="209">
        <v>0</v>
      </c>
      <c r="J826" s="209">
        <v>0</v>
      </c>
      <c r="K826" s="209">
        <v>0</v>
      </c>
      <c r="L826" s="209">
        <v>0</v>
      </c>
      <c r="M826" s="209">
        <v>0</v>
      </c>
      <c r="N826" s="209">
        <v>0</v>
      </c>
      <c r="O826" s="209">
        <v>0</v>
      </c>
      <c r="P826" s="209">
        <v>0</v>
      </c>
      <c r="Q826" s="209">
        <v>0</v>
      </c>
      <c r="R826" s="121"/>
      <c r="S826" s="10"/>
      <c r="T826" s="10"/>
      <c r="AQ826" s="166"/>
    </row>
    <row r="827" spans="1:110" s="5" customFormat="1" hidden="1" outlineLevel="2" x14ac:dyDescent="0.25">
      <c r="B827" s="208" t="s">
        <v>123</v>
      </c>
      <c r="C827" s="10"/>
      <c r="D827" s="10"/>
      <c r="E827" s="10"/>
      <c r="F827" s="209">
        <v>0</v>
      </c>
      <c r="G827" s="209">
        <v>70</v>
      </c>
      <c r="H827" s="209">
        <v>0</v>
      </c>
      <c r="I827" s="209">
        <v>0</v>
      </c>
      <c r="J827" s="209">
        <v>0</v>
      </c>
      <c r="K827" s="209">
        <v>0</v>
      </c>
      <c r="L827" s="209">
        <v>0</v>
      </c>
      <c r="M827" s="209">
        <v>0</v>
      </c>
      <c r="N827" s="209">
        <v>0</v>
      </c>
      <c r="O827" s="209">
        <v>0</v>
      </c>
      <c r="P827" s="209">
        <v>0</v>
      </c>
      <c r="Q827" s="209">
        <v>0</v>
      </c>
      <c r="R827" s="121"/>
      <c r="S827" s="10"/>
      <c r="T827" s="10"/>
      <c r="AQ827" s="166"/>
    </row>
    <row r="828" spans="1:110" s="5" customFormat="1" hidden="1" outlineLevel="2" x14ac:dyDescent="0.25">
      <c r="B828" s="208" t="s">
        <v>124</v>
      </c>
      <c r="C828" s="10"/>
      <c r="D828" s="10"/>
      <c r="E828" s="10"/>
      <c r="F828" s="209">
        <v>0</v>
      </c>
      <c r="G828" s="209">
        <v>611</v>
      </c>
      <c r="H828" s="209">
        <v>0</v>
      </c>
      <c r="I828" s="209">
        <v>0</v>
      </c>
      <c r="J828" s="209">
        <v>0</v>
      </c>
      <c r="K828" s="209">
        <v>0</v>
      </c>
      <c r="L828" s="209">
        <v>0</v>
      </c>
      <c r="M828" s="209">
        <v>0</v>
      </c>
      <c r="N828" s="209">
        <v>0</v>
      </c>
      <c r="O828" s="209">
        <v>0</v>
      </c>
      <c r="P828" s="209">
        <v>0</v>
      </c>
      <c r="Q828" s="209">
        <v>0</v>
      </c>
      <c r="R828" s="121"/>
      <c r="S828" s="10"/>
      <c r="T828" s="10"/>
      <c r="AQ828" s="166"/>
    </row>
    <row r="829" spans="1:110" s="5" customFormat="1" hidden="1" outlineLevel="2" x14ac:dyDescent="0.25">
      <c r="B829" s="208" t="s">
        <v>125</v>
      </c>
      <c r="C829" s="10"/>
      <c r="D829" s="10"/>
      <c r="E829" s="10"/>
      <c r="F829" s="209">
        <v>0</v>
      </c>
      <c r="G829" s="209">
        <v>0</v>
      </c>
      <c r="H829" s="209">
        <v>0</v>
      </c>
      <c r="I829" s="209">
        <v>0</v>
      </c>
      <c r="J829" s="209">
        <v>0</v>
      </c>
      <c r="K829" s="209">
        <v>0</v>
      </c>
      <c r="L829" s="209">
        <v>0</v>
      </c>
      <c r="M829" s="209">
        <v>0</v>
      </c>
      <c r="N829" s="209">
        <v>0</v>
      </c>
      <c r="O829" s="209">
        <v>0</v>
      </c>
      <c r="P829" s="209">
        <v>0</v>
      </c>
      <c r="Q829" s="209">
        <v>0</v>
      </c>
      <c r="R829" s="121"/>
      <c r="S829" s="10"/>
      <c r="T829" s="10"/>
      <c r="AQ829" s="166"/>
    </row>
    <row r="830" spans="1:110" s="5" customFormat="1" hidden="1" outlineLevel="2" x14ac:dyDescent="0.25">
      <c r="B830" s="208" t="s">
        <v>126</v>
      </c>
      <c r="C830" s="10"/>
      <c r="D830" s="10"/>
      <c r="E830" s="10"/>
      <c r="F830" s="209">
        <v>0</v>
      </c>
      <c r="G830" s="209">
        <v>0</v>
      </c>
      <c r="H830" s="209">
        <v>0</v>
      </c>
      <c r="I830" s="209">
        <v>0</v>
      </c>
      <c r="J830" s="209">
        <v>0</v>
      </c>
      <c r="K830" s="209">
        <v>0</v>
      </c>
      <c r="L830" s="209">
        <v>0</v>
      </c>
      <c r="M830" s="209">
        <v>0</v>
      </c>
      <c r="N830" s="209">
        <v>0</v>
      </c>
      <c r="O830" s="209">
        <v>0</v>
      </c>
      <c r="P830" s="209">
        <v>0</v>
      </c>
      <c r="Q830" s="209">
        <v>0</v>
      </c>
      <c r="R830" s="121"/>
      <c r="S830" s="10"/>
      <c r="T830" s="10"/>
      <c r="AQ830" s="166"/>
    </row>
    <row r="831" spans="1:110" s="5" customFormat="1" hidden="1" outlineLevel="2" x14ac:dyDescent="0.25">
      <c r="B831" s="208" t="s">
        <v>127</v>
      </c>
      <c r="C831" s="10"/>
      <c r="D831" s="10"/>
      <c r="E831" s="10"/>
      <c r="F831" s="209">
        <v>9999</v>
      </c>
      <c r="G831" s="209">
        <v>10049</v>
      </c>
      <c r="H831" s="209">
        <v>0</v>
      </c>
      <c r="I831" s="209">
        <v>0</v>
      </c>
      <c r="J831" s="209">
        <v>0</v>
      </c>
      <c r="K831" s="209">
        <v>0</v>
      </c>
      <c r="L831" s="209">
        <v>0</v>
      </c>
      <c r="M831" s="209">
        <v>0</v>
      </c>
      <c r="N831" s="209">
        <v>0</v>
      </c>
      <c r="O831" s="209">
        <v>0</v>
      </c>
      <c r="P831" s="209">
        <v>0</v>
      </c>
      <c r="Q831" s="209">
        <v>0</v>
      </c>
      <c r="R831" s="121"/>
      <c r="S831" s="10"/>
      <c r="T831" s="10"/>
      <c r="AQ831" s="166"/>
    </row>
    <row r="832" spans="1:110" s="5" customFormat="1" hidden="1" outlineLevel="2" x14ac:dyDescent="0.25">
      <c r="B832" s="208" t="s">
        <v>128</v>
      </c>
      <c r="C832" s="10"/>
      <c r="D832" s="10"/>
      <c r="E832" s="10"/>
      <c r="F832" s="209">
        <v>0</v>
      </c>
      <c r="G832" s="209">
        <v>0</v>
      </c>
      <c r="H832" s="209">
        <v>0</v>
      </c>
      <c r="I832" s="209">
        <v>0</v>
      </c>
      <c r="J832" s="209">
        <v>0</v>
      </c>
      <c r="K832" s="209">
        <v>0</v>
      </c>
      <c r="L832" s="209">
        <v>0</v>
      </c>
      <c r="M832" s="209">
        <v>0</v>
      </c>
      <c r="N832" s="209">
        <v>0</v>
      </c>
      <c r="O832" s="209">
        <v>0</v>
      </c>
      <c r="P832" s="209">
        <v>0</v>
      </c>
      <c r="Q832" s="209">
        <v>0</v>
      </c>
      <c r="R832" s="121"/>
      <c r="S832" s="10"/>
      <c r="T832" s="10"/>
      <c r="AQ832" s="166"/>
    </row>
    <row r="833" spans="2:43" s="5" customFormat="1" hidden="1" outlineLevel="2" x14ac:dyDescent="0.25">
      <c r="B833" s="208" t="s">
        <v>129</v>
      </c>
      <c r="C833" s="10"/>
      <c r="D833" s="10"/>
      <c r="E833" s="10"/>
      <c r="F833" s="209">
        <v>2108.6600000000003</v>
      </c>
      <c r="G833" s="209">
        <v>4027.02</v>
      </c>
      <c r="H833" s="209">
        <v>0</v>
      </c>
      <c r="I833" s="209">
        <v>0</v>
      </c>
      <c r="J833" s="209">
        <v>0</v>
      </c>
      <c r="K833" s="209">
        <v>0</v>
      </c>
      <c r="L833" s="209">
        <v>0</v>
      </c>
      <c r="M833" s="209">
        <v>0</v>
      </c>
      <c r="N833" s="209">
        <v>0</v>
      </c>
      <c r="O833" s="209">
        <v>0</v>
      </c>
      <c r="P833" s="209">
        <v>0</v>
      </c>
      <c r="Q833" s="209">
        <v>0</v>
      </c>
      <c r="R833" s="121"/>
      <c r="S833" s="10"/>
      <c r="T833" s="10"/>
      <c r="AQ833" s="166"/>
    </row>
    <row r="834" spans="2:43" s="5" customFormat="1" hidden="1" outlineLevel="2" x14ac:dyDescent="0.25">
      <c r="B834" s="208" t="s">
        <v>130</v>
      </c>
      <c r="C834" s="10"/>
      <c r="D834" s="10"/>
      <c r="E834" s="10"/>
      <c r="F834" s="209">
        <v>0</v>
      </c>
      <c r="G834" s="209">
        <v>0</v>
      </c>
      <c r="H834" s="209">
        <v>0</v>
      </c>
      <c r="I834" s="209">
        <v>0</v>
      </c>
      <c r="J834" s="209">
        <v>0</v>
      </c>
      <c r="K834" s="209">
        <v>0</v>
      </c>
      <c r="L834" s="209">
        <v>0</v>
      </c>
      <c r="M834" s="209">
        <v>0</v>
      </c>
      <c r="N834" s="209">
        <v>0</v>
      </c>
      <c r="O834" s="209">
        <v>0</v>
      </c>
      <c r="P834" s="209">
        <v>0</v>
      </c>
      <c r="Q834" s="209">
        <v>0</v>
      </c>
      <c r="R834" s="121"/>
      <c r="S834" s="10"/>
      <c r="T834" s="10"/>
      <c r="AQ834" s="166"/>
    </row>
    <row r="835" spans="2:43" s="5" customFormat="1" hidden="1" outlineLevel="2" x14ac:dyDescent="0.25">
      <c r="B835" s="208" t="s">
        <v>131</v>
      </c>
      <c r="C835" s="10"/>
      <c r="D835" s="10"/>
      <c r="E835" s="10"/>
      <c r="F835" s="209">
        <v>0</v>
      </c>
      <c r="G835" s="209">
        <v>0</v>
      </c>
      <c r="H835" s="209">
        <v>0</v>
      </c>
      <c r="I835" s="209">
        <v>0</v>
      </c>
      <c r="J835" s="209">
        <v>0</v>
      </c>
      <c r="K835" s="209">
        <v>0</v>
      </c>
      <c r="L835" s="209">
        <v>0</v>
      </c>
      <c r="M835" s="209">
        <v>0</v>
      </c>
      <c r="N835" s="209">
        <v>0</v>
      </c>
      <c r="O835" s="209">
        <v>0</v>
      </c>
      <c r="P835" s="209">
        <v>0</v>
      </c>
      <c r="Q835" s="209">
        <v>0</v>
      </c>
      <c r="R835" s="121"/>
      <c r="S835" s="10"/>
      <c r="T835" s="10"/>
      <c r="AQ835" s="166"/>
    </row>
    <row r="836" spans="2:43" s="5" customFormat="1" hidden="1" outlineLevel="2" x14ac:dyDescent="0.25">
      <c r="B836" s="208" t="s">
        <v>132</v>
      </c>
      <c r="C836" s="10"/>
      <c r="D836" s="10"/>
      <c r="E836" s="10"/>
      <c r="F836" s="209">
        <v>0</v>
      </c>
      <c r="G836" s="209">
        <v>0</v>
      </c>
      <c r="H836" s="209">
        <v>0</v>
      </c>
      <c r="I836" s="209">
        <v>0</v>
      </c>
      <c r="J836" s="209">
        <v>0</v>
      </c>
      <c r="K836" s="209">
        <v>0</v>
      </c>
      <c r="L836" s="209">
        <v>0</v>
      </c>
      <c r="M836" s="209">
        <v>0</v>
      </c>
      <c r="N836" s="209">
        <v>0</v>
      </c>
      <c r="O836" s="209">
        <v>0</v>
      </c>
      <c r="P836" s="209">
        <v>0</v>
      </c>
      <c r="Q836" s="209">
        <v>0</v>
      </c>
      <c r="R836" s="121"/>
      <c r="S836" s="10"/>
      <c r="T836" s="10"/>
      <c r="AQ836" s="166"/>
    </row>
    <row r="837" spans="2:43" s="5" customFormat="1" hidden="1" outlineLevel="2" x14ac:dyDescent="0.25">
      <c r="B837" s="208" t="s">
        <v>133</v>
      </c>
      <c r="C837" s="10"/>
      <c r="D837" s="10"/>
      <c r="E837" s="10"/>
      <c r="F837" s="209">
        <v>2315</v>
      </c>
      <c r="G837" s="209">
        <v>9068</v>
      </c>
      <c r="H837" s="209">
        <v>0</v>
      </c>
      <c r="I837" s="209">
        <v>0</v>
      </c>
      <c r="J837" s="209">
        <v>0</v>
      </c>
      <c r="K837" s="209">
        <v>0</v>
      </c>
      <c r="L837" s="209">
        <v>0</v>
      </c>
      <c r="M837" s="209">
        <v>0</v>
      </c>
      <c r="N837" s="209">
        <v>0</v>
      </c>
      <c r="O837" s="209">
        <v>0</v>
      </c>
      <c r="P837" s="209">
        <v>0</v>
      </c>
      <c r="Q837" s="209">
        <v>0</v>
      </c>
      <c r="R837" s="121"/>
      <c r="S837" s="10"/>
      <c r="T837" s="10"/>
      <c r="AQ837" s="166"/>
    </row>
    <row r="838" spans="2:43" s="5" customFormat="1" hidden="1" outlineLevel="2" x14ac:dyDescent="0.25">
      <c r="B838" s="208" t="s">
        <v>134</v>
      </c>
      <c r="C838" s="10"/>
      <c r="D838" s="10"/>
      <c r="E838" s="10"/>
      <c r="F838" s="209">
        <v>10987.19</v>
      </c>
      <c r="G838" s="209">
        <v>3050.5</v>
      </c>
      <c r="H838" s="209">
        <v>0</v>
      </c>
      <c r="I838" s="209">
        <v>0</v>
      </c>
      <c r="J838" s="209">
        <v>0</v>
      </c>
      <c r="K838" s="209">
        <v>0</v>
      </c>
      <c r="L838" s="209">
        <v>0</v>
      </c>
      <c r="M838" s="209">
        <v>0</v>
      </c>
      <c r="N838" s="209">
        <v>0</v>
      </c>
      <c r="O838" s="209">
        <v>0</v>
      </c>
      <c r="P838" s="209">
        <v>0</v>
      </c>
      <c r="Q838" s="209">
        <v>0</v>
      </c>
      <c r="R838" s="121"/>
      <c r="S838" s="10"/>
      <c r="T838" s="10"/>
      <c r="AQ838" s="166"/>
    </row>
    <row r="839" spans="2:43" s="5" customFormat="1" hidden="1" outlineLevel="2" x14ac:dyDescent="0.25">
      <c r="B839" s="208" t="s">
        <v>135</v>
      </c>
      <c r="C839" s="10"/>
      <c r="D839" s="10"/>
      <c r="E839" s="10"/>
      <c r="F839" s="209">
        <v>0</v>
      </c>
      <c r="G839" s="209">
        <v>0</v>
      </c>
      <c r="H839" s="209">
        <v>0</v>
      </c>
      <c r="I839" s="209">
        <v>0</v>
      </c>
      <c r="J839" s="209">
        <v>0</v>
      </c>
      <c r="K839" s="209">
        <v>0</v>
      </c>
      <c r="L839" s="209">
        <v>0</v>
      </c>
      <c r="M839" s="209">
        <v>0</v>
      </c>
      <c r="N839" s="209">
        <v>0</v>
      </c>
      <c r="O839" s="209">
        <v>0</v>
      </c>
      <c r="P839" s="209">
        <v>0</v>
      </c>
      <c r="Q839" s="209">
        <v>0</v>
      </c>
      <c r="R839" s="121"/>
      <c r="S839" s="10"/>
      <c r="T839" s="10"/>
      <c r="AQ839" s="166"/>
    </row>
    <row r="840" spans="2:43" s="5" customFormat="1" hidden="1" outlineLevel="2" x14ac:dyDescent="0.25">
      <c r="B840" s="208" t="s">
        <v>136</v>
      </c>
      <c r="C840" s="10"/>
      <c r="D840" s="10"/>
      <c r="E840" s="10"/>
      <c r="F840" s="209">
        <v>0</v>
      </c>
      <c r="G840" s="209">
        <v>0</v>
      </c>
      <c r="H840" s="209">
        <v>0</v>
      </c>
      <c r="I840" s="209">
        <v>0</v>
      </c>
      <c r="J840" s="209">
        <v>0</v>
      </c>
      <c r="K840" s="209">
        <v>0</v>
      </c>
      <c r="L840" s="209">
        <v>0</v>
      </c>
      <c r="M840" s="209">
        <v>0</v>
      </c>
      <c r="N840" s="209">
        <v>0</v>
      </c>
      <c r="O840" s="209">
        <v>0</v>
      </c>
      <c r="P840" s="209">
        <v>0</v>
      </c>
      <c r="Q840" s="209">
        <v>0</v>
      </c>
      <c r="R840" s="121"/>
      <c r="S840" s="10"/>
      <c r="T840" s="10"/>
      <c r="AQ840" s="166"/>
    </row>
    <row r="841" spans="2:43" s="5" customFormat="1" hidden="1" outlineLevel="2" x14ac:dyDescent="0.25">
      <c r="B841" s="208" t="s">
        <v>137</v>
      </c>
      <c r="C841" s="10"/>
      <c r="D841" s="10"/>
      <c r="E841" s="10"/>
      <c r="F841" s="209">
        <v>0</v>
      </c>
      <c r="G841" s="209">
        <v>0</v>
      </c>
      <c r="H841" s="209">
        <v>0</v>
      </c>
      <c r="I841" s="209">
        <v>0</v>
      </c>
      <c r="J841" s="209">
        <v>0</v>
      </c>
      <c r="K841" s="209">
        <v>0</v>
      </c>
      <c r="L841" s="209">
        <v>0</v>
      </c>
      <c r="M841" s="209">
        <v>0</v>
      </c>
      <c r="N841" s="209">
        <v>0</v>
      </c>
      <c r="O841" s="209">
        <v>0</v>
      </c>
      <c r="P841" s="209">
        <v>0</v>
      </c>
      <c r="Q841" s="209">
        <v>0</v>
      </c>
      <c r="R841" s="121"/>
      <c r="S841" s="10"/>
      <c r="T841" s="10"/>
      <c r="AQ841" s="166"/>
    </row>
    <row r="842" spans="2:43" s="5" customFormat="1" hidden="1" outlineLevel="2" x14ac:dyDescent="0.25">
      <c r="B842" s="208" t="s">
        <v>138</v>
      </c>
      <c r="C842" s="10"/>
      <c r="D842" s="10"/>
      <c r="E842" s="10"/>
      <c r="F842" s="209">
        <v>0</v>
      </c>
      <c r="G842" s="209">
        <v>0</v>
      </c>
      <c r="H842" s="209">
        <v>0</v>
      </c>
      <c r="I842" s="209">
        <v>0</v>
      </c>
      <c r="J842" s="209">
        <v>0</v>
      </c>
      <c r="K842" s="209">
        <v>0</v>
      </c>
      <c r="L842" s="209">
        <v>0</v>
      </c>
      <c r="M842" s="209">
        <v>0</v>
      </c>
      <c r="N842" s="209">
        <v>0</v>
      </c>
      <c r="O842" s="209">
        <v>0</v>
      </c>
      <c r="P842" s="209">
        <v>0</v>
      </c>
      <c r="Q842" s="209">
        <v>0</v>
      </c>
      <c r="R842" s="121"/>
      <c r="S842" s="10"/>
      <c r="T842" s="10"/>
      <c r="AQ842" s="166"/>
    </row>
    <row r="843" spans="2:43" s="5" customFormat="1" hidden="1" outlineLevel="2" x14ac:dyDescent="0.25">
      <c r="B843" s="208" t="s">
        <v>139</v>
      </c>
      <c r="C843" s="10"/>
      <c r="D843" s="10"/>
      <c r="E843" s="10"/>
      <c r="F843" s="209">
        <v>15551</v>
      </c>
      <c r="G843" s="209">
        <v>0.65</v>
      </c>
      <c r="H843" s="209">
        <v>0</v>
      </c>
      <c r="I843" s="209">
        <v>0</v>
      </c>
      <c r="J843" s="209">
        <v>0</v>
      </c>
      <c r="K843" s="209">
        <v>0</v>
      </c>
      <c r="L843" s="209">
        <v>0</v>
      </c>
      <c r="M843" s="209">
        <v>0</v>
      </c>
      <c r="N843" s="209">
        <v>0</v>
      </c>
      <c r="O843" s="209">
        <v>0</v>
      </c>
      <c r="P843" s="209">
        <v>0</v>
      </c>
      <c r="Q843" s="209">
        <v>0</v>
      </c>
      <c r="R843" s="121"/>
      <c r="S843" s="10"/>
      <c r="T843" s="10"/>
      <c r="AQ843" s="166"/>
    </row>
    <row r="844" spans="2:43" s="5" customFormat="1" hidden="1" outlineLevel="2" x14ac:dyDescent="0.25">
      <c r="B844" s="208" t="s">
        <v>140</v>
      </c>
      <c r="C844" s="10"/>
      <c r="D844" s="10"/>
      <c r="E844" s="10"/>
      <c r="F844" s="209">
        <v>0</v>
      </c>
      <c r="G844" s="209">
        <v>0</v>
      </c>
      <c r="H844" s="209">
        <v>0</v>
      </c>
      <c r="I844" s="209">
        <v>0</v>
      </c>
      <c r="J844" s="209">
        <v>0</v>
      </c>
      <c r="K844" s="209">
        <v>0</v>
      </c>
      <c r="L844" s="209">
        <v>0</v>
      </c>
      <c r="M844" s="209">
        <v>0</v>
      </c>
      <c r="N844" s="209">
        <v>0</v>
      </c>
      <c r="O844" s="209">
        <v>0</v>
      </c>
      <c r="P844" s="209">
        <v>0</v>
      </c>
      <c r="Q844" s="209">
        <v>0</v>
      </c>
      <c r="R844" s="121"/>
      <c r="S844" s="10"/>
      <c r="T844" s="10"/>
      <c r="AQ844" s="166"/>
    </row>
    <row r="845" spans="2:43" s="5" customFormat="1" hidden="1" outlineLevel="2" x14ac:dyDescent="0.25">
      <c r="B845" s="208" t="s">
        <v>141</v>
      </c>
      <c r="C845" s="10"/>
      <c r="D845" s="10"/>
      <c r="E845" s="10"/>
      <c r="F845" s="209">
        <v>0</v>
      </c>
      <c r="G845" s="209">
        <v>0</v>
      </c>
      <c r="H845" s="209">
        <v>0</v>
      </c>
      <c r="I845" s="209">
        <v>0</v>
      </c>
      <c r="J845" s="209">
        <v>0</v>
      </c>
      <c r="K845" s="209">
        <v>0</v>
      </c>
      <c r="L845" s="209">
        <v>0</v>
      </c>
      <c r="M845" s="209">
        <v>0</v>
      </c>
      <c r="N845" s="209">
        <v>0</v>
      </c>
      <c r="O845" s="209">
        <v>0</v>
      </c>
      <c r="P845" s="209">
        <v>0</v>
      </c>
      <c r="Q845" s="209">
        <v>0</v>
      </c>
      <c r="R845" s="121"/>
      <c r="S845" s="10"/>
      <c r="T845" s="10"/>
      <c r="AQ845" s="166"/>
    </row>
    <row r="846" spans="2:43" s="5" customFormat="1" hidden="1" outlineLevel="2" x14ac:dyDescent="0.25">
      <c r="B846" s="208" t="s">
        <v>142</v>
      </c>
      <c r="C846" s="10"/>
      <c r="D846" s="10"/>
      <c r="E846" s="10"/>
      <c r="F846" s="209">
        <v>0</v>
      </c>
      <c r="G846" s="209">
        <v>0</v>
      </c>
      <c r="H846" s="209">
        <v>0</v>
      </c>
      <c r="I846" s="209">
        <v>0</v>
      </c>
      <c r="J846" s="209">
        <v>0</v>
      </c>
      <c r="K846" s="209">
        <v>0</v>
      </c>
      <c r="L846" s="209">
        <v>0</v>
      </c>
      <c r="M846" s="209">
        <v>0</v>
      </c>
      <c r="N846" s="209">
        <v>0</v>
      </c>
      <c r="O846" s="209">
        <v>0</v>
      </c>
      <c r="P846" s="209">
        <v>0</v>
      </c>
      <c r="Q846" s="209">
        <v>0</v>
      </c>
      <c r="R846" s="121"/>
      <c r="S846" s="10"/>
      <c r="T846" s="10"/>
      <c r="AQ846" s="166"/>
    </row>
    <row r="847" spans="2:43" s="5" customFormat="1" hidden="1" outlineLevel="2" x14ac:dyDescent="0.25">
      <c r="B847" s="208" t="s">
        <v>143</v>
      </c>
      <c r="C847" s="10"/>
      <c r="D847" s="10"/>
      <c r="E847" s="10"/>
      <c r="F847" s="209">
        <v>0</v>
      </c>
      <c r="G847" s="209">
        <v>0</v>
      </c>
      <c r="H847" s="209">
        <v>0</v>
      </c>
      <c r="I847" s="209">
        <v>0</v>
      </c>
      <c r="J847" s="209">
        <v>0</v>
      </c>
      <c r="K847" s="209">
        <v>0</v>
      </c>
      <c r="L847" s="209">
        <v>0</v>
      </c>
      <c r="M847" s="209">
        <v>0</v>
      </c>
      <c r="N847" s="209">
        <v>0</v>
      </c>
      <c r="O847" s="209">
        <v>0</v>
      </c>
      <c r="P847" s="209">
        <v>0</v>
      </c>
      <c r="Q847" s="209">
        <v>0</v>
      </c>
      <c r="R847" s="121"/>
      <c r="S847" s="10"/>
      <c r="T847" s="10"/>
      <c r="AQ847" s="166"/>
    </row>
    <row r="848" spans="2:43" s="5" customFormat="1" hidden="1" outlineLevel="2" x14ac:dyDescent="0.25">
      <c r="B848" s="208" t="s">
        <v>144</v>
      </c>
      <c r="C848" s="10"/>
      <c r="D848" s="10"/>
      <c r="E848" s="10"/>
      <c r="F848" s="209">
        <v>153.28999999999996</v>
      </c>
      <c r="G848" s="209">
        <v>292.73</v>
      </c>
      <c r="H848" s="209">
        <v>0</v>
      </c>
      <c r="I848" s="209">
        <v>0</v>
      </c>
      <c r="J848" s="209">
        <v>0</v>
      </c>
      <c r="K848" s="209">
        <v>0</v>
      </c>
      <c r="L848" s="209">
        <v>0</v>
      </c>
      <c r="M848" s="209">
        <v>0</v>
      </c>
      <c r="N848" s="209">
        <v>0</v>
      </c>
      <c r="O848" s="209">
        <v>0</v>
      </c>
      <c r="P848" s="209">
        <v>0</v>
      </c>
      <c r="Q848" s="209">
        <v>0</v>
      </c>
      <c r="R848" s="121"/>
      <c r="S848" s="10"/>
      <c r="T848" s="10"/>
      <c r="AQ848" s="166"/>
    </row>
    <row r="849" spans="2:43" s="5" customFormat="1" hidden="1" outlineLevel="2" x14ac:dyDescent="0.25">
      <c r="B849" s="208" t="s">
        <v>145</v>
      </c>
      <c r="C849" s="10"/>
      <c r="D849" s="10"/>
      <c r="E849" s="10"/>
      <c r="F849" s="209">
        <v>0</v>
      </c>
      <c r="G849" s="209">
        <v>19123.5</v>
      </c>
      <c r="H849" s="209">
        <v>0</v>
      </c>
      <c r="I849" s="209">
        <v>0</v>
      </c>
      <c r="J849" s="209">
        <v>0</v>
      </c>
      <c r="K849" s="209">
        <v>0</v>
      </c>
      <c r="L849" s="209">
        <v>0</v>
      </c>
      <c r="M849" s="209">
        <v>0</v>
      </c>
      <c r="N849" s="209">
        <v>0</v>
      </c>
      <c r="O849" s="209">
        <v>0</v>
      </c>
      <c r="P849" s="209">
        <v>0</v>
      </c>
      <c r="Q849" s="209">
        <v>0</v>
      </c>
      <c r="R849" s="121"/>
      <c r="S849" s="10"/>
      <c r="T849" s="10"/>
      <c r="AQ849" s="166"/>
    </row>
    <row r="850" spans="2:43" s="5" customFormat="1" hidden="1" outlineLevel="2" x14ac:dyDescent="0.25">
      <c r="B850" s="208" t="s">
        <v>146</v>
      </c>
      <c r="C850" s="10"/>
      <c r="D850" s="10"/>
      <c r="E850" s="10"/>
      <c r="F850" s="209">
        <v>0</v>
      </c>
      <c r="G850" s="209">
        <v>0</v>
      </c>
      <c r="H850" s="209">
        <v>0</v>
      </c>
      <c r="I850" s="209">
        <v>0</v>
      </c>
      <c r="J850" s="209">
        <v>0</v>
      </c>
      <c r="K850" s="209">
        <v>0</v>
      </c>
      <c r="L850" s="209">
        <v>0</v>
      </c>
      <c r="M850" s="209">
        <v>0</v>
      </c>
      <c r="N850" s="209">
        <v>0</v>
      </c>
      <c r="O850" s="209">
        <v>0</v>
      </c>
      <c r="P850" s="209">
        <v>0</v>
      </c>
      <c r="Q850" s="209">
        <v>0</v>
      </c>
      <c r="R850" s="121"/>
      <c r="S850" s="10"/>
      <c r="T850" s="10"/>
      <c r="AQ850" s="166"/>
    </row>
    <row r="851" spans="2:43" s="5" customFormat="1" hidden="1" outlineLevel="2" x14ac:dyDescent="0.25">
      <c r="B851" s="208" t="s">
        <v>147</v>
      </c>
      <c r="C851" s="10"/>
      <c r="D851" s="10"/>
      <c r="E851" s="10"/>
      <c r="F851" s="209">
        <v>0</v>
      </c>
      <c r="G851" s="209">
        <v>0</v>
      </c>
      <c r="H851" s="209">
        <v>0</v>
      </c>
      <c r="I851" s="209">
        <v>0</v>
      </c>
      <c r="J851" s="209">
        <v>0</v>
      </c>
      <c r="K851" s="209">
        <v>0</v>
      </c>
      <c r="L851" s="209">
        <v>0</v>
      </c>
      <c r="M851" s="209">
        <v>0</v>
      </c>
      <c r="N851" s="209">
        <v>0</v>
      </c>
      <c r="O851" s="209">
        <v>0</v>
      </c>
      <c r="P851" s="209">
        <v>0</v>
      </c>
      <c r="Q851" s="209">
        <v>0</v>
      </c>
      <c r="R851" s="121"/>
      <c r="S851" s="10"/>
      <c r="T851" s="10"/>
      <c r="AQ851" s="166"/>
    </row>
    <row r="852" spans="2:43" s="5" customFormat="1" hidden="1" outlineLevel="2" x14ac:dyDescent="0.25">
      <c r="B852" s="208" t="s">
        <v>148</v>
      </c>
      <c r="C852" s="10"/>
      <c r="D852" s="10"/>
      <c r="E852" s="10"/>
      <c r="F852" s="209">
        <v>0</v>
      </c>
      <c r="G852" s="209">
        <v>0</v>
      </c>
      <c r="H852" s="209">
        <v>0</v>
      </c>
      <c r="I852" s="209">
        <v>0</v>
      </c>
      <c r="J852" s="209">
        <v>0</v>
      </c>
      <c r="K852" s="209">
        <v>0</v>
      </c>
      <c r="L852" s="209">
        <v>0</v>
      </c>
      <c r="M852" s="209">
        <v>0</v>
      </c>
      <c r="N852" s="209">
        <v>0</v>
      </c>
      <c r="O852" s="209">
        <v>0</v>
      </c>
      <c r="P852" s="209">
        <v>0</v>
      </c>
      <c r="Q852" s="209">
        <v>0</v>
      </c>
      <c r="R852" s="121"/>
      <c r="S852" s="10"/>
      <c r="T852" s="10"/>
      <c r="AQ852" s="166"/>
    </row>
    <row r="853" spans="2:43" s="5" customFormat="1" hidden="1" outlineLevel="2" x14ac:dyDescent="0.25">
      <c r="B853" s="208" t="s">
        <v>149</v>
      </c>
      <c r="C853" s="10"/>
      <c r="D853" s="10"/>
      <c r="E853" s="10"/>
      <c r="F853" s="209">
        <v>0</v>
      </c>
      <c r="G853" s="209">
        <v>0</v>
      </c>
      <c r="H853" s="209">
        <v>0</v>
      </c>
      <c r="I853" s="209">
        <v>0</v>
      </c>
      <c r="J853" s="209">
        <v>0</v>
      </c>
      <c r="K853" s="209">
        <v>0</v>
      </c>
      <c r="L853" s="209">
        <v>0</v>
      </c>
      <c r="M853" s="209">
        <v>0</v>
      </c>
      <c r="N853" s="209">
        <v>0</v>
      </c>
      <c r="O853" s="209">
        <v>0</v>
      </c>
      <c r="P853" s="209">
        <v>0</v>
      </c>
      <c r="Q853" s="209">
        <v>0</v>
      </c>
      <c r="R853" s="121"/>
      <c r="S853" s="10"/>
      <c r="T853" s="10"/>
      <c r="AQ853" s="166"/>
    </row>
    <row r="854" spans="2:43" s="5" customFormat="1" hidden="1" outlineLevel="2" x14ac:dyDescent="0.25">
      <c r="B854" s="208" t="s">
        <v>150</v>
      </c>
      <c r="C854" s="10"/>
      <c r="D854" s="10"/>
      <c r="E854" s="10"/>
      <c r="F854" s="209">
        <v>0</v>
      </c>
      <c r="G854" s="209">
        <v>0</v>
      </c>
      <c r="H854" s="209">
        <v>0</v>
      </c>
      <c r="I854" s="209">
        <v>0</v>
      </c>
      <c r="J854" s="209">
        <v>0</v>
      </c>
      <c r="K854" s="209">
        <v>0</v>
      </c>
      <c r="L854" s="209">
        <v>0</v>
      </c>
      <c r="M854" s="209">
        <v>0</v>
      </c>
      <c r="N854" s="209">
        <v>0</v>
      </c>
      <c r="O854" s="209">
        <v>0</v>
      </c>
      <c r="P854" s="209">
        <v>0</v>
      </c>
      <c r="Q854" s="209">
        <v>0</v>
      </c>
      <c r="R854" s="121"/>
      <c r="S854" s="10"/>
      <c r="T854" s="10"/>
      <c r="AQ854" s="166"/>
    </row>
    <row r="855" spans="2:43" s="5" customFormat="1" hidden="1" outlineLevel="2" x14ac:dyDescent="0.25">
      <c r="B855" s="208" t="s">
        <v>151</v>
      </c>
      <c r="C855" s="10"/>
      <c r="D855" s="10"/>
      <c r="E855" s="10"/>
      <c r="F855" s="209">
        <v>0</v>
      </c>
      <c r="G855" s="209">
        <v>0</v>
      </c>
      <c r="H855" s="209">
        <v>0</v>
      </c>
      <c r="I855" s="209">
        <v>0</v>
      </c>
      <c r="J855" s="209">
        <v>0</v>
      </c>
      <c r="K855" s="209">
        <v>0</v>
      </c>
      <c r="L855" s="209">
        <v>0</v>
      </c>
      <c r="M855" s="209">
        <v>0</v>
      </c>
      <c r="N855" s="209">
        <v>0</v>
      </c>
      <c r="O855" s="209">
        <v>0</v>
      </c>
      <c r="P855" s="209">
        <v>0</v>
      </c>
      <c r="Q855" s="209">
        <v>0</v>
      </c>
      <c r="R855" s="121"/>
      <c r="S855" s="10"/>
      <c r="T855" s="10"/>
      <c r="AQ855" s="166"/>
    </row>
    <row r="856" spans="2:43" s="5" customFormat="1" hidden="1" outlineLevel="2" x14ac:dyDescent="0.25">
      <c r="B856" s="208" t="s">
        <v>152</v>
      </c>
      <c r="C856" s="10"/>
      <c r="D856" s="10"/>
      <c r="E856" s="10"/>
      <c r="F856" s="209">
        <v>0</v>
      </c>
      <c r="G856" s="209">
        <v>0</v>
      </c>
      <c r="H856" s="209">
        <v>0</v>
      </c>
      <c r="I856" s="209">
        <v>0</v>
      </c>
      <c r="J856" s="209">
        <v>0</v>
      </c>
      <c r="K856" s="209">
        <v>0</v>
      </c>
      <c r="L856" s="209">
        <v>0</v>
      </c>
      <c r="M856" s="209">
        <v>0</v>
      </c>
      <c r="N856" s="209">
        <v>0</v>
      </c>
      <c r="O856" s="209">
        <v>0</v>
      </c>
      <c r="P856" s="209">
        <v>0</v>
      </c>
      <c r="Q856" s="209">
        <v>0</v>
      </c>
      <c r="R856" s="121"/>
      <c r="S856" s="10"/>
      <c r="T856" s="10"/>
      <c r="AQ856" s="166"/>
    </row>
    <row r="857" spans="2:43" s="5" customFormat="1" hidden="1" outlineLevel="2" x14ac:dyDescent="0.25">
      <c r="B857" s="208" t="s">
        <v>153</v>
      </c>
      <c r="C857" s="10"/>
      <c r="D857" s="10"/>
      <c r="E857" s="10"/>
      <c r="F857" s="209">
        <v>0</v>
      </c>
      <c r="G857" s="209">
        <v>0</v>
      </c>
      <c r="H857" s="209">
        <v>0</v>
      </c>
      <c r="I857" s="209">
        <v>0</v>
      </c>
      <c r="J857" s="209">
        <v>0</v>
      </c>
      <c r="K857" s="209">
        <v>0</v>
      </c>
      <c r="L857" s="209">
        <v>0</v>
      </c>
      <c r="M857" s="209">
        <v>0</v>
      </c>
      <c r="N857" s="209">
        <v>0</v>
      </c>
      <c r="O857" s="209">
        <v>0</v>
      </c>
      <c r="P857" s="209">
        <v>0</v>
      </c>
      <c r="Q857" s="209">
        <v>0</v>
      </c>
      <c r="R857" s="121"/>
      <c r="S857" s="10"/>
      <c r="T857" s="10"/>
      <c r="AQ857" s="166"/>
    </row>
    <row r="858" spans="2:43" s="5" customFormat="1" hidden="1" outlineLevel="2" x14ac:dyDescent="0.25">
      <c r="B858" s="208" t="s">
        <v>154</v>
      </c>
      <c r="C858" s="10"/>
      <c r="D858" s="10"/>
      <c r="E858" s="10"/>
      <c r="F858" s="209">
        <v>0</v>
      </c>
      <c r="G858" s="209">
        <v>0</v>
      </c>
      <c r="H858" s="209">
        <v>0</v>
      </c>
      <c r="I858" s="209">
        <v>0</v>
      </c>
      <c r="J858" s="209">
        <v>0</v>
      </c>
      <c r="K858" s="209">
        <v>0</v>
      </c>
      <c r="L858" s="209">
        <v>0</v>
      </c>
      <c r="M858" s="209">
        <v>0</v>
      </c>
      <c r="N858" s="209">
        <v>0</v>
      </c>
      <c r="O858" s="209">
        <v>0</v>
      </c>
      <c r="P858" s="209">
        <v>0</v>
      </c>
      <c r="Q858" s="209">
        <v>0</v>
      </c>
      <c r="R858" s="121"/>
      <c r="S858" s="10"/>
      <c r="T858" s="10"/>
      <c r="AQ858" s="166"/>
    </row>
    <row r="859" spans="2:43" s="5" customFormat="1" hidden="1" outlineLevel="2" x14ac:dyDescent="0.25">
      <c r="B859" s="208" t="s">
        <v>155</v>
      </c>
      <c r="C859" s="10"/>
      <c r="D859" s="10"/>
      <c r="E859" s="10"/>
      <c r="F859" s="209">
        <v>0</v>
      </c>
      <c r="G859" s="209">
        <v>0</v>
      </c>
      <c r="H859" s="209">
        <v>0</v>
      </c>
      <c r="I859" s="209">
        <v>0</v>
      </c>
      <c r="J859" s="209">
        <v>0</v>
      </c>
      <c r="K859" s="209">
        <v>0</v>
      </c>
      <c r="L859" s="209">
        <v>0</v>
      </c>
      <c r="M859" s="209">
        <v>0</v>
      </c>
      <c r="N859" s="209">
        <v>0</v>
      </c>
      <c r="O859" s="209">
        <v>0</v>
      </c>
      <c r="P859" s="209">
        <v>0</v>
      </c>
      <c r="Q859" s="209">
        <v>0</v>
      </c>
      <c r="R859" s="121"/>
      <c r="S859" s="10"/>
      <c r="T859" s="10"/>
      <c r="AQ859" s="166"/>
    </row>
    <row r="860" spans="2:43" s="5" customFormat="1" hidden="1" outlineLevel="2" x14ac:dyDescent="0.25">
      <c r="B860" s="208" t="s">
        <v>156</v>
      </c>
      <c r="C860" s="10"/>
      <c r="D860" s="10"/>
      <c r="E860" s="10"/>
      <c r="F860" s="209">
        <v>0</v>
      </c>
      <c r="G860" s="209">
        <v>0</v>
      </c>
      <c r="H860" s="209">
        <v>0</v>
      </c>
      <c r="I860" s="209">
        <v>0</v>
      </c>
      <c r="J860" s="209">
        <v>0</v>
      </c>
      <c r="K860" s="209">
        <v>0</v>
      </c>
      <c r="L860" s="209">
        <v>0</v>
      </c>
      <c r="M860" s="209">
        <v>0</v>
      </c>
      <c r="N860" s="209">
        <v>0</v>
      </c>
      <c r="O860" s="209">
        <v>0</v>
      </c>
      <c r="P860" s="209">
        <v>0</v>
      </c>
      <c r="Q860" s="209">
        <v>0</v>
      </c>
      <c r="R860" s="121"/>
      <c r="S860" s="10"/>
      <c r="T860" s="10"/>
      <c r="AQ860" s="166"/>
    </row>
    <row r="861" spans="2:43" s="5" customFormat="1" hidden="1" outlineLevel="2" x14ac:dyDescent="0.25">
      <c r="B861" s="208" t="s">
        <v>157</v>
      </c>
      <c r="C861" s="10"/>
      <c r="D861" s="10"/>
      <c r="E861" s="10"/>
      <c r="F861" s="209">
        <v>0</v>
      </c>
      <c r="G861" s="209">
        <v>0</v>
      </c>
      <c r="H861" s="209">
        <v>0</v>
      </c>
      <c r="I861" s="209">
        <v>0</v>
      </c>
      <c r="J861" s="209">
        <v>0</v>
      </c>
      <c r="K861" s="209">
        <v>0</v>
      </c>
      <c r="L861" s="209">
        <v>0</v>
      </c>
      <c r="M861" s="209">
        <v>0</v>
      </c>
      <c r="N861" s="209">
        <v>0</v>
      </c>
      <c r="O861" s="209">
        <v>0</v>
      </c>
      <c r="P861" s="209">
        <v>0</v>
      </c>
      <c r="Q861" s="209">
        <v>0</v>
      </c>
      <c r="R861" s="121"/>
      <c r="S861" s="10"/>
      <c r="T861" s="10"/>
      <c r="AQ861" s="166"/>
    </row>
    <row r="862" spans="2:43" s="5" customFormat="1" hidden="1" outlineLevel="2" x14ac:dyDescent="0.25">
      <c r="B862" s="208" t="s">
        <v>158</v>
      </c>
      <c r="C862" s="10"/>
      <c r="D862" s="10"/>
      <c r="E862" s="10"/>
      <c r="F862" s="209">
        <v>0</v>
      </c>
      <c r="G862" s="209">
        <v>0</v>
      </c>
      <c r="H862" s="209">
        <v>0</v>
      </c>
      <c r="I862" s="209">
        <v>0</v>
      </c>
      <c r="J862" s="209">
        <v>0</v>
      </c>
      <c r="K862" s="209">
        <v>0</v>
      </c>
      <c r="L862" s="209">
        <v>0</v>
      </c>
      <c r="M862" s="209">
        <v>0</v>
      </c>
      <c r="N862" s="209">
        <v>0</v>
      </c>
      <c r="O862" s="209">
        <v>0</v>
      </c>
      <c r="P862" s="209">
        <v>0</v>
      </c>
      <c r="Q862" s="209">
        <v>0</v>
      </c>
      <c r="R862" s="121"/>
      <c r="S862" s="10"/>
      <c r="T862" s="10"/>
      <c r="AQ862" s="166"/>
    </row>
    <row r="863" spans="2:43" hidden="1" outlineLevel="1" x14ac:dyDescent="0.25">
      <c r="B863" s="210" t="s">
        <v>159</v>
      </c>
      <c r="C863" s="139"/>
      <c r="D863" s="139"/>
      <c r="E863" s="139"/>
      <c r="F863" s="211">
        <f>SUM(F823:F862)</f>
        <v>92663.14</v>
      </c>
      <c r="G863" s="211">
        <f t="shared" ref="G863:Q863" si="218">SUM(G823:G862)</f>
        <v>120848.4</v>
      </c>
      <c r="H863" s="211">
        <f t="shared" si="218"/>
        <v>0</v>
      </c>
      <c r="I863" s="211">
        <f t="shared" si="218"/>
        <v>0</v>
      </c>
      <c r="J863" s="211">
        <f t="shared" si="218"/>
        <v>0</v>
      </c>
      <c r="K863" s="211">
        <f t="shared" si="218"/>
        <v>0</v>
      </c>
      <c r="L863" s="211">
        <f t="shared" si="218"/>
        <v>0</v>
      </c>
      <c r="M863" s="211">
        <f t="shared" si="218"/>
        <v>0</v>
      </c>
      <c r="N863" s="211">
        <f t="shared" si="218"/>
        <v>0</v>
      </c>
      <c r="O863" s="211">
        <f t="shared" si="218"/>
        <v>0</v>
      </c>
      <c r="P863" s="211">
        <f t="shared" si="218"/>
        <v>0</v>
      </c>
      <c r="Q863" s="211">
        <f t="shared" si="218"/>
        <v>0</v>
      </c>
      <c r="R863" s="178"/>
      <c r="S863" s="139"/>
      <c r="T863" s="139"/>
    </row>
    <row r="864" spans="2:43" ht="4.5" hidden="1" customHeight="1" outlineLevel="1" x14ac:dyDescent="0.25">
      <c r="C864" s="139"/>
      <c r="D864" s="139"/>
      <c r="E864" s="139"/>
      <c r="R864" s="178"/>
      <c r="S864" s="139"/>
      <c r="T864" s="139"/>
    </row>
    <row r="865" spans="1:20" ht="13" hidden="1" outlineLevel="1" x14ac:dyDescent="0.3">
      <c r="A865" s="212" t="s">
        <v>160</v>
      </c>
      <c r="B865" s="5"/>
      <c r="C865" s="139"/>
      <c r="D865" s="139"/>
      <c r="E865" s="139"/>
      <c r="R865" s="178"/>
      <c r="S865" s="139"/>
      <c r="T865" s="139"/>
    </row>
    <row r="866" spans="1:20" hidden="1" outlineLevel="2" x14ac:dyDescent="0.25">
      <c r="A866" s="5"/>
      <c r="B866" s="213" t="s">
        <v>161</v>
      </c>
      <c r="C866" s="139"/>
      <c r="D866" s="139"/>
      <c r="E866" s="139"/>
      <c r="F866" s="214">
        <v>0</v>
      </c>
      <c r="G866" s="214">
        <v>0</v>
      </c>
      <c r="H866" s="214">
        <v>0</v>
      </c>
      <c r="I866" s="214">
        <v>0</v>
      </c>
      <c r="J866" s="214">
        <v>0</v>
      </c>
      <c r="K866" s="214">
        <v>0</v>
      </c>
      <c r="L866" s="214">
        <v>0</v>
      </c>
      <c r="M866" s="214">
        <v>0</v>
      </c>
      <c r="N866" s="214">
        <v>0</v>
      </c>
      <c r="O866" s="214">
        <v>0</v>
      </c>
      <c r="P866" s="214">
        <v>0</v>
      </c>
      <c r="Q866" s="214">
        <v>0</v>
      </c>
      <c r="R866" s="178"/>
      <c r="S866" s="139"/>
      <c r="T866" s="139"/>
    </row>
    <row r="867" spans="1:20" hidden="1" outlineLevel="2" x14ac:dyDescent="0.25">
      <c r="A867" s="5"/>
      <c r="B867" s="215" t="s">
        <v>162</v>
      </c>
      <c r="C867" s="139"/>
      <c r="D867" s="139"/>
      <c r="E867" s="139"/>
      <c r="F867" s="214">
        <v>0</v>
      </c>
      <c r="G867" s="214">
        <v>0</v>
      </c>
      <c r="H867" s="214">
        <v>0</v>
      </c>
      <c r="I867" s="214">
        <v>0</v>
      </c>
      <c r="J867" s="214">
        <v>0</v>
      </c>
      <c r="K867" s="214">
        <v>0</v>
      </c>
      <c r="L867" s="214">
        <v>0</v>
      </c>
      <c r="M867" s="214">
        <v>0</v>
      </c>
      <c r="N867" s="214">
        <v>0</v>
      </c>
      <c r="O867" s="214">
        <v>0</v>
      </c>
      <c r="P867" s="214">
        <v>0</v>
      </c>
      <c r="Q867" s="214">
        <v>0</v>
      </c>
      <c r="R867" s="178"/>
      <c r="S867" s="139"/>
      <c r="T867" s="139"/>
    </row>
    <row r="868" spans="1:20" hidden="1" outlineLevel="2" x14ac:dyDescent="0.25">
      <c r="A868" s="5"/>
      <c r="B868" s="215"/>
      <c r="C868" s="139"/>
      <c r="D868" s="139"/>
      <c r="E868" s="139"/>
      <c r="F868" s="214">
        <v>0</v>
      </c>
      <c r="G868" s="214">
        <v>0</v>
      </c>
      <c r="H868" s="214">
        <v>0</v>
      </c>
      <c r="I868" s="214">
        <v>0</v>
      </c>
      <c r="J868" s="214">
        <v>0</v>
      </c>
      <c r="K868" s="214">
        <v>0</v>
      </c>
      <c r="L868" s="214">
        <v>0</v>
      </c>
      <c r="M868" s="214">
        <v>0</v>
      </c>
      <c r="N868" s="214">
        <v>0</v>
      </c>
      <c r="O868" s="214">
        <v>0</v>
      </c>
      <c r="P868" s="214">
        <v>0</v>
      </c>
      <c r="Q868" s="214">
        <v>0</v>
      </c>
      <c r="R868" s="178"/>
      <c r="S868" s="139"/>
      <c r="T868" s="139"/>
    </row>
    <row r="869" spans="1:20" hidden="1" outlineLevel="2" x14ac:dyDescent="0.25">
      <c r="A869" s="5"/>
      <c r="B869" s="215"/>
      <c r="C869" s="139"/>
      <c r="D869" s="139"/>
      <c r="E869" s="139"/>
      <c r="F869" s="214">
        <v>0</v>
      </c>
      <c r="G869" s="214">
        <v>0</v>
      </c>
      <c r="H869" s="214">
        <v>0</v>
      </c>
      <c r="I869" s="214">
        <v>0</v>
      </c>
      <c r="J869" s="214">
        <v>0</v>
      </c>
      <c r="K869" s="214">
        <v>0</v>
      </c>
      <c r="L869" s="214">
        <v>0</v>
      </c>
      <c r="M869" s="214">
        <v>0</v>
      </c>
      <c r="N869" s="214">
        <v>0</v>
      </c>
      <c r="O869" s="214">
        <v>0</v>
      </c>
      <c r="P869" s="214">
        <v>0</v>
      </c>
      <c r="Q869" s="214">
        <v>0</v>
      </c>
      <c r="R869" s="178"/>
      <c r="S869" s="139"/>
      <c r="T869" s="139"/>
    </row>
    <row r="870" spans="1:20" hidden="1" outlineLevel="2" x14ac:dyDescent="0.25">
      <c r="A870" s="5"/>
      <c r="B870" s="215" t="s">
        <v>163</v>
      </c>
      <c r="C870" s="139"/>
      <c r="D870" s="139"/>
      <c r="E870" s="139"/>
      <c r="F870" s="214">
        <v>0</v>
      </c>
      <c r="G870" s="214">
        <v>0</v>
      </c>
      <c r="H870" s="214">
        <v>0</v>
      </c>
      <c r="I870" s="214">
        <v>0</v>
      </c>
      <c r="J870" s="214">
        <v>0</v>
      </c>
      <c r="K870" s="214">
        <v>0</v>
      </c>
      <c r="L870" s="214">
        <v>0</v>
      </c>
      <c r="M870" s="214">
        <v>0</v>
      </c>
      <c r="N870" s="214">
        <v>0</v>
      </c>
      <c r="O870" s="214">
        <v>0</v>
      </c>
      <c r="P870" s="214">
        <v>0</v>
      </c>
      <c r="Q870" s="214">
        <v>0</v>
      </c>
      <c r="R870" s="178"/>
      <c r="S870" s="139"/>
      <c r="T870" s="139"/>
    </row>
    <row r="871" spans="1:20" hidden="1" outlineLevel="2" x14ac:dyDescent="0.25">
      <c r="A871" s="5"/>
      <c r="B871" s="215" t="s">
        <v>164</v>
      </c>
      <c r="C871" s="139"/>
      <c r="D871" s="139"/>
      <c r="E871" s="139"/>
      <c r="F871" s="214">
        <v>0</v>
      </c>
      <c r="G871" s="214">
        <v>0</v>
      </c>
      <c r="H871" s="214">
        <v>0</v>
      </c>
      <c r="I871" s="214">
        <v>0</v>
      </c>
      <c r="J871" s="214">
        <v>0</v>
      </c>
      <c r="K871" s="214">
        <v>0</v>
      </c>
      <c r="L871" s="214">
        <v>0</v>
      </c>
      <c r="M871" s="214">
        <v>0</v>
      </c>
      <c r="N871" s="214">
        <v>0</v>
      </c>
      <c r="O871" s="214">
        <v>0</v>
      </c>
      <c r="P871" s="214">
        <v>0</v>
      </c>
      <c r="Q871" s="214">
        <v>0</v>
      </c>
      <c r="R871" s="178"/>
      <c r="S871" s="139"/>
      <c r="T871" s="139"/>
    </row>
    <row r="872" spans="1:20" hidden="1" outlineLevel="2" x14ac:dyDescent="0.25">
      <c r="A872" s="5"/>
      <c r="B872" s="215" t="s">
        <v>165</v>
      </c>
      <c r="C872" s="139"/>
      <c r="D872" s="139"/>
      <c r="E872" s="139"/>
      <c r="F872" s="214">
        <v>0</v>
      </c>
      <c r="G872" s="214">
        <v>0</v>
      </c>
      <c r="H872" s="214">
        <v>0</v>
      </c>
      <c r="I872" s="214">
        <v>0</v>
      </c>
      <c r="J872" s="214">
        <v>0</v>
      </c>
      <c r="K872" s="214">
        <v>0</v>
      </c>
      <c r="L872" s="214">
        <v>0</v>
      </c>
      <c r="M872" s="214">
        <v>0</v>
      </c>
      <c r="N872" s="214">
        <v>0</v>
      </c>
      <c r="O872" s="214">
        <v>0</v>
      </c>
      <c r="P872" s="214">
        <v>0</v>
      </c>
      <c r="Q872" s="214">
        <v>0</v>
      </c>
      <c r="R872" s="178"/>
      <c r="S872" s="139"/>
      <c r="T872" s="139"/>
    </row>
    <row r="873" spans="1:20" hidden="1" outlineLevel="2" x14ac:dyDescent="0.25">
      <c r="A873" s="5"/>
      <c r="B873" s="213" t="s">
        <v>166</v>
      </c>
      <c r="C873" s="139"/>
      <c r="D873" s="139"/>
      <c r="E873" s="139"/>
      <c r="F873" s="214">
        <v>0</v>
      </c>
      <c r="G873" s="214">
        <v>0</v>
      </c>
      <c r="H873" s="214">
        <v>0</v>
      </c>
      <c r="I873" s="214">
        <v>0</v>
      </c>
      <c r="J873" s="214">
        <v>0</v>
      </c>
      <c r="K873" s="214">
        <v>0</v>
      </c>
      <c r="L873" s="214">
        <v>0</v>
      </c>
      <c r="M873" s="214">
        <v>0</v>
      </c>
      <c r="N873" s="214">
        <v>0</v>
      </c>
      <c r="O873" s="214">
        <v>0</v>
      </c>
      <c r="P873" s="214">
        <v>0</v>
      </c>
      <c r="Q873" s="214">
        <v>0</v>
      </c>
      <c r="R873" s="178"/>
      <c r="S873" s="139"/>
      <c r="T873" s="139"/>
    </row>
    <row r="874" spans="1:20" hidden="1" outlineLevel="2" x14ac:dyDescent="0.25">
      <c r="A874" s="5"/>
      <c r="B874" s="213" t="s">
        <v>167</v>
      </c>
      <c r="C874" s="139"/>
      <c r="D874" s="139"/>
      <c r="E874" s="139"/>
      <c r="F874" s="214">
        <v>0</v>
      </c>
      <c r="G874" s="214">
        <v>0</v>
      </c>
      <c r="H874" s="214">
        <v>0</v>
      </c>
      <c r="I874" s="214">
        <v>0</v>
      </c>
      <c r="J874" s="214">
        <v>0</v>
      </c>
      <c r="K874" s="214">
        <v>0</v>
      </c>
      <c r="L874" s="214">
        <v>0</v>
      </c>
      <c r="M874" s="214">
        <v>0</v>
      </c>
      <c r="N874" s="214">
        <v>0</v>
      </c>
      <c r="O874" s="214">
        <v>0</v>
      </c>
      <c r="P874" s="214">
        <v>0</v>
      </c>
      <c r="Q874" s="214">
        <v>0</v>
      </c>
      <c r="R874" s="178"/>
      <c r="S874" s="139"/>
      <c r="T874" s="139"/>
    </row>
    <row r="875" spans="1:20" hidden="1" outlineLevel="2" x14ac:dyDescent="0.25">
      <c r="A875" s="5"/>
      <c r="B875" s="213" t="s">
        <v>168</v>
      </c>
      <c r="C875" s="139"/>
      <c r="D875" s="139"/>
      <c r="E875" s="139"/>
      <c r="F875" s="214">
        <v>0</v>
      </c>
      <c r="G875" s="214">
        <v>0</v>
      </c>
      <c r="H875" s="214">
        <v>0</v>
      </c>
      <c r="I875" s="214">
        <v>0</v>
      </c>
      <c r="J875" s="214">
        <v>0</v>
      </c>
      <c r="K875" s="214">
        <v>0</v>
      </c>
      <c r="L875" s="214">
        <v>0</v>
      </c>
      <c r="M875" s="214">
        <v>0</v>
      </c>
      <c r="N875" s="214">
        <v>0</v>
      </c>
      <c r="O875" s="214">
        <v>0</v>
      </c>
      <c r="P875" s="214">
        <v>0</v>
      </c>
      <c r="Q875" s="214">
        <v>0</v>
      </c>
      <c r="R875" s="178"/>
      <c r="S875" s="139"/>
      <c r="T875" s="139"/>
    </row>
    <row r="876" spans="1:20" hidden="1" outlineLevel="2" x14ac:dyDescent="0.25">
      <c r="A876" s="5"/>
      <c r="B876" s="213" t="s">
        <v>169</v>
      </c>
      <c r="C876" s="139"/>
      <c r="D876" s="139"/>
      <c r="E876" s="139"/>
      <c r="F876" s="214">
        <v>0</v>
      </c>
      <c r="G876" s="214">
        <v>0</v>
      </c>
      <c r="H876" s="214">
        <v>0</v>
      </c>
      <c r="I876" s="214">
        <v>0</v>
      </c>
      <c r="J876" s="214">
        <v>0</v>
      </c>
      <c r="K876" s="214">
        <v>0</v>
      </c>
      <c r="L876" s="214">
        <v>0</v>
      </c>
      <c r="M876" s="214">
        <v>0</v>
      </c>
      <c r="N876" s="214">
        <v>0</v>
      </c>
      <c r="O876" s="214">
        <v>0</v>
      </c>
      <c r="P876" s="214">
        <v>0</v>
      </c>
      <c r="Q876" s="214">
        <v>0</v>
      </c>
      <c r="R876" s="178"/>
      <c r="S876" s="139"/>
      <c r="T876" s="139"/>
    </row>
    <row r="877" spans="1:20" hidden="1" outlineLevel="2" x14ac:dyDescent="0.25">
      <c r="A877" s="5"/>
      <c r="B877" s="213" t="s">
        <v>170</v>
      </c>
      <c r="C877" s="139"/>
      <c r="D877" s="139"/>
      <c r="E877" s="139"/>
      <c r="F877" s="214">
        <v>0</v>
      </c>
      <c r="G877" s="214">
        <v>0</v>
      </c>
      <c r="H877" s="214">
        <v>0</v>
      </c>
      <c r="I877" s="214">
        <v>0</v>
      </c>
      <c r="J877" s="214">
        <v>0</v>
      </c>
      <c r="K877" s="214">
        <v>0</v>
      </c>
      <c r="L877" s="214">
        <v>0</v>
      </c>
      <c r="M877" s="214">
        <v>0</v>
      </c>
      <c r="N877" s="214">
        <v>0</v>
      </c>
      <c r="O877" s="214">
        <v>0</v>
      </c>
      <c r="P877" s="214">
        <v>0</v>
      </c>
      <c r="Q877" s="214">
        <v>0</v>
      </c>
      <c r="R877" s="178"/>
      <c r="S877" s="139"/>
      <c r="T877" s="139"/>
    </row>
    <row r="878" spans="1:20" hidden="1" outlineLevel="2" x14ac:dyDescent="0.25">
      <c r="A878" s="5"/>
      <c r="B878" s="213" t="s">
        <v>171</v>
      </c>
      <c r="C878" s="139"/>
      <c r="D878" s="139"/>
      <c r="E878" s="139"/>
      <c r="F878" s="214">
        <v>0</v>
      </c>
      <c r="G878" s="214">
        <v>0</v>
      </c>
      <c r="H878" s="214">
        <v>0</v>
      </c>
      <c r="I878" s="214">
        <v>0</v>
      </c>
      <c r="J878" s="214">
        <v>0</v>
      </c>
      <c r="K878" s="214">
        <v>0</v>
      </c>
      <c r="L878" s="214">
        <v>0</v>
      </c>
      <c r="M878" s="214">
        <v>0</v>
      </c>
      <c r="N878" s="214">
        <v>0</v>
      </c>
      <c r="O878" s="214">
        <v>0</v>
      </c>
      <c r="P878" s="214">
        <v>0</v>
      </c>
      <c r="Q878" s="214">
        <v>0</v>
      </c>
      <c r="R878" s="178"/>
      <c r="S878" s="139"/>
      <c r="T878" s="139"/>
    </row>
    <row r="879" spans="1:20" hidden="1" outlineLevel="2" x14ac:dyDescent="0.25">
      <c r="A879" s="5"/>
      <c r="B879" s="213" t="s">
        <v>172</v>
      </c>
      <c r="C879" s="139"/>
      <c r="D879" s="139"/>
      <c r="E879" s="139"/>
      <c r="F879" s="214">
        <v>0</v>
      </c>
      <c r="G879" s="214">
        <v>0</v>
      </c>
      <c r="H879" s="214">
        <v>0</v>
      </c>
      <c r="I879" s="214">
        <v>0</v>
      </c>
      <c r="J879" s="214">
        <v>0</v>
      </c>
      <c r="K879" s="214">
        <v>0</v>
      </c>
      <c r="L879" s="214">
        <v>0</v>
      </c>
      <c r="M879" s="214">
        <v>0</v>
      </c>
      <c r="N879" s="214">
        <v>0</v>
      </c>
      <c r="O879" s="214">
        <v>0</v>
      </c>
      <c r="P879" s="214">
        <v>0</v>
      </c>
      <c r="Q879" s="214">
        <v>0</v>
      </c>
      <c r="R879" s="178"/>
      <c r="S879" s="139"/>
      <c r="T879" s="139"/>
    </row>
    <row r="880" spans="1:20" hidden="1" outlineLevel="2" x14ac:dyDescent="0.25">
      <c r="A880" s="5"/>
      <c r="B880" s="213" t="s">
        <v>173</v>
      </c>
      <c r="C880" s="139"/>
      <c r="D880" s="139"/>
      <c r="E880" s="139"/>
      <c r="F880" s="214">
        <v>0</v>
      </c>
      <c r="G880" s="214">
        <v>0</v>
      </c>
      <c r="H880" s="214">
        <v>0</v>
      </c>
      <c r="I880" s="214">
        <v>0</v>
      </c>
      <c r="J880" s="214">
        <v>0</v>
      </c>
      <c r="K880" s="214">
        <v>0</v>
      </c>
      <c r="L880" s="214">
        <v>0</v>
      </c>
      <c r="M880" s="214">
        <v>0</v>
      </c>
      <c r="N880" s="214">
        <v>0</v>
      </c>
      <c r="O880" s="214">
        <v>0</v>
      </c>
      <c r="P880" s="214">
        <v>0</v>
      </c>
      <c r="Q880" s="214">
        <v>0</v>
      </c>
      <c r="R880" s="178"/>
      <c r="S880" s="139"/>
      <c r="T880" s="139"/>
    </row>
    <row r="881" spans="1:20" hidden="1" outlineLevel="2" x14ac:dyDescent="0.25">
      <c r="A881" s="5"/>
      <c r="B881" s="213" t="s">
        <v>174</v>
      </c>
      <c r="C881" s="139"/>
      <c r="D881" s="139"/>
      <c r="E881" s="139"/>
      <c r="F881" s="214">
        <v>0</v>
      </c>
      <c r="G881" s="214">
        <v>0</v>
      </c>
      <c r="H881" s="214">
        <v>0</v>
      </c>
      <c r="I881" s="214">
        <v>0</v>
      </c>
      <c r="J881" s="214">
        <v>0</v>
      </c>
      <c r="K881" s="214">
        <v>0</v>
      </c>
      <c r="L881" s="214">
        <v>0</v>
      </c>
      <c r="M881" s="214">
        <v>0</v>
      </c>
      <c r="N881" s="214">
        <v>0</v>
      </c>
      <c r="O881" s="214">
        <v>0</v>
      </c>
      <c r="P881" s="214">
        <v>0</v>
      </c>
      <c r="Q881" s="214">
        <v>0</v>
      </c>
      <c r="R881" s="178"/>
      <c r="S881" s="139"/>
      <c r="T881" s="139"/>
    </row>
    <row r="882" spans="1:20" hidden="1" outlineLevel="2" x14ac:dyDescent="0.25">
      <c r="A882" s="5"/>
      <c r="B882" s="213" t="s">
        <v>175</v>
      </c>
      <c r="C882" s="139"/>
      <c r="D882" s="139"/>
      <c r="E882" s="139"/>
      <c r="F882" s="214">
        <v>0</v>
      </c>
      <c r="G882" s="214">
        <v>0</v>
      </c>
      <c r="H882" s="214">
        <v>0</v>
      </c>
      <c r="I882" s="214">
        <v>0</v>
      </c>
      <c r="J882" s="214">
        <v>0</v>
      </c>
      <c r="K882" s="214">
        <v>0</v>
      </c>
      <c r="L882" s="214">
        <v>0</v>
      </c>
      <c r="M882" s="214">
        <v>0</v>
      </c>
      <c r="N882" s="214">
        <v>0</v>
      </c>
      <c r="O882" s="214">
        <v>0</v>
      </c>
      <c r="P882" s="214">
        <v>0</v>
      </c>
      <c r="Q882" s="214">
        <v>0</v>
      </c>
      <c r="R882" s="178"/>
      <c r="S882" s="139"/>
      <c r="T882" s="139"/>
    </row>
    <row r="883" spans="1:20" hidden="1" outlineLevel="2" x14ac:dyDescent="0.25">
      <c r="A883" s="5"/>
      <c r="B883" s="213" t="s">
        <v>176</v>
      </c>
      <c r="C883" s="139"/>
      <c r="D883" s="139"/>
      <c r="E883" s="139"/>
      <c r="F883" s="214">
        <v>-4731.5100000000093</v>
      </c>
      <c r="G883" s="214">
        <v>-697979.59</v>
      </c>
      <c r="H883" s="214">
        <v>0</v>
      </c>
      <c r="I883" s="214">
        <v>0</v>
      </c>
      <c r="J883" s="214">
        <v>0</v>
      </c>
      <c r="K883" s="214">
        <v>0</v>
      </c>
      <c r="L883" s="214">
        <v>0</v>
      </c>
      <c r="M883" s="214">
        <v>0</v>
      </c>
      <c r="N883" s="214">
        <v>0</v>
      </c>
      <c r="O883" s="214">
        <v>0</v>
      </c>
      <c r="P883" s="214">
        <v>0</v>
      </c>
      <c r="Q883" s="214">
        <v>0</v>
      </c>
      <c r="R883" s="178"/>
      <c r="S883" s="139"/>
      <c r="T883" s="139"/>
    </row>
    <row r="884" spans="1:20" hidden="1" outlineLevel="2" x14ac:dyDescent="0.25">
      <c r="A884" s="5"/>
      <c r="B884" s="213" t="s">
        <v>177</v>
      </c>
      <c r="C884" s="139"/>
      <c r="D884" s="139"/>
      <c r="E884" s="139"/>
      <c r="F884" s="214">
        <v>0</v>
      </c>
      <c r="G884" s="214">
        <v>2254.67</v>
      </c>
      <c r="H884" s="214">
        <v>0</v>
      </c>
      <c r="I884" s="214">
        <v>0</v>
      </c>
      <c r="J884" s="214">
        <v>0</v>
      </c>
      <c r="K884" s="214">
        <v>0</v>
      </c>
      <c r="L884" s="214">
        <v>0</v>
      </c>
      <c r="M884" s="214">
        <v>0</v>
      </c>
      <c r="N884" s="214">
        <v>0</v>
      </c>
      <c r="O884" s="214">
        <v>0</v>
      </c>
      <c r="P884" s="214">
        <v>0</v>
      </c>
      <c r="Q884" s="214">
        <v>0</v>
      </c>
      <c r="R884" s="178"/>
      <c r="S884" s="139"/>
      <c r="T884" s="139"/>
    </row>
    <row r="885" spans="1:20" hidden="1" outlineLevel="2" x14ac:dyDescent="0.25">
      <c r="A885" s="5"/>
      <c r="B885" s="213" t="s">
        <v>178</v>
      </c>
      <c r="C885" s="139"/>
      <c r="D885" s="139"/>
      <c r="E885" s="139"/>
      <c r="F885" s="214">
        <v>0</v>
      </c>
      <c r="G885" s="214">
        <v>0</v>
      </c>
      <c r="H885" s="214">
        <v>0</v>
      </c>
      <c r="I885" s="214">
        <v>0</v>
      </c>
      <c r="J885" s="214">
        <v>0</v>
      </c>
      <c r="K885" s="214">
        <v>0</v>
      </c>
      <c r="L885" s="214">
        <v>0</v>
      </c>
      <c r="M885" s="214">
        <v>0</v>
      </c>
      <c r="N885" s="214">
        <v>0</v>
      </c>
      <c r="O885" s="214">
        <v>0</v>
      </c>
      <c r="P885" s="214">
        <v>0</v>
      </c>
      <c r="Q885" s="214">
        <v>0</v>
      </c>
      <c r="R885" s="178"/>
      <c r="S885" s="139"/>
      <c r="T885" s="139"/>
    </row>
    <row r="886" spans="1:20" hidden="1" outlineLevel="2" x14ac:dyDescent="0.25">
      <c r="A886" s="5"/>
      <c r="B886" s="213" t="s">
        <v>179</v>
      </c>
      <c r="C886" s="139"/>
      <c r="D886" s="139"/>
      <c r="E886" s="139"/>
      <c r="F886" s="214">
        <v>0</v>
      </c>
      <c r="G886" s="214">
        <v>503.88</v>
      </c>
      <c r="H886" s="214">
        <v>0</v>
      </c>
      <c r="I886" s="214">
        <v>0</v>
      </c>
      <c r="J886" s="214">
        <v>0</v>
      </c>
      <c r="K886" s="214">
        <v>0</v>
      </c>
      <c r="L886" s="214">
        <v>0</v>
      </c>
      <c r="M886" s="214">
        <v>0</v>
      </c>
      <c r="N886" s="214">
        <v>0</v>
      </c>
      <c r="O886" s="214">
        <v>0</v>
      </c>
      <c r="P886" s="214">
        <v>0</v>
      </c>
      <c r="Q886" s="214">
        <v>0</v>
      </c>
      <c r="R886" s="178"/>
      <c r="S886" s="139"/>
      <c r="T886" s="139"/>
    </row>
    <row r="887" spans="1:20" hidden="1" outlineLevel="2" x14ac:dyDescent="0.25">
      <c r="A887" s="5"/>
      <c r="B887" s="213" t="s">
        <v>180</v>
      </c>
      <c r="C887" s="139"/>
      <c r="D887" s="139"/>
      <c r="E887" s="139"/>
      <c r="F887" s="214">
        <v>0</v>
      </c>
      <c r="G887" s="214">
        <v>0</v>
      </c>
      <c r="H887" s="214">
        <v>0</v>
      </c>
      <c r="I887" s="214">
        <v>0</v>
      </c>
      <c r="J887" s="214">
        <v>0</v>
      </c>
      <c r="K887" s="214">
        <v>0</v>
      </c>
      <c r="L887" s="214">
        <v>0</v>
      </c>
      <c r="M887" s="214">
        <v>0</v>
      </c>
      <c r="N887" s="214">
        <v>0</v>
      </c>
      <c r="O887" s="214">
        <v>0</v>
      </c>
      <c r="P887" s="214">
        <v>0</v>
      </c>
      <c r="Q887" s="214">
        <v>0</v>
      </c>
      <c r="R887" s="178"/>
      <c r="S887" s="139"/>
      <c r="T887" s="139"/>
    </row>
    <row r="888" spans="1:20" hidden="1" outlineLevel="2" x14ac:dyDescent="0.25">
      <c r="A888" s="5"/>
      <c r="B888" s="213" t="s">
        <v>181</v>
      </c>
      <c r="C888" s="139"/>
      <c r="D888" s="139"/>
      <c r="E888" s="139"/>
      <c r="F888" s="214">
        <v>0</v>
      </c>
      <c r="G888" s="214">
        <v>0</v>
      </c>
      <c r="H888" s="214">
        <v>0</v>
      </c>
      <c r="I888" s="214">
        <v>0</v>
      </c>
      <c r="J888" s="214">
        <v>0</v>
      </c>
      <c r="K888" s="214">
        <v>0</v>
      </c>
      <c r="L888" s="214">
        <v>0</v>
      </c>
      <c r="M888" s="214">
        <v>0</v>
      </c>
      <c r="N888" s="214">
        <v>0</v>
      </c>
      <c r="O888" s="214">
        <v>0</v>
      </c>
      <c r="P888" s="214">
        <v>0</v>
      </c>
      <c r="Q888" s="214">
        <v>0</v>
      </c>
      <c r="R888" s="178"/>
      <c r="S888" s="139"/>
      <c r="T888" s="139"/>
    </row>
    <row r="889" spans="1:20" hidden="1" outlineLevel="2" x14ac:dyDescent="0.25">
      <c r="A889" s="5"/>
      <c r="B889" s="213" t="s">
        <v>182</v>
      </c>
      <c r="C889" s="139"/>
      <c r="D889" s="139"/>
      <c r="E889" s="139"/>
      <c r="F889" s="214">
        <v>0</v>
      </c>
      <c r="G889" s="214">
        <v>0</v>
      </c>
      <c r="H889" s="214">
        <v>0</v>
      </c>
      <c r="I889" s="214">
        <v>0</v>
      </c>
      <c r="J889" s="214">
        <v>0</v>
      </c>
      <c r="K889" s="214">
        <v>0</v>
      </c>
      <c r="L889" s="214">
        <v>0</v>
      </c>
      <c r="M889" s="214">
        <v>0</v>
      </c>
      <c r="N889" s="214">
        <v>0</v>
      </c>
      <c r="O889" s="214">
        <v>0</v>
      </c>
      <c r="P889" s="214">
        <v>0</v>
      </c>
      <c r="Q889" s="214">
        <v>0</v>
      </c>
      <c r="R889" s="178"/>
      <c r="S889" s="139"/>
      <c r="T889" s="139"/>
    </row>
    <row r="890" spans="1:20" hidden="1" outlineLevel="2" x14ac:dyDescent="0.25">
      <c r="A890" s="5"/>
      <c r="B890" s="213" t="s">
        <v>183</v>
      </c>
      <c r="C890" s="139"/>
      <c r="D890" s="139"/>
      <c r="E890" s="139"/>
      <c r="F890" s="214">
        <v>0</v>
      </c>
      <c r="G890" s="214">
        <v>0</v>
      </c>
      <c r="H890" s="214">
        <v>0</v>
      </c>
      <c r="I890" s="214">
        <v>0</v>
      </c>
      <c r="J890" s="214">
        <v>0</v>
      </c>
      <c r="K890" s="214">
        <v>0</v>
      </c>
      <c r="L890" s="214">
        <v>0</v>
      </c>
      <c r="M890" s="214">
        <v>0</v>
      </c>
      <c r="N890" s="214">
        <v>0</v>
      </c>
      <c r="O890" s="214">
        <v>0</v>
      </c>
      <c r="P890" s="214">
        <v>0</v>
      </c>
      <c r="Q890" s="214">
        <v>0</v>
      </c>
      <c r="R890" s="178"/>
      <c r="S890" s="139"/>
      <c r="T890" s="139"/>
    </row>
    <row r="891" spans="1:20" hidden="1" outlineLevel="2" x14ac:dyDescent="0.25">
      <c r="A891" s="5"/>
      <c r="B891" s="213" t="s">
        <v>184</v>
      </c>
      <c r="C891" s="139"/>
      <c r="D891" s="139"/>
      <c r="E891" s="139"/>
      <c r="F891" s="214">
        <v>0</v>
      </c>
      <c r="G891" s="214">
        <v>0</v>
      </c>
      <c r="H891" s="214">
        <v>0</v>
      </c>
      <c r="I891" s="214">
        <v>0</v>
      </c>
      <c r="J891" s="214">
        <v>0</v>
      </c>
      <c r="K891" s="214">
        <v>0</v>
      </c>
      <c r="L891" s="214">
        <v>0</v>
      </c>
      <c r="M891" s="214">
        <v>0</v>
      </c>
      <c r="N891" s="214">
        <v>0</v>
      </c>
      <c r="O891" s="214">
        <v>0</v>
      </c>
      <c r="P891" s="214">
        <v>0</v>
      </c>
      <c r="Q891" s="214">
        <v>0</v>
      </c>
      <c r="R891" s="178"/>
      <c r="S891" s="139"/>
      <c r="T891" s="139"/>
    </row>
    <row r="892" spans="1:20" hidden="1" outlineLevel="2" x14ac:dyDescent="0.25">
      <c r="A892" s="5"/>
      <c r="B892" s="213" t="s">
        <v>185</v>
      </c>
      <c r="C892" s="139"/>
      <c r="D892" s="139"/>
      <c r="E892" s="139"/>
      <c r="F892" s="214">
        <v>0</v>
      </c>
      <c r="G892" s="214">
        <v>0</v>
      </c>
      <c r="H892" s="214">
        <v>0</v>
      </c>
      <c r="I892" s="214">
        <v>0</v>
      </c>
      <c r="J892" s="214">
        <v>0</v>
      </c>
      <c r="K892" s="214">
        <v>0</v>
      </c>
      <c r="L892" s="214">
        <v>0</v>
      </c>
      <c r="M892" s="214">
        <v>0</v>
      </c>
      <c r="N892" s="214">
        <v>0</v>
      </c>
      <c r="O892" s="214">
        <v>0</v>
      </c>
      <c r="P892" s="214">
        <v>0</v>
      </c>
      <c r="Q892" s="214">
        <v>0</v>
      </c>
      <c r="R892" s="178"/>
      <c r="S892" s="139"/>
      <c r="T892" s="139"/>
    </row>
    <row r="893" spans="1:20" hidden="1" outlineLevel="2" x14ac:dyDescent="0.25">
      <c r="A893" s="5"/>
      <c r="B893" s="213" t="s">
        <v>186</v>
      </c>
      <c r="C893" s="139"/>
      <c r="D893" s="139"/>
      <c r="E893" s="139"/>
      <c r="F893" s="214">
        <v>0</v>
      </c>
      <c r="G893" s="214">
        <v>-14120.98</v>
      </c>
      <c r="H893" s="214">
        <v>0</v>
      </c>
      <c r="I893" s="214">
        <v>0</v>
      </c>
      <c r="J893" s="214">
        <v>0</v>
      </c>
      <c r="K893" s="214">
        <v>0</v>
      </c>
      <c r="L893" s="214">
        <v>0</v>
      </c>
      <c r="M893" s="214">
        <v>0</v>
      </c>
      <c r="N893" s="214">
        <v>0</v>
      </c>
      <c r="O893" s="214">
        <v>0</v>
      </c>
      <c r="P893" s="214">
        <v>0</v>
      </c>
      <c r="Q893" s="214">
        <v>0</v>
      </c>
      <c r="R893" s="178"/>
      <c r="S893" s="139"/>
      <c r="T893" s="139"/>
    </row>
    <row r="894" spans="1:20" hidden="1" outlineLevel="2" x14ac:dyDescent="0.25">
      <c r="A894" s="5"/>
      <c r="B894" s="213" t="s">
        <v>187</v>
      </c>
      <c r="C894" s="139"/>
      <c r="D894" s="139"/>
      <c r="E894" s="139"/>
      <c r="F894" s="214">
        <v>0</v>
      </c>
      <c r="G894" s="214">
        <v>0</v>
      </c>
      <c r="H894" s="214">
        <v>0</v>
      </c>
      <c r="I894" s="214">
        <v>0</v>
      </c>
      <c r="J894" s="214">
        <v>0</v>
      </c>
      <c r="K894" s="214">
        <v>0</v>
      </c>
      <c r="L894" s="214">
        <v>0</v>
      </c>
      <c r="M894" s="214">
        <v>0</v>
      </c>
      <c r="N894" s="214">
        <v>0</v>
      </c>
      <c r="O894" s="214">
        <v>0</v>
      </c>
      <c r="P894" s="214">
        <v>0</v>
      </c>
      <c r="Q894" s="214">
        <v>0</v>
      </c>
      <c r="R894" s="178"/>
      <c r="S894" s="139"/>
      <c r="T894" s="139"/>
    </row>
    <row r="895" spans="1:20" hidden="1" outlineLevel="2" x14ac:dyDescent="0.25">
      <c r="A895" s="5"/>
      <c r="B895" s="213" t="s">
        <v>188</v>
      </c>
      <c r="C895" s="139"/>
      <c r="D895" s="139"/>
      <c r="E895" s="139"/>
      <c r="F895" s="214">
        <v>0</v>
      </c>
      <c r="G895" s="214">
        <v>0</v>
      </c>
      <c r="H895" s="214">
        <v>0</v>
      </c>
      <c r="I895" s="214">
        <v>0</v>
      </c>
      <c r="J895" s="214">
        <v>0</v>
      </c>
      <c r="K895" s="214">
        <v>0</v>
      </c>
      <c r="L895" s="214">
        <v>0</v>
      </c>
      <c r="M895" s="214">
        <v>0</v>
      </c>
      <c r="N895" s="214">
        <v>0</v>
      </c>
      <c r="O895" s="214">
        <v>0</v>
      </c>
      <c r="P895" s="214">
        <v>0</v>
      </c>
      <c r="Q895" s="214">
        <v>0</v>
      </c>
      <c r="R895" s="178"/>
      <c r="S895" s="139"/>
      <c r="T895" s="139"/>
    </row>
    <row r="896" spans="1:20" hidden="1" outlineLevel="2" x14ac:dyDescent="0.25">
      <c r="A896" s="5"/>
      <c r="B896" s="213" t="s">
        <v>189</v>
      </c>
      <c r="C896" s="139"/>
      <c r="D896" s="139"/>
      <c r="E896" s="139"/>
      <c r="F896" s="214">
        <v>0</v>
      </c>
      <c r="G896" s="214">
        <v>0</v>
      </c>
      <c r="H896" s="214">
        <v>0</v>
      </c>
      <c r="I896" s="214">
        <v>0</v>
      </c>
      <c r="J896" s="214">
        <v>0</v>
      </c>
      <c r="K896" s="214">
        <v>0</v>
      </c>
      <c r="L896" s="214">
        <v>0</v>
      </c>
      <c r="M896" s="214">
        <v>0</v>
      </c>
      <c r="N896" s="214">
        <v>0</v>
      </c>
      <c r="O896" s="214">
        <v>0</v>
      </c>
      <c r="P896" s="214">
        <v>0</v>
      </c>
      <c r="Q896" s="214">
        <v>0</v>
      </c>
      <c r="R896" s="178"/>
      <c r="S896" s="139"/>
      <c r="T896" s="139"/>
    </row>
    <row r="897" spans="1:20" hidden="1" outlineLevel="2" x14ac:dyDescent="0.25">
      <c r="A897" s="5"/>
      <c r="B897" s="213" t="s">
        <v>190</v>
      </c>
      <c r="C897" s="139"/>
      <c r="D897" s="139"/>
      <c r="E897" s="139"/>
      <c r="F897" s="214">
        <v>0</v>
      </c>
      <c r="G897" s="214">
        <v>0</v>
      </c>
      <c r="H897" s="214">
        <v>0</v>
      </c>
      <c r="I897" s="214">
        <v>0</v>
      </c>
      <c r="J897" s="214">
        <v>0</v>
      </c>
      <c r="K897" s="214">
        <v>0</v>
      </c>
      <c r="L897" s="214">
        <v>0</v>
      </c>
      <c r="M897" s="214">
        <v>0</v>
      </c>
      <c r="N897" s="214">
        <v>0</v>
      </c>
      <c r="O897" s="214">
        <v>0</v>
      </c>
      <c r="P897" s="214">
        <v>0</v>
      </c>
      <c r="Q897" s="214">
        <v>0</v>
      </c>
      <c r="R897" s="178"/>
      <c r="S897" s="139"/>
      <c r="T897" s="139"/>
    </row>
    <row r="898" spans="1:20" hidden="1" outlineLevel="2" x14ac:dyDescent="0.25">
      <c r="A898" s="5"/>
      <c r="B898" s="213" t="s">
        <v>191</v>
      </c>
      <c r="C898" s="139"/>
      <c r="D898" s="139"/>
      <c r="E898" s="139"/>
      <c r="F898" s="214">
        <v>0</v>
      </c>
      <c r="G898" s="214">
        <v>0</v>
      </c>
      <c r="H898" s="214">
        <v>0</v>
      </c>
      <c r="I898" s="214">
        <v>0</v>
      </c>
      <c r="J898" s="214">
        <v>0</v>
      </c>
      <c r="K898" s="214">
        <v>0</v>
      </c>
      <c r="L898" s="214">
        <v>0</v>
      </c>
      <c r="M898" s="214">
        <v>0</v>
      </c>
      <c r="N898" s="214">
        <v>0</v>
      </c>
      <c r="O898" s="214">
        <v>0</v>
      </c>
      <c r="P898" s="214">
        <v>0</v>
      </c>
      <c r="Q898" s="214">
        <v>0</v>
      </c>
      <c r="R898" s="178"/>
      <c r="S898" s="139"/>
      <c r="T898" s="139"/>
    </row>
    <row r="899" spans="1:20" hidden="1" outlineLevel="2" x14ac:dyDescent="0.25">
      <c r="A899" s="5"/>
      <c r="B899" s="213" t="s">
        <v>192</v>
      </c>
      <c r="C899" s="139"/>
      <c r="D899" s="139"/>
      <c r="E899" s="139"/>
      <c r="F899" s="214">
        <v>0</v>
      </c>
      <c r="G899" s="214">
        <v>0</v>
      </c>
      <c r="H899" s="214">
        <v>0</v>
      </c>
      <c r="I899" s="214">
        <v>0</v>
      </c>
      <c r="J899" s="214">
        <v>0</v>
      </c>
      <c r="K899" s="214">
        <v>0</v>
      </c>
      <c r="L899" s="214">
        <v>0</v>
      </c>
      <c r="M899" s="214">
        <v>0</v>
      </c>
      <c r="N899" s="214">
        <v>0</v>
      </c>
      <c r="O899" s="214">
        <v>0</v>
      </c>
      <c r="P899" s="214">
        <v>0</v>
      </c>
      <c r="Q899" s="214">
        <v>0</v>
      </c>
      <c r="R899" s="178"/>
      <c r="S899" s="139"/>
      <c r="T899" s="139"/>
    </row>
    <row r="900" spans="1:20" hidden="1" outlineLevel="2" x14ac:dyDescent="0.25">
      <c r="A900" s="5"/>
      <c r="B900" s="213" t="s">
        <v>193</v>
      </c>
      <c r="C900" s="139"/>
      <c r="D900" s="139"/>
      <c r="E900" s="139"/>
      <c r="F900" s="214">
        <v>0</v>
      </c>
      <c r="G900" s="214">
        <v>0</v>
      </c>
      <c r="H900" s="214">
        <v>0</v>
      </c>
      <c r="I900" s="214">
        <v>0</v>
      </c>
      <c r="J900" s="214">
        <v>0</v>
      </c>
      <c r="K900" s="214">
        <v>0</v>
      </c>
      <c r="L900" s="214">
        <v>0</v>
      </c>
      <c r="M900" s="214">
        <v>0</v>
      </c>
      <c r="N900" s="214">
        <v>0</v>
      </c>
      <c r="O900" s="214">
        <v>0</v>
      </c>
      <c r="P900" s="214">
        <v>0</v>
      </c>
      <c r="Q900" s="214">
        <v>0</v>
      </c>
      <c r="R900" s="178"/>
      <c r="S900" s="139"/>
      <c r="T900" s="139"/>
    </row>
    <row r="901" spans="1:20" hidden="1" outlineLevel="2" x14ac:dyDescent="0.25">
      <c r="A901" s="5"/>
      <c r="B901" s="213" t="s">
        <v>194</v>
      </c>
      <c r="C901" s="139"/>
      <c r="D901" s="139"/>
      <c r="E901" s="139"/>
      <c r="F901" s="214">
        <v>0</v>
      </c>
      <c r="G901" s="214">
        <v>0</v>
      </c>
      <c r="H901" s="214">
        <v>0</v>
      </c>
      <c r="I901" s="214">
        <v>0</v>
      </c>
      <c r="J901" s="214">
        <v>0</v>
      </c>
      <c r="K901" s="214">
        <v>0</v>
      </c>
      <c r="L901" s="214">
        <v>0</v>
      </c>
      <c r="M901" s="214">
        <v>0</v>
      </c>
      <c r="N901" s="214">
        <v>0</v>
      </c>
      <c r="O901" s="214">
        <v>0</v>
      </c>
      <c r="P901" s="214">
        <v>0</v>
      </c>
      <c r="Q901" s="214">
        <v>0</v>
      </c>
      <c r="R901" s="178"/>
      <c r="S901" s="139"/>
      <c r="T901" s="139"/>
    </row>
    <row r="902" spans="1:20" hidden="1" outlineLevel="2" x14ac:dyDescent="0.25">
      <c r="A902" s="5"/>
      <c r="B902" s="213" t="s">
        <v>195</v>
      </c>
      <c r="C902" s="139"/>
      <c r="D902" s="139"/>
      <c r="E902" s="139"/>
      <c r="F902" s="214">
        <v>0</v>
      </c>
      <c r="G902" s="214">
        <v>0</v>
      </c>
      <c r="H902" s="214">
        <v>0</v>
      </c>
      <c r="I902" s="214">
        <v>0</v>
      </c>
      <c r="J902" s="214">
        <v>0</v>
      </c>
      <c r="K902" s="214">
        <v>0</v>
      </c>
      <c r="L902" s="214">
        <v>0</v>
      </c>
      <c r="M902" s="214">
        <v>0</v>
      </c>
      <c r="N902" s="214">
        <v>0</v>
      </c>
      <c r="O902" s="214">
        <v>0</v>
      </c>
      <c r="P902" s="214">
        <v>0</v>
      </c>
      <c r="Q902" s="214">
        <v>0</v>
      </c>
      <c r="R902" s="178"/>
      <c r="S902" s="139"/>
      <c r="T902" s="139"/>
    </row>
    <row r="903" spans="1:20" hidden="1" outlineLevel="2" x14ac:dyDescent="0.25">
      <c r="A903" s="5"/>
      <c r="B903" s="213" t="s">
        <v>196</v>
      </c>
      <c r="C903" s="139"/>
      <c r="D903" s="139"/>
      <c r="E903" s="139"/>
      <c r="F903" s="214">
        <v>5354</v>
      </c>
      <c r="G903" s="214">
        <v>0</v>
      </c>
      <c r="H903" s="214">
        <v>0</v>
      </c>
      <c r="I903" s="214">
        <v>0</v>
      </c>
      <c r="J903" s="214">
        <v>0</v>
      </c>
      <c r="K903" s="214">
        <v>0</v>
      </c>
      <c r="L903" s="214">
        <v>0</v>
      </c>
      <c r="M903" s="214">
        <v>0</v>
      </c>
      <c r="N903" s="214">
        <v>0</v>
      </c>
      <c r="O903" s="214">
        <v>0</v>
      </c>
      <c r="P903" s="214">
        <v>0</v>
      </c>
      <c r="Q903" s="214">
        <v>0</v>
      </c>
      <c r="R903" s="178"/>
      <c r="S903" s="139"/>
      <c r="T903" s="139"/>
    </row>
    <row r="904" spans="1:20" hidden="1" outlineLevel="2" x14ac:dyDescent="0.25">
      <c r="A904" s="5"/>
      <c r="B904" s="213" t="s">
        <v>197</v>
      </c>
      <c r="C904" s="139"/>
      <c r="D904" s="139"/>
      <c r="E904" s="139"/>
      <c r="F904" s="214">
        <v>0</v>
      </c>
      <c r="G904" s="214">
        <v>0</v>
      </c>
      <c r="H904" s="214">
        <v>0</v>
      </c>
      <c r="I904" s="214">
        <v>0</v>
      </c>
      <c r="J904" s="214">
        <v>0</v>
      </c>
      <c r="K904" s="214">
        <v>0</v>
      </c>
      <c r="L904" s="214">
        <v>0</v>
      </c>
      <c r="M904" s="214">
        <v>0</v>
      </c>
      <c r="N904" s="214">
        <v>0</v>
      </c>
      <c r="O904" s="214">
        <v>0</v>
      </c>
      <c r="P904" s="214">
        <v>0</v>
      </c>
      <c r="Q904" s="214">
        <v>0</v>
      </c>
      <c r="R904" s="178"/>
      <c r="S904" s="139"/>
      <c r="T904" s="139"/>
    </row>
    <row r="905" spans="1:20" hidden="1" outlineLevel="2" x14ac:dyDescent="0.25">
      <c r="A905" s="5"/>
      <c r="B905" s="213" t="s">
        <v>198</v>
      </c>
      <c r="C905" s="139"/>
      <c r="D905" s="139"/>
      <c r="E905" s="139"/>
      <c r="F905" s="214">
        <v>0</v>
      </c>
      <c r="G905" s="214">
        <v>0</v>
      </c>
      <c r="H905" s="214">
        <v>0</v>
      </c>
      <c r="I905" s="214">
        <v>0</v>
      </c>
      <c r="J905" s="214">
        <v>0</v>
      </c>
      <c r="K905" s="214">
        <v>0</v>
      </c>
      <c r="L905" s="214">
        <v>0</v>
      </c>
      <c r="M905" s="214">
        <v>0</v>
      </c>
      <c r="N905" s="214">
        <v>0</v>
      </c>
      <c r="O905" s="214">
        <v>0</v>
      </c>
      <c r="P905" s="214">
        <v>0</v>
      </c>
      <c r="Q905" s="214">
        <v>0</v>
      </c>
      <c r="R905" s="178"/>
      <c r="S905" s="139"/>
      <c r="T905" s="139"/>
    </row>
    <row r="906" spans="1:20" hidden="1" outlineLevel="2" x14ac:dyDescent="0.25">
      <c r="A906" s="5"/>
      <c r="B906" s="213" t="s">
        <v>199</v>
      </c>
      <c r="C906" s="139"/>
      <c r="D906" s="139"/>
      <c r="E906" s="139"/>
      <c r="F906" s="214">
        <v>0</v>
      </c>
      <c r="G906" s="214">
        <v>0</v>
      </c>
      <c r="H906" s="214">
        <v>0</v>
      </c>
      <c r="I906" s="214">
        <v>0</v>
      </c>
      <c r="J906" s="214">
        <v>0</v>
      </c>
      <c r="K906" s="214">
        <v>0</v>
      </c>
      <c r="L906" s="214">
        <v>0</v>
      </c>
      <c r="M906" s="214">
        <v>0</v>
      </c>
      <c r="N906" s="214">
        <v>0</v>
      </c>
      <c r="O906" s="214">
        <v>0</v>
      </c>
      <c r="P906" s="214">
        <v>0</v>
      </c>
      <c r="Q906" s="214">
        <v>0</v>
      </c>
      <c r="R906" s="178"/>
      <c r="S906" s="139"/>
      <c r="T906" s="139"/>
    </row>
    <row r="907" spans="1:20" ht="13" hidden="1" outlineLevel="1" x14ac:dyDescent="0.3">
      <c r="A907" s="5"/>
      <c r="B907" s="216" t="s">
        <v>200</v>
      </c>
      <c r="C907" s="139"/>
      <c r="D907" s="139"/>
      <c r="E907" s="139"/>
      <c r="F907" s="211">
        <f>SUM(F866:F906)</f>
        <v>622.48999999999069</v>
      </c>
      <c r="G907" s="211">
        <f t="shared" ref="G907:Q907" si="219">SUM(G866:G906)</f>
        <v>-709342.0199999999</v>
      </c>
      <c r="H907" s="211">
        <f t="shared" si="219"/>
        <v>0</v>
      </c>
      <c r="I907" s="211">
        <f t="shared" si="219"/>
        <v>0</v>
      </c>
      <c r="J907" s="211">
        <f t="shared" si="219"/>
        <v>0</v>
      </c>
      <c r="K907" s="211">
        <f t="shared" si="219"/>
        <v>0</v>
      </c>
      <c r="L907" s="211">
        <f t="shared" si="219"/>
        <v>0</v>
      </c>
      <c r="M907" s="211">
        <f t="shared" si="219"/>
        <v>0</v>
      </c>
      <c r="N907" s="211">
        <f t="shared" si="219"/>
        <v>0</v>
      </c>
      <c r="O907" s="211">
        <f t="shared" si="219"/>
        <v>0</v>
      </c>
      <c r="P907" s="211">
        <f t="shared" si="219"/>
        <v>0</v>
      </c>
      <c r="Q907" s="211">
        <f t="shared" si="219"/>
        <v>0</v>
      </c>
      <c r="R907" s="178"/>
      <c r="S907" s="139"/>
      <c r="T907" s="139"/>
    </row>
    <row r="908" spans="1:20" ht="4.5" hidden="1" customHeight="1" outlineLevel="1" x14ac:dyDescent="0.25">
      <c r="A908" s="5"/>
      <c r="B908" s="5"/>
      <c r="C908" s="139"/>
      <c r="D908" s="139"/>
      <c r="E908" s="139"/>
      <c r="R908" s="178"/>
      <c r="S908" s="139"/>
      <c r="T908" s="139"/>
    </row>
    <row r="909" spans="1:20" ht="13" hidden="1" outlineLevel="1" x14ac:dyDescent="0.3">
      <c r="A909" s="212" t="s">
        <v>201</v>
      </c>
      <c r="B909" s="5"/>
      <c r="C909" s="139"/>
      <c r="D909" s="139"/>
      <c r="E909" s="139"/>
      <c r="R909" s="178"/>
      <c r="S909" s="139"/>
      <c r="T909" s="139"/>
    </row>
    <row r="910" spans="1:20" hidden="1" outlineLevel="2" x14ac:dyDescent="0.25">
      <c r="A910" s="5"/>
      <c r="B910" s="217" t="s">
        <v>202</v>
      </c>
      <c r="C910" s="139"/>
      <c r="D910" s="139"/>
      <c r="E910" s="139"/>
      <c r="F910" s="214">
        <v>0</v>
      </c>
      <c r="G910" s="214">
        <v>0</v>
      </c>
      <c r="H910" s="214">
        <v>0</v>
      </c>
      <c r="I910" s="214">
        <v>0</v>
      </c>
      <c r="J910" s="214">
        <v>0</v>
      </c>
      <c r="K910" s="214">
        <v>0</v>
      </c>
      <c r="L910" s="214">
        <v>0</v>
      </c>
      <c r="M910" s="214">
        <v>0</v>
      </c>
      <c r="N910" s="214">
        <v>0</v>
      </c>
      <c r="O910" s="214">
        <v>0</v>
      </c>
      <c r="P910" s="214">
        <v>0</v>
      </c>
      <c r="Q910" s="214">
        <v>0</v>
      </c>
      <c r="R910" s="178"/>
      <c r="S910" s="139"/>
      <c r="T910" s="139"/>
    </row>
    <row r="911" spans="1:20" hidden="1" outlineLevel="2" x14ac:dyDescent="0.25">
      <c r="A911" s="5"/>
      <c r="B911" s="217" t="s">
        <v>203</v>
      </c>
      <c r="C911" s="139"/>
      <c r="D911" s="139"/>
      <c r="E911" s="139"/>
      <c r="F911" s="214">
        <v>0</v>
      </c>
      <c r="G911" s="214">
        <v>0</v>
      </c>
      <c r="H911" s="214">
        <v>0</v>
      </c>
      <c r="I911" s="214">
        <v>0</v>
      </c>
      <c r="J911" s="214">
        <v>0</v>
      </c>
      <c r="K911" s="214">
        <v>0</v>
      </c>
      <c r="L911" s="214">
        <v>0</v>
      </c>
      <c r="M911" s="214">
        <v>0</v>
      </c>
      <c r="N911" s="214">
        <v>0</v>
      </c>
      <c r="O911" s="214">
        <v>0</v>
      </c>
      <c r="P911" s="214">
        <v>0</v>
      </c>
      <c r="Q911" s="214">
        <v>0</v>
      </c>
      <c r="R911" s="178"/>
      <c r="S911" s="139"/>
      <c r="T911" s="139"/>
    </row>
    <row r="912" spans="1:20" hidden="1" outlineLevel="2" x14ac:dyDescent="0.25">
      <c r="A912" s="5"/>
      <c r="B912" s="217" t="s">
        <v>204</v>
      </c>
      <c r="C912" s="139"/>
      <c r="D912" s="139"/>
      <c r="E912" s="139"/>
      <c r="F912" s="214">
        <v>0</v>
      </c>
      <c r="G912" s="214">
        <v>0</v>
      </c>
      <c r="H912" s="214">
        <v>0</v>
      </c>
      <c r="I912" s="214">
        <v>0</v>
      </c>
      <c r="J912" s="214">
        <v>0</v>
      </c>
      <c r="K912" s="214">
        <v>0</v>
      </c>
      <c r="L912" s="214">
        <v>0</v>
      </c>
      <c r="M912" s="214">
        <v>0</v>
      </c>
      <c r="N912" s="214">
        <v>0</v>
      </c>
      <c r="O912" s="214">
        <v>0</v>
      </c>
      <c r="P912" s="214">
        <v>0</v>
      </c>
      <c r="Q912" s="214">
        <v>0</v>
      </c>
      <c r="R912" s="178"/>
      <c r="S912" s="139"/>
      <c r="T912" s="139"/>
    </row>
    <row r="913" spans="1:20" hidden="1" outlineLevel="2" x14ac:dyDescent="0.25">
      <c r="A913" s="5"/>
      <c r="B913" s="217" t="s">
        <v>205</v>
      </c>
      <c r="C913" s="139"/>
      <c r="D913" s="139"/>
      <c r="E913" s="139"/>
      <c r="F913" s="214">
        <v>0</v>
      </c>
      <c r="G913" s="214">
        <v>0</v>
      </c>
      <c r="H913" s="214">
        <v>0</v>
      </c>
      <c r="I913" s="214">
        <v>0</v>
      </c>
      <c r="J913" s="214">
        <v>0</v>
      </c>
      <c r="K913" s="214">
        <v>0</v>
      </c>
      <c r="L913" s="214">
        <v>0</v>
      </c>
      <c r="M913" s="214">
        <v>0</v>
      </c>
      <c r="N913" s="214">
        <v>0</v>
      </c>
      <c r="O913" s="214">
        <v>0</v>
      </c>
      <c r="P913" s="214">
        <v>0</v>
      </c>
      <c r="Q913" s="214">
        <v>0</v>
      </c>
      <c r="R913" s="178"/>
      <c r="S913" s="139"/>
      <c r="T913" s="139"/>
    </row>
    <row r="914" spans="1:20" hidden="1" outlineLevel="2" x14ac:dyDescent="0.25">
      <c r="A914" s="5"/>
      <c r="B914" s="217" t="s">
        <v>206</v>
      </c>
      <c r="C914" s="139"/>
      <c r="D914" s="139"/>
      <c r="E914" s="139"/>
      <c r="F914" s="214">
        <v>0</v>
      </c>
      <c r="G914" s="214">
        <v>0</v>
      </c>
      <c r="H914" s="214">
        <v>0</v>
      </c>
      <c r="I914" s="214">
        <v>0</v>
      </c>
      <c r="J914" s="214">
        <v>0</v>
      </c>
      <c r="K914" s="214">
        <v>0</v>
      </c>
      <c r="L914" s="214">
        <v>0</v>
      </c>
      <c r="M914" s="214">
        <v>0</v>
      </c>
      <c r="N914" s="214">
        <v>0</v>
      </c>
      <c r="O914" s="214">
        <v>0</v>
      </c>
      <c r="P914" s="214">
        <v>0</v>
      </c>
      <c r="Q914" s="214">
        <v>0</v>
      </c>
      <c r="R914" s="178"/>
      <c r="S914" s="139"/>
      <c r="T914" s="139"/>
    </row>
    <row r="915" spans="1:20" hidden="1" outlineLevel="2" x14ac:dyDescent="0.25">
      <c r="A915" s="5"/>
      <c r="B915" s="217" t="s">
        <v>207</v>
      </c>
      <c r="C915" s="139"/>
      <c r="D915" s="139"/>
      <c r="E915" s="139"/>
      <c r="F915" s="214">
        <v>0</v>
      </c>
      <c r="G915" s="214">
        <v>0</v>
      </c>
      <c r="H915" s="214">
        <v>0</v>
      </c>
      <c r="I915" s="214">
        <v>0</v>
      </c>
      <c r="J915" s="214">
        <v>0</v>
      </c>
      <c r="K915" s="214">
        <v>0</v>
      </c>
      <c r="L915" s="214">
        <v>0</v>
      </c>
      <c r="M915" s="214">
        <v>0</v>
      </c>
      <c r="N915" s="214">
        <v>0</v>
      </c>
      <c r="O915" s="214">
        <v>0</v>
      </c>
      <c r="P915" s="214">
        <v>0</v>
      </c>
      <c r="Q915" s="214">
        <v>0</v>
      </c>
      <c r="R915" s="178"/>
      <c r="S915" s="139"/>
      <c r="T915" s="139"/>
    </row>
    <row r="916" spans="1:20" hidden="1" outlineLevel="2" x14ac:dyDescent="0.25">
      <c r="A916" s="5"/>
      <c r="B916" s="217" t="s">
        <v>208</v>
      </c>
      <c r="C916" s="139"/>
      <c r="D916" s="139"/>
      <c r="E916" s="139"/>
      <c r="F916" s="214">
        <v>0</v>
      </c>
      <c r="G916" s="214">
        <v>232396.1</v>
      </c>
      <c r="H916" s="214">
        <v>0</v>
      </c>
      <c r="I916" s="214">
        <v>0</v>
      </c>
      <c r="J916" s="214">
        <v>0</v>
      </c>
      <c r="K916" s="214">
        <v>0</v>
      </c>
      <c r="L916" s="214">
        <v>0</v>
      </c>
      <c r="M916" s="214">
        <v>0</v>
      </c>
      <c r="N916" s="214">
        <v>0</v>
      </c>
      <c r="O916" s="214">
        <v>0</v>
      </c>
      <c r="P916" s="214">
        <v>0</v>
      </c>
      <c r="Q916" s="214">
        <v>0</v>
      </c>
      <c r="R916" s="178"/>
      <c r="S916" s="139"/>
      <c r="T916" s="139"/>
    </row>
    <row r="917" spans="1:20" hidden="1" outlineLevel="2" x14ac:dyDescent="0.25">
      <c r="A917" s="5"/>
      <c r="B917" s="217" t="s">
        <v>209</v>
      </c>
      <c r="C917" s="139"/>
      <c r="D917" s="139"/>
      <c r="E917" s="139"/>
      <c r="F917" s="214">
        <v>0</v>
      </c>
      <c r="G917" s="214">
        <v>-128714.78</v>
      </c>
      <c r="H917" s="214">
        <v>0</v>
      </c>
      <c r="I917" s="214">
        <v>0</v>
      </c>
      <c r="J917" s="214">
        <v>0</v>
      </c>
      <c r="K917" s="214">
        <v>0</v>
      </c>
      <c r="L917" s="214">
        <v>0</v>
      </c>
      <c r="M917" s="214">
        <v>0</v>
      </c>
      <c r="N917" s="214">
        <v>0</v>
      </c>
      <c r="O917" s="214">
        <v>0</v>
      </c>
      <c r="P917" s="214">
        <v>0</v>
      </c>
      <c r="Q917" s="214">
        <v>0</v>
      </c>
      <c r="R917" s="178"/>
      <c r="S917" s="139"/>
      <c r="T917" s="139"/>
    </row>
    <row r="918" spans="1:20" hidden="1" outlineLevel="2" x14ac:dyDescent="0.25">
      <c r="A918" s="5"/>
      <c r="B918" s="217" t="s">
        <v>210</v>
      </c>
      <c r="C918" s="139"/>
      <c r="D918" s="139"/>
      <c r="E918" s="139"/>
      <c r="F918" s="214">
        <v>-1636591.7899999991</v>
      </c>
      <c r="G918" s="214">
        <v>13434493.189999999</v>
      </c>
      <c r="H918" s="214">
        <v>0</v>
      </c>
      <c r="I918" s="214">
        <v>0</v>
      </c>
      <c r="J918" s="214">
        <v>0</v>
      </c>
      <c r="K918" s="214">
        <v>0</v>
      </c>
      <c r="L918" s="214">
        <v>0</v>
      </c>
      <c r="M918" s="214">
        <v>0</v>
      </c>
      <c r="N918" s="214">
        <v>0</v>
      </c>
      <c r="O918" s="214">
        <v>0</v>
      </c>
      <c r="P918" s="214">
        <v>0</v>
      </c>
      <c r="Q918" s="214">
        <v>0</v>
      </c>
      <c r="R918" s="178"/>
      <c r="S918" s="139"/>
      <c r="T918" s="139"/>
    </row>
    <row r="919" spans="1:20" hidden="1" outlineLevel="2" x14ac:dyDescent="0.25">
      <c r="A919" s="5"/>
      <c r="B919" s="217" t="s">
        <v>211</v>
      </c>
      <c r="C919" s="139"/>
      <c r="D919" s="139"/>
      <c r="E919" s="139"/>
      <c r="F919" s="214">
        <v>0</v>
      </c>
      <c r="G919" s="214">
        <v>0</v>
      </c>
      <c r="H919" s="214">
        <v>0</v>
      </c>
      <c r="I919" s="214">
        <v>0</v>
      </c>
      <c r="J919" s="214">
        <v>0</v>
      </c>
      <c r="K919" s="214">
        <v>0</v>
      </c>
      <c r="L919" s="214">
        <v>0</v>
      </c>
      <c r="M919" s="214">
        <v>0</v>
      </c>
      <c r="N919" s="214">
        <v>0</v>
      </c>
      <c r="O919" s="214">
        <v>0</v>
      </c>
      <c r="P919" s="214">
        <v>0</v>
      </c>
      <c r="Q919" s="214">
        <v>0</v>
      </c>
      <c r="R919" s="178"/>
      <c r="S919" s="139"/>
      <c r="T919" s="139"/>
    </row>
    <row r="920" spans="1:20" hidden="1" outlineLevel="2" x14ac:dyDescent="0.25">
      <c r="A920" s="5"/>
      <c r="B920" s="217" t="s">
        <v>212</v>
      </c>
      <c r="C920" s="139"/>
      <c r="D920" s="139"/>
      <c r="E920" s="139"/>
      <c r="F920" s="214">
        <v>0</v>
      </c>
      <c r="G920" s="214">
        <v>0</v>
      </c>
      <c r="H920" s="214">
        <v>0</v>
      </c>
      <c r="I920" s="214">
        <v>0</v>
      </c>
      <c r="J920" s="214">
        <v>0</v>
      </c>
      <c r="K920" s="214">
        <v>0</v>
      </c>
      <c r="L920" s="214">
        <v>0</v>
      </c>
      <c r="M920" s="214">
        <v>0</v>
      </c>
      <c r="N920" s="214">
        <v>0</v>
      </c>
      <c r="O920" s="214">
        <v>0</v>
      </c>
      <c r="P920" s="214">
        <v>0</v>
      </c>
      <c r="Q920" s="214">
        <v>0</v>
      </c>
      <c r="R920" s="178"/>
      <c r="S920" s="139"/>
      <c r="T920" s="139"/>
    </row>
    <row r="921" spans="1:20" ht="13" hidden="1" outlineLevel="1" x14ac:dyDescent="0.3">
      <c r="A921" s="5"/>
      <c r="B921" s="218" t="s">
        <v>213</v>
      </c>
      <c r="C921" s="139"/>
      <c r="D921" s="139"/>
      <c r="E921" s="139"/>
      <c r="F921" s="211">
        <f>SUM(F910:F920)</f>
        <v>-1636591.7899999991</v>
      </c>
      <c r="G921" s="211">
        <f t="shared" ref="G921:Q921" si="220">SUM(G910:G920)</f>
        <v>13538174.51</v>
      </c>
      <c r="H921" s="211">
        <f t="shared" si="220"/>
        <v>0</v>
      </c>
      <c r="I921" s="211">
        <f t="shared" si="220"/>
        <v>0</v>
      </c>
      <c r="J921" s="211">
        <f t="shared" si="220"/>
        <v>0</v>
      </c>
      <c r="K921" s="211">
        <f t="shared" si="220"/>
        <v>0</v>
      </c>
      <c r="L921" s="211">
        <f t="shared" si="220"/>
        <v>0</v>
      </c>
      <c r="M921" s="211">
        <f t="shared" si="220"/>
        <v>0</v>
      </c>
      <c r="N921" s="211">
        <f t="shared" si="220"/>
        <v>0</v>
      </c>
      <c r="O921" s="211">
        <f t="shared" si="220"/>
        <v>0</v>
      </c>
      <c r="P921" s="211">
        <f t="shared" si="220"/>
        <v>0</v>
      </c>
      <c r="Q921" s="211">
        <f t="shared" si="220"/>
        <v>0</v>
      </c>
      <c r="R921" s="178"/>
      <c r="S921" s="139"/>
      <c r="T921" s="139"/>
    </row>
    <row r="922" spans="1:20" ht="4.5" hidden="1" customHeight="1" outlineLevel="1" x14ac:dyDescent="0.25">
      <c r="A922" s="5"/>
      <c r="B922" s="5"/>
      <c r="C922" s="139"/>
      <c r="D922" s="139"/>
      <c r="E922" s="139"/>
      <c r="R922" s="178"/>
      <c r="S922" s="139"/>
      <c r="T922" s="139"/>
    </row>
    <row r="923" spans="1:20" ht="13" hidden="1" outlineLevel="1" x14ac:dyDescent="0.3">
      <c r="A923" s="212" t="s">
        <v>214</v>
      </c>
      <c r="B923" s="5"/>
      <c r="C923" s="139"/>
      <c r="D923" s="139"/>
      <c r="E923" s="139"/>
      <c r="R923" s="178"/>
      <c r="S923" s="139"/>
      <c r="T923" s="139"/>
    </row>
    <row r="924" spans="1:20" ht="13" hidden="1" outlineLevel="1" x14ac:dyDescent="0.3">
      <c r="A924" s="212"/>
      <c r="B924" s="219" t="s">
        <v>215</v>
      </c>
      <c r="C924" s="139"/>
      <c r="D924" s="139"/>
      <c r="E924" s="139"/>
      <c r="F924" s="214">
        <v>0</v>
      </c>
      <c r="G924" s="214">
        <v>0</v>
      </c>
      <c r="H924" s="214">
        <v>0</v>
      </c>
      <c r="I924" s="214">
        <v>0</v>
      </c>
      <c r="J924" s="214">
        <v>0</v>
      </c>
      <c r="K924" s="214">
        <v>0</v>
      </c>
      <c r="L924" s="214">
        <v>0</v>
      </c>
      <c r="M924" s="214">
        <v>0</v>
      </c>
      <c r="N924" s="214">
        <v>0</v>
      </c>
      <c r="O924" s="214">
        <v>0</v>
      </c>
      <c r="P924" s="214">
        <v>0</v>
      </c>
      <c r="Q924" s="214">
        <v>0</v>
      </c>
      <c r="R924" s="178"/>
      <c r="S924" s="139"/>
      <c r="T924" s="139"/>
    </row>
    <row r="925" spans="1:20" hidden="1" outlineLevel="3" x14ac:dyDescent="0.25">
      <c r="A925" s="5"/>
      <c r="B925" s="217" t="s">
        <v>216</v>
      </c>
      <c r="C925" s="139"/>
      <c r="D925" s="139"/>
      <c r="E925" s="139"/>
      <c r="F925" s="214">
        <v>-19690</v>
      </c>
      <c r="G925" s="214">
        <v>46690</v>
      </c>
      <c r="H925" s="214">
        <v>0</v>
      </c>
      <c r="I925" s="214">
        <v>0</v>
      </c>
      <c r="J925" s="214">
        <v>0</v>
      </c>
      <c r="K925" s="214">
        <v>0</v>
      </c>
      <c r="L925" s="214">
        <v>0</v>
      </c>
      <c r="M925" s="214">
        <v>0</v>
      </c>
      <c r="N925" s="214">
        <v>0</v>
      </c>
      <c r="O925" s="214">
        <v>0</v>
      </c>
      <c r="P925" s="214">
        <v>0</v>
      </c>
      <c r="Q925" s="214">
        <v>0</v>
      </c>
      <c r="R925" s="178"/>
      <c r="S925" s="139"/>
      <c r="T925" s="139"/>
    </row>
    <row r="926" spans="1:20" hidden="1" outlineLevel="3" x14ac:dyDescent="0.25">
      <c r="A926" s="5"/>
      <c r="B926" s="217" t="s">
        <v>217</v>
      </c>
      <c r="C926" s="139"/>
      <c r="D926" s="139"/>
      <c r="E926" s="139"/>
      <c r="F926" s="214">
        <v>0</v>
      </c>
      <c r="G926" s="214">
        <v>0</v>
      </c>
      <c r="H926" s="214">
        <v>0</v>
      </c>
      <c r="I926" s="214">
        <v>0</v>
      </c>
      <c r="J926" s="214">
        <v>0</v>
      </c>
      <c r="K926" s="214">
        <v>0</v>
      </c>
      <c r="L926" s="214">
        <v>0</v>
      </c>
      <c r="M926" s="214">
        <v>0</v>
      </c>
      <c r="N926" s="214">
        <v>0</v>
      </c>
      <c r="O926" s="214">
        <v>0</v>
      </c>
      <c r="P926" s="214">
        <v>0</v>
      </c>
      <c r="Q926" s="214">
        <v>0</v>
      </c>
      <c r="R926" s="178"/>
      <c r="S926" s="139"/>
      <c r="T926" s="139"/>
    </row>
    <row r="927" spans="1:20" hidden="1" outlineLevel="3" x14ac:dyDescent="0.25">
      <c r="A927" s="5"/>
      <c r="B927" s="219" t="s">
        <v>218</v>
      </c>
      <c r="C927" s="139"/>
      <c r="D927" s="139"/>
      <c r="E927" s="139"/>
      <c r="F927" s="214">
        <v>0</v>
      </c>
      <c r="G927" s="214">
        <v>0</v>
      </c>
      <c r="H927" s="214">
        <v>0</v>
      </c>
      <c r="I927" s="214">
        <v>0</v>
      </c>
      <c r="J927" s="214">
        <v>0</v>
      </c>
      <c r="K927" s="214">
        <v>0</v>
      </c>
      <c r="L927" s="214">
        <v>0</v>
      </c>
      <c r="M927" s="214">
        <v>0</v>
      </c>
      <c r="N927" s="214">
        <v>0</v>
      </c>
      <c r="O927" s="214">
        <v>0</v>
      </c>
      <c r="P927" s="214">
        <v>0</v>
      </c>
      <c r="Q927" s="214">
        <v>0</v>
      </c>
      <c r="R927" s="178"/>
      <c r="S927" s="139"/>
      <c r="T927" s="139"/>
    </row>
    <row r="928" spans="1:20" ht="13" hidden="1" outlineLevel="1" x14ac:dyDescent="0.3">
      <c r="A928" s="5"/>
      <c r="B928" s="218" t="s">
        <v>219</v>
      </c>
      <c r="C928" s="139"/>
      <c r="D928" s="139"/>
      <c r="E928" s="139"/>
      <c r="F928" s="211">
        <f>SUM(F924:F927)</f>
        <v>-19690</v>
      </c>
      <c r="G928" s="211">
        <f t="shared" ref="G928:Q928" si="221">SUM(G924:G927)</f>
        <v>46690</v>
      </c>
      <c r="H928" s="211">
        <f t="shared" si="221"/>
        <v>0</v>
      </c>
      <c r="I928" s="211">
        <f t="shared" si="221"/>
        <v>0</v>
      </c>
      <c r="J928" s="211">
        <f t="shared" si="221"/>
        <v>0</v>
      </c>
      <c r="K928" s="211">
        <f t="shared" si="221"/>
        <v>0</v>
      </c>
      <c r="L928" s="211">
        <f t="shared" si="221"/>
        <v>0</v>
      </c>
      <c r="M928" s="211">
        <f t="shared" si="221"/>
        <v>0</v>
      </c>
      <c r="N928" s="211">
        <f t="shared" si="221"/>
        <v>0</v>
      </c>
      <c r="O928" s="211">
        <f t="shared" si="221"/>
        <v>0</v>
      </c>
      <c r="P928" s="211">
        <f t="shared" si="221"/>
        <v>0</v>
      </c>
      <c r="Q928" s="211">
        <f t="shared" si="221"/>
        <v>0</v>
      </c>
      <c r="R928" s="178"/>
      <c r="S928" s="139"/>
      <c r="T928" s="139"/>
    </row>
    <row r="929" spans="1:24" ht="10.5" hidden="1" customHeight="1" outlineLevel="1" x14ac:dyDescent="0.25">
      <c r="A929" s="5"/>
      <c r="B929" s="5"/>
      <c r="C929" s="318"/>
      <c r="D929" s="318"/>
      <c r="E929" s="318"/>
      <c r="R929" s="318"/>
      <c r="S929" s="318"/>
      <c r="T929" s="318"/>
      <c r="U929" s="126"/>
      <c r="V929" s="126"/>
      <c r="W929" s="126"/>
      <c r="X929" s="126"/>
    </row>
    <row r="930" spans="1:24" ht="13.5" hidden="1" customHeight="1" outlineLevel="1" x14ac:dyDescent="0.3">
      <c r="A930" s="212" t="s">
        <v>220</v>
      </c>
      <c r="B930" s="5"/>
      <c r="C930" s="126"/>
      <c r="D930" s="126"/>
      <c r="E930" s="126"/>
      <c r="R930" s="126"/>
      <c r="S930" s="126"/>
      <c r="T930" s="126"/>
      <c r="U930" s="125"/>
      <c r="V930" s="125"/>
      <c r="W930" s="125"/>
      <c r="X930" s="125"/>
    </row>
    <row r="931" spans="1:24" ht="13" hidden="1" outlineLevel="2" x14ac:dyDescent="0.3">
      <c r="A931" s="5"/>
      <c r="B931" s="220" t="s">
        <v>221</v>
      </c>
    </row>
    <row r="932" spans="1:24" hidden="1" outlineLevel="2" x14ac:dyDescent="0.25">
      <c r="A932" s="5"/>
      <c r="B932" s="213" t="s">
        <v>221</v>
      </c>
      <c r="F932" s="214">
        <v>-109370.1</v>
      </c>
      <c r="G932" s="214">
        <v>-44176.21</v>
      </c>
      <c r="H932" s="214">
        <v>0</v>
      </c>
      <c r="I932" s="214">
        <v>0</v>
      </c>
      <c r="J932" s="214">
        <v>0</v>
      </c>
      <c r="K932" s="214">
        <v>0</v>
      </c>
      <c r="L932" s="214">
        <v>0</v>
      </c>
      <c r="M932" s="214">
        <v>0</v>
      </c>
      <c r="N932" s="214">
        <v>0</v>
      </c>
      <c r="O932" s="214">
        <v>0</v>
      </c>
      <c r="P932" s="214">
        <v>0</v>
      </c>
      <c r="Q932" s="214">
        <v>0</v>
      </c>
    </row>
    <row r="933" spans="1:24" hidden="1" outlineLevel="2" x14ac:dyDescent="0.25">
      <c r="A933" s="5"/>
      <c r="B933" s="221" t="s">
        <v>222</v>
      </c>
      <c r="F933" s="214">
        <v>0</v>
      </c>
      <c r="G933" s="214">
        <v>0</v>
      </c>
      <c r="H933" s="214">
        <v>0</v>
      </c>
      <c r="I933" s="214">
        <v>0</v>
      </c>
      <c r="J933" s="214">
        <v>0</v>
      </c>
      <c r="K933" s="214">
        <v>0</v>
      </c>
      <c r="L933" s="214">
        <v>0</v>
      </c>
      <c r="M933" s="214">
        <v>0</v>
      </c>
      <c r="N933" s="214">
        <v>0</v>
      </c>
      <c r="O933" s="214">
        <v>0</v>
      </c>
      <c r="P933" s="214">
        <v>0</v>
      </c>
      <c r="Q933" s="214">
        <v>0</v>
      </c>
    </row>
    <row r="934" spans="1:24" hidden="1" outlineLevel="2" x14ac:dyDescent="0.25">
      <c r="A934" s="5"/>
      <c r="B934" s="213" t="s">
        <v>223</v>
      </c>
      <c r="F934" s="214">
        <v>17760.97</v>
      </c>
      <c r="G934" s="214">
        <v>-17760.97</v>
      </c>
      <c r="H934" s="214">
        <v>0</v>
      </c>
      <c r="I934" s="214">
        <v>0</v>
      </c>
      <c r="J934" s="214">
        <v>0</v>
      </c>
      <c r="K934" s="214">
        <v>0</v>
      </c>
      <c r="L934" s="214">
        <v>0</v>
      </c>
      <c r="M934" s="214">
        <v>0</v>
      </c>
      <c r="N934" s="214">
        <v>0</v>
      </c>
      <c r="O934" s="214">
        <v>0</v>
      </c>
      <c r="P934" s="214">
        <v>0</v>
      </c>
      <c r="Q934" s="214">
        <v>0</v>
      </c>
    </row>
    <row r="935" spans="1:24" hidden="1" outlineLevel="2" x14ac:dyDescent="0.25">
      <c r="A935" s="5"/>
      <c r="B935" s="213" t="s">
        <v>224</v>
      </c>
      <c r="F935" s="214">
        <v>0</v>
      </c>
      <c r="G935" s="214">
        <v>0</v>
      </c>
      <c r="H935" s="214">
        <v>0</v>
      </c>
      <c r="I935" s="214">
        <v>0</v>
      </c>
      <c r="J935" s="214">
        <v>0</v>
      </c>
      <c r="K935" s="214">
        <v>0</v>
      </c>
      <c r="L935" s="214">
        <v>0</v>
      </c>
      <c r="M935" s="214">
        <v>0</v>
      </c>
      <c r="N935" s="214">
        <v>0</v>
      </c>
      <c r="O935" s="214">
        <v>0</v>
      </c>
      <c r="P935" s="214">
        <v>0</v>
      </c>
      <c r="Q935" s="214">
        <v>0</v>
      </c>
    </row>
    <row r="936" spans="1:24" hidden="1" outlineLevel="2" x14ac:dyDescent="0.25">
      <c r="A936" s="5"/>
      <c r="B936" s="213" t="s">
        <v>225</v>
      </c>
      <c r="F936" s="214">
        <v>0</v>
      </c>
      <c r="G936" s="214">
        <v>0</v>
      </c>
      <c r="H936" s="214">
        <v>0</v>
      </c>
      <c r="I936" s="214">
        <v>0</v>
      </c>
      <c r="J936" s="214">
        <v>0</v>
      </c>
      <c r="K936" s="214">
        <v>0</v>
      </c>
      <c r="L936" s="214">
        <v>0</v>
      </c>
      <c r="M936" s="214">
        <v>0</v>
      </c>
      <c r="N936" s="214">
        <v>0</v>
      </c>
      <c r="O936" s="214">
        <v>0</v>
      </c>
      <c r="P936" s="214">
        <v>0</v>
      </c>
      <c r="Q936" s="214">
        <v>0</v>
      </c>
    </row>
    <row r="937" spans="1:24" hidden="1" outlineLevel="2" x14ac:dyDescent="0.25">
      <c r="A937" s="5"/>
      <c r="B937" s="213" t="s">
        <v>226</v>
      </c>
      <c r="F937" s="214">
        <v>0</v>
      </c>
      <c r="G937" s="214">
        <v>0</v>
      </c>
      <c r="H937" s="214">
        <v>0</v>
      </c>
      <c r="I937" s="214">
        <v>0</v>
      </c>
      <c r="J937" s="214">
        <v>0</v>
      </c>
      <c r="K937" s="214">
        <v>0</v>
      </c>
      <c r="L937" s="214">
        <v>0</v>
      </c>
      <c r="M937" s="214">
        <v>0</v>
      </c>
      <c r="N937" s="214">
        <v>0</v>
      </c>
      <c r="O937" s="214">
        <v>0</v>
      </c>
      <c r="P937" s="214">
        <v>0</v>
      </c>
      <c r="Q937" s="214">
        <v>0</v>
      </c>
    </row>
    <row r="938" spans="1:24" hidden="1" outlineLevel="2" x14ac:dyDescent="0.25">
      <c r="A938" s="5"/>
      <c r="B938" s="213" t="s">
        <v>227</v>
      </c>
      <c r="F938" s="214">
        <v>0</v>
      </c>
      <c r="G938" s="214">
        <v>0</v>
      </c>
      <c r="H938" s="214">
        <v>0</v>
      </c>
      <c r="I938" s="214">
        <v>0</v>
      </c>
      <c r="J938" s="214">
        <v>0</v>
      </c>
      <c r="K938" s="214">
        <v>0</v>
      </c>
      <c r="L938" s="214">
        <v>0</v>
      </c>
      <c r="M938" s="214">
        <v>0</v>
      </c>
      <c r="N938" s="214">
        <v>0</v>
      </c>
      <c r="O938" s="214">
        <v>0</v>
      </c>
      <c r="P938" s="214">
        <v>0</v>
      </c>
      <c r="Q938" s="214">
        <v>0</v>
      </c>
    </row>
    <row r="939" spans="1:24" hidden="1" outlineLevel="2" x14ac:dyDescent="0.25">
      <c r="A939" s="5"/>
      <c r="B939" s="213" t="s">
        <v>228</v>
      </c>
      <c r="F939" s="214">
        <v>0</v>
      </c>
      <c r="G939" s="214">
        <v>0</v>
      </c>
      <c r="H939" s="214">
        <v>0</v>
      </c>
      <c r="I939" s="214">
        <v>0</v>
      </c>
      <c r="J939" s="214">
        <v>0</v>
      </c>
      <c r="K939" s="214">
        <v>0</v>
      </c>
      <c r="L939" s="214">
        <v>0</v>
      </c>
      <c r="M939" s="214">
        <v>0</v>
      </c>
      <c r="N939" s="214">
        <v>0</v>
      </c>
      <c r="O939" s="214">
        <v>0</v>
      </c>
      <c r="P939" s="214">
        <v>0</v>
      </c>
      <c r="Q939" s="214">
        <v>0</v>
      </c>
    </row>
    <row r="940" spans="1:24" hidden="1" outlineLevel="2" x14ac:dyDescent="0.25">
      <c r="A940" s="5"/>
      <c r="B940" s="213" t="s">
        <v>229</v>
      </c>
      <c r="F940" s="214">
        <v>0</v>
      </c>
      <c r="G940" s="214">
        <v>0</v>
      </c>
      <c r="H940" s="214">
        <v>0</v>
      </c>
      <c r="I940" s="214">
        <v>0</v>
      </c>
      <c r="J940" s="214">
        <v>0</v>
      </c>
      <c r="K940" s="214">
        <v>0</v>
      </c>
      <c r="L940" s="214">
        <v>0</v>
      </c>
      <c r="M940" s="214">
        <v>0</v>
      </c>
      <c r="N940" s="214">
        <v>0</v>
      </c>
      <c r="O940" s="214">
        <v>0</v>
      </c>
      <c r="P940" s="214">
        <v>0</v>
      </c>
      <c r="Q940" s="214">
        <v>0</v>
      </c>
    </row>
    <row r="941" spans="1:24" hidden="1" outlineLevel="2" x14ac:dyDescent="0.25">
      <c r="A941" s="5"/>
      <c r="B941" s="213" t="s">
        <v>230</v>
      </c>
      <c r="F941" s="214">
        <v>0</v>
      </c>
      <c r="G941" s="214">
        <v>0</v>
      </c>
      <c r="H941" s="214">
        <v>0</v>
      </c>
      <c r="I941" s="214">
        <v>0</v>
      </c>
      <c r="J941" s="214">
        <v>0</v>
      </c>
      <c r="K941" s="214">
        <v>0</v>
      </c>
      <c r="L941" s="214">
        <v>0</v>
      </c>
      <c r="M941" s="214">
        <v>0</v>
      </c>
      <c r="N941" s="214">
        <v>0</v>
      </c>
      <c r="O941" s="214">
        <v>0</v>
      </c>
      <c r="P941" s="214">
        <v>0</v>
      </c>
      <c r="Q941" s="214">
        <v>0</v>
      </c>
    </row>
    <row r="942" spans="1:24" hidden="1" outlineLevel="2" x14ac:dyDescent="0.25">
      <c r="A942" s="5"/>
      <c r="B942" s="213" t="s">
        <v>231</v>
      </c>
      <c r="F942" s="214">
        <v>0</v>
      </c>
      <c r="G942" s="214">
        <v>0</v>
      </c>
      <c r="H942" s="214">
        <v>0</v>
      </c>
      <c r="I942" s="214">
        <v>0</v>
      </c>
      <c r="J942" s="214">
        <v>0</v>
      </c>
      <c r="K942" s="214">
        <v>0</v>
      </c>
      <c r="L942" s="214">
        <v>0</v>
      </c>
      <c r="M942" s="214">
        <v>0</v>
      </c>
      <c r="N942" s="214">
        <v>0</v>
      </c>
      <c r="O942" s="214">
        <v>0</v>
      </c>
      <c r="P942" s="214">
        <v>0</v>
      </c>
      <c r="Q942" s="214">
        <v>0</v>
      </c>
    </row>
    <row r="943" spans="1:24" hidden="1" outlineLevel="2" x14ac:dyDescent="0.25">
      <c r="A943" s="5"/>
      <c r="B943" s="213" t="s">
        <v>232</v>
      </c>
      <c r="F943" s="214">
        <v>0</v>
      </c>
      <c r="G943" s="214">
        <v>0</v>
      </c>
      <c r="H943" s="214">
        <v>0</v>
      </c>
      <c r="I943" s="214">
        <v>0</v>
      </c>
      <c r="J943" s="214">
        <v>0</v>
      </c>
      <c r="K943" s="214">
        <v>0</v>
      </c>
      <c r="L943" s="214">
        <v>0</v>
      </c>
      <c r="M943" s="214">
        <v>0</v>
      </c>
      <c r="N943" s="214">
        <v>0</v>
      </c>
      <c r="O943" s="214">
        <v>0</v>
      </c>
      <c r="P943" s="214">
        <v>0</v>
      </c>
      <c r="Q943" s="214">
        <v>0</v>
      </c>
    </row>
    <row r="944" spans="1:24" hidden="1" outlineLevel="2" x14ac:dyDescent="0.25">
      <c r="A944" s="5"/>
      <c r="B944" s="213" t="s">
        <v>233</v>
      </c>
      <c r="F944" s="214">
        <v>0</v>
      </c>
      <c r="G944" s="214">
        <v>0</v>
      </c>
      <c r="H944" s="214">
        <v>0</v>
      </c>
      <c r="I944" s="214">
        <v>0</v>
      </c>
      <c r="J944" s="214">
        <v>0</v>
      </c>
      <c r="K944" s="214">
        <v>0</v>
      </c>
      <c r="L944" s="214">
        <v>0</v>
      </c>
      <c r="M944" s="214">
        <v>0</v>
      </c>
      <c r="N944" s="214">
        <v>0</v>
      </c>
      <c r="O944" s="214">
        <v>0</v>
      </c>
      <c r="P944" s="214">
        <v>0</v>
      </c>
      <c r="Q944" s="214">
        <v>0</v>
      </c>
    </row>
    <row r="945" spans="1:17" hidden="1" outlineLevel="2" x14ac:dyDescent="0.25">
      <c r="A945" s="5"/>
      <c r="B945" s="213" t="s">
        <v>234</v>
      </c>
      <c r="F945" s="214">
        <v>0</v>
      </c>
      <c r="G945" s="214">
        <v>0</v>
      </c>
      <c r="H945" s="214">
        <v>0</v>
      </c>
      <c r="I945" s="214">
        <v>0</v>
      </c>
      <c r="J945" s="214">
        <v>0</v>
      </c>
      <c r="K945" s="214">
        <v>0</v>
      </c>
      <c r="L945" s="214">
        <v>0</v>
      </c>
      <c r="M945" s="214">
        <v>0</v>
      </c>
      <c r="N945" s="214">
        <v>0</v>
      </c>
      <c r="O945" s="214">
        <v>0</v>
      </c>
      <c r="P945" s="214">
        <v>0</v>
      </c>
      <c r="Q945" s="214">
        <v>0</v>
      </c>
    </row>
    <row r="946" spans="1:17" hidden="1" outlineLevel="2" x14ac:dyDescent="0.25">
      <c r="A946" s="5"/>
      <c r="B946" s="213" t="s">
        <v>235</v>
      </c>
      <c r="F946" s="214">
        <v>0</v>
      </c>
      <c r="G946" s="214">
        <v>0</v>
      </c>
      <c r="H946" s="214">
        <v>0</v>
      </c>
      <c r="I946" s="214">
        <v>0</v>
      </c>
      <c r="J946" s="214">
        <v>0</v>
      </c>
      <c r="K946" s="214">
        <v>0</v>
      </c>
      <c r="L946" s="214">
        <v>0</v>
      </c>
      <c r="M946" s="214">
        <v>0</v>
      </c>
      <c r="N946" s="214">
        <v>0</v>
      </c>
      <c r="O946" s="214">
        <v>0</v>
      </c>
      <c r="P946" s="214">
        <v>0</v>
      </c>
      <c r="Q946" s="214">
        <v>0</v>
      </c>
    </row>
    <row r="947" spans="1:17" hidden="1" outlineLevel="2" x14ac:dyDescent="0.25">
      <c r="A947" s="5"/>
      <c r="B947" s="213" t="s">
        <v>236</v>
      </c>
      <c r="F947" s="214">
        <v>-8850.1</v>
      </c>
      <c r="G947" s="214">
        <v>-4681.2299999999996</v>
      </c>
      <c r="H947" s="214">
        <v>0</v>
      </c>
      <c r="I947" s="214">
        <v>0</v>
      </c>
      <c r="J947" s="214">
        <v>0</v>
      </c>
      <c r="K947" s="214">
        <v>0</v>
      </c>
      <c r="L947" s="214">
        <v>0</v>
      </c>
      <c r="M947" s="214">
        <v>0</v>
      </c>
      <c r="N947" s="214">
        <v>0</v>
      </c>
      <c r="O947" s="214">
        <v>0</v>
      </c>
      <c r="P947" s="214">
        <v>0</v>
      </c>
      <c r="Q947" s="214">
        <v>0</v>
      </c>
    </row>
    <row r="948" spans="1:17" hidden="1" outlineLevel="2" x14ac:dyDescent="0.25">
      <c r="A948" s="5"/>
      <c r="B948" s="213" t="s">
        <v>237</v>
      </c>
      <c r="F948" s="214">
        <v>0</v>
      </c>
      <c r="G948" s="214">
        <v>-415.38</v>
      </c>
      <c r="H948" s="214">
        <v>0</v>
      </c>
      <c r="I948" s="214">
        <v>0</v>
      </c>
      <c r="J948" s="214">
        <v>0</v>
      </c>
      <c r="K948" s="214">
        <v>0</v>
      </c>
      <c r="L948" s="214">
        <v>0</v>
      </c>
      <c r="M948" s="214">
        <v>0</v>
      </c>
      <c r="N948" s="214">
        <v>0</v>
      </c>
      <c r="O948" s="214">
        <v>0</v>
      </c>
      <c r="P948" s="214">
        <v>0</v>
      </c>
      <c r="Q948" s="214">
        <v>0</v>
      </c>
    </row>
    <row r="949" spans="1:17" hidden="1" outlineLevel="2" x14ac:dyDescent="0.25">
      <c r="A949" s="5"/>
      <c r="B949" s="213" t="s">
        <v>238</v>
      </c>
      <c r="F949" s="214">
        <v>0</v>
      </c>
      <c r="G949" s="214">
        <v>0</v>
      </c>
      <c r="H949" s="214">
        <v>0</v>
      </c>
      <c r="I949" s="214">
        <v>0</v>
      </c>
      <c r="J949" s="214">
        <v>0</v>
      </c>
      <c r="K949" s="214">
        <v>0</v>
      </c>
      <c r="L949" s="214">
        <v>0</v>
      </c>
      <c r="M949" s="214">
        <v>0</v>
      </c>
      <c r="N949" s="214">
        <v>0</v>
      </c>
      <c r="O949" s="214">
        <v>0</v>
      </c>
      <c r="P949" s="214">
        <v>0</v>
      </c>
      <c r="Q949" s="214">
        <v>0</v>
      </c>
    </row>
    <row r="950" spans="1:17" hidden="1" outlineLevel="2" x14ac:dyDescent="0.25">
      <c r="A950" s="5"/>
      <c r="B950" s="213" t="s">
        <v>239</v>
      </c>
      <c r="F950" s="214">
        <v>0</v>
      </c>
      <c r="G950" s="214">
        <v>0</v>
      </c>
      <c r="H950" s="214">
        <v>0</v>
      </c>
      <c r="I950" s="214">
        <v>0</v>
      </c>
      <c r="J950" s="214">
        <v>0</v>
      </c>
      <c r="K950" s="214">
        <v>0</v>
      </c>
      <c r="L950" s="214">
        <v>0</v>
      </c>
      <c r="M950" s="214">
        <v>0</v>
      </c>
      <c r="N950" s="214">
        <v>0</v>
      </c>
      <c r="O950" s="214">
        <v>0</v>
      </c>
      <c r="P950" s="214">
        <v>0</v>
      </c>
      <c r="Q950" s="214">
        <v>0</v>
      </c>
    </row>
    <row r="951" spans="1:17" hidden="1" outlineLevel="2" x14ac:dyDescent="0.25">
      <c r="A951" s="5"/>
      <c r="B951" s="213" t="s">
        <v>240</v>
      </c>
      <c r="F951" s="214">
        <v>0</v>
      </c>
      <c r="G951" s="214">
        <v>0</v>
      </c>
      <c r="H951" s="214">
        <v>0</v>
      </c>
      <c r="I951" s="214">
        <v>0</v>
      </c>
      <c r="J951" s="214">
        <v>0</v>
      </c>
      <c r="K951" s="214">
        <v>0</v>
      </c>
      <c r="L951" s="214">
        <v>0</v>
      </c>
      <c r="M951" s="214">
        <v>0</v>
      </c>
      <c r="N951" s="214">
        <v>0</v>
      </c>
      <c r="O951" s="214">
        <v>0</v>
      </c>
      <c r="P951" s="214">
        <v>0</v>
      </c>
      <c r="Q951" s="214">
        <v>0</v>
      </c>
    </row>
    <row r="952" spans="1:17" hidden="1" outlineLevel="2" x14ac:dyDescent="0.25">
      <c r="A952" s="5"/>
      <c r="B952" s="213" t="s">
        <v>241</v>
      </c>
      <c r="F952" s="214">
        <v>0</v>
      </c>
      <c r="G952" s="214">
        <v>0</v>
      </c>
      <c r="H952" s="214">
        <v>0</v>
      </c>
      <c r="I952" s="214">
        <v>0</v>
      </c>
      <c r="J952" s="214">
        <v>0</v>
      </c>
      <c r="K952" s="214">
        <v>0</v>
      </c>
      <c r="L952" s="214">
        <v>0</v>
      </c>
      <c r="M952" s="214">
        <v>0</v>
      </c>
      <c r="N952" s="214">
        <v>0</v>
      </c>
      <c r="O952" s="214">
        <v>0</v>
      </c>
      <c r="P952" s="214">
        <v>0</v>
      </c>
      <c r="Q952" s="214">
        <v>0</v>
      </c>
    </row>
    <row r="953" spans="1:17" ht="13" hidden="1" outlineLevel="1" x14ac:dyDescent="0.3">
      <c r="A953" s="5"/>
      <c r="B953" s="216" t="s">
        <v>242</v>
      </c>
      <c r="F953" s="211">
        <f>SUM(F932:F952)</f>
        <v>-100459.23000000001</v>
      </c>
      <c r="G953" s="211">
        <f t="shared" ref="G953:Q953" si="222">SUM(G932:G952)</f>
        <v>-67033.790000000008</v>
      </c>
      <c r="H953" s="211">
        <f t="shared" si="222"/>
        <v>0</v>
      </c>
      <c r="I953" s="211">
        <f t="shared" si="222"/>
        <v>0</v>
      </c>
      <c r="J953" s="211">
        <f t="shared" si="222"/>
        <v>0</v>
      </c>
      <c r="K953" s="211">
        <f t="shared" si="222"/>
        <v>0</v>
      </c>
      <c r="L953" s="211">
        <f t="shared" si="222"/>
        <v>0</v>
      </c>
      <c r="M953" s="211">
        <f t="shared" si="222"/>
        <v>0</v>
      </c>
      <c r="N953" s="211">
        <f t="shared" si="222"/>
        <v>0</v>
      </c>
      <c r="O953" s="211">
        <f t="shared" si="222"/>
        <v>0</v>
      </c>
      <c r="P953" s="211">
        <f t="shared" si="222"/>
        <v>0</v>
      </c>
      <c r="Q953" s="211">
        <f t="shared" si="222"/>
        <v>0</v>
      </c>
    </row>
    <row r="954" spans="1:17" ht="12.75" hidden="1" customHeight="1" outlineLevel="1" x14ac:dyDescent="0.3">
      <c r="A954" s="5"/>
      <c r="B954" s="222" t="s">
        <v>243</v>
      </c>
      <c r="F954" s="211">
        <f>SUM(F935:F952)</f>
        <v>-8850.1</v>
      </c>
      <c r="G954" s="211">
        <f t="shared" ref="G954:Q954" si="223">SUM(G935:G952)</f>
        <v>-5096.6099999999997</v>
      </c>
      <c r="H954" s="211">
        <f t="shared" si="223"/>
        <v>0</v>
      </c>
      <c r="I954" s="211">
        <f t="shared" si="223"/>
        <v>0</v>
      </c>
      <c r="J954" s="211">
        <f t="shared" si="223"/>
        <v>0</v>
      </c>
      <c r="K954" s="211">
        <f t="shared" si="223"/>
        <v>0</v>
      </c>
      <c r="L954" s="211">
        <f t="shared" si="223"/>
        <v>0</v>
      </c>
      <c r="M954" s="211">
        <f t="shared" si="223"/>
        <v>0</v>
      </c>
      <c r="N954" s="211">
        <f t="shared" si="223"/>
        <v>0</v>
      </c>
      <c r="O954" s="211">
        <f t="shared" si="223"/>
        <v>0</v>
      </c>
      <c r="P954" s="211">
        <f t="shared" si="223"/>
        <v>0</v>
      </c>
      <c r="Q954" s="211">
        <f t="shared" si="223"/>
        <v>0</v>
      </c>
    </row>
    <row r="955" spans="1:17" ht="4.5" hidden="1" customHeight="1" outlineLevel="1" x14ac:dyDescent="0.3">
      <c r="A955" s="5"/>
      <c r="B955" s="222"/>
      <c r="F955" s="211"/>
      <c r="G955" s="211"/>
      <c r="H955" s="211"/>
      <c r="I955" s="211"/>
      <c r="J955" s="211"/>
      <c r="K955" s="211"/>
      <c r="L955" s="211"/>
      <c r="M955" s="211"/>
      <c r="N955" s="211"/>
      <c r="O955" s="211"/>
      <c r="P955" s="211"/>
      <c r="Q955" s="211"/>
    </row>
    <row r="956" spans="1:17" ht="13" hidden="1" outlineLevel="1" x14ac:dyDescent="0.3">
      <c r="A956" s="212" t="s">
        <v>244</v>
      </c>
      <c r="B956" s="5"/>
    </row>
    <row r="957" spans="1:17" hidden="1" outlineLevel="2" x14ac:dyDescent="0.25">
      <c r="A957" s="5"/>
      <c r="B957" s="213" t="s">
        <v>245</v>
      </c>
      <c r="F957" s="214">
        <v>0</v>
      </c>
      <c r="G957" s="214">
        <v>0</v>
      </c>
      <c r="H957" s="214">
        <v>0</v>
      </c>
      <c r="I957" s="214">
        <v>0</v>
      </c>
      <c r="J957" s="214">
        <v>0</v>
      </c>
      <c r="K957" s="214">
        <v>0</v>
      </c>
      <c r="L957" s="214">
        <v>0</v>
      </c>
      <c r="M957" s="214">
        <v>0</v>
      </c>
      <c r="N957" s="214">
        <v>0</v>
      </c>
      <c r="O957" s="214">
        <v>0</v>
      </c>
      <c r="P957" s="214">
        <v>0</v>
      </c>
      <c r="Q957" s="214">
        <v>0</v>
      </c>
    </row>
    <row r="958" spans="1:17" hidden="1" outlineLevel="2" x14ac:dyDescent="0.25">
      <c r="A958" s="5"/>
      <c r="B958" s="213" t="s">
        <v>246</v>
      </c>
      <c r="F958" s="214">
        <v>0</v>
      </c>
      <c r="G958" s="214">
        <v>0</v>
      </c>
      <c r="H958" s="214">
        <v>0</v>
      </c>
      <c r="I958" s="214">
        <v>0</v>
      </c>
      <c r="J958" s="214">
        <v>0</v>
      </c>
      <c r="K958" s="214">
        <v>0</v>
      </c>
      <c r="L958" s="214">
        <v>0</v>
      </c>
      <c r="M958" s="214">
        <v>0</v>
      </c>
      <c r="N958" s="214">
        <v>0</v>
      </c>
      <c r="O958" s="214">
        <v>0</v>
      </c>
      <c r="P958" s="214">
        <v>0</v>
      </c>
      <c r="Q958" s="214">
        <v>0</v>
      </c>
    </row>
    <row r="959" spans="1:17" hidden="1" outlineLevel="2" x14ac:dyDescent="0.25">
      <c r="A959" s="5"/>
      <c r="B959" s="213" t="s">
        <v>247</v>
      </c>
      <c r="F959" s="214">
        <v>0</v>
      </c>
      <c r="G959" s="214">
        <v>0</v>
      </c>
      <c r="H959" s="214">
        <v>0</v>
      </c>
      <c r="I959" s="214">
        <v>0</v>
      </c>
      <c r="J959" s="214">
        <v>0</v>
      </c>
      <c r="K959" s="214">
        <v>0</v>
      </c>
      <c r="L959" s="214">
        <v>0</v>
      </c>
      <c r="M959" s="214">
        <v>0</v>
      </c>
      <c r="N959" s="214">
        <v>0</v>
      </c>
      <c r="O959" s="214">
        <v>0</v>
      </c>
      <c r="P959" s="214">
        <v>0</v>
      </c>
      <c r="Q959" s="214">
        <v>0</v>
      </c>
    </row>
    <row r="960" spans="1:17" hidden="1" outlineLevel="2" x14ac:dyDescent="0.25">
      <c r="A960" s="5"/>
      <c r="B960" s="213" t="s">
        <v>248</v>
      </c>
      <c r="F960" s="214">
        <v>0</v>
      </c>
      <c r="G960" s="214">
        <v>0</v>
      </c>
      <c r="H960" s="214">
        <v>0</v>
      </c>
      <c r="I960" s="214">
        <v>0</v>
      </c>
      <c r="J960" s="214">
        <v>0</v>
      </c>
      <c r="K960" s="214">
        <v>0</v>
      </c>
      <c r="L960" s="214">
        <v>0</v>
      </c>
      <c r="M960" s="214">
        <v>0</v>
      </c>
      <c r="N960" s="214">
        <v>0</v>
      </c>
      <c r="O960" s="214">
        <v>0</v>
      </c>
      <c r="P960" s="214">
        <v>0</v>
      </c>
      <c r="Q960" s="214">
        <v>0</v>
      </c>
    </row>
    <row r="961" spans="1:17" hidden="1" outlineLevel="2" x14ac:dyDescent="0.25">
      <c r="A961" s="5"/>
      <c r="B961" s="213" t="s">
        <v>249</v>
      </c>
      <c r="F961" s="214">
        <v>0</v>
      </c>
      <c r="G961" s="214">
        <v>0</v>
      </c>
      <c r="H961" s="214">
        <v>0</v>
      </c>
      <c r="I961" s="214">
        <v>0</v>
      </c>
      <c r="J961" s="214">
        <v>0</v>
      </c>
      <c r="K961" s="214">
        <v>0</v>
      </c>
      <c r="L961" s="214">
        <v>0</v>
      </c>
      <c r="M961" s="214">
        <v>0</v>
      </c>
      <c r="N961" s="214">
        <v>0</v>
      </c>
      <c r="O961" s="214">
        <v>0</v>
      </c>
      <c r="P961" s="214">
        <v>0</v>
      </c>
      <c r="Q961" s="214">
        <v>0</v>
      </c>
    </row>
    <row r="962" spans="1:17" hidden="1" outlineLevel="2" x14ac:dyDescent="0.25">
      <c r="A962" s="5"/>
      <c r="B962" s="213" t="s">
        <v>250</v>
      </c>
      <c r="F962" s="214">
        <v>0</v>
      </c>
      <c r="G962" s="214">
        <v>0</v>
      </c>
      <c r="H962" s="214">
        <v>0</v>
      </c>
      <c r="I962" s="214">
        <v>0</v>
      </c>
      <c r="J962" s="214">
        <v>0</v>
      </c>
      <c r="K962" s="214">
        <v>0</v>
      </c>
      <c r="L962" s="214">
        <v>0</v>
      </c>
      <c r="M962" s="214">
        <v>0</v>
      </c>
      <c r="N962" s="214">
        <v>0</v>
      </c>
      <c r="O962" s="214">
        <v>0</v>
      </c>
      <c r="P962" s="214">
        <v>0</v>
      </c>
      <c r="Q962" s="214">
        <v>0</v>
      </c>
    </row>
    <row r="963" spans="1:17" hidden="1" outlineLevel="2" x14ac:dyDescent="0.25">
      <c r="A963" s="5"/>
      <c r="B963" s="213" t="s">
        <v>251</v>
      </c>
      <c r="F963" s="214">
        <v>0</v>
      </c>
      <c r="G963" s="214">
        <v>0</v>
      </c>
      <c r="H963" s="214">
        <v>0</v>
      </c>
      <c r="I963" s="214">
        <v>0</v>
      </c>
      <c r="J963" s="214">
        <v>0</v>
      </c>
      <c r="K963" s="214">
        <v>0</v>
      </c>
      <c r="L963" s="214">
        <v>0</v>
      </c>
      <c r="M963" s="214">
        <v>0</v>
      </c>
      <c r="N963" s="214">
        <v>0</v>
      </c>
      <c r="O963" s="214">
        <v>0</v>
      </c>
      <c r="P963" s="214">
        <v>0</v>
      </c>
      <c r="Q963" s="214">
        <v>0</v>
      </c>
    </row>
    <row r="964" spans="1:17" hidden="1" outlineLevel="2" x14ac:dyDescent="0.25">
      <c r="A964" s="5"/>
      <c r="B964" s="213" t="s">
        <v>252</v>
      </c>
      <c r="F964" s="214">
        <v>0</v>
      </c>
      <c r="G964" s="214">
        <v>0</v>
      </c>
      <c r="H964" s="214">
        <v>0</v>
      </c>
      <c r="I964" s="214">
        <v>0</v>
      </c>
      <c r="J964" s="214">
        <v>0</v>
      </c>
      <c r="K964" s="214">
        <v>0</v>
      </c>
      <c r="L964" s="214">
        <v>0</v>
      </c>
      <c r="M964" s="214">
        <v>0</v>
      </c>
      <c r="N964" s="214">
        <v>0</v>
      </c>
      <c r="O964" s="214">
        <v>0</v>
      </c>
      <c r="P964" s="214">
        <v>0</v>
      </c>
      <c r="Q964" s="214">
        <v>0</v>
      </c>
    </row>
    <row r="965" spans="1:17" hidden="1" outlineLevel="2" x14ac:dyDescent="0.25">
      <c r="A965" s="5"/>
      <c r="B965" s="213" t="s">
        <v>253</v>
      </c>
      <c r="F965" s="214">
        <v>0</v>
      </c>
      <c r="G965" s="214">
        <v>0</v>
      </c>
      <c r="H965" s="214">
        <v>0</v>
      </c>
      <c r="I965" s="214">
        <v>0</v>
      </c>
      <c r="J965" s="214">
        <v>0</v>
      </c>
      <c r="K965" s="214">
        <v>0</v>
      </c>
      <c r="L965" s="214">
        <v>0</v>
      </c>
      <c r="M965" s="214">
        <v>0</v>
      </c>
      <c r="N965" s="214">
        <v>0</v>
      </c>
      <c r="O965" s="214">
        <v>0</v>
      </c>
      <c r="P965" s="214">
        <v>0</v>
      </c>
      <c r="Q965" s="214">
        <v>0</v>
      </c>
    </row>
    <row r="966" spans="1:17" hidden="1" outlineLevel="2" x14ac:dyDescent="0.25">
      <c r="A966" s="5"/>
      <c r="B966" s="213" t="s">
        <v>254</v>
      </c>
      <c r="F966" s="214">
        <v>0</v>
      </c>
      <c r="G966" s="214">
        <v>0</v>
      </c>
      <c r="H966" s="214">
        <v>0</v>
      </c>
      <c r="I966" s="214">
        <v>0</v>
      </c>
      <c r="J966" s="214">
        <v>0</v>
      </c>
      <c r="K966" s="214">
        <v>0</v>
      </c>
      <c r="L966" s="214">
        <v>0</v>
      </c>
      <c r="M966" s="214">
        <v>0</v>
      </c>
      <c r="N966" s="214">
        <v>0</v>
      </c>
      <c r="O966" s="214">
        <v>0</v>
      </c>
      <c r="P966" s="214">
        <v>0</v>
      </c>
      <c r="Q966" s="214">
        <v>0</v>
      </c>
    </row>
    <row r="967" spans="1:17" hidden="1" outlineLevel="2" x14ac:dyDescent="0.25">
      <c r="A967" s="5"/>
      <c r="B967" s="213" t="s">
        <v>255</v>
      </c>
      <c r="F967" s="214">
        <v>0</v>
      </c>
      <c r="G967" s="214">
        <v>0</v>
      </c>
      <c r="H967" s="214">
        <v>0</v>
      </c>
      <c r="I967" s="214">
        <v>0</v>
      </c>
      <c r="J967" s="214">
        <v>0</v>
      </c>
      <c r="K967" s="214">
        <v>0</v>
      </c>
      <c r="L967" s="214">
        <v>0</v>
      </c>
      <c r="M967" s="214">
        <v>0</v>
      </c>
      <c r="N967" s="214">
        <v>0</v>
      </c>
      <c r="O967" s="214">
        <v>0</v>
      </c>
      <c r="P967" s="214">
        <v>0</v>
      </c>
      <c r="Q967" s="214">
        <v>0</v>
      </c>
    </row>
    <row r="968" spans="1:17" hidden="1" outlineLevel="2" x14ac:dyDescent="0.25">
      <c r="A968" s="5"/>
      <c r="B968" s="213" t="s">
        <v>256</v>
      </c>
      <c r="F968" s="214">
        <v>0</v>
      </c>
      <c r="G968" s="214">
        <v>0</v>
      </c>
      <c r="H968" s="214">
        <v>0</v>
      </c>
      <c r="I968" s="214">
        <v>0</v>
      </c>
      <c r="J968" s="214">
        <v>0</v>
      </c>
      <c r="K968" s="214">
        <v>0</v>
      </c>
      <c r="L968" s="214">
        <v>0</v>
      </c>
      <c r="M968" s="214">
        <v>0</v>
      </c>
      <c r="N968" s="214">
        <v>0</v>
      </c>
      <c r="O968" s="214">
        <v>0</v>
      </c>
      <c r="P968" s="214">
        <v>0</v>
      </c>
      <c r="Q968" s="214">
        <v>0</v>
      </c>
    </row>
    <row r="969" spans="1:17" hidden="1" outlineLevel="2" x14ac:dyDescent="0.25">
      <c r="A969" s="5"/>
      <c r="B969" s="213" t="s">
        <v>257</v>
      </c>
      <c r="F969" s="214">
        <v>0</v>
      </c>
      <c r="G969" s="214">
        <v>0</v>
      </c>
      <c r="H969" s="214">
        <v>0</v>
      </c>
      <c r="I969" s="214">
        <v>0</v>
      </c>
      <c r="J969" s="214">
        <v>0</v>
      </c>
      <c r="K969" s="214">
        <v>0</v>
      </c>
      <c r="L969" s="214">
        <v>0</v>
      </c>
      <c r="M969" s="214">
        <v>0</v>
      </c>
      <c r="N969" s="214">
        <v>0</v>
      </c>
      <c r="O969" s="214">
        <v>0</v>
      </c>
      <c r="P969" s="214">
        <v>0</v>
      </c>
      <c r="Q969" s="214">
        <v>0</v>
      </c>
    </row>
    <row r="970" spans="1:17" hidden="1" outlineLevel="2" x14ac:dyDescent="0.25">
      <c r="A970" s="5"/>
      <c r="B970" s="213" t="s">
        <v>258</v>
      </c>
      <c r="F970" s="214">
        <v>0</v>
      </c>
      <c r="G970" s="214">
        <v>0</v>
      </c>
      <c r="H970" s="214">
        <v>0</v>
      </c>
      <c r="I970" s="214">
        <v>0</v>
      </c>
      <c r="J970" s="214">
        <v>0</v>
      </c>
      <c r="K970" s="214">
        <v>0</v>
      </c>
      <c r="L970" s="214">
        <v>0</v>
      </c>
      <c r="M970" s="214">
        <v>0</v>
      </c>
      <c r="N970" s="214">
        <v>0</v>
      </c>
      <c r="O970" s="214">
        <v>0</v>
      </c>
      <c r="P970" s="214">
        <v>0</v>
      </c>
      <c r="Q970" s="214">
        <v>0</v>
      </c>
    </row>
    <row r="971" spans="1:17" hidden="1" outlineLevel="2" x14ac:dyDescent="0.25">
      <c r="A971" s="5"/>
      <c r="B971" s="213" t="s">
        <v>259</v>
      </c>
      <c r="F971" s="214">
        <v>0</v>
      </c>
      <c r="G971" s="214">
        <v>0</v>
      </c>
      <c r="H971" s="214">
        <v>0</v>
      </c>
      <c r="I971" s="214">
        <v>0</v>
      </c>
      <c r="J971" s="214">
        <v>0</v>
      </c>
      <c r="K971" s="214">
        <v>0</v>
      </c>
      <c r="L971" s="214">
        <v>0</v>
      </c>
      <c r="M971" s="214">
        <v>0</v>
      </c>
      <c r="N971" s="214">
        <v>0</v>
      </c>
      <c r="O971" s="214">
        <v>0</v>
      </c>
      <c r="P971" s="214">
        <v>0</v>
      </c>
      <c r="Q971" s="214">
        <v>0</v>
      </c>
    </row>
    <row r="972" spans="1:17" hidden="1" outlineLevel="2" x14ac:dyDescent="0.25">
      <c r="A972" s="5"/>
      <c r="B972" s="213" t="s">
        <v>260</v>
      </c>
      <c r="F972" s="214">
        <v>356.13000000000011</v>
      </c>
      <c r="G972" s="214">
        <v>-1115.6600000000001</v>
      </c>
      <c r="H972" s="214">
        <v>0</v>
      </c>
      <c r="I972" s="214">
        <v>0</v>
      </c>
      <c r="J972" s="214">
        <v>0</v>
      </c>
      <c r="K972" s="214">
        <v>0</v>
      </c>
      <c r="L972" s="214">
        <v>0</v>
      </c>
      <c r="M972" s="214">
        <v>0</v>
      </c>
      <c r="N972" s="214">
        <v>0</v>
      </c>
      <c r="O972" s="214">
        <v>0</v>
      </c>
      <c r="P972" s="214">
        <v>0</v>
      </c>
      <c r="Q972" s="214">
        <v>0</v>
      </c>
    </row>
    <row r="973" spans="1:17" hidden="1" outlineLevel="2" x14ac:dyDescent="0.25">
      <c r="A973" s="5"/>
      <c r="B973" s="213" t="s">
        <v>261</v>
      </c>
      <c r="F973" s="214">
        <v>0</v>
      </c>
      <c r="G973" s="214">
        <v>0</v>
      </c>
      <c r="H973" s="214">
        <v>0</v>
      </c>
      <c r="I973" s="214">
        <v>0</v>
      </c>
      <c r="J973" s="214">
        <v>0</v>
      </c>
      <c r="K973" s="214">
        <v>0</v>
      </c>
      <c r="L973" s="214">
        <v>0</v>
      </c>
      <c r="M973" s="214">
        <v>0</v>
      </c>
      <c r="N973" s="214">
        <v>0</v>
      </c>
      <c r="O973" s="214">
        <v>0</v>
      </c>
      <c r="P973" s="214">
        <v>0</v>
      </c>
      <c r="Q973" s="214">
        <v>0</v>
      </c>
    </row>
    <row r="974" spans="1:17" hidden="1" outlineLevel="2" x14ac:dyDescent="0.25">
      <c r="A974" s="5"/>
      <c r="B974" s="213" t="s">
        <v>262</v>
      </c>
      <c r="F974" s="214">
        <v>-3527.67</v>
      </c>
      <c r="G974" s="214">
        <v>-984.34</v>
      </c>
      <c r="H974" s="214">
        <v>0</v>
      </c>
      <c r="I974" s="214">
        <v>0</v>
      </c>
      <c r="J974" s="214">
        <v>0</v>
      </c>
      <c r="K974" s="214">
        <v>0</v>
      </c>
      <c r="L974" s="214">
        <v>0</v>
      </c>
      <c r="M974" s="214">
        <v>0</v>
      </c>
      <c r="N974" s="214">
        <v>0</v>
      </c>
      <c r="O974" s="214">
        <v>0</v>
      </c>
      <c r="P974" s="214">
        <v>0</v>
      </c>
      <c r="Q974" s="214">
        <v>0</v>
      </c>
    </row>
    <row r="975" spans="1:17" hidden="1" outlineLevel="2" x14ac:dyDescent="0.25">
      <c r="A975" s="5"/>
      <c r="B975" s="213" t="s">
        <v>263</v>
      </c>
      <c r="F975" s="214">
        <v>0</v>
      </c>
      <c r="G975" s="214">
        <v>0</v>
      </c>
      <c r="H975" s="214">
        <v>0</v>
      </c>
      <c r="I975" s="214">
        <v>0</v>
      </c>
      <c r="J975" s="214">
        <v>0</v>
      </c>
      <c r="K975" s="214">
        <v>0</v>
      </c>
      <c r="L975" s="214">
        <v>0</v>
      </c>
      <c r="M975" s="214">
        <v>0</v>
      </c>
      <c r="N975" s="214">
        <v>0</v>
      </c>
      <c r="O975" s="214">
        <v>0</v>
      </c>
      <c r="P975" s="214">
        <v>0</v>
      </c>
      <c r="Q975" s="214">
        <v>0</v>
      </c>
    </row>
    <row r="976" spans="1:17" hidden="1" outlineLevel="2" x14ac:dyDescent="0.25">
      <c r="A976" s="5"/>
      <c r="B976" s="213" t="s">
        <v>264</v>
      </c>
      <c r="F976" s="214">
        <v>0</v>
      </c>
      <c r="G976" s="214">
        <v>0</v>
      </c>
      <c r="H976" s="214">
        <v>0</v>
      </c>
      <c r="I976" s="214">
        <v>0</v>
      </c>
      <c r="J976" s="214">
        <v>0</v>
      </c>
      <c r="K976" s="214">
        <v>0</v>
      </c>
      <c r="L976" s="214">
        <v>0</v>
      </c>
      <c r="M976" s="214">
        <v>0</v>
      </c>
      <c r="N976" s="214">
        <v>0</v>
      </c>
      <c r="O976" s="214">
        <v>0</v>
      </c>
      <c r="P976" s="214">
        <v>0</v>
      </c>
      <c r="Q976" s="214">
        <v>0</v>
      </c>
    </row>
    <row r="977" spans="1:17" hidden="1" outlineLevel="2" x14ac:dyDescent="0.25">
      <c r="A977" s="5"/>
      <c r="B977" s="213" t="s">
        <v>265</v>
      </c>
      <c r="F977" s="214">
        <v>0</v>
      </c>
      <c r="G977" s="214">
        <v>0</v>
      </c>
      <c r="H977" s="214">
        <v>0</v>
      </c>
      <c r="I977" s="214">
        <v>0</v>
      </c>
      <c r="J977" s="214">
        <v>0</v>
      </c>
      <c r="K977" s="214">
        <v>0</v>
      </c>
      <c r="L977" s="214">
        <v>0</v>
      </c>
      <c r="M977" s="214">
        <v>0</v>
      </c>
      <c r="N977" s="214">
        <v>0</v>
      </c>
      <c r="O977" s="214">
        <v>0</v>
      </c>
      <c r="P977" s="214">
        <v>0</v>
      </c>
      <c r="Q977" s="214">
        <v>0</v>
      </c>
    </row>
    <row r="978" spans="1:17" hidden="1" outlineLevel="2" x14ac:dyDescent="0.25">
      <c r="A978" s="5"/>
      <c r="B978" s="213" t="s">
        <v>266</v>
      </c>
      <c r="F978" s="214">
        <v>0</v>
      </c>
      <c r="G978" s="214">
        <v>0</v>
      </c>
      <c r="H978" s="214">
        <v>0</v>
      </c>
      <c r="I978" s="214">
        <v>0</v>
      </c>
      <c r="J978" s="214">
        <v>0</v>
      </c>
      <c r="K978" s="214">
        <v>0</v>
      </c>
      <c r="L978" s="214">
        <v>0</v>
      </c>
      <c r="M978" s="214">
        <v>0</v>
      </c>
      <c r="N978" s="214">
        <v>0</v>
      </c>
      <c r="O978" s="214">
        <v>0</v>
      </c>
      <c r="P978" s="214">
        <v>0</v>
      </c>
      <c r="Q978" s="214">
        <v>0</v>
      </c>
    </row>
    <row r="979" spans="1:17" hidden="1" outlineLevel="2" x14ac:dyDescent="0.25">
      <c r="A979" s="5"/>
      <c r="B979" s="213" t="s">
        <v>267</v>
      </c>
      <c r="F979" s="214">
        <v>0</v>
      </c>
      <c r="G979" s="214">
        <v>0</v>
      </c>
      <c r="H979" s="214">
        <v>0</v>
      </c>
      <c r="I979" s="214">
        <v>0</v>
      </c>
      <c r="J979" s="214">
        <v>0</v>
      </c>
      <c r="K979" s="214">
        <v>0</v>
      </c>
      <c r="L979" s="214">
        <v>0</v>
      </c>
      <c r="M979" s="214">
        <v>0</v>
      </c>
      <c r="N979" s="214">
        <v>0</v>
      </c>
      <c r="O979" s="214">
        <v>0</v>
      </c>
      <c r="P979" s="214">
        <v>0</v>
      </c>
      <c r="Q979" s="214">
        <v>0</v>
      </c>
    </row>
    <row r="980" spans="1:17" hidden="1" outlineLevel="2" x14ac:dyDescent="0.25">
      <c r="A980" s="5"/>
      <c r="B980" s="213" t="s">
        <v>268</v>
      </c>
      <c r="F980" s="214">
        <v>0</v>
      </c>
      <c r="G980" s="214">
        <v>0</v>
      </c>
      <c r="H980" s="214">
        <v>0</v>
      </c>
      <c r="I980" s="214">
        <v>0</v>
      </c>
      <c r="J980" s="214">
        <v>0</v>
      </c>
      <c r="K980" s="214">
        <v>0</v>
      </c>
      <c r="L980" s="214">
        <v>0</v>
      </c>
      <c r="M980" s="214">
        <v>0</v>
      </c>
      <c r="N980" s="214">
        <v>0</v>
      </c>
      <c r="O980" s="214">
        <v>0</v>
      </c>
      <c r="P980" s="214">
        <v>0</v>
      </c>
      <c r="Q980" s="214">
        <v>0</v>
      </c>
    </row>
    <row r="981" spans="1:17" hidden="1" outlineLevel="2" x14ac:dyDescent="0.25">
      <c r="A981" s="5"/>
      <c r="B981" s="213" t="s">
        <v>269</v>
      </c>
      <c r="F981" s="214">
        <v>0</v>
      </c>
      <c r="G981" s="214">
        <v>0</v>
      </c>
      <c r="H981" s="214">
        <v>0</v>
      </c>
      <c r="I981" s="214">
        <v>0</v>
      </c>
      <c r="J981" s="214">
        <v>0</v>
      </c>
      <c r="K981" s="214">
        <v>0</v>
      </c>
      <c r="L981" s="214">
        <v>0</v>
      </c>
      <c r="M981" s="214">
        <v>0</v>
      </c>
      <c r="N981" s="214">
        <v>0</v>
      </c>
      <c r="O981" s="214">
        <v>0</v>
      </c>
      <c r="P981" s="214">
        <v>0</v>
      </c>
      <c r="Q981" s="214">
        <v>0</v>
      </c>
    </row>
    <row r="982" spans="1:17" hidden="1" outlineLevel="2" x14ac:dyDescent="0.25">
      <c r="A982" s="5"/>
      <c r="B982" s="213" t="s">
        <v>270</v>
      </c>
      <c r="F982" s="214">
        <v>0</v>
      </c>
      <c r="G982" s="214">
        <v>169.69</v>
      </c>
      <c r="H982" s="214">
        <v>0</v>
      </c>
      <c r="I982" s="214">
        <v>0</v>
      </c>
      <c r="J982" s="214">
        <v>0</v>
      </c>
      <c r="K982" s="214">
        <v>0</v>
      </c>
      <c r="L982" s="214">
        <v>0</v>
      </c>
      <c r="M982" s="214">
        <v>0</v>
      </c>
      <c r="N982" s="214">
        <v>0</v>
      </c>
      <c r="O982" s="214">
        <v>0</v>
      </c>
      <c r="P982" s="214">
        <v>0</v>
      </c>
      <c r="Q982" s="214">
        <v>0</v>
      </c>
    </row>
    <row r="983" spans="1:17" hidden="1" outlineLevel="2" x14ac:dyDescent="0.25">
      <c r="A983" s="5"/>
      <c r="B983" s="213" t="s">
        <v>271</v>
      </c>
      <c r="F983" s="214">
        <v>0</v>
      </c>
      <c r="G983" s="214">
        <v>0</v>
      </c>
      <c r="H983" s="214">
        <v>0</v>
      </c>
      <c r="I983" s="214">
        <v>0</v>
      </c>
      <c r="J983" s="214">
        <v>0</v>
      </c>
      <c r="K983" s="214">
        <v>0</v>
      </c>
      <c r="L983" s="214">
        <v>0</v>
      </c>
      <c r="M983" s="214">
        <v>0</v>
      </c>
      <c r="N983" s="214">
        <v>0</v>
      </c>
      <c r="O983" s="214">
        <v>0</v>
      </c>
      <c r="P983" s="214">
        <v>0</v>
      </c>
      <c r="Q983" s="214">
        <v>0</v>
      </c>
    </row>
    <row r="984" spans="1:17" hidden="1" outlineLevel="2" x14ac:dyDescent="0.25">
      <c r="A984" s="5"/>
      <c r="B984" s="213" t="s">
        <v>272</v>
      </c>
      <c r="F984" s="214">
        <v>-7375</v>
      </c>
      <c r="G984" s="214">
        <v>0</v>
      </c>
      <c r="H984" s="214">
        <v>0</v>
      </c>
      <c r="I984" s="214">
        <v>0</v>
      </c>
      <c r="J984" s="214">
        <v>0</v>
      </c>
      <c r="K984" s="214">
        <v>0</v>
      </c>
      <c r="L984" s="214">
        <v>0</v>
      </c>
      <c r="M984" s="214">
        <v>0</v>
      </c>
      <c r="N984" s="214">
        <v>0</v>
      </c>
      <c r="O984" s="214">
        <v>0</v>
      </c>
      <c r="P984" s="214">
        <v>0</v>
      </c>
      <c r="Q984" s="214">
        <v>0</v>
      </c>
    </row>
    <row r="985" spans="1:17" hidden="1" outlineLevel="2" x14ac:dyDescent="0.25">
      <c r="A985" s="5"/>
      <c r="B985" s="213" t="s">
        <v>273</v>
      </c>
      <c r="F985" s="214">
        <v>0</v>
      </c>
      <c r="G985" s="214">
        <v>0</v>
      </c>
      <c r="H985" s="214">
        <v>0</v>
      </c>
      <c r="I985" s="214">
        <v>0</v>
      </c>
      <c r="J985" s="214">
        <v>0</v>
      </c>
      <c r="K985" s="214">
        <v>0</v>
      </c>
      <c r="L985" s="214">
        <v>0</v>
      </c>
      <c r="M985" s="214">
        <v>0</v>
      </c>
      <c r="N985" s="214">
        <v>0</v>
      </c>
      <c r="O985" s="214">
        <v>0</v>
      </c>
      <c r="P985" s="214">
        <v>0</v>
      </c>
      <c r="Q985" s="214">
        <v>0</v>
      </c>
    </row>
    <row r="986" spans="1:17" hidden="1" outlineLevel="2" x14ac:dyDescent="0.25">
      <c r="A986" s="5"/>
      <c r="B986" s="213" t="s">
        <v>274</v>
      </c>
      <c r="F986" s="214">
        <v>0</v>
      </c>
      <c r="G986" s="214">
        <v>0</v>
      </c>
      <c r="H986" s="214">
        <v>0</v>
      </c>
      <c r="I986" s="214">
        <v>0</v>
      </c>
      <c r="J986" s="214">
        <v>0</v>
      </c>
      <c r="K986" s="214">
        <v>0</v>
      </c>
      <c r="L986" s="214">
        <v>0</v>
      </c>
      <c r="M986" s="214">
        <v>0</v>
      </c>
      <c r="N986" s="214">
        <v>0</v>
      </c>
      <c r="O986" s="214">
        <v>0</v>
      </c>
      <c r="P986" s="214">
        <v>0</v>
      </c>
      <c r="Q986" s="214">
        <v>0</v>
      </c>
    </row>
    <row r="987" spans="1:17" hidden="1" outlineLevel="2" x14ac:dyDescent="0.25">
      <c r="A987" s="5"/>
      <c r="B987" s="213" t="s">
        <v>275</v>
      </c>
      <c r="F987" s="214">
        <v>0</v>
      </c>
      <c r="G987" s="214">
        <v>0</v>
      </c>
      <c r="H987" s="214">
        <v>0</v>
      </c>
      <c r="I987" s="214">
        <v>0</v>
      </c>
      <c r="J987" s="214">
        <v>0</v>
      </c>
      <c r="K987" s="214">
        <v>0</v>
      </c>
      <c r="L987" s="214">
        <v>0</v>
      </c>
      <c r="M987" s="214">
        <v>0</v>
      </c>
      <c r="N987" s="214">
        <v>0</v>
      </c>
      <c r="O987" s="214">
        <v>0</v>
      </c>
      <c r="P987" s="214">
        <v>0</v>
      </c>
      <c r="Q987" s="214">
        <v>0</v>
      </c>
    </row>
    <row r="988" spans="1:17" hidden="1" outlineLevel="2" x14ac:dyDescent="0.25">
      <c r="A988" s="5"/>
      <c r="B988" s="213" t="s">
        <v>276</v>
      </c>
      <c r="F988" s="214">
        <v>0</v>
      </c>
      <c r="G988" s="214">
        <v>0</v>
      </c>
      <c r="H988" s="214">
        <v>0</v>
      </c>
      <c r="I988" s="214">
        <v>0</v>
      </c>
      <c r="J988" s="214">
        <v>0</v>
      </c>
      <c r="K988" s="214">
        <v>0</v>
      </c>
      <c r="L988" s="214">
        <v>0</v>
      </c>
      <c r="M988" s="214">
        <v>0</v>
      </c>
      <c r="N988" s="214">
        <v>0</v>
      </c>
      <c r="O988" s="214">
        <v>0</v>
      </c>
      <c r="P988" s="214">
        <v>0</v>
      </c>
      <c r="Q988" s="214">
        <v>0</v>
      </c>
    </row>
    <row r="989" spans="1:17" hidden="1" outlineLevel="2" x14ac:dyDescent="0.25">
      <c r="A989" s="5"/>
      <c r="B989" s="213" t="s">
        <v>277</v>
      </c>
      <c r="F989" s="214">
        <v>0</v>
      </c>
      <c r="G989" s="214">
        <v>0</v>
      </c>
      <c r="H989" s="214">
        <v>0</v>
      </c>
      <c r="I989" s="214">
        <v>0</v>
      </c>
      <c r="J989" s="214">
        <v>0</v>
      </c>
      <c r="K989" s="214">
        <v>0</v>
      </c>
      <c r="L989" s="214">
        <v>0</v>
      </c>
      <c r="M989" s="214">
        <v>0</v>
      </c>
      <c r="N989" s="214">
        <v>0</v>
      </c>
      <c r="O989" s="214">
        <v>0</v>
      </c>
      <c r="P989" s="214">
        <v>0</v>
      </c>
      <c r="Q989" s="214">
        <v>0</v>
      </c>
    </row>
    <row r="990" spans="1:17" hidden="1" outlineLevel="2" x14ac:dyDescent="0.25">
      <c r="A990" s="5"/>
      <c r="B990" s="213" t="s">
        <v>278</v>
      </c>
      <c r="F990" s="214">
        <v>0</v>
      </c>
      <c r="G990" s="214">
        <v>0</v>
      </c>
      <c r="H990" s="214">
        <v>0</v>
      </c>
      <c r="I990" s="214">
        <v>0</v>
      </c>
      <c r="J990" s="214">
        <v>0</v>
      </c>
      <c r="K990" s="214">
        <v>0</v>
      </c>
      <c r="L990" s="214">
        <v>0</v>
      </c>
      <c r="M990" s="214">
        <v>0</v>
      </c>
      <c r="N990" s="214">
        <v>0</v>
      </c>
      <c r="O990" s="214">
        <v>0</v>
      </c>
      <c r="P990" s="214">
        <v>0</v>
      </c>
      <c r="Q990" s="214">
        <v>0</v>
      </c>
    </row>
    <row r="991" spans="1:17" hidden="1" outlineLevel="2" x14ac:dyDescent="0.25">
      <c r="A991" s="5"/>
      <c r="B991" s="213" t="s">
        <v>279</v>
      </c>
      <c r="F991" s="214">
        <v>0</v>
      </c>
      <c r="G991" s="214">
        <v>0</v>
      </c>
      <c r="H991" s="214">
        <v>0</v>
      </c>
      <c r="I991" s="214">
        <v>0</v>
      </c>
      <c r="J991" s="214">
        <v>0</v>
      </c>
      <c r="K991" s="214">
        <v>0</v>
      </c>
      <c r="L991" s="214">
        <v>0</v>
      </c>
      <c r="M991" s="214">
        <v>0</v>
      </c>
      <c r="N991" s="214">
        <v>0</v>
      </c>
      <c r="O991" s="214">
        <v>0</v>
      </c>
      <c r="P991" s="214">
        <v>0</v>
      </c>
      <c r="Q991" s="214">
        <v>0</v>
      </c>
    </row>
    <row r="992" spans="1:17" ht="13" hidden="1" outlineLevel="2" x14ac:dyDescent="0.3">
      <c r="A992" s="5"/>
      <c r="B992" s="223" t="s">
        <v>280</v>
      </c>
      <c r="F992" s="214"/>
      <c r="G992" s="214"/>
      <c r="H992" s="214"/>
      <c r="I992" s="214"/>
      <c r="J992" s="214"/>
      <c r="K992" s="214"/>
      <c r="L992" s="214"/>
      <c r="M992" s="214"/>
      <c r="N992" s="214"/>
      <c r="O992" s="214"/>
      <c r="P992" s="214"/>
      <c r="Q992" s="214"/>
    </row>
    <row r="993" spans="1:17" hidden="1" outlineLevel="2" x14ac:dyDescent="0.25">
      <c r="A993" s="5"/>
      <c r="B993" s="224" t="s">
        <v>280</v>
      </c>
      <c r="F993" s="214">
        <v>0</v>
      </c>
      <c r="G993" s="214">
        <v>0</v>
      </c>
      <c r="H993" s="214">
        <v>0</v>
      </c>
      <c r="I993" s="214">
        <v>0</v>
      </c>
      <c r="J993" s="214">
        <v>0</v>
      </c>
      <c r="K993" s="214">
        <v>0</v>
      </c>
      <c r="L993" s="214">
        <v>0</v>
      </c>
      <c r="M993" s="214">
        <v>0</v>
      </c>
      <c r="N993" s="214">
        <v>0</v>
      </c>
      <c r="O993" s="214">
        <v>0</v>
      </c>
      <c r="P993" s="214">
        <v>0</v>
      </c>
      <c r="Q993" s="214">
        <v>0</v>
      </c>
    </row>
    <row r="994" spans="1:17" hidden="1" outlineLevel="2" x14ac:dyDescent="0.25">
      <c r="A994" s="5"/>
      <c r="B994" s="224" t="s">
        <v>281</v>
      </c>
      <c r="F994" s="214">
        <v>0</v>
      </c>
      <c r="G994" s="214">
        <v>-60000</v>
      </c>
      <c r="H994" s="214">
        <v>0</v>
      </c>
      <c r="I994" s="214">
        <v>0</v>
      </c>
      <c r="J994" s="214">
        <v>0</v>
      </c>
      <c r="K994" s="214">
        <v>0</v>
      </c>
      <c r="L994" s="214">
        <v>0</v>
      </c>
      <c r="M994" s="214">
        <v>0</v>
      </c>
      <c r="N994" s="214">
        <v>0</v>
      </c>
      <c r="O994" s="214">
        <v>0</v>
      </c>
      <c r="P994" s="214">
        <v>0</v>
      </c>
      <c r="Q994" s="214">
        <v>0</v>
      </c>
    </row>
    <row r="995" spans="1:17" hidden="1" outlineLevel="2" x14ac:dyDescent="0.25">
      <c r="A995" s="5"/>
      <c r="B995" s="224" t="s">
        <v>282</v>
      </c>
      <c r="F995" s="214">
        <v>0</v>
      </c>
      <c r="G995" s="214">
        <v>0</v>
      </c>
      <c r="H995" s="214">
        <v>0</v>
      </c>
      <c r="I995" s="214">
        <v>0</v>
      </c>
      <c r="J995" s="214">
        <v>0</v>
      </c>
      <c r="K995" s="214">
        <v>0</v>
      </c>
      <c r="L995" s="214">
        <v>0</v>
      </c>
      <c r="M995" s="214">
        <v>0</v>
      </c>
      <c r="N995" s="214">
        <v>0</v>
      </c>
      <c r="O995" s="214">
        <v>0</v>
      </c>
      <c r="P995" s="214">
        <v>0</v>
      </c>
      <c r="Q995" s="214">
        <v>0</v>
      </c>
    </row>
    <row r="996" spans="1:17" hidden="1" outlineLevel="2" x14ac:dyDescent="0.25">
      <c r="A996" s="5"/>
      <c r="B996" s="224" t="s">
        <v>283</v>
      </c>
      <c r="F996" s="214">
        <v>0</v>
      </c>
      <c r="G996" s="214">
        <v>0</v>
      </c>
      <c r="H996" s="214">
        <v>0</v>
      </c>
      <c r="I996" s="214">
        <v>0</v>
      </c>
      <c r="J996" s="214">
        <v>0</v>
      </c>
      <c r="K996" s="214">
        <v>0</v>
      </c>
      <c r="L996" s="214">
        <v>0</v>
      </c>
      <c r="M996" s="214">
        <v>0</v>
      </c>
      <c r="N996" s="214">
        <v>0</v>
      </c>
      <c r="O996" s="214">
        <v>0</v>
      </c>
      <c r="P996" s="214">
        <v>0</v>
      </c>
      <c r="Q996" s="214">
        <v>0</v>
      </c>
    </row>
    <row r="997" spans="1:17" hidden="1" outlineLevel="2" x14ac:dyDescent="0.25">
      <c r="A997" s="5"/>
      <c r="B997" s="224" t="s">
        <v>284</v>
      </c>
      <c r="F997" s="214">
        <v>0</v>
      </c>
      <c r="G997" s="214">
        <v>0</v>
      </c>
      <c r="H997" s="214">
        <v>0</v>
      </c>
      <c r="I997" s="214">
        <v>0</v>
      </c>
      <c r="J997" s="214">
        <v>0</v>
      </c>
      <c r="K997" s="214">
        <v>0</v>
      </c>
      <c r="L997" s="214">
        <v>0</v>
      </c>
      <c r="M997" s="214">
        <v>0</v>
      </c>
      <c r="N997" s="214">
        <v>0</v>
      </c>
      <c r="O997" s="214">
        <v>0</v>
      </c>
      <c r="P997" s="214">
        <v>0</v>
      </c>
      <c r="Q997" s="214">
        <v>0</v>
      </c>
    </row>
    <row r="998" spans="1:17" hidden="1" outlineLevel="2" x14ac:dyDescent="0.25">
      <c r="A998" s="5"/>
      <c r="B998" s="224" t="s">
        <v>285</v>
      </c>
      <c r="F998" s="214">
        <v>0</v>
      </c>
      <c r="G998" s="214">
        <v>0</v>
      </c>
      <c r="H998" s="214">
        <v>0</v>
      </c>
      <c r="I998" s="214">
        <v>0</v>
      </c>
      <c r="J998" s="214">
        <v>0</v>
      </c>
      <c r="K998" s="214">
        <v>0</v>
      </c>
      <c r="L998" s="214">
        <v>0</v>
      </c>
      <c r="M998" s="214">
        <v>0</v>
      </c>
      <c r="N998" s="214">
        <v>0</v>
      </c>
      <c r="O998" s="214">
        <v>0</v>
      </c>
      <c r="P998" s="214">
        <v>0</v>
      </c>
      <c r="Q998" s="214">
        <v>0</v>
      </c>
    </row>
    <row r="999" spans="1:17" hidden="1" outlineLevel="2" x14ac:dyDescent="0.25">
      <c r="A999" s="5"/>
      <c r="B999" s="224"/>
      <c r="F999" s="214"/>
      <c r="G999" s="214"/>
      <c r="H999" s="214"/>
      <c r="I999" s="214"/>
      <c r="J999" s="214"/>
      <c r="K999" s="214"/>
      <c r="L999" s="214"/>
      <c r="M999" s="214"/>
      <c r="N999" s="214"/>
      <c r="O999" s="214"/>
      <c r="P999" s="214"/>
      <c r="Q999" s="214"/>
    </row>
    <row r="1000" spans="1:17" hidden="1" outlineLevel="2" x14ac:dyDescent="0.25">
      <c r="A1000" s="5"/>
      <c r="B1000" s="213" t="s">
        <v>286</v>
      </c>
      <c r="F1000" s="214">
        <v>0</v>
      </c>
      <c r="G1000" s="214">
        <v>-50008</v>
      </c>
      <c r="H1000" s="214">
        <v>0</v>
      </c>
      <c r="I1000" s="214">
        <v>0</v>
      </c>
      <c r="J1000" s="214">
        <v>0</v>
      </c>
      <c r="K1000" s="214">
        <v>0</v>
      </c>
      <c r="L1000" s="214">
        <v>0</v>
      </c>
      <c r="M1000" s="214">
        <v>0</v>
      </c>
      <c r="N1000" s="214">
        <v>0</v>
      </c>
      <c r="O1000" s="214">
        <v>0</v>
      </c>
      <c r="P1000" s="214">
        <v>0</v>
      </c>
      <c r="Q1000" s="214">
        <v>0</v>
      </c>
    </row>
    <row r="1001" spans="1:17" hidden="1" outlineLevel="2" x14ac:dyDescent="0.25">
      <c r="A1001" s="5"/>
      <c r="B1001" s="213" t="s">
        <v>287</v>
      </c>
      <c r="F1001" s="214">
        <v>0</v>
      </c>
      <c r="G1001" s="214">
        <v>0</v>
      </c>
      <c r="H1001" s="214">
        <v>0</v>
      </c>
      <c r="I1001" s="214">
        <v>0</v>
      </c>
      <c r="J1001" s="214">
        <v>0</v>
      </c>
      <c r="K1001" s="214">
        <v>0</v>
      </c>
      <c r="L1001" s="214">
        <v>0</v>
      </c>
      <c r="M1001" s="214">
        <v>0</v>
      </c>
      <c r="N1001" s="214">
        <v>0</v>
      </c>
      <c r="O1001" s="214">
        <v>0</v>
      </c>
      <c r="P1001" s="214">
        <v>0</v>
      </c>
      <c r="Q1001" s="214">
        <v>0</v>
      </c>
    </row>
    <row r="1002" spans="1:17" hidden="1" outlineLevel="2" x14ac:dyDescent="0.25">
      <c r="A1002" s="5"/>
      <c r="B1002" s="213" t="s">
        <v>288</v>
      </c>
      <c r="F1002" s="214">
        <v>0</v>
      </c>
      <c r="G1002" s="214">
        <v>0</v>
      </c>
      <c r="H1002" s="214">
        <v>0</v>
      </c>
      <c r="I1002" s="214">
        <v>0</v>
      </c>
      <c r="J1002" s="214">
        <v>0</v>
      </c>
      <c r="K1002" s="214">
        <v>0</v>
      </c>
      <c r="L1002" s="214">
        <v>0</v>
      </c>
      <c r="M1002" s="214">
        <v>0</v>
      </c>
      <c r="N1002" s="214">
        <v>0</v>
      </c>
      <c r="O1002" s="214">
        <v>0</v>
      </c>
      <c r="P1002" s="214">
        <v>0</v>
      </c>
      <c r="Q1002" s="214">
        <v>0</v>
      </c>
    </row>
    <row r="1003" spans="1:17" hidden="1" outlineLevel="2" x14ac:dyDescent="0.25">
      <c r="A1003" s="5"/>
      <c r="B1003" s="213" t="s">
        <v>289</v>
      </c>
      <c r="F1003" s="214">
        <v>0</v>
      </c>
      <c r="G1003" s="214">
        <v>0</v>
      </c>
      <c r="H1003" s="214">
        <v>0</v>
      </c>
      <c r="I1003" s="214">
        <v>0</v>
      </c>
      <c r="J1003" s="214">
        <v>0</v>
      </c>
      <c r="K1003" s="214">
        <v>0</v>
      </c>
      <c r="L1003" s="214">
        <v>0</v>
      </c>
      <c r="M1003" s="214">
        <v>0</v>
      </c>
      <c r="N1003" s="214">
        <v>0</v>
      </c>
      <c r="O1003" s="214">
        <v>0</v>
      </c>
      <c r="P1003" s="214">
        <v>0</v>
      </c>
      <c r="Q1003" s="214">
        <v>0</v>
      </c>
    </row>
    <row r="1004" spans="1:17" hidden="1" outlineLevel="2" x14ac:dyDescent="0.25">
      <c r="A1004" s="5"/>
      <c r="B1004" s="213" t="s">
        <v>290</v>
      </c>
      <c r="F1004" s="214">
        <v>0</v>
      </c>
      <c r="G1004" s="214">
        <v>0</v>
      </c>
      <c r="H1004" s="214">
        <v>0</v>
      </c>
      <c r="I1004" s="214">
        <v>0</v>
      </c>
      <c r="J1004" s="214">
        <v>0</v>
      </c>
      <c r="K1004" s="214">
        <v>0</v>
      </c>
      <c r="L1004" s="214">
        <v>0</v>
      </c>
      <c r="M1004" s="214">
        <v>0</v>
      </c>
      <c r="N1004" s="214">
        <v>0</v>
      </c>
      <c r="O1004" s="214">
        <v>0</v>
      </c>
      <c r="P1004" s="214">
        <v>0</v>
      </c>
      <c r="Q1004" s="214">
        <v>0</v>
      </c>
    </row>
    <row r="1005" spans="1:17" hidden="1" outlineLevel="2" x14ac:dyDescent="0.25">
      <c r="A1005" s="5"/>
      <c r="B1005" s="213" t="s">
        <v>291</v>
      </c>
      <c r="F1005" s="214">
        <v>0</v>
      </c>
      <c r="G1005" s="214">
        <v>0</v>
      </c>
      <c r="H1005" s="214">
        <v>0</v>
      </c>
      <c r="I1005" s="214">
        <v>0</v>
      </c>
      <c r="J1005" s="214">
        <v>0</v>
      </c>
      <c r="K1005" s="214">
        <v>0</v>
      </c>
      <c r="L1005" s="214">
        <v>0</v>
      </c>
      <c r="M1005" s="214">
        <v>0</v>
      </c>
      <c r="N1005" s="214">
        <v>0</v>
      </c>
      <c r="O1005" s="214">
        <v>0</v>
      </c>
      <c r="P1005" s="214">
        <v>0</v>
      </c>
      <c r="Q1005" s="214">
        <v>0</v>
      </c>
    </row>
    <row r="1006" spans="1:17" hidden="1" outlineLevel="2" x14ac:dyDescent="0.25">
      <c r="A1006" s="5"/>
      <c r="B1006" s="213" t="s">
        <v>292</v>
      </c>
      <c r="F1006" s="214">
        <v>0</v>
      </c>
      <c r="G1006" s="214">
        <v>0</v>
      </c>
      <c r="H1006" s="214">
        <v>0</v>
      </c>
      <c r="I1006" s="214">
        <v>0</v>
      </c>
      <c r="J1006" s="214">
        <v>0</v>
      </c>
      <c r="K1006" s="214">
        <v>0</v>
      </c>
      <c r="L1006" s="214">
        <v>0</v>
      </c>
      <c r="M1006" s="214">
        <v>0</v>
      </c>
      <c r="N1006" s="214">
        <v>0</v>
      </c>
      <c r="O1006" s="214">
        <v>0</v>
      </c>
      <c r="P1006" s="214">
        <v>0</v>
      </c>
      <c r="Q1006" s="214">
        <v>0</v>
      </c>
    </row>
    <row r="1007" spans="1:17" hidden="1" outlineLevel="2" x14ac:dyDescent="0.25">
      <c r="A1007" s="5"/>
      <c r="B1007" s="213" t="s">
        <v>293</v>
      </c>
      <c r="F1007" s="214">
        <v>0</v>
      </c>
      <c r="G1007" s="214">
        <v>-61354.76</v>
      </c>
      <c r="H1007" s="214">
        <v>0</v>
      </c>
      <c r="I1007" s="214">
        <v>0</v>
      </c>
      <c r="J1007" s="214">
        <v>0</v>
      </c>
      <c r="K1007" s="214">
        <v>0</v>
      </c>
      <c r="L1007" s="214">
        <v>0</v>
      </c>
      <c r="M1007" s="214">
        <v>0</v>
      </c>
      <c r="N1007" s="214">
        <v>0</v>
      </c>
      <c r="O1007" s="214">
        <v>0</v>
      </c>
      <c r="P1007" s="214">
        <v>0</v>
      </c>
      <c r="Q1007" s="214">
        <v>0</v>
      </c>
    </row>
    <row r="1008" spans="1:17" hidden="1" outlineLevel="2" x14ac:dyDescent="0.25">
      <c r="A1008" s="5"/>
      <c r="B1008" s="213" t="s">
        <v>294</v>
      </c>
      <c r="F1008" s="214">
        <v>0</v>
      </c>
      <c r="G1008" s="214">
        <v>0</v>
      </c>
      <c r="H1008" s="214">
        <v>0</v>
      </c>
      <c r="I1008" s="214">
        <v>0</v>
      </c>
      <c r="J1008" s="214">
        <v>0</v>
      </c>
      <c r="K1008" s="214">
        <v>0</v>
      </c>
      <c r="L1008" s="214">
        <v>0</v>
      </c>
      <c r="M1008" s="214">
        <v>0</v>
      </c>
      <c r="N1008" s="214">
        <v>0</v>
      </c>
      <c r="O1008" s="214">
        <v>0</v>
      </c>
      <c r="P1008" s="214">
        <v>0</v>
      </c>
      <c r="Q1008" s="214">
        <v>0</v>
      </c>
    </row>
    <row r="1009" spans="1:17" hidden="1" outlineLevel="2" x14ac:dyDescent="0.25">
      <c r="A1009" s="5"/>
      <c r="B1009" s="213" t="s">
        <v>295</v>
      </c>
      <c r="F1009" s="214">
        <v>0</v>
      </c>
      <c r="G1009" s="214">
        <v>0</v>
      </c>
      <c r="H1009" s="214">
        <v>0</v>
      </c>
      <c r="I1009" s="214">
        <v>0</v>
      </c>
      <c r="J1009" s="214">
        <v>0</v>
      </c>
      <c r="K1009" s="214">
        <v>0</v>
      </c>
      <c r="L1009" s="214">
        <v>0</v>
      </c>
      <c r="M1009" s="214">
        <v>0</v>
      </c>
      <c r="N1009" s="214">
        <v>0</v>
      </c>
      <c r="O1009" s="214">
        <v>0</v>
      </c>
      <c r="P1009" s="214">
        <v>0</v>
      </c>
      <c r="Q1009" s="214">
        <v>0</v>
      </c>
    </row>
    <row r="1010" spans="1:17" hidden="1" outlineLevel="2" x14ac:dyDescent="0.25">
      <c r="A1010" s="5"/>
      <c r="B1010" s="213" t="s">
        <v>296</v>
      </c>
      <c r="F1010" s="214">
        <v>0</v>
      </c>
      <c r="G1010" s="214">
        <v>0</v>
      </c>
      <c r="H1010" s="214">
        <v>0</v>
      </c>
      <c r="I1010" s="214">
        <v>0</v>
      </c>
      <c r="J1010" s="214">
        <v>0</v>
      </c>
      <c r="K1010" s="214">
        <v>0</v>
      </c>
      <c r="L1010" s="214">
        <v>0</v>
      </c>
      <c r="M1010" s="214">
        <v>0</v>
      </c>
      <c r="N1010" s="214">
        <v>0</v>
      </c>
      <c r="O1010" s="214">
        <v>0</v>
      </c>
      <c r="P1010" s="214">
        <v>0</v>
      </c>
      <c r="Q1010" s="214">
        <v>0</v>
      </c>
    </row>
    <row r="1011" spans="1:17" ht="13" hidden="1" outlineLevel="1" x14ac:dyDescent="0.3">
      <c r="A1011" s="5"/>
      <c r="B1011" s="216" t="s">
        <v>297</v>
      </c>
      <c r="F1011" s="211">
        <f>SUM(F957:F1010)</f>
        <v>-10546.54</v>
      </c>
      <c r="G1011" s="211">
        <f t="shared" ref="G1011:Q1011" si="224">SUM(G957:G1010)</f>
        <v>-173293.07</v>
      </c>
      <c r="H1011" s="211">
        <f t="shared" si="224"/>
        <v>0</v>
      </c>
      <c r="I1011" s="211">
        <f t="shared" si="224"/>
        <v>0</v>
      </c>
      <c r="J1011" s="211">
        <f t="shared" si="224"/>
        <v>0</v>
      </c>
      <c r="K1011" s="211">
        <f t="shared" si="224"/>
        <v>0</v>
      </c>
      <c r="L1011" s="211">
        <f t="shared" si="224"/>
        <v>0</v>
      </c>
      <c r="M1011" s="211">
        <f t="shared" si="224"/>
        <v>0</v>
      </c>
      <c r="N1011" s="211">
        <f t="shared" si="224"/>
        <v>0</v>
      </c>
      <c r="O1011" s="211">
        <f t="shared" si="224"/>
        <v>0</v>
      </c>
      <c r="P1011" s="211">
        <f t="shared" si="224"/>
        <v>0</v>
      </c>
      <c r="Q1011" s="211">
        <f t="shared" si="224"/>
        <v>0</v>
      </c>
    </row>
    <row r="1012" spans="1:17" ht="13" hidden="1" outlineLevel="1" x14ac:dyDescent="0.3">
      <c r="A1012" s="5"/>
      <c r="B1012" s="222" t="s">
        <v>298</v>
      </c>
      <c r="F1012" s="211">
        <f>SUM(F957:F982,F984:F988)</f>
        <v>-10546.54</v>
      </c>
      <c r="G1012" s="211">
        <f t="shared" ref="G1012:Q1012" si="225">SUM(G957:G982,G984:G988)</f>
        <v>-1930.31</v>
      </c>
      <c r="H1012" s="211">
        <f t="shared" si="225"/>
        <v>0</v>
      </c>
      <c r="I1012" s="211">
        <f t="shared" si="225"/>
        <v>0</v>
      </c>
      <c r="J1012" s="211">
        <f t="shared" si="225"/>
        <v>0</v>
      </c>
      <c r="K1012" s="211">
        <f t="shared" si="225"/>
        <v>0</v>
      </c>
      <c r="L1012" s="211">
        <f t="shared" si="225"/>
        <v>0</v>
      </c>
      <c r="M1012" s="211">
        <f t="shared" si="225"/>
        <v>0</v>
      </c>
      <c r="N1012" s="211">
        <f t="shared" si="225"/>
        <v>0</v>
      </c>
      <c r="O1012" s="211">
        <f t="shared" si="225"/>
        <v>0</v>
      </c>
      <c r="P1012" s="211">
        <f t="shared" si="225"/>
        <v>0</v>
      </c>
      <c r="Q1012" s="211">
        <f t="shared" si="225"/>
        <v>0</v>
      </c>
    </row>
    <row r="1013" spans="1:17" ht="13" hidden="1" outlineLevel="1" x14ac:dyDescent="0.3">
      <c r="A1013" s="5"/>
      <c r="B1013" s="222" t="s">
        <v>299</v>
      </c>
      <c r="F1013" s="211">
        <f>SUM(F989:F1006)</f>
        <v>0</v>
      </c>
      <c r="G1013" s="211">
        <f t="shared" ref="G1013:Q1013" si="226">SUM(G989:G1006)</f>
        <v>-110008</v>
      </c>
      <c r="H1013" s="211">
        <f t="shared" si="226"/>
        <v>0</v>
      </c>
      <c r="I1013" s="211">
        <f t="shared" si="226"/>
        <v>0</v>
      </c>
      <c r="J1013" s="211">
        <f t="shared" si="226"/>
        <v>0</v>
      </c>
      <c r="K1013" s="211">
        <f t="shared" si="226"/>
        <v>0</v>
      </c>
      <c r="L1013" s="211">
        <f t="shared" si="226"/>
        <v>0</v>
      </c>
      <c r="M1013" s="211">
        <f t="shared" si="226"/>
        <v>0</v>
      </c>
      <c r="N1013" s="211">
        <f t="shared" si="226"/>
        <v>0</v>
      </c>
      <c r="O1013" s="211">
        <f t="shared" si="226"/>
        <v>0</v>
      </c>
      <c r="P1013" s="211">
        <f t="shared" si="226"/>
        <v>0</v>
      </c>
      <c r="Q1013" s="211">
        <f t="shared" si="226"/>
        <v>0</v>
      </c>
    </row>
    <row r="1014" spans="1:17" ht="13" hidden="1" outlineLevel="1" x14ac:dyDescent="0.3">
      <c r="A1014" s="5"/>
      <c r="B1014" s="222" t="s">
        <v>300</v>
      </c>
      <c r="F1014" s="211">
        <f>SUM(F1007:F1008)</f>
        <v>0</v>
      </c>
      <c r="G1014" s="211">
        <f t="shared" ref="G1014:Q1014" si="227">SUM(G1007:G1008)</f>
        <v>-61354.76</v>
      </c>
      <c r="H1014" s="211">
        <f t="shared" si="227"/>
        <v>0</v>
      </c>
      <c r="I1014" s="211">
        <f t="shared" si="227"/>
        <v>0</v>
      </c>
      <c r="J1014" s="211">
        <f t="shared" si="227"/>
        <v>0</v>
      </c>
      <c r="K1014" s="211">
        <f t="shared" si="227"/>
        <v>0</v>
      </c>
      <c r="L1014" s="211">
        <f t="shared" si="227"/>
        <v>0</v>
      </c>
      <c r="M1014" s="211">
        <f t="shared" si="227"/>
        <v>0</v>
      </c>
      <c r="N1014" s="211">
        <f t="shared" si="227"/>
        <v>0</v>
      </c>
      <c r="O1014" s="211">
        <f t="shared" si="227"/>
        <v>0</v>
      </c>
      <c r="P1014" s="211">
        <f t="shared" si="227"/>
        <v>0</v>
      </c>
      <c r="Q1014" s="211">
        <f t="shared" si="227"/>
        <v>0</v>
      </c>
    </row>
    <row r="1015" spans="1:17" ht="4.5" hidden="1" customHeight="1" outlineLevel="1" x14ac:dyDescent="0.3">
      <c r="A1015" s="5"/>
      <c r="B1015" s="222"/>
    </row>
    <row r="1016" spans="1:17" ht="13" hidden="1" outlineLevel="1" x14ac:dyDescent="0.3">
      <c r="A1016" s="212" t="s">
        <v>301</v>
      </c>
      <c r="B1016" s="5"/>
      <c r="H1016" s="214"/>
    </row>
    <row r="1017" spans="1:17" ht="13" hidden="1" outlineLevel="2" x14ac:dyDescent="0.3">
      <c r="A1017" s="5"/>
      <c r="B1017" s="222" t="s">
        <v>302</v>
      </c>
      <c r="F1017" s="214">
        <v>0</v>
      </c>
      <c r="G1017" s="214">
        <v>0</v>
      </c>
      <c r="H1017" s="214">
        <v>0</v>
      </c>
      <c r="I1017" s="214">
        <v>0</v>
      </c>
      <c r="J1017" s="214">
        <v>0</v>
      </c>
      <c r="K1017" s="214">
        <v>0</v>
      </c>
      <c r="L1017" s="214">
        <v>0</v>
      </c>
      <c r="M1017" s="214">
        <v>0</v>
      </c>
      <c r="N1017" s="214">
        <v>0</v>
      </c>
      <c r="O1017" s="214">
        <v>0</v>
      </c>
      <c r="P1017" s="214">
        <v>0</v>
      </c>
      <c r="Q1017" s="214">
        <v>0</v>
      </c>
    </row>
    <row r="1018" spans="1:17" hidden="1" outlineLevel="2" x14ac:dyDescent="0.25">
      <c r="A1018" s="5"/>
      <c r="B1018" s="225" t="s">
        <v>303</v>
      </c>
      <c r="F1018" s="214">
        <v>0</v>
      </c>
      <c r="G1018" s="214">
        <v>0</v>
      </c>
      <c r="H1018" s="214">
        <v>0</v>
      </c>
      <c r="I1018" s="214">
        <v>0</v>
      </c>
      <c r="J1018" s="214">
        <v>0</v>
      </c>
      <c r="K1018" s="214">
        <v>0</v>
      </c>
      <c r="L1018" s="214">
        <v>0</v>
      </c>
      <c r="M1018" s="214">
        <v>0</v>
      </c>
      <c r="N1018" s="214">
        <v>0</v>
      </c>
      <c r="O1018" s="214">
        <v>0</v>
      </c>
      <c r="P1018" s="214">
        <v>0</v>
      </c>
      <c r="Q1018" s="214">
        <v>0</v>
      </c>
    </row>
    <row r="1019" spans="1:17" hidden="1" outlineLevel="2" x14ac:dyDescent="0.25">
      <c r="A1019" s="5"/>
      <c r="B1019" s="225" t="s">
        <v>304</v>
      </c>
      <c r="F1019" s="214">
        <v>0</v>
      </c>
      <c r="G1019" s="214">
        <v>0</v>
      </c>
      <c r="H1019" s="214">
        <v>0</v>
      </c>
      <c r="I1019" s="214">
        <v>0</v>
      </c>
      <c r="J1019" s="214">
        <v>0</v>
      </c>
      <c r="K1019" s="214">
        <v>0</v>
      </c>
      <c r="L1019" s="214">
        <v>0</v>
      </c>
      <c r="M1019" s="214">
        <v>0</v>
      </c>
      <c r="N1019" s="214">
        <v>0</v>
      </c>
      <c r="O1019" s="214">
        <v>0</v>
      </c>
      <c r="P1019" s="214">
        <v>0</v>
      </c>
      <c r="Q1019" s="214">
        <v>0</v>
      </c>
    </row>
    <row r="1020" spans="1:17" hidden="1" outlineLevel="2" x14ac:dyDescent="0.25">
      <c r="A1020" s="5"/>
      <c r="B1020" s="213" t="s">
        <v>305</v>
      </c>
      <c r="F1020" s="214">
        <v>0</v>
      </c>
      <c r="G1020" s="214">
        <v>-8706978</v>
      </c>
      <c r="H1020" s="214">
        <v>0</v>
      </c>
      <c r="I1020" s="214">
        <v>0</v>
      </c>
      <c r="J1020" s="214">
        <v>0</v>
      </c>
      <c r="K1020" s="214">
        <v>0</v>
      </c>
      <c r="L1020" s="214">
        <v>0</v>
      </c>
      <c r="M1020" s="214">
        <v>0</v>
      </c>
      <c r="N1020" s="214">
        <v>0</v>
      </c>
      <c r="O1020" s="214">
        <v>0</v>
      </c>
      <c r="P1020" s="214">
        <v>0</v>
      </c>
      <c r="Q1020" s="214">
        <v>0</v>
      </c>
    </row>
    <row r="1021" spans="1:17" hidden="1" outlineLevel="2" x14ac:dyDescent="0.25">
      <c r="A1021" s="5"/>
      <c r="B1021" s="213" t="s">
        <v>306</v>
      </c>
      <c r="F1021" s="214">
        <v>0</v>
      </c>
      <c r="G1021" s="214">
        <v>0</v>
      </c>
      <c r="H1021" s="214">
        <v>0</v>
      </c>
      <c r="I1021" s="214">
        <v>0</v>
      </c>
      <c r="J1021" s="214">
        <v>0</v>
      </c>
      <c r="K1021" s="214">
        <v>0</v>
      </c>
      <c r="L1021" s="214">
        <v>0</v>
      </c>
      <c r="M1021" s="214">
        <v>0</v>
      </c>
      <c r="N1021" s="214">
        <v>0</v>
      </c>
      <c r="O1021" s="214">
        <v>0</v>
      </c>
      <c r="P1021" s="214">
        <v>0</v>
      </c>
      <c r="Q1021" s="214">
        <v>0</v>
      </c>
    </row>
    <row r="1022" spans="1:17" hidden="1" outlineLevel="2" x14ac:dyDescent="0.25">
      <c r="A1022" s="5"/>
      <c r="B1022" s="213" t="s">
        <v>307</v>
      </c>
      <c r="F1022" s="214">
        <v>0</v>
      </c>
      <c r="G1022" s="214">
        <v>0</v>
      </c>
      <c r="H1022" s="214">
        <v>0</v>
      </c>
      <c r="I1022" s="214">
        <v>0</v>
      </c>
      <c r="J1022" s="214">
        <v>0</v>
      </c>
      <c r="K1022" s="214">
        <v>0</v>
      </c>
      <c r="L1022" s="214">
        <v>0</v>
      </c>
      <c r="M1022" s="214">
        <v>0</v>
      </c>
      <c r="N1022" s="214">
        <v>0</v>
      </c>
      <c r="O1022" s="214">
        <v>0</v>
      </c>
      <c r="P1022" s="214">
        <v>0</v>
      </c>
      <c r="Q1022" s="214">
        <v>0</v>
      </c>
    </row>
    <row r="1023" spans="1:17" hidden="1" outlineLevel="2" x14ac:dyDescent="0.25">
      <c r="A1023" s="5"/>
      <c r="B1023" s="213" t="s">
        <v>308</v>
      </c>
      <c r="F1023" s="214">
        <v>0</v>
      </c>
      <c r="G1023" s="214">
        <v>0</v>
      </c>
      <c r="H1023" s="214">
        <v>0</v>
      </c>
      <c r="I1023" s="214">
        <v>0</v>
      </c>
      <c r="J1023" s="214">
        <v>0</v>
      </c>
      <c r="K1023" s="214">
        <v>0</v>
      </c>
      <c r="L1023" s="214">
        <v>0</v>
      </c>
      <c r="M1023" s="214">
        <v>0</v>
      </c>
      <c r="N1023" s="214">
        <v>0</v>
      </c>
      <c r="O1023" s="214">
        <v>0</v>
      </c>
      <c r="P1023" s="214">
        <v>0</v>
      </c>
      <c r="Q1023" s="214">
        <v>0</v>
      </c>
    </row>
    <row r="1024" spans="1:17" hidden="1" outlineLevel="2" x14ac:dyDescent="0.25">
      <c r="A1024" s="5"/>
      <c r="B1024" s="213" t="s">
        <v>309</v>
      </c>
      <c r="F1024" s="214">
        <v>0</v>
      </c>
      <c r="G1024" s="214">
        <v>0</v>
      </c>
      <c r="H1024" s="214">
        <v>0</v>
      </c>
      <c r="I1024" s="214">
        <v>0</v>
      </c>
      <c r="J1024" s="214">
        <v>0</v>
      </c>
      <c r="K1024" s="214">
        <v>0</v>
      </c>
      <c r="L1024" s="214">
        <v>0</v>
      </c>
      <c r="M1024" s="214">
        <v>0</v>
      </c>
      <c r="N1024" s="214">
        <v>0</v>
      </c>
      <c r="O1024" s="214">
        <v>0</v>
      </c>
      <c r="P1024" s="214">
        <v>0</v>
      </c>
      <c r="Q1024" s="214">
        <v>0</v>
      </c>
    </row>
    <row r="1025" spans="1:17" hidden="1" outlineLevel="2" x14ac:dyDescent="0.25">
      <c r="A1025" s="5"/>
      <c r="B1025" s="213" t="s">
        <v>310</v>
      </c>
      <c r="F1025" s="214">
        <v>0</v>
      </c>
      <c r="G1025" s="214">
        <v>0</v>
      </c>
      <c r="H1025" s="214">
        <v>0</v>
      </c>
      <c r="I1025" s="214">
        <v>0</v>
      </c>
      <c r="J1025" s="214">
        <v>0</v>
      </c>
      <c r="K1025" s="214">
        <v>0</v>
      </c>
      <c r="L1025" s="214">
        <v>0</v>
      </c>
      <c r="M1025" s="214">
        <v>0</v>
      </c>
      <c r="N1025" s="214">
        <v>0</v>
      </c>
      <c r="O1025" s="214">
        <v>0</v>
      </c>
      <c r="P1025" s="214">
        <v>0</v>
      </c>
      <c r="Q1025" s="214">
        <v>0</v>
      </c>
    </row>
    <row r="1026" spans="1:17" hidden="1" outlineLevel="2" x14ac:dyDescent="0.25">
      <c r="A1026" s="5"/>
      <c r="B1026" s="213" t="s">
        <v>311</v>
      </c>
      <c r="F1026" s="214">
        <v>0</v>
      </c>
      <c r="G1026" s="214">
        <v>0</v>
      </c>
      <c r="H1026" s="214">
        <v>0</v>
      </c>
      <c r="I1026" s="214">
        <v>0</v>
      </c>
      <c r="J1026" s="214">
        <v>0</v>
      </c>
      <c r="K1026" s="214">
        <v>0</v>
      </c>
      <c r="L1026" s="214">
        <v>0</v>
      </c>
      <c r="M1026" s="214">
        <v>0</v>
      </c>
      <c r="N1026" s="214">
        <v>0</v>
      </c>
      <c r="O1026" s="214">
        <v>0</v>
      </c>
      <c r="P1026" s="214">
        <v>0</v>
      </c>
      <c r="Q1026" s="214">
        <v>0</v>
      </c>
    </row>
    <row r="1027" spans="1:17" ht="13" hidden="1" outlineLevel="1" x14ac:dyDescent="0.3">
      <c r="A1027" s="5"/>
      <c r="B1027" s="216" t="s">
        <v>312</v>
      </c>
      <c r="F1027" s="211">
        <f>SUM(F1017:F1026)</f>
        <v>0</v>
      </c>
      <c r="G1027" s="211">
        <f t="shared" ref="G1027:Q1027" si="228">SUM(G1017:G1026)</f>
        <v>-8706978</v>
      </c>
      <c r="H1027" s="211">
        <f t="shared" si="228"/>
        <v>0</v>
      </c>
      <c r="I1027" s="211">
        <f t="shared" si="228"/>
        <v>0</v>
      </c>
      <c r="J1027" s="211">
        <f t="shared" si="228"/>
        <v>0</v>
      </c>
      <c r="K1027" s="211">
        <f t="shared" si="228"/>
        <v>0</v>
      </c>
      <c r="L1027" s="211">
        <f t="shared" si="228"/>
        <v>0</v>
      </c>
      <c r="M1027" s="211">
        <f t="shared" si="228"/>
        <v>0</v>
      </c>
      <c r="N1027" s="211">
        <f t="shared" si="228"/>
        <v>0</v>
      </c>
      <c r="O1027" s="211">
        <f t="shared" si="228"/>
        <v>0</v>
      </c>
      <c r="P1027" s="211">
        <f t="shared" si="228"/>
        <v>0</v>
      </c>
      <c r="Q1027" s="211">
        <f t="shared" si="228"/>
        <v>0</v>
      </c>
    </row>
    <row r="1028" spans="1:17" ht="13" hidden="1" outlineLevel="1" x14ac:dyDescent="0.3">
      <c r="A1028" s="5"/>
      <c r="B1028" s="222" t="s">
        <v>313</v>
      </c>
      <c r="F1028" s="211">
        <f>SUM(F1018:F1020)</f>
        <v>0</v>
      </c>
      <c r="G1028" s="211">
        <f t="shared" ref="G1028:Q1028" si="229">SUM(G1018:G1020)</f>
        <v>-8706978</v>
      </c>
      <c r="H1028" s="211">
        <f t="shared" si="229"/>
        <v>0</v>
      </c>
      <c r="I1028" s="211">
        <f t="shared" si="229"/>
        <v>0</v>
      </c>
      <c r="J1028" s="211">
        <f t="shared" si="229"/>
        <v>0</v>
      </c>
      <c r="K1028" s="211">
        <f t="shared" si="229"/>
        <v>0</v>
      </c>
      <c r="L1028" s="211">
        <f t="shared" si="229"/>
        <v>0</v>
      </c>
      <c r="M1028" s="211">
        <f t="shared" si="229"/>
        <v>0</v>
      </c>
      <c r="N1028" s="211">
        <f t="shared" si="229"/>
        <v>0</v>
      </c>
      <c r="O1028" s="211">
        <f t="shared" si="229"/>
        <v>0</v>
      </c>
      <c r="P1028" s="211">
        <f t="shared" si="229"/>
        <v>0</v>
      </c>
      <c r="Q1028" s="211">
        <f t="shared" si="229"/>
        <v>0</v>
      </c>
    </row>
    <row r="1029" spans="1:17" ht="13" hidden="1" outlineLevel="1" x14ac:dyDescent="0.3">
      <c r="A1029" s="5"/>
      <c r="B1029" s="222" t="s">
        <v>314</v>
      </c>
      <c r="F1029" s="211">
        <f>SUM(F1017,F1021:F1026)</f>
        <v>0</v>
      </c>
      <c r="G1029" s="211">
        <f t="shared" ref="G1029:Q1029" si="230">SUM(G1017,G1021:G1026)</f>
        <v>0</v>
      </c>
      <c r="H1029" s="211">
        <f t="shared" si="230"/>
        <v>0</v>
      </c>
      <c r="I1029" s="211">
        <f t="shared" si="230"/>
        <v>0</v>
      </c>
      <c r="J1029" s="211">
        <f t="shared" si="230"/>
        <v>0</v>
      </c>
      <c r="K1029" s="211">
        <f t="shared" si="230"/>
        <v>0</v>
      </c>
      <c r="L1029" s="211">
        <f t="shared" si="230"/>
        <v>0</v>
      </c>
      <c r="M1029" s="211">
        <f t="shared" si="230"/>
        <v>0</v>
      </c>
      <c r="N1029" s="211">
        <f t="shared" si="230"/>
        <v>0</v>
      </c>
      <c r="O1029" s="211">
        <f t="shared" si="230"/>
        <v>0</v>
      </c>
      <c r="P1029" s="211">
        <f t="shared" si="230"/>
        <v>0</v>
      </c>
      <c r="Q1029" s="211">
        <f t="shared" si="230"/>
        <v>0</v>
      </c>
    </row>
    <row r="1030" spans="1:17" ht="4.5" hidden="1" customHeight="1" outlineLevel="1" x14ac:dyDescent="0.25">
      <c r="A1030" s="5"/>
      <c r="B1030" s="5"/>
    </row>
    <row r="1031" spans="1:17" ht="13" hidden="1" outlineLevel="1" x14ac:dyDescent="0.3">
      <c r="A1031" s="226" t="s">
        <v>315</v>
      </c>
      <c r="B1031" s="5"/>
    </row>
    <row r="1032" spans="1:17" hidden="1" outlineLevel="2" x14ac:dyDescent="0.25">
      <c r="A1032" s="5"/>
      <c r="B1032" s="217" t="s">
        <v>316</v>
      </c>
      <c r="F1032" s="214">
        <v>0</v>
      </c>
      <c r="G1032" s="214">
        <v>-51190</v>
      </c>
      <c r="H1032" s="214">
        <v>0</v>
      </c>
      <c r="I1032" s="214">
        <v>0</v>
      </c>
      <c r="J1032" s="214">
        <v>0</v>
      </c>
      <c r="K1032" s="214">
        <v>0</v>
      </c>
      <c r="L1032" s="214">
        <v>0</v>
      </c>
      <c r="M1032" s="214">
        <v>0</v>
      </c>
      <c r="N1032" s="214">
        <v>0</v>
      </c>
      <c r="O1032" s="214">
        <v>0</v>
      </c>
      <c r="P1032" s="214">
        <v>0</v>
      </c>
      <c r="Q1032" s="214">
        <v>0</v>
      </c>
    </row>
    <row r="1033" spans="1:17" hidden="1" outlineLevel="2" x14ac:dyDescent="0.25">
      <c r="A1033" s="5"/>
      <c r="B1033" s="217" t="s">
        <v>317</v>
      </c>
      <c r="F1033" s="214">
        <v>0</v>
      </c>
      <c r="G1033" s="214">
        <v>-1890916.57</v>
      </c>
      <c r="H1033" s="214">
        <v>0</v>
      </c>
      <c r="I1033" s="214">
        <v>0</v>
      </c>
      <c r="J1033" s="214">
        <v>0</v>
      </c>
      <c r="K1033" s="214">
        <v>0</v>
      </c>
      <c r="L1033" s="214">
        <v>0</v>
      </c>
      <c r="M1033" s="214">
        <v>0</v>
      </c>
      <c r="N1033" s="214">
        <v>0</v>
      </c>
      <c r="O1033" s="214">
        <v>0</v>
      </c>
      <c r="P1033" s="214">
        <v>0</v>
      </c>
      <c r="Q1033" s="214">
        <v>0</v>
      </c>
    </row>
    <row r="1034" spans="1:17" hidden="1" outlineLevel="2" x14ac:dyDescent="0.25">
      <c r="A1034" s="5"/>
      <c r="B1034" s="217" t="s">
        <v>318</v>
      </c>
      <c r="F1034" s="214">
        <v>0</v>
      </c>
      <c r="G1034" s="214">
        <v>0</v>
      </c>
      <c r="H1034" s="214">
        <v>0</v>
      </c>
      <c r="I1034" s="214">
        <v>0</v>
      </c>
      <c r="J1034" s="214">
        <v>0</v>
      </c>
      <c r="K1034" s="214">
        <v>0</v>
      </c>
      <c r="L1034" s="214">
        <v>0</v>
      </c>
      <c r="M1034" s="214">
        <v>0</v>
      </c>
      <c r="N1034" s="214">
        <v>0</v>
      </c>
      <c r="O1034" s="214">
        <v>0</v>
      </c>
      <c r="P1034" s="214">
        <v>0</v>
      </c>
      <c r="Q1034" s="214">
        <v>0</v>
      </c>
    </row>
    <row r="1035" spans="1:17" hidden="1" outlineLevel="2" x14ac:dyDescent="0.25">
      <c r="A1035" s="5"/>
      <c r="B1035" s="217" t="s">
        <v>319</v>
      </c>
      <c r="F1035" s="214">
        <v>0</v>
      </c>
      <c r="G1035" s="214">
        <v>0</v>
      </c>
      <c r="H1035" s="214">
        <v>0</v>
      </c>
      <c r="I1035" s="214">
        <v>0</v>
      </c>
      <c r="J1035" s="214">
        <v>0</v>
      </c>
      <c r="K1035" s="214">
        <v>0</v>
      </c>
      <c r="L1035" s="214">
        <v>0</v>
      </c>
      <c r="M1035" s="214">
        <v>0</v>
      </c>
      <c r="N1035" s="214">
        <v>0</v>
      </c>
      <c r="O1035" s="214">
        <v>0</v>
      </c>
      <c r="P1035" s="214">
        <v>0</v>
      </c>
      <c r="Q1035" s="214">
        <v>0</v>
      </c>
    </row>
    <row r="1036" spans="1:17" hidden="1" outlineLevel="2" x14ac:dyDescent="0.25">
      <c r="A1036" s="5"/>
      <c r="B1036" s="217" t="s">
        <v>320</v>
      </c>
      <c r="F1036" s="214">
        <v>0</v>
      </c>
      <c r="G1036" s="214">
        <v>0</v>
      </c>
      <c r="H1036" s="214">
        <v>0</v>
      </c>
      <c r="I1036" s="214">
        <v>0</v>
      </c>
      <c r="J1036" s="214">
        <v>0</v>
      </c>
      <c r="K1036" s="214">
        <v>0</v>
      </c>
      <c r="L1036" s="214">
        <v>0</v>
      </c>
      <c r="M1036" s="214">
        <v>0</v>
      </c>
      <c r="N1036" s="214">
        <v>0</v>
      </c>
      <c r="O1036" s="214">
        <v>0</v>
      </c>
      <c r="P1036" s="214">
        <v>0</v>
      </c>
      <c r="Q1036" s="214">
        <v>0</v>
      </c>
    </row>
    <row r="1037" spans="1:17" ht="13" hidden="1" outlineLevel="2" x14ac:dyDescent="0.3">
      <c r="A1037" s="5"/>
      <c r="B1037" s="218" t="s">
        <v>321</v>
      </c>
      <c r="F1037" s="211">
        <f>SUM(F1032:F1036)</f>
        <v>0</v>
      </c>
      <c r="G1037" s="211">
        <f t="shared" ref="G1037:Q1037" si="231">SUM(G1032:G1036)</f>
        <v>-1942106.57</v>
      </c>
      <c r="H1037" s="211">
        <f t="shared" si="231"/>
        <v>0</v>
      </c>
      <c r="I1037" s="211">
        <f t="shared" si="231"/>
        <v>0</v>
      </c>
      <c r="J1037" s="211">
        <f t="shared" si="231"/>
        <v>0</v>
      </c>
      <c r="K1037" s="211">
        <f t="shared" si="231"/>
        <v>0</v>
      </c>
      <c r="L1037" s="211">
        <f t="shared" si="231"/>
        <v>0</v>
      </c>
      <c r="M1037" s="211">
        <f t="shared" si="231"/>
        <v>0</v>
      </c>
      <c r="N1037" s="211">
        <f t="shared" si="231"/>
        <v>0</v>
      </c>
      <c r="O1037" s="211">
        <f t="shared" si="231"/>
        <v>0</v>
      </c>
      <c r="P1037" s="211">
        <f t="shared" si="231"/>
        <v>0</v>
      </c>
      <c r="Q1037" s="211">
        <f t="shared" si="231"/>
        <v>0</v>
      </c>
    </row>
    <row r="1038" spans="1:17" hidden="1" outlineLevel="2" x14ac:dyDescent="0.25">
      <c r="A1038" s="5"/>
      <c r="B1038" s="217" t="s">
        <v>322</v>
      </c>
      <c r="F1038" s="214">
        <v>6376676.370000001</v>
      </c>
      <c r="G1038" s="214">
        <v>-6376676.370000001</v>
      </c>
      <c r="H1038" s="214">
        <v>0</v>
      </c>
      <c r="I1038" s="214">
        <v>0</v>
      </c>
      <c r="J1038" s="214">
        <v>0</v>
      </c>
      <c r="K1038" s="214">
        <v>0</v>
      </c>
      <c r="L1038" s="214">
        <v>0</v>
      </c>
      <c r="M1038" s="214">
        <v>0</v>
      </c>
      <c r="N1038" s="214">
        <v>0</v>
      </c>
      <c r="O1038" s="214">
        <v>0</v>
      </c>
      <c r="P1038" s="214">
        <v>0</v>
      </c>
      <c r="Q1038" s="214">
        <v>0</v>
      </c>
    </row>
    <row r="1039" spans="1:17" ht="13" hidden="1" outlineLevel="1" x14ac:dyDescent="0.3">
      <c r="A1039" s="5"/>
      <c r="B1039" s="227" t="s">
        <v>323</v>
      </c>
      <c r="F1039" s="214">
        <v>0</v>
      </c>
      <c r="G1039" s="214">
        <v>6376676.370000001</v>
      </c>
      <c r="H1039" s="214">
        <v>0</v>
      </c>
      <c r="I1039" s="214">
        <v>0</v>
      </c>
      <c r="J1039" s="214">
        <v>0</v>
      </c>
      <c r="K1039" s="214">
        <v>0</v>
      </c>
      <c r="L1039" s="214">
        <v>0</v>
      </c>
      <c r="M1039" s="214">
        <v>0</v>
      </c>
      <c r="N1039" s="214">
        <v>0</v>
      </c>
      <c r="O1039" s="214">
        <v>0</v>
      </c>
      <c r="P1039" s="214">
        <v>0</v>
      </c>
      <c r="Q1039" s="214">
        <v>0</v>
      </c>
    </row>
    <row r="1040" spans="1:17" ht="13" hidden="1" outlineLevel="1" x14ac:dyDescent="0.3">
      <c r="A1040" s="5"/>
      <c r="B1040" s="227" t="s">
        <v>30</v>
      </c>
      <c r="F1040" s="228">
        <v>8265482.4100000011</v>
      </c>
      <c r="G1040" s="228">
        <v>0</v>
      </c>
      <c r="H1040" s="228">
        <v>0</v>
      </c>
      <c r="I1040" s="228">
        <v>0</v>
      </c>
      <c r="J1040" s="228">
        <v>0</v>
      </c>
      <c r="K1040" s="228">
        <v>0</v>
      </c>
      <c r="L1040" s="228">
        <v>0</v>
      </c>
      <c r="M1040" s="228">
        <v>0</v>
      </c>
      <c r="N1040" s="228">
        <v>0</v>
      </c>
      <c r="O1040" s="228">
        <v>0</v>
      </c>
      <c r="P1040" s="228">
        <v>0</v>
      </c>
      <c r="Q1040" s="228">
        <v>0</v>
      </c>
    </row>
    <row r="1041" spans="1:110" ht="11.25" hidden="1" customHeight="1" outlineLevel="1" x14ac:dyDescent="0.25">
      <c r="A1041" s="5"/>
      <c r="B1041" s="229" t="s">
        <v>324</v>
      </c>
      <c r="F1041" s="214">
        <v>-53300.530000000261</v>
      </c>
      <c r="G1041" s="214">
        <f>G1040-F1040</f>
        <v>-8265482.4100000011</v>
      </c>
      <c r="H1041" s="214">
        <f t="shared" ref="H1041:Q1041" si="232">H1040-G1040</f>
        <v>0</v>
      </c>
      <c r="I1041" s="214">
        <f t="shared" si="232"/>
        <v>0</v>
      </c>
      <c r="J1041" s="214">
        <f t="shared" si="232"/>
        <v>0</v>
      </c>
      <c r="K1041" s="214">
        <f t="shared" si="232"/>
        <v>0</v>
      </c>
      <c r="L1041" s="214">
        <f t="shared" si="232"/>
        <v>0</v>
      </c>
      <c r="M1041" s="214">
        <f t="shared" si="232"/>
        <v>0</v>
      </c>
      <c r="N1041" s="214">
        <f t="shared" si="232"/>
        <v>0</v>
      </c>
      <c r="O1041" s="214">
        <f t="shared" si="232"/>
        <v>0</v>
      </c>
      <c r="P1041" s="214">
        <f t="shared" si="232"/>
        <v>0</v>
      </c>
      <c r="Q1041" s="214">
        <f t="shared" si="232"/>
        <v>0</v>
      </c>
    </row>
    <row r="1042" spans="1:110" ht="13" hidden="1" outlineLevel="1" x14ac:dyDescent="0.25">
      <c r="A1042" s="5"/>
      <c r="B1042" s="229" t="s">
        <v>325</v>
      </c>
      <c r="F1042" s="214">
        <f t="shared" ref="F1042:Q1042" si="233">IF(F8="actual",F1041-F765,0)</f>
        <v>-2.5465851649641991E-10</v>
      </c>
      <c r="G1042" s="214">
        <f t="shared" si="233"/>
        <v>0</v>
      </c>
      <c r="H1042" s="214">
        <f t="shared" si="233"/>
        <v>0</v>
      </c>
      <c r="I1042" s="214">
        <f t="shared" si="233"/>
        <v>0</v>
      </c>
      <c r="J1042" s="214">
        <f t="shared" si="233"/>
        <v>0</v>
      </c>
      <c r="K1042" s="214">
        <f t="shared" si="233"/>
        <v>0</v>
      </c>
      <c r="L1042" s="214">
        <f t="shared" si="233"/>
        <v>0</v>
      </c>
      <c r="M1042" s="214">
        <f t="shared" si="233"/>
        <v>0</v>
      </c>
      <c r="N1042" s="214">
        <f t="shared" si="233"/>
        <v>0</v>
      </c>
      <c r="O1042" s="214">
        <f t="shared" si="233"/>
        <v>0</v>
      </c>
      <c r="P1042" s="214">
        <f t="shared" si="233"/>
        <v>0</v>
      </c>
      <c r="Q1042" s="214">
        <f t="shared" si="233"/>
        <v>0</v>
      </c>
    </row>
    <row r="1043" spans="1:110" hidden="1" x14ac:dyDescent="0.25">
      <c r="B1043" s="230"/>
      <c r="F1043" s="214"/>
      <c r="G1043" s="214"/>
      <c r="H1043" s="214"/>
      <c r="I1043" s="214"/>
      <c r="J1043" s="214"/>
      <c r="K1043" s="214"/>
      <c r="L1043" s="214"/>
      <c r="M1043" s="214"/>
      <c r="N1043" s="214"/>
      <c r="O1043" s="214"/>
      <c r="P1043" s="214"/>
      <c r="Q1043" s="214"/>
    </row>
    <row r="1044" spans="1:110" hidden="1" x14ac:dyDescent="0.25">
      <c r="A1044" s="205" t="s">
        <v>326</v>
      </c>
      <c r="B1044" s="168"/>
      <c r="C1044" s="168"/>
      <c r="D1044" s="168"/>
      <c r="E1044" s="168"/>
      <c r="F1044" s="168"/>
      <c r="G1044" s="168"/>
      <c r="H1044" s="168"/>
      <c r="I1044" s="168"/>
      <c r="J1044" s="168"/>
      <c r="K1044" s="168"/>
      <c r="L1044" s="168"/>
      <c r="M1044" s="168"/>
      <c r="N1044" s="168"/>
      <c r="O1044" s="168"/>
      <c r="P1044" s="168"/>
      <c r="Q1044" s="168"/>
      <c r="R1044" s="168"/>
      <c r="S1044" s="168"/>
      <c r="T1044" s="168"/>
      <c r="U1044" s="168"/>
      <c r="V1044" s="168"/>
      <c r="W1044" s="168"/>
      <c r="X1044" s="168"/>
      <c r="Y1044" s="168"/>
      <c r="Z1044" s="168"/>
      <c r="AA1044" s="168"/>
      <c r="AB1044" s="168"/>
      <c r="AC1044" s="168"/>
      <c r="AD1044" s="168"/>
      <c r="AE1044" s="168"/>
      <c r="AF1044" s="168"/>
      <c r="AG1044" s="168"/>
      <c r="AH1044" s="168"/>
      <c r="AI1044" s="168"/>
      <c r="AJ1044" s="168"/>
      <c r="AK1044" s="168"/>
      <c r="AL1044" s="168"/>
      <c r="AM1044" s="168"/>
      <c r="AN1044" s="168"/>
      <c r="AO1044" s="168"/>
      <c r="AP1044" s="168"/>
      <c r="AQ1044" s="168"/>
      <c r="AR1044" s="168"/>
      <c r="AS1044" s="168"/>
      <c r="AT1044" s="168"/>
      <c r="AU1044" s="168"/>
      <c r="AV1044" s="168"/>
      <c r="AW1044" s="168"/>
      <c r="AX1044" s="168"/>
      <c r="AY1044" s="168"/>
      <c r="AZ1044" s="168"/>
      <c r="BA1044" s="168"/>
      <c r="BB1044" s="168"/>
      <c r="BC1044" s="168"/>
      <c r="BD1044" s="168"/>
      <c r="BE1044" s="168"/>
      <c r="BF1044" s="168"/>
      <c r="BG1044" s="168"/>
      <c r="BH1044" s="168"/>
      <c r="BI1044" s="168"/>
      <c r="BJ1044" s="168"/>
      <c r="BK1044" s="168"/>
      <c r="BL1044" s="168"/>
      <c r="BM1044" s="168"/>
      <c r="BN1044" s="168"/>
      <c r="BO1044" s="168"/>
      <c r="BP1044" s="168"/>
      <c r="BQ1044" s="168"/>
      <c r="BR1044" s="168"/>
      <c r="BS1044" s="168"/>
      <c r="BT1044" s="168"/>
      <c r="BU1044" s="168"/>
      <c r="BV1044" s="168"/>
      <c r="BW1044" s="168"/>
      <c r="BX1044" s="168"/>
      <c r="BY1044" s="168"/>
      <c r="BZ1044" s="168"/>
      <c r="CA1044" s="168"/>
      <c r="CB1044" s="168"/>
      <c r="CC1044" s="168"/>
      <c r="CD1044" s="168"/>
      <c r="CE1044" s="168"/>
      <c r="CF1044" s="168"/>
      <c r="CG1044" s="168"/>
      <c r="CH1044" s="168"/>
      <c r="CI1044" s="168"/>
      <c r="CJ1044" s="168"/>
      <c r="CK1044" s="168"/>
      <c r="CL1044" s="168"/>
      <c r="CM1044" s="168"/>
      <c r="CN1044" s="168"/>
      <c r="CO1044" s="168"/>
      <c r="CP1044" s="168"/>
      <c r="CQ1044" s="168"/>
      <c r="CR1044" s="168"/>
      <c r="CS1044" s="168"/>
      <c r="CT1044" s="168"/>
      <c r="CU1044" s="168"/>
      <c r="CV1044" s="168"/>
      <c r="CW1044" s="168"/>
      <c r="CX1044" s="168"/>
      <c r="CY1044" s="168"/>
      <c r="CZ1044" s="168"/>
      <c r="DA1044" s="168"/>
      <c r="DB1044" s="168"/>
      <c r="DC1044" s="168"/>
      <c r="DD1044" s="168"/>
      <c r="DE1044" s="168"/>
      <c r="DF1044" s="168"/>
    </row>
    <row r="1045" spans="1:110" hidden="1" outlineLevel="1" x14ac:dyDescent="0.25"/>
    <row r="1046" spans="1:110" ht="13" hidden="1" outlineLevel="1" x14ac:dyDescent="0.3">
      <c r="B1046" s="231"/>
      <c r="C1046" s="232"/>
      <c r="D1046" s="232"/>
      <c r="E1046" s="232"/>
      <c r="F1046" s="117"/>
      <c r="G1046" s="117"/>
      <c r="H1046" s="117"/>
      <c r="I1046" s="117"/>
      <c r="J1046" s="117"/>
      <c r="K1046" s="117"/>
      <c r="L1046" s="117"/>
      <c r="M1046" s="117"/>
      <c r="N1046" s="117"/>
      <c r="O1046" s="117"/>
      <c r="P1046" s="117"/>
      <c r="Q1046" s="117"/>
      <c r="R1046" s="117"/>
      <c r="S1046" s="117"/>
    </row>
    <row r="1047" spans="1:110" ht="13" hidden="1" outlineLevel="1" x14ac:dyDescent="0.3">
      <c r="A1047" s="231"/>
      <c r="B1047" s="186"/>
      <c r="C1047" s="124"/>
      <c r="D1047" s="117"/>
      <c r="E1047" s="117"/>
      <c r="F1047" s="117"/>
      <c r="G1047" s="117"/>
      <c r="H1047" s="117"/>
      <c r="I1047" s="117"/>
      <c r="J1047" s="117"/>
      <c r="K1047" s="117"/>
      <c r="L1047" s="117"/>
      <c r="M1047" s="117"/>
      <c r="N1047" s="117"/>
      <c r="O1047" s="117"/>
      <c r="P1047" s="117"/>
      <c r="Q1047" s="117"/>
      <c r="R1047" s="117"/>
      <c r="S1047" s="117"/>
    </row>
    <row r="1048" spans="1:110" ht="14.5" hidden="1" outlineLevel="1" x14ac:dyDescent="0.35">
      <c r="B1048" s="231" t="s">
        <v>327</v>
      </c>
      <c r="C1048" s="233" t="s">
        <v>328</v>
      </c>
      <c r="D1048" s="232"/>
      <c r="E1048" s="232" t="s">
        <v>329</v>
      </c>
      <c r="F1048" s="234" t="s">
        <v>330</v>
      </c>
      <c r="G1048" s="234"/>
      <c r="H1048" s="234"/>
      <c r="I1048" s="234"/>
      <c r="J1048" s="117"/>
      <c r="K1048" s="117"/>
      <c r="L1048" s="117"/>
      <c r="M1048" s="117"/>
      <c r="N1048" s="117"/>
      <c r="O1048" s="117"/>
      <c r="P1048" s="117"/>
      <c r="Q1048" s="117"/>
      <c r="R1048" s="124"/>
      <c r="S1048" s="124"/>
      <c r="V1048" s="232" t="s">
        <v>331</v>
      </c>
      <c r="W1048" s="232" t="s">
        <v>58</v>
      </c>
      <c r="X1048" s="232" t="s">
        <v>332</v>
      </c>
      <c r="AK1048" s="124"/>
      <c r="AL1048" s="124"/>
      <c r="AN1048" s="232" t="s">
        <v>331</v>
      </c>
      <c r="AO1048" s="232" t="s">
        <v>58</v>
      </c>
      <c r="AP1048" s="232" t="s">
        <v>332</v>
      </c>
      <c r="BC1048" s="124"/>
      <c r="BD1048" s="124"/>
      <c r="BE1048" s="124"/>
      <c r="BF1048" s="232" t="s">
        <v>331</v>
      </c>
      <c r="BG1048" s="232" t="s">
        <v>58</v>
      </c>
      <c r="BH1048" s="232" t="s">
        <v>332</v>
      </c>
      <c r="BU1048" s="124"/>
      <c r="BV1048" s="124"/>
      <c r="BX1048" s="232" t="s">
        <v>331</v>
      </c>
      <c r="BY1048" s="232" t="s">
        <v>58</v>
      </c>
      <c r="BZ1048" s="232" t="s">
        <v>332</v>
      </c>
      <c r="CM1048" s="124"/>
      <c r="CN1048" s="124"/>
      <c r="CP1048" s="232" t="s">
        <v>331</v>
      </c>
      <c r="CQ1048" s="232" t="s">
        <v>58</v>
      </c>
      <c r="CR1048" s="232" t="s">
        <v>332</v>
      </c>
      <c r="DE1048" s="124"/>
      <c r="DF1048" s="124"/>
    </row>
    <row r="1049" spans="1:110" ht="14.5" hidden="1" outlineLevel="1" x14ac:dyDescent="0.35">
      <c r="B1049" s="235" t="s">
        <v>376</v>
      </c>
      <c r="C1049" s="236">
        <v>0</v>
      </c>
      <c r="D1049" s="237"/>
      <c r="E1049" s="238"/>
      <c r="F1049" s="239">
        <v>0</v>
      </c>
      <c r="G1049" s="239">
        <v>0</v>
      </c>
      <c r="H1049" s="239">
        <v>0</v>
      </c>
      <c r="I1049" s="239">
        <v>0</v>
      </c>
      <c r="J1049" s="239">
        <v>0</v>
      </c>
      <c r="K1049" s="239">
        <v>0</v>
      </c>
      <c r="L1049" s="239">
        <v>0</v>
      </c>
      <c r="M1049" s="239">
        <v>0</v>
      </c>
      <c r="N1049" s="239">
        <v>0</v>
      </c>
      <c r="O1049" s="239">
        <v>0</v>
      </c>
      <c r="P1049" s="239">
        <v>0</v>
      </c>
      <c r="Q1049" s="239">
        <v>0</v>
      </c>
      <c r="R1049" s="240">
        <f>SUM(F1049:Q1049)</f>
        <v>0</v>
      </c>
      <c r="S1049" s="240">
        <f>E1049-R1049</f>
        <v>0</v>
      </c>
      <c r="T1049" s="241"/>
      <c r="V1049" s="236">
        <f>SUM('CASH FLOW-MSA-SA'!F111:Q111)</f>
        <v>3584382.8437760873</v>
      </c>
      <c r="W1049" s="242">
        <v>4113158.4891499998</v>
      </c>
      <c r="X1049" s="238">
        <f t="shared" ref="X1049:X1075" si="234">W1049-V1049</f>
        <v>528775.64537391253</v>
      </c>
      <c r="Y1049" s="239">
        <v>528775.64537391253</v>
      </c>
      <c r="Z1049" s="239">
        <v>0</v>
      </c>
      <c r="AA1049" s="239">
        <v>0</v>
      </c>
      <c r="AB1049" s="239">
        <v>0</v>
      </c>
      <c r="AC1049" s="239">
        <v>0</v>
      </c>
      <c r="AD1049" s="239">
        <v>0</v>
      </c>
      <c r="AE1049" s="239">
        <v>0</v>
      </c>
      <c r="AF1049" s="239">
        <v>0</v>
      </c>
      <c r="AG1049" s="239">
        <v>0</v>
      </c>
      <c r="AH1049" s="239">
        <v>0</v>
      </c>
      <c r="AI1049" s="239">
        <v>0</v>
      </c>
      <c r="AJ1049" s="239">
        <v>0</v>
      </c>
      <c r="AK1049" s="240">
        <f t="shared" ref="AK1049:AK1078" si="235">SUM(Y1049:AJ1049)</f>
        <v>528775.64537391253</v>
      </c>
      <c r="AL1049" s="240">
        <f t="shared" ref="AL1049:AL1078" si="236">AK1049-X1049</f>
        <v>0</v>
      </c>
      <c r="AN1049" s="236">
        <f>SUM(Y111:AJ111)</f>
        <v>4917335.2179128863</v>
      </c>
      <c r="AO1049" s="242">
        <v>5537370.5018499997</v>
      </c>
      <c r="AP1049" s="238">
        <f t="shared" ref="AP1049:AP1075" si="237">AO1049-AN1049</f>
        <v>620035.28393711336</v>
      </c>
      <c r="AQ1049" s="239">
        <v>620035.28393711336</v>
      </c>
      <c r="AR1049" s="239">
        <v>0</v>
      </c>
      <c r="AS1049" s="239">
        <v>0</v>
      </c>
      <c r="AT1049" s="239">
        <v>0</v>
      </c>
      <c r="AU1049" s="239">
        <v>0</v>
      </c>
      <c r="AV1049" s="239">
        <v>0</v>
      </c>
      <c r="AW1049" s="239">
        <v>0</v>
      </c>
      <c r="AX1049" s="239">
        <v>0</v>
      </c>
      <c r="AY1049" s="239">
        <v>0</v>
      </c>
      <c r="AZ1049" s="239">
        <v>0</v>
      </c>
      <c r="BA1049" s="239">
        <v>0</v>
      </c>
      <c r="BB1049" s="239">
        <v>0</v>
      </c>
      <c r="BC1049" s="239">
        <f t="shared" ref="BC1049:BC1078" si="238">SUM(AQ1049:BB1049)</f>
        <v>620035.28393711336</v>
      </c>
      <c r="BD1049" s="239">
        <f t="shared" ref="BD1049:BD1078" si="239">BC1049-AP1049</f>
        <v>0</v>
      </c>
      <c r="BE1049" s="240"/>
      <c r="BF1049" s="236">
        <f>SUM(AQ111:BB111)</f>
        <v>5249542.8450309392</v>
      </c>
      <c r="BG1049" s="242">
        <v>5783080.9538000003</v>
      </c>
      <c r="BH1049" s="238">
        <f t="shared" ref="BH1049:BH1075" si="240">BG1049-BF1049</f>
        <v>533538.10876906104</v>
      </c>
      <c r="BI1049" s="239">
        <v>533538.10876906104</v>
      </c>
      <c r="BJ1049" s="239">
        <v>0</v>
      </c>
      <c r="BK1049" s="239">
        <v>0</v>
      </c>
      <c r="BL1049" s="239">
        <v>0</v>
      </c>
      <c r="BM1049" s="239">
        <v>0</v>
      </c>
      <c r="BN1049" s="239">
        <v>0</v>
      </c>
      <c r="BO1049" s="239">
        <v>0</v>
      </c>
      <c r="BP1049" s="239">
        <v>0</v>
      </c>
      <c r="BQ1049" s="239">
        <v>0</v>
      </c>
      <c r="BR1049" s="239">
        <v>0</v>
      </c>
      <c r="BS1049" s="239">
        <v>0</v>
      </c>
      <c r="BT1049" s="239">
        <v>0</v>
      </c>
      <c r="BU1049" s="239">
        <f t="shared" ref="BU1049:BU1075" si="241">SUM(BI1049:BT1049)</f>
        <v>533538.10876906104</v>
      </c>
      <c r="BV1049" s="239">
        <f t="shared" ref="BV1049:BV1075" si="242">BU1049-BH1049</f>
        <v>0</v>
      </c>
      <c r="BW1049" s="240"/>
      <c r="BX1049" s="236">
        <f>SUM(BI111:BT111)</f>
        <v>5533376.3391179983</v>
      </c>
      <c r="BY1049" s="242">
        <v>6095456.8057499994</v>
      </c>
      <c r="BZ1049" s="238">
        <f t="shared" ref="BZ1049:BZ1075" si="243">BY1049-BX1049</f>
        <v>562080.4666320011</v>
      </c>
      <c r="CA1049" s="239">
        <v>562080.4666320011</v>
      </c>
      <c r="CB1049" s="239">
        <v>0</v>
      </c>
      <c r="CC1049" s="239">
        <v>0</v>
      </c>
      <c r="CD1049" s="239">
        <v>0</v>
      </c>
      <c r="CE1049" s="239">
        <v>0</v>
      </c>
      <c r="CF1049" s="239">
        <v>0</v>
      </c>
      <c r="CG1049" s="239">
        <v>0</v>
      </c>
      <c r="CH1049" s="239">
        <v>0</v>
      </c>
      <c r="CI1049" s="239">
        <v>0</v>
      </c>
      <c r="CJ1049" s="239">
        <v>0</v>
      </c>
      <c r="CK1049" s="239">
        <v>0</v>
      </c>
      <c r="CL1049" s="239">
        <v>0</v>
      </c>
      <c r="CM1049" s="239">
        <f t="shared" ref="CM1049:CM1078" si="244">SUM(CA1049:CL1049)</f>
        <v>562080.4666320011</v>
      </c>
      <c r="CN1049" s="240">
        <f t="shared" ref="CN1049:CN1078" si="245">CM1049-BZ1049</f>
        <v>0</v>
      </c>
      <c r="CO1049" s="240"/>
      <c r="CP1049" s="236">
        <f>SUM(CA111:CL111)</f>
        <v>5633428.3934324998</v>
      </c>
      <c r="CQ1049" s="242">
        <v>6203660.1809999999</v>
      </c>
      <c r="CR1049" s="238">
        <f t="shared" ref="CR1049:CR1075" si="246">CQ1049-CP1049</f>
        <v>570231.78756750003</v>
      </c>
      <c r="CS1049" s="239">
        <v>570231.78756750003</v>
      </c>
      <c r="CT1049" s="239">
        <v>0</v>
      </c>
      <c r="CU1049" s="239">
        <v>0</v>
      </c>
      <c r="CV1049" s="239">
        <v>0</v>
      </c>
      <c r="CW1049" s="239">
        <v>0</v>
      </c>
      <c r="CX1049" s="239">
        <v>0</v>
      </c>
      <c r="CY1049" s="239">
        <v>0</v>
      </c>
      <c r="CZ1049" s="239">
        <v>0</v>
      </c>
      <c r="DA1049" s="239">
        <v>0</v>
      </c>
      <c r="DB1049" s="239">
        <v>0</v>
      </c>
      <c r="DC1049" s="239">
        <v>0</v>
      </c>
      <c r="DD1049" s="239">
        <v>0</v>
      </c>
      <c r="DE1049" s="239">
        <f t="shared" ref="DE1049:DE1078" si="247">SUM(CS1049:DD1049)</f>
        <v>570231.78756750003</v>
      </c>
      <c r="DF1049" s="240">
        <f t="shared" ref="DF1049:DF1078" si="248">DE1049-CR1049</f>
        <v>0</v>
      </c>
    </row>
    <row r="1050" spans="1:110" ht="14.5" hidden="1" outlineLevel="1" x14ac:dyDescent="0.35">
      <c r="B1050" s="235" t="s">
        <v>377</v>
      </c>
      <c r="C1050" s="236">
        <v>11383</v>
      </c>
      <c r="D1050" s="237"/>
      <c r="E1050" s="238"/>
      <c r="F1050" s="239">
        <v>0</v>
      </c>
      <c r="G1050" s="239">
        <v>0</v>
      </c>
      <c r="H1050" s="239">
        <v>0</v>
      </c>
      <c r="I1050" s="239">
        <v>0</v>
      </c>
      <c r="J1050" s="239">
        <v>0</v>
      </c>
      <c r="K1050" s="239">
        <v>0</v>
      </c>
      <c r="L1050" s="239">
        <v>0</v>
      </c>
      <c r="M1050" s="239">
        <v>0</v>
      </c>
      <c r="N1050" s="239">
        <v>0</v>
      </c>
      <c r="O1050" s="239">
        <v>0</v>
      </c>
      <c r="P1050" s="239">
        <v>0</v>
      </c>
      <c r="Q1050" s="239">
        <v>0</v>
      </c>
      <c r="R1050" s="240">
        <f>SUM(F1050:Q1050)</f>
        <v>0</v>
      </c>
      <c r="S1050" s="240">
        <f t="shared" ref="S1050:S1075" si="249">E1050-R1050</f>
        <v>0</v>
      </c>
      <c r="T1050" s="241"/>
      <c r="V1050" s="236">
        <f>SUM('CASH FLOW-MSA-SA'!F114:Q114)</f>
        <v>1185438.51085</v>
      </c>
      <c r="W1050" s="242">
        <v>1185438.51085</v>
      </c>
      <c r="X1050" s="238">
        <f t="shared" si="234"/>
        <v>0</v>
      </c>
      <c r="Y1050" s="239">
        <v>0</v>
      </c>
      <c r="Z1050" s="239">
        <v>0</v>
      </c>
      <c r="AA1050" s="239">
        <v>0</v>
      </c>
      <c r="AB1050" s="239">
        <v>0</v>
      </c>
      <c r="AC1050" s="239">
        <v>0</v>
      </c>
      <c r="AD1050" s="239">
        <v>0</v>
      </c>
      <c r="AE1050" s="239">
        <v>0</v>
      </c>
      <c r="AF1050" s="239">
        <v>0</v>
      </c>
      <c r="AG1050" s="239">
        <v>0</v>
      </c>
      <c r="AH1050" s="239">
        <v>0</v>
      </c>
      <c r="AI1050" s="239">
        <v>0</v>
      </c>
      <c r="AJ1050" s="239">
        <v>0</v>
      </c>
      <c r="AK1050" s="240">
        <f t="shared" si="235"/>
        <v>0</v>
      </c>
      <c r="AL1050" s="240">
        <f t="shared" si="236"/>
        <v>0</v>
      </c>
      <c r="AN1050" s="236">
        <f>SUM(Y114:AJ114)</f>
        <v>1481341.4981499999</v>
      </c>
      <c r="AO1050" s="242">
        <v>1481341.4981499999</v>
      </c>
      <c r="AP1050" s="238">
        <f t="shared" si="237"/>
        <v>0</v>
      </c>
      <c r="AQ1050" s="239">
        <v>0</v>
      </c>
      <c r="AR1050" s="239">
        <v>0</v>
      </c>
      <c r="AS1050" s="239">
        <v>0</v>
      </c>
      <c r="AT1050" s="239">
        <v>0</v>
      </c>
      <c r="AU1050" s="239">
        <v>0</v>
      </c>
      <c r="AV1050" s="239">
        <v>0</v>
      </c>
      <c r="AW1050" s="239">
        <v>0</v>
      </c>
      <c r="AX1050" s="239">
        <v>0</v>
      </c>
      <c r="AY1050" s="239">
        <v>0</v>
      </c>
      <c r="AZ1050" s="239">
        <v>0</v>
      </c>
      <c r="BA1050" s="239">
        <v>0</v>
      </c>
      <c r="BB1050" s="239">
        <v>0</v>
      </c>
      <c r="BC1050" s="239">
        <f t="shared" si="238"/>
        <v>0</v>
      </c>
      <c r="BD1050" s="239">
        <f t="shared" si="239"/>
        <v>0</v>
      </c>
      <c r="BE1050" s="240"/>
      <c r="BF1050" s="236">
        <f>SUM(AQ114:BB114)</f>
        <v>1512393.0461999997</v>
      </c>
      <c r="BG1050" s="242">
        <v>1512393.0462</v>
      </c>
      <c r="BH1050" s="238">
        <f t="shared" si="240"/>
        <v>0</v>
      </c>
      <c r="BI1050" s="239">
        <v>0</v>
      </c>
      <c r="BJ1050" s="239">
        <v>0</v>
      </c>
      <c r="BK1050" s="239">
        <v>0</v>
      </c>
      <c r="BL1050" s="239">
        <v>0</v>
      </c>
      <c r="BM1050" s="239">
        <v>0</v>
      </c>
      <c r="BN1050" s="239">
        <v>0</v>
      </c>
      <c r="BO1050" s="239">
        <v>0</v>
      </c>
      <c r="BP1050" s="239">
        <v>0</v>
      </c>
      <c r="BQ1050" s="239">
        <v>0</v>
      </c>
      <c r="BR1050" s="239">
        <v>0</v>
      </c>
      <c r="BS1050" s="239">
        <v>0</v>
      </c>
      <c r="BT1050" s="239">
        <v>0</v>
      </c>
      <c r="BU1050" s="239">
        <f t="shared" si="241"/>
        <v>0</v>
      </c>
      <c r="BV1050" s="239">
        <f t="shared" si="242"/>
        <v>0</v>
      </c>
      <c r="BW1050" s="240"/>
      <c r="BX1050" s="236">
        <f>SUM(BI114:BT114)</f>
        <v>1543444.5942500001</v>
      </c>
      <c r="BY1050" s="242">
        <v>1543444.5942499998</v>
      </c>
      <c r="BZ1050" s="238">
        <f t="shared" si="243"/>
        <v>0</v>
      </c>
      <c r="CA1050" s="239">
        <v>0</v>
      </c>
      <c r="CB1050" s="239">
        <v>0</v>
      </c>
      <c r="CC1050" s="239">
        <v>0</v>
      </c>
      <c r="CD1050" s="239">
        <v>0</v>
      </c>
      <c r="CE1050" s="239">
        <v>0</v>
      </c>
      <c r="CF1050" s="239">
        <v>0</v>
      </c>
      <c r="CG1050" s="239">
        <v>0</v>
      </c>
      <c r="CH1050" s="239">
        <v>0</v>
      </c>
      <c r="CI1050" s="239">
        <v>0</v>
      </c>
      <c r="CJ1050" s="239">
        <v>0</v>
      </c>
      <c r="CK1050" s="239">
        <v>0</v>
      </c>
      <c r="CL1050" s="239">
        <v>0</v>
      </c>
      <c r="CM1050" s="239">
        <f t="shared" si="244"/>
        <v>0</v>
      </c>
      <c r="CN1050" s="240">
        <f t="shared" si="245"/>
        <v>0</v>
      </c>
      <c r="CO1050" s="240"/>
      <c r="CP1050" s="236">
        <f>SUM(CA114:CL114)</f>
        <v>1570843.0189999996</v>
      </c>
      <c r="CQ1050" s="242">
        <v>1570843.0189999999</v>
      </c>
      <c r="CR1050" s="238">
        <f t="shared" si="246"/>
        <v>0</v>
      </c>
      <c r="CS1050" s="239">
        <v>0</v>
      </c>
      <c r="CT1050" s="239">
        <v>0</v>
      </c>
      <c r="CU1050" s="239">
        <v>0</v>
      </c>
      <c r="CV1050" s="239">
        <v>0</v>
      </c>
      <c r="CW1050" s="239">
        <v>0</v>
      </c>
      <c r="CX1050" s="239">
        <v>0</v>
      </c>
      <c r="CY1050" s="239">
        <v>0</v>
      </c>
      <c r="CZ1050" s="239">
        <v>0</v>
      </c>
      <c r="DA1050" s="239">
        <v>0</v>
      </c>
      <c r="DB1050" s="239">
        <v>0</v>
      </c>
      <c r="DC1050" s="239">
        <v>0</v>
      </c>
      <c r="DD1050" s="239">
        <v>0</v>
      </c>
      <c r="DE1050" s="239">
        <f t="shared" si="247"/>
        <v>0</v>
      </c>
      <c r="DF1050" s="240">
        <f t="shared" si="248"/>
        <v>0</v>
      </c>
    </row>
    <row r="1051" spans="1:110" ht="14.5" hidden="1" outlineLevel="1" x14ac:dyDescent="0.35">
      <c r="B1051" s="243" t="s">
        <v>378</v>
      </c>
      <c r="C1051" s="236">
        <v>0</v>
      </c>
      <c r="D1051" s="237"/>
      <c r="E1051" s="238"/>
      <c r="F1051" s="239">
        <v>0</v>
      </c>
      <c r="G1051" s="239">
        <v>0</v>
      </c>
      <c r="H1051" s="239">
        <v>0</v>
      </c>
      <c r="I1051" s="239">
        <v>0</v>
      </c>
      <c r="J1051" s="239">
        <v>0</v>
      </c>
      <c r="K1051" s="239">
        <v>0</v>
      </c>
      <c r="L1051" s="239">
        <v>0</v>
      </c>
      <c r="M1051" s="239">
        <v>0</v>
      </c>
      <c r="N1051" s="239">
        <v>0</v>
      </c>
      <c r="O1051" s="239">
        <v>0</v>
      </c>
      <c r="P1051" s="239">
        <v>0</v>
      </c>
      <c r="Q1051" s="239">
        <v>0</v>
      </c>
      <c r="R1051" s="240">
        <f>SUM(F1051:Q1051)</f>
        <v>0</v>
      </c>
      <c r="S1051" s="240">
        <f t="shared" si="249"/>
        <v>0</v>
      </c>
      <c r="T1051" s="241"/>
      <c r="V1051" s="236">
        <f>SUM(F112:Q112)</f>
        <v>93942.75</v>
      </c>
      <c r="W1051" s="242">
        <v>125257</v>
      </c>
      <c r="X1051" s="238">
        <f t="shared" si="234"/>
        <v>31314.25</v>
      </c>
      <c r="Y1051" s="239">
        <v>31314.25</v>
      </c>
      <c r="Z1051" s="239">
        <v>0</v>
      </c>
      <c r="AA1051" s="239">
        <v>0</v>
      </c>
      <c r="AB1051" s="239">
        <v>0</v>
      </c>
      <c r="AC1051" s="239">
        <v>0</v>
      </c>
      <c r="AD1051" s="239">
        <v>0</v>
      </c>
      <c r="AE1051" s="239">
        <v>0</v>
      </c>
      <c r="AF1051" s="239">
        <v>0</v>
      </c>
      <c r="AG1051" s="239">
        <v>0</v>
      </c>
      <c r="AH1051" s="239">
        <v>0</v>
      </c>
      <c r="AI1051" s="239">
        <v>0</v>
      </c>
      <c r="AJ1051" s="239">
        <v>0</v>
      </c>
      <c r="AK1051" s="240">
        <f t="shared" si="235"/>
        <v>31314.25</v>
      </c>
      <c r="AL1051" s="240">
        <f t="shared" si="236"/>
        <v>0</v>
      </c>
      <c r="AN1051" s="236">
        <f>SUM(Y112:AJ112)</f>
        <v>117392.25</v>
      </c>
      <c r="AO1051" s="242">
        <v>156523</v>
      </c>
      <c r="AP1051" s="238">
        <f t="shared" si="237"/>
        <v>39130.75</v>
      </c>
      <c r="AQ1051" s="239">
        <v>39130.75</v>
      </c>
      <c r="AR1051" s="239">
        <v>0</v>
      </c>
      <c r="AS1051" s="239">
        <v>0</v>
      </c>
      <c r="AT1051" s="239">
        <v>0</v>
      </c>
      <c r="AU1051" s="239">
        <v>0</v>
      </c>
      <c r="AV1051" s="239">
        <v>0</v>
      </c>
      <c r="AW1051" s="239">
        <v>0</v>
      </c>
      <c r="AX1051" s="239">
        <v>0</v>
      </c>
      <c r="AY1051" s="239">
        <v>0</v>
      </c>
      <c r="AZ1051" s="239">
        <v>0</v>
      </c>
      <c r="BA1051" s="239">
        <v>0</v>
      </c>
      <c r="BB1051" s="239">
        <v>0</v>
      </c>
      <c r="BC1051" s="239">
        <f t="shared" si="238"/>
        <v>39130.75</v>
      </c>
      <c r="BD1051" s="239">
        <f t="shared" si="239"/>
        <v>0</v>
      </c>
      <c r="BE1051" s="240"/>
      <c r="BF1051" s="236">
        <f>SUM(AQ112:BB112)</f>
        <v>119853</v>
      </c>
      <c r="BG1051" s="242">
        <v>159804</v>
      </c>
      <c r="BH1051" s="238">
        <f t="shared" si="240"/>
        <v>39951</v>
      </c>
      <c r="BI1051" s="239">
        <v>39951</v>
      </c>
      <c r="BJ1051" s="239">
        <v>0</v>
      </c>
      <c r="BK1051" s="239">
        <v>0</v>
      </c>
      <c r="BL1051" s="239">
        <v>0</v>
      </c>
      <c r="BM1051" s="239">
        <v>0</v>
      </c>
      <c r="BN1051" s="239">
        <v>0</v>
      </c>
      <c r="BO1051" s="239">
        <v>0</v>
      </c>
      <c r="BP1051" s="239">
        <v>0</v>
      </c>
      <c r="BQ1051" s="239">
        <v>0</v>
      </c>
      <c r="BR1051" s="239">
        <v>0</v>
      </c>
      <c r="BS1051" s="239">
        <v>0</v>
      </c>
      <c r="BT1051" s="239">
        <v>0</v>
      </c>
      <c r="BU1051" s="239">
        <f t="shared" si="241"/>
        <v>39951</v>
      </c>
      <c r="BV1051" s="239">
        <f t="shared" si="242"/>
        <v>0</v>
      </c>
      <c r="BW1051" s="240"/>
      <c r="BX1051" s="236">
        <f>SUM(BI112:BT112)</f>
        <v>0</v>
      </c>
      <c r="BY1051" s="242">
        <v>0</v>
      </c>
      <c r="BZ1051" s="238">
        <f t="shared" si="243"/>
        <v>0</v>
      </c>
      <c r="CA1051" s="239">
        <v>0</v>
      </c>
      <c r="CB1051" s="239">
        <v>0</v>
      </c>
      <c r="CC1051" s="239">
        <v>0</v>
      </c>
      <c r="CD1051" s="239">
        <v>0</v>
      </c>
      <c r="CE1051" s="239">
        <v>0</v>
      </c>
      <c r="CF1051" s="239">
        <v>0</v>
      </c>
      <c r="CG1051" s="239">
        <v>0</v>
      </c>
      <c r="CH1051" s="239">
        <v>0</v>
      </c>
      <c r="CI1051" s="239">
        <v>0</v>
      </c>
      <c r="CJ1051" s="239">
        <v>0</v>
      </c>
      <c r="CK1051" s="239">
        <v>0</v>
      </c>
      <c r="CL1051" s="239">
        <v>0</v>
      </c>
      <c r="CM1051" s="239">
        <f t="shared" si="244"/>
        <v>0</v>
      </c>
      <c r="CN1051" s="240">
        <f t="shared" si="245"/>
        <v>0</v>
      </c>
      <c r="CO1051" s="240"/>
      <c r="CP1051" s="236">
        <f>SUM(CA112:CL112)</f>
        <v>0</v>
      </c>
      <c r="CQ1051" s="242">
        <v>0</v>
      </c>
      <c r="CR1051" s="238">
        <f t="shared" si="246"/>
        <v>0</v>
      </c>
      <c r="CS1051" s="239">
        <v>0</v>
      </c>
      <c r="CT1051" s="239">
        <v>0</v>
      </c>
      <c r="CU1051" s="239">
        <v>0</v>
      </c>
      <c r="CV1051" s="239">
        <v>0</v>
      </c>
      <c r="CW1051" s="239">
        <v>0</v>
      </c>
      <c r="CX1051" s="239">
        <v>0</v>
      </c>
      <c r="CY1051" s="239">
        <v>0</v>
      </c>
      <c r="CZ1051" s="239">
        <v>0</v>
      </c>
      <c r="DA1051" s="239">
        <v>0</v>
      </c>
      <c r="DB1051" s="239">
        <v>0</v>
      </c>
      <c r="DC1051" s="239">
        <v>0</v>
      </c>
      <c r="DD1051" s="239">
        <v>0</v>
      </c>
      <c r="DE1051" s="239">
        <f t="shared" si="247"/>
        <v>0</v>
      </c>
      <c r="DF1051" s="240">
        <f t="shared" si="248"/>
        <v>0</v>
      </c>
    </row>
    <row r="1052" spans="1:110" ht="14.5" hidden="1" outlineLevel="1" x14ac:dyDescent="0.35">
      <c r="B1052" s="243" t="s">
        <v>379</v>
      </c>
      <c r="C1052" s="236">
        <v>14037.69</v>
      </c>
      <c r="D1052" s="244"/>
      <c r="E1052" s="238"/>
      <c r="F1052" s="239">
        <v>0</v>
      </c>
      <c r="G1052" s="239">
        <v>0</v>
      </c>
      <c r="H1052" s="239">
        <v>0</v>
      </c>
      <c r="I1052" s="239">
        <v>0</v>
      </c>
      <c r="J1052" s="239">
        <v>0</v>
      </c>
      <c r="K1052" s="239">
        <v>0</v>
      </c>
      <c r="L1052" s="239">
        <v>0</v>
      </c>
      <c r="M1052" s="239">
        <v>0</v>
      </c>
      <c r="N1052" s="239">
        <v>0</v>
      </c>
      <c r="O1052" s="239">
        <v>0</v>
      </c>
      <c r="P1052" s="239">
        <v>0</v>
      </c>
      <c r="Q1052" s="239">
        <v>0</v>
      </c>
      <c r="R1052" s="240">
        <f>SUM(F1052:Q1052)</f>
        <v>0</v>
      </c>
      <c r="S1052" s="240">
        <f t="shared" si="249"/>
        <v>0</v>
      </c>
      <c r="T1052" s="235"/>
      <c r="V1052" s="236">
        <f>SUM(F166:Q166)</f>
        <v>59183.932499999995</v>
      </c>
      <c r="W1052" s="236">
        <v>118367.86499999999</v>
      </c>
      <c r="X1052" s="238">
        <f t="shared" si="234"/>
        <v>59183.932499999995</v>
      </c>
      <c r="Y1052" s="239">
        <v>0</v>
      </c>
      <c r="Z1052" s="239">
        <v>29591.966249999998</v>
      </c>
      <c r="AA1052" s="239">
        <v>0</v>
      </c>
      <c r="AB1052" s="239">
        <v>0</v>
      </c>
      <c r="AC1052" s="239">
        <v>29591.966249999998</v>
      </c>
      <c r="AD1052" s="239">
        <v>0</v>
      </c>
      <c r="AE1052" s="239">
        <v>0</v>
      </c>
      <c r="AF1052" s="239">
        <v>0</v>
      </c>
      <c r="AG1052" s="239">
        <v>0</v>
      </c>
      <c r="AH1052" s="239">
        <v>0</v>
      </c>
      <c r="AI1052" s="239">
        <v>0</v>
      </c>
      <c r="AJ1052" s="239">
        <v>0</v>
      </c>
      <c r="AK1052" s="240">
        <f t="shared" si="235"/>
        <v>59183.932499999995</v>
      </c>
      <c r="AL1052" s="240">
        <f t="shared" si="236"/>
        <v>0</v>
      </c>
      <c r="AN1052" s="236">
        <f>SUM(Y166:AJ166)</f>
        <v>74778.04150425001</v>
      </c>
      <c r="AO1052" s="236">
        <v>149556.08300850002</v>
      </c>
      <c r="AP1052" s="238">
        <f t="shared" si="237"/>
        <v>74778.04150425001</v>
      </c>
      <c r="AQ1052" s="239">
        <v>0</v>
      </c>
      <c r="AR1052" s="239">
        <v>37389.020752125005</v>
      </c>
      <c r="AS1052" s="239">
        <v>0</v>
      </c>
      <c r="AT1052" s="239">
        <v>0</v>
      </c>
      <c r="AU1052" s="239">
        <v>37389.020752125005</v>
      </c>
      <c r="AV1052" s="239">
        <v>0</v>
      </c>
      <c r="AW1052" s="239">
        <v>0</v>
      </c>
      <c r="AX1052" s="239">
        <v>0</v>
      </c>
      <c r="AY1052" s="239">
        <v>0</v>
      </c>
      <c r="AZ1052" s="239">
        <v>0</v>
      </c>
      <c r="BA1052" s="239">
        <v>0</v>
      </c>
      <c r="BB1052" s="239">
        <v>0</v>
      </c>
      <c r="BC1052" s="239">
        <f t="shared" si="238"/>
        <v>74778.04150425001</v>
      </c>
      <c r="BD1052" s="239">
        <f t="shared" si="239"/>
        <v>0</v>
      </c>
      <c r="BE1052" s="240"/>
      <c r="BF1052" s="236">
        <f>SUM(AQ166:BB166)</f>
        <v>78193.08366210181</v>
      </c>
      <c r="BG1052" s="236">
        <v>156386.16732420362</v>
      </c>
      <c r="BH1052" s="238">
        <f t="shared" si="240"/>
        <v>78193.08366210181</v>
      </c>
      <c r="BI1052" s="239">
        <v>0</v>
      </c>
      <c r="BJ1052" s="239">
        <v>39096.541831050905</v>
      </c>
      <c r="BK1052" s="239">
        <v>0</v>
      </c>
      <c r="BL1052" s="239">
        <v>0</v>
      </c>
      <c r="BM1052" s="239">
        <v>39096.541831050905</v>
      </c>
      <c r="BN1052" s="239">
        <v>0</v>
      </c>
      <c r="BO1052" s="239">
        <v>0</v>
      </c>
      <c r="BP1052" s="239">
        <v>0</v>
      </c>
      <c r="BQ1052" s="239">
        <v>0</v>
      </c>
      <c r="BR1052" s="239">
        <v>0</v>
      </c>
      <c r="BS1052" s="239">
        <v>0</v>
      </c>
      <c r="BT1052" s="239">
        <v>0</v>
      </c>
      <c r="BU1052" s="239">
        <f t="shared" si="241"/>
        <v>78193.08366210181</v>
      </c>
      <c r="BV1052" s="239">
        <f t="shared" si="242"/>
        <v>0</v>
      </c>
      <c r="BW1052" s="240"/>
      <c r="BX1052" s="236">
        <f>SUM(BI166:BT166)</f>
        <v>81929.117091205946</v>
      </c>
      <c r="BY1052" s="236">
        <v>163858.23418241189</v>
      </c>
      <c r="BZ1052" s="238">
        <f t="shared" si="243"/>
        <v>81929.117091205946</v>
      </c>
      <c r="CA1052" s="239">
        <v>0</v>
      </c>
      <c r="CB1052" s="239">
        <v>40964.558545602973</v>
      </c>
      <c r="CC1052" s="239">
        <v>0</v>
      </c>
      <c r="CD1052" s="239">
        <v>0</v>
      </c>
      <c r="CE1052" s="239">
        <v>40964.558545602973</v>
      </c>
      <c r="CF1052" s="239">
        <v>0</v>
      </c>
      <c r="CG1052" s="239">
        <v>0</v>
      </c>
      <c r="CH1052" s="239">
        <v>0</v>
      </c>
      <c r="CI1052" s="239">
        <v>0</v>
      </c>
      <c r="CJ1052" s="239">
        <v>0</v>
      </c>
      <c r="CK1052" s="239">
        <v>0</v>
      </c>
      <c r="CL1052" s="239">
        <v>0</v>
      </c>
      <c r="CM1052" s="239">
        <f t="shared" si="244"/>
        <v>81929.117091205946</v>
      </c>
      <c r="CN1052" s="240">
        <f t="shared" si="245"/>
        <v>0</v>
      </c>
      <c r="CO1052" s="240"/>
      <c r="CP1052" s="236">
        <f>SUM(CA166:CL166)</f>
        <v>83383.480116493636</v>
      </c>
      <c r="CQ1052" s="236">
        <v>166766.96023298727</v>
      </c>
      <c r="CR1052" s="238">
        <f t="shared" si="246"/>
        <v>83383.480116493636</v>
      </c>
      <c r="CS1052" s="239">
        <v>0</v>
      </c>
      <c r="CT1052" s="239">
        <v>41691.740058246818</v>
      </c>
      <c r="CU1052" s="239">
        <v>0</v>
      </c>
      <c r="CV1052" s="239">
        <v>0</v>
      </c>
      <c r="CW1052" s="239">
        <v>41691.740058246818</v>
      </c>
      <c r="CX1052" s="239">
        <v>0</v>
      </c>
      <c r="CY1052" s="239">
        <v>0</v>
      </c>
      <c r="CZ1052" s="239">
        <v>0</v>
      </c>
      <c r="DA1052" s="239">
        <v>0</v>
      </c>
      <c r="DB1052" s="239">
        <v>0</v>
      </c>
      <c r="DC1052" s="239">
        <v>0</v>
      </c>
      <c r="DD1052" s="239">
        <v>0</v>
      </c>
      <c r="DE1052" s="239">
        <f t="shared" si="247"/>
        <v>83383.480116493636</v>
      </c>
      <c r="DF1052" s="240">
        <f t="shared" si="248"/>
        <v>0</v>
      </c>
    </row>
    <row r="1053" spans="1:110" ht="14.5" hidden="1" outlineLevel="1" x14ac:dyDescent="0.35">
      <c r="B1053" s="243" t="s">
        <v>380</v>
      </c>
      <c r="C1053" s="236">
        <v>4911</v>
      </c>
      <c r="D1053" s="244"/>
      <c r="E1053" s="238"/>
      <c r="F1053" s="239">
        <v>0</v>
      </c>
      <c r="G1053" s="239">
        <v>0</v>
      </c>
      <c r="H1053" s="239">
        <v>0</v>
      </c>
      <c r="I1053" s="239">
        <v>0</v>
      </c>
      <c r="J1053" s="239">
        <v>0</v>
      </c>
      <c r="K1053" s="239">
        <v>0</v>
      </c>
      <c r="L1053" s="239">
        <v>0</v>
      </c>
      <c r="M1053" s="239">
        <v>0</v>
      </c>
      <c r="N1053" s="239">
        <v>0</v>
      </c>
      <c r="O1053" s="239">
        <v>0</v>
      </c>
      <c r="P1053" s="239">
        <v>0</v>
      </c>
      <c r="Q1053" s="239">
        <v>0</v>
      </c>
      <c r="R1053" s="240">
        <f t="shared" ref="R1053:R1078" si="250">SUM(F1053:Q1053)</f>
        <v>0</v>
      </c>
      <c r="S1053" s="240">
        <f t="shared" si="249"/>
        <v>0</v>
      </c>
      <c r="T1053" s="235"/>
      <c r="V1053" s="236">
        <f>SUM(F124:Q128)</f>
        <v>68546.64499999999</v>
      </c>
      <c r="W1053" s="236">
        <v>137093.29</v>
      </c>
      <c r="X1053" s="238">
        <f t="shared" si="234"/>
        <v>68546.645000000019</v>
      </c>
      <c r="Y1053" s="239">
        <v>0</v>
      </c>
      <c r="Z1053" s="239">
        <v>0</v>
      </c>
      <c r="AA1053" s="239">
        <v>0</v>
      </c>
      <c r="AB1053" s="239">
        <v>0</v>
      </c>
      <c r="AC1053" s="239">
        <v>0</v>
      </c>
      <c r="AD1053" s="239">
        <v>68546.645000000019</v>
      </c>
      <c r="AE1053" s="239">
        <v>0</v>
      </c>
      <c r="AF1053" s="239">
        <v>0</v>
      </c>
      <c r="AG1053" s="239">
        <v>0</v>
      </c>
      <c r="AH1053" s="239">
        <v>0</v>
      </c>
      <c r="AI1053" s="239">
        <v>0</v>
      </c>
      <c r="AJ1053" s="239">
        <v>0</v>
      </c>
      <c r="AK1053" s="240">
        <f t="shared" si="235"/>
        <v>68546.645000000019</v>
      </c>
      <c r="AL1053" s="240">
        <f t="shared" si="236"/>
        <v>0</v>
      </c>
      <c r="AN1053" s="236">
        <f>SUM(Y124:AJ128)</f>
        <v>88429.125</v>
      </c>
      <c r="AO1053" s="236">
        <v>176858.25</v>
      </c>
      <c r="AP1053" s="238">
        <f t="shared" si="237"/>
        <v>88429.125</v>
      </c>
      <c r="AQ1053" s="239">
        <v>0</v>
      </c>
      <c r="AR1053" s="239">
        <v>0</v>
      </c>
      <c r="AS1053" s="239">
        <v>0</v>
      </c>
      <c r="AT1053" s="239">
        <v>0</v>
      </c>
      <c r="AU1053" s="239">
        <v>0</v>
      </c>
      <c r="AV1053" s="239">
        <v>88429.125</v>
      </c>
      <c r="AW1053" s="239">
        <v>0</v>
      </c>
      <c r="AX1053" s="239">
        <v>0</v>
      </c>
      <c r="AY1053" s="239">
        <v>0</v>
      </c>
      <c r="AZ1053" s="239">
        <v>0</v>
      </c>
      <c r="BA1053" s="239">
        <v>0</v>
      </c>
      <c r="BB1053" s="239">
        <v>0</v>
      </c>
      <c r="BC1053" s="239">
        <f t="shared" si="238"/>
        <v>88429.125</v>
      </c>
      <c r="BD1053" s="239">
        <f t="shared" si="239"/>
        <v>0</v>
      </c>
      <c r="BE1053" s="240"/>
      <c r="BF1053" s="236">
        <f>SUM(AQ124:BB128)</f>
        <v>91264.675707547169</v>
      </c>
      <c r="BG1053" s="236">
        <v>182529.35141509434</v>
      </c>
      <c r="BH1053" s="238">
        <f t="shared" si="240"/>
        <v>91264.675707547169</v>
      </c>
      <c r="BI1053" s="239">
        <v>0</v>
      </c>
      <c r="BJ1053" s="239">
        <v>0</v>
      </c>
      <c r="BK1053" s="239">
        <v>0</v>
      </c>
      <c r="BL1053" s="239">
        <v>0</v>
      </c>
      <c r="BM1053" s="239">
        <v>0</v>
      </c>
      <c r="BN1053" s="239">
        <v>91264.675707547169</v>
      </c>
      <c r="BO1053" s="239">
        <v>0</v>
      </c>
      <c r="BP1053" s="239">
        <v>0</v>
      </c>
      <c r="BQ1053" s="239">
        <v>0</v>
      </c>
      <c r="BR1053" s="239">
        <v>0</v>
      </c>
      <c r="BS1053" s="239">
        <v>0</v>
      </c>
      <c r="BT1053" s="239">
        <v>0</v>
      </c>
      <c r="BU1053" s="239">
        <f t="shared" si="241"/>
        <v>91264.675707547169</v>
      </c>
      <c r="BV1053" s="239">
        <f t="shared" si="242"/>
        <v>0</v>
      </c>
      <c r="BW1053" s="240"/>
      <c r="BX1053" s="236">
        <f>SUM(BI124:BT128)</f>
        <v>93173.226415094352</v>
      </c>
      <c r="BY1053" s="236">
        <v>186346.4528301887</v>
      </c>
      <c r="BZ1053" s="238">
        <f t="shared" si="243"/>
        <v>93173.226415094352</v>
      </c>
      <c r="CA1053" s="239">
        <v>0</v>
      </c>
      <c r="CB1053" s="239">
        <v>0</v>
      </c>
      <c r="CC1053" s="239">
        <v>0</v>
      </c>
      <c r="CD1053" s="239">
        <v>0</v>
      </c>
      <c r="CE1053" s="239">
        <v>0</v>
      </c>
      <c r="CF1053" s="239">
        <v>93173.226415094352</v>
      </c>
      <c r="CG1053" s="239">
        <v>0</v>
      </c>
      <c r="CH1053" s="239">
        <v>0</v>
      </c>
      <c r="CI1053" s="239">
        <v>0</v>
      </c>
      <c r="CJ1053" s="239">
        <v>0</v>
      </c>
      <c r="CK1053" s="239">
        <v>0</v>
      </c>
      <c r="CL1053" s="239">
        <v>0</v>
      </c>
      <c r="CM1053" s="239">
        <f t="shared" si="244"/>
        <v>93173.226415094352</v>
      </c>
      <c r="CN1053" s="240">
        <f t="shared" si="245"/>
        <v>0</v>
      </c>
      <c r="CO1053" s="240"/>
      <c r="CP1053" s="236">
        <f>SUM(CA124:CL128)</f>
        <v>94872.681603773584</v>
      </c>
      <c r="CQ1053" s="236">
        <v>189745.36320754717</v>
      </c>
      <c r="CR1053" s="238">
        <f t="shared" si="246"/>
        <v>94872.681603773584</v>
      </c>
      <c r="CS1053" s="239">
        <v>0</v>
      </c>
      <c r="CT1053" s="239">
        <v>0</v>
      </c>
      <c r="CU1053" s="239">
        <v>0</v>
      </c>
      <c r="CV1053" s="239">
        <v>0</v>
      </c>
      <c r="CW1053" s="239">
        <v>0</v>
      </c>
      <c r="CX1053" s="239">
        <v>94872.681603773584</v>
      </c>
      <c r="CY1053" s="239">
        <v>0</v>
      </c>
      <c r="CZ1053" s="239">
        <v>0</v>
      </c>
      <c r="DA1053" s="239">
        <v>0</v>
      </c>
      <c r="DB1053" s="239">
        <v>0</v>
      </c>
      <c r="DC1053" s="239">
        <v>0</v>
      </c>
      <c r="DD1053" s="239">
        <v>0</v>
      </c>
      <c r="DE1053" s="239">
        <f t="shared" si="247"/>
        <v>94872.681603773584</v>
      </c>
      <c r="DF1053" s="240">
        <f t="shared" si="248"/>
        <v>0</v>
      </c>
    </row>
    <row r="1054" spans="1:110" ht="14.5" hidden="1" outlineLevel="1" x14ac:dyDescent="0.35">
      <c r="B1054" s="243" t="s">
        <v>381</v>
      </c>
      <c r="C1054" s="236">
        <v>121875</v>
      </c>
      <c r="D1054" s="244"/>
      <c r="E1054" s="238"/>
      <c r="F1054" s="239">
        <v>0</v>
      </c>
      <c r="G1054" s="239">
        <v>0</v>
      </c>
      <c r="H1054" s="239">
        <v>0</v>
      </c>
      <c r="I1054" s="239">
        <v>0</v>
      </c>
      <c r="J1054" s="239">
        <v>0</v>
      </c>
      <c r="K1054" s="239">
        <v>0</v>
      </c>
      <c r="L1054" s="239">
        <v>0</v>
      </c>
      <c r="M1054" s="239">
        <v>0</v>
      </c>
      <c r="N1054" s="239">
        <v>0</v>
      </c>
      <c r="O1054" s="239">
        <v>0</v>
      </c>
      <c r="P1054" s="239">
        <v>0</v>
      </c>
      <c r="Q1054" s="239">
        <v>0</v>
      </c>
      <c r="R1054" s="240">
        <f t="shared" si="250"/>
        <v>0</v>
      </c>
      <c r="S1054" s="240">
        <f t="shared" si="249"/>
        <v>0</v>
      </c>
      <c r="T1054" s="241"/>
      <c r="V1054" s="236">
        <f>SUM(F131:Q131)</f>
        <v>0</v>
      </c>
      <c r="W1054" s="236">
        <v>261354.76</v>
      </c>
      <c r="X1054" s="238">
        <f t="shared" si="234"/>
        <v>261354.76</v>
      </c>
      <c r="Y1054" s="239">
        <v>0</v>
      </c>
      <c r="Z1054" s="239">
        <v>0</v>
      </c>
      <c r="AA1054" s="239">
        <v>0</v>
      </c>
      <c r="AB1054" s="239">
        <v>261354.76</v>
      </c>
      <c r="AC1054" s="239">
        <v>0</v>
      </c>
      <c r="AD1054" s="239">
        <v>0</v>
      </c>
      <c r="AE1054" s="239">
        <v>0</v>
      </c>
      <c r="AF1054" s="239">
        <v>0</v>
      </c>
      <c r="AG1054" s="239">
        <v>0</v>
      </c>
      <c r="AH1054" s="239">
        <v>0</v>
      </c>
      <c r="AI1054" s="239">
        <v>0</v>
      </c>
      <c r="AJ1054" s="239">
        <v>0</v>
      </c>
      <c r="AK1054" s="240">
        <f t="shared" si="235"/>
        <v>261354.76</v>
      </c>
      <c r="AL1054" s="240">
        <f t="shared" si="236"/>
        <v>0</v>
      </c>
      <c r="AN1054" s="236">
        <f>SUM(Y131:AJ131)</f>
        <v>0</v>
      </c>
      <c r="AO1054" s="236">
        <v>0</v>
      </c>
      <c r="AP1054" s="238">
        <f t="shared" si="237"/>
        <v>0</v>
      </c>
      <c r="AQ1054" s="239">
        <v>0</v>
      </c>
      <c r="AR1054" s="239">
        <v>0</v>
      </c>
      <c r="AS1054" s="239">
        <v>0</v>
      </c>
      <c r="AT1054" s="239">
        <v>0</v>
      </c>
      <c r="AU1054" s="239">
        <v>0</v>
      </c>
      <c r="AV1054" s="239">
        <v>0</v>
      </c>
      <c r="AW1054" s="239">
        <v>0</v>
      </c>
      <c r="AX1054" s="239">
        <v>0</v>
      </c>
      <c r="AY1054" s="239">
        <v>0</v>
      </c>
      <c r="AZ1054" s="239">
        <v>0</v>
      </c>
      <c r="BA1054" s="239">
        <v>0</v>
      </c>
      <c r="BB1054" s="239">
        <v>0</v>
      </c>
      <c r="BC1054" s="239">
        <f t="shared" si="238"/>
        <v>0</v>
      </c>
      <c r="BD1054" s="239">
        <f t="shared" si="239"/>
        <v>0</v>
      </c>
      <c r="BE1054" s="240"/>
      <c r="BF1054" s="236">
        <f>SUM(AQ131:BB131)</f>
        <v>0</v>
      </c>
      <c r="BG1054" s="236">
        <v>0</v>
      </c>
      <c r="BH1054" s="238">
        <f t="shared" si="240"/>
        <v>0</v>
      </c>
      <c r="BI1054" s="239">
        <v>0</v>
      </c>
      <c r="BJ1054" s="239">
        <v>0</v>
      </c>
      <c r="BK1054" s="239">
        <v>0</v>
      </c>
      <c r="BL1054" s="239">
        <v>0</v>
      </c>
      <c r="BM1054" s="239">
        <v>0</v>
      </c>
      <c r="BN1054" s="239">
        <v>0</v>
      </c>
      <c r="BO1054" s="239">
        <v>0</v>
      </c>
      <c r="BP1054" s="239">
        <v>0</v>
      </c>
      <c r="BQ1054" s="239">
        <v>0</v>
      </c>
      <c r="BR1054" s="239">
        <v>0</v>
      </c>
      <c r="BS1054" s="239">
        <v>0</v>
      </c>
      <c r="BT1054" s="239">
        <v>0</v>
      </c>
      <c r="BU1054" s="239">
        <f t="shared" si="241"/>
        <v>0</v>
      </c>
      <c r="BV1054" s="239">
        <f t="shared" si="242"/>
        <v>0</v>
      </c>
      <c r="BW1054" s="240"/>
      <c r="BX1054" s="236">
        <f>SUM(BI131:BT131)</f>
        <v>0</v>
      </c>
      <c r="BY1054" s="236">
        <v>0</v>
      </c>
      <c r="BZ1054" s="238">
        <f t="shared" si="243"/>
        <v>0</v>
      </c>
      <c r="CA1054" s="239">
        <v>0</v>
      </c>
      <c r="CB1054" s="239">
        <v>0</v>
      </c>
      <c r="CC1054" s="239">
        <v>0</v>
      </c>
      <c r="CD1054" s="239">
        <v>0</v>
      </c>
      <c r="CE1054" s="239">
        <v>0</v>
      </c>
      <c r="CF1054" s="239">
        <v>0</v>
      </c>
      <c r="CG1054" s="239">
        <v>0</v>
      </c>
      <c r="CH1054" s="239">
        <v>0</v>
      </c>
      <c r="CI1054" s="239">
        <v>0</v>
      </c>
      <c r="CJ1054" s="239">
        <v>0</v>
      </c>
      <c r="CK1054" s="239">
        <v>0</v>
      </c>
      <c r="CL1054" s="239">
        <v>0</v>
      </c>
      <c r="CM1054" s="239">
        <f t="shared" si="244"/>
        <v>0</v>
      </c>
      <c r="CN1054" s="240">
        <f t="shared" si="245"/>
        <v>0</v>
      </c>
      <c r="CO1054" s="240"/>
      <c r="CP1054" s="236">
        <f>SUM(CA131:CL131)</f>
        <v>0</v>
      </c>
      <c r="CQ1054" s="236">
        <v>0</v>
      </c>
      <c r="CR1054" s="238">
        <f t="shared" si="246"/>
        <v>0</v>
      </c>
      <c r="CS1054" s="239">
        <v>0</v>
      </c>
      <c r="CT1054" s="239">
        <v>0</v>
      </c>
      <c r="CU1054" s="239">
        <v>0</v>
      </c>
      <c r="CV1054" s="239">
        <v>0</v>
      </c>
      <c r="CW1054" s="239">
        <v>0</v>
      </c>
      <c r="CX1054" s="239">
        <v>0</v>
      </c>
      <c r="CY1054" s="239">
        <v>0</v>
      </c>
      <c r="CZ1054" s="239">
        <v>0</v>
      </c>
      <c r="DA1054" s="239">
        <v>0</v>
      </c>
      <c r="DB1054" s="239">
        <v>0</v>
      </c>
      <c r="DC1054" s="239">
        <v>0</v>
      </c>
      <c r="DD1054" s="239">
        <v>0</v>
      </c>
      <c r="DE1054" s="239">
        <f t="shared" si="247"/>
        <v>0</v>
      </c>
      <c r="DF1054" s="240">
        <f t="shared" si="248"/>
        <v>0</v>
      </c>
    </row>
    <row r="1055" spans="1:110" ht="14.5" hidden="1" outlineLevel="1" x14ac:dyDescent="0.35">
      <c r="B1055" s="243" t="s">
        <v>382</v>
      </c>
      <c r="C1055" s="236">
        <v>6135.68</v>
      </c>
      <c r="D1055" s="244"/>
      <c r="E1055" s="238"/>
      <c r="F1055" s="239">
        <v>0</v>
      </c>
      <c r="G1055" s="239">
        <v>0</v>
      </c>
      <c r="H1055" s="239">
        <v>0</v>
      </c>
      <c r="I1055" s="239">
        <v>0</v>
      </c>
      <c r="J1055" s="239">
        <v>0</v>
      </c>
      <c r="K1055" s="239">
        <v>0</v>
      </c>
      <c r="L1055" s="239">
        <v>0</v>
      </c>
      <c r="M1055" s="239">
        <v>0</v>
      </c>
      <c r="N1055" s="239">
        <v>0</v>
      </c>
      <c r="O1055" s="239">
        <v>0</v>
      </c>
      <c r="P1055" s="239">
        <v>0</v>
      </c>
      <c r="Q1055" s="239">
        <v>0</v>
      </c>
      <c r="R1055" s="240">
        <f t="shared" si="250"/>
        <v>0</v>
      </c>
      <c r="S1055" s="240">
        <f t="shared" si="249"/>
        <v>0</v>
      </c>
      <c r="T1055" s="235"/>
      <c r="V1055" s="236">
        <f>SUM(F122:Q122)</f>
        <v>181146.10968615391</v>
      </c>
      <c r="W1055" s="236">
        <v>181146.10968615385</v>
      </c>
      <c r="X1055" s="238">
        <f t="shared" si="234"/>
        <v>0</v>
      </c>
      <c r="Y1055" s="239">
        <v>0</v>
      </c>
      <c r="Z1055" s="239">
        <v>0</v>
      </c>
      <c r="AA1055" s="239">
        <v>0</v>
      </c>
      <c r="AB1055" s="239">
        <v>0</v>
      </c>
      <c r="AC1055" s="239">
        <v>0</v>
      </c>
      <c r="AD1055" s="239">
        <v>0</v>
      </c>
      <c r="AE1055" s="239">
        <v>0</v>
      </c>
      <c r="AF1055" s="239">
        <v>0</v>
      </c>
      <c r="AG1055" s="239">
        <v>0</v>
      </c>
      <c r="AH1055" s="239">
        <v>0</v>
      </c>
      <c r="AI1055" s="239">
        <v>0</v>
      </c>
      <c r="AJ1055" s="239">
        <v>0</v>
      </c>
      <c r="AK1055" s="240">
        <f t="shared" si="235"/>
        <v>0</v>
      </c>
      <c r="AL1055" s="240">
        <f t="shared" si="236"/>
        <v>0</v>
      </c>
      <c r="AN1055" s="236">
        <f>SUM(Y122:AJ122)</f>
        <v>226432.6371076924</v>
      </c>
      <c r="AO1055" s="236">
        <v>226432.63710769234</v>
      </c>
      <c r="AP1055" s="238">
        <f t="shared" si="237"/>
        <v>0</v>
      </c>
      <c r="AQ1055" s="239">
        <v>0</v>
      </c>
      <c r="AR1055" s="239">
        <v>0</v>
      </c>
      <c r="AS1055" s="239">
        <v>0</v>
      </c>
      <c r="AT1055" s="239">
        <v>0</v>
      </c>
      <c r="AU1055" s="239">
        <v>0</v>
      </c>
      <c r="AV1055" s="239">
        <v>0</v>
      </c>
      <c r="AW1055" s="239">
        <v>0</v>
      </c>
      <c r="AX1055" s="239">
        <v>0</v>
      </c>
      <c r="AY1055" s="239">
        <v>0</v>
      </c>
      <c r="AZ1055" s="239">
        <v>0</v>
      </c>
      <c r="BA1055" s="239">
        <v>0</v>
      </c>
      <c r="BB1055" s="239">
        <v>0</v>
      </c>
      <c r="BC1055" s="239">
        <f t="shared" si="238"/>
        <v>0</v>
      </c>
      <c r="BD1055" s="239">
        <f t="shared" si="239"/>
        <v>0</v>
      </c>
      <c r="BE1055" s="240"/>
      <c r="BF1055" s="236">
        <f>SUM(AQ122:BB122)</f>
        <v>231132.18240615388</v>
      </c>
      <c r="BG1055" s="236">
        <v>231132.18240615388</v>
      </c>
      <c r="BH1055" s="238">
        <f t="shared" si="240"/>
        <v>0</v>
      </c>
      <c r="BI1055" s="239">
        <v>0</v>
      </c>
      <c r="BJ1055" s="239">
        <v>0</v>
      </c>
      <c r="BK1055" s="239">
        <v>0</v>
      </c>
      <c r="BL1055" s="239">
        <v>0</v>
      </c>
      <c r="BM1055" s="239">
        <v>0</v>
      </c>
      <c r="BN1055" s="239">
        <v>0</v>
      </c>
      <c r="BO1055" s="239">
        <v>0</v>
      </c>
      <c r="BP1055" s="239">
        <v>0</v>
      </c>
      <c r="BQ1055" s="239">
        <v>0</v>
      </c>
      <c r="BR1055" s="239">
        <v>0</v>
      </c>
      <c r="BS1055" s="239">
        <v>0</v>
      </c>
      <c r="BT1055" s="239">
        <v>0</v>
      </c>
      <c r="BU1055" s="239">
        <f t="shared" si="241"/>
        <v>0</v>
      </c>
      <c r="BV1055" s="239">
        <f t="shared" si="242"/>
        <v>0</v>
      </c>
      <c r="BW1055" s="240"/>
      <c r="BX1055" s="236">
        <f>SUM(BI122:BT122)</f>
        <v>235831.72770461539</v>
      </c>
      <c r="BY1055" s="236">
        <v>235831.72770461542</v>
      </c>
      <c r="BZ1055" s="238">
        <f t="shared" si="243"/>
        <v>0</v>
      </c>
      <c r="CA1055" s="239">
        <v>0</v>
      </c>
      <c r="CB1055" s="239">
        <v>0</v>
      </c>
      <c r="CC1055" s="239">
        <v>0</v>
      </c>
      <c r="CD1055" s="239">
        <v>0</v>
      </c>
      <c r="CE1055" s="239">
        <v>0</v>
      </c>
      <c r="CF1055" s="239">
        <v>0</v>
      </c>
      <c r="CG1055" s="239">
        <v>0</v>
      </c>
      <c r="CH1055" s="239">
        <v>0</v>
      </c>
      <c r="CI1055" s="239">
        <v>0</v>
      </c>
      <c r="CJ1055" s="239">
        <v>0</v>
      </c>
      <c r="CK1055" s="239">
        <v>0</v>
      </c>
      <c r="CL1055" s="239">
        <v>0</v>
      </c>
      <c r="CM1055" s="239">
        <f t="shared" si="244"/>
        <v>0</v>
      </c>
      <c r="CN1055" s="240">
        <f t="shared" si="245"/>
        <v>0</v>
      </c>
      <c r="CO1055" s="240"/>
      <c r="CP1055" s="236">
        <f>SUM(CA122:CL122)</f>
        <v>240104.04161230774</v>
      </c>
      <c r="CQ1055" s="236">
        <v>240104.04161230772</v>
      </c>
      <c r="CR1055" s="238">
        <f t="shared" si="246"/>
        <v>0</v>
      </c>
      <c r="CS1055" s="239">
        <v>0</v>
      </c>
      <c r="CT1055" s="239">
        <v>0</v>
      </c>
      <c r="CU1055" s="239">
        <v>0</v>
      </c>
      <c r="CV1055" s="239">
        <v>0</v>
      </c>
      <c r="CW1055" s="239">
        <v>0</v>
      </c>
      <c r="CX1055" s="239">
        <v>0</v>
      </c>
      <c r="CY1055" s="239">
        <v>0</v>
      </c>
      <c r="CZ1055" s="239">
        <v>0</v>
      </c>
      <c r="DA1055" s="239">
        <v>0</v>
      </c>
      <c r="DB1055" s="239">
        <v>0</v>
      </c>
      <c r="DC1055" s="239">
        <v>0</v>
      </c>
      <c r="DD1055" s="239">
        <v>0</v>
      </c>
      <c r="DE1055" s="239">
        <f t="shared" si="247"/>
        <v>0</v>
      </c>
      <c r="DF1055" s="240">
        <f t="shared" si="248"/>
        <v>0</v>
      </c>
    </row>
    <row r="1056" spans="1:110" ht="14.5" hidden="1" outlineLevel="1" x14ac:dyDescent="0.35">
      <c r="B1056" s="243" t="s">
        <v>383</v>
      </c>
      <c r="C1056" s="236">
        <v>446.02</v>
      </c>
      <c r="D1056" s="244"/>
      <c r="E1056" s="238"/>
      <c r="F1056" s="239">
        <v>0</v>
      </c>
      <c r="G1056" s="239">
        <v>0</v>
      </c>
      <c r="H1056" s="239">
        <v>0</v>
      </c>
      <c r="I1056" s="239">
        <v>0</v>
      </c>
      <c r="J1056" s="239">
        <v>0</v>
      </c>
      <c r="K1056" s="239">
        <v>0</v>
      </c>
      <c r="L1056" s="239">
        <v>0</v>
      </c>
      <c r="M1056" s="239">
        <v>0</v>
      </c>
      <c r="N1056" s="239">
        <v>0</v>
      </c>
      <c r="O1056" s="239">
        <v>0</v>
      </c>
      <c r="P1056" s="239">
        <v>0</v>
      </c>
      <c r="Q1056" s="239">
        <v>0</v>
      </c>
      <c r="R1056" s="240">
        <f t="shared" si="250"/>
        <v>0</v>
      </c>
      <c r="S1056" s="240">
        <f t="shared" si="249"/>
        <v>0</v>
      </c>
      <c r="T1056" s="241"/>
      <c r="V1056" s="236">
        <f>SUM(F163:Q163)</f>
        <v>11267.441230769235</v>
      </c>
      <c r="W1056" s="236">
        <v>11267.441230769231</v>
      </c>
      <c r="X1056" s="238">
        <f t="shared" si="234"/>
        <v>0</v>
      </c>
      <c r="Y1056" s="239">
        <v>0</v>
      </c>
      <c r="Z1056" s="239">
        <v>0</v>
      </c>
      <c r="AA1056" s="239">
        <v>0</v>
      </c>
      <c r="AB1056" s="239">
        <v>0</v>
      </c>
      <c r="AC1056" s="239">
        <v>0</v>
      </c>
      <c r="AD1056" s="239">
        <v>0</v>
      </c>
      <c r="AE1056" s="239">
        <v>0</v>
      </c>
      <c r="AF1056" s="239">
        <v>0</v>
      </c>
      <c r="AG1056" s="239">
        <v>0</v>
      </c>
      <c r="AH1056" s="239">
        <v>0</v>
      </c>
      <c r="AI1056" s="239">
        <v>0</v>
      </c>
      <c r="AJ1056" s="239">
        <v>0</v>
      </c>
      <c r="AK1056" s="240">
        <f t="shared" si="235"/>
        <v>0</v>
      </c>
      <c r="AL1056" s="240">
        <f t="shared" si="236"/>
        <v>0</v>
      </c>
      <c r="AN1056" s="236">
        <f>SUM(Y163:AJ163)</f>
        <v>19301.327999999998</v>
      </c>
      <c r="AO1056" s="236">
        <v>19301.328000000001</v>
      </c>
      <c r="AP1056" s="238">
        <f t="shared" si="237"/>
        <v>0</v>
      </c>
      <c r="AQ1056" s="239">
        <v>0</v>
      </c>
      <c r="AR1056" s="239">
        <v>0</v>
      </c>
      <c r="AS1056" s="239">
        <v>0</v>
      </c>
      <c r="AT1056" s="239">
        <v>0</v>
      </c>
      <c r="AU1056" s="239">
        <v>0</v>
      </c>
      <c r="AV1056" s="239">
        <v>0</v>
      </c>
      <c r="AW1056" s="239">
        <v>0</v>
      </c>
      <c r="AX1056" s="239">
        <v>0</v>
      </c>
      <c r="AY1056" s="239">
        <v>0</v>
      </c>
      <c r="AZ1056" s="239">
        <v>0</v>
      </c>
      <c r="BA1056" s="239">
        <v>0</v>
      </c>
      <c r="BB1056" s="239">
        <v>0</v>
      </c>
      <c r="BC1056" s="240">
        <f t="shared" si="238"/>
        <v>0</v>
      </c>
      <c r="BD1056" s="240">
        <f t="shared" si="239"/>
        <v>0</v>
      </c>
      <c r="BE1056" s="240"/>
      <c r="BF1056" s="236">
        <f>SUM(AQ163:BB163)</f>
        <v>19701.921600000001</v>
      </c>
      <c r="BG1056" s="236">
        <v>19701.921600000001</v>
      </c>
      <c r="BH1056" s="238">
        <f t="shared" si="240"/>
        <v>0</v>
      </c>
      <c r="BI1056" s="239">
        <v>0</v>
      </c>
      <c r="BJ1056" s="239">
        <v>0</v>
      </c>
      <c r="BK1056" s="239">
        <v>0</v>
      </c>
      <c r="BL1056" s="239">
        <v>0</v>
      </c>
      <c r="BM1056" s="239">
        <v>0</v>
      </c>
      <c r="BN1056" s="239">
        <v>0</v>
      </c>
      <c r="BO1056" s="239">
        <v>0</v>
      </c>
      <c r="BP1056" s="239">
        <v>0</v>
      </c>
      <c r="BQ1056" s="239">
        <v>0</v>
      </c>
      <c r="BR1056" s="239">
        <v>0</v>
      </c>
      <c r="BS1056" s="239">
        <v>0</v>
      </c>
      <c r="BT1056" s="239">
        <v>0</v>
      </c>
      <c r="BU1056" s="240">
        <f t="shared" si="241"/>
        <v>0</v>
      </c>
      <c r="BV1056" s="240">
        <f t="shared" si="242"/>
        <v>0</v>
      </c>
      <c r="BW1056" s="240"/>
      <c r="BX1056" s="236">
        <f>SUM(BI163:BT163)</f>
        <v>20102.515200000002</v>
      </c>
      <c r="BY1056" s="236">
        <v>20102.515200000002</v>
      </c>
      <c r="BZ1056" s="238">
        <f t="shared" si="243"/>
        <v>0</v>
      </c>
      <c r="CA1056" s="239">
        <v>0</v>
      </c>
      <c r="CB1056" s="239">
        <v>0</v>
      </c>
      <c r="CC1056" s="239">
        <v>0</v>
      </c>
      <c r="CD1056" s="239">
        <v>0</v>
      </c>
      <c r="CE1056" s="239">
        <v>0</v>
      </c>
      <c r="CF1056" s="239">
        <v>0</v>
      </c>
      <c r="CG1056" s="239">
        <v>0</v>
      </c>
      <c r="CH1056" s="239">
        <v>0</v>
      </c>
      <c r="CI1056" s="239">
        <v>0</v>
      </c>
      <c r="CJ1056" s="239">
        <v>0</v>
      </c>
      <c r="CK1056" s="239">
        <v>0</v>
      </c>
      <c r="CL1056" s="239">
        <v>0</v>
      </c>
      <c r="CM1056" s="240">
        <f t="shared" si="244"/>
        <v>0</v>
      </c>
      <c r="CN1056" s="240">
        <f t="shared" si="245"/>
        <v>0</v>
      </c>
      <c r="CO1056" s="240"/>
      <c r="CP1056" s="236">
        <f>SUM(CA163:CL163)</f>
        <v>20466.691200000001</v>
      </c>
      <c r="CQ1056" s="236">
        <v>20466.691200000001</v>
      </c>
      <c r="CR1056" s="238">
        <f t="shared" si="246"/>
        <v>0</v>
      </c>
      <c r="CS1056" s="239">
        <v>0</v>
      </c>
      <c r="CT1056" s="239">
        <v>0</v>
      </c>
      <c r="CU1056" s="239">
        <v>0</v>
      </c>
      <c r="CV1056" s="239">
        <v>0</v>
      </c>
      <c r="CW1056" s="239">
        <v>0</v>
      </c>
      <c r="CX1056" s="239">
        <v>0</v>
      </c>
      <c r="CY1056" s="239">
        <v>0</v>
      </c>
      <c r="CZ1056" s="239">
        <v>0</v>
      </c>
      <c r="DA1056" s="239">
        <v>0</v>
      </c>
      <c r="DB1056" s="239">
        <v>0</v>
      </c>
      <c r="DC1056" s="239">
        <v>0</v>
      </c>
      <c r="DD1056" s="239">
        <v>0</v>
      </c>
      <c r="DE1056" s="240">
        <f t="shared" si="247"/>
        <v>0</v>
      </c>
      <c r="DF1056" s="240">
        <f t="shared" si="248"/>
        <v>0</v>
      </c>
    </row>
    <row r="1057" spans="2:110" ht="14.5" hidden="1" outlineLevel="1" x14ac:dyDescent="0.35">
      <c r="B1057" s="243" t="s">
        <v>384</v>
      </c>
      <c r="C1057" s="236">
        <v>20048</v>
      </c>
      <c r="D1057" s="244"/>
      <c r="E1057" s="238"/>
      <c r="F1057" s="239">
        <v>0</v>
      </c>
      <c r="G1057" s="239">
        <v>0</v>
      </c>
      <c r="H1057" s="239">
        <v>0</v>
      </c>
      <c r="I1057" s="239">
        <v>0</v>
      </c>
      <c r="J1057" s="239">
        <v>0</v>
      </c>
      <c r="K1057" s="239">
        <v>0</v>
      </c>
      <c r="L1057" s="239">
        <v>0</v>
      </c>
      <c r="M1057" s="239">
        <v>0</v>
      </c>
      <c r="N1057" s="239">
        <v>0</v>
      </c>
      <c r="O1057" s="239">
        <v>0</v>
      </c>
      <c r="P1057" s="239">
        <v>0</v>
      </c>
      <c r="Q1057" s="239">
        <v>0</v>
      </c>
      <c r="R1057" s="240">
        <f t="shared" si="250"/>
        <v>0</v>
      </c>
      <c r="S1057" s="240">
        <f t="shared" si="249"/>
        <v>0</v>
      </c>
      <c r="T1057" s="235"/>
      <c r="V1057" s="236">
        <f>SUM(F155:Q155)-V1053-V1054-V1055</f>
        <v>65020</v>
      </c>
      <c r="W1057" s="242">
        <v>72399.999999999854</v>
      </c>
      <c r="X1057" s="238">
        <f t="shared" si="234"/>
        <v>7379.9999999998545</v>
      </c>
      <c r="Y1057" s="239">
        <v>0</v>
      </c>
      <c r="Z1057" s="239">
        <v>3689.9999999999272</v>
      </c>
      <c r="AA1057" s="239">
        <v>0</v>
      </c>
      <c r="AB1057" s="239">
        <v>3689.9999999999272</v>
      </c>
      <c r="AC1057" s="239">
        <v>0</v>
      </c>
      <c r="AD1057" s="239">
        <v>0</v>
      </c>
      <c r="AE1057" s="239">
        <v>0</v>
      </c>
      <c r="AF1057" s="239">
        <v>0</v>
      </c>
      <c r="AG1057" s="239">
        <v>0</v>
      </c>
      <c r="AH1057" s="239">
        <v>0</v>
      </c>
      <c r="AI1057" s="239">
        <v>0</v>
      </c>
      <c r="AJ1057" s="239">
        <v>0</v>
      </c>
      <c r="AK1057" s="240">
        <f t="shared" si="235"/>
        <v>7379.9999999998545</v>
      </c>
      <c r="AL1057" s="240">
        <f t="shared" si="236"/>
        <v>0</v>
      </c>
      <c r="AN1057" s="236">
        <f>SUM(Y155:AJ155)-AN1053-AN1054-AN1055</f>
        <v>103895.74999999997</v>
      </c>
      <c r="AO1057" s="242">
        <v>137156.99999999997</v>
      </c>
      <c r="AP1057" s="238">
        <f t="shared" si="237"/>
        <v>33261.25</v>
      </c>
      <c r="AQ1057" s="239">
        <v>0</v>
      </c>
      <c r="AR1057" s="239">
        <v>16630.625</v>
      </c>
      <c r="AS1057" s="239">
        <v>0</v>
      </c>
      <c r="AT1057" s="239">
        <v>16630.625</v>
      </c>
      <c r="AU1057" s="239">
        <v>0</v>
      </c>
      <c r="AV1057" s="239">
        <v>0</v>
      </c>
      <c r="AW1057" s="239">
        <v>0</v>
      </c>
      <c r="AX1057" s="239">
        <v>0</v>
      </c>
      <c r="AY1057" s="239">
        <v>0</v>
      </c>
      <c r="AZ1057" s="239">
        <v>0</v>
      </c>
      <c r="BA1057" s="239">
        <v>0</v>
      </c>
      <c r="BB1057" s="239">
        <v>0</v>
      </c>
      <c r="BC1057" s="240">
        <f t="shared" si="238"/>
        <v>33261.25</v>
      </c>
      <c r="BD1057" s="240">
        <f t="shared" si="239"/>
        <v>0</v>
      </c>
      <c r="BE1057" s="240"/>
      <c r="BF1057" s="236">
        <f>SUM(AQ155:BB155)-BF1053-BF1054-BF1055</f>
        <v>117524.21000000002</v>
      </c>
      <c r="BG1057" s="242">
        <v>159087.95999999996</v>
      </c>
      <c r="BH1057" s="238">
        <f t="shared" si="240"/>
        <v>41563.749999999942</v>
      </c>
      <c r="BI1057" s="239">
        <v>0</v>
      </c>
      <c r="BJ1057" s="239">
        <v>20781.874999999971</v>
      </c>
      <c r="BK1057" s="239">
        <v>0</v>
      </c>
      <c r="BL1057" s="239">
        <v>20781.874999999971</v>
      </c>
      <c r="BM1057" s="239">
        <v>0</v>
      </c>
      <c r="BN1057" s="239">
        <v>0</v>
      </c>
      <c r="BO1057" s="239">
        <v>0</v>
      </c>
      <c r="BP1057" s="239">
        <v>0</v>
      </c>
      <c r="BQ1057" s="239">
        <v>0</v>
      </c>
      <c r="BR1057" s="239">
        <v>0</v>
      </c>
      <c r="BS1057" s="239">
        <v>0</v>
      </c>
      <c r="BT1057" s="239">
        <v>0</v>
      </c>
      <c r="BU1057" s="240">
        <f t="shared" si="241"/>
        <v>41563.749999999942</v>
      </c>
      <c r="BV1057" s="240">
        <f t="shared" si="242"/>
        <v>0</v>
      </c>
      <c r="BW1057" s="240"/>
      <c r="BX1057" s="236">
        <f>SUM(BI155:BT155)-BX1053-BX1054-BX1055</f>
        <v>120509.34880000009</v>
      </c>
      <c r="BY1057" s="242">
        <v>162944.34880000007</v>
      </c>
      <c r="BZ1057" s="238">
        <f t="shared" si="243"/>
        <v>42434.999999999971</v>
      </c>
      <c r="CA1057" s="239">
        <v>0</v>
      </c>
      <c r="CB1057" s="239">
        <v>21217.499999999985</v>
      </c>
      <c r="CC1057" s="239">
        <v>0</v>
      </c>
      <c r="CD1057" s="239">
        <v>21217.499999999985</v>
      </c>
      <c r="CE1057" s="239">
        <v>0</v>
      </c>
      <c r="CF1057" s="239">
        <v>0</v>
      </c>
      <c r="CG1057" s="239">
        <v>0</v>
      </c>
      <c r="CH1057" s="239">
        <v>0</v>
      </c>
      <c r="CI1057" s="239">
        <v>0</v>
      </c>
      <c r="CJ1057" s="239">
        <v>0</v>
      </c>
      <c r="CK1057" s="239">
        <v>0</v>
      </c>
      <c r="CL1057" s="239">
        <v>0</v>
      </c>
      <c r="CM1057" s="240">
        <f t="shared" si="244"/>
        <v>42434.999999999971</v>
      </c>
      <c r="CN1057" s="240">
        <f t="shared" si="245"/>
        <v>0</v>
      </c>
      <c r="CO1057" s="240"/>
      <c r="CP1057" s="236">
        <f>SUM(CA155:CL155)-CP1053-CP1054-CP1055</f>
        <v>123546.42926400006</v>
      </c>
      <c r="CQ1057" s="242">
        <v>166852.67926400003</v>
      </c>
      <c r="CR1057" s="238">
        <f t="shared" si="246"/>
        <v>43306.249999999971</v>
      </c>
      <c r="CS1057" s="239">
        <v>0</v>
      </c>
      <c r="CT1057" s="239">
        <v>21653.124999999985</v>
      </c>
      <c r="CU1057" s="239">
        <v>0</v>
      </c>
      <c r="CV1057" s="239">
        <v>21653.124999999985</v>
      </c>
      <c r="CW1057" s="239">
        <v>0</v>
      </c>
      <c r="CX1057" s="239">
        <v>0</v>
      </c>
      <c r="CY1057" s="239">
        <v>0</v>
      </c>
      <c r="CZ1057" s="239">
        <v>0</v>
      </c>
      <c r="DA1057" s="239">
        <v>0</v>
      </c>
      <c r="DB1057" s="239">
        <v>0</v>
      </c>
      <c r="DC1057" s="239">
        <v>0</v>
      </c>
      <c r="DD1057" s="239">
        <v>0</v>
      </c>
      <c r="DE1057" s="240">
        <f t="shared" si="247"/>
        <v>43306.249999999971</v>
      </c>
      <c r="DF1057" s="240">
        <f t="shared" si="248"/>
        <v>0</v>
      </c>
    </row>
    <row r="1058" spans="2:110" ht="14.5" hidden="1" outlineLevel="1" x14ac:dyDescent="0.35">
      <c r="B1058" s="243" t="s">
        <v>385</v>
      </c>
      <c r="C1058" s="236">
        <v>35121.17</v>
      </c>
      <c r="D1058" s="244"/>
      <c r="E1058" s="238"/>
      <c r="F1058" s="239">
        <v>0</v>
      </c>
      <c r="G1058" s="239">
        <v>0</v>
      </c>
      <c r="H1058" s="239">
        <v>0</v>
      </c>
      <c r="I1058" s="239">
        <v>0</v>
      </c>
      <c r="J1058" s="239">
        <v>0</v>
      </c>
      <c r="K1058" s="239">
        <v>0</v>
      </c>
      <c r="L1058" s="239">
        <v>0</v>
      </c>
      <c r="M1058" s="239">
        <v>0</v>
      </c>
      <c r="N1058" s="239">
        <v>0</v>
      </c>
      <c r="O1058" s="239">
        <v>0</v>
      </c>
      <c r="P1058" s="239">
        <v>0</v>
      </c>
      <c r="Q1058" s="239">
        <v>0</v>
      </c>
      <c r="R1058" s="240">
        <f t="shared" si="250"/>
        <v>0</v>
      </c>
      <c r="S1058" s="240">
        <f t="shared" si="249"/>
        <v>0</v>
      </c>
      <c r="T1058" s="235"/>
      <c r="V1058" s="245">
        <f>SUM(F190:Q190)-V1052-V1056-V1059</f>
        <v>180321.19639999996</v>
      </c>
      <c r="W1058" s="246">
        <v>357731.11479999998</v>
      </c>
      <c r="X1058" s="238">
        <f t="shared" si="234"/>
        <v>177409.91840000002</v>
      </c>
      <c r="Y1058" s="239">
        <v>0</v>
      </c>
      <c r="Z1058" s="239">
        <v>88704.959200000012</v>
      </c>
      <c r="AA1058" s="239">
        <v>0</v>
      </c>
      <c r="AB1058" s="239">
        <v>88704.959200000012</v>
      </c>
      <c r="AC1058" s="239">
        <v>0</v>
      </c>
      <c r="AD1058" s="239">
        <v>0</v>
      </c>
      <c r="AE1058" s="239">
        <v>0</v>
      </c>
      <c r="AF1058" s="239">
        <v>0</v>
      </c>
      <c r="AG1058" s="239">
        <v>0</v>
      </c>
      <c r="AH1058" s="239">
        <v>0</v>
      </c>
      <c r="AI1058" s="239">
        <v>0</v>
      </c>
      <c r="AJ1058" s="239">
        <v>0</v>
      </c>
      <c r="AK1058" s="240">
        <f t="shared" si="235"/>
        <v>177409.91840000002</v>
      </c>
      <c r="AL1058" s="240">
        <f t="shared" si="236"/>
        <v>0</v>
      </c>
      <c r="AN1058" s="245">
        <f>SUM(Y190:AJ190)-AN1052-AN1056-AN1059</f>
        <v>405436.75263415335</v>
      </c>
      <c r="AO1058" s="246">
        <v>522765.73888190999</v>
      </c>
      <c r="AP1058" s="238">
        <f t="shared" si="237"/>
        <v>117328.98624775663</v>
      </c>
      <c r="AQ1058" s="239">
        <v>0</v>
      </c>
      <c r="AR1058" s="239">
        <v>58664.493123878317</v>
      </c>
      <c r="AS1058" s="239">
        <v>0</v>
      </c>
      <c r="AT1058" s="239">
        <v>58664.493123878317</v>
      </c>
      <c r="AU1058" s="239">
        <v>0</v>
      </c>
      <c r="AV1058" s="239">
        <v>0</v>
      </c>
      <c r="AW1058" s="239">
        <v>0</v>
      </c>
      <c r="AX1058" s="239">
        <v>0</v>
      </c>
      <c r="AY1058" s="239">
        <v>0</v>
      </c>
      <c r="AZ1058" s="239">
        <v>0</v>
      </c>
      <c r="BA1058" s="239">
        <v>0</v>
      </c>
      <c r="BB1058" s="239">
        <v>0</v>
      </c>
      <c r="BC1058" s="240">
        <f t="shared" si="238"/>
        <v>117328.98624775663</v>
      </c>
      <c r="BD1058" s="240">
        <f t="shared" si="239"/>
        <v>0</v>
      </c>
      <c r="BE1058" s="240"/>
      <c r="BF1058" s="245">
        <f>SUM(AQ190:BB190)-BF1052-BF1056-BF1059</f>
        <v>456445.30628793099</v>
      </c>
      <c r="BG1058" s="246">
        <v>623010.36948783556</v>
      </c>
      <c r="BH1058" s="238">
        <f t="shared" si="240"/>
        <v>166565.06319990457</v>
      </c>
      <c r="BI1058" s="239">
        <v>0</v>
      </c>
      <c r="BJ1058" s="239">
        <v>83282.531599952286</v>
      </c>
      <c r="BK1058" s="239">
        <v>0</v>
      </c>
      <c r="BL1058" s="239">
        <v>83282.531599952286</v>
      </c>
      <c r="BM1058" s="239">
        <v>0</v>
      </c>
      <c r="BN1058" s="239">
        <v>0</v>
      </c>
      <c r="BO1058" s="239">
        <v>0</v>
      </c>
      <c r="BP1058" s="239">
        <v>0</v>
      </c>
      <c r="BQ1058" s="239">
        <v>0</v>
      </c>
      <c r="BR1058" s="239">
        <v>0</v>
      </c>
      <c r="BS1058" s="239">
        <v>0</v>
      </c>
      <c r="BT1058" s="239">
        <v>0</v>
      </c>
      <c r="BU1058" s="240">
        <f t="shared" si="241"/>
        <v>166565.06319990457</v>
      </c>
      <c r="BV1058" s="240">
        <f t="shared" si="242"/>
        <v>0</v>
      </c>
      <c r="BW1058" s="240"/>
      <c r="BX1058" s="245">
        <f>SUM(BI190:BT190)-BX1052-BX1056-BX1059</f>
        <v>499986.80865077471</v>
      </c>
      <c r="BY1058" s="246">
        <v>645509.39384434687</v>
      </c>
      <c r="BZ1058" s="238">
        <f t="shared" si="243"/>
        <v>145522.58519357216</v>
      </c>
      <c r="CA1058" s="239">
        <v>0</v>
      </c>
      <c r="CB1058" s="239">
        <v>72761.292596786079</v>
      </c>
      <c r="CC1058" s="239">
        <v>0</v>
      </c>
      <c r="CD1058" s="239">
        <v>72761.292596786079</v>
      </c>
      <c r="CE1058" s="239">
        <v>0</v>
      </c>
      <c r="CF1058" s="239">
        <v>0</v>
      </c>
      <c r="CG1058" s="239">
        <v>0</v>
      </c>
      <c r="CH1058" s="239">
        <v>0</v>
      </c>
      <c r="CI1058" s="239">
        <v>0</v>
      </c>
      <c r="CJ1058" s="239">
        <v>0</v>
      </c>
      <c r="CK1058" s="239">
        <v>0</v>
      </c>
      <c r="CL1058" s="239">
        <v>0</v>
      </c>
      <c r="CM1058" s="240">
        <f t="shared" si="244"/>
        <v>145522.58519357216</v>
      </c>
      <c r="CN1058" s="240">
        <f t="shared" si="245"/>
        <v>0</v>
      </c>
      <c r="CO1058" s="240"/>
      <c r="CP1058" s="245">
        <f>SUM(CA190:CL190)-CP1052-CP1056-CP1059</f>
        <v>511488.0165387392</v>
      </c>
      <c r="CQ1058" s="246">
        <v>655550.08018963085</v>
      </c>
      <c r="CR1058" s="238">
        <f t="shared" si="246"/>
        <v>144062.06365089165</v>
      </c>
      <c r="CS1058" s="239">
        <v>0</v>
      </c>
      <c r="CT1058" s="239">
        <v>72031.031825445825</v>
      </c>
      <c r="CU1058" s="239">
        <v>0</v>
      </c>
      <c r="CV1058" s="239">
        <v>72031.031825445825</v>
      </c>
      <c r="CW1058" s="239">
        <v>0</v>
      </c>
      <c r="CX1058" s="239">
        <v>0</v>
      </c>
      <c r="CY1058" s="239">
        <v>0</v>
      </c>
      <c r="CZ1058" s="239">
        <v>0</v>
      </c>
      <c r="DA1058" s="239">
        <v>0</v>
      </c>
      <c r="DB1058" s="239">
        <v>0</v>
      </c>
      <c r="DC1058" s="239">
        <v>0</v>
      </c>
      <c r="DD1058" s="239">
        <v>0</v>
      </c>
      <c r="DE1058" s="240">
        <f t="shared" si="247"/>
        <v>144062.06365089165</v>
      </c>
      <c r="DF1058" s="240">
        <f t="shared" si="248"/>
        <v>0</v>
      </c>
    </row>
    <row r="1059" spans="2:110" ht="14.5" hidden="1" outlineLevel="1" x14ac:dyDescent="0.35">
      <c r="B1059" s="235" t="s">
        <v>386</v>
      </c>
      <c r="C1059" s="236">
        <v>0</v>
      </c>
      <c r="D1059" s="244"/>
      <c r="E1059" s="238"/>
      <c r="F1059" s="239">
        <v>0</v>
      </c>
      <c r="G1059" s="239">
        <v>0</v>
      </c>
      <c r="H1059" s="239">
        <v>0</v>
      </c>
      <c r="I1059" s="239">
        <v>0</v>
      </c>
      <c r="J1059" s="239">
        <v>0</v>
      </c>
      <c r="K1059" s="239">
        <v>0</v>
      </c>
      <c r="L1059" s="239">
        <v>0</v>
      </c>
      <c r="M1059" s="239">
        <v>0</v>
      </c>
      <c r="N1059" s="239">
        <v>0</v>
      </c>
      <c r="O1059" s="239">
        <v>0</v>
      </c>
      <c r="P1059" s="239">
        <v>0</v>
      </c>
      <c r="Q1059" s="239">
        <v>0</v>
      </c>
      <c r="R1059" s="240">
        <f t="shared" si="250"/>
        <v>0</v>
      </c>
      <c r="S1059" s="240">
        <f t="shared" si="249"/>
        <v>0</v>
      </c>
      <c r="T1059" s="235"/>
      <c r="V1059" s="247">
        <v>0</v>
      </c>
      <c r="W1059" s="247">
        <v>0</v>
      </c>
      <c r="X1059" s="238">
        <f t="shared" si="234"/>
        <v>0</v>
      </c>
      <c r="Y1059" s="239">
        <v>0</v>
      </c>
      <c r="Z1059" s="239">
        <v>0</v>
      </c>
      <c r="AA1059" s="239">
        <v>0</v>
      </c>
      <c r="AB1059" s="239">
        <v>0</v>
      </c>
      <c r="AC1059" s="239">
        <v>0</v>
      </c>
      <c r="AD1059" s="239">
        <v>0</v>
      </c>
      <c r="AE1059" s="239">
        <v>0</v>
      </c>
      <c r="AF1059" s="239">
        <v>0</v>
      </c>
      <c r="AG1059" s="239">
        <v>0</v>
      </c>
      <c r="AH1059" s="239">
        <v>0</v>
      </c>
      <c r="AI1059" s="239">
        <v>0</v>
      </c>
      <c r="AJ1059" s="239">
        <v>0</v>
      </c>
      <c r="AK1059" s="240">
        <f t="shared" si="235"/>
        <v>0</v>
      </c>
      <c r="AL1059" s="240">
        <f t="shared" si="236"/>
        <v>0</v>
      </c>
      <c r="AN1059" s="247">
        <v>0</v>
      </c>
      <c r="AO1059" s="247">
        <v>0</v>
      </c>
      <c r="AP1059" s="238">
        <f t="shared" si="237"/>
        <v>0</v>
      </c>
      <c r="AQ1059" s="239">
        <v>0</v>
      </c>
      <c r="AR1059" s="239">
        <v>0</v>
      </c>
      <c r="AS1059" s="239">
        <v>0</v>
      </c>
      <c r="AT1059" s="239">
        <v>0</v>
      </c>
      <c r="AU1059" s="239">
        <v>0</v>
      </c>
      <c r="AV1059" s="239">
        <v>0</v>
      </c>
      <c r="AW1059" s="239">
        <v>0</v>
      </c>
      <c r="AX1059" s="239">
        <v>0</v>
      </c>
      <c r="AY1059" s="239">
        <v>0</v>
      </c>
      <c r="AZ1059" s="239">
        <v>0</v>
      </c>
      <c r="BA1059" s="239">
        <v>0</v>
      </c>
      <c r="BB1059" s="239">
        <v>0</v>
      </c>
      <c r="BC1059" s="240">
        <f t="shared" si="238"/>
        <v>0</v>
      </c>
      <c r="BD1059" s="240">
        <f t="shared" si="239"/>
        <v>0</v>
      </c>
      <c r="BE1059" s="240"/>
      <c r="BF1059" s="247">
        <v>0</v>
      </c>
      <c r="BG1059" s="247">
        <v>0</v>
      </c>
      <c r="BH1059" s="238">
        <f t="shared" si="240"/>
        <v>0</v>
      </c>
      <c r="BI1059" s="239">
        <v>0</v>
      </c>
      <c r="BJ1059" s="239">
        <v>0</v>
      </c>
      <c r="BK1059" s="239">
        <v>0</v>
      </c>
      <c r="BL1059" s="239">
        <v>0</v>
      </c>
      <c r="BM1059" s="239">
        <v>0</v>
      </c>
      <c r="BN1059" s="239">
        <v>0</v>
      </c>
      <c r="BO1059" s="239">
        <v>0</v>
      </c>
      <c r="BP1059" s="239">
        <v>0</v>
      </c>
      <c r="BQ1059" s="239">
        <v>0</v>
      </c>
      <c r="BR1059" s="239">
        <v>0</v>
      </c>
      <c r="BS1059" s="239">
        <v>0</v>
      </c>
      <c r="BT1059" s="239">
        <v>0</v>
      </c>
      <c r="BU1059" s="240">
        <f t="shared" si="241"/>
        <v>0</v>
      </c>
      <c r="BV1059" s="240">
        <f>BU1059-BH1059</f>
        <v>0</v>
      </c>
      <c r="BW1059" s="240"/>
      <c r="BX1059" s="247">
        <v>0</v>
      </c>
      <c r="BY1059" s="247">
        <v>0</v>
      </c>
      <c r="BZ1059" s="238">
        <f t="shared" si="243"/>
        <v>0</v>
      </c>
      <c r="CA1059" s="239">
        <v>0</v>
      </c>
      <c r="CB1059" s="239">
        <v>0</v>
      </c>
      <c r="CC1059" s="239">
        <v>0</v>
      </c>
      <c r="CD1059" s="239">
        <v>0</v>
      </c>
      <c r="CE1059" s="239">
        <v>0</v>
      </c>
      <c r="CF1059" s="239">
        <v>0</v>
      </c>
      <c r="CG1059" s="239">
        <v>0</v>
      </c>
      <c r="CH1059" s="239">
        <v>0</v>
      </c>
      <c r="CI1059" s="239">
        <v>0</v>
      </c>
      <c r="CJ1059" s="239">
        <v>0</v>
      </c>
      <c r="CK1059" s="239">
        <v>0</v>
      </c>
      <c r="CL1059" s="239">
        <v>0</v>
      </c>
      <c r="CM1059" s="240">
        <f t="shared" si="244"/>
        <v>0</v>
      </c>
      <c r="CN1059" s="240">
        <f t="shared" si="245"/>
        <v>0</v>
      </c>
      <c r="CO1059" s="240"/>
      <c r="CP1059" s="247">
        <v>0</v>
      </c>
      <c r="CQ1059" s="247">
        <v>0</v>
      </c>
      <c r="CR1059" s="238">
        <f t="shared" si="246"/>
        <v>0</v>
      </c>
      <c r="CS1059" s="239">
        <v>0</v>
      </c>
      <c r="CT1059" s="239">
        <v>0</v>
      </c>
      <c r="CU1059" s="239">
        <v>0</v>
      </c>
      <c r="CV1059" s="239">
        <v>0</v>
      </c>
      <c r="CW1059" s="239">
        <v>0</v>
      </c>
      <c r="CX1059" s="239">
        <v>0</v>
      </c>
      <c r="CY1059" s="239">
        <v>0</v>
      </c>
      <c r="CZ1059" s="239">
        <v>0</v>
      </c>
      <c r="DA1059" s="239">
        <v>0</v>
      </c>
      <c r="DB1059" s="239">
        <v>0</v>
      </c>
      <c r="DC1059" s="239">
        <v>0</v>
      </c>
      <c r="DD1059" s="239">
        <v>0</v>
      </c>
      <c r="DE1059" s="240">
        <f t="shared" si="247"/>
        <v>0</v>
      </c>
      <c r="DF1059" s="240">
        <f t="shared" si="248"/>
        <v>0</v>
      </c>
    </row>
    <row r="1060" spans="2:110" ht="14.5" hidden="1" outlineLevel="1" x14ac:dyDescent="0.35">
      <c r="B1060" s="248" t="s">
        <v>387</v>
      </c>
      <c r="C1060" s="249"/>
      <c r="D1060" s="244"/>
      <c r="E1060" s="238"/>
      <c r="F1060" s="239">
        <v>0</v>
      </c>
      <c r="G1060" s="239">
        <v>0</v>
      </c>
      <c r="H1060" s="239">
        <v>0</v>
      </c>
      <c r="I1060" s="239">
        <v>0</v>
      </c>
      <c r="J1060" s="239">
        <v>0</v>
      </c>
      <c r="K1060" s="239">
        <v>0</v>
      </c>
      <c r="L1060" s="239">
        <v>0</v>
      </c>
      <c r="M1060" s="239">
        <v>0</v>
      </c>
      <c r="N1060" s="239">
        <v>0</v>
      </c>
      <c r="O1060" s="239">
        <v>0</v>
      </c>
      <c r="P1060" s="239">
        <v>0</v>
      </c>
      <c r="Q1060" s="239">
        <v>0</v>
      </c>
      <c r="R1060" s="240">
        <f t="shared" si="250"/>
        <v>0</v>
      </c>
      <c r="S1060" s="240">
        <f t="shared" si="249"/>
        <v>0</v>
      </c>
      <c r="T1060" s="235"/>
      <c r="V1060" s="250">
        <f>SUM(F251:Q251)</f>
        <v>16504.503000000001</v>
      </c>
      <c r="W1060" s="251">
        <v>16504.503000000001</v>
      </c>
      <c r="X1060" s="238">
        <f t="shared" si="234"/>
        <v>0</v>
      </c>
      <c r="Y1060" s="239">
        <v>0</v>
      </c>
      <c r="Z1060" s="239">
        <v>0</v>
      </c>
      <c r="AA1060" s="239">
        <v>0</v>
      </c>
      <c r="AB1060" s="239">
        <v>0</v>
      </c>
      <c r="AC1060" s="239">
        <v>0</v>
      </c>
      <c r="AD1060" s="239">
        <v>0</v>
      </c>
      <c r="AE1060" s="239">
        <v>0</v>
      </c>
      <c r="AF1060" s="239">
        <v>0</v>
      </c>
      <c r="AG1060" s="239">
        <v>0</v>
      </c>
      <c r="AH1060" s="239">
        <v>0</v>
      </c>
      <c r="AI1060" s="239">
        <v>0</v>
      </c>
      <c r="AJ1060" s="239">
        <v>0</v>
      </c>
      <c r="AK1060" s="240">
        <f t="shared" si="235"/>
        <v>0</v>
      </c>
      <c r="AL1060" s="240">
        <f t="shared" si="236"/>
        <v>0</v>
      </c>
      <c r="AN1060" s="250">
        <f>SUM(Y251:AJ251)</f>
        <v>20622.63809</v>
      </c>
      <c r="AO1060" s="251">
        <v>20622.63809</v>
      </c>
      <c r="AP1060" s="238">
        <f t="shared" si="237"/>
        <v>0</v>
      </c>
      <c r="AQ1060" s="239">
        <v>0</v>
      </c>
      <c r="AR1060" s="239">
        <v>0</v>
      </c>
      <c r="AS1060" s="239">
        <v>0</v>
      </c>
      <c r="AT1060" s="239">
        <v>0</v>
      </c>
      <c r="AU1060" s="239">
        <v>0</v>
      </c>
      <c r="AV1060" s="239">
        <v>0</v>
      </c>
      <c r="AW1060" s="239">
        <v>0</v>
      </c>
      <c r="AX1060" s="239">
        <v>0</v>
      </c>
      <c r="AY1060" s="239">
        <v>0</v>
      </c>
      <c r="AZ1060" s="239">
        <v>0</v>
      </c>
      <c r="BA1060" s="239">
        <v>0</v>
      </c>
      <c r="BB1060" s="239">
        <v>0</v>
      </c>
      <c r="BC1060" s="240">
        <f t="shared" si="238"/>
        <v>0</v>
      </c>
      <c r="BD1060" s="240">
        <f t="shared" si="239"/>
        <v>0</v>
      </c>
      <c r="BE1060" s="240"/>
      <c r="BF1060" s="250">
        <f>SUM(AQ251:BB251)</f>
        <v>20641.317232699996</v>
      </c>
      <c r="BG1060" s="251">
        <v>20641.317232700003</v>
      </c>
      <c r="BH1060" s="238">
        <f t="shared" si="240"/>
        <v>0</v>
      </c>
      <c r="BI1060" s="239">
        <v>0</v>
      </c>
      <c r="BJ1060" s="239">
        <v>0</v>
      </c>
      <c r="BK1060" s="239">
        <v>0</v>
      </c>
      <c r="BL1060" s="239">
        <v>0</v>
      </c>
      <c r="BM1060" s="239">
        <v>0</v>
      </c>
      <c r="BN1060" s="239">
        <v>0</v>
      </c>
      <c r="BO1060" s="239">
        <v>0</v>
      </c>
      <c r="BP1060" s="239">
        <v>0</v>
      </c>
      <c r="BQ1060" s="239">
        <v>0</v>
      </c>
      <c r="BR1060" s="239">
        <v>0</v>
      </c>
      <c r="BS1060" s="239">
        <v>0</v>
      </c>
      <c r="BT1060" s="239">
        <v>0</v>
      </c>
      <c r="BU1060" s="240">
        <f t="shared" si="241"/>
        <v>0</v>
      </c>
      <c r="BV1060" s="240">
        <f t="shared" si="242"/>
        <v>0</v>
      </c>
      <c r="BW1060" s="240"/>
      <c r="BX1060" s="250">
        <f>SUM(BI251:BT251)</f>
        <v>20660.556749680996</v>
      </c>
      <c r="BY1060" s="251">
        <v>20660.556749681</v>
      </c>
      <c r="BZ1060" s="238">
        <f t="shared" si="243"/>
        <v>0</v>
      </c>
      <c r="CA1060" s="239">
        <v>0</v>
      </c>
      <c r="CB1060" s="239">
        <v>0</v>
      </c>
      <c r="CC1060" s="239">
        <v>0</v>
      </c>
      <c r="CD1060" s="239">
        <v>0</v>
      </c>
      <c r="CE1060" s="239">
        <v>0</v>
      </c>
      <c r="CF1060" s="239">
        <v>0</v>
      </c>
      <c r="CG1060" s="239">
        <v>0</v>
      </c>
      <c r="CH1060" s="239">
        <v>0</v>
      </c>
      <c r="CI1060" s="239">
        <v>0</v>
      </c>
      <c r="CJ1060" s="239">
        <v>0</v>
      </c>
      <c r="CK1060" s="239">
        <v>0</v>
      </c>
      <c r="CL1060" s="239">
        <v>0</v>
      </c>
      <c r="CM1060" s="240">
        <f t="shared" si="244"/>
        <v>0</v>
      </c>
      <c r="CN1060" s="240">
        <f t="shared" si="245"/>
        <v>0</v>
      </c>
      <c r="CO1060" s="240"/>
      <c r="CP1060" s="250">
        <f>SUM(CA251:CL251)</f>
        <v>20680.373452171432</v>
      </c>
      <c r="CQ1060" s="251">
        <v>20680.373452171432</v>
      </c>
      <c r="CR1060" s="238">
        <f t="shared" si="246"/>
        <v>0</v>
      </c>
      <c r="CS1060" s="239">
        <v>0</v>
      </c>
      <c r="CT1060" s="239">
        <v>0</v>
      </c>
      <c r="CU1060" s="239">
        <v>0</v>
      </c>
      <c r="CV1060" s="239">
        <v>0</v>
      </c>
      <c r="CW1060" s="239">
        <v>0</v>
      </c>
      <c r="CX1060" s="239">
        <v>0</v>
      </c>
      <c r="CY1060" s="239">
        <v>0</v>
      </c>
      <c r="CZ1060" s="239">
        <v>0</v>
      </c>
      <c r="DA1060" s="239">
        <v>0</v>
      </c>
      <c r="DB1060" s="239">
        <v>0</v>
      </c>
      <c r="DC1060" s="239">
        <v>0</v>
      </c>
      <c r="DD1060" s="239">
        <v>0</v>
      </c>
      <c r="DE1060" s="240">
        <f t="shared" si="247"/>
        <v>0</v>
      </c>
      <c r="DF1060" s="240">
        <f t="shared" si="248"/>
        <v>0</v>
      </c>
    </row>
    <row r="1061" spans="2:110" ht="14.5" hidden="1" outlineLevel="1" x14ac:dyDescent="0.35">
      <c r="B1061" s="248" t="s">
        <v>15</v>
      </c>
      <c r="C1061" s="236">
        <v>0</v>
      </c>
      <c r="D1061" s="244"/>
      <c r="E1061" s="238"/>
      <c r="F1061" s="239">
        <v>0</v>
      </c>
      <c r="G1061" s="239">
        <v>0</v>
      </c>
      <c r="H1061" s="239">
        <v>0</v>
      </c>
      <c r="I1061" s="239">
        <v>0</v>
      </c>
      <c r="J1061" s="239">
        <v>0</v>
      </c>
      <c r="K1061" s="239">
        <v>0</v>
      </c>
      <c r="L1061" s="239">
        <v>0</v>
      </c>
      <c r="M1061" s="239">
        <v>0</v>
      </c>
      <c r="N1061" s="239">
        <v>0</v>
      </c>
      <c r="O1061" s="239">
        <v>0</v>
      </c>
      <c r="P1061" s="239">
        <v>0</v>
      </c>
      <c r="Q1061" s="239">
        <v>0</v>
      </c>
      <c r="R1061" s="240">
        <f t="shared" si="250"/>
        <v>0</v>
      </c>
      <c r="S1061" s="240">
        <f t="shared" si="249"/>
        <v>0</v>
      </c>
      <c r="T1061" s="235"/>
      <c r="V1061" s="245">
        <f>SUM(F302:Q302)</f>
        <v>22000</v>
      </c>
      <c r="W1061" s="246">
        <v>22000</v>
      </c>
      <c r="X1061" s="238">
        <f t="shared" si="234"/>
        <v>0</v>
      </c>
      <c r="Y1061" s="239">
        <v>0</v>
      </c>
      <c r="Z1061" s="239">
        <v>0</v>
      </c>
      <c r="AA1061" s="239">
        <v>0</v>
      </c>
      <c r="AB1061" s="239">
        <v>0</v>
      </c>
      <c r="AC1061" s="239">
        <v>0</v>
      </c>
      <c r="AD1061" s="239">
        <v>0</v>
      </c>
      <c r="AE1061" s="239">
        <v>0</v>
      </c>
      <c r="AF1061" s="239">
        <v>0</v>
      </c>
      <c r="AG1061" s="239">
        <v>0</v>
      </c>
      <c r="AH1061" s="239">
        <v>0</v>
      </c>
      <c r="AI1061" s="239">
        <v>0</v>
      </c>
      <c r="AJ1061" s="239">
        <v>0</v>
      </c>
      <c r="AK1061" s="240">
        <f t="shared" si="235"/>
        <v>0</v>
      </c>
      <c r="AL1061" s="240">
        <f t="shared" si="236"/>
        <v>0</v>
      </c>
      <c r="AN1061" s="245">
        <f>SUM(Y302:AJ302)</f>
        <v>22660</v>
      </c>
      <c r="AO1061" s="246">
        <v>22660</v>
      </c>
      <c r="AP1061" s="238">
        <f t="shared" si="237"/>
        <v>0</v>
      </c>
      <c r="AQ1061" s="239">
        <v>0</v>
      </c>
      <c r="AR1061" s="239">
        <v>0</v>
      </c>
      <c r="AS1061" s="239">
        <v>0</v>
      </c>
      <c r="AT1061" s="239">
        <v>0</v>
      </c>
      <c r="AU1061" s="239">
        <v>0</v>
      </c>
      <c r="AV1061" s="239">
        <v>0</v>
      </c>
      <c r="AW1061" s="239">
        <v>0</v>
      </c>
      <c r="AX1061" s="239">
        <v>0</v>
      </c>
      <c r="AY1061" s="239">
        <v>0</v>
      </c>
      <c r="AZ1061" s="239">
        <v>0</v>
      </c>
      <c r="BA1061" s="239">
        <v>0</v>
      </c>
      <c r="BB1061" s="239">
        <v>0</v>
      </c>
      <c r="BC1061" s="240">
        <f t="shared" si="238"/>
        <v>0</v>
      </c>
      <c r="BD1061" s="240">
        <f t="shared" si="239"/>
        <v>0</v>
      </c>
      <c r="BE1061" s="240"/>
      <c r="BF1061" s="245">
        <f>SUM(AQ302:BB302)</f>
        <v>23339.8</v>
      </c>
      <c r="BG1061" s="246">
        <v>23339.8</v>
      </c>
      <c r="BH1061" s="238">
        <f t="shared" si="240"/>
        <v>0</v>
      </c>
      <c r="BI1061" s="239">
        <v>0</v>
      </c>
      <c r="BJ1061" s="239">
        <v>0</v>
      </c>
      <c r="BK1061" s="239">
        <v>0</v>
      </c>
      <c r="BL1061" s="239">
        <v>0</v>
      </c>
      <c r="BM1061" s="239">
        <v>0</v>
      </c>
      <c r="BN1061" s="239">
        <v>0</v>
      </c>
      <c r="BO1061" s="239">
        <v>0</v>
      </c>
      <c r="BP1061" s="239">
        <v>0</v>
      </c>
      <c r="BQ1061" s="239">
        <v>0</v>
      </c>
      <c r="BR1061" s="239">
        <v>0</v>
      </c>
      <c r="BS1061" s="239">
        <v>0</v>
      </c>
      <c r="BT1061" s="239">
        <v>0</v>
      </c>
      <c r="BU1061" s="240">
        <f t="shared" si="241"/>
        <v>0</v>
      </c>
      <c r="BV1061" s="240">
        <f t="shared" si="242"/>
        <v>0</v>
      </c>
      <c r="BW1061" s="240"/>
      <c r="BX1061" s="245">
        <f>SUM(BI302:BT302)</f>
        <v>24039.994000000002</v>
      </c>
      <c r="BY1061" s="246">
        <v>24039.993999999999</v>
      </c>
      <c r="BZ1061" s="238">
        <f t="shared" si="243"/>
        <v>0</v>
      </c>
      <c r="CA1061" s="239">
        <v>0</v>
      </c>
      <c r="CB1061" s="239">
        <v>0</v>
      </c>
      <c r="CC1061" s="239">
        <v>0</v>
      </c>
      <c r="CD1061" s="239">
        <v>0</v>
      </c>
      <c r="CE1061" s="239">
        <v>0</v>
      </c>
      <c r="CF1061" s="239">
        <v>0</v>
      </c>
      <c r="CG1061" s="239">
        <v>0</v>
      </c>
      <c r="CH1061" s="239">
        <v>0</v>
      </c>
      <c r="CI1061" s="239">
        <v>0</v>
      </c>
      <c r="CJ1061" s="239">
        <v>0</v>
      </c>
      <c r="CK1061" s="239">
        <v>0</v>
      </c>
      <c r="CL1061" s="239">
        <v>0</v>
      </c>
      <c r="CM1061" s="240">
        <f t="shared" si="244"/>
        <v>0</v>
      </c>
      <c r="CN1061" s="240">
        <f t="shared" si="245"/>
        <v>0</v>
      </c>
      <c r="CO1061" s="240"/>
      <c r="CP1061" s="245">
        <f>SUM(CA302:CL302)</f>
        <v>24761.193820000004</v>
      </c>
      <c r="CQ1061" s="246">
        <v>24761.19382</v>
      </c>
      <c r="CR1061" s="238">
        <f t="shared" si="246"/>
        <v>0</v>
      </c>
      <c r="CS1061" s="239">
        <v>0</v>
      </c>
      <c r="CT1061" s="239">
        <v>0</v>
      </c>
      <c r="CU1061" s="239">
        <v>0</v>
      </c>
      <c r="CV1061" s="239">
        <v>0</v>
      </c>
      <c r="CW1061" s="239">
        <v>0</v>
      </c>
      <c r="CX1061" s="239">
        <v>0</v>
      </c>
      <c r="CY1061" s="239">
        <v>0</v>
      </c>
      <c r="CZ1061" s="239">
        <v>0</v>
      </c>
      <c r="DA1061" s="239">
        <v>0</v>
      </c>
      <c r="DB1061" s="239">
        <v>0</v>
      </c>
      <c r="DC1061" s="239">
        <v>0</v>
      </c>
      <c r="DD1061" s="239">
        <v>0</v>
      </c>
      <c r="DE1061" s="240">
        <f t="shared" si="247"/>
        <v>0</v>
      </c>
      <c r="DF1061" s="240">
        <f t="shared" si="248"/>
        <v>0</v>
      </c>
    </row>
    <row r="1062" spans="2:110" ht="14.5" hidden="1" outlineLevel="1" x14ac:dyDescent="0.35">
      <c r="B1062" s="248" t="s">
        <v>388</v>
      </c>
      <c r="C1062" s="236">
        <v>0</v>
      </c>
      <c r="D1062" s="244"/>
      <c r="E1062" s="238"/>
      <c r="F1062" s="239">
        <v>0</v>
      </c>
      <c r="G1062" s="239">
        <v>0</v>
      </c>
      <c r="H1062" s="239">
        <v>0</v>
      </c>
      <c r="I1062" s="239">
        <v>0</v>
      </c>
      <c r="J1062" s="239">
        <v>0</v>
      </c>
      <c r="K1062" s="239">
        <v>0</v>
      </c>
      <c r="L1062" s="239">
        <v>0</v>
      </c>
      <c r="M1062" s="239">
        <v>0</v>
      </c>
      <c r="N1062" s="239">
        <v>0</v>
      </c>
      <c r="O1062" s="239">
        <v>0</v>
      </c>
      <c r="P1062" s="239">
        <v>0</v>
      </c>
      <c r="Q1062" s="239">
        <v>0</v>
      </c>
      <c r="R1062" s="240">
        <f t="shared" si="250"/>
        <v>0</v>
      </c>
      <c r="S1062" s="240">
        <f t="shared" si="249"/>
        <v>0</v>
      </c>
      <c r="T1062" s="235"/>
      <c r="V1062" s="247">
        <v>0</v>
      </c>
      <c r="W1062" s="247">
        <v>0</v>
      </c>
      <c r="X1062" s="238">
        <f t="shared" si="234"/>
        <v>0</v>
      </c>
      <c r="Y1062" s="239">
        <v>0</v>
      </c>
      <c r="Z1062" s="239">
        <v>0</v>
      </c>
      <c r="AA1062" s="239">
        <v>0</v>
      </c>
      <c r="AB1062" s="239">
        <v>0</v>
      </c>
      <c r="AC1062" s="239">
        <v>0</v>
      </c>
      <c r="AD1062" s="239">
        <v>0</v>
      </c>
      <c r="AE1062" s="239">
        <v>0</v>
      </c>
      <c r="AF1062" s="239">
        <v>0</v>
      </c>
      <c r="AG1062" s="239">
        <v>0</v>
      </c>
      <c r="AH1062" s="239">
        <v>0</v>
      </c>
      <c r="AI1062" s="239">
        <v>0</v>
      </c>
      <c r="AJ1062" s="239">
        <v>0</v>
      </c>
      <c r="AK1062" s="240">
        <f t="shared" si="235"/>
        <v>0</v>
      </c>
      <c r="AL1062" s="240">
        <f t="shared" si="236"/>
        <v>0</v>
      </c>
      <c r="AN1062" s="247">
        <v>0</v>
      </c>
      <c r="AO1062" s="247">
        <v>0</v>
      </c>
      <c r="AP1062" s="238">
        <f t="shared" si="237"/>
        <v>0</v>
      </c>
      <c r="AQ1062" s="239">
        <v>0</v>
      </c>
      <c r="AR1062" s="239">
        <v>0</v>
      </c>
      <c r="AS1062" s="239">
        <v>0</v>
      </c>
      <c r="AT1062" s="239">
        <v>0</v>
      </c>
      <c r="AU1062" s="239">
        <v>0</v>
      </c>
      <c r="AV1062" s="239">
        <v>0</v>
      </c>
      <c r="AW1062" s="239">
        <v>0</v>
      </c>
      <c r="AX1062" s="239">
        <v>0</v>
      </c>
      <c r="AY1062" s="239">
        <v>0</v>
      </c>
      <c r="AZ1062" s="239">
        <v>0</v>
      </c>
      <c r="BA1062" s="239">
        <v>0</v>
      </c>
      <c r="BB1062" s="239">
        <v>0</v>
      </c>
      <c r="BC1062" s="240">
        <f t="shared" si="238"/>
        <v>0</v>
      </c>
      <c r="BD1062" s="240">
        <f t="shared" si="239"/>
        <v>0</v>
      </c>
      <c r="BE1062" s="240"/>
      <c r="BF1062" s="247">
        <v>0</v>
      </c>
      <c r="BG1062" s="247">
        <v>0</v>
      </c>
      <c r="BH1062" s="238">
        <f t="shared" si="240"/>
        <v>0</v>
      </c>
      <c r="BI1062" s="239">
        <v>0</v>
      </c>
      <c r="BJ1062" s="239">
        <v>0</v>
      </c>
      <c r="BK1062" s="239">
        <v>0</v>
      </c>
      <c r="BL1062" s="239">
        <v>0</v>
      </c>
      <c r="BM1062" s="239">
        <v>0</v>
      </c>
      <c r="BN1062" s="239">
        <v>0</v>
      </c>
      <c r="BO1062" s="239">
        <v>0</v>
      </c>
      <c r="BP1062" s="239">
        <v>0</v>
      </c>
      <c r="BQ1062" s="239">
        <v>0</v>
      </c>
      <c r="BR1062" s="239">
        <v>0</v>
      </c>
      <c r="BS1062" s="239">
        <v>0</v>
      </c>
      <c r="BT1062" s="239">
        <v>0</v>
      </c>
      <c r="BU1062" s="240">
        <f t="shared" si="241"/>
        <v>0</v>
      </c>
      <c r="BV1062" s="240">
        <f t="shared" si="242"/>
        <v>0</v>
      </c>
      <c r="BW1062" s="240"/>
      <c r="BX1062" s="247">
        <v>0</v>
      </c>
      <c r="BY1062" s="247">
        <v>0</v>
      </c>
      <c r="BZ1062" s="238">
        <f t="shared" si="243"/>
        <v>0</v>
      </c>
      <c r="CA1062" s="239">
        <v>0</v>
      </c>
      <c r="CB1062" s="239">
        <v>0</v>
      </c>
      <c r="CC1062" s="239">
        <v>0</v>
      </c>
      <c r="CD1062" s="239">
        <v>0</v>
      </c>
      <c r="CE1062" s="239">
        <v>0</v>
      </c>
      <c r="CF1062" s="239">
        <v>0</v>
      </c>
      <c r="CG1062" s="239">
        <v>0</v>
      </c>
      <c r="CH1062" s="239">
        <v>0</v>
      </c>
      <c r="CI1062" s="239">
        <v>0</v>
      </c>
      <c r="CJ1062" s="239">
        <v>0</v>
      </c>
      <c r="CK1062" s="239">
        <v>0</v>
      </c>
      <c r="CL1062" s="239">
        <v>0</v>
      </c>
      <c r="CM1062" s="240">
        <f t="shared" si="244"/>
        <v>0</v>
      </c>
      <c r="CN1062" s="240">
        <f t="shared" si="245"/>
        <v>0</v>
      </c>
      <c r="CO1062" s="240"/>
      <c r="CP1062" s="247">
        <v>0</v>
      </c>
      <c r="CQ1062" s="247">
        <v>0</v>
      </c>
      <c r="CR1062" s="238">
        <f t="shared" si="246"/>
        <v>0</v>
      </c>
      <c r="CS1062" s="239">
        <v>0</v>
      </c>
      <c r="CT1062" s="239">
        <v>0</v>
      </c>
      <c r="CU1062" s="239">
        <v>0</v>
      </c>
      <c r="CV1062" s="239">
        <v>0</v>
      </c>
      <c r="CW1062" s="239">
        <v>0</v>
      </c>
      <c r="CX1062" s="239">
        <v>0</v>
      </c>
      <c r="CY1062" s="239">
        <v>0</v>
      </c>
      <c r="CZ1062" s="239">
        <v>0</v>
      </c>
      <c r="DA1062" s="239">
        <v>0</v>
      </c>
      <c r="DB1062" s="239">
        <v>0</v>
      </c>
      <c r="DC1062" s="239">
        <v>0</v>
      </c>
      <c r="DD1062" s="239">
        <v>0</v>
      </c>
      <c r="DE1062" s="240">
        <f t="shared" si="247"/>
        <v>0</v>
      </c>
      <c r="DF1062" s="240">
        <f t="shared" si="248"/>
        <v>0</v>
      </c>
    </row>
    <row r="1063" spans="2:110" hidden="1" outlineLevel="1" x14ac:dyDescent="0.25">
      <c r="B1063" s="248" t="s">
        <v>341</v>
      </c>
      <c r="C1063" s="252"/>
      <c r="D1063" s="253"/>
      <c r="E1063" s="238"/>
      <c r="F1063" s="239">
        <v>0</v>
      </c>
      <c r="G1063" s="239">
        <v>0</v>
      </c>
      <c r="H1063" s="239">
        <v>0</v>
      </c>
      <c r="I1063" s="239">
        <v>0</v>
      </c>
      <c r="J1063" s="239">
        <v>0</v>
      </c>
      <c r="K1063" s="239">
        <v>0</v>
      </c>
      <c r="L1063" s="239">
        <v>0</v>
      </c>
      <c r="M1063" s="239">
        <v>0</v>
      </c>
      <c r="N1063" s="239">
        <v>0</v>
      </c>
      <c r="O1063" s="239">
        <v>0</v>
      </c>
      <c r="P1063" s="239">
        <v>0</v>
      </c>
      <c r="Q1063" s="239">
        <v>0</v>
      </c>
      <c r="R1063" s="240">
        <f t="shared" si="250"/>
        <v>0</v>
      </c>
      <c r="S1063" s="240">
        <f t="shared" si="249"/>
        <v>0</v>
      </c>
      <c r="T1063" s="235"/>
      <c r="V1063" s="247">
        <v>0</v>
      </c>
      <c r="W1063" s="247">
        <v>0</v>
      </c>
      <c r="X1063" s="238">
        <f t="shared" si="234"/>
        <v>0</v>
      </c>
      <c r="Y1063" s="239">
        <v>0</v>
      </c>
      <c r="Z1063" s="239">
        <v>0</v>
      </c>
      <c r="AA1063" s="239">
        <v>0</v>
      </c>
      <c r="AB1063" s="239">
        <v>0</v>
      </c>
      <c r="AC1063" s="239">
        <v>0</v>
      </c>
      <c r="AD1063" s="239">
        <v>0</v>
      </c>
      <c r="AE1063" s="239">
        <v>0</v>
      </c>
      <c r="AF1063" s="239">
        <v>0</v>
      </c>
      <c r="AG1063" s="239">
        <v>0</v>
      </c>
      <c r="AH1063" s="239">
        <v>0</v>
      </c>
      <c r="AI1063" s="239">
        <v>0</v>
      </c>
      <c r="AJ1063" s="239">
        <v>0</v>
      </c>
      <c r="AK1063" s="240">
        <f t="shared" si="235"/>
        <v>0</v>
      </c>
      <c r="AL1063" s="240">
        <f t="shared" si="236"/>
        <v>0</v>
      </c>
      <c r="AN1063" s="247">
        <v>0</v>
      </c>
      <c r="AO1063" s="247">
        <v>0</v>
      </c>
      <c r="AP1063" s="238">
        <f t="shared" si="237"/>
        <v>0</v>
      </c>
      <c r="AQ1063" s="239">
        <v>0</v>
      </c>
      <c r="AR1063" s="239">
        <v>0</v>
      </c>
      <c r="AS1063" s="239">
        <v>0</v>
      </c>
      <c r="AT1063" s="239">
        <v>0</v>
      </c>
      <c r="AU1063" s="239">
        <v>0</v>
      </c>
      <c r="AV1063" s="239">
        <v>0</v>
      </c>
      <c r="AW1063" s="239">
        <v>0</v>
      </c>
      <c r="AX1063" s="239">
        <v>0</v>
      </c>
      <c r="AY1063" s="239">
        <v>0</v>
      </c>
      <c r="AZ1063" s="239">
        <v>0</v>
      </c>
      <c r="BA1063" s="239">
        <v>0</v>
      </c>
      <c r="BB1063" s="239">
        <v>0</v>
      </c>
      <c r="BC1063" s="240">
        <f t="shared" si="238"/>
        <v>0</v>
      </c>
      <c r="BD1063" s="240">
        <f t="shared" si="239"/>
        <v>0</v>
      </c>
      <c r="BE1063" s="240"/>
      <c r="BF1063" s="247">
        <v>0</v>
      </c>
      <c r="BG1063" s="247">
        <v>0</v>
      </c>
      <c r="BH1063" s="238">
        <f t="shared" si="240"/>
        <v>0</v>
      </c>
      <c r="BI1063" s="239">
        <v>0</v>
      </c>
      <c r="BJ1063" s="239">
        <v>0</v>
      </c>
      <c r="BK1063" s="239">
        <v>0</v>
      </c>
      <c r="BL1063" s="239">
        <v>0</v>
      </c>
      <c r="BM1063" s="239">
        <v>0</v>
      </c>
      <c r="BN1063" s="239">
        <v>0</v>
      </c>
      <c r="BO1063" s="239">
        <v>0</v>
      </c>
      <c r="BP1063" s="239">
        <v>0</v>
      </c>
      <c r="BQ1063" s="239">
        <v>0</v>
      </c>
      <c r="BR1063" s="239">
        <v>0</v>
      </c>
      <c r="BS1063" s="239">
        <v>0</v>
      </c>
      <c r="BT1063" s="239">
        <v>0</v>
      </c>
      <c r="BU1063" s="240">
        <f t="shared" si="241"/>
        <v>0</v>
      </c>
      <c r="BV1063" s="240">
        <f t="shared" si="242"/>
        <v>0</v>
      </c>
      <c r="BW1063" s="240"/>
      <c r="BX1063" s="247">
        <v>0</v>
      </c>
      <c r="BY1063" s="247">
        <v>0</v>
      </c>
      <c r="BZ1063" s="238">
        <f t="shared" si="243"/>
        <v>0</v>
      </c>
      <c r="CA1063" s="239">
        <v>0</v>
      </c>
      <c r="CB1063" s="239">
        <v>0</v>
      </c>
      <c r="CC1063" s="239">
        <v>0</v>
      </c>
      <c r="CD1063" s="239">
        <v>0</v>
      </c>
      <c r="CE1063" s="239">
        <v>0</v>
      </c>
      <c r="CF1063" s="239">
        <v>0</v>
      </c>
      <c r="CG1063" s="239">
        <v>0</v>
      </c>
      <c r="CH1063" s="239">
        <v>0</v>
      </c>
      <c r="CI1063" s="239">
        <v>0</v>
      </c>
      <c r="CJ1063" s="239">
        <v>0</v>
      </c>
      <c r="CK1063" s="239">
        <v>0</v>
      </c>
      <c r="CL1063" s="239">
        <v>0</v>
      </c>
      <c r="CM1063" s="240">
        <f t="shared" si="244"/>
        <v>0</v>
      </c>
      <c r="CN1063" s="240">
        <f t="shared" si="245"/>
        <v>0</v>
      </c>
      <c r="CO1063" s="240"/>
      <c r="CP1063" s="247">
        <v>0</v>
      </c>
      <c r="CQ1063" s="247">
        <v>0</v>
      </c>
      <c r="CR1063" s="238">
        <f t="shared" si="246"/>
        <v>0</v>
      </c>
      <c r="CS1063" s="239">
        <v>0</v>
      </c>
      <c r="CT1063" s="239">
        <v>0</v>
      </c>
      <c r="CU1063" s="239">
        <v>0</v>
      </c>
      <c r="CV1063" s="239">
        <v>0</v>
      </c>
      <c r="CW1063" s="239">
        <v>0</v>
      </c>
      <c r="CX1063" s="239">
        <v>0</v>
      </c>
      <c r="CY1063" s="239">
        <v>0</v>
      </c>
      <c r="CZ1063" s="239">
        <v>0</v>
      </c>
      <c r="DA1063" s="239">
        <v>0</v>
      </c>
      <c r="DB1063" s="239">
        <v>0</v>
      </c>
      <c r="DC1063" s="239">
        <v>0</v>
      </c>
      <c r="DD1063" s="239">
        <v>0</v>
      </c>
      <c r="DE1063" s="240">
        <f t="shared" si="247"/>
        <v>0</v>
      </c>
      <c r="DF1063" s="240">
        <f t="shared" si="248"/>
        <v>0</v>
      </c>
    </row>
    <row r="1064" spans="2:110" hidden="1" outlineLevel="1" x14ac:dyDescent="0.25">
      <c r="B1064" s="248" t="s">
        <v>341</v>
      </c>
      <c r="C1064" s="247"/>
      <c r="D1064" s="253"/>
      <c r="E1064" s="238"/>
      <c r="F1064" s="239">
        <v>0</v>
      </c>
      <c r="G1064" s="239">
        <v>0</v>
      </c>
      <c r="H1064" s="239">
        <v>0</v>
      </c>
      <c r="I1064" s="239">
        <v>0</v>
      </c>
      <c r="J1064" s="239">
        <v>0</v>
      </c>
      <c r="K1064" s="239">
        <v>0</v>
      </c>
      <c r="L1064" s="239">
        <v>0</v>
      </c>
      <c r="M1064" s="239">
        <v>0</v>
      </c>
      <c r="N1064" s="239">
        <v>0</v>
      </c>
      <c r="O1064" s="239">
        <v>0</v>
      </c>
      <c r="P1064" s="239">
        <v>0</v>
      </c>
      <c r="Q1064" s="239">
        <v>0</v>
      </c>
      <c r="R1064" s="240">
        <f t="shared" si="250"/>
        <v>0</v>
      </c>
      <c r="S1064" s="240">
        <f t="shared" si="249"/>
        <v>0</v>
      </c>
      <c r="T1064" s="235"/>
      <c r="V1064" s="247">
        <v>0</v>
      </c>
      <c r="W1064" s="247">
        <v>0</v>
      </c>
      <c r="X1064" s="238">
        <f t="shared" si="234"/>
        <v>0</v>
      </c>
      <c r="Y1064" s="239">
        <v>0</v>
      </c>
      <c r="Z1064" s="239">
        <v>0</v>
      </c>
      <c r="AA1064" s="239">
        <v>0</v>
      </c>
      <c r="AB1064" s="239">
        <v>0</v>
      </c>
      <c r="AC1064" s="239">
        <v>0</v>
      </c>
      <c r="AD1064" s="239">
        <v>0</v>
      </c>
      <c r="AE1064" s="239">
        <v>0</v>
      </c>
      <c r="AF1064" s="239">
        <v>0</v>
      </c>
      <c r="AG1064" s="239">
        <v>0</v>
      </c>
      <c r="AH1064" s="239">
        <v>0</v>
      </c>
      <c r="AI1064" s="239">
        <v>0</v>
      </c>
      <c r="AJ1064" s="239">
        <v>0</v>
      </c>
      <c r="AK1064" s="240">
        <f t="shared" si="235"/>
        <v>0</v>
      </c>
      <c r="AL1064" s="240">
        <f t="shared" si="236"/>
        <v>0</v>
      </c>
      <c r="AN1064" s="247">
        <v>0</v>
      </c>
      <c r="AO1064" s="247">
        <v>0</v>
      </c>
      <c r="AP1064" s="238">
        <f t="shared" si="237"/>
        <v>0</v>
      </c>
      <c r="AQ1064" s="239">
        <v>0</v>
      </c>
      <c r="AR1064" s="239">
        <v>0</v>
      </c>
      <c r="AS1064" s="239">
        <v>0</v>
      </c>
      <c r="AT1064" s="239">
        <v>0</v>
      </c>
      <c r="AU1064" s="239">
        <v>0</v>
      </c>
      <c r="AV1064" s="239">
        <v>0</v>
      </c>
      <c r="AW1064" s="239">
        <v>0</v>
      </c>
      <c r="AX1064" s="239">
        <v>0</v>
      </c>
      <c r="AY1064" s="239">
        <v>0</v>
      </c>
      <c r="AZ1064" s="239">
        <v>0</v>
      </c>
      <c r="BA1064" s="239">
        <v>0</v>
      </c>
      <c r="BB1064" s="239">
        <v>0</v>
      </c>
      <c r="BC1064" s="240">
        <f t="shared" si="238"/>
        <v>0</v>
      </c>
      <c r="BD1064" s="240">
        <f t="shared" si="239"/>
        <v>0</v>
      </c>
      <c r="BE1064" s="240"/>
      <c r="BF1064" s="247">
        <v>0</v>
      </c>
      <c r="BG1064" s="247">
        <v>0</v>
      </c>
      <c r="BH1064" s="238">
        <f t="shared" si="240"/>
        <v>0</v>
      </c>
      <c r="BI1064" s="239">
        <v>0</v>
      </c>
      <c r="BJ1064" s="239">
        <v>0</v>
      </c>
      <c r="BK1064" s="239">
        <v>0</v>
      </c>
      <c r="BL1064" s="239">
        <v>0</v>
      </c>
      <c r="BM1064" s="239">
        <v>0</v>
      </c>
      <c r="BN1064" s="239">
        <v>0</v>
      </c>
      <c r="BO1064" s="239">
        <v>0</v>
      </c>
      <c r="BP1064" s="239">
        <v>0</v>
      </c>
      <c r="BQ1064" s="239">
        <v>0</v>
      </c>
      <c r="BR1064" s="239">
        <v>0</v>
      </c>
      <c r="BS1064" s="239">
        <v>0</v>
      </c>
      <c r="BT1064" s="239">
        <v>0</v>
      </c>
      <c r="BU1064" s="240">
        <f t="shared" si="241"/>
        <v>0</v>
      </c>
      <c r="BV1064" s="240">
        <f t="shared" si="242"/>
        <v>0</v>
      </c>
      <c r="BW1064" s="240"/>
      <c r="BX1064" s="247">
        <v>0</v>
      </c>
      <c r="BY1064" s="247">
        <v>0</v>
      </c>
      <c r="BZ1064" s="238">
        <f t="shared" si="243"/>
        <v>0</v>
      </c>
      <c r="CA1064" s="239">
        <v>0</v>
      </c>
      <c r="CB1064" s="239">
        <v>0</v>
      </c>
      <c r="CC1064" s="239">
        <v>0</v>
      </c>
      <c r="CD1064" s="239">
        <v>0</v>
      </c>
      <c r="CE1064" s="239">
        <v>0</v>
      </c>
      <c r="CF1064" s="239">
        <v>0</v>
      </c>
      <c r="CG1064" s="239">
        <v>0</v>
      </c>
      <c r="CH1064" s="239">
        <v>0</v>
      </c>
      <c r="CI1064" s="239">
        <v>0</v>
      </c>
      <c r="CJ1064" s="239">
        <v>0</v>
      </c>
      <c r="CK1064" s="239">
        <v>0</v>
      </c>
      <c r="CL1064" s="239">
        <v>0</v>
      </c>
      <c r="CM1064" s="240">
        <f t="shared" si="244"/>
        <v>0</v>
      </c>
      <c r="CN1064" s="240">
        <f t="shared" si="245"/>
        <v>0</v>
      </c>
      <c r="CO1064" s="240"/>
      <c r="CP1064" s="247">
        <v>0</v>
      </c>
      <c r="CQ1064" s="247">
        <v>0</v>
      </c>
      <c r="CR1064" s="238">
        <f t="shared" si="246"/>
        <v>0</v>
      </c>
      <c r="CS1064" s="239">
        <v>0</v>
      </c>
      <c r="CT1064" s="239">
        <v>0</v>
      </c>
      <c r="CU1064" s="239">
        <v>0</v>
      </c>
      <c r="CV1064" s="239">
        <v>0</v>
      </c>
      <c r="CW1064" s="239">
        <v>0</v>
      </c>
      <c r="CX1064" s="239">
        <v>0</v>
      </c>
      <c r="CY1064" s="239">
        <v>0</v>
      </c>
      <c r="CZ1064" s="239">
        <v>0</v>
      </c>
      <c r="DA1064" s="239">
        <v>0</v>
      </c>
      <c r="DB1064" s="239">
        <v>0</v>
      </c>
      <c r="DC1064" s="239">
        <v>0</v>
      </c>
      <c r="DD1064" s="239">
        <v>0</v>
      </c>
      <c r="DE1064" s="240">
        <f t="shared" si="247"/>
        <v>0</v>
      </c>
      <c r="DF1064" s="240">
        <f t="shared" si="248"/>
        <v>0</v>
      </c>
    </row>
    <row r="1065" spans="2:110" hidden="1" outlineLevel="1" x14ac:dyDescent="0.25">
      <c r="B1065" s="248" t="s">
        <v>341</v>
      </c>
      <c r="C1065" s="247"/>
      <c r="D1065" s="253"/>
      <c r="E1065" s="238"/>
      <c r="F1065" s="239">
        <v>0</v>
      </c>
      <c r="G1065" s="239">
        <v>0</v>
      </c>
      <c r="H1065" s="239">
        <v>0</v>
      </c>
      <c r="I1065" s="239">
        <v>0</v>
      </c>
      <c r="J1065" s="239">
        <v>0</v>
      </c>
      <c r="K1065" s="239">
        <v>0</v>
      </c>
      <c r="L1065" s="239">
        <v>0</v>
      </c>
      <c r="M1065" s="239">
        <v>0</v>
      </c>
      <c r="N1065" s="239">
        <v>0</v>
      </c>
      <c r="O1065" s="239">
        <v>0</v>
      </c>
      <c r="P1065" s="239">
        <v>0</v>
      </c>
      <c r="Q1065" s="239">
        <v>0</v>
      </c>
      <c r="R1065" s="240">
        <f t="shared" si="250"/>
        <v>0</v>
      </c>
      <c r="S1065" s="240">
        <f t="shared" si="249"/>
        <v>0</v>
      </c>
      <c r="T1065" s="235"/>
      <c r="V1065" s="247">
        <v>0</v>
      </c>
      <c r="W1065" s="247">
        <v>0</v>
      </c>
      <c r="X1065" s="238">
        <f t="shared" si="234"/>
        <v>0</v>
      </c>
      <c r="Y1065" s="239">
        <v>0</v>
      </c>
      <c r="Z1065" s="239">
        <v>0</v>
      </c>
      <c r="AA1065" s="239">
        <v>0</v>
      </c>
      <c r="AB1065" s="239">
        <v>0</v>
      </c>
      <c r="AC1065" s="239">
        <v>0</v>
      </c>
      <c r="AD1065" s="239">
        <v>0</v>
      </c>
      <c r="AE1065" s="239">
        <v>0</v>
      </c>
      <c r="AF1065" s="239">
        <v>0</v>
      </c>
      <c r="AG1065" s="239">
        <v>0</v>
      </c>
      <c r="AH1065" s="239">
        <v>0</v>
      </c>
      <c r="AI1065" s="239">
        <v>0</v>
      </c>
      <c r="AJ1065" s="239">
        <v>0</v>
      </c>
      <c r="AK1065" s="240">
        <f t="shared" si="235"/>
        <v>0</v>
      </c>
      <c r="AL1065" s="240">
        <f t="shared" si="236"/>
        <v>0</v>
      </c>
      <c r="AN1065" s="247">
        <v>0</v>
      </c>
      <c r="AO1065" s="247">
        <v>0</v>
      </c>
      <c r="AP1065" s="238">
        <f t="shared" si="237"/>
        <v>0</v>
      </c>
      <c r="AQ1065" s="239">
        <v>0</v>
      </c>
      <c r="AR1065" s="239">
        <v>0</v>
      </c>
      <c r="AS1065" s="239">
        <v>0</v>
      </c>
      <c r="AT1065" s="239">
        <v>0</v>
      </c>
      <c r="AU1065" s="239">
        <v>0</v>
      </c>
      <c r="AV1065" s="239">
        <v>0</v>
      </c>
      <c r="AW1065" s="239">
        <v>0</v>
      </c>
      <c r="AX1065" s="239">
        <v>0</v>
      </c>
      <c r="AY1065" s="239">
        <v>0</v>
      </c>
      <c r="AZ1065" s="239">
        <v>0</v>
      </c>
      <c r="BA1065" s="239">
        <v>0</v>
      </c>
      <c r="BB1065" s="239">
        <v>0</v>
      </c>
      <c r="BC1065" s="240">
        <f t="shared" si="238"/>
        <v>0</v>
      </c>
      <c r="BD1065" s="240">
        <f t="shared" si="239"/>
        <v>0</v>
      </c>
      <c r="BE1065" s="240"/>
      <c r="BF1065" s="247">
        <v>0</v>
      </c>
      <c r="BG1065" s="247">
        <v>0</v>
      </c>
      <c r="BH1065" s="238">
        <f t="shared" si="240"/>
        <v>0</v>
      </c>
      <c r="BI1065" s="239">
        <v>0</v>
      </c>
      <c r="BJ1065" s="239">
        <v>0</v>
      </c>
      <c r="BK1065" s="239">
        <v>0</v>
      </c>
      <c r="BL1065" s="239">
        <v>0</v>
      </c>
      <c r="BM1065" s="239">
        <v>0</v>
      </c>
      <c r="BN1065" s="239">
        <v>0</v>
      </c>
      <c r="BO1065" s="239">
        <v>0</v>
      </c>
      <c r="BP1065" s="239">
        <v>0</v>
      </c>
      <c r="BQ1065" s="239">
        <v>0</v>
      </c>
      <c r="BR1065" s="239">
        <v>0</v>
      </c>
      <c r="BS1065" s="239">
        <v>0</v>
      </c>
      <c r="BT1065" s="239">
        <v>0</v>
      </c>
      <c r="BU1065" s="240">
        <f t="shared" si="241"/>
        <v>0</v>
      </c>
      <c r="BV1065" s="240">
        <f t="shared" si="242"/>
        <v>0</v>
      </c>
      <c r="BW1065" s="240"/>
      <c r="BX1065" s="247">
        <v>0</v>
      </c>
      <c r="BY1065" s="247">
        <v>0</v>
      </c>
      <c r="BZ1065" s="238">
        <f t="shared" si="243"/>
        <v>0</v>
      </c>
      <c r="CA1065" s="239">
        <v>0</v>
      </c>
      <c r="CB1065" s="239">
        <v>0</v>
      </c>
      <c r="CC1065" s="239">
        <v>0</v>
      </c>
      <c r="CD1065" s="239">
        <v>0</v>
      </c>
      <c r="CE1065" s="239">
        <v>0</v>
      </c>
      <c r="CF1065" s="239">
        <v>0</v>
      </c>
      <c r="CG1065" s="239">
        <v>0</v>
      </c>
      <c r="CH1065" s="239">
        <v>0</v>
      </c>
      <c r="CI1065" s="239">
        <v>0</v>
      </c>
      <c r="CJ1065" s="239">
        <v>0</v>
      </c>
      <c r="CK1065" s="239">
        <v>0</v>
      </c>
      <c r="CL1065" s="239">
        <v>0</v>
      </c>
      <c r="CM1065" s="240">
        <f t="shared" si="244"/>
        <v>0</v>
      </c>
      <c r="CN1065" s="240">
        <f t="shared" si="245"/>
        <v>0</v>
      </c>
      <c r="CO1065" s="240"/>
      <c r="CP1065" s="247">
        <v>0</v>
      </c>
      <c r="CQ1065" s="247">
        <v>0</v>
      </c>
      <c r="CR1065" s="238">
        <f t="shared" si="246"/>
        <v>0</v>
      </c>
      <c r="CS1065" s="239">
        <v>0</v>
      </c>
      <c r="CT1065" s="239">
        <v>0</v>
      </c>
      <c r="CU1065" s="239">
        <v>0</v>
      </c>
      <c r="CV1065" s="239">
        <v>0</v>
      </c>
      <c r="CW1065" s="239">
        <v>0</v>
      </c>
      <c r="CX1065" s="239">
        <v>0</v>
      </c>
      <c r="CY1065" s="239">
        <v>0</v>
      </c>
      <c r="CZ1065" s="239">
        <v>0</v>
      </c>
      <c r="DA1065" s="239">
        <v>0</v>
      </c>
      <c r="DB1065" s="239">
        <v>0</v>
      </c>
      <c r="DC1065" s="239">
        <v>0</v>
      </c>
      <c r="DD1065" s="239">
        <v>0</v>
      </c>
      <c r="DE1065" s="240">
        <f t="shared" si="247"/>
        <v>0</v>
      </c>
      <c r="DF1065" s="240">
        <f t="shared" si="248"/>
        <v>0</v>
      </c>
    </row>
    <row r="1066" spans="2:110" hidden="1" outlineLevel="1" x14ac:dyDescent="0.25">
      <c r="B1066" s="248" t="s">
        <v>341</v>
      </c>
      <c r="C1066" s="247"/>
      <c r="D1066" s="253"/>
      <c r="E1066" s="238"/>
      <c r="F1066" s="239">
        <v>0</v>
      </c>
      <c r="G1066" s="239">
        <v>0</v>
      </c>
      <c r="H1066" s="239">
        <v>0</v>
      </c>
      <c r="I1066" s="239">
        <v>0</v>
      </c>
      <c r="J1066" s="239">
        <v>0</v>
      </c>
      <c r="K1066" s="239">
        <v>0</v>
      </c>
      <c r="L1066" s="239">
        <v>0</v>
      </c>
      <c r="M1066" s="239">
        <v>0</v>
      </c>
      <c r="N1066" s="239">
        <v>0</v>
      </c>
      <c r="O1066" s="239">
        <v>0</v>
      </c>
      <c r="P1066" s="239">
        <v>0</v>
      </c>
      <c r="Q1066" s="239">
        <v>0</v>
      </c>
      <c r="R1066" s="240">
        <f t="shared" si="250"/>
        <v>0</v>
      </c>
      <c r="S1066" s="240">
        <f t="shared" si="249"/>
        <v>0</v>
      </c>
      <c r="T1066" s="235"/>
      <c r="V1066" s="247">
        <v>0</v>
      </c>
      <c r="W1066" s="247">
        <v>0</v>
      </c>
      <c r="X1066" s="238">
        <f t="shared" si="234"/>
        <v>0</v>
      </c>
      <c r="Y1066" s="239">
        <v>0</v>
      </c>
      <c r="Z1066" s="239">
        <v>0</v>
      </c>
      <c r="AA1066" s="239">
        <v>0</v>
      </c>
      <c r="AB1066" s="239">
        <v>0</v>
      </c>
      <c r="AC1066" s="239">
        <v>0</v>
      </c>
      <c r="AD1066" s="239">
        <v>0</v>
      </c>
      <c r="AE1066" s="239">
        <v>0</v>
      </c>
      <c r="AF1066" s="239">
        <v>0</v>
      </c>
      <c r="AG1066" s="239">
        <v>0</v>
      </c>
      <c r="AH1066" s="239">
        <v>0</v>
      </c>
      <c r="AI1066" s="239">
        <v>0</v>
      </c>
      <c r="AJ1066" s="239">
        <v>0</v>
      </c>
      <c r="AK1066" s="240">
        <f t="shared" si="235"/>
        <v>0</v>
      </c>
      <c r="AL1066" s="240">
        <f t="shared" si="236"/>
        <v>0</v>
      </c>
      <c r="AN1066" s="247">
        <v>0</v>
      </c>
      <c r="AO1066" s="247">
        <v>0</v>
      </c>
      <c r="AP1066" s="238">
        <f t="shared" si="237"/>
        <v>0</v>
      </c>
      <c r="AQ1066" s="239">
        <v>0</v>
      </c>
      <c r="AR1066" s="239">
        <v>0</v>
      </c>
      <c r="AS1066" s="239">
        <v>0</v>
      </c>
      <c r="AT1066" s="239">
        <v>0</v>
      </c>
      <c r="AU1066" s="239">
        <v>0</v>
      </c>
      <c r="AV1066" s="239">
        <v>0</v>
      </c>
      <c r="AW1066" s="239">
        <v>0</v>
      </c>
      <c r="AX1066" s="239">
        <v>0</v>
      </c>
      <c r="AY1066" s="239">
        <v>0</v>
      </c>
      <c r="AZ1066" s="239">
        <v>0</v>
      </c>
      <c r="BA1066" s="239">
        <v>0</v>
      </c>
      <c r="BB1066" s="239">
        <v>0</v>
      </c>
      <c r="BC1066" s="240">
        <f t="shared" si="238"/>
        <v>0</v>
      </c>
      <c r="BD1066" s="240">
        <f t="shared" si="239"/>
        <v>0</v>
      </c>
      <c r="BE1066" s="240"/>
      <c r="BF1066" s="247">
        <v>0</v>
      </c>
      <c r="BG1066" s="247">
        <v>0</v>
      </c>
      <c r="BH1066" s="238">
        <f t="shared" si="240"/>
        <v>0</v>
      </c>
      <c r="BI1066" s="239">
        <v>0</v>
      </c>
      <c r="BJ1066" s="239">
        <v>0</v>
      </c>
      <c r="BK1066" s="239">
        <v>0</v>
      </c>
      <c r="BL1066" s="239">
        <v>0</v>
      </c>
      <c r="BM1066" s="239">
        <v>0</v>
      </c>
      <c r="BN1066" s="239">
        <v>0</v>
      </c>
      <c r="BO1066" s="239">
        <v>0</v>
      </c>
      <c r="BP1066" s="239">
        <v>0</v>
      </c>
      <c r="BQ1066" s="239">
        <v>0</v>
      </c>
      <c r="BR1066" s="239">
        <v>0</v>
      </c>
      <c r="BS1066" s="239">
        <v>0</v>
      </c>
      <c r="BT1066" s="239">
        <v>0</v>
      </c>
      <c r="BU1066" s="240">
        <f t="shared" si="241"/>
        <v>0</v>
      </c>
      <c r="BV1066" s="240">
        <f t="shared" si="242"/>
        <v>0</v>
      </c>
      <c r="BW1066" s="240"/>
      <c r="BX1066" s="247">
        <v>0</v>
      </c>
      <c r="BY1066" s="247">
        <v>0</v>
      </c>
      <c r="BZ1066" s="238">
        <f t="shared" si="243"/>
        <v>0</v>
      </c>
      <c r="CA1066" s="239">
        <v>0</v>
      </c>
      <c r="CB1066" s="239">
        <v>0</v>
      </c>
      <c r="CC1066" s="239">
        <v>0</v>
      </c>
      <c r="CD1066" s="239">
        <v>0</v>
      </c>
      <c r="CE1066" s="239">
        <v>0</v>
      </c>
      <c r="CF1066" s="239">
        <v>0</v>
      </c>
      <c r="CG1066" s="239">
        <v>0</v>
      </c>
      <c r="CH1066" s="239">
        <v>0</v>
      </c>
      <c r="CI1066" s="239">
        <v>0</v>
      </c>
      <c r="CJ1066" s="239">
        <v>0</v>
      </c>
      <c r="CK1066" s="239">
        <v>0</v>
      </c>
      <c r="CL1066" s="239">
        <v>0</v>
      </c>
      <c r="CM1066" s="240">
        <f t="shared" si="244"/>
        <v>0</v>
      </c>
      <c r="CN1066" s="240">
        <f t="shared" si="245"/>
        <v>0</v>
      </c>
      <c r="CO1066" s="240"/>
      <c r="CP1066" s="247">
        <v>0</v>
      </c>
      <c r="CQ1066" s="247">
        <v>0</v>
      </c>
      <c r="CR1066" s="238">
        <f t="shared" si="246"/>
        <v>0</v>
      </c>
      <c r="CS1066" s="239">
        <v>0</v>
      </c>
      <c r="CT1066" s="239">
        <v>0</v>
      </c>
      <c r="CU1066" s="239">
        <v>0</v>
      </c>
      <c r="CV1066" s="239">
        <v>0</v>
      </c>
      <c r="CW1066" s="239">
        <v>0</v>
      </c>
      <c r="CX1066" s="239">
        <v>0</v>
      </c>
      <c r="CY1066" s="239">
        <v>0</v>
      </c>
      <c r="CZ1066" s="239">
        <v>0</v>
      </c>
      <c r="DA1066" s="239">
        <v>0</v>
      </c>
      <c r="DB1066" s="239">
        <v>0</v>
      </c>
      <c r="DC1066" s="239">
        <v>0</v>
      </c>
      <c r="DD1066" s="239">
        <v>0</v>
      </c>
      <c r="DE1066" s="240">
        <f t="shared" si="247"/>
        <v>0</v>
      </c>
      <c r="DF1066" s="240">
        <f t="shared" si="248"/>
        <v>0</v>
      </c>
    </row>
    <row r="1067" spans="2:110" hidden="1" outlineLevel="1" x14ac:dyDescent="0.25">
      <c r="B1067" s="248" t="s">
        <v>341</v>
      </c>
      <c r="C1067" s="247"/>
      <c r="D1067" s="253"/>
      <c r="E1067" s="238"/>
      <c r="F1067" s="239">
        <v>0</v>
      </c>
      <c r="G1067" s="239">
        <v>0</v>
      </c>
      <c r="H1067" s="239">
        <v>0</v>
      </c>
      <c r="I1067" s="239">
        <v>0</v>
      </c>
      <c r="J1067" s="239">
        <v>0</v>
      </c>
      <c r="K1067" s="239">
        <v>0</v>
      </c>
      <c r="L1067" s="239">
        <v>0</v>
      </c>
      <c r="M1067" s="239">
        <v>0</v>
      </c>
      <c r="N1067" s="239">
        <v>0</v>
      </c>
      <c r="O1067" s="239">
        <v>0</v>
      </c>
      <c r="P1067" s="239">
        <v>0</v>
      </c>
      <c r="Q1067" s="239">
        <v>0</v>
      </c>
      <c r="R1067" s="240">
        <f t="shared" si="250"/>
        <v>0</v>
      </c>
      <c r="S1067" s="240">
        <f t="shared" si="249"/>
        <v>0</v>
      </c>
      <c r="T1067" s="235"/>
      <c r="V1067" s="247">
        <v>0</v>
      </c>
      <c r="W1067" s="247">
        <v>0</v>
      </c>
      <c r="X1067" s="238">
        <f t="shared" si="234"/>
        <v>0</v>
      </c>
      <c r="Y1067" s="239">
        <v>0</v>
      </c>
      <c r="Z1067" s="239">
        <v>0</v>
      </c>
      <c r="AA1067" s="239">
        <v>0</v>
      </c>
      <c r="AB1067" s="239">
        <v>0</v>
      </c>
      <c r="AC1067" s="239">
        <v>0</v>
      </c>
      <c r="AD1067" s="239">
        <v>0</v>
      </c>
      <c r="AE1067" s="239">
        <v>0</v>
      </c>
      <c r="AF1067" s="239">
        <v>0</v>
      </c>
      <c r="AG1067" s="239">
        <v>0</v>
      </c>
      <c r="AH1067" s="239">
        <v>0</v>
      </c>
      <c r="AI1067" s="239">
        <v>0</v>
      </c>
      <c r="AJ1067" s="239">
        <v>0</v>
      </c>
      <c r="AK1067" s="240">
        <f t="shared" si="235"/>
        <v>0</v>
      </c>
      <c r="AL1067" s="240">
        <f t="shared" si="236"/>
        <v>0</v>
      </c>
      <c r="AN1067" s="247">
        <v>0</v>
      </c>
      <c r="AO1067" s="247">
        <v>0</v>
      </c>
      <c r="AP1067" s="238">
        <f t="shared" si="237"/>
        <v>0</v>
      </c>
      <c r="AQ1067" s="239">
        <v>0</v>
      </c>
      <c r="AR1067" s="239">
        <v>0</v>
      </c>
      <c r="AS1067" s="239">
        <v>0</v>
      </c>
      <c r="AT1067" s="239">
        <v>0</v>
      </c>
      <c r="AU1067" s="239">
        <v>0</v>
      </c>
      <c r="AV1067" s="239">
        <v>0</v>
      </c>
      <c r="AW1067" s="239">
        <v>0</v>
      </c>
      <c r="AX1067" s="239">
        <v>0</v>
      </c>
      <c r="AY1067" s="239">
        <v>0</v>
      </c>
      <c r="AZ1067" s="239">
        <v>0</v>
      </c>
      <c r="BA1067" s="239">
        <v>0</v>
      </c>
      <c r="BB1067" s="239">
        <v>0</v>
      </c>
      <c r="BC1067" s="240">
        <f t="shared" si="238"/>
        <v>0</v>
      </c>
      <c r="BD1067" s="240">
        <f t="shared" si="239"/>
        <v>0</v>
      </c>
      <c r="BE1067" s="240"/>
      <c r="BF1067" s="247">
        <v>0</v>
      </c>
      <c r="BG1067" s="247">
        <v>0</v>
      </c>
      <c r="BH1067" s="238">
        <f t="shared" si="240"/>
        <v>0</v>
      </c>
      <c r="BI1067" s="239">
        <v>0</v>
      </c>
      <c r="BJ1067" s="239">
        <v>0</v>
      </c>
      <c r="BK1067" s="239">
        <v>0</v>
      </c>
      <c r="BL1067" s="239">
        <v>0</v>
      </c>
      <c r="BM1067" s="239">
        <v>0</v>
      </c>
      <c r="BN1067" s="239">
        <v>0</v>
      </c>
      <c r="BO1067" s="239">
        <v>0</v>
      </c>
      <c r="BP1067" s="239">
        <v>0</v>
      </c>
      <c r="BQ1067" s="239">
        <v>0</v>
      </c>
      <c r="BR1067" s="239">
        <v>0</v>
      </c>
      <c r="BS1067" s="239">
        <v>0</v>
      </c>
      <c r="BT1067" s="239">
        <v>0</v>
      </c>
      <c r="BU1067" s="240">
        <f t="shared" si="241"/>
        <v>0</v>
      </c>
      <c r="BV1067" s="240">
        <f t="shared" si="242"/>
        <v>0</v>
      </c>
      <c r="BW1067" s="240"/>
      <c r="BX1067" s="247">
        <v>0</v>
      </c>
      <c r="BY1067" s="247">
        <v>0</v>
      </c>
      <c r="BZ1067" s="238">
        <f t="shared" si="243"/>
        <v>0</v>
      </c>
      <c r="CA1067" s="239">
        <v>0</v>
      </c>
      <c r="CB1067" s="239">
        <v>0</v>
      </c>
      <c r="CC1067" s="239">
        <v>0</v>
      </c>
      <c r="CD1067" s="239">
        <v>0</v>
      </c>
      <c r="CE1067" s="239">
        <v>0</v>
      </c>
      <c r="CF1067" s="239">
        <v>0</v>
      </c>
      <c r="CG1067" s="239">
        <v>0</v>
      </c>
      <c r="CH1067" s="239">
        <v>0</v>
      </c>
      <c r="CI1067" s="239">
        <v>0</v>
      </c>
      <c r="CJ1067" s="239">
        <v>0</v>
      </c>
      <c r="CK1067" s="239">
        <v>0</v>
      </c>
      <c r="CL1067" s="239">
        <v>0</v>
      </c>
      <c r="CM1067" s="240">
        <f t="shared" si="244"/>
        <v>0</v>
      </c>
      <c r="CN1067" s="240">
        <f t="shared" si="245"/>
        <v>0</v>
      </c>
      <c r="CO1067" s="240"/>
      <c r="CP1067" s="247">
        <v>0</v>
      </c>
      <c r="CQ1067" s="247">
        <v>0</v>
      </c>
      <c r="CR1067" s="238">
        <f t="shared" si="246"/>
        <v>0</v>
      </c>
      <c r="CS1067" s="239">
        <v>0</v>
      </c>
      <c r="CT1067" s="239">
        <v>0</v>
      </c>
      <c r="CU1067" s="239">
        <v>0</v>
      </c>
      <c r="CV1067" s="239">
        <v>0</v>
      </c>
      <c r="CW1067" s="239">
        <v>0</v>
      </c>
      <c r="CX1067" s="239">
        <v>0</v>
      </c>
      <c r="CY1067" s="239">
        <v>0</v>
      </c>
      <c r="CZ1067" s="239">
        <v>0</v>
      </c>
      <c r="DA1067" s="239">
        <v>0</v>
      </c>
      <c r="DB1067" s="239">
        <v>0</v>
      </c>
      <c r="DC1067" s="239">
        <v>0</v>
      </c>
      <c r="DD1067" s="239">
        <v>0</v>
      </c>
      <c r="DE1067" s="240">
        <f t="shared" si="247"/>
        <v>0</v>
      </c>
      <c r="DF1067" s="240">
        <f t="shared" si="248"/>
        <v>0</v>
      </c>
    </row>
    <row r="1068" spans="2:110" hidden="1" outlineLevel="1" x14ac:dyDescent="0.25">
      <c r="B1068" s="248" t="s">
        <v>341</v>
      </c>
      <c r="C1068" s="247"/>
      <c r="D1068" s="253"/>
      <c r="E1068" s="238"/>
      <c r="F1068" s="239">
        <v>0</v>
      </c>
      <c r="G1068" s="239">
        <v>0</v>
      </c>
      <c r="H1068" s="239">
        <v>0</v>
      </c>
      <c r="I1068" s="239">
        <v>0</v>
      </c>
      <c r="J1068" s="239">
        <v>0</v>
      </c>
      <c r="K1068" s="239">
        <v>0</v>
      </c>
      <c r="L1068" s="239">
        <v>0</v>
      </c>
      <c r="M1068" s="239">
        <v>0</v>
      </c>
      <c r="N1068" s="239">
        <v>0</v>
      </c>
      <c r="O1068" s="239">
        <v>0</v>
      </c>
      <c r="P1068" s="239">
        <v>0</v>
      </c>
      <c r="Q1068" s="239">
        <v>0</v>
      </c>
      <c r="R1068" s="240">
        <f t="shared" si="250"/>
        <v>0</v>
      </c>
      <c r="S1068" s="240">
        <f t="shared" si="249"/>
        <v>0</v>
      </c>
      <c r="T1068" s="235"/>
      <c r="V1068" s="247">
        <v>0</v>
      </c>
      <c r="W1068" s="247">
        <v>0</v>
      </c>
      <c r="X1068" s="238">
        <f t="shared" si="234"/>
        <v>0</v>
      </c>
      <c r="Y1068" s="239">
        <v>0</v>
      </c>
      <c r="Z1068" s="239">
        <v>0</v>
      </c>
      <c r="AA1068" s="239">
        <v>0</v>
      </c>
      <c r="AB1068" s="239">
        <v>0</v>
      </c>
      <c r="AC1068" s="239">
        <v>0</v>
      </c>
      <c r="AD1068" s="239">
        <v>0</v>
      </c>
      <c r="AE1068" s="239">
        <v>0</v>
      </c>
      <c r="AF1068" s="239">
        <v>0</v>
      </c>
      <c r="AG1068" s="239">
        <v>0</v>
      </c>
      <c r="AH1068" s="239">
        <v>0</v>
      </c>
      <c r="AI1068" s="239">
        <v>0</v>
      </c>
      <c r="AJ1068" s="239">
        <v>0</v>
      </c>
      <c r="AK1068" s="240">
        <f t="shared" si="235"/>
        <v>0</v>
      </c>
      <c r="AL1068" s="240">
        <f t="shared" si="236"/>
        <v>0</v>
      </c>
      <c r="AN1068" s="247">
        <v>0</v>
      </c>
      <c r="AO1068" s="247">
        <v>0</v>
      </c>
      <c r="AP1068" s="238">
        <f t="shared" si="237"/>
        <v>0</v>
      </c>
      <c r="AQ1068" s="239">
        <v>0</v>
      </c>
      <c r="AR1068" s="239">
        <v>0</v>
      </c>
      <c r="AS1068" s="239">
        <v>0</v>
      </c>
      <c r="AT1068" s="239">
        <v>0</v>
      </c>
      <c r="AU1068" s="239">
        <v>0</v>
      </c>
      <c r="AV1068" s="239">
        <v>0</v>
      </c>
      <c r="AW1068" s="239">
        <v>0</v>
      </c>
      <c r="AX1068" s="239">
        <v>0</v>
      </c>
      <c r="AY1068" s="239">
        <v>0</v>
      </c>
      <c r="AZ1068" s="239">
        <v>0</v>
      </c>
      <c r="BA1068" s="239">
        <v>0</v>
      </c>
      <c r="BB1068" s="239">
        <v>0</v>
      </c>
      <c r="BC1068" s="240">
        <f t="shared" si="238"/>
        <v>0</v>
      </c>
      <c r="BD1068" s="240">
        <f t="shared" si="239"/>
        <v>0</v>
      </c>
      <c r="BE1068" s="240"/>
      <c r="BF1068" s="247">
        <v>0</v>
      </c>
      <c r="BG1068" s="247">
        <v>0</v>
      </c>
      <c r="BH1068" s="238">
        <f t="shared" si="240"/>
        <v>0</v>
      </c>
      <c r="BI1068" s="239">
        <v>0</v>
      </c>
      <c r="BJ1068" s="239">
        <v>0</v>
      </c>
      <c r="BK1068" s="239">
        <v>0</v>
      </c>
      <c r="BL1068" s="239">
        <v>0</v>
      </c>
      <c r="BM1068" s="239">
        <v>0</v>
      </c>
      <c r="BN1068" s="239">
        <v>0</v>
      </c>
      <c r="BO1068" s="239">
        <v>0</v>
      </c>
      <c r="BP1068" s="239">
        <v>0</v>
      </c>
      <c r="BQ1068" s="239">
        <v>0</v>
      </c>
      <c r="BR1068" s="239">
        <v>0</v>
      </c>
      <c r="BS1068" s="239">
        <v>0</v>
      </c>
      <c r="BT1068" s="239">
        <v>0</v>
      </c>
      <c r="BU1068" s="240">
        <f t="shared" si="241"/>
        <v>0</v>
      </c>
      <c r="BV1068" s="240">
        <f t="shared" si="242"/>
        <v>0</v>
      </c>
      <c r="BW1068" s="240"/>
      <c r="BX1068" s="247">
        <v>0</v>
      </c>
      <c r="BY1068" s="247">
        <v>0</v>
      </c>
      <c r="BZ1068" s="238">
        <f t="shared" si="243"/>
        <v>0</v>
      </c>
      <c r="CA1068" s="239">
        <v>0</v>
      </c>
      <c r="CB1068" s="239">
        <v>0</v>
      </c>
      <c r="CC1068" s="239">
        <v>0</v>
      </c>
      <c r="CD1068" s="239">
        <v>0</v>
      </c>
      <c r="CE1068" s="239">
        <v>0</v>
      </c>
      <c r="CF1068" s="239">
        <v>0</v>
      </c>
      <c r="CG1068" s="239">
        <v>0</v>
      </c>
      <c r="CH1068" s="239">
        <v>0</v>
      </c>
      <c r="CI1068" s="239">
        <v>0</v>
      </c>
      <c r="CJ1068" s="239">
        <v>0</v>
      </c>
      <c r="CK1068" s="239">
        <v>0</v>
      </c>
      <c r="CL1068" s="239">
        <v>0</v>
      </c>
      <c r="CM1068" s="240">
        <f t="shared" si="244"/>
        <v>0</v>
      </c>
      <c r="CN1068" s="240">
        <f t="shared" si="245"/>
        <v>0</v>
      </c>
      <c r="CO1068" s="240"/>
      <c r="CP1068" s="247">
        <v>0</v>
      </c>
      <c r="CQ1068" s="247">
        <v>0</v>
      </c>
      <c r="CR1068" s="238">
        <f t="shared" si="246"/>
        <v>0</v>
      </c>
      <c r="CS1068" s="239">
        <v>0</v>
      </c>
      <c r="CT1068" s="239">
        <v>0</v>
      </c>
      <c r="CU1068" s="239">
        <v>0</v>
      </c>
      <c r="CV1068" s="239">
        <v>0</v>
      </c>
      <c r="CW1068" s="239">
        <v>0</v>
      </c>
      <c r="CX1068" s="239">
        <v>0</v>
      </c>
      <c r="CY1068" s="239">
        <v>0</v>
      </c>
      <c r="CZ1068" s="239">
        <v>0</v>
      </c>
      <c r="DA1068" s="239">
        <v>0</v>
      </c>
      <c r="DB1068" s="239">
        <v>0</v>
      </c>
      <c r="DC1068" s="239">
        <v>0</v>
      </c>
      <c r="DD1068" s="239">
        <v>0</v>
      </c>
      <c r="DE1068" s="240">
        <f t="shared" si="247"/>
        <v>0</v>
      </c>
      <c r="DF1068" s="240">
        <f t="shared" si="248"/>
        <v>0</v>
      </c>
    </row>
    <row r="1069" spans="2:110" hidden="1" outlineLevel="1" x14ac:dyDescent="0.25">
      <c r="B1069" s="248" t="s">
        <v>341</v>
      </c>
      <c r="C1069" s="247"/>
      <c r="D1069" s="253"/>
      <c r="E1069" s="238"/>
      <c r="F1069" s="239">
        <v>0</v>
      </c>
      <c r="G1069" s="239">
        <v>0</v>
      </c>
      <c r="H1069" s="239">
        <v>0</v>
      </c>
      <c r="I1069" s="239">
        <v>0</v>
      </c>
      <c r="J1069" s="239">
        <v>0</v>
      </c>
      <c r="K1069" s="239">
        <v>0</v>
      </c>
      <c r="L1069" s="239">
        <v>0</v>
      </c>
      <c r="M1069" s="239">
        <v>0</v>
      </c>
      <c r="N1069" s="239">
        <v>0</v>
      </c>
      <c r="O1069" s="239">
        <v>0</v>
      </c>
      <c r="P1069" s="239">
        <v>0</v>
      </c>
      <c r="Q1069" s="239">
        <v>0</v>
      </c>
      <c r="R1069" s="240">
        <f t="shared" si="250"/>
        <v>0</v>
      </c>
      <c r="S1069" s="240">
        <f t="shared" si="249"/>
        <v>0</v>
      </c>
      <c r="T1069" s="235"/>
      <c r="V1069" s="247">
        <v>0</v>
      </c>
      <c r="W1069" s="247">
        <v>0</v>
      </c>
      <c r="X1069" s="238">
        <f t="shared" si="234"/>
        <v>0</v>
      </c>
      <c r="Y1069" s="239">
        <v>0</v>
      </c>
      <c r="Z1069" s="239">
        <v>0</v>
      </c>
      <c r="AA1069" s="239">
        <v>0</v>
      </c>
      <c r="AB1069" s="239">
        <v>0</v>
      </c>
      <c r="AC1069" s="239">
        <v>0</v>
      </c>
      <c r="AD1069" s="239">
        <v>0</v>
      </c>
      <c r="AE1069" s="239">
        <v>0</v>
      </c>
      <c r="AF1069" s="239">
        <v>0</v>
      </c>
      <c r="AG1069" s="239">
        <v>0</v>
      </c>
      <c r="AH1069" s="239">
        <v>0</v>
      </c>
      <c r="AI1069" s="239">
        <v>0</v>
      </c>
      <c r="AJ1069" s="239">
        <v>0</v>
      </c>
      <c r="AK1069" s="240">
        <f t="shared" si="235"/>
        <v>0</v>
      </c>
      <c r="AL1069" s="240">
        <f t="shared" si="236"/>
        <v>0</v>
      </c>
      <c r="AN1069" s="247">
        <v>0</v>
      </c>
      <c r="AO1069" s="247">
        <v>0</v>
      </c>
      <c r="AP1069" s="238">
        <f t="shared" si="237"/>
        <v>0</v>
      </c>
      <c r="AQ1069" s="239">
        <v>0</v>
      </c>
      <c r="AR1069" s="239">
        <v>0</v>
      </c>
      <c r="AS1069" s="239">
        <v>0</v>
      </c>
      <c r="AT1069" s="239">
        <v>0</v>
      </c>
      <c r="AU1069" s="239">
        <v>0</v>
      </c>
      <c r="AV1069" s="239">
        <v>0</v>
      </c>
      <c r="AW1069" s="239">
        <v>0</v>
      </c>
      <c r="AX1069" s="239">
        <v>0</v>
      </c>
      <c r="AY1069" s="239">
        <v>0</v>
      </c>
      <c r="AZ1069" s="239">
        <v>0</v>
      </c>
      <c r="BA1069" s="239">
        <v>0</v>
      </c>
      <c r="BB1069" s="239">
        <v>0</v>
      </c>
      <c r="BC1069" s="240">
        <f t="shared" si="238"/>
        <v>0</v>
      </c>
      <c r="BD1069" s="240">
        <f t="shared" si="239"/>
        <v>0</v>
      </c>
      <c r="BE1069" s="240"/>
      <c r="BF1069" s="247">
        <v>0</v>
      </c>
      <c r="BG1069" s="247">
        <v>0</v>
      </c>
      <c r="BH1069" s="238">
        <f t="shared" si="240"/>
        <v>0</v>
      </c>
      <c r="BI1069" s="239">
        <v>0</v>
      </c>
      <c r="BJ1069" s="239">
        <v>0</v>
      </c>
      <c r="BK1069" s="239">
        <v>0</v>
      </c>
      <c r="BL1069" s="239">
        <v>0</v>
      </c>
      <c r="BM1069" s="239">
        <v>0</v>
      </c>
      <c r="BN1069" s="239">
        <v>0</v>
      </c>
      <c r="BO1069" s="239">
        <v>0</v>
      </c>
      <c r="BP1069" s="239">
        <v>0</v>
      </c>
      <c r="BQ1069" s="239">
        <v>0</v>
      </c>
      <c r="BR1069" s="239">
        <v>0</v>
      </c>
      <c r="BS1069" s="239">
        <v>0</v>
      </c>
      <c r="BT1069" s="239">
        <v>0</v>
      </c>
      <c r="BU1069" s="240">
        <f t="shared" si="241"/>
        <v>0</v>
      </c>
      <c r="BV1069" s="240">
        <f t="shared" si="242"/>
        <v>0</v>
      </c>
      <c r="BW1069" s="240"/>
      <c r="BX1069" s="247">
        <v>0</v>
      </c>
      <c r="BY1069" s="247">
        <v>0</v>
      </c>
      <c r="BZ1069" s="238">
        <f t="shared" si="243"/>
        <v>0</v>
      </c>
      <c r="CA1069" s="239">
        <v>0</v>
      </c>
      <c r="CB1069" s="239">
        <v>0</v>
      </c>
      <c r="CC1069" s="239">
        <v>0</v>
      </c>
      <c r="CD1069" s="239">
        <v>0</v>
      </c>
      <c r="CE1069" s="239">
        <v>0</v>
      </c>
      <c r="CF1069" s="239">
        <v>0</v>
      </c>
      <c r="CG1069" s="239">
        <v>0</v>
      </c>
      <c r="CH1069" s="239">
        <v>0</v>
      </c>
      <c r="CI1069" s="239">
        <v>0</v>
      </c>
      <c r="CJ1069" s="239">
        <v>0</v>
      </c>
      <c r="CK1069" s="239">
        <v>0</v>
      </c>
      <c r="CL1069" s="239">
        <v>0</v>
      </c>
      <c r="CM1069" s="240">
        <f t="shared" si="244"/>
        <v>0</v>
      </c>
      <c r="CN1069" s="240">
        <f t="shared" si="245"/>
        <v>0</v>
      </c>
      <c r="CO1069" s="240"/>
      <c r="CP1069" s="247">
        <v>0</v>
      </c>
      <c r="CQ1069" s="247">
        <v>0</v>
      </c>
      <c r="CR1069" s="238">
        <f t="shared" si="246"/>
        <v>0</v>
      </c>
      <c r="CS1069" s="239">
        <v>0</v>
      </c>
      <c r="CT1069" s="239">
        <v>0</v>
      </c>
      <c r="CU1069" s="239">
        <v>0</v>
      </c>
      <c r="CV1069" s="239">
        <v>0</v>
      </c>
      <c r="CW1069" s="239">
        <v>0</v>
      </c>
      <c r="CX1069" s="239">
        <v>0</v>
      </c>
      <c r="CY1069" s="239">
        <v>0</v>
      </c>
      <c r="CZ1069" s="239">
        <v>0</v>
      </c>
      <c r="DA1069" s="239">
        <v>0</v>
      </c>
      <c r="DB1069" s="239">
        <v>0</v>
      </c>
      <c r="DC1069" s="239">
        <v>0</v>
      </c>
      <c r="DD1069" s="239">
        <v>0</v>
      </c>
      <c r="DE1069" s="240">
        <f t="shared" si="247"/>
        <v>0</v>
      </c>
      <c r="DF1069" s="240">
        <f t="shared" si="248"/>
        <v>0</v>
      </c>
    </row>
    <row r="1070" spans="2:110" hidden="1" outlineLevel="1" x14ac:dyDescent="0.25">
      <c r="B1070" s="248" t="s">
        <v>341</v>
      </c>
      <c r="C1070" s="247"/>
      <c r="D1070" s="253"/>
      <c r="E1070" s="238"/>
      <c r="F1070" s="239">
        <v>0</v>
      </c>
      <c r="G1070" s="239">
        <v>0</v>
      </c>
      <c r="H1070" s="239">
        <v>0</v>
      </c>
      <c r="I1070" s="239">
        <v>0</v>
      </c>
      <c r="J1070" s="239">
        <v>0</v>
      </c>
      <c r="K1070" s="239">
        <v>0</v>
      </c>
      <c r="L1070" s="239">
        <v>0</v>
      </c>
      <c r="M1070" s="239">
        <v>0</v>
      </c>
      <c r="N1070" s="239">
        <v>0</v>
      </c>
      <c r="O1070" s="239">
        <v>0</v>
      </c>
      <c r="P1070" s="239">
        <v>0</v>
      </c>
      <c r="Q1070" s="239">
        <v>0</v>
      </c>
      <c r="R1070" s="240">
        <f t="shared" si="250"/>
        <v>0</v>
      </c>
      <c r="S1070" s="240">
        <f t="shared" si="249"/>
        <v>0</v>
      </c>
      <c r="T1070" s="235"/>
      <c r="V1070" s="247">
        <v>0</v>
      </c>
      <c r="W1070" s="247">
        <v>0</v>
      </c>
      <c r="X1070" s="238">
        <f t="shared" si="234"/>
        <v>0</v>
      </c>
      <c r="Y1070" s="239">
        <v>0</v>
      </c>
      <c r="Z1070" s="239">
        <v>0</v>
      </c>
      <c r="AA1070" s="239">
        <v>0</v>
      </c>
      <c r="AB1070" s="239">
        <v>0</v>
      </c>
      <c r="AC1070" s="239">
        <v>0</v>
      </c>
      <c r="AD1070" s="239">
        <v>0</v>
      </c>
      <c r="AE1070" s="239">
        <v>0</v>
      </c>
      <c r="AF1070" s="239">
        <v>0</v>
      </c>
      <c r="AG1070" s="239">
        <v>0</v>
      </c>
      <c r="AH1070" s="239">
        <v>0</v>
      </c>
      <c r="AI1070" s="239">
        <v>0</v>
      </c>
      <c r="AJ1070" s="239">
        <v>0</v>
      </c>
      <c r="AK1070" s="240">
        <f t="shared" si="235"/>
        <v>0</v>
      </c>
      <c r="AL1070" s="240">
        <f t="shared" si="236"/>
        <v>0</v>
      </c>
      <c r="AN1070" s="247">
        <v>0</v>
      </c>
      <c r="AO1070" s="247">
        <v>0</v>
      </c>
      <c r="AP1070" s="238">
        <f t="shared" si="237"/>
        <v>0</v>
      </c>
      <c r="AQ1070" s="239">
        <v>0</v>
      </c>
      <c r="AR1070" s="239">
        <v>0</v>
      </c>
      <c r="AS1070" s="239">
        <v>0</v>
      </c>
      <c r="AT1070" s="239">
        <v>0</v>
      </c>
      <c r="AU1070" s="239">
        <v>0</v>
      </c>
      <c r="AV1070" s="239">
        <v>0</v>
      </c>
      <c r="AW1070" s="239">
        <v>0</v>
      </c>
      <c r="AX1070" s="239">
        <v>0</v>
      </c>
      <c r="AY1070" s="239">
        <v>0</v>
      </c>
      <c r="AZ1070" s="239">
        <v>0</v>
      </c>
      <c r="BA1070" s="239">
        <v>0</v>
      </c>
      <c r="BB1070" s="239">
        <v>0</v>
      </c>
      <c r="BC1070" s="240">
        <f t="shared" si="238"/>
        <v>0</v>
      </c>
      <c r="BD1070" s="240">
        <f t="shared" si="239"/>
        <v>0</v>
      </c>
      <c r="BE1070" s="240"/>
      <c r="BF1070" s="247">
        <v>0</v>
      </c>
      <c r="BG1070" s="247">
        <v>0</v>
      </c>
      <c r="BH1070" s="238">
        <f t="shared" si="240"/>
        <v>0</v>
      </c>
      <c r="BI1070" s="239">
        <v>0</v>
      </c>
      <c r="BJ1070" s="239">
        <v>0</v>
      </c>
      <c r="BK1070" s="239">
        <v>0</v>
      </c>
      <c r="BL1070" s="239">
        <v>0</v>
      </c>
      <c r="BM1070" s="239">
        <v>0</v>
      </c>
      <c r="BN1070" s="239">
        <v>0</v>
      </c>
      <c r="BO1070" s="239">
        <v>0</v>
      </c>
      <c r="BP1070" s="239">
        <v>0</v>
      </c>
      <c r="BQ1070" s="239">
        <v>0</v>
      </c>
      <c r="BR1070" s="239">
        <v>0</v>
      </c>
      <c r="BS1070" s="239">
        <v>0</v>
      </c>
      <c r="BT1070" s="239">
        <v>0</v>
      </c>
      <c r="BU1070" s="240">
        <f t="shared" si="241"/>
        <v>0</v>
      </c>
      <c r="BV1070" s="240">
        <f t="shared" si="242"/>
        <v>0</v>
      </c>
      <c r="BW1070" s="240"/>
      <c r="BX1070" s="247">
        <v>0</v>
      </c>
      <c r="BY1070" s="247">
        <v>0</v>
      </c>
      <c r="BZ1070" s="238">
        <f t="shared" si="243"/>
        <v>0</v>
      </c>
      <c r="CA1070" s="239">
        <v>0</v>
      </c>
      <c r="CB1070" s="239">
        <v>0</v>
      </c>
      <c r="CC1070" s="239">
        <v>0</v>
      </c>
      <c r="CD1070" s="239">
        <v>0</v>
      </c>
      <c r="CE1070" s="239">
        <v>0</v>
      </c>
      <c r="CF1070" s="239">
        <v>0</v>
      </c>
      <c r="CG1070" s="239">
        <v>0</v>
      </c>
      <c r="CH1070" s="239">
        <v>0</v>
      </c>
      <c r="CI1070" s="239">
        <v>0</v>
      </c>
      <c r="CJ1070" s="239">
        <v>0</v>
      </c>
      <c r="CK1070" s="239">
        <v>0</v>
      </c>
      <c r="CL1070" s="239">
        <v>0</v>
      </c>
      <c r="CM1070" s="240">
        <f t="shared" si="244"/>
        <v>0</v>
      </c>
      <c r="CN1070" s="240">
        <f t="shared" si="245"/>
        <v>0</v>
      </c>
      <c r="CO1070" s="240"/>
      <c r="CP1070" s="247">
        <v>0</v>
      </c>
      <c r="CQ1070" s="247">
        <v>0</v>
      </c>
      <c r="CR1070" s="238">
        <f t="shared" si="246"/>
        <v>0</v>
      </c>
      <c r="CS1070" s="239">
        <v>0</v>
      </c>
      <c r="CT1070" s="239">
        <v>0</v>
      </c>
      <c r="CU1070" s="239">
        <v>0</v>
      </c>
      <c r="CV1070" s="239">
        <v>0</v>
      </c>
      <c r="CW1070" s="239">
        <v>0</v>
      </c>
      <c r="CX1070" s="239">
        <v>0</v>
      </c>
      <c r="CY1070" s="239">
        <v>0</v>
      </c>
      <c r="CZ1070" s="239">
        <v>0</v>
      </c>
      <c r="DA1070" s="239">
        <v>0</v>
      </c>
      <c r="DB1070" s="239">
        <v>0</v>
      </c>
      <c r="DC1070" s="239">
        <v>0</v>
      </c>
      <c r="DD1070" s="239">
        <v>0</v>
      </c>
      <c r="DE1070" s="240">
        <f t="shared" si="247"/>
        <v>0</v>
      </c>
      <c r="DF1070" s="240">
        <f t="shared" si="248"/>
        <v>0</v>
      </c>
    </row>
    <row r="1071" spans="2:110" hidden="1" outlineLevel="1" x14ac:dyDescent="0.25">
      <c r="B1071" s="248" t="s">
        <v>341</v>
      </c>
      <c r="C1071" s="247"/>
      <c r="D1071" s="253"/>
      <c r="E1071" s="238"/>
      <c r="F1071" s="239">
        <v>0</v>
      </c>
      <c r="G1071" s="239">
        <v>0</v>
      </c>
      <c r="H1071" s="239">
        <v>0</v>
      </c>
      <c r="I1071" s="239">
        <v>0</v>
      </c>
      <c r="J1071" s="239">
        <v>0</v>
      </c>
      <c r="K1071" s="239">
        <v>0</v>
      </c>
      <c r="L1071" s="239">
        <v>0</v>
      </c>
      <c r="M1071" s="239">
        <v>0</v>
      </c>
      <c r="N1071" s="239">
        <v>0</v>
      </c>
      <c r="O1071" s="239">
        <v>0</v>
      </c>
      <c r="P1071" s="239">
        <v>0</v>
      </c>
      <c r="Q1071" s="239">
        <v>0</v>
      </c>
      <c r="R1071" s="240">
        <f t="shared" si="250"/>
        <v>0</v>
      </c>
      <c r="S1071" s="240">
        <f t="shared" si="249"/>
        <v>0</v>
      </c>
      <c r="T1071" s="235"/>
      <c r="V1071" s="247">
        <v>0</v>
      </c>
      <c r="W1071" s="247">
        <v>0</v>
      </c>
      <c r="X1071" s="238">
        <f t="shared" si="234"/>
        <v>0</v>
      </c>
      <c r="Y1071" s="239">
        <v>0</v>
      </c>
      <c r="Z1071" s="239">
        <v>0</v>
      </c>
      <c r="AA1071" s="239">
        <v>0</v>
      </c>
      <c r="AB1071" s="239">
        <v>0</v>
      </c>
      <c r="AC1071" s="239">
        <v>0</v>
      </c>
      <c r="AD1071" s="239">
        <v>0</v>
      </c>
      <c r="AE1071" s="239">
        <v>0</v>
      </c>
      <c r="AF1071" s="239">
        <v>0</v>
      </c>
      <c r="AG1071" s="239">
        <v>0</v>
      </c>
      <c r="AH1071" s="239">
        <v>0</v>
      </c>
      <c r="AI1071" s="239">
        <v>0</v>
      </c>
      <c r="AJ1071" s="239">
        <v>0</v>
      </c>
      <c r="AK1071" s="240">
        <f t="shared" si="235"/>
        <v>0</v>
      </c>
      <c r="AL1071" s="240">
        <f t="shared" si="236"/>
        <v>0</v>
      </c>
      <c r="AN1071" s="247">
        <v>0</v>
      </c>
      <c r="AO1071" s="247">
        <v>0</v>
      </c>
      <c r="AP1071" s="238">
        <f t="shared" si="237"/>
        <v>0</v>
      </c>
      <c r="AQ1071" s="239">
        <v>0</v>
      </c>
      <c r="AR1071" s="239">
        <v>0</v>
      </c>
      <c r="AS1071" s="239">
        <v>0</v>
      </c>
      <c r="AT1071" s="239">
        <v>0</v>
      </c>
      <c r="AU1071" s="239">
        <v>0</v>
      </c>
      <c r="AV1071" s="239">
        <v>0</v>
      </c>
      <c r="AW1071" s="239">
        <v>0</v>
      </c>
      <c r="AX1071" s="239">
        <v>0</v>
      </c>
      <c r="AY1071" s="239">
        <v>0</v>
      </c>
      <c r="AZ1071" s="239">
        <v>0</v>
      </c>
      <c r="BA1071" s="239">
        <v>0</v>
      </c>
      <c r="BB1071" s="239">
        <v>0</v>
      </c>
      <c r="BC1071" s="240">
        <f t="shared" si="238"/>
        <v>0</v>
      </c>
      <c r="BD1071" s="240">
        <f t="shared" si="239"/>
        <v>0</v>
      </c>
      <c r="BE1071" s="240"/>
      <c r="BF1071" s="247">
        <v>0</v>
      </c>
      <c r="BG1071" s="247">
        <v>0</v>
      </c>
      <c r="BH1071" s="238">
        <f t="shared" si="240"/>
        <v>0</v>
      </c>
      <c r="BI1071" s="239">
        <v>0</v>
      </c>
      <c r="BJ1071" s="239">
        <v>0</v>
      </c>
      <c r="BK1071" s="239">
        <v>0</v>
      </c>
      <c r="BL1071" s="239">
        <v>0</v>
      </c>
      <c r="BM1071" s="239">
        <v>0</v>
      </c>
      <c r="BN1071" s="239">
        <v>0</v>
      </c>
      <c r="BO1071" s="239">
        <v>0</v>
      </c>
      <c r="BP1071" s="239">
        <v>0</v>
      </c>
      <c r="BQ1071" s="239">
        <v>0</v>
      </c>
      <c r="BR1071" s="239">
        <v>0</v>
      </c>
      <c r="BS1071" s="239">
        <v>0</v>
      </c>
      <c r="BT1071" s="239">
        <v>0</v>
      </c>
      <c r="BU1071" s="240">
        <f t="shared" si="241"/>
        <v>0</v>
      </c>
      <c r="BV1071" s="240">
        <f t="shared" si="242"/>
        <v>0</v>
      </c>
      <c r="BW1071" s="240"/>
      <c r="BX1071" s="247">
        <v>0</v>
      </c>
      <c r="BY1071" s="247">
        <v>0</v>
      </c>
      <c r="BZ1071" s="238">
        <f t="shared" si="243"/>
        <v>0</v>
      </c>
      <c r="CA1071" s="239">
        <v>0</v>
      </c>
      <c r="CB1071" s="239">
        <v>0</v>
      </c>
      <c r="CC1071" s="239">
        <v>0</v>
      </c>
      <c r="CD1071" s="239">
        <v>0</v>
      </c>
      <c r="CE1071" s="239">
        <v>0</v>
      </c>
      <c r="CF1071" s="239">
        <v>0</v>
      </c>
      <c r="CG1071" s="239">
        <v>0</v>
      </c>
      <c r="CH1071" s="239">
        <v>0</v>
      </c>
      <c r="CI1071" s="239">
        <v>0</v>
      </c>
      <c r="CJ1071" s="239">
        <v>0</v>
      </c>
      <c r="CK1071" s="239">
        <v>0</v>
      </c>
      <c r="CL1071" s="239">
        <v>0</v>
      </c>
      <c r="CM1071" s="240">
        <f t="shared" si="244"/>
        <v>0</v>
      </c>
      <c r="CN1071" s="240">
        <f t="shared" si="245"/>
        <v>0</v>
      </c>
      <c r="CO1071" s="240"/>
      <c r="CP1071" s="247">
        <v>0</v>
      </c>
      <c r="CQ1071" s="247">
        <v>0</v>
      </c>
      <c r="CR1071" s="238">
        <f t="shared" si="246"/>
        <v>0</v>
      </c>
      <c r="CS1071" s="239">
        <v>0</v>
      </c>
      <c r="CT1071" s="239">
        <v>0</v>
      </c>
      <c r="CU1071" s="239">
        <v>0</v>
      </c>
      <c r="CV1071" s="239">
        <v>0</v>
      </c>
      <c r="CW1071" s="239">
        <v>0</v>
      </c>
      <c r="CX1071" s="239">
        <v>0</v>
      </c>
      <c r="CY1071" s="239">
        <v>0</v>
      </c>
      <c r="CZ1071" s="239">
        <v>0</v>
      </c>
      <c r="DA1071" s="239">
        <v>0</v>
      </c>
      <c r="DB1071" s="239">
        <v>0</v>
      </c>
      <c r="DC1071" s="239">
        <v>0</v>
      </c>
      <c r="DD1071" s="239">
        <v>0</v>
      </c>
      <c r="DE1071" s="240">
        <f t="shared" si="247"/>
        <v>0</v>
      </c>
      <c r="DF1071" s="240">
        <f t="shared" si="248"/>
        <v>0</v>
      </c>
    </row>
    <row r="1072" spans="2:110" hidden="1" outlineLevel="1" x14ac:dyDescent="0.25">
      <c r="B1072" s="248" t="s">
        <v>341</v>
      </c>
      <c r="C1072" s="247"/>
      <c r="D1072" s="253"/>
      <c r="E1072" s="238"/>
      <c r="F1072" s="239">
        <v>0</v>
      </c>
      <c r="G1072" s="239">
        <v>0</v>
      </c>
      <c r="H1072" s="239">
        <v>0</v>
      </c>
      <c r="I1072" s="239">
        <v>0</v>
      </c>
      <c r="J1072" s="239">
        <v>0</v>
      </c>
      <c r="K1072" s="239">
        <v>0</v>
      </c>
      <c r="L1072" s="239">
        <v>0</v>
      </c>
      <c r="M1072" s="239">
        <v>0</v>
      </c>
      <c r="N1072" s="239">
        <v>0</v>
      </c>
      <c r="O1072" s="239">
        <v>0</v>
      </c>
      <c r="P1072" s="239">
        <v>0</v>
      </c>
      <c r="Q1072" s="239">
        <v>0</v>
      </c>
      <c r="R1072" s="240">
        <f t="shared" si="250"/>
        <v>0</v>
      </c>
      <c r="S1072" s="240">
        <f t="shared" si="249"/>
        <v>0</v>
      </c>
      <c r="T1072" s="235"/>
      <c r="V1072" s="247">
        <v>0</v>
      </c>
      <c r="W1072" s="247">
        <v>0</v>
      </c>
      <c r="X1072" s="238">
        <f t="shared" si="234"/>
        <v>0</v>
      </c>
      <c r="Y1072" s="239">
        <v>0</v>
      </c>
      <c r="Z1072" s="239">
        <v>0</v>
      </c>
      <c r="AA1072" s="239">
        <v>0</v>
      </c>
      <c r="AB1072" s="239">
        <v>0</v>
      </c>
      <c r="AC1072" s="239">
        <v>0</v>
      </c>
      <c r="AD1072" s="239">
        <v>0</v>
      </c>
      <c r="AE1072" s="239">
        <v>0</v>
      </c>
      <c r="AF1072" s="239">
        <v>0</v>
      </c>
      <c r="AG1072" s="239">
        <v>0</v>
      </c>
      <c r="AH1072" s="239">
        <v>0</v>
      </c>
      <c r="AI1072" s="239">
        <v>0</v>
      </c>
      <c r="AJ1072" s="239">
        <v>0</v>
      </c>
      <c r="AK1072" s="240">
        <f t="shared" si="235"/>
        <v>0</v>
      </c>
      <c r="AL1072" s="240">
        <f t="shared" si="236"/>
        <v>0</v>
      </c>
      <c r="AN1072" s="247">
        <v>0</v>
      </c>
      <c r="AO1072" s="247">
        <v>0</v>
      </c>
      <c r="AP1072" s="238">
        <f t="shared" si="237"/>
        <v>0</v>
      </c>
      <c r="AQ1072" s="239">
        <v>0</v>
      </c>
      <c r="AR1072" s="239">
        <v>0</v>
      </c>
      <c r="AS1072" s="239">
        <v>0</v>
      </c>
      <c r="AT1072" s="239">
        <v>0</v>
      </c>
      <c r="AU1072" s="239">
        <v>0</v>
      </c>
      <c r="AV1072" s="239">
        <v>0</v>
      </c>
      <c r="AW1072" s="239">
        <v>0</v>
      </c>
      <c r="AX1072" s="239">
        <v>0</v>
      </c>
      <c r="AY1072" s="239">
        <v>0</v>
      </c>
      <c r="AZ1072" s="239">
        <v>0</v>
      </c>
      <c r="BA1072" s="239">
        <v>0</v>
      </c>
      <c r="BB1072" s="239">
        <v>0</v>
      </c>
      <c r="BC1072" s="240">
        <f t="shared" si="238"/>
        <v>0</v>
      </c>
      <c r="BD1072" s="240">
        <f t="shared" si="239"/>
        <v>0</v>
      </c>
      <c r="BE1072" s="240"/>
      <c r="BF1072" s="247">
        <v>0</v>
      </c>
      <c r="BG1072" s="247">
        <v>0</v>
      </c>
      <c r="BH1072" s="238">
        <f t="shared" si="240"/>
        <v>0</v>
      </c>
      <c r="BI1072" s="239">
        <v>0</v>
      </c>
      <c r="BJ1072" s="239">
        <v>0</v>
      </c>
      <c r="BK1072" s="239">
        <v>0</v>
      </c>
      <c r="BL1072" s="239">
        <v>0</v>
      </c>
      <c r="BM1072" s="239">
        <v>0</v>
      </c>
      <c r="BN1072" s="239">
        <v>0</v>
      </c>
      <c r="BO1072" s="239">
        <v>0</v>
      </c>
      <c r="BP1072" s="239">
        <v>0</v>
      </c>
      <c r="BQ1072" s="239">
        <v>0</v>
      </c>
      <c r="BR1072" s="239">
        <v>0</v>
      </c>
      <c r="BS1072" s="239">
        <v>0</v>
      </c>
      <c r="BT1072" s="239">
        <v>0</v>
      </c>
      <c r="BU1072" s="240">
        <f t="shared" si="241"/>
        <v>0</v>
      </c>
      <c r="BV1072" s="240">
        <f t="shared" si="242"/>
        <v>0</v>
      </c>
      <c r="BW1072" s="240"/>
      <c r="BX1072" s="247">
        <v>0</v>
      </c>
      <c r="BY1072" s="247">
        <v>0</v>
      </c>
      <c r="BZ1072" s="238">
        <f t="shared" si="243"/>
        <v>0</v>
      </c>
      <c r="CA1072" s="239">
        <v>0</v>
      </c>
      <c r="CB1072" s="239">
        <v>0</v>
      </c>
      <c r="CC1072" s="239">
        <v>0</v>
      </c>
      <c r="CD1072" s="239">
        <v>0</v>
      </c>
      <c r="CE1072" s="239">
        <v>0</v>
      </c>
      <c r="CF1072" s="239">
        <v>0</v>
      </c>
      <c r="CG1072" s="239">
        <v>0</v>
      </c>
      <c r="CH1072" s="239">
        <v>0</v>
      </c>
      <c r="CI1072" s="239">
        <v>0</v>
      </c>
      <c r="CJ1072" s="239">
        <v>0</v>
      </c>
      <c r="CK1072" s="239">
        <v>0</v>
      </c>
      <c r="CL1072" s="239">
        <v>0</v>
      </c>
      <c r="CM1072" s="240">
        <f t="shared" si="244"/>
        <v>0</v>
      </c>
      <c r="CN1072" s="240">
        <f t="shared" si="245"/>
        <v>0</v>
      </c>
      <c r="CO1072" s="240"/>
      <c r="CP1072" s="247">
        <v>0</v>
      </c>
      <c r="CQ1072" s="247">
        <v>0</v>
      </c>
      <c r="CR1072" s="238">
        <f t="shared" si="246"/>
        <v>0</v>
      </c>
      <c r="CS1072" s="239">
        <v>0</v>
      </c>
      <c r="CT1072" s="239">
        <v>0</v>
      </c>
      <c r="CU1072" s="239">
        <v>0</v>
      </c>
      <c r="CV1072" s="239">
        <v>0</v>
      </c>
      <c r="CW1072" s="239">
        <v>0</v>
      </c>
      <c r="CX1072" s="239">
        <v>0</v>
      </c>
      <c r="CY1072" s="239">
        <v>0</v>
      </c>
      <c r="CZ1072" s="239">
        <v>0</v>
      </c>
      <c r="DA1072" s="239">
        <v>0</v>
      </c>
      <c r="DB1072" s="239">
        <v>0</v>
      </c>
      <c r="DC1072" s="239">
        <v>0</v>
      </c>
      <c r="DD1072" s="239">
        <v>0</v>
      </c>
      <c r="DE1072" s="240">
        <f t="shared" si="247"/>
        <v>0</v>
      </c>
      <c r="DF1072" s="240">
        <f t="shared" si="248"/>
        <v>0</v>
      </c>
    </row>
    <row r="1073" spans="1:110" hidden="1" outlineLevel="1" x14ac:dyDescent="0.25">
      <c r="B1073" s="248" t="s">
        <v>341</v>
      </c>
      <c r="C1073" s="247"/>
      <c r="D1073" s="253"/>
      <c r="E1073" s="238"/>
      <c r="F1073" s="239">
        <v>0</v>
      </c>
      <c r="G1073" s="239">
        <v>0</v>
      </c>
      <c r="H1073" s="239">
        <v>0</v>
      </c>
      <c r="I1073" s="239">
        <v>0</v>
      </c>
      <c r="J1073" s="239">
        <v>0</v>
      </c>
      <c r="K1073" s="239">
        <v>0</v>
      </c>
      <c r="L1073" s="239">
        <v>0</v>
      </c>
      <c r="M1073" s="239">
        <v>0</v>
      </c>
      <c r="N1073" s="239">
        <v>0</v>
      </c>
      <c r="O1073" s="239">
        <v>0</v>
      </c>
      <c r="P1073" s="239">
        <v>0</v>
      </c>
      <c r="Q1073" s="239">
        <v>0</v>
      </c>
      <c r="R1073" s="240">
        <f t="shared" si="250"/>
        <v>0</v>
      </c>
      <c r="S1073" s="240">
        <f t="shared" si="249"/>
        <v>0</v>
      </c>
      <c r="T1073" s="235"/>
      <c r="V1073" s="247">
        <v>0</v>
      </c>
      <c r="W1073" s="247">
        <v>0</v>
      </c>
      <c r="X1073" s="238">
        <f t="shared" si="234"/>
        <v>0</v>
      </c>
      <c r="Y1073" s="239">
        <v>0</v>
      </c>
      <c r="Z1073" s="239">
        <v>0</v>
      </c>
      <c r="AA1073" s="239">
        <v>0</v>
      </c>
      <c r="AB1073" s="239">
        <v>0</v>
      </c>
      <c r="AC1073" s="239">
        <v>0</v>
      </c>
      <c r="AD1073" s="239">
        <v>0</v>
      </c>
      <c r="AE1073" s="239">
        <v>0</v>
      </c>
      <c r="AF1073" s="239">
        <v>0</v>
      </c>
      <c r="AG1073" s="239">
        <v>0</v>
      </c>
      <c r="AH1073" s="239">
        <v>0</v>
      </c>
      <c r="AI1073" s="239">
        <v>0</v>
      </c>
      <c r="AJ1073" s="239">
        <v>0</v>
      </c>
      <c r="AK1073" s="240">
        <f t="shared" si="235"/>
        <v>0</v>
      </c>
      <c r="AL1073" s="240">
        <f t="shared" si="236"/>
        <v>0</v>
      </c>
      <c r="AN1073" s="247">
        <v>0</v>
      </c>
      <c r="AO1073" s="247">
        <v>0</v>
      </c>
      <c r="AP1073" s="238">
        <f t="shared" si="237"/>
        <v>0</v>
      </c>
      <c r="AQ1073" s="239">
        <v>0</v>
      </c>
      <c r="AR1073" s="239">
        <v>0</v>
      </c>
      <c r="AS1073" s="239">
        <v>0</v>
      </c>
      <c r="AT1073" s="239">
        <v>0</v>
      </c>
      <c r="AU1073" s="239">
        <v>0</v>
      </c>
      <c r="AV1073" s="239">
        <v>0</v>
      </c>
      <c r="AW1073" s="239">
        <v>0</v>
      </c>
      <c r="AX1073" s="239">
        <v>0</v>
      </c>
      <c r="AY1073" s="239">
        <v>0</v>
      </c>
      <c r="AZ1073" s="239">
        <v>0</v>
      </c>
      <c r="BA1073" s="239">
        <v>0</v>
      </c>
      <c r="BB1073" s="239">
        <v>0</v>
      </c>
      <c r="BC1073" s="240">
        <f t="shared" si="238"/>
        <v>0</v>
      </c>
      <c r="BD1073" s="240">
        <f t="shared" si="239"/>
        <v>0</v>
      </c>
      <c r="BE1073" s="240"/>
      <c r="BF1073" s="247">
        <v>0</v>
      </c>
      <c r="BG1073" s="247">
        <v>0</v>
      </c>
      <c r="BH1073" s="238">
        <f t="shared" si="240"/>
        <v>0</v>
      </c>
      <c r="BI1073" s="239">
        <v>0</v>
      </c>
      <c r="BJ1073" s="239">
        <v>0</v>
      </c>
      <c r="BK1073" s="239">
        <v>0</v>
      </c>
      <c r="BL1073" s="239">
        <v>0</v>
      </c>
      <c r="BM1073" s="239">
        <v>0</v>
      </c>
      <c r="BN1073" s="239">
        <v>0</v>
      </c>
      <c r="BO1073" s="239">
        <v>0</v>
      </c>
      <c r="BP1073" s="239">
        <v>0</v>
      </c>
      <c r="BQ1073" s="239">
        <v>0</v>
      </c>
      <c r="BR1073" s="239">
        <v>0</v>
      </c>
      <c r="BS1073" s="239">
        <v>0</v>
      </c>
      <c r="BT1073" s="239">
        <v>0</v>
      </c>
      <c r="BU1073" s="240">
        <f t="shared" si="241"/>
        <v>0</v>
      </c>
      <c r="BV1073" s="240">
        <f t="shared" si="242"/>
        <v>0</v>
      </c>
      <c r="BW1073" s="240"/>
      <c r="BX1073" s="247">
        <v>0</v>
      </c>
      <c r="BY1073" s="247">
        <v>0</v>
      </c>
      <c r="BZ1073" s="238">
        <f t="shared" si="243"/>
        <v>0</v>
      </c>
      <c r="CA1073" s="239">
        <v>0</v>
      </c>
      <c r="CB1073" s="239">
        <v>0</v>
      </c>
      <c r="CC1073" s="239">
        <v>0</v>
      </c>
      <c r="CD1073" s="239">
        <v>0</v>
      </c>
      <c r="CE1073" s="239">
        <v>0</v>
      </c>
      <c r="CF1073" s="239">
        <v>0</v>
      </c>
      <c r="CG1073" s="239">
        <v>0</v>
      </c>
      <c r="CH1073" s="239">
        <v>0</v>
      </c>
      <c r="CI1073" s="239">
        <v>0</v>
      </c>
      <c r="CJ1073" s="239">
        <v>0</v>
      </c>
      <c r="CK1073" s="239">
        <v>0</v>
      </c>
      <c r="CL1073" s="239">
        <v>0</v>
      </c>
      <c r="CM1073" s="240">
        <f t="shared" si="244"/>
        <v>0</v>
      </c>
      <c r="CN1073" s="240">
        <f t="shared" si="245"/>
        <v>0</v>
      </c>
      <c r="CO1073" s="240"/>
      <c r="CP1073" s="247">
        <v>0</v>
      </c>
      <c r="CQ1073" s="247">
        <v>0</v>
      </c>
      <c r="CR1073" s="238">
        <f t="shared" si="246"/>
        <v>0</v>
      </c>
      <c r="CS1073" s="239">
        <v>0</v>
      </c>
      <c r="CT1073" s="239">
        <v>0</v>
      </c>
      <c r="CU1073" s="239">
        <v>0</v>
      </c>
      <c r="CV1073" s="239">
        <v>0</v>
      </c>
      <c r="CW1073" s="239">
        <v>0</v>
      </c>
      <c r="CX1073" s="239">
        <v>0</v>
      </c>
      <c r="CY1073" s="239">
        <v>0</v>
      </c>
      <c r="CZ1073" s="239">
        <v>0</v>
      </c>
      <c r="DA1073" s="239">
        <v>0</v>
      </c>
      <c r="DB1073" s="239">
        <v>0</v>
      </c>
      <c r="DC1073" s="239">
        <v>0</v>
      </c>
      <c r="DD1073" s="239">
        <v>0</v>
      </c>
      <c r="DE1073" s="240">
        <f t="shared" si="247"/>
        <v>0</v>
      </c>
      <c r="DF1073" s="240">
        <f t="shared" si="248"/>
        <v>0</v>
      </c>
    </row>
    <row r="1074" spans="1:110" hidden="1" outlineLevel="1" x14ac:dyDescent="0.25">
      <c r="B1074" s="248" t="s">
        <v>341</v>
      </c>
      <c r="C1074" s="247"/>
      <c r="D1074" s="253"/>
      <c r="E1074" s="238"/>
      <c r="F1074" s="239">
        <v>0</v>
      </c>
      <c r="G1074" s="239">
        <v>0</v>
      </c>
      <c r="H1074" s="239">
        <v>0</v>
      </c>
      <c r="I1074" s="239">
        <v>0</v>
      </c>
      <c r="J1074" s="239">
        <v>0</v>
      </c>
      <c r="K1074" s="239">
        <v>0</v>
      </c>
      <c r="L1074" s="239">
        <v>0</v>
      </c>
      <c r="M1074" s="239">
        <v>0</v>
      </c>
      <c r="N1074" s="239">
        <v>0</v>
      </c>
      <c r="O1074" s="239">
        <v>0</v>
      </c>
      <c r="P1074" s="239">
        <v>0</v>
      </c>
      <c r="Q1074" s="239">
        <v>0</v>
      </c>
      <c r="R1074" s="240">
        <f t="shared" si="250"/>
        <v>0</v>
      </c>
      <c r="S1074" s="240">
        <f t="shared" si="249"/>
        <v>0</v>
      </c>
      <c r="T1074" s="235"/>
      <c r="V1074" s="247">
        <v>0</v>
      </c>
      <c r="W1074" s="247">
        <v>0</v>
      </c>
      <c r="X1074" s="238">
        <f t="shared" si="234"/>
        <v>0</v>
      </c>
      <c r="Y1074" s="239">
        <v>0</v>
      </c>
      <c r="Z1074" s="239">
        <v>0</v>
      </c>
      <c r="AA1074" s="239">
        <v>0</v>
      </c>
      <c r="AB1074" s="239">
        <v>0</v>
      </c>
      <c r="AC1074" s="239">
        <v>0</v>
      </c>
      <c r="AD1074" s="239">
        <v>0</v>
      </c>
      <c r="AE1074" s="239">
        <v>0</v>
      </c>
      <c r="AF1074" s="239">
        <v>0</v>
      </c>
      <c r="AG1074" s="239">
        <v>0</v>
      </c>
      <c r="AH1074" s="239">
        <v>0</v>
      </c>
      <c r="AI1074" s="239">
        <v>0</v>
      </c>
      <c r="AJ1074" s="239">
        <v>0</v>
      </c>
      <c r="AK1074" s="240">
        <f t="shared" si="235"/>
        <v>0</v>
      </c>
      <c r="AL1074" s="240">
        <f t="shared" si="236"/>
        <v>0</v>
      </c>
      <c r="AN1074" s="247">
        <v>0</v>
      </c>
      <c r="AO1074" s="247">
        <v>0</v>
      </c>
      <c r="AP1074" s="238">
        <f t="shared" si="237"/>
        <v>0</v>
      </c>
      <c r="AQ1074" s="239">
        <v>0</v>
      </c>
      <c r="AR1074" s="239">
        <v>0</v>
      </c>
      <c r="AS1074" s="239">
        <v>0</v>
      </c>
      <c r="AT1074" s="239">
        <v>0</v>
      </c>
      <c r="AU1074" s="239">
        <v>0</v>
      </c>
      <c r="AV1074" s="239">
        <v>0</v>
      </c>
      <c r="AW1074" s="239">
        <v>0</v>
      </c>
      <c r="AX1074" s="239">
        <v>0</v>
      </c>
      <c r="AY1074" s="239">
        <v>0</v>
      </c>
      <c r="AZ1074" s="239">
        <v>0</v>
      </c>
      <c r="BA1074" s="239">
        <v>0</v>
      </c>
      <c r="BB1074" s="239">
        <v>0</v>
      </c>
      <c r="BC1074" s="240">
        <f t="shared" si="238"/>
        <v>0</v>
      </c>
      <c r="BD1074" s="240">
        <f t="shared" si="239"/>
        <v>0</v>
      </c>
      <c r="BE1074" s="240"/>
      <c r="BF1074" s="247">
        <v>0</v>
      </c>
      <c r="BG1074" s="247">
        <v>0</v>
      </c>
      <c r="BH1074" s="238">
        <f t="shared" si="240"/>
        <v>0</v>
      </c>
      <c r="BI1074" s="239">
        <v>0</v>
      </c>
      <c r="BJ1074" s="239">
        <v>0</v>
      </c>
      <c r="BK1074" s="239">
        <v>0</v>
      </c>
      <c r="BL1074" s="239">
        <v>0</v>
      </c>
      <c r="BM1074" s="239">
        <v>0</v>
      </c>
      <c r="BN1074" s="239">
        <v>0</v>
      </c>
      <c r="BO1074" s="239">
        <v>0</v>
      </c>
      <c r="BP1074" s="239">
        <v>0</v>
      </c>
      <c r="BQ1074" s="239">
        <v>0</v>
      </c>
      <c r="BR1074" s="239">
        <v>0</v>
      </c>
      <c r="BS1074" s="239">
        <v>0</v>
      </c>
      <c r="BT1074" s="239">
        <v>0</v>
      </c>
      <c r="BU1074" s="240">
        <f t="shared" si="241"/>
        <v>0</v>
      </c>
      <c r="BV1074" s="240">
        <f t="shared" si="242"/>
        <v>0</v>
      </c>
      <c r="BW1074" s="240"/>
      <c r="BX1074" s="247">
        <v>0</v>
      </c>
      <c r="BY1074" s="247">
        <v>0</v>
      </c>
      <c r="BZ1074" s="238">
        <f t="shared" si="243"/>
        <v>0</v>
      </c>
      <c r="CA1074" s="239">
        <v>0</v>
      </c>
      <c r="CB1074" s="239">
        <v>0</v>
      </c>
      <c r="CC1074" s="239">
        <v>0</v>
      </c>
      <c r="CD1074" s="239">
        <v>0</v>
      </c>
      <c r="CE1074" s="239">
        <v>0</v>
      </c>
      <c r="CF1074" s="239">
        <v>0</v>
      </c>
      <c r="CG1074" s="239">
        <v>0</v>
      </c>
      <c r="CH1074" s="239">
        <v>0</v>
      </c>
      <c r="CI1074" s="239">
        <v>0</v>
      </c>
      <c r="CJ1074" s="239">
        <v>0</v>
      </c>
      <c r="CK1074" s="239">
        <v>0</v>
      </c>
      <c r="CL1074" s="239">
        <v>0</v>
      </c>
      <c r="CM1074" s="240">
        <f t="shared" si="244"/>
        <v>0</v>
      </c>
      <c r="CN1074" s="240">
        <f t="shared" si="245"/>
        <v>0</v>
      </c>
      <c r="CO1074" s="240"/>
      <c r="CP1074" s="247">
        <v>0</v>
      </c>
      <c r="CQ1074" s="247">
        <v>0</v>
      </c>
      <c r="CR1074" s="238">
        <f t="shared" si="246"/>
        <v>0</v>
      </c>
      <c r="CS1074" s="239">
        <v>0</v>
      </c>
      <c r="CT1074" s="239">
        <v>0</v>
      </c>
      <c r="CU1074" s="239">
        <v>0</v>
      </c>
      <c r="CV1074" s="239">
        <v>0</v>
      </c>
      <c r="CW1074" s="239">
        <v>0</v>
      </c>
      <c r="CX1074" s="239">
        <v>0</v>
      </c>
      <c r="CY1074" s="239">
        <v>0</v>
      </c>
      <c r="CZ1074" s="239">
        <v>0</v>
      </c>
      <c r="DA1074" s="239">
        <v>0</v>
      </c>
      <c r="DB1074" s="239">
        <v>0</v>
      </c>
      <c r="DC1074" s="239">
        <v>0</v>
      </c>
      <c r="DD1074" s="239">
        <v>0</v>
      </c>
      <c r="DE1074" s="240">
        <f t="shared" si="247"/>
        <v>0</v>
      </c>
      <c r="DF1074" s="240">
        <f t="shared" si="248"/>
        <v>0</v>
      </c>
    </row>
    <row r="1075" spans="1:110" hidden="1" outlineLevel="1" x14ac:dyDescent="0.25">
      <c r="B1075" s="248" t="s">
        <v>341</v>
      </c>
      <c r="C1075" s="247"/>
      <c r="D1075" s="253"/>
      <c r="E1075" s="238"/>
      <c r="F1075" s="239">
        <v>0</v>
      </c>
      <c r="G1075" s="239">
        <v>0</v>
      </c>
      <c r="H1075" s="239">
        <v>0</v>
      </c>
      <c r="I1075" s="239">
        <v>0</v>
      </c>
      <c r="J1075" s="239">
        <v>0</v>
      </c>
      <c r="K1075" s="239">
        <v>0</v>
      </c>
      <c r="L1075" s="239">
        <v>0</v>
      </c>
      <c r="M1075" s="239">
        <v>0</v>
      </c>
      <c r="N1075" s="239">
        <v>0</v>
      </c>
      <c r="O1075" s="239">
        <v>0</v>
      </c>
      <c r="P1075" s="239">
        <v>0</v>
      </c>
      <c r="Q1075" s="239">
        <v>0</v>
      </c>
      <c r="R1075" s="240">
        <f t="shared" si="250"/>
        <v>0</v>
      </c>
      <c r="S1075" s="240">
        <f t="shared" si="249"/>
        <v>0</v>
      </c>
      <c r="T1075" s="235"/>
      <c r="V1075" s="247">
        <v>0</v>
      </c>
      <c r="W1075" s="247">
        <v>0</v>
      </c>
      <c r="X1075" s="238">
        <f t="shared" si="234"/>
        <v>0</v>
      </c>
      <c r="Y1075" s="239">
        <v>0</v>
      </c>
      <c r="Z1075" s="239">
        <v>0</v>
      </c>
      <c r="AA1075" s="239">
        <v>0</v>
      </c>
      <c r="AB1075" s="239">
        <v>0</v>
      </c>
      <c r="AC1075" s="239">
        <v>0</v>
      </c>
      <c r="AD1075" s="239">
        <v>0</v>
      </c>
      <c r="AE1075" s="239">
        <v>0</v>
      </c>
      <c r="AF1075" s="239">
        <v>0</v>
      </c>
      <c r="AG1075" s="239">
        <v>0</v>
      </c>
      <c r="AH1075" s="239">
        <v>0</v>
      </c>
      <c r="AI1075" s="239">
        <v>0</v>
      </c>
      <c r="AJ1075" s="239">
        <v>0</v>
      </c>
      <c r="AK1075" s="240">
        <f t="shared" si="235"/>
        <v>0</v>
      </c>
      <c r="AL1075" s="240">
        <f t="shared" si="236"/>
        <v>0</v>
      </c>
      <c r="AN1075" s="247">
        <v>0</v>
      </c>
      <c r="AO1075" s="247">
        <v>0</v>
      </c>
      <c r="AP1075" s="238">
        <f t="shared" si="237"/>
        <v>0</v>
      </c>
      <c r="AQ1075" s="239">
        <v>0</v>
      </c>
      <c r="AR1075" s="239">
        <v>0</v>
      </c>
      <c r="AS1075" s="239">
        <v>0</v>
      </c>
      <c r="AT1075" s="239">
        <v>0</v>
      </c>
      <c r="AU1075" s="239">
        <v>0</v>
      </c>
      <c r="AV1075" s="239">
        <v>0</v>
      </c>
      <c r="AW1075" s="239">
        <v>0</v>
      </c>
      <c r="AX1075" s="239">
        <v>0</v>
      </c>
      <c r="AY1075" s="239">
        <v>0</v>
      </c>
      <c r="AZ1075" s="239">
        <v>0</v>
      </c>
      <c r="BA1075" s="239">
        <v>0</v>
      </c>
      <c r="BB1075" s="239">
        <v>0</v>
      </c>
      <c r="BC1075" s="240">
        <f t="shared" si="238"/>
        <v>0</v>
      </c>
      <c r="BD1075" s="240">
        <f t="shared" si="239"/>
        <v>0</v>
      </c>
      <c r="BE1075" s="240"/>
      <c r="BF1075" s="247">
        <v>0</v>
      </c>
      <c r="BG1075" s="247">
        <v>0</v>
      </c>
      <c r="BH1075" s="238">
        <f t="shared" si="240"/>
        <v>0</v>
      </c>
      <c r="BI1075" s="239">
        <v>0</v>
      </c>
      <c r="BJ1075" s="239">
        <v>0</v>
      </c>
      <c r="BK1075" s="239">
        <v>0</v>
      </c>
      <c r="BL1075" s="239">
        <v>0</v>
      </c>
      <c r="BM1075" s="239">
        <v>0</v>
      </c>
      <c r="BN1075" s="239">
        <v>0</v>
      </c>
      <c r="BO1075" s="239">
        <v>0</v>
      </c>
      <c r="BP1075" s="239">
        <v>0</v>
      </c>
      <c r="BQ1075" s="239">
        <v>0</v>
      </c>
      <c r="BR1075" s="239">
        <v>0</v>
      </c>
      <c r="BS1075" s="239">
        <v>0</v>
      </c>
      <c r="BT1075" s="239">
        <v>0</v>
      </c>
      <c r="BU1075" s="240">
        <f t="shared" si="241"/>
        <v>0</v>
      </c>
      <c r="BV1075" s="240">
        <f t="shared" si="242"/>
        <v>0</v>
      </c>
      <c r="BW1075" s="240"/>
      <c r="BX1075" s="247">
        <v>0</v>
      </c>
      <c r="BY1075" s="247">
        <v>0</v>
      </c>
      <c r="BZ1075" s="238">
        <f t="shared" si="243"/>
        <v>0</v>
      </c>
      <c r="CA1075" s="239">
        <v>0</v>
      </c>
      <c r="CB1075" s="239">
        <v>0</v>
      </c>
      <c r="CC1075" s="239">
        <v>0</v>
      </c>
      <c r="CD1075" s="239">
        <v>0</v>
      </c>
      <c r="CE1075" s="239">
        <v>0</v>
      </c>
      <c r="CF1075" s="239">
        <v>0</v>
      </c>
      <c r="CG1075" s="239">
        <v>0</v>
      </c>
      <c r="CH1075" s="239">
        <v>0</v>
      </c>
      <c r="CI1075" s="239">
        <v>0</v>
      </c>
      <c r="CJ1075" s="239">
        <v>0</v>
      </c>
      <c r="CK1075" s="239">
        <v>0</v>
      </c>
      <c r="CL1075" s="239">
        <v>0</v>
      </c>
      <c r="CM1075" s="240">
        <f t="shared" si="244"/>
        <v>0</v>
      </c>
      <c r="CN1075" s="240">
        <f t="shared" si="245"/>
        <v>0</v>
      </c>
      <c r="CO1075" s="240"/>
      <c r="CP1075" s="247">
        <v>0</v>
      </c>
      <c r="CQ1075" s="247">
        <v>0</v>
      </c>
      <c r="CR1075" s="238">
        <f t="shared" si="246"/>
        <v>0</v>
      </c>
      <c r="CS1075" s="239">
        <v>0</v>
      </c>
      <c r="CT1075" s="239">
        <v>0</v>
      </c>
      <c r="CU1075" s="239">
        <v>0</v>
      </c>
      <c r="CV1075" s="239">
        <v>0</v>
      </c>
      <c r="CW1075" s="239">
        <v>0</v>
      </c>
      <c r="CX1075" s="239">
        <v>0</v>
      </c>
      <c r="CY1075" s="239">
        <v>0</v>
      </c>
      <c r="CZ1075" s="239">
        <v>0</v>
      </c>
      <c r="DA1075" s="239">
        <v>0</v>
      </c>
      <c r="DB1075" s="239">
        <v>0</v>
      </c>
      <c r="DC1075" s="239">
        <v>0</v>
      </c>
      <c r="DD1075" s="239">
        <v>0</v>
      </c>
      <c r="DE1075" s="240">
        <f t="shared" si="247"/>
        <v>0</v>
      </c>
      <c r="DF1075" s="240">
        <f t="shared" si="248"/>
        <v>0</v>
      </c>
    </row>
    <row r="1076" spans="1:110" ht="14.5" hidden="1" outlineLevel="1" x14ac:dyDescent="0.35">
      <c r="B1076" s="248" t="s">
        <v>389</v>
      </c>
      <c r="C1076" s="238"/>
      <c r="F1076" s="239"/>
      <c r="G1076" s="239"/>
      <c r="H1076" s="239"/>
      <c r="I1076" s="239"/>
      <c r="J1076" s="239"/>
      <c r="K1076" s="239"/>
      <c r="L1076" s="239"/>
      <c r="M1076" s="239"/>
      <c r="N1076" s="239"/>
      <c r="O1076" s="239"/>
      <c r="P1076" s="239"/>
      <c r="Q1076" s="239"/>
      <c r="R1076" s="240"/>
      <c r="S1076" s="240"/>
      <c r="T1076" s="235"/>
      <c r="V1076" s="254">
        <f>SUM(F767:Q767)</f>
        <v>92663.14</v>
      </c>
      <c r="W1076" s="255">
        <f>C1078</f>
        <v>213957.56</v>
      </c>
      <c r="X1076" s="238">
        <f>W1076-V1076</f>
        <v>121294.42</v>
      </c>
      <c r="Y1076" s="239">
        <v>0</v>
      </c>
      <c r="Z1076" s="239">
        <v>0</v>
      </c>
      <c r="AA1076" s="239">
        <v>0</v>
      </c>
      <c r="AB1076" s="239">
        <v>0</v>
      </c>
      <c r="AC1076" s="239">
        <v>0</v>
      </c>
      <c r="AD1076" s="239">
        <v>0</v>
      </c>
      <c r="AE1076" s="239">
        <v>0</v>
      </c>
      <c r="AF1076" s="239">
        <v>0</v>
      </c>
      <c r="AG1076" s="239">
        <v>0</v>
      </c>
      <c r="AH1076" s="239">
        <v>0</v>
      </c>
      <c r="AI1076" s="239">
        <v>0</v>
      </c>
      <c r="AJ1076" s="239">
        <v>0</v>
      </c>
      <c r="AK1076" s="240">
        <f t="shared" ref="AK1076:AK1077" si="251">SUM(Y1076:AJ1076)</f>
        <v>0</v>
      </c>
      <c r="AL1076" s="240">
        <f t="shared" ref="AL1076" si="252">X1076-AK1076</f>
        <v>121294.42</v>
      </c>
      <c r="AN1076" s="254"/>
      <c r="AO1076" s="255"/>
      <c r="AP1076" s="238">
        <f>AL1078</f>
        <v>-121294.41999999993</v>
      </c>
      <c r="AQ1076" s="239">
        <v>0</v>
      </c>
      <c r="AR1076" s="239">
        <v>0</v>
      </c>
      <c r="AS1076" s="239">
        <v>0</v>
      </c>
      <c r="AT1076" s="239">
        <v>0</v>
      </c>
      <c r="AU1076" s="239">
        <v>0</v>
      </c>
      <c r="AV1076" s="239">
        <v>0</v>
      </c>
      <c r="AW1076" s="239">
        <v>0</v>
      </c>
      <c r="AX1076" s="239">
        <v>0</v>
      </c>
      <c r="AY1076" s="239">
        <v>0</v>
      </c>
      <c r="AZ1076" s="239">
        <v>0</v>
      </c>
      <c r="BA1076" s="239">
        <v>0</v>
      </c>
      <c r="BB1076" s="239">
        <v>0</v>
      </c>
      <c r="BC1076" s="240">
        <f t="shared" ref="BC1076:BC1077" si="253">SUM(AQ1076:BB1076)</f>
        <v>0</v>
      </c>
      <c r="BD1076" s="239">
        <f t="shared" ref="BD1076:BD1077" si="254">AP1076-BC1076</f>
        <v>-121294.41999999993</v>
      </c>
      <c r="BE1076" s="240"/>
      <c r="BF1076" s="254"/>
      <c r="BG1076" s="255"/>
      <c r="BH1076" s="238">
        <f>BD1078</f>
        <v>121294.41999999993</v>
      </c>
      <c r="BI1076" s="239">
        <v>0</v>
      </c>
      <c r="BJ1076" s="239">
        <v>0</v>
      </c>
      <c r="BK1076" s="239">
        <v>0</v>
      </c>
      <c r="BL1076" s="239">
        <v>0</v>
      </c>
      <c r="BM1076" s="239">
        <v>0</v>
      </c>
      <c r="BN1076" s="239">
        <v>0</v>
      </c>
      <c r="BO1076" s="239">
        <v>0</v>
      </c>
      <c r="BP1076" s="239">
        <v>0</v>
      </c>
      <c r="BQ1076" s="239">
        <v>0</v>
      </c>
      <c r="BR1076" s="239">
        <v>0</v>
      </c>
      <c r="BS1076" s="239">
        <v>0</v>
      </c>
      <c r="BT1076" s="239">
        <v>0</v>
      </c>
      <c r="BU1076" s="240">
        <f t="shared" ref="BU1076:BU1077" si="255">SUM(BI1076:BT1076)</f>
        <v>0</v>
      </c>
      <c r="BV1076" s="239">
        <f t="shared" ref="BV1076:BV1077" si="256">BH1076-BU1076</f>
        <v>121294.41999999993</v>
      </c>
      <c r="BW1076" s="240"/>
      <c r="BX1076" s="254"/>
      <c r="BY1076" s="255"/>
      <c r="BZ1076" s="238">
        <f>BV1078</f>
        <v>-121294.41999999993</v>
      </c>
      <c r="CA1076" s="239">
        <v>0</v>
      </c>
      <c r="CB1076" s="239">
        <v>0</v>
      </c>
      <c r="CC1076" s="239">
        <v>0</v>
      </c>
      <c r="CD1076" s="239">
        <v>0</v>
      </c>
      <c r="CE1076" s="239">
        <v>0</v>
      </c>
      <c r="CF1076" s="239">
        <v>0</v>
      </c>
      <c r="CG1076" s="239">
        <v>0</v>
      </c>
      <c r="CH1076" s="239">
        <v>0</v>
      </c>
      <c r="CI1076" s="239">
        <v>0</v>
      </c>
      <c r="CJ1076" s="239">
        <v>0</v>
      </c>
      <c r="CK1076" s="239">
        <v>0</v>
      </c>
      <c r="CL1076" s="239">
        <v>0</v>
      </c>
      <c r="CM1076" s="240">
        <f t="shared" ref="CM1076:CM1077" si="257">SUM(CA1076:CL1076)</f>
        <v>0</v>
      </c>
      <c r="CN1076" s="240">
        <f t="shared" ref="CN1076:CN1077" si="258">BZ1076-CM1076</f>
        <v>-121294.41999999993</v>
      </c>
      <c r="CO1076" s="240"/>
      <c r="CP1076" s="254"/>
      <c r="CQ1076" s="255"/>
      <c r="CR1076" s="238">
        <f>CN1078</f>
        <v>121294.41999999981</v>
      </c>
      <c r="CS1076" s="239">
        <v>0</v>
      </c>
      <c r="CT1076" s="239">
        <v>0</v>
      </c>
      <c r="CU1076" s="239">
        <v>0</v>
      </c>
      <c r="CV1076" s="239">
        <v>0</v>
      </c>
      <c r="CW1076" s="239">
        <v>0</v>
      </c>
      <c r="CX1076" s="239">
        <v>0</v>
      </c>
      <c r="CY1076" s="239">
        <v>0</v>
      </c>
      <c r="CZ1076" s="239">
        <v>0</v>
      </c>
      <c r="DA1076" s="239">
        <v>0</v>
      </c>
      <c r="DB1076" s="239">
        <v>0</v>
      </c>
      <c r="DC1076" s="239">
        <v>0</v>
      </c>
      <c r="DD1076" s="239">
        <v>0</v>
      </c>
      <c r="DE1076" s="240">
        <f t="shared" ref="DE1076:DE1077" si="259">SUM(CS1076:DD1076)</f>
        <v>0</v>
      </c>
      <c r="DF1076" s="240">
        <f t="shared" ref="DF1076:DF1077" si="260">CR1076-DE1076</f>
        <v>121294.41999999981</v>
      </c>
    </row>
    <row r="1077" spans="1:110" ht="14.5" hidden="1" outlineLevel="1" x14ac:dyDescent="0.35">
      <c r="B1077" s="248" t="s">
        <v>333</v>
      </c>
      <c r="C1077" s="238"/>
      <c r="F1077" s="239">
        <v>0</v>
      </c>
      <c r="G1077" s="239">
        <v>0</v>
      </c>
      <c r="H1077" s="239">
        <v>0</v>
      </c>
      <c r="I1077" s="239">
        <v>0</v>
      </c>
      <c r="J1077" s="239">
        <v>0</v>
      </c>
      <c r="K1077" s="239">
        <v>0</v>
      </c>
      <c r="L1077" s="239">
        <v>0</v>
      </c>
      <c r="M1077" s="239">
        <v>0</v>
      </c>
      <c r="N1077" s="239">
        <v>0</v>
      </c>
      <c r="O1077" s="239">
        <v>0</v>
      </c>
      <c r="P1077" s="239">
        <v>0</v>
      </c>
      <c r="Q1077" s="239">
        <v>0</v>
      </c>
      <c r="R1077" s="240">
        <f>SUM(F1077:Q1077)</f>
        <v>0</v>
      </c>
      <c r="S1077" s="240">
        <f>C1077-R1077</f>
        <v>0</v>
      </c>
      <c r="T1077" s="235"/>
      <c r="V1077" s="256"/>
      <c r="W1077" s="256"/>
      <c r="X1077" s="257">
        <f>T304-SUM(X1049:X1075)</f>
        <v>0</v>
      </c>
      <c r="Y1077" s="239">
        <v>0</v>
      </c>
      <c r="Z1077" s="239">
        <v>0</v>
      </c>
      <c r="AA1077" s="239">
        <v>0</v>
      </c>
      <c r="AB1077" s="239">
        <v>0</v>
      </c>
      <c r="AC1077" s="239">
        <v>0</v>
      </c>
      <c r="AD1077" s="239">
        <v>0</v>
      </c>
      <c r="AE1077" s="239">
        <v>0</v>
      </c>
      <c r="AF1077" s="239">
        <v>0</v>
      </c>
      <c r="AG1077" s="239">
        <v>0</v>
      </c>
      <c r="AH1077" s="239">
        <v>0</v>
      </c>
      <c r="AI1077" s="239">
        <v>0</v>
      </c>
      <c r="AJ1077" s="239">
        <v>0</v>
      </c>
      <c r="AK1077" s="240">
        <f t="shared" si="251"/>
        <v>0</v>
      </c>
      <c r="AL1077" s="240">
        <f>X1077-AK1077</f>
        <v>0</v>
      </c>
      <c r="AN1077" s="256"/>
      <c r="AO1077" s="256"/>
      <c r="AP1077" s="257">
        <f>AL304-SUM(AP1049:AP1075)</f>
        <v>0</v>
      </c>
      <c r="AQ1077" s="239">
        <v>0</v>
      </c>
      <c r="AR1077" s="239">
        <v>0</v>
      </c>
      <c r="AS1077" s="239">
        <v>0</v>
      </c>
      <c r="AT1077" s="239">
        <v>0</v>
      </c>
      <c r="AU1077" s="239">
        <v>0</v>
      </c>
      <c r="AV1077" s="239">
        <v>0</v>
      </c>
      <c r="AW1077" s="239">
        <v>0</v>
      </c>
      <c r="AX1077" s="239">
        <v>0</v>
      </c>
      <c r="AY1077" s="239">
        <v>0</v>
      </c>
      <c r="AZ1077" s="239">
        <v>0</v>
      </c>
      <c r="BA1077" s="239">
        <v>0</v>
      </c>
      <c r="BB1077" s="239">
        <v>0</v>
      </c>
      <c r="BC1077" s="240">
        <f t="shared" si="253"/>
        <v>0</v>
      </c>
      <c r="BD1077" s="239">
        <f t="shared" si="254"/>
        <v>0</v>
      </c>
      <c r="BE1077" s="240"/>
      <c r="BF1077" s="256"/>
      <c r="BG1077" s="256"/>
      <c r="BH1077" s="257">
        <f>BD304-SUM(BH1049:BH1075)</f>
        <v>0</v>
      </c>
      <c r="BI1077" s="239">
        <v>0</v>
      </c>
      <c r="BJ1077" s="239">
        <v>0</v>
      </c>
      <c r="BK1077" s="239">
        <v>0</v>
      </c>
      <c r="BL1077" s="239">
        <v>0</v>
      </c>
      <c r="BM1077" s="239">
        <v>0</v>
      </c>
      <c r="BN1077" s="239">
        <v>0</v>
      </c>
      <c r="BO1077" s="239">
        <v>0</v>
      </c>
      <c r="BP1077" s="239">
        <v>0</v>
      </c>
      <c r="BQ1077" s="239">
        <v>0</v>
      </c>
      <c r="BR1077" s="239">
        <v>0</v>
      </c>
      <c r="BS1077" s="239">
        <v>0</v>
      </c>
      <c r="BT1077" s="239">
        <v>0</v>
      </c>
      <c r="BU1077" s="240">
        <f t="shared" si="255"/>
        <v>0</v>
      </c>
      <c r="BV1077" s="239">
        <f t="shared" si="256"/>
        <v>0</v>
      </c>
      <c r="BW1077" s="240"/>
      <c r="BX1077" s="256"/>
      <c r="BY1077" s="256"/>
      <c r="BZ1077" s="257">
        <f>BV304-SUM(BZ1049:BZ1075)</f>
        <v>0</v>
      </c>
      <c r="CA1077" s="239">
        <v>0</v>
      </c>
      <c r="CB1077" s="239">
        <v>0</v>
      </c>
      <c r="CC1077" s="239">
        <v>0</v>
      </c>
      <c r="CD1077" s="239">
        <v>0</v>
      </c>
      <c r="CE1077" s="239">
        <v>0</v>
      </c>
      <c r="CF1077" s="239">
        <v>0</v>
      </c>
      <c r="CG1077" s="239">
        <v>0</v>
      </c>
      <c r="CH1077" s="239">
        <v>0</v>
      </c>
      <c r="CI1077" s="239">
        <v>0</v>
      </c>
      <c r="CJ1077" s="239">
        <v>0</v>
      </c>
      <c r="CK1077" s="239">
        <v>0</v>
      </c>
      <c r="CL1077" s="239">
        <v>0</v>
      </c>
      <c r="CM1077" s="240">
        <f t="shared" si="257"/>
        <v>0</v>
      </c>
      <c r="CN1077" s="240">
        <f t="shared" si="258"/>
        <v>0</v>
      </c>
      <c r="CO1077" s="240"/>
      <c r="CP1077" s="256"/>
      <c r="CQ1077" s="256"/>
      <c r="CR1077" s="257">
        <f>CN304-SUM(CR1049:CR1075)</f>
        <v>0</v>
      </c>
      <c r="CS1077" s="239">
        <v>0</v>
      </c>
      <c r="CT1077" s="239">
        <v>0</v>
      </c>
      <c r="CU1077" s="239">
        <v>0</v>
      </c>
      <c r="CV1077" s="239">
        <v>0</v>
      </c>
      <c r="CW1077" s="239">
        <v>0</v>
      </c>
      <c r="CX1077" s="239">
        <v>0</v>
      </c>
      <c r="CY1077" s="239">
        <v>0</v>
      </c>
      <c r="CZ1077" s="239">
        <v>0</v>
      </c>
      <c r="DA1077" s="239">
        <v>0</v>
      </c>
      <c r="DB1077" s="239">
        <v>0</v>
      </c>
      <c r="DC1077" s="239">
        <v>0</v>
      </c>
      <c r="DD1077" s="239">
        <v>0</v>
      </c>
      <c r="DE1077" s="240">
        <f t="shared" si="259"/>
        <v>0</v>
      </c>
      <c r="DF1077" s="240">
        <f t="shared" si="260"/>
        <v>0</v>
      </c>
    </row>
    <row r="1078" spans="1:110" ht="13" hidden="1" outlineLevel="1" x14ac:dyDescent="0.3">
      <c r="B1078" s="258" t="s">
        <v>334</v>
      </c>
      <c r="C1078" s="259">
        <f t="shared" ref="C1078:Q1078" si="261">SUM(C1049:C1077)</f>
        <v>213957.56</v>
      </c>
      <c r="D1078" s="259"/>
      <c r="E1078" s="259">
        <f>SUMIF($F$8:$Q$8,"actual",F1078:Q1078)-SUMIF(F$8:Q$8,"actual",F$765:Q$765)</f>
        <v>53300.530000000006</v>
      </c>
      <c r="F1078" s="260">
        <f t="shared" si="261"/>
        <v>0</v>
      </c>
      <c r="G1078" s="260">
        <f t="shared" si="261"/>
        <v>0</v>
      </c>
      <c r="H1078" s="260">
        <f t="shared" si="261"/>
        <v>0</v>
      </c>
      <c r="I1078" s="260">
        <f t="shared" si="261"/>
        <v>0</v>
      </c>
      <c r="J1078" s="260">
        <f t="shared" si="261"/>
        <v>0</v>
      </c>
      <c r="K1078" s="260">
        <f t="shared" si="261"/>
        <v>0</v>
      </c>
      <c r="L1078" s="260">
        <f t="shared" si="261"/>
        <v>0</v>
      </c>
      <c r="M1078" s="260">
        <f t="shared" si="261"/>
        <v>0</v>
      </c>
      <c r="N1078" s="260">
        <f t="shared" si="261"/>
        <v>0</v>
      </c>
      <c r="O1078" s="260">
        <f t="shared" si="261"/>
        <v>0</v>
      </c>
      <c r="P1078" s="260">
        <f t="shared" si="261"/>
        <v>0</v>
      </c>
      <c r="Q1078" s="260">
        <f t="shared" si="261"/>
        <v>0</v>
      </c>
      <c r="R1078" s="260">
        <f t="shared" si="250"/>
        <v>0</v>
      </c>
      <c r="S1078" s="240">
        <f>SUM(S1049:S1077)</f>
        <v>0</v>
      </c>
      <c r="T1078" s="258"/>
      <c r="V1078" s="259">
        <f t="shared" ref="V1078:AJ1078" si="262">SUM(V1049:V1077)</f>
        <v>5560417.0724430094</v>
      </c>
      <c r="W1078" s="259">
        <f t="shared" si="262"/>
        <v>6815676.643716922</v>
      </c>
      <c r="X1078" s="260">
        <f t="shared" si="262"/>
        <v>1255259.5712739124</v>
      </c>
      <c r="Y1078" s="260">
        <f t="shared" si="262"/>
        <v>560089.89537391253</v>
      </c>
      <c r="Z1078" s="260">
        <f t="shared" si="262"/>
        <v>121986.92544999994</v>
      </c>
      <c r="AA1078" s="260">
        <f t="shared" si="262"/>
        <v>0</v>
      </c>
      <c r="AB1078" s="260">
        <f t="shared" si="262"/>
        <v>353749.71919999993</v>
      </c>
      <c r="AC1078" s="260">
        <f t="shared" si="262"/>
        <v>29591.966249999998</v>
      </c>
      <c r="AD1078" s="260">
        <f t="shared" si="262"/>
        <v>68546.645000000019</v>
      </c>
      <c r="AE1078" s="260">
        <f t="shared" si="262"/>
        <v>0</v>
      </c>
      <c r="AF1078" s="260">
        <f t="shared" si="262"/>
        <v>0</v>
      </c>
      <c r="AG1078" s="260">
        <f t="shared" si="262"/>
        <v>0</v>
      </c>
      <c r="AH1078" s="260">
        <f t="shared" si="262"/>
        <v>0</v>
      </c>
      <c r="AI1078" s="260">
        <f t="shared" si="262"/>
        <v>0</v>
      </c>
      <c r="AJ1078" s="260">
        <f t="shared" si="262"/>
        <v>0</v>
      </c>
      <c r="AK1078" s="260">
        <f t="shared" si="235"/>
        <v>1133965.1512739125</v>
      </c>
      <c r="AL1078" s="240">
        <f t="shared" si="236"/>
        <v>-121294.41999999993</v>
      </c>
      <c r="AN1078" s="259">
        <f t="shared" ref="AN1078:BB1078" si="263">SUM(AN1049:AN1077)</f>
        <v>7477625.2383989822</v>
      </c>
      <c r="AO1078" s="259">
        <f t="shared" si="263"/>
        <v>8450588.675088102</v>
      </c>
      <c r="AP1078" s="260">
        <f t="shared" si="263"/>
        <v>851669.01668912009</v>
      </c>
      <c r="AQ1078" s="260">
        <f t="shared" si="263"/>
        <v>659166.03393711336</v>
      </c>
      <c r="AR1078" s="260">
        <f t="shared" si="263"/>
        <v>112684.13887600333</v>
      </c>
      <c r="AS1078" s="260">
        <f t="shared" si="263"/>
        <v>0</v>
      </c>
      <c r="AT1078" s="260">
        <f t="shared" si="263"/>
        <v>75295.118123878317</v>
      </c>
      <c r="AU1078" s="260">
        <f t="shared" si="263"/>
        <v>37389.020752125005</v>
      </c>
      <c r="AV1078" s="260">
        <f t="shared" si="263"/>
        <v>88429.125</v>
      </c>
      <c r="AW1078" s="260">
        <f t="shared" si="263"/>
        <v>0</v>
      </c>
      <c r="AX1078" s="260">
        <f t="shared" si="263"/>
        <v>0</v>
      </c>
      <c r="AY1078" s="260">
        <f t="shared" si="263"/>
        <v>0</v>
      </c>
      <c r="AZ1078" s="260">
        <f t="shared" si="263"/>
        <v>0</v>
      </c>
      <c r="BA1078" s="260">
        <f t="shared" si="263"/>
        <v>0</v>
      </c>
      <c r="BB1078" s="260">
        <f t="shared" si="263"/>
        <v>0</v>
      </c>
      <c r="BC1078" s="260">
        <f t="shared" si="238"/>
        <v>972963.43668912002</v>
      </c>
      <c r="BD1078" s="260">
        <f t="shared" si="239"/>
        <v>121294.41999999993</v>
      </c>
      <c r="BE1078" s="240"/>
      <c r="BF1078" s="259">
        <f>SUM(BF1049:BF1077)</f>
        <v>7920031.3881273726</v>
      </c>
      <c r="BG1078" s="259">
        <f>SUM(BG1049:BG1077)</f>
        <v>8871107.0694659874</v>
      </c>
      <c r="BH1078" s="240">
        <f>SUM(BH1049:BH1077)</f>
        <v>1072370.1013386145</v>
      </c>
      <c r="BI1078" s="240">
        <f>SUM(BI1049:BI1077)</f>
        <v>573489.10876906104</v>
      </c>
      <c r="BJ1078" s="240">
        <f t="shared" ref="BJ1078:BT1078" si="264">SUM(BJ1049:BJ1077)</f>
        <v>143160.94843100317</v>
      </c>
      <c r="BK1078" s="240">
        <f t="shared" si="264"/>
        <v>0</v>
      </c>
      <c r="BL1078" s="240">
        <f t="shared" si="264"/>
        <v>104064.40659995226</v>
      </c>
      <c r="BM1078" s="240">
        <f t="shared" si="264"/>
        <v>39096.541831050905</v>
      </c>
      <c r="BN1078" s="240">
        <f t="shared" si="264"/>
        <v>91264.675707547169</v>
      </c>
      <c r="BO1078" s="240">
        <f t="shared" si="264"/>
        <v>0</v>
      </c>
      <c r="BP1078" s="240">
        <f t="shared" si="264"/>
        <v>0</v>
      </c>
      <c r="BQ1078" s="240">
        <f t="shared" si="264"/>
        <v>0</v>
      </c>
      <c r="BR1078" s="240">
        <f t="shared" si="264"/>
        <v>0</v>
      </c>
      <c r="BS1078" s="240">
        <f t="shared" si="264"/>
        <v>0</v>
      </c>
      <c r="BT1078" s="240">
        <f t="shared" si="264"/>
        <v>0</v>
      </c>
      <c r="BU1078" s="240">
        <f>SUM(BI1078:BT1078)</f>
        <v>951075.68133861455</v>
      </c>
      <c r="BV1078" s="240">
        <f>BU1078-BH1078</f>
        <v>-121294.41999999993</v>
      </c>
      <c r="BW1078" s="240"/>
      <c r="BX1078" s="259">
        <f>SUM(BX1049:BX1077)</f>
        <v>8173054.2279793695</v>
      </c>
      <c r="BY1078" s="259">
        <f>SUM(BY1049:BY1077)</f>
        <v>9098194.6233112458</v>
      </c>
      <c r="BZ1078" s="259">
        <f>SUM(BZ1049:BZ1077)</f>
        <v>803845.97533187363</v>
      </c>
      <c r="CA1078" s="240">
        <f>SUM(CA1049:CA1077)</f>
        <v>562080.4666320011</v>
      </c>
      <c r="CB1078" s="240">
        <f t="shared" ref="CB1078:CL1078" si="265">SUM(CB1049:CB1077)</f>
        <v>134943.35114238903</v>
      </c>
      <c r="CC1078" s="240">
        <f t="shared" si="265"/>
        <v>0</v>
      </c>
      <c r="CD1078" s="240">
        <f t="shared" si="265"/>
        <v>93978.792596786065</v>
      </c>
      <c r="CE1078" s="240">
        <f t="shared" si="265"/>
        <v>40964.558545602973</v>
      </c>
      <c r="CF1078" s="240">
        <f t="shared" si="265"/>
        <v>93173.226415094352</v>
      </c>
      <c r="CG1078" s="240">
        <f t="shared" si="265"/>
        <v>0</v>
      </c>
      <c r="CH1078" s="240">
        <f t="shared" si="265"/>
        <v>0</v>
      </c>
      <c r="CI1078" s="240">
        <f t="shared" si="265"/>
        <v>0</v>
      </c>
      <c r="CJ1078" s="240">
        <f t="shared" si="265"/>
        <v>0</v>
      </c>
      <c r="CK1078" s="240">
        <f t="shared" si="265"/>
        <v>0</v>
      </c>
      <c r="CL1078" s="240">
        <f t="shared" si="265"/>
        <v>0</v>
      </c>
      <c r="CM1078" s="260">
        <f t="shared" si="244"/>
        <v>925140.39533187344</v>
      </c>
      <c r="CN1078" s="240">
        <f t="shared" si="245"/>
        <v>121294.41999999981</v>
      </c>
      <c r="CO1078" s="240"/>
      <c r="CP1078" s="259">
        <f>SUM(CP1049:CP1077)</f>
        <v>8323574.3200399848</v>
      </c>
      <c r="CQ1078" s="259">
        <f>SUM(CQ1049:CQ1077)</f>
        <v>9259430.5829786416</v>
      </c>
      <c r="CR1078" s="259">
        <f>SUM(CR1049:CR1077)</f>
        <v>1057150.6829386586</v>
      </c>
      <c r="CS1078" s="240">
        <f>SUM(CS1049:CS1077)</f>
        <v>570231.78756750003</v>
      </c>
      <c r="CT1078" s="240">
        <f t="shared" ref="CT1078:DD1078" si="266">SUM(CT1049:CT1077)</f>
        <v>135375.89688369262</v>
      </c>
      <c r="CU1078" s="240">
        <f t="shared" si="266"/>
        <v>0</v>
      </c>
      <c r="CV1078" s="240">
        <f t="shared" si="266"/>
        <v>93684.156825445811</v>
      </c>
      <c r="CW1078" s="240">
        <f t="shared" si="266"/>
        <v>41691.740058246818</v>
      </c>
      <c r="CX1078" s="240">
        <f t="shared" si="266"/>
        <v>94872.681603773584</v>
      </c>
      <c r="CY1078" s="240">
        <f t="shared" si="266"/>
        <v>0</v>
      </c>
      <c r="CZ1078" s="240">
        <f t="shared" si="266"/>
        <v>0</v>
      </c>
      <c r="DA1078" s="240">
        <f t="shared" si="266"/>
        <v>0</v>
      </c>
      <c r="DB1078" s="240">
        <f t="shared" si="266"/>
        <v>0</v>
      </c>
      <c r="DC1078" s="240">
        <f t="shared" si="266"/>
        <v>0</v>
      </c>
      <c r="DD1078" s="240">
        <f t="shared" si="266"/>
        <v>0</v>
      </c>
      <c r="DE1078" s="260">
        <f t="shared" si="247"/>
        <v>935856.26293865882</v>
      </c>
      <c r="DF1078" s="240">
        <f t="shared" si="248"/>
        <v>-121294.41999999981</v>
      </c>
    </row>
    <row r="1079" spans="1:110" ht="3.75" hidden="1" customHeight="1" outlineLevel="1" x14ac:dyDescent="0.3">
      <c r="A1079" s="138"/>
      <c r="B1079" s="117"/>
      <c r="C1079" s="117"/>
      <c r="D1079" s="117"/>
      <c r="E1079" s="117"/>
      <c r="F1079" s="261"/>
      <c r="G1079" s="179"/>
      <c r="H1079" s="179"/>
      <c r="I1079" s="179"/>
      <c r="J1079" s="179"/>
      <c r="K1079" s="179"/>
      <c r="L1079" s="117"/>
      <c r="M1079" s="117"/>
      <c r="N1079" s="117"/>
      <c r="O1079" s="117"/>
      <c r="P1079" s="117"/>
      <c r="Q1079" s="117"/>
      <c r="R1079" s="117"/>
      <c r="S1079" s="117"/>
    </row>
    <row r="1080" spans="1:110" ht="12.75" hidden="1" customHeight="1" outlineLevel="1" x14ac:dyDescent="0.3">
      <c r="A1080" s="138"/>
      <c r="B1080" s="117"/>
      <c r="C1080" s="117"/>
      <c r="D1080" s="117"/>
      <c r="E1080" s="117"/>
      <c r="F1080" s="261"/>
      <c r="G1080" s="179"/>
      <c r="H1080" s="179"/>
      <c r="I1080" s="179"/>
      <c r="J1080" s="179"/>
      <c r="K1080" s="179"/>
      <c r="L1080" s="117"/>
      <c r="M1080" s="117"/>
      <c r="N1080" s="117"/>
      <c r="O1080" s="117"/>
      <c r="P1080" s="117"/>
      <c r="Q1080" s="117"/>
      <c r="R1080" s="117"/>
      <c r="S1080" s="117"/>
      <c r="X1080" s="262">
        <v>0</v>
      </c>
      <c r="AO1080" s="65" t="s">
        <v>335</v>
      </c>
      <c r="AP1080" s="262">
        <v>0</v>
      </c>
      <c r="BH1080" s="262">
        <v>0</v>
      </c>
      <c r="BZ1080" s="262">
        <v>0</v>
      </c>
      <c r="CR1080" s="262">
        <v>0</v>
      </c>
    </row>
    <row r="1081" spans="1:110" ht="12.75" hidden="1" customHeight="1" outlineLevel="1" x14ac:dyDescent="0.3">
      <c r="A1081" s="138"/>
      <c r="B1081" s="117"/>
      <c r="C1081" s="117"/>
      <c r="D1081" s="117"/>
      <c r="E1081" s="117"/>
      <c r="F1081" s="261"/>
      <c r="G1081" s="179"/>
      <c r="H1081" s="179"/>
      <c r="I1081" s="179"/>
      <c r="J1081" s="179"/>
      <c r="K1081" s="179"/>
      <c r="L1081" s="117"/>
      <c r="M1081" s="117"/>
      <c r="N1081" s="117"/>
      <c r="O1081" s="117"/>
      <c r="P1081" s="117"/>
      <c r="Q1081" s="117"/>
      <c r="R1081" s="117"/>
      <c r="S1081" s="117"/>
    </row>
    <row r="1082" spans="1:110" ht="12.75" hidden="1" customHeight="1" outlineLevel="1" x14ac:dyDescent="0.3">
      <c r="A1082" s="138"/>
      <c r="B1082" s="117"/>
      <c r="C1082" s="117"/>
      <c r="D1082" s="117"/>
      <c r="E1082" s="117"/>
      <c r="F1082" s="261"/>
      <c r="G1082" s="179"/>
      <c r="H1082" s="179"/>
      <c r="I1082" s="179"/>
      <c r="J1082" s="179"/>
      <c r="K1082" s="179"/>
      <c r="L1082" s="117"/>
      <c r="M1082" s="117"/>
      <c r="N1082" s="117"/>
      <c r="O1082" s="117"/>
      <c r="P1082" s="117"/>
      <c r="Q1082" s="117"/>
      <c r="R1082" s="117"/>
      <c r="S1082" s="117"/>
    </row>
    <row r="1083" spans="1:110" ht="14.5" hidden="1" outlineLevel="1" x14ac:dyDescent="0.35">
      <c r="B1083" s="231" t="s">
        <v>336</v>
      </c>
      <c r="C1083" s="233" t="s">
        <v>328</v>
      </c>
      <c r="D1083" s="232"/>
      <c r="E1083" s="232" t="s">
        <v>329</v>
      </c>
      <c r="F1083" s="234" t="s">
        <v>330</v>
      </c>
      <c r="G1083" s="234"/>
      <c r="H1083" s="234"/>
      <c r="I1083" s="234"/>
      <c r="J1083" s="117"/>
      <c r="K1083" s="117"/>
      <c r="L1083" s="117"/>
      <c r="M1083" s="117"/>
      <c r="N1083" s="117"/>
      <c r="O1083" s="117"/>
      <c r="P1083" s="117"/>
      <c r="Q1083" s="117"/>
      <c r="R1083" s="124"/>
      <c r="S1083" s="124"/>
      <c r="V1083" s="232" t="s">
        <v>331</v>
      </c>
      <c r="W1083" s="232" t="s">
        <v>58</v>
      </c>
      <c r="X1083" s="232" t="s">
        <v>332</v>
      </c>
      <c r="AK1083" s="124"/>
      <c r="AL1083" s="124"/>
      <c r="AN1083" s="232" t="s">
        <v>331</v>
      </c>
      <c r="AO1083" s="232" t="s">
        <v>58</v>
      </c>
      <c r="AP1083" s="232" t="s">
        <v>332</v>
      </c>
      <c r="BC1083" s="124"/>
      <c r="BD1083" s="124"/>
      <c r="BE1083" s="124"/>
      <c r="BF1083" s="232" t="s">
        <v>331</v>
      </c>
      <c r="BG1083" s="232" t="s">
        <v>58</v>
      </c>
      <c r="BH1083" s="232" t="s">
        <v>332</v>
      </c>
      <c r="BU1083" s="124"/>
      <c r="BV1083" s="124"/>
      <c r="BX1083" s="232" t="s">
        <v>331</v>
      </c>
      <c r="BY1083" s="232" t="s">
        <v>58</v>
      </c>
      <c r="BZ1083" s="232" t="s">
        <v>332</v>
      </c>
      <c r="CM1083" s="124"/>
      <c r="CN1083" s="124"/>
      <c r="CP1083" s="232" t="s">
        <v>331</v>
      </c>
      <c r="CQ1083" s="232" t="s">
        <v>58</v>
      </c>
      <c r="CR1083" s="232" t="s">
        <v>332</v>
      </c>
      <c r="DE1083" s="124"/>
      <c r="DF1083" s="124"/>
    </row>
    <row r="1084" spans="1:110" ht="14.5" hidden="1" outlineLevel="1" x14ac:dyDescent="0.35">
      <c r="B1084" s="263" t="s">
        <v>237</v>
      </c>
      <c r="C1084" s="236">
        <v>415.38</v>
      </c>
      <c r="D1084" s="264"/>
      <c r="E1084" s="238"/>
      <c r="F1084" s="240">
        <v>0</v>
      </c>
      <c r="G1084" s="240">
        <v>0</v>
      </c>
      <c r="H1084" s="240">
        <v>0</v>
      </c>
      <c r="I1084" s="240">
        <v>0</v>
      </c>
      <c r="J1084" s="240">
        <v>0</v>
      </c>
      <c r="K1084" s="240">
        <v>0</v>
      </c>
      <c r="L1084" s="240">
        <v>0</v>
      </c>
      <c r="M1084" s="240">
        <v>0</v>
      </c>
      <c r="N1084" s="240">
        <v>0</v>
      </c>
      <c r="O1084" s="240">
        <v>0</v>
      </c>
      <c r="P1084" s="240">
        <v>0</v>
      </c>
      <c r="Q1084" s="240">
        <v>0</v>
      </c>
      <c r="R1084" s="240">
        <f t="shared" ref="R1084:R1104" si="267">SUM(F1084:Q1084)</f>
        <v>0</v>
      </c>
      <c r="S1084" s="240">
        <f t="shared" ref="S1084:S1101" si="268">E1084-R1084</f>
        <v>0</v>
      </c>
      <c r="V1084" s="245">
        <f>SUM('CASH FLOW-MSA-SA'!F616:Q616)</f>
        <v>54238.54</v>
      </c>
      <c r="W1084" s="245">
        <v>54238.54</v>
      </c>
      <c r="X1084" s="265">
        <f t="shared" ref="X1084:X1101" si="269">W1084-V1084</f>
        <v>0</v>
      </c>
      <c r="Y1084" s="240">
        <v>0</v>
      </c>
      <c r="Z1084" s="240">
        <v>0</v>
      </c>
      <c r="AA1084" s="240">
        <v>0</v>
      </c>
      <c r="AB1084" s="240">
        <v>0</v>
      </c>
      <c r="AC1084" s="240">
        <v>0</v>
      </c>
      <c r="AD1084" s="240">
        <v>0</v>
      </c>
      <c r="AE1084" s="240">
        <v>0</v>
      </c>
      <c r="AF1084" s="240">
        <v>0</v>
      </c>
      <c r="AG1084" s="240">
        <v>0</v>
      </c>
      <c r="AH1084" s="240">
        <v>0</v>
      </c>
      <c r="AI1084" s="240">
        <v>0</v>
      </c>
      <c r="AJ1084" s="240">
        <v>0</v>
      </c>
      <c r="AK1084" s="240">
        <f t="shared" ref="AK1084:AK1101" si="270">SUM(Y1084:AJ1084)</f>
        <v>0</v>
      </c>
      <c r="AL1084" s="240">
        <f t="shared" ref="AL1084:AL1104" si="271">AK1084-X1084</f>
        <v>0</v>
      </c>
      <c r="AN1084" s="236">
        <f>SUM('CASH FLOW-MSA-SA'!Y616:AJ616)</f>
        <v>79027.410672000013</v>
      </c>
      <c r="AO1084" s="236">
        <v>79027.410672000013</v>
      </c>
      <c r="AP1084" s="265">
        <f t="shared" ref="AP1084:AP1101" si="272">AO1084-AN1084</f>
        <v>0</v>
      </c>
      <c r="AQ1084" s="239">
        <v>0</v>
      </c>
      <c r="AR1084" s="239">
        <v>0</v>
      </c>
      <c r="AS1084" s="239">
        <v>0</v>
      </c>
      <c r="AT1084" s="239">
        <v>0</v>
      </c>
      <c r="AU1084" s="239">
        <v>0</v>
      </c>
      <c r="AV1084" s="239">
        <v>0</v>
      </c>
      <c r="AW1084" s="239">
        <v>0</v>
      </c>
      <c r="AX1084" s="239">
        <v>0</v>
      </c>
      <c r="AY1084" s="239">
        <v>0</v>
      </c>
      <c r="AZ1084" s="239">
        <v>0</v>
      </c>
      <c r="BA1084" s="239">
        <v>0</v>
      </c>
      <c r="BB1084" s="239">
        <v>0</v>
      </c>
      <c r="BC1084" s="240">
        <f t="shared" ref="BC1084:BC1101" si="273">SUM(AQ1084:BB1084)</f>
        <v>0</v>
      </c>
      <c r="BD1084" s="240">
        <f t="shared" ref="BD1084:BD1104" si="274">BC1084-AP1084</f>
        <v>0</v>
      </c>
      <c r="BE1084" s="240"/>
      <c r="BF1084" s="236">
        <f>SUM('CASH FLOW-MSA-SA'!AQ616:BB616)</f>
        <v>74552.78</v>
      </c>
      <c r="BG1084" s="236">
        <v>74552.78</v>
      </c>
      <c r="BH1084" s="265">
        <f t="shared" ref="BH1084:BH1101" si="275">BG1084-BF1084</f>
        <v>0</v>
      </c>
      <c r="BI1084" s="239">
        <v>0</v>
      </c>
      <c r="BJ1084" s="239">
        <v>0</v>
      </c>
      <c r="BK1084" s="239">
        <v>0</v>
      </c>
      <c r="BL1084" s="239">
        <v>0</v>
      </c>
      <c r="BM1084" s="239">
        <v>0</v>
      </c>
      <c r="BN1084" s="239">
        <v>0</v>
      </c>
      <c r="BO1084" s="239">
        <v>0</v>
      </c>
      <c r="BP1084" s="239">
        <v>0</v>
      </c>
      <c r="BQ1084" s="239">
        <v>0</v>
      </c>
      <c r="BR1084" s="239">
        <v>0</v>
      </c>
      <c r="BS1084" s="239">
        <v>0</v>
      </c>
      <c r="BT1084" s="239">
        <v>0</v>
      </c>
      <c r="BU1084" s="240">
        <f t="shared" ref="BU1084:BU1101" si="276">SUM(BI1084:BT1084)</f>
        <v>0</v>
      </c>
      <c r="BV1084" s="240">
        <f t="shared" ref="BV1084:BV1104" si="277">BU1084-BH1084</f>
        <v>0</v>
      </c>
      <c r="BW1084" s="240"/>
      <c r="BX1084" s="236">
        <f>SUM('CASH FLOW-MSA-SA'!BI616:BT616)</f>
        <v>76389.013999999996</v>
      </c>
      <c r="BY1084" s="236">
        <v>76389.013999999996</v>
      </c>
      <c r="BZ1084" s="265">
        <f t="shared" ref="BZ1084:BZ1101" si="278">BY1084-BX1084</f>
        <v>0</v>
      </c>
      <c r="CA1084" s="239">
        <v>0</v>
      </c>
      <c r="CB1084" s="239">
        <v>0</v>
      </c>
      <c r="CC1084" s="239">
        <v>0</v>
      </c>
      <c r="CD1084" s="239">
        <v>0</v>
      </c>
      <c r="CE1084" s="239">
        <v>0</v>
      </c>
      <c r="CF1084" s="239">
        <v>0</v>
      </c>
      <c r="CG1084" s="239">
        <v>0</v>
      </c>
      <c r="CH1084" s="239">
        <v>0</v>
      </c>
      <c r="CI1084" s="239">
        <v>0</v>
      </c>
      <c r="CJ1084" s="239">
        <v>0</v>
      </c>
      <c r="CK1084" s="239">
        <v>0</v>
      </c>
      <c r="CL1084" s="239">
        <v>0</v>
      </c>
      <c r="CM1084" s="240">
        <f t="shared" ref="CM1084:CM1101" si="279">SUM(CA1084:CL1084)</f>
        <v>0</v>
      </c>
      <c r="CN1084" s="240">
        <f t="shared" ref="CN1084:CN1104" si="280">CM1084-BZ1084</f>
        <v>0</v>
      </c>
      <c r="CO1084" s="240"/>
      <c r="CP1084" s="236">
        <f>SUM('CASH FLOW-MSA-SA'!CA616:CL616)</f>
        <v>77745.032000000007</v>
      </c>
      <c r="CQ1084" s="236">
        <v>77745.031999999992</v>
      </c>
      <c r="CR1084" s="265">
        <f t="shared" ref="CR1084:CR1101" si="281">CQ1084-CP1084</f>
        <v>0</v>
      </c>
      <c r="CS1084" s="239">
        <v>0</v>
      </c>
      <c r="CT1084" s="239">
        <v>0</v>
      </c>
      <c r="CU1084" s="239">
        <v>0</v>
      </c>
      <c r="CV1084" s="239">
        <v>0</v>
      </c>
      <c r="CW1084" s="239">
        <v>0</v>
      </c>
      <c r="CX1084" s="239">
        <v>0</v>
      </c>
      <c r="CY1084" s="239">
        <v>0</v>
      </c>
      <c r="CZ1084" s="239">
        <v>0</v>
      </c>
      <c r="DA1084" s="239">
        <v>0</v>
      </c>
      <c r="DB1084" s="239">
        <v>0</v>
      </c>
      <c r="DC1084" s="239">
        <v>0</v>
      </c>
      <c r="DD1084" s="239">
        <v>0</v>
      </c>
      <c r="DE1084" s="240">
        <f t="shared" ref="DE1084:DE1101" si="282">SUM(CS1084:DD1084)</f>
        <v>0</v>
      </c>
      <c r="DF1084" s="240">
        <f t="shared" ref="DF1084:DF1104" si="283">DE1084-CR1084</f>
        <v>0</v>
      </c>
    </row>
    <row r="1085" spans="1:110" ht="14.5" hidden="1" outlineLevel="1" x14ac:dyDescent="0.35">
      <c r="B1085" s="266" t="s">
        <v>236</v>
      </c>
      <c r="C1085" s="236">
        <v>4681.2299999999996</v>
      </c>
      <c r="D1085" s="264"/>
      <c r="E1085" s="238"/>
      <c r="F1085" s="240">
        <v>0</v>
      </c>
      <c r="G1085" s="240">
        <v>0</v>
      </c>
      <c r="H1085" s="240">
        <v>0</v>
      </c>
      <c r="I1085" s="240">
        <v>0</v>
      </c>
      <c r="J1085" s="240">
        <v>0</v>
      </c>
      <c r="K1085" s="240">
        <v>0</v>
      </c>
      <c r="L1085" s="240">
        <v>0</v>
      </c>
      <c r="M1085" s="240">
        <v>0</v>
      </c>
      <c r="N1085" s="240">
        <v>0</v>
      </c>
      <c r="O1085" s="240">
        <v>0</v>
      </c>
      <c r="P1085" s="240">
        <v>0</v>
      </c>
      <c r="Q1085" s="240">
        <v>0</v>
      </c>
      <c r="R1085" s="240">
        <f t="shared" si="267"/>
        <v>0</v>
      </c>
      <c r="S1085" s="240">
        <f t="shared" si="268"/>
        <v>0</v>
      </c>
      <c r="V1085" s="245">
        <f>SUM('CASH FLOW-MSA-SA'!F617:Q617)</f>
        <v>0</v>
      </c>
      <c r="W1085" s="245">
        <v>0</v>
      </c>
      <c r="X1085" s="265">
        <f t="shared" si="269"/>
        <v>0</v>
      </c>
      <c r="Y1085" s="240">
        <v>0</v>
      </c>
      <c r="Z1085" s="240">
        <v>0</v>
      </c>
      <c r="AA1085" s="240">
        <v>0</v>
      </c>
      <c r="AB1085" s="240">
        <v>0</v>
      </c>
      <c r="AC1085" s="240">
        <v>0</v>
      </c>
      <c r="AD1085" s="240">
        <v>0</v>
      </c>
      <c r="AE1085" s="240">
        <v>0</v>
      </c>
      <c r="AF1085" s="240">
        <v>0</v>
      </c>
      <c r="AG1085" s="240">
        <v>0</v>
      </c>
      <c r="AH1085" s="240">
        <v>0</v>
      </c>
      <c r="AI1085" s="240">
        <v>0</v>
      </c>
      <c r="AJ1085" s="240">
        <v>0</v>
      </c>
      <c r="AK1085" s="240">
        <f t="shared" si="270"/>
        <v>0</v>
      </c>
      <c r="AL1085" s="240">
        <f t="shared" si="271"/>
        <v>0</v>
      </c>
      <c r="AN1085" s="245">
        <f>SUM('CASH FLOW-MSA-SA'!Y646:AJ646)</f>
        <v>17508.531450484803</v>
      </c>
      <c r="AO1085" s="245">
        <v>17508.531450484803</v>
      </c>
      <c r="AP1085" s="265">
        <f t="shared" si="272"/>
        <v>0</v>
      </c>
      <c r="AQ1085" s="239">
        <v>0</v>
      </c>
      <c r="AR1085" s="239">
        <v>0</v>
      </c>
      <c r="AS1085" s="239">
        <v>0</v>
      </c>
      <c r="AT1085" s="239">
        <v>0</v>
      </c>
      <c r="AU1085" s="239">
        <v>0</v>
      </c>
      <c r="AV1085" s="239">
        <v>0</v>
      </c>
      <c r="AW1085" s="239">
        <v>0</v>
      </c>
      <c r="AX1085" s="239">
        <v>0</v>
      </c>
      <c r="AY1085" s="239">
        <v>0</v>
      </c>
      <c r="AZ1085" s="239">
        <v>0</v>
      </c>
      <c r="BA1085" s="239">
        <v>0</v>
      </c>
      <c r="BB1085" s="239">
        <v>0</v>
      </c>
      <c r="BC1085" s="240">
        <f t="shared" si="273"/>
        <v>0</v>
      </c>
      <c r="BD1085" s="240">
        <f t="shared" si="274"/>
        <v>0</v>
      </c>
      <c r="BE1085" s="240"/>
      <c r="BF1085" s="245">
        <f>SUM('CASH FLOW-MSA-SA'!AQ646:BB646)</f>
        <v>22310.258747760683</v>
      </c>
      <c r="BG1085" s="245">
        <v>22310.258747760683</v>
      </c>
      <c r="BH1085" s="265">
        <f t="shared" si="275"/>
        <v>0</v>
      </c>
      <c r="BI1085" s="239">
        <v>0</v>
      </c>
      <c r="BJ1085" s="239">
        <v>0</v>
      </c>
      <c r="BK1085" s="239">
        <v>0</v>
      </c>
      <c r="BL1085" s="239">
        <v>0</v>
      </c>
      <c r="BM1085" s="239">
        <v>0</v>
      </c>
      <c r="BN1085" s="239">
        <v>0</v>
      </c>
      <c r="BO1085" s="239">
        <v>0</v>
      </c>
      <c r="BP1085" s="239">
        <v>0</v>
      </c>
      <c r="BQ1085" s="239">
        <v>0</v>
      </c>
      <c r="BR1085" s="239">
        <v>0</v>
      </c>
      <c r="BS1085" s="239">
        <v>0</v>
      </c>
      <c r="BT1085" s="239">
        <v>0</v>
      </c>
      <c r="BU1085" s="240">
        <f t="shared" si="276"/>
        <v>0</v>
      </c>
      <c r="BV1085" s="240">
        <f t="shared" si="277"/>
        <v>0</v>
      </c>
      <c r="BW1085" s="240"/>
      <c r="BX1085" s="245">
        <f>SUM('CASH FLOW-MSA-SA'!BI646:BT646)</f>
        <v>116377.76942933313</v>
      </c>
      <c r="BY1085" s="245">
        <v>116377.76942933314</v>
      </c>
      <c r="BZ1085" s="265">
        <f t="shared" si="278"/>
        <v>0</v>
      </c>
      <c r="CA1085" s="239">
        <v>0</v>
      </c>
      <c r="CB1085" s="239">
        <v>0</v>
      </c>
      <c r="CC1085" s="239">
        <v>0</v>
      </c>
      <c r="CD1085" s="239">
        <v>0</v>
      </c>
      <c r="CE1085" s="239">
        <v>0</v>
      </c>
      <c r="CF1085" s="239">
        <v>0</v>
      </c>
      <c r="CG1085" s="239">
        <v>0</v>
      </c>
      <c r="CH1085" s="239">
        <v>0</v>
      </c>
      <c r="CI1085" s="239">
        <v>0</v>
      </c>
      <c r="CJ1085" s="239">
        <v>0</v>
      </c>
      <c r="CK1085" s="239">
        <v>0</v>
      </c>
      <c r="CL1085" s="239">
        <v>0</v>
      </c>
      <c r="CM1085" s="240">
        <f t="shared" si="279"/>
        <v>0</v>
      </c>
      <c r="CN1085" s="240">
        <f t="shared" si="280"/>
        <v>0</v>
      </c>
      <c r="CO1085" s="240"/>
      <c r="CP1085" s="245">
        <f>SUM('CASH FLOW-MSA-SA'!CA646:CL646)</f>
        <v>23753.433615407361</v>
      </c>
      <c r="CQ1085" s="245">
        <v>23753.433615407368</v>
      </c>
      <c r="CR1085" s="265">
        <f t="shared" si="281"/>
        <v>0</v>
      </c>
      <c r="CS1085" s="239">
        <v>0</v>
      </c>
      <c r="CT1085" s="239">
        <v>0</v>
      </c>
      <c r="CU1085" s="239">
        <v>0</v>
      </c>
      <c r="CV1085" s="239">
        <v>0</v>
      </c>
      <c r="CW1085" s="239">
        <v>0</v>
      </c>
      <c r="CX1085" s="239">
        <v>0</v>
      </c>
      <c r="CY1085" s="239">
        <v>0</v>
      </c>
      <c r="CZ1085" s="239">
        <v>0</v>
      </c>
      <c r="DA1085" s="239">
        <v>0</v>
      </c>
      <c r="DB1085" s="239">
        <v>0</v>
      </c>
      <c r="DC1085" s="239">
        <v>0</v>
      </c>
      <c r="DD1085" s="239">
        <v>0</v>
      </c>
      <c r="DE1085" s="240">
        <f t="shared" si="282"/>
        <v>0</v>
      </c>
      <c r="DF1085" s="240">
        <f t="shared" si="283"/>
        <v>0</v>
      </c>
    </row>
    <row r="1086" spans="1:110" ht="14.5" hidden="1" outlineLevel="1" x14ac:dyDescent="0.35">
      <c r="B1086" s="266" t="s">
        <v>238</v>
      </c>
      <c r="C1086" s="236">
        <v>0</v>
      </c>
      <c r="D1086" s="264"/>
      <c r="E1086" s="238"/>
      <c r="F1086" s="240">
        <v>0</v>
      </c>
      <c r="G1086" s="240">
        <v>0</v>
      </c>
      <c r="H1086" s="240">
        <v>0</v>
      </c>
      <c r="I1086" s="240">
        <v>0</v>
      </c>
      <c r="J1086" s="240">
        <v>0</v>
      </c>
      <c r="K1086" s="240">
        <v>0</v>
      </c>
      <c r="L1086" s="240">
        <v>0</v>
      </c>
      <c r="M1086" s="240">
        <v>0</v>
      </c>
      <c r="N1086" s="240">
        <v>0</v>
      </c>
      <c r="O1086" s="240">
        <v>0</v>
      </c>
      <c r="P1086" s="240">
        <v>0</v>
      </c>
      <c r="Q1086" s="240">
        <v>0</v>
      </c>
      <c r="R1086" s="240">
        <f t="shared" si="267"/>
        <v>0</v>
      </c>
      <c r="S1086" s="240">
        <f t="shared" si="268"/>
        <v>0</v>
      </c>
      <c r="V1086" s="247">
        <v>0</v>
      </c>
      <c r="W1086" s="247">
        <v>0</v>
      </c>
      <c r="X1086" s="265">
        <f t="shared" si="269"/>
        <v>0</v>
      </c>
      <c r="Y1086" s="240">
        <v>0</v>
      </c>
      <c r="Z1086" s="240">
        <v>0</v>
      </c>
      <c r="AA1086" s="240">
        <v>0</v>
      </c>
      <c r="AB1086" s="240">
        <v>0</v>
      </c>
      <c r="AC1086" s="240">
        <v>0</v>
      </c>
      <c r="AD1086" s="240">
        <v>0</v>
      </c>
      <c r="AE1086" s="240">
        <v>0</v>
      </c>
      <c r="AF1086" s="240">
        <v>0</v>
      </c>
      <c r="AG1086" s="240">
        <v>0</v>
      </c>
      <c r="AH1086" s="240">
        <v>0</v>
      </c>
      <c r="AI1086" s="240">
        <v>0</v>
      </c>
      <c r="AJ1086" s="240">
        <v>0</v>
      </c>
      <c r="AK1086" s="240">
        <f t="shared" si="270"/>
        <v>0</v>
      </c>
      <c r="AL1086" s="240">
        <f t="shared" si="271"/>
        <v>0</v>
      </c>
      <c r="AN1086" s="247">
        <v>0</v>
      </c>
      <c r="AO1086" s="247">
        <v>0</v>
      </c>
      <c r="AP1086" s="265">
        <f t="shared" si="272"/>
        <v>0</v>
      </c>
      <c r="AQ1086" s="239">
        <v>0</v>
      </c>
      <c r="AR1086" s="239">
        <v>0</v>
      </c>
      <c r="AS1086" s="239">
        <v>0</v>
      </c>
      <c r="AT1086" s="239">
        <v>0</v>
      </c>
      <c r="AU1086" s="239">
        <v>0</v>
      </c>
      <c r="AV1086" s="239">
        <v>0</v>
      </c>
      <c r="AW1086" s="239">
        <v>0</v>
      </c>
      <c r="AX1086" s="239">
        <v>0</v>
      </c>
      <c r="AY1086" s="239">
        <v>0</v>
      </c>
      <c r="AZ1086" s="239">
        <v>0</v>
      </c>
      <c r="BA1086" s="239">
        <v>0</v>
      </c>
      <c r="BB1086" s="239">
        <v>0</v>
      </c>
      <c r="BC1086" s="240">
        <f t="shared" si="273"/>
        <v>0</v>
      </c>
      <c r="BD1086" s="240">
        <f t="shared" si="274"/>
        <v>0</v>
      </c>
      <c r="BE1086" s="240"/>
      <c r="BF1086" s="247">
        <v>0</v>
      </c>
      <c r="BG1086" s="247"/>
      <c r="BH1086" s="265">
        <f t="shared" si="275"/>
        <v>0</v>
      </c>
      <c r="BI1086" s="239">
        <v>0</v>
      </c>
      <c r="BJ1086" s="239">
        <v>0</v>
      </c>
      <c r="BK1086" s="239">
        <v>0</v>
      </c>
      <c r="BL1086" s="239">
        <v>0</v>
      </c>
      <c r="BM1086" s="239">
        <v>0</v>
      </c>
      <c r="BN1086" s="239">
        <v>0</v>
      </c>
      <c r="BO1086" s="239">
        <v>0</v>
      </c>
      <c r="BP1086" s="239">
        <v>0</v>
      </c>
      <c r="BQ1086" s="239">
        <v>0</v>
      </c>
      <c r="BR1086" s="239">
        <v>0</v>
      </c>
      <c r="BS1086" s="239">
        <v>0</v>
      </c>
      <c r="BT1086" s="239">
        <v>0</v>
      </c>
      <c r="BU1086" s="240">
        <f t="shared" si="276"/>
        <v>0</v>
      </c>
      <c r="BV1086" s="240">
        <f t="shared" si="277"/>
        <v>0</v>
      </c>
      <c r="BW1086" s="240"/>
      <c r="BX1086" s="247">
        <v>0</v>
      </c>
      <c r="BY1086" s="247"/>
      <c r="BZ1086" s="265">
        <f t="shared" si="278"/>
        <v>0</v>
      </c>
      <c r="CA1086" s="239">
        <v>0</v>
      </c>
      <c r="CB1086" s="239">
        <v>0</v>
      </c>
      <c r="CC1086" s="239">
        <v>0</v>
      </c>
      <c r="CD1086" s="239">
        <v>0</v>
      </c>
      <c r="CE1086" s="239">
        <v>0</v>
      </c>
      <c r="CF1086" s="239">
        <v>0</v>
      </c>
      <c r="CG1086" s="239">
        <v>0</v>
      </c>
      <c r="CH1086" s="239">
        <v>0</v>
      </c>
      <c r="CI1086" s="239">
        <v>0</v>
      </c>
      <c r="CJ1086" s="239">
        <v>0</v>
      </c>
      <c r="CK1086" s="239">
        <v>0</v>
      </c>
      <c r="CL1086" s="239">
        <v>0</v>
      </c>
      <c r="CM1086" s="240">
        <f t="shared" si="279"/>
        <v>0</v>
      </c>
      <c r="CN1086" s="240">
        <f t="shared" si="280"/>
        <v>0</v>
      </c>
      <c r="CO1086" s="240"/>
      <c r="CP1086" s="247">
        <v>0</v>
      </c>
      <c r="CQ1086" s="247"/>
      <c r="CR1086" s="265">
        <f t="shared" si="281"/>
        <v>0</v>
      </c>
      <c r="CS1086" s="239">
        <v>0</v>
      </c>
      <c r="CT1086" s="239">
        <v>0</v>
      </c>
      <c r="CU1086" s="239">
        <v>0</v>
      </c>
      <c r="CV1086" s="239">
        <v>0</v>
      </c>
      <c r="CW1086" s="239">
        <v>0</v>
      </c>
      <c r="CX1086" s="239">
        <v>0</v>
      </c>
      <c r="CY1086" s="239">
        <v>0</v>
      </c>
      <c r="CZ1086" s="239">
        <v>0</v>
      </c>
      <c r="DA1086" s="239">
        <v>0</v>
      </c>
      <c r="DB1086" s="239">
        <v>0</v>
      </c>
      <c r="DC1086" s="239">
        <v>0</v>
      </c>
      <c r="DD1086" s="239">
        <v>0</v>
      </c>
      <c r="DE1086" s="240">
        <f t="shared" si="282"/>
        <v>0</v>
      </c>
      <c r="DF1086" s="240">
        <f t="shared" si="283"/>
        <v>0</v>
      </c>
    </row>
    <row r="1087" spans="1:110" ht="14.5" hidden="1" outlineLevel="1" x14ac:dyDescent="0.35">
      <c r="B1087" s="266" t="s">
        <v>239</v>
      </c>
      <c r="C1087" s="236">
        <v>0</v>
      </c>
      <c r="D1087" s="264"/>
      <c r="E1087" s="238"/>
      <c r="F1087" s="240">
        <v>0</v>
      </c>
      <c r="G1087" s="240">
        <v>0</v>
      </c>
      <c r="H1087" s="240">
        <v>0</v>
      </c>
      <c r="I1087" s="240">
        <v>0</v>
      </c>
      <c r="J1087" s="240">
        <v>0</v>
      </c>
      <c r="K1087" s="240">
        <v>0</v>
      </c>
      <c r="L1087" s="240">
        <v>0</v>
      </c>
      <c r="M1087" s="240">
        <v>0</v>
      </c>
      <c r="N1087" s="240">
        <v>0</v>
      </c>
      <c r="O1087" s="240">
        <v>0</v>
      </c>
      <c r="P1087" s="240">
        <v>0</v>
      </c>
      <c r="Q1087" s="240">
        <v>0</v>
      </c>
      <c r="R1087" s="240">
        <f t="shared" si="267"/>
        <v>0</v>
      </c>
      <c r="S1087" s="240">
        <f t="shared" si="268"/>
        <v>0</v>
      </c>
      <c r="V1087" s="247">
        <v>0</v>
      </c>
      <c r="W1087" s="247">
        <v>0</v>
      </c>
      <c r="X1087" s="265">
        <f t="shared" si="269"/>
        <v>0</v>
      </c>
      <c r="Y1087" s="240">
        <v>0</v>
      </c>
      <c r="Z1087" s="240">
        <v>0</v>
      </c>
      <c r="AA1087" s="240">
        <v>0</v>
      </c>
      <c r="AB1087" s="240">
        <v>0</v>
      </c>
      <c r="AC1087" s="240">
        <v>0</v>
      </c>
      <c r="AD1087" s="240">
        <v>0</v>
      </c>
      <c r="AE1087" s="240">
        <v>0</v>
      </c>
      <c r="AF1087" s="240">
        <v>0</v>
      </c>
      <c r="AG1087" s="240">
        <v>0</v>
      </c>
      <c r="AH1087" s="240">
        <v>0</v>
      </c>
      <c r="AI1087" s="240">
        <v>0</v>
      </c>
      <c r="AJ1087" s="240">
        <v>0</v>
      </c>
      <c r="AK1087" s="240">
        <f t="shared" si="270"/>
        <v>0</v>
      </c>
      <c r="AL1087" s="240">
        <f t="shared" si="271"/>
        <v>0</v>
      </c>
      <c r="AN1087" s="247">
        <v>0</v>
      </c>
      <c r="AO1087" s="247">
        <v>0</v>
      </c>
      <c r="AP1087" s="265">
        <f t="shared" si="272"/>
        <v>0</v>
      </c>
      <c r="AQ1087" s="239">
        <v>0</v>
      </c>
      <c r="AR1087" s="239">
        <v>0</v>
      </c>
      <c r="AS1087" s="239">
        <v>0</v>
      </c>
      <c r="AT1087" s="239">
        <v>0</v>
      </c>
      <c r="AU1087" s="239">
        <v>0</v>
      </c>
      <c r="AV1087" s="239">
        <v>0</v>
      </c>
      <c r="AW1087" s="239">
        <v>0</v>
      </c>
      <c r="AX1087" s="239">
        <v>0</v>
      </c>
      <c r="AY1087" s="239">
        <v>0</v>
      </c>
      <c r="AZ1087" s="239">
        <v>0</v>
      </c>
      <c r="BA1087" s="239">
        <v>0</v>
      </c>
      <c r="BB1087" s="239">
        <v>0</v>
      </c>
      <c r="BC1087" s="240">
        <f t="shared" si="273"/>
        <v>0</v>
      </c>
      <c r="BD1087" s="240">
        <f t="shared" si="274"/>
        <v>0</v>
      </c>
      <c r="BE1087" s="240"/>
      <c r="BF1087" s="247">
        <v>0</v>
      </c>
      <c r="BG1087" s="247">
        <v>0</v>
      </c>
      <c r="BH1087" s="265">
        <f t="shared" si="275"/>
        <v>0</v>
      </c>
      <c r="BI1087" s="239">
        <v>0</v>
      </c>
      <c r="BJ1087" s="239">
        <v>0</v>
      </c>
      <c r="BK1087" s="239">
        <v>0</v>
      </c>
      <c r="BL1087" s="239">
        <v>0</v>
      </c>
      <c r="BM1087" s="239">
        <v>0</v>
      </c>
      <c r="BN1087" s="239">
        <v>0</v>
      </c>
      <c r="BO1087" s="239">
        <v>0</v>
      </c>
      <c r="BP1087" s="239">
        <v>0</v>
      </c>
      <c r="BQ1087" s="239">
        <v>0</v>
      </c>
      <c r="BR1087" s="239">
        <v>0</v>
      </c>
      <c r="BS1087" s="239">
        <v>0</v>
      </c>
      <c r="BT1087" s="239">
        <v>0</v>
      </c>
      <c r="BU1087" s="240">
        <f t="shared" si="276"/>
        <v>0</v>
      </c>
      <c r="BV1087" s="240">
        <f t="shared" si="277"/>
        <v>0</v>
      </c>
      <c r="BW1087" s="240"/>
      <c r="BX1087" s="247">
        <v>0</v>
      </c>
      <c r="BY1087" s="247">
        <v>0</v>
      </c>
      <c r="BZ1087" s="265">
        <f t="shared" si="278"/>
        <v>0</v>
      </c>
      <c r="CA1087" s="239">
        <v>0</v>
      </c>
      <c r="CB1087" s="239">
        <v>0</v>
      </c>
      <c r="CC1087" s="239">
        <v>0</v>
      </c>
      <c r="CD1087" s="239">
        <v>0</v>
      </c>
      <c r="CE1087" s="239">
        <v>0</v>
      </c>
      <c r="CF1087" s="239">
        <v>0</v>
      </c>
      <c r="CG1087" s="239">
        <v>0</v>
      </c>
      <c r="CH1087" s="239">
        <v>0</v>
      </c>
      <c r="CI1087" s="239">
        <v>0</v>
      </c>
      <c r="CJ1087" s="239">
        <v>0</v>
      </c>
      <c r="CK1087" s="239">
        <v>0</v>
      </c>
      <c r="CL1087" s="239">
        <v>0</v>
      </c>
      <c r="CM1087" s="240">
        <f t="shared" si="279"/>
        <v>0</v>
      </c>
      <c r="CN1087" s="240">
        <f t="shared" si="280"/>
        <v>0</v>
      </c>
      <c r="CO1087" s="240"/>
      <c r="CP1087" s="247">
        <v>0</v>
      </c>
      <c r="CQ1087" s="247">
        <v>0</v>
      </c>
      <c r="CR1087" s="265">
        <f t="shared" si="281"/>
        <v>0</v>
      </c>
      <c r="CS1087" s="239">
        <v>0</v>
      </c>
      <c r="CT1087" s="239">
        <v>0</v>
      </c>
      <c r="CU1087" s="239">
        <v>0</v>
      </c>
      <c r="CV1087" s="239">
        <v>0</v>
      </c>
      <c r="CW1087" s="239">
        <v>0</v>
      </c>
      <c r="CX1087" s="239">
        <v>0</v>
      </c>
      <c r="CY1087" s="239">
        <v>0</v>
      </c>
      <c r="CZ1087" s="239">
        <v>0</v>
      </c>
      <c r="DA1087" s="239">
        <v>0</v>
      </c>
      <c r="DB1087" s="239">
        <v>0</v>
      </c>
      <c r="DC1087" s="239">
        <v>0</v>
      </c>
      <c r="DD1087" s="239">
        <v>0</v>
      </c>
      <c r="DE1087" s="240">
        <f t="shared" si="282"/>
        <v>0</v>
      </c>
      <c r="DF1087" s="240">
        <f t="shared" si="283"/>
        <v>0</v>
      </c>
    </row>
    <row r="1088" spans="1:110" ht="14.5" hidden="1" outlineLevel="1" x14ac:dyDescent="0.35">
      <c r="B1088" s="266" t="s">
        <v>240</v>
      </c>
      <c r="C1088" s="236">
        <v>0</v>
      </c>
      <c r="D1088" s="264"/>
      <c r="E1088" s="238"/>
      <c r="F1088" s="240">
        <v>0</v>
      </c>
      <c r="G1088" s="240">
        <v>0</v>
      </c>
      <c r="H1088" s="240">
        <v>0</v>
      </c>
      <c r="I1088" s="240">
        <v>0</v>
      </c>
      <c r="J1088" s="240">
        <v>0</v>
      </c>
      <c r="K1088" s="240">
        <v>0</v>
      </c>
      <c r="L1088" s="240">
        <v>0</v>
      </c>
      <c r="M1088" s="240">
        <v>0</v>
      </c>
      <c r="N1088" s="240">
        <v>0</v>
      </c>
      <c r="O1088" s="240">
        <v>0</v>
      </c>
      <c r="P1088" s="240">
        <v>0</v>
      </c>
      <c r="Q1088" s="240">
        <v>0</v>
      </c>
      <c r="R1088" s="240">
        <f t="shared" si="267"/>
        <v>0</v>
      </c>
      <c r="S1088" s="240">
        <f t="shared" si="268"/>
        <v>0</v>
      </c>
      <c r="V1088" s="247">
        <v>0</v>
      </c>
      <c r="W1088" s="247">
        <v>0</v>
      </c>
      <c r="X1088" s="265">
        <f t="shared" si="269"/>
        <v>0</v>
      </c>
      <c r="Y1088" s="240">
        <v>0</v>
      </c>
      <c r="Z1088" s="240">
        <v>0</v>
      </c>
      <c r="AA1088" s="240">
        <v>0</v>
      </c>
      <c r="AB1088" s="240">
        <v>0</v>
      </c>
      <c r="AC1088" s="240">
        <v>0</v>
      </c>
      <c r="AD1088" s="240">
        <v>0</v>
      </c>
      <c r="AE1088" s="240">
        <v>0</v>
      </c>
      <c r="AF1088" s="240">
        <v>0</v>
      </c>
      <c r="AG1088" s="240">
        <v>0</v>
      </c>
      <c r="AH1088" s="240">
        <v>0</v>
      </c>
      <c r="AI1088" s="240">
        <v>0</v>
      </c>
      <c r="AJ1088" s="240">
        <v>0</v>
      </c>
      <c r="AK1088" s="240">
        <f t="shared" si="270"/>
        <v>0</v>
      </c>
      <c r="AL1088" s="240">
        <f t="shared" si="271"/>
        <v>0</v>
      </c>
      <c r="AN1088" s="247">
        <v>0</v>
      </c>
      <c r="AO1088" s="247">
        <v>0</v>
      </c>
      <c r="AP1088" s="265">
        <f t="shared" si="272"/>
        <v>0</v>
      </c>
      <c r="AQ1088" s="239">
        <v>0</v>
      </c>
      <c r="AR1088" s="239">
        <v>0</v>
      </c>
      <c r="AS1088" s="239">
        <v>0</v>
      </c>
      <c r="AT1088" s="239">
        <v>0</v>
      </c>
      <c r="AU1088" s="239">
        <v>0</v>
      </c>
      <c r="AV1088" s="239">
        <v>0</v>
      </c>
      <c r="AW1088" s="239">
        <v>0</v>
      </c>
      <c r="AX1088" s="239">
        <v>0</v>
      </c>
      <c r="AY1088" s="239">
        <v>0</v>
      </c>
      <c r="AZ1088" s="239">
        <v>0</v>
      </c>
      <c r="BA1088" s="239">
        <v>0</v>
      </c>
      <c r="BB1088" s="239">
        <v>0</v>
      </c>
      <c r="BC1088" s="240">
        <f t="shared" si="273"/>
        <v>0</v>
      </c>
      <c r="BD1088" s="240">
        <f t="shared" si="274"/>
        <v>0</v>
      </c>
      <c r="BE1088" s="240"/>
      <c r="BF1088" s="247">
        <v>0</v>
      </c>
      <c r="BG1088" s="247">
        <v>0</v>
      </c>
      <c r="BH1088" s="265">
        <f t="shared" si="275"/>
        <v>0</v>
      </c>
      <c r="BI1088" s="239">
        <v>0</v>
      </c>
      <c r="BJ1088" s="239">
        <v>0</v>
      </c>
      <c r="BK1088" s="239">
        <v>0</v>
      </c>
      <c r="BL1088" s="239">
        <v>0</v>
      </c>
      <c r="BM1088" s="239">
        <v>0</v>
      </c>
      <c r="BN1088" s="239">
        <v>0</v>
      </c>
      <c r="BO1088" s="239">
        <v>0</v>
      </c>
      <c r="BP1088" s="239">
        <v>0</v>
      </c>
      <c r="BQ1088" s="239">
        <v>0</v>
      </c>
      <c r="BR1088" s="239">
        <v>0</v>
      </c>
      <c r="BS1088" s="239">
        <v>0</v>
      </c>
      <c r="BT1088" s="239">
        <v>0</v>
      </c>
      <c r="BU1088" s="240">
        <f t="shared" si="276"/>
        <v>0</v>
      </c>
      <c r="BV1088" s="240">
        <f t="shared" si="277"/>
        <v>0</v>
      </c>
      <c r="BW1088" s="240"/>
      <c r="BX1088" s="247">
        <v>0</v>
      </c>
      <c r="BY1088" s="247">
        <v>0</v>
      </c>
      <c r="BZ1088" s="265">
        <f t="shared" si="278"/>
        <v>0</v>
      </c>
      <c r="CA1088" s="239">
        <v>0</v>
      </c>
      <c r="CB1088" s="239">
        <v>0</v>
      </c>
      <c r="CC1088" s="239">
        <v>0</v>
      </c>
      <c r="CD1088" s="239">
        <v>0</v>
      </c>
      <c r="CE1088" s="239">
        <v>0</v>
      </c>
      <c r="CF1088" s="239">
        <v>0</v>
      </c>
      <c r="CG1088" s="239">
        <v>0</v>
      </c>
      <c r="CH1088" s="239">
        <v>0</v>
      </c>
      <c r="CI1088" s="239">
        <v>0</v>
      </c>
      <c r="CJ1088" s="239">
        <v>0</v>
      </c>
      <c r="CK1088" s="239">
        <v>0</v>
      </c>
      <c r="CL1088" s="239">
        <v>0</v>
      </c>
      <c r="CM1088" s="240">
        <f t="shared" si="279"/>
        <v>0</v>
      </c>
      <c r="CN1088" s="240">
        <f t="shared" si="280"/>
        <v>0</v>
      </c>
      <c r="CO1088" s="240"/>
      <c r="CP1088" s="247">
        <v>0</v>
      </c>
      <c r="CQ1088" s="247">
        <v>0</v>
      </c>
      <c r="CR1088" s="265">
        <f t="shared" si="281"/>
        <v>0</v>
      </c>
      <c r="CS1088" s="239">
        <v>0</v>
      </c>
      <c r="CT1088" s="239">
        <v>0</v>
      </c>
      <c r="CU1088" s="239">
        <v>0</v>
      </c>
      <c r="CV1088" s="239">
        <v>0</v>
      </c>
      <c r="CW1088" s="239">
        <v>0</v>
      </c>
      <c r="CX1088" s="239">
        <v>0</v>
      </c>
      <c r="CY1088" s="239">
        <v>0</v>
      </c>
      <c r="CZ1088" s="239">
        <v>0</v>
      </c>
      <c r="DA1088" s="239">
        <v>0</v>
      </c>
      <c r="DB1088" s="239">
        <v>0</v>
      </c>
      <c r="DC1088" s="239">
        <v>0</v>
      </c>
      <c r="DD1088" s="239">
        <v>0</v>
      </c>
      <c r="DE1088" s="240">
        <f t="shared" si="282"/>
        <v>0</v>
      </c>
      <c r="DF1088" s="240">
        <f t="shared" si="283"/>
        <v>0</v>
      </c>
    </row>
    <row r="1089" spans="1:110" ht="14.5" hidden="1" outlineLevel="1" x14ac:dyDescent="0.35">
      <c r="B1089" s="266" t="s">
        <v>241</v>
      </c>
      <c r="C1089" s="236">
        <v>0</v>
      </c>
      <c r="D1089" s="264"/>
      <c r="E1089" s="238"/>
      <c r="F1089" s="240">
        <v>0</v>
      </c>
      <c r="G1089" s="240">
        <v>0</v>
      </c>
      <c r="H1089" s="240">
        <v>0</v>
      </c>
      <c r="I1089" s="240">
        <v>0</v>
      </c>
      <c r="J1089" s="240">
        <v>0</v>
      </c>
      <c r="K1089" s="240">
        <v>0</v>
      </c>
      <c r="L1089" s="240">
        <v>0</v>
      </c>
      <c r="M1089" s="240">
        <v>0</v>
      </c>
      <c r="N1089" s="240">
        <v>0</v>
      </c>
      <c r="O1089" s="240">
        <v>0</v>
      </c>
      <c r="P1089" s="240">
        <v>0</v>
      </c>
      <c r="Q1089" s="240">
        <v>0</v>
      </c>
      <c r="R1089" s="240">
        <f t="shared" si="267"/>
        <v>0</v>
      </c>
      <c r="S1089" s="240">
        <f t="shared" si="268"/>
        <v>0</v>
      </c>
      <c r="V1089" s="247">
        <v>0</v>
      </c>
      <c r="W1089" s="247">
        <v>0</v>
      </c>
      <c r="X1089" s="265">
        <f t="shared" si="269"/>
        <v>0</v>
      </c>
      <c r="Y1089" s="240">
        <v>0</v>
      </c>
      <c r="Z1089" s="240">
        <v>0</v>
      </c>
      <c r="AA1089" s="240">
        <v>0</v>
      </c>
      <c r="AB1089" s="240">
        <v>0</v>
      </c>
      <c r="AC1089" s="240">
        <v>0</v>
      </c>
      <c r="AD1089" s="240">
        <v>0</v>
      </c>
      <c r="AE1089" s="240">
        <v>0</v>
      </c>
      <c r="AF1089" s="240">
        <v>0</v>
      </c>
      <c r="AG1089" s="240">
        <v>0</v>
      </c>
      <c r="AH1089" s="240">
        <v>0</v>
      </c>
      <c r="AI1089" s="240">
        <v>0</v>
      </c>
      <c r="AJ1089" s="240">
        <v>0</v>
      </c>
      <c r="AK1089" s="240">
        <f t="shared" si="270"/>
        <v>0</v>
      </c>
      <c r="AL1089" s="240">
        <f t="shared" si="271"/>
        <v>0</v>
      </c>
      <c r="AN1089" s="247">
        <v>0</v>
      </c>
      <c r="AO1089" s="247">
        <v>0</v>
      </c>
      <c r="AP1089" s="265">
        <f t="shared" si="272"/>
        <v>0</v>
      </c>
      <c r="AQ1089" s="239">
        <v>0</v>
      </c>
      <c r="AR1089" s="239">
        <v>0</v>
      </c>
      <c r="AS1089" s="239">
        <v>0</v>
      </c>
      <c r="AT1089" s="239">
        <v>0</v>
      </c>
      <c r="AU1089" s="239">
        <v>0</v>
      </c>
      <c r="AV1089" s="239">
        <v>0</v>
      </c>
      <c r="AW1089" s="239">
        <v>0</v>
      </c>
      <c r="AX1089" s="239">
        <v>0</v>
      </c>
      <c r="AY1089" s="239">
        <v>0</v>
      </c>
      <c r="AZ1089" s="239">
        <v>0</v>
      </c>
      <c r="BA1089" s="239">
        <v>0</v>
      </c>
      <c r="BB1089" s="239">
        <v>0</v>
      </c>
      <c r="BC1089" s="240">
        <f t="shared" si="273"/>
        <v>0</v>
      </c>
      <c r="BD1089" s="240">
        <f t="shared" si="274"/>
        <v>0</v>
      </c>
      <c r="BE1089" s="240"/>
      <c r="BF1089" s="247">
        <v>0</v>
      </c>
      <c r="BG1089" s="247">
        <v>0</v>
      </c>
      <c r="BH1089" s="265">
        <f t="shared" si="275"/>
        <v>0</v>
      </c>
      <c r="BI1089" s="239">
        <v>0</v>
      </c>
      <c r="BJ1089" s="239">
        <v>0</v>
      </c>
      <c r="BK1089" s="239">
        <v>0</v>
      </c>
      <c r="BL1089" s="239">
        <v>0</v>
      </c>
      <c r="BM1089" s="239">
        <v>0</v>
      </c>
      <c r="BN1089" s="239">
        <v>0</v>
      </c>
      <c r="BO1089" s="239">
        <v>0</v>
      </c>
      <c r="BP1089" s="239">
        <v>0</v>
      </c>
      <c r="BQ1089" s="239">
        <v>0</v>
      </c>
      <c r="BR1089" s="239">
        <v>0</v>
      </c>
      <c r="BS1089" s="239">
        <v>0</v>
      </c>
      <c r="BT1089" s="239">
        <v>0</v>
      </c>
      <c r="BU1089" s="240">
        <f t="shared" si="276"/>
        <v>0</v>
      </c>
      <c r="BV1089" s="240">
        <f t="shared" si="277"/>
        <v>0</v>
      </c>
      <c r="BW1089" s="240"/>
      <c r="BX1089" s="247">
        <v>0</v>
      </c>
      <c r="BY1089" s="247">
        <v>0</v>
      </c>
      <c r="BZ1089" s="265">
        <f t="shared" si="278"/>
        <v>0</v>
      </c>
      <c r="CA1089" s="239">
        <v>0</v>
      </c>
      <c r="CB1089" s="239">
        <v>0</v>
      </c>
      <c r="CC1089" s="239">
        <v>0</v>
      </c>
      <c r="CD1089" s="239">
        <v>0</v>
      </c>
      <c r="CE1089" s="239">
        <v>0</v>
      </c>
      <c r="CF1089" s="239">
        <v>0</v>
      </c>
      <c r="CG1089" s="239">
        <v>0</v>
      </c>
      <c r="CH1089" s="239">
        <v>0</v>
      </c>
      <c r="CI1089" s="239">
        <v>0</v>
      </c>
      <c r="CJ1089" s="239">
        <v>0</v>
      </c>
      <c r="CK1089" s="239">
        <v>0</v>
      </c>
      <c r="CL1089" s="239">
        <v>0</v>
      </c>
      <c r="CM1089" s="240">
        <f t="shared" si="279"/>
        <v>0</v>
      </c>
      <c r="CN1089" s="240">
        <f t="shared" si="280"/>
        <v>0</v>
      </c>
      <c r="CO1089" s="240"/>
      <c r="CP1089" s="247">
        <v>0</v>
      </c>
      <c r="CQ1089" s="247">
        <v>0</v>
      </c>
      <c r="CR1089" s="265">
        <f t="shared" si="281"/>
        <v>0</v>
      </c>
      <c r="CS1089" s="239">
        <v>0</v>
      </c>
      <c r="CT1089" s="239">
        <v>0</v>
      </c>
      <c r="CU1089" s="239">
        <v>0</v>
      </c>
      <c r="CV1089" s="239">
        <v>0</v>
      </c>
      <c r="CW1089" s="239">
        <v>0</v>
      </c>
      <c r="CX1089" s="239">
        <v>0</v>
      </c>
      <c r="CY1089" s="239">
        <v>0</v>
      </c>
      <c r="CZ1089" s="239">
        <v>0</v>
      </c>
      <c r="DA1089" s="239">
        <v>0</v>
      </c>
      <c r="DB1089" s="239">
        <v>0</v>
      </c>
      <c r="DC1089" s="239">
        <v>0</v>
      </c>
      <c r="DD1089" s="239">
        <v>0</v>
      </c>
      <c r="DE1089" s="240">
        <f t="shared" si="282"/>
        <v>0</v>
      </c>
      <c r="DF1089" s="240">
        <f t="shared" si="283"/>
        <v>0</v>
      </c>
    </row>
    <row r="1090" spans="1:110" ht="14.5" hidden="1" outlineLevel="1" x14ac:dyDescent="0.35">
      <c r="B1090" s="266" t="s">
        <v>390</v>
      </c>
      <c r="C1090" s="252">
        <v>0</v>
      </c>
      <c r="D1090" s="267"/>
      <c r="E1090" s="238"/>
      <c r="F1090" s="240">
        <v>0</v>
      </c>
      <c r="G1090" s="240">
        <v>0</v>
      </c>
      <c r="H1090" s="240">
        <v>0</v>
      </c>
      <c r="I1090" s="240">
        <v>0</v>
      </c>
      <c r="J1090" s="240">
        <v>0</v>
      </c>
      <c r="K1090" s="240">
        <v>0</v>
      </c>
      <c r="L1090" s="240">
        <v>0</v>
      </c>
      <c r="M1090" s="240">
        <v>0</v>
      </c>
      <c r="N1090" s="240">
        <v>0</v>
      </c>
      <c r="O1090" s="240">
        <v>0</v>
      </c>
      <c r="P1090" s="240">
        <v>0</v>
      </c>
      <c r="Q1090" s="240">
        <v>0</v>
      </c>
      <c r="R1090" s="240">
        <f t="shared" si="267"/>
        <v>0</v>
      </c>
      <c r="S1090" s="240">
        <f t="shared" si="268"/>
        <v>0</v>
      </c>
      <c r="V1090" s="247">
        <v>0</v>
      </c>
      <c r="W1090" s="247">
        <v>0</v>
      </c>
      <c r="X1090" s="265">
        <f t="shared" si="269"/>
        <v>0</v>
      </c>
      <c r="Y1090" s="240">
        <v>0</v>
      </c>
      <c r="Z1090" s="240">
        <v>0</v>
      </c>
      <c r="AA1090" s="240">
        <v>0</v>
      </c>
      <c r="AB1090" s="240">
        <v>0</v>
      </c>
      <c r="AC1090" s="240">
        <v>0</v>
      </c>
      <c r="AD1090" s="240">
        <v>0</v>
      </c>
      <c r="AE1090" s="240">
        <v>0</v>
      </c>
      <c r="AF1090" s="240">
        <v>0</v>
      </c>
      <c r="AG1090" s="240">
        <v>0</v>
      </c>
      <c r="AH1090" s="240">
        <v>0</v>
      </c>
      <c r="AI1090" s="240">
        <v>0</v>
      </c>
      <c r="AJ1090" s="240">
        <v>0</v>
      </c>
      <c r="AK1090" s="240">
        <f t="shared" si="270"/>
        <v>0</v>
      </c>
      <c r="AL1090" s="240">
        <f t="shared" si="271"/>
        <v>0</v>
      </c>
      <c r="AN1090" s="247">
        <v>0</v>
      </c>
      <c r="AO1090" s="247">
        <v>0</v>
      </c>
      <c r="AP1090" s="265">
        <f t="shared" si="272"/>
        <v>0</v>
      </c>
      <c r="AQ1090" s="239">
        <v>0</v>
      </c>
      <c r="AR1090" s="239">
        <v>0</v>
      </c>
      <c r="AS1090" s="239">
        <v>0</v>
      </c>
      <c r="AT1090" s="239">
        <v>0</v>
      </c>
      <c r="AU1090" s="239">
        <v>0</v>
      </c>
      <c r="AV1090" s="239">
        <v>0</v>
      </c>
      <c r="AW1090" s="239">
        <v>0</v>
      </c>
      <c r="AX1090" s="239">
        <v>0</v>
      </c>
      <c r="AY1090" s="239">
        <v>0</v>
      </c>
      <c r="AZ1090" s="239">
        <v>0</v>
      </c>
      <c r="BA1090" s="239">
        <v>0</v>
      </c>
      <c r="BB1090" s="239">
        <v>0</v>
      </c>
      <c r="BC1090" s="240">
        <f t="shared" si="273"/>
        <v>0</v>
      </c>
      <c r="BD1090" s="240">
        <f t="shared" si="274"/>
        <v>0</v>
      </c>
      <c r="BE1090" s="240"/>
      <c r="BF1090" s="247">
        <v>0</v>
      </c>
      <c r="BG1090" s="247">
        <v>0</v>
      </c>
      <c r="BH1090" s="265">
        <f t="shared" si="275"/>
        <v>0</v>
      </c>
      <c r="BI1090" s="239">
        <v>0</v>
      </c>
      <c r="BJ1090" s="239">
        <v>0</v>
      </c>
      <c r="BK1090" s="239">
        <v>0</v>
      </c>
      <c r="BL1090" s="239">
        <v>0</v>
      </c>
      <c r="BM1090" s="239">
        <v>0</v>
      </c>
      <c r="BN1090" s="239">
        <v>0</v>
      </c>
      <c r="BO1090" s="239">
        <v>0</v>
      </c>
      <c r="BP1090" s="239">
        <v>0</v>
      </c>
      <c r="BQ1090" s="239">
        <v>0</v>
      </c>
      <c r="BR1090" s="239">
        <v>0</v>
      </c>
      <c r="BS1090" s="239">
        <v>0</v>
      </c>
      <c r="BT1090" s="239">
        <v>0</v>
      </c>
      <c r="BU1090" s="240">
        <f t="shared" si="276"/>
        <v>0</v>
      </c>
      <c r="BV1090" s="240">
        <f t="shared" si="277"/>
        <v>0</v>
      </c>
      <c r="BW1090" s="240"/>
      <c r="BX1090" s="247">
        <v>0</v>
      </c>
      <c r="BY1090" s="247">
        <v>0</v>
      </c>
      <c r="BZ1090" s="265">
        <f t="shared" si="278"/>
        <v>0</v>
      </c>
      <c r="CA1090" s="239">
        <v>0</v>
      </c>
      <c r="CB1090" s="239">
        <v>0</v>
      </c>
      <c r="CC1090" s="239">
        <v>0</v>
      </c>
      <c r="CD1090" s="239">
        <v>0</v>
      </c>
      <c r="CE1090" s="239">
        <v>0</v>
      </c>
      <c r="CF1090" s="239">
        <v>0</v>
      </c>
      <c r="CG1090" s="239">
        <v>0</v>
      </c>
      <c r="CH1090" s="239">
        <v>0</v>
      </c>
      <c r="CI1090" s="239">
        <v>0</v>
      </c>
      <c r="CJ1090" s="239">
        <v>0</v>
      </c>
      <c r="CK1090" s="239">
        <v>0</v>
      </c>
      <c r="CL1090" s="239">
        <v>0</v>
      </c>
      <c r="CM1090" s="240">
        <f t="shared" si="279"/>
        <v>0</v>
      </c>
      <c r="CN1090" s="240">
        <f t="shared" si="280"/>
        <v>0</v>
      </c>
      <c r="CO1090" s="240"/>
      <c r="CP1090" s="247">
        <v>0</v>
      </c>
      <c r="CQ1090" s="247">
        <v>0</v>
      </c>
      <c r="CR1090" s="265">
        <f t="shared" si="281"/>
        <v>0</v>
      </c>
      <c r="CS1090" s="239">
        <v>0</v>
      </c>
      <c r="CT1090" s="239">
        <v>0</v>
      </c>
      <c r="CU1090" s="239">
        <v>0</v>
      </c>
      <c r="CV1090" s="239">
        <v>0</v>
      </c>
      <c r="CW1090" s="239">
        <v>0</v>
      </c>
      <c r="CX1090" s="239">
        <v>0</v>
      </c>
      <c r="CY1090" s="239">
        <v>0</v>
      </c>
      <c r="CZ1090" s="239">
        <v>0</v>
      </c>
      <c r="DA1090" s="239">
        <v>0</v>
      </c>
      <c r="DB1090" s="239">
        <v>0</v>
      </c>
      <c r="DC1090" s="239">
        <v>0</v>
      </c>
      <c r="DD1090" s="239">
        <v>0</v>
      </c>
      <c r="DE1090" s="240">
        <f t="shared" si="282"/>
        <v>0</v>
      </c>
      <c r="DF1090" s="240">
        <f t="shared" si="283"/>
        <v>0</v>
      </c>
    </row>
    <row r="1091" spans="1:110" ht="14.5" hidden="1" outlineLevel="1" x14ac:dyDescent="0.35">
      <c r="B1091" s="266" t="s">
        <v>390</v>
      </c>
      <c r="C1091" s="247">
        <v>0</v>
      </c>
      <c r="D1091" s="267"/>
      <c r="E1091" s="238"/>
      <c r="F1091" s="240">
        <v>0</v>
      </c>
      <c r="G1091" s="240">
        <v>0</v>
      </c>
      <c r="H1091" s="240">
        <v>0</v>
      </c>
      <c r="I1091" s="240">
        <v>0</v>
      </c>
      <c r="J1091" s="240">
        <v>0</v>
      </c>
      <c r="K1091" s="240">
        <v>0</v>
      </c>
      <c r="L1091" s="240">
        <v>0</v>
      </c>
      <c r="M1091" s="240">
        <v>0</v>
      </c>
      <c r="N1091" s="240">
        <v>0</v>
      </c>
      <c r="O1091" s="240">
        <v>0</v>
      </c>
      <c r="P1091" s="240">
        <v>0</v>
      </c>
      <c r="Q1091" s="240">
        <v>0</v>
      </c>
      <c r="R1091" s="240">
        <f t="shared" si="267"/>
        <v>0</v>
      </c>
      <c r="S1091" s="240">
        <f t="shared" si="268"/>
        <v>0</v>
      </c>
      <c r="V1091" s="247">
        <v>0</v>
      </c>
      <c r="W1091" s="247">
        <v>0</v>
      </c>
      <c r="X1091" s="265">
        <f t="shared" si="269"/>
        <v>0</v>
      </c>
      <c r="Y1091" s="240">
        <v>0</v>
      </c>
      <c r="Z1091" s="240">
        <v>0</v>
      </c>
      <c r="AA1091" s="240">
        <v>0</v>
      </c>
      <c r="AB1091" s="240">
        <v>0</v>
      </c>
      <c r="AC1091" s="240">
        <v>0</v>
      </c>
      <c r="AD1091" s="240">
        <v>0</v>
      </c>
      <c r="AE1091" s="240">
        <v>0</v>
      </c>
      <c r="AF1091" s="240">
        <v>0</v>
      </c>
      <c r="AG1091" s="240">
        <v>0</v>
      </c>
      <c r="AH1091" s="240">
        <v>0</v>
      </c>
      <c r="AI1091" s="240">
        <v>0</v>
      </c>
      <c r="AJ1091" s="240">
        <v>0</v>
      </c>
      <c r="AK1091" s="240">
        <f t="shared" si="270"/>
        <v>0</v>
      </c>
      <c r="AL1091" s="240">
        <f t="shared" si="271"/>
        <v>0</v>
      </c>
      <c r="AN1091" s="247">
        <v>0</v>
      </c>
      <c r="AO1091" s="247">
        <v>0</v>
      </c>
      <c r="AP1091" s="265">
        <f t="shared" si="272"/>
        <v>0</v>
      </c>
      <c r="AQ1091" s="239">
        <v>0</v>
      </c>
      <c r="AR1091" s="239">
        <v>0</v>
      </c>
      <c r="AS1091" s="239">
        <v>0</v>
      </c>
      <c r="AT1091" s="239">
        <v>0</v>
      </c>
      <c r="AU1091" s="239">
        <v>0</v>
      </c>
      <c r="AV1091" s="239">
        <v>0</v>
      </c>
      <c r="AW1091" s="239">
        <v>0</v>
      </c>
      <c r="AX1091" s="239">
        <v>0</v>
      </c>
      <c r="AY1091" s="239">
        <v>0</v>
      </c>
      <c r="AZ1091" s="239">
        <v>0</v>
      </c>
      <c r="BA1091" s="239">
        <v>0</v>
      </c>
      <c r="BB1091" s="239">
        <v>0</v>
      </c>
      <c r="BC1091" s="240">
        <f t="shared" si="273"/>
        <v>0</v>
      </c>
      <c r="BD1091" s="240">
        <f t="shared" si="274"/>
        <v>0</v>
      </c>
      <c r="BE1091" s="240"/>
      <c r="BF1091" s="247">
        <v>0</v>
      </c>
      <c r="BG1091" s="247">
        <v>0</v>
      </c>
      <c r="BH1091" s="265">
        <f t="shared" si="275"/>
        <v>0</v>
      </c>
      <c r="BI1091" s="239">
        <v>0</v>
      </c>
      <c r="BJ1091" s="239">
        <v>0</v>
      </c>
      <c r="BK1091" s="239">
        <v>0</v>
      </c>
      <c r="BL1091" s="239">
        <v>0</v>
      </c>
      <c r="BM1091" s="239">
        <v>0</v>
      </c>
      <c r="BN1091" s="239">
        <v>0</v>
      </c>
      <c r="BO1091" s="239">
        <v>0</v>
      </c>
      <c r="BP1091" s="239">
        <v>0</v>
      </c>
      <c r="BQ1091" s="239">
        <v>0</v>
      </c>
      <c r="BR1091" s="239">
        <v>0</v>
      </c>
      <c r="BS1091" s="239">
        <v>0</v>
      </c>
      <c r="BT1091" s="239">
        <v>0</v>
      </c>
      <c r="BU1091" s="240">
        <f t="shared" si="276"/>
        <v>0</v>
      </c>
      <c r="BV1091" s="240">
        <f t="shared" si="277"/>
        <v>0</v>
      </c>
      <c r="BW1091" s="240"/>
      <c r="BX1091" s="247">
        <v>0</v>
      </c>
      <c r="BY1091" s="247">
        <v>0</v>
      </c>
      <c r="BZ1091" s="265">
        <f t="shared" si="278"/>
        <v>0</v>
      </c>
      <c r="CA1091" s="239">
        <v>0</v>
      </c>
      <c r="CB1091" s="239">
        <v>0</v>
      </c>
      <c r="CC1091" s="239">
        <v>0</v>
      </c>
      <c r="CD1091" s="239">
        <v>0</v>
      </c>
      <c r="CE1091" s="239">
        <v>0</v>
      </c>
      <c r="CF1091" s="239">
        <v>0</v>
      </c>
      <c r="CG1091" s="239">
        <v>0</v>
      </c>
      <c r="CH1091" s="239">
        <v>0</v>
      </c>
      <c r="CI1091" s="239">
        <v>0</v>
      </c>
      <c r="CJ1091" s="239">
        <v>0</v>
      </c>
      <c r="CK1091" s="239">
        <v>0</v>
      </c>
      <c r="CL1091" s="239">
        <v>0</v>
      </c>
      <c r="CM1091" s="240">
        <f t="shared" si="279"/>
        <v>0</v>
      </c>
      <c r="CN1091" s="240">
        <f t="shared" si="280"/>
        <v>0</v>
      </c>
      <c r="CO1091" s="240"/>
      <c r="CP1091" s="247">
        <v>0</v>
      </c>
      <c r="CQ1091" s="247">
        <v>0</v>
      </c>
      <c r="CR1091" s="265">
        <f t="shared" si="281"/>
        <v>0</v>
      </c>
      <c r="CS1091" s="239">
        <v>0</v>
      </c>
      <c r="CT1091" s="239">
        <v>0</v>
      </c>
      <c r="CU1091" s="239">
        <v>0</v>
      </c>
      <c r="CV1091" s="239">
        <v>0</v>
      </c>
      <c r="CW1091" s="239">
        <v>0</v>
      </c>
      <c r="CX1091" s="239">
        <v>0</v>
      </c>
      <c r="CY1091" s="239">
        <v>0</v>
      </c>
      <c r="CZ1091" s="239">
        <v>0</v>
      </c>
      <c r="DA1091" s="239">
        <v>0</v>
      </c>
      <c r="DB1091" s="239">
        <v>0</v>
      </c>
      <c r="DC1091" s="239">
        <v>0</v>
      </c>
      <c r="DD1091" s="239">
        <v>0</v>
      </c>
      <c r="DE1091" s="240">
        <f t="shared" si="282"/>
        <v>0</v>
      </c>
      <c r="DF1091" s="240">
        <f t="shared" si="283"/>
        <v>0</v>
      </c>
    </row>
    <row r="1092" spans="1:110" ht="14.5" hidden="1" outlineLevel="1" x14ac:dyDescent="0.35">
      <c r="B1092" s="266" t="s">
        <v>390</v>
      </c>
      <c r="C1092" s="247">
        <v>0</v>
      </c>
      <c r="D1092" s="267"/>
      <c r="E1092" s="238"/>
      <c r="F1092" s="240">
        <v>0</v>
      </c>
      <c r="G1092" s="240">
        <v>0</v>
      </c>
      <c r="H1092" s="240">
        <v>0</v>
      </c>
      <c r="I1092" s="240">
        <v>0</v>
      </c>
      <c r="J1092" s="240">
        <v>0</v>
      </c>
      <c r="K1092" s="240">
        <v>0</v>
      </c>
      <c r="L1092" s="240">
        <v>0</v>
      </c>
      <c r="M1092" s="240">
        <v>0</v>
      </c>
      <c r="N1092" s="240">
        <v>0</v>
      </c>
      <c r="O1092" s="240">
        <v>0</v>
      </c>
      <c r="P1092" s="240">
        <v>0</v>
      </c>
      <c r="Q1092" s="240">
        <v>0</v>
      </c>
      <c r="R1092" s="240">
        <f t="shared" si="267"/>
        <v>0</v>
      </c>
      <c r="S1092" s="240">
        <f t="shared" si="268"/>
        <v>0</v>
      </c>
      <c r="V1092" s="247">
        <v>0</v>
      </c>
      <c r="W1092" s="247">
        <v>0</v>
      </c>
      <c r="X1092" s="265">
        <f t="shared" si="269"/>
        <v>0</v>
      </c>
      <c r="Y1092" s="240">
        <v>0</v>
      </c>
      <c r="Z1092" s="240">
        <v>0</v>
      </c>
      <c r="AA1092" s="240">
        <v>0</v>
      </c>
      <c r="AB1092" s="240">
        <v>0</v>
      </c>
      <c r="AC1092" s="240">
        <v>0</v>
      </c>
      <c r="AD1092" s="240">
        <v>0</v>
      </c>
      <c r="AE1092" s="240">
        <v>0</v>
      </c>
      <c r="AF1092" s="240">
        <v>0</v>
      </c>
      <c r="AG1092" s="240">
        <v>0</v>
      </c>
      <c r="AH1092" s="240">
        <v>0</v>
      </c>
      <c r="AI1092" s="240">
        <v>0</v>
      </c>
      <c r="AJ1092" s="240">
        <v>0</v>
      </c>
      <c r="AK1092" s="240">
        <f t="shared" si="270"/>
        <v>0</v>
      </c>
      <c r="AL1092" s="240">
        <f t="shared" si="271"/>
        <v>0</v>
      </c>
      <c r="AN1092" s="247">
        <v>0</v>
      </c>
      <c r="AO1092" s="247">
        <v>0</v>
      </c>
      <c r="AP1092" s="265">
        <f t="shared" si="272"/>
        <v>0</v>
      </c>
      <c r="AQ1092" s="239">
        <v>0</v>
      </c>
      <c r="AR1092" s="239">
        <v>0</v>
      </c>
      <c r="AS1092" s="239">
        <v>0</v>
      </c>
      <c r="AT1092" s="239">
        <v>0</v>
      </c>
      <c r="AU1092" s="239">
        <v>0</v>
      </c>
      <c r="AV1092" s="239">
        <v>0</v>
      </c>
      <c r="AW1092" s="239">
        <v>0</v>
      </c>
      <c r="AX1092" s="239">
        <v>0</v>
      </c>
      <c r="AY1092" s="239">
        <v>0</v>
      </c>
      <c r="AZ1092" s="239">
        <v>0</v>
      </c>
      <c r="BA1092" s="239">
        <v>0</v>
      </c>
      <c r="BB1092" s="239">
        <v>0</v>
      </c>
      <c r="BC1092" s="240">
        <f t="shared" si="273"/>
        <v>0</v>
      </c>
      <c r="BD1092" s="240">
        <f t="shared" si="274"/>
        <v>0</v>
      </c>
      <c r="BE1092" s="240"/>
      <c r="BF1092" s="247">
        <v>0</v>
      </c>
      <c r="BG1092" s="247">
        <v>0</v>
      </c>
      <c r="BH1092" s="265">
        <f t="shared" si="275"/>
        <v>0</v>
      </c>
      <c r="BI1092" s="239">
        <v>0</v>
      </c>
      <c r="BJ1092" s="239">
        <v>0</v>
      </c>
      <c r="BK1092" s="239">
        <v>0</v>
      </c>
      <c r="BL1092" s="239">
        <v>0</v>
      </c>
      <c r="BM1092" s="239">
        <v>0</v>
      </c>
      <c r="BN1092" s="239">
        <v>0</v>
      </c>
      <c r="BO1092" s="239">
        <v>0</v>
      </c>
      <c r="BP1092" s="239">
        <v>0</v>
      </c>
      <c r="BQ1092" s="239">
        <v>0</v>
      </c>
      <c r="BR1092" s="239">
        <v>0</v>
      </c>
      <c r="BS1092" s="239">
        <v>0</v>
      </c>
      <c r="BT1092" s="239">
        <v>0</v>
      </c>
      <c r="BU1092" s="240">
        <f t="shared" si="276"/>
        <v>0</v>
      </c>
      <c r="BV1092" s="240">
        <f t="shared" si="277"/>
        <v>0</v>
      </c>
      <c r="BW1092" s="240"/>
      <c r="BX1092" s="247">
        <v>0</v>
      </c>
      <c r="BY1092" s="247">
        <v>0</v>
      </c>
      <c r="BZ1092" s="265">
        <f t="shared" si="278"/>
        <v>0</v>
      </c>
      <c r="CA1092" s="239">
        <v>0</v>
      </c>
      <c r="CB1092" s="239">
        <v>0</v>
      </c>
      <c r="CC1092" s="239">
        <v>0</v>
      </c>
      <c r="CD1092" s="239">
        <v>0</v>
      </c>
      <c r="CE1092" s="239">
        <v>0</v>
      </c>
      <c r="CF1092" s="239">
        <v>0</v>
      </c>
      <c r="CG1092" s="239">
        <v>0</v>
      </c>
      <c r="CH1092" s="239">
        <v>0</v>
      </c>
      <c r="CI1092" s="239">
        <v>0</v>
      </c>
      <c r="CJ1092" s="239">
        <v>0</v>
      </c>
      <c r="CK1092" s="239">
        <v>0</v>
      </c>
      <c r="CL1092" s="239">
        <v>0</v>
      </c>
      <c r="CM1092" s="240">
        <f t="shared" si="279"/>
        <v>0</v>
      </c>
      <c r="CN1092" s="240">
        <f t="shared" si="280"/>
        <v>0</v>
      </c>
      <c r="CO1092" s="240"/>
      <c r="CP1092" s="247">
        <v>0</v>
      </c>
      <c r="CQ1092" s="247">
        <v>0</v>
      </c>
      <c r="CR1092" s="265">
        <f t="shared" si="281"/>
        <v>0</v>
      </c>
      <c r="CS1092" s="239">
        <v>0</v>
      </c>
      <c r="CT1092" s="239">
        <v>0</v>
      </c>
      <c r="CU1092" s="239">
        <v>0</v>
      </c>
      <c r="CV1092" s="239">
        <v>0</v>
      </c>
      <c r="CW1092" s="239">
        <v>0</v>
      </c>
      <c r="CX1092" s="239">
        <v>0</v>
      </c>
      <c r="CY1092" s="239">
        <v>0</v>
      </c>
      <c r="CZ1092" s="239">
        <v>0</v>
      </c>
      <c r="DA1092" s="239">
        <v>0</v>
      </c>
      <c r="DB1092" s="239">
        <v>0</v>
      </c>
      <c r="DC1092" s="239">
        <v>0</v>
      </c>
      <c r="DD1092" s="239">
        <v>0</v>
      </c>
      <c r="DE1092" s="240">
        <f t="shared" si="282"/>
        <v>0</v>
      </c>
      <c r="DF1092" s="240">
        <f t="shared" si="283"/>
        <v>0</v>
      </c>
    </row>
    <row r="1093" spans="1:110" ht="14.5" hidden="1" outlineLevel="1" x14ac:dyDescent="0.35">
      <c r="B1093" s="266" t="s">
        <v>390</v>
      </c>
      <c r="C1093" s="247">
        <v>0</v>
      </c>
      <c r="D1093" s="267"/>
      <c r="E1093" s="238"/>
      <c r="F1093" s="240">
        <v>0</v>
      </c>
      <c r="G1093" s="240">
        <v>0</v>
      </c>
      <c r="H1093" s="240">
        <v>0</v>
      </c>
      <c r="I1093" s="240">
        <v>0</v>
      </c>
      <c r="J1093" s="240">
        <v>0</v>
      </c>
      <c r="K1093" s="240">
        <v>0</v>
      </c>
      <c r="L1093" s="240">
        <v>0</v>
      </c>
      <c r="M1093" s="240">
        <v>0</v>
      </c>
      <c r="N1093" s="240">
        <v>0</v>
      </c>
      <c r="O1093" s="240">
        <v>0</v>
      </c>
      <c r="P1093" s="240">
        <v>0</v>
      </c>
      <c r="Q1093" s="240">
        <v>0</v>
      </c>
      <c r="R1093" s="240">
        <f t="shared" si="267"/>
        <v>0</v>
      </c>
      <c r="S1093" s="240">
        <f t="shared" si="268"/>
        <v>0</v>
      </c>
      <c r="V1093" s="247">
        <v>0</v>
      </c>
      <c r="W1093" s="247">
        <v>0</v>
      </c>
      <c r="X1093" s="265">
        <f t="shared" si="269"/>
        <v>0</v>
      </c>
      <c r="Y1093" s="240">
        <v>0</v>
      </c>
      <c r="Z1093" s="240">
        <v>0</v>
      </c>
      <c r="AA1093" s="240">
        <v>0</v>
      </c>
      <c r="AB1093" s="240">
        <v>0</v>
      </c>
      <c r="AC1093" s="240">
        <v>0</v>
      </c>
      <c r="AD1093" s="240">
        <v>0</v>
      </c>
      <c r="AE1093" s="240">
        <v>0</v>
      </c>
      <c r="AF1093" s="240">
        <v>0</v>
      </c>
      <c r="AG1093" s="240">
        <v>0</v>
      </c>
      <c r="AH1093" s="240">
        <v>0</v>
      </c>
      <c r="AI1093" s="240">
        <v>0</v>
      </c>
      <c r="AJ1093" s="240">
        <v>0</v>
      </c>
      <c r="AK1093" s="240">
        <f t="shared" si="270"/>
        <v>0</v>
      </c>
      <c r="AL1093" s="240">
        <f t="shared" si="271"/>
        <v>0</v>
      </c>
      <c r="AN1093" s="247">
        <v>0</v>
      </c>
      <c r="AO1093" s="247">
        <v>0</v>
      </c>
      <c r="AP1093" s="265">
        <f t="shared" si="272"/>
        <v>0</v>
      </c>
      <c r="AQ1093" s="239">
        <v>0</v>
      </c>
      <c r="AR1093" s="239">
        <v>0</v>
      </c>
      <c r="AS1093" s="239">
        <v>0</v>
      </c>
      <c r="AT1093" s="239">
        <v>0</v>
      </c>
      <c r="AU1093" s="239">
        <v>0</v>
      </c>
      <c r="AV1093" s="239">
        <v>0</v>
      </c>
      <c r="AW1093" s="239">
        <v>0</v>
      </c>
      <c r="AX1093" s="239">
        <v>0</v>
      </c>
      <c r="AY1093" s="239">
        <v>0</v>
      </c>
      <c r="AZ1093" s="239">
        <v>0</v>
      </c>
      <c r="BA1093" s="239">
        <v>0</v>
      </c>
      <c r="BB1093" s="239">
        <v>0</v>
      </c>
      <c r="BC1093" s="240">
        <f t="shared" si="273"/>
        <v>0</v>
      </c>
      <c r="BD1093" s="240">
        <f t="shared" si="274"/>
        <v>0</v>
      </c>
      <c r="BE1093" s="240"/>
      <c r="BF1093" s="247">
        <v>0</v>
      </c>
      <c r="BG1093" s="247">
        <v>0</v>
      </c>
      <c r="BH1093" s="265">
        <f t="shared" si="275"/>
        <v>0</v>
      </c>
      <c r="BI1093" s="239">
        <v>0</v>
      </c>
      <c r="BJ1093" s="239">
        <v>0</v>
      </c>
      <c r="BK1093" s="239">
        <v>0</v>
      </c>
      <c r="BL1093" s="239">
        <v>0</v>
      </c>
      <c r="BM1093" s="239">
        <v>0</v>
      </c>
      <c r="BN1093" s="239">
        <v>0</v>
      </c>
      <c r="BO1093" s="239">
        <v>0</v>
      </c>
      <c r="BP1093" s="239">
        <v>0</v>
      </c>
      <c r="BQ1093" s="239">
        <v>0</v>
      </c>
      <c r="BR1093" s="239">
        <v>0</v>
      </c>
      <c r="BS1093" s="239">
        <v>0</v>
      </c>
      <c r="BT1093" s="239">
        <v>0</v>
      </c>
      <c r="BU1093" s="240">
        <f t="shared" si="276"/>
        <v>0</v>
      </c>
      <c r="BV1093" s="240">
        <f t="shared" si="277"/>
        <v>0</v>
      </c>
      <c r="BW1093" s="240"/>
      <c r="BX1093" s="247">
        <v>0</v>
      </c>
      <c r="BY1093" s="247">
        <v>0</v>
      </c>
      <c r="BZ1093" s="265">
        <f t="shared" si="278"/>
        <v>0</v>
      </c>
      <c r="CA1093" s="239">
        <v>0</v>
      </c>
      <c r="CB1093" s="239">
        <v>0</v>
      </c>
      <c r="CC1093" s="239">
        <v>0</v>
      </c>
      <c r="CD1093" s="239">
        <v>0</v>
      </c>
      <c r="CE1093" s="239">
        <v>0</v>
      </c>
      <c r="CF1093" s="239">
        <v>0</v>
      </c>
      <c r="CG1093" s="239">
        <v>0</v>
      </c>
      <c r="CH1093" s="239">
        <v>0</v>
      </c>
      <c r="CI1093" s="239">
        <v>0</v>
      </c>
      <c r="CJ1093" s="239">
        <v>0</v>
      </c>
      <c r="CK1093" s="239">
        <v>0</v>
      </c>
      <c r="CL1093" s="239">
        <v>0</v>
      </c>
      <c r="CM1093" s="240">
        <f t="shared" si="279"/>
        <v>0</v>
      </c>
      <c r="CN1093" s="240">
        <f t="shared" si="280"/>
        <v>0</v>
      </c>
      <c r="CO1093" s="240"/>
      <c r="CP1093" s="247">
        <v>0</v>
      </c>
      <c r="CQ1093" s="247">
        <v>0</v>
      </c>
      <c r="CR1093" s="265">
        <f t="shared" si="281"/>
        <v>0</v>
      </c>
      <c r="CS1093" s="239">
        <v>0</v>
      </c>
      <c r="CT1093" s="239">
        <v>0</v>
      </c>
      <c r="CU1093" s="239">
        <v>0</v>
      </c>
      <c r="CV1093" s="239">
        <v>0</v>
      </c>
      <c r="CW1093" s="239">
        <v>0</v>
      </c>
      <c r="CX1093" s="239">
        <v>0</v>
      </c>
      <c r="CY1093" s="239">
        <v>0</v>
      </c>
      <c r="CZ1093" s="239">
        <v>0</v>
      </c>
      <c r="DA1093" s="239">
        <v>0</v>
      </c>
      <c r="DB1093" s="239">
        <v>0</v>
      </c>
      <c r="DC1093" s="239">
        <v>0</v>
      </c>
      <c r="DD1093" s="239">
        <v>0</v>
      </c>
      <c r="DE1093" s="240">
        <f t="shared" si="282"/>
        <v>0</v>
      </c>
      <c r="DF1093" s="240">
        <f t="shared" si="283"/>
        <v>0</v>
      </c>
    </row>
    <row r="1094" spans="1:110" ht="14.5" hidden="1" outlineLevel="1" x14ac:dyDescent="0.35">
      <c r="B1094" s="266" t="s">
        <v>390</v>
      </c>
      <c r="C1094" s="247">
        <v>0</v>
      </c>
      <c r="D1094" s="267"/>
      <c r="E1094" s="238"/>
      <c r="F1094" s="240">
        <v>0</v>
      </c>
      <c r="G1094" s="240">
        <v>0</v>
      </c>
      <c r="H1094" s="240">
        <v>0</v>
      </c>
      <c r="I1094" s="240">
        <v>0</v>
      </c>
      <c r="J1094" s="240">
        <v>0</v>
      </c>
      <c r="K1094" s="240">
        <v>0</v>
      </c>
      <c r="L1094" s="240">
        <v>0</v>
      </c>
      <c r="M1094" s="240">
        <v>0</v>
      </c>
      <c r="N1094" s="240">
        <v>0</v>
      </c>
      <c r="O1094" s="240">
        <v>0</v>
      </c>
      <c r="P1094" s="240">
        <v>0</v>
      </c>
      <c r="Q1094" s="240">
        <v>0</v>
      </c>
      <c r="R1094" s="240">
        <f t="shared" si="267"/>
        <v>0</v>
      </c>
      <c r="S1094" s="240">
        <f t="shared" si="268"/>
        <v>0</v>
      </c>
      <c r="V1094" s="247">
        <v>0</v>
      </c>
      <c r="W1094" s="247">
        <v>0</v>
      </c>
      <c r="X1094" s="265">
        <f t="shared" si="269"/>
        <v>0</v>
      </c>
      <c r="Y1094" s="240">
        <v>0</v>
      </c>
      <c r="Z1094" s="240">
        <v>0</v>
      </c>
      <c r="AA1094" s="240">
        <v>0</v>
      </c>
      <c r="AB1094" s="240">
        <v>0</v>
      </c>
      <c r="AC1094" s="240">
        <v>0</v>
      </c>
      <c r="AD1094" s="240">
        <v>0</v>
      </c>
      <c r="AE1094" s="240">
        <v>0</v>
      </c>
      <c r="AF1094" s="240">
        <v>0</v>
      </c>
      <c r="AG1094" s="240">
        <v>0</v>
      </c>
      <c r="AH1094" s="240">
        <v>0</v>
      </c>
      <c r="AI1094" s="240">
        <v>0</v>
      </c>
      <c r="AJ1094" s="240">
        <v>0</v>
      </c>
      <c r="AK1094" s="240">
        <f t="shared" si="270"/>
        <v>0</v>
      </c>
      <c r="AL1094" s="240">
        <f t="shared" si="271"/>
        <v>0</v>
      </c>
      <c r="AN1094" s="247">
        <v>0</v>
      </c>
      <c r="AO1094" s="247">
        <v>0</v>
      </c>
      <c r="AP1094" s="265">
        <f t="shared" si="272"/>
        <v>0</v>
      </c>
      <c r="AQ1094" s="239">
        <v>0</v>
      </c>
      <c r="AR1094" s="239">
        <v>0</v>
      </c>
      <c r="AS1094" s="239">
        <v>0</v>
      </c>
      <c r="AT1094" s="239">
        <v>0</v>
      </c>
      <c r="AU1094" s="239">
        <v>0</v>
      </c>
      <c r="AV1094" s="239">
        <v>0</v>
      </c>
      <c r="AW1094" s="239">
        <v>0</v>
      </c>
      <c r="AX1094" s="239">
        <v>0</v>
      </c>
      <c r="AY1094" s="239">
        <v>0</v>
      </c>
      <c r="AZ1094" s="239">
        <v>0</v>
      </c>
      <c r="BA1094" s="239">
        <v>0</v>
      </c>
      <c r="BB1094" s="239">
        <v>0</v>
      </c>
      <c r="BC1094" s="240">
        <f t="shared" si="273"/>
        <v>0</v>
      </c>
      <c r="BD1094" s="240">
        <f t="shared" si="274"/>
        <v>0</v>
      </c>
      <c r="BE1094" s="240"/>
      <c r="BF1094" s="247">
        <v>0</v>
      </c>
      <c r="BG1094" s="247">
        <v>0</v>
      </c>
      <c r="BH1094" s="265">
        <f t="shared" si="275"/>
        <v>0</v>
      </c>
      <c r="BI1094" s="239">
        <v>0</v>
      </c>
      <c r="BJ1094" s="239">
        <v>0</v>
      </c>
      <c r="BK1094" s="239">
        <v>0</v>
      </c>
      <c r="BL1094" s="239">
        <v>0</v>
      </c>
      <c r="BM1094" s="239">
        <v>0</v>
      </c>
      <c r="BN1094" s="239">
        <v>0</v>
      </c>
      <c r="BO1094" s="239">
        <v>0</v>
      </c>
      <c r="BP1094" s="239">
        <v>0</v>
      </c>
      <c r="BQ1094" s="239">
        <v>0</v>
      </c>
      <c r="BR1094" s="239">
        <v>0</v>
      </c>
      <c r="BS1094" s="239">
        <v>0</v>
      </c>
      <c r="BT1094" s="239">
        <v>0</v>
      </c>
      <c r="BU1094" s="240">
        <f t="shared" si="276"/>
        <v>0</v>
      </c>
      <c r="BV1094" s="240">
        <f t="shared" si="277"/>
        <v>0</v>
      </c>
      <c r="BW1094" s="240"/>
      <c r="BX1094" s="247">
        <v>0</v>
      </c>
      <c r="BY1094" s="247">
        <v>0</v>
      </c>
      <c r="BZ1094" s="265">
        <f t="shared" si="278"/>
        <v>0</v>
      </c>
      <c r="CA1094" s="239">
        <v>0</v>
      </c>
      <c r="CB1094" s="239">
        <v>0</v>
      </c>
      <c r="CC1094" s="239">
        <v>0</v>
      </c>
      <c r="CD1094" s="239">
        <v>0</v>
      </c>
      <c r="CE1094" s="239">
        <v>0</v>
      </c>
      <c r="CF1094" s="239">
        <v>0</v>
      </c>
      <c r="CG1094" s="239">
        <v>0</v>
      </c>
      <c r="CH1094" s="239">
        <v>0</v>
      </c>
      <c r="CI1094" s="239">
        <v>0</v>
      </c>
      <c r="CJ1094" s="239">
        <v>0</v>
      </c>
      <c r="CK1094" s="239">
        <v>0</v>
      </c>
      <c r="CL1094" s="239">
        <v>0</v>
      </c>
      <c r="CM1094" s="240">
        <f t="shared" si="279"/>
        <v>0</v>
      </c>
      <c r="CN1094" s="240">
        <f t="shared" si="280"/>
        <v>0</v>
      </c>
      <c r="CO1094" s="240"/>
      <c r="CP1094" s="247">
        <v>0</v>
      </c>
      <c r="CQ1094" s="247">
        <v>0</v>
      </c>
      <c r="CR1094" s="265">
        <f t="shared" si="281"/>
        <v>0</v>
      </c>
      <c r="CS1094" s="239">
        <v>0</v>
      </c>
      <c r="CT1094" s="239">
        <v>0</v>
      </c>
      <c r="CU1094" s="239">
        <v>0</v>
      </c>
      <c r="CV1094" s="239">
        <v>0</v>
      </c>
      <c r="CW1094" s="239">
        <v>0</v>
      </c>
      <c r="CX1094" s="239">
        <v>0</v>
      </c>
      <c r="CY1094" s="239">
        <v>0</v>
      </c>
      <c r="CZ1094" s="239">
        <v>0</v>
      </c>
      <c r="DA1094" s="239">
        <v>0</v>
      </c>
      <c r="DB1094" s="239">
        <v>0</v>
      </c>
      <c r="DC1094" s="239">
        <v>0</v>
      </c>
      <c r="DD1094" s="239">
        <v>0</v>
      </c>
      <c r="DE1094" s="240">
        <f t="shared" si="282"/>
        <v>0</v>
      </c>
      <c r="DF1094" s="240">
        <f t="shared" si="283"/>
        <v>0</v>
      </c>
    </row>
    <row r="1095" spans="1:110" ht="14.5" hidden="1" outlineLevel="1" x14ac:dyDescent="0.35">
      <c r="B1095" s="266" t="s">
        <v>390</v>
      </c>
      <c r="C1095" s="247">
        <v>0</v>
      </c>
      <c r="D1095" s="267"/>
      <c r="E1095" s="238"/>
      <c r="F1095" s="240">
        <v>0</v>
      </c>
      <c r="G1095" s="240">
        <v>0</v>
      </c>
      <c r="H1095" s="240">
        <v>0</v>
      </c>
      <c r="I1095" s="240">
        <v>0</v>
      </c>
      <c r="J1095" s="240">
        <v>0</v>
      </c>
      <c r="K1095" s="240">
        <v>0</v>
      </c>
      <c r="L1095" s="240">
        <v>0</v>
      </c>
      <c r="M1095" s="240">
        <v>0</v>
      </c>
      <c r="N1095" s="240">
        <v>0</v>
      </c>
      <c r="O1095" s="240">
        <v>0</v>
      </c>
      <c r="P1095" s="240">
        <v>0</v>
      </c>
      <c r="Q1095" s="240">
        <v>0</v>
      </c>
      <c r="R1095" s="240">
        <f t="shared" si="267"/>
        <v>0</v>
      </c>
      <c r="S1095" s="240">
        <f t="shared" si="268"/>
        <v>0</v>
      </c>
      <c r="V1095" s="247">
        <v>0</v>
      </c>
      <c r="W1095" s="247">
        <v>0</v>
      </c>
      <c r="X1095" s="265">
        <f t="shared" si="269"/>
        <v>0</v>
      </c>
      <c r="Y1095" s="240">
        <v>0</v>
      </c>
      <c r="Z1095" s="240">
        <v>0</v>
      </c>
      <c r="AA1095" s="240">
        <v>0</v>
      </c>
      <c r="AB1095" s="240">
        <v>0</v>
      </c>
      <c r="AC1095" s="240">
        <v>0</v>
      </c>
      <c r="AD1095" s="240">
        <v>0</v>
      </c>
      <c r="AE1095" s="240">
        <v>0</v>
      </c>
      <c r="AF1095" s="240">
        <v>0</v>
      </c>
      <c r="AG1095" s="240">
        <v>0</v>
      </c>
      <c r="AH1095" s="240">
        <v>0</v>
      </c>
      <c r="AI1095" s="240">
        <v>0</v>
      </c>
      <c r="AJ1095" s="240">
        <v>0</v>
      </c>
      <c r="AK1095" s="240">
        <f t="shared" si="270"/>
        <v>0</v>
      </c>
      <c r="AL1095" s="240">
        <f t="shared" si="271"/>
        <v>0</v>
      </c>
      <c r="AN1095" s="247">
        <v>0</v>
      </c>
      <c r="AO1095" s="247">
        <v>0</v>
      </c>
      <c r="AP1095" s="265">
        <f t="shared" si="272"/>
        <v>0</v>
      </c>
      <c r="AQ1095" s="239">
        <v>0</v>
      </c>
      <c r="AR1095" s="239">
        <v>0</v>
      </c>
      <c r="AS1095" s="239">
        <v>0</v>
      </c>
      <c r="AT1095" s="239">
        <v>0</v>
      </c>
      <c r="AU1095" s="239">
        <v>0</v>
      </c>
      <c r="AV1095" s="239">
        <v>0</v>
      </c>
      <c r="AW1095" s="239">
        <v>0</v>
      </c>
      <c r="AX1095" s="239">
        <v>0</v>
      </c>
      <c r="AY1095" s="239">
        <v>0</v>
      </c>
      <c r="AZ1095" s="239">
        <v>0</v>
      </c>
      <c r="BA1095" s="239">
        <v>0</v>
      </c>
      <c r="BB1095" s="239">
        <v>0</v>
      </c>
      <c r="BC1095" s="240">
        <f t="shared" si="273"/>
        <v>0</v>
      </c>
      <c r="BD1095" s="240">
        <f t="shared" si="274"/>
        <v>0</v>
      </c>
      <c r="BE1095" s="240"/>
      <c r="BF1095" s="247">
        <v>0</v>
      </c>
      <c r="BG1095" s="247">
        <v>0</v>
      </c>
      <c r="BH1095" s="265">
        <f t="shared" si="275"/>
        <v>0</v>
      </c>
      <c r="BI1095" s="239">
        <v>0</v>
      </c>
      <c r="BJ1095" s="239">
        <v>0</v>
      </c>
      <c r="BK1095" s="239">
        <v>0</v>
      </c>
      <c r="BL1095" s="239">
        <v>0</v>
      </c>
      <c r="BM1095" s="239">
        <v>0</v>
      </c>
      <c r="BN1095" s="239">
        <v>0</v>
      </c>
      <c r="BO1095" s="239">
        <v>0</v>
      </c>
      <c r="BP1095" s="239">
        <v>0</v>
      </c>
      <c r="BQ1095" s="239">
        <v>0</v>
      </c>
      <c r="BR1095" s="239">
        <v>0</v>
      </c>
      <c r="BS1095" s="239">
        <v>0</v>
      </c>
      <c r="BT1095" s="239">
        <v>0</v>
      </c>
      <c r="BU1095" s="240">
        <f t="shared" si="276"/>
        <v>0</v>
      </c>
      <c r="BV1095" s="240">
        <f t="shared" si="277"/>
        <v>0</v>
      </c>
      <c r="BW1095" s="240"/>
      <c r="BX1095" s="247">
        <v>0</v>
      </c>
      <c r="BY1095" s="247">
        <v>0</v>
      </c>
      <c r="BZ1095" s="265">
        <f t="shared" si="278"/>
        <v>0</v>
      </c>
      <c r="CA1095" s="239">
        <v>0</v>
      </c>
      <c r="CB1095" s="239">
        <v>0</v>
      </c>
      <c r="CC1095" s="239">
        <v>0</v>
      </c>
      <c r="CD1095" s="239">
        <v>0</v>
      </c>
      <c r="CE1095" s="239">
        <v>0</v>
      </c>
      <c r="CF1095" s="239">
        <v>0</v>
      </c>
      <c r="CG1095" s="239">
        <v>0</v>
      </c>
      <c r="CH1095" s="239">
        <v>0</v>
      </c>
      <c r="CI1095" s="239">
        <v>0</v>
      </c>
      <c r="CJ1095" s="239">
        <v>0</v>
      </c>
      <c r="CK1095" s="239">
        <v>0</v>
      </c>
      <c r="CL1095" s="239">
        <v>0</v>
      </c>
      <c r="CM1095" s="240">
        <f t="shared" si="279"/>
        <v>0</v>
      </c>
      <c r="CN1095" s="240">
        <f t="shared" si="280"/>
        <v>0</v>
      </c>
      <c r="CO1095" s="240"/>
      <c r="CP1095" s="247">
        <v>0</v>
      </c>
      <c r="CQ1095" s="247">
        <v>0</v>
      </c>
      <c r="CR1095" s="265">
        <f t="shared" si="281"/>
        <v>0</v>
      </c>
      <c r="CS1095" s="239">
        <v>0</v>
      </c>
      <c r="CT1095" s="239">
        <v>0</v>
      </c>
      <c r="CU1095" s="239">
        <v>0</v>
      </c>
      <c r="CV1095" s="239">
        <v>0</v>
      </c>
      <c r="CW1095" s="239">
        <v>0</v>
      </c>
      <c r="CX1095" s="239">
        <v>0</v>
      </c>
      <c r="CY1095" s="239">
        <v>0</v>
      </c>
      <c r="CZ1095" s="239">
        <v>0</v>
      </c>
      <c r="DA1095" s="239">
        <v>0</v>
      </c>
      <c r="DB1095" s="239">
        <v>0</v>
      </c>
      <c r="DC1095" s="239">
        <v>0</v>
      </c>
      <c r="DD1095" s="239">
        <v>0</v>
      </c>
      <c r="DE1095" s="240">
        <f t="shared" si="282"/>
        <v>0</v>
      </c>
      <c r="DF1095" s="240">
        <f t="shared" si="283"/>
        <v>0</v>
      </c>
    </row>
    <row r="1096" spans="1:110" ht="14.5" hidden="1" outlineLevel="1" x14ac:dyDescent="0.35">
      <c r="B1096" s="266" t="s">
        <v>390</v>
      </c>
      <c r="C1096" s="247">
        <v>0</v>
      </c>
      <c r="D1096" s="267"/>
      <c r="E1096" s="238"/>
      <c r="F1096" s="240">
        <v>0</v>
      </c>
      <c r="G1096" s="240">
        <v>0</v>
      </c>
      <c r="H1096" s="240">
        <v>0</v>
      </c>
      <c r="I1096" s="240">
        <v>0</v>
      </c>
      <c r="J1096" s="240">
        <v>0</v>
      </c>
      <c r="K1096" s="240">
        <v>0</v>
      </c>
      <c r="L1096" s="240">
        <v>0</v>
      </c>
      <c r="M1096" s="240">
        <v>0</v>
      </c>
      <c r="N1096" s="240">
        <v>0</v>
      </c>
      <c r="O1096" s="240">
        <v>0</v>
      </c>
      <c r="P1096" s="240">
        <v>0</v>
      </c>
      <c r="Q1096" s="240">
        <v>0</v>
      </c>
      <c r="R1096" s="240">
        <f t="shared" si="267"/>
        <v>0</v>
      </c>
      <c r="S1096" s="240">
        <f t="shared" si="268"/>
        <v>0</v>
      </c>
      <c r="V1096" s="247">
        <v>0</v>
      </c>
      <c r="W1096" s="247">
        <v>0</v>
      </c>
      <c r="X1096" s="265">
        <f t="shared" si="269"/>
        <v>0</v>
      </c>
      <c r="Y1096" s="240">
        <v>0</v>
      </c>
      <c r="Z1096" s="240">
        <v>0</v>
      </c>
      <c r="AA1096" s="240">
        <v>0</v>
      </c>
      <c r="AB1096" s="240">
        <v>0</v>
      </c>
      <c r="AC1096" s="240">
        <v>0</v>
      </c>
      <c r="AD1096" s="240">
        <v>0</v>
      </c>
      <c r="AE1096" s="240">
        <v>0</v>
      </c>
      <c r="AF1096" s="240">
        <v>0</v>
      </c>
      <c r="AG1096" s="240">
        <v>0</v>
      </c>
      <c r="AH1096" s="240">
        <v>0</v>
      </c>
      <c r="AI1096" s="240">
        <v>0</v>
      </c>
      <c r="AJ1096" s="240">
        <v>0</v>
      </c>
      <c r="AK1096" s="240">
        <f t="shared" si="270"/>
        <v>0</v>
      </c>
      <c r="AL1096" s="240">
        <f t="shared" si="271"/>
        <v>0</v>
      </c>
      <c r="AN1096" s="247">
        <v>0</v>
      </c>
      <c r="AO1096" s="247">
        <v>0</v>
      </c>
      <c r="AP1096" s="265">
        <f t="shared" si="272"/>
        <v>0</v>
      </c>
      <c r="AQ1096" s="239">
        <v>0</v>
      </c>
      <c r="AR1096" s="239">
        <v>0</v>
      </c>
      <c r="AS1096" s="239">
        <v>0</v>
      </c>
      <c r="AT1096" s="239">
        <v>0</v>
      </c>
      <c r="AU1096" s="239">
        <v>0</v>
      </c>
      <c r="AV1096" s="239">
        <v>0</v>
      </c>
      <c r="AW1096" s="239">
        <v>0</v>
      </c>
      <c r="AX1096" s="239">
        <v>0</v>
      </c>
      <c r="AY1096" s="239">
        <v>0</v>
      </c>
      <c r="AZ1096" s="239">
        <v>0</v>
      </c>
      <c r="BA1096" s="239">
        <v>0</v>
      </c>
      <c r="BB1096" s="239">
        <v>0</v>
      </c>
      <c r="BC1096" s="240">
        <f t="shared" si="273"/>
        <v>0</v>
      </c>
      <c r="BD1096" s="240">
        <f t="shared" si="274"/>
        <v>0</v>
      </c>
      <c r="BE1096" s="240"/>
      <c r="BF1096" s="247">
        <v>0</v>
      </c>
      <c r="BG1096" s="247">
        <v>0</v>
      </c>
      <c r="BH1096" s="265">
        <f t="shared" si="275"/>
        <v>0</v>
      </c>
      <c r="BI1096" s="239">
        <v>0</v>
      </c>
      <c r="BJ1096" s="239">
        <v>0</v>
      </c>
      <c r="BK1096" s="239">
        <v>0</v>
      </c>
      <c r="BL1096" s="239">
        <v>0</v>
      </c>
      <c r="BM1096" s="239">
        <v>0</v>
      </c>
      <c r="BN1096" s="239">
        <v>0</v>
      </c>
      <c r="BO1096" s="239">
        <v>0</v>
      </c>
      <c r="BP1096" s="239">
        <v>0</v>
      </c>
      <c r="BQ1096" s="239">
        <v>0</v>
      </c>
      <c r="BR1096" s="239">
        <v>0</v>
      </c>
      <c r="BS1096" s="239">
        <v>0</v>
      </c>
      <c r="BT1096" s="239">
        <v>0</v>
      </c>
      <c r="BU1096" s="240">
        <f t="shared" si="276"/>
        <v>0</v>
      </c>
      <c r="BV1096" s="240">
        <f t="shared" si="277"/>
        <v>0</v>
      </c>
      <c r="BW1096" s="240"/>
      <c r="BX1096" s="247">
        <v>0</v>
      </c>
      <c r="BY1096" s="247">
        <v>0</v>
      </c>
      <c r="BZ1096" s="265">
        <f t="shared" si="278"/>
        <v>0</v>
      </c>
      <c r="CA1096" s="239">
        <v>0</v>
      </c>
      <c r="CB1096" s="239">
        <v>0</v>
      </c>
      <c r="CC1096" s="239">
        <v>0</v>
      </c>
      <c r="CD1096" s="239">
        <v>0</v>
      </c>
      <c r="CE1096" s="239">
        <v>0</v>
      </c>
      <c r="CF1096" s="239">
        <v>0</v>
      </c>
      <c r="CG1096" s="239">
        <v>0</v>
      </c>
      <c r="CH1096" s="239">
        <v>0</v>
      </c>
      <c r="CI1096" s="239">
        <v>0</v>
      </c>
      <c r="CJ1096" s="239">
        <v>0</v>
      </c>
      <c r="CK1096" s="239">
        <v>0</v>
      </c>
      <c r="CL1096" s="239">
        <v>0</v>
      </c>
      <c r="CM1096" s="240">
        <f t="shared" si="279"/>
        <v>0</v>
      </c>
      <c r="CN1096" s="240">
        <f t="shared" si="280"/>
        <v>0</v>
      </c>
      <c r="CO1096" s="240"/>
      <c r="CP1096" s="247">
        <v>0</v>
      </c>
      <c r="CQ1096" s="247">
        <v>0</v>
      </c>
      <c r="CR1096" s="265">
        <f t="shared" si="281"/>
        <v>0</v>
      </c>
      <c r="CS1096" s="239">
        <v>0</v>
      </c>
      <c r="CT1096" s="239">
        <v>0</v>
      </c>
      <c r="CU1096" s="239">
        <v>0</v>
      </c>
      <c r="CV1096" s="239">
        <v>0</v>
      </c>
      <c r="CW1096" s="239">
        <v>0</v>
      </c>
      <c r="CX1096" s="239">
        <v>0</v>
      </c>
      <c r="CY1096" s="239">
        <v>0</v>
      </c>
      <c r="CZ1096" s="239">
        <v>0</v>
      </c>
      <c r="DA1096" s="239">
        <v>0</v>
      </c>
      <c r="DB1096" s="239">
        <v>0</v>
      </c>
      <c r="DC1096" s="239">
        <v>0</v>
      </c>
      <c r="DD1096" s="239">
        <v>0</v>
      </c>
      <c r="DE1096" s="240">
        <f t="shared" si="282"/>
        <v>0</v>
      </c>
      <c r="DF1096" s="240">
        <f t="shared" si="283"/>
        <v>0</v>
      </c>
    </row>
    <row r="1097" spans="1:110" ht="14.5" hidden="1" outlineLevel="1" x14ac:dyDescent="0.35">
      <c r="B1097" s="266" t="s">
        <v>390</v>
      </c>
      <c r="C1097" s="247">
        <v>0</v>
      </c>
      <c r="D1097" s="267"/>
      <c r="E1097" s="238"/>
      <c r="F1097" s="240">
        <v>0</v>
      </c>
      <c r="G1097" s="240">
        <v>0</v>
      </c>
      <c r="H1097" s="240">
        <v>0</v>
      </c>
      <c r="I1097" s="240">
        <v>0</v>
      </c>
      <c r="J1097" s="240">
        <v>0</v>
      </c>
      <c r="K1097" s="240">
        <v>0</v>
      </c>
      <c r="L1097" s="240">
        <v>0</v>
      </c>
      <c r="M1097" s="240">
        <v>0</v>
      </c>
      <c r="N1097" s="240">
        <v>0</v>
      </c>
      <c r="O1097" s="240">
        <v>0</v>
      </c>
      <c r="P1097" s="240">
        <v>0</v>
      </c>
      <c r="Q1097" s="240">
        <v>0</v>
      </c>
      <c r="R1097" s="240">
        <f t="shared" si="267"/>
        <v>0</v>
      </c>
      <c r="S1097" s="240">
        <f t="shared" si="268"/>
        <v>0</v>
      </c>
      <c r="V1097" s="247">
        <v>0</v>
      </c>
      <c r="W1097" s="247">
        <v>0</v>
      </c>
      <c r="X1097" s="265">
        <f t="shared" si="269"/>
        <v>0</v>
      </c>
      <c r="Y1097" s="240">
        <v>0</v>
      </c>
      <c r="Z1097" s="240">
        <v>0</v>
      </c>
      <c r="AA1097" s="240">
        <v>0</v>
      </c>
      <c r="AB1097" s="240">
        <v>0</v>
      </c>
      <c r="AC1097" s="240">
        <v>0</v>
      </c>
      <c r="AD1097" s="240">
        <v>0</v>
      </c>
      <c r="AE1097" s="240">
        <v>0</v>
      </c>
      <c r="AF1097" s="240">
        <v>0</v>
      </c>
      <c r="AG1097" s="240">
        <v>0</v>
      </c>
      <c r="AH1097" s="240">
        <v>0</v>
      </c>
      <c r="AI1097" s="240">
        <v>0</v>
      </c>
      <c r="AJ1097" s="240">
        <v>0</v>
      </c>
      <c r="AK1097" s="240">
        <f t="shared" si="270"/>
        <v>0</v>
      </c>
      <c r="AL1097" s="240">
        <f t="shared" si="271"/>
        <v>0</v>
      </c>
      <c r="AN1097" s="247">
        <v>0</v>
      </c>
      <c r="AO1097" s="247">
        <v>0</v>
      </c>
      <c r="AP1097" s="265">
        <f t="shared" si="272"/>
        <v>0</v>
      </c>
      <c r="AQ1097" s="239">
        <v>0</v>
      </c>
      <c r="AR1097" s="239">
        <v>0</v>
      </c>
      <c r="AS1097" s="239">
        <v>0</v>
      </c>
      <c r="AT1097" s="239">
        <v>0</v>
      </c>
      <c r="AU1097" s="239">
        <v>0</v>
      </c>
      <c r="AV1097" s="239">
        <v>0</v>
      </c>
      <c r="AW1097" s="239">
        <v>0</v>
      </c>
      <c r="AX1097" s="239">
        <v>0</v>
      </c>
      <c r="AY1097" s="239">
        <v>0</v>
      </c>
      <c r="AZ1097" s="239">
        <v>0</v>
      </c>
      <c r="BA1097" s="239">
        <v>0</v>
      </c>
      <c r="BB1097" s="239">
        <v>0</v>
      </c>
      <c r="BC1097" s="240">
        <f t="shared" si="273"/>
        <v>0</v>
      </c>
      <c r="BD1097" s="240">
        <f t="shared" si="274"/>
        <v>0</v>
      </c>
      <c r="BE1097" s="240"/>
      <c r="BF1097" s="247">
        <v>0</v>
      </c>
      <c r="BG1097" s="247">
        <v>0</v>
      </c>
      <c r="BH1097" s="265">
        <f t="shared" si="275"/>
        <v>0</v>
      </c>
      <c r="BI1097" s="239">
        <v>0</v>
      </c>
      <c r="BJ1097" s="239">
        <v>0</v>
      </c>
      <c r="BK1097" s="239">
        <v>0</v>
      </c>
      <c r="BL1097" s="239">
        <v>0</v>
      </c>
      <c r="BM1097" s="239">
        <v>0</v>
      </c>
      <c r="BN1097" s="239">
        <v>0</v>
      </c>
      <c r="BO1097" s="239">
        <v>0</v>
      </c>
      <c r="BP1097" s="239">
        <v>0</v>
      </c>
      <c r="BQ1097" s="239">
        <v>0</v>
      </c>
      <c r="BR1097" s="239">
        <v>0</v>
      </c>
      <c r="BS1097" s="239">
        <v>0</v>
      </c>
      <c r="BT1097" s="239">
        <v>0</v>
      </c>
      <c r="BU1097" s="240">
        <f t="shared" si="276"/>
        <v>0</v>
      </c>
      <c r="BV1097" s="240">
        <f t="shared" si="277"/>
        <v>0</v>
      </c>
      <c r="BW1097" s="240"/>
      <c r="BX1097" s="247">
        <v>0</v>
      </c>
      <c r="BY1097" s="247">
        <v>0</v>
      </c>
      <c r="BZ1097" s="265">
        <f t="shared" si="278"/>
        <v>0</v>
      </c>
      <c r="CA1097" s="239">
        <v>0</v>
      </c>
      <c r="CB1097" s="239">
        <v>0</v>
      </c>
      <c r="CC1097" s="239">
        <v>0</v>
      </c>
      <c r="CD1097" s="239">
        <v>0</v>
      </c>
      <c r="CE1097" s="239">
        <v>0</v>
      </c>
      <c r="CF1097" s="239">
        <v>0</v>
      </c>
      <c r="CG1097" s="239">
        <v>0</v>
      </c>
      <c r="CH1097" s="239">
        <v>0</v>
      </c>
      <c r="CI1097" s="239">
        <v>0</v>
      </c>
      <c r="CJ1097" s="239">
        <v>0</v>
      </c>
      <c r="CK1097" s="239">
        <v>0</v>
      </c>
      <c r="CL1097" s="239">
        <v>0</v>
      </c>
      <c r="CM1097" s="240">
        <f t="shared" si="279"/>
        <v>0</v>
      </c>
      <c r="CN1097" s="240">
        <f t="shared" si="280"/>
        <v>0</v>
      </c>
      <c r="CO1097" s="240"/>
      <c r="CP1097" s="247">
        <v>0</v>
      </c>
      <c r="CQ1097" s="247">
        <v>0</v>
      </c>
      <c r="CR1097" s="265">
        <f t="shared" si="281"/>
        <v>0</v>
      </c>
      <c r="CS1097" s="239">
        <v>0</v>
      </c>
      <c r="CT1097" s="239">
        <v>0</v>
      </c>
      <c r="CU1097" s="239">
        <v>0</v>
      </c>
      <c r="CV1097" s="239">
        <v>0</v>
      </c>
      <c r="CW1097" s="239">
        <v>0</v>
      </c>
      <c r="CX1097" s="239">
        <v>0</v>
      </c>
      <c r="CY1097" s="239">
        <v>0</v>
      </c>
      <c r="CZ1097" s="239">
        <v>0</v>
      </c>
      <c r="DA1097" s="239">
        <v>0</v>
      </c>
      <c r="DB1097" s="239">
        <v>0</v>
      </c>
      <c r="DC1097" s="239">
        <v>0</v>
      </c>
      <c r="DD1097" s="239">
        <v>0</v>
      </c>
      <c r="DE1097" s="240">
        <f t="shared" si="282"/>
        <v>0</v>
      </c>
      <c r="DF1097" s="240">
        <f t="shared" si="283"/>
        <v>0</v>
      </c>
    </row>
    <row r="1098" spans="1:110" ht="14.5" hidden="1" outlineLevel="1" x14ac:dyDescent="0.35">
      <c r="B1098" s="266" t="s">
        <v>390</v>
      </c>
      <c r="C1098" s="247">
        <v>0</v>
      </c>
      <c r="D1098" s="267"/>
      <c r="E1098" s="238"/>
      <c r="F1098" s="240">
        <v>0</v>
      </c>
      <c r="G1098" s="240">
        <v>0</v>
      </c>
      <c r="H1098" s="240">
        <v>0</v>
      </c>
      <c r="I1098" s="240">
        <v>0</v>
      </c>
      <c r="J1098" s="240">
        <v>0</v>
      </c>
      <c r="K1098" s="240">
        <v>0</v>
      </c>
      <c r="L1098" s="240">
        <v>0</v>
      </c>
      <c r="M1098" s="240">
        <v>0</v>
      </c>
      <c r="N1098" s="240">
        <v>0</v>
      </c>
      <c r="O1098" s="240">
        <v>0</v>
      </c>
      <c r="P1098" s="240">
        <v>0</v>
      </c>
      <c r="Q1098" s="240">
        <v>0</v>
      </c>
      <c r="R1098" s="240">
        <f t="shared" si="267"/>
        <v>0</v>
      </c>
      <c r="S1098" s="240">
        <f t="shared" si="268"/>
        <v>0</v>
      </c>
      <c r="V1098" s="247">
        <v>0</v>
      </c>
      <c r="W1098" s="247">
        <v>0</v>
      </c>
      <c r="X1098" s="265">
        <f t="shared" si="269"/>
        <v>0</v>
      </c>
      <c r="Y1098" s="240">
        <v>0</v>
      </c>
      <c r="Z1098" s="240">
        <v>0</v>
      </c>
      <c r="AA1098" s="240">
        <v>0</v>
      </c>
      <c r="AB1098" s="240">
        <v>0</v>
      </c>
      <c r="AC1098" s="240">
        <v>0</v>
      </c>
      <c r="AD1098" s="240">
        <v>0</v>
      </c>
      <c r="AE1098" s="240">
        <v>0</v>
      </c>
      <c r="AF1098" s="240">
        <v>0</v>
      </c>
      <c r="AG1098" s="240">
        <v>0</v>
      </c>
      <c r="AH1098" s="240">
        <v>0</v>
      </c>
      <c r="AI1098" s="240">
        <v>0</v>
      </c>
      <c r="AJ1098" s="240">
        <v>0</v>
      </c>
      <c r="AK1098" s="240">
        <f t="shared" si="270"/>
        <v>0</v>
      </c>
      <c r="AL1098" s="240">
        <f t="shared" si="271"/>
        <v>0</v>
      </c>
      <c r="AN1098" s="247">
        <v>0</v>
      </c>
      <c r="AO1098" s="247">
        <v>0</v>
      </c>
      <c r="AP1098" s="265">
        <f t="shared" si="272"/>
        <v>0</v>
      </c>
      <c r="AQ1098" s="239">
        <v>0</v>
      </c>
      <c r="AR1098" s="239">
        <v>0</v>
      </c>
      <c r="AS1098" s="239">
        <v>0</v>
      </c>
      <c r="AT1098" s="239">
        <v>0</v>
      </c>
      <c r="AU1098" s="239">
        <v>0</v>
      </c>
      <c r="AV1098" s="239">
        <v>0</v>
      </c>
      <c r="AW1098" s="239">
        <v>0</v>
      </c>
      <c r="AX1098" s="239">
        <v>0</v>
      </c>
      <c r="AY1098" s="239">
        <v>0</v>
      </c>
      <c r="AZ1098" s="239">
        <v>0</v>
      </c>
      <c r="BA1098" s="239">
        <v>0</v>
      </c>
      <c r="BB1098" s="239">
        <v>0</v>
      </c>
      <c r="BC1098" s="240">
        <f t="shared" si="273"/>
        <v>0</v>
      </c>
      <c r="BD1098" s="240">
        <f t="shared" si="274"/>
        <v>0</v>
      </c>
      <c r="BE1098" s="240"/>
      <c r="BF1098" s="247">
        <v>0</v>
      </c>
      <c r="BG1098" s="247">
        <v>0</v>
      </c>
      <c r="BH1098" s="265">
        <f t="shared" si="275"/>
        <v>0</v>
      </c>
      <c r="BI1098" s="239">
        <v>0</v>
      </c>
      <c r="BJ1098" s="239">
        <v>0</v>
      </c>
      <c r="BK1098" s="239">
        <v>0</v>
      </c>
      <c r="BL1098" s="239">
        <v>0</v>
      </c>
      <c r="BM1098" s="239">
        <v>0</v>
      </c>
      <c r="BN1098" s="239">
        <v>0</v>
      </c>
      <c r="BO1098" s="239">
        <v>0</v>
      </c>
      <c r="BP1098" s="239">
        <v>0</v>
      </c>
      <c r="BQ1098" s="239">
        <v>0</v>
      </c>
      <c r="BR1098" s="239">
        <v>0</v>
      </c>
      <c r="BS1098" s="239">
        <v>0</v>
      </c>
      <c r="BT1098" s="239">
        <v>0</v>
      </c>
      <c r="BU1098" s="240">
        <f t="shared" si="276"/>
        <v>0</v>
      </c>
      <c r="BV1098" s="240">
        <f t="shared" si="277"/>
        <v>0</v>
      </c>
      <c r="BW1098" s="240"/>
      <c r="BX1098" s="247">
        <v>0</v>
      </c>
      <c r="BY1098" s="247">
        <v>0</v>
      </c>
      <c r="BZ1098" s="265">
        <f t="shared" si="278"/>
        <v>0</v>
      </c>
      <c r="CA1098" s="239">
        <v>0</v>
      </c>
      <c r="CB1098" s="239">
        <v>0</v>
      </c>
      <c r="CC1098" s="239">
        <v>0</v>
      </c>
      <c r="CD1098" s="239">
        <v>0</v>
      </c>
      <c r="CE1098" s="239">
        <v>0</v>
      </c>
      <c r="CF1098" s="239">
        <v>0</v>
      </c>
      <c r="CG1098" s="239">
        <v>0</v>
      </c>
      <c r="CH1098" s="239">
        <v>0</v>
      </c>
      <c r="CI1098" s="239">
        <v>0</v>
      </c>
      <c r="CJ1098" s="239">
        <v>0</v>
      </c>
      <c r="CK1098" s="239">
        <v>0</v>
      </c>
      <c r="CL1098" s="239">
        <v>0</v>
      </c>
      <c r="CM1098" s="240">
        <f t="shared" si="279"/>
        <v>0</v>
      </c>
      <c r="CN1098" s="240">
        <f t="shared" si="280"/>
        <v>0</v>
      </c>
      <c r="CO1098" s="240"/>
      <c r="CP1098" s="247">
        <v>0</v>
      </c>
      <c r="CQ1098" s="247">
        <v>0</v>
      </c>
      <c r="CR1098" s="265">
        <f t="shared" si="281"/>
        <v>0</v>
      </c>
      <c r="CS1098" s="239">
        <v>0</v>
      </c>
      <c r="CT1098" s="239">
        <v>0</v>
      </c>
      <c r="CU1098" s="239">
        <v>0</v>
      </c>
      <c r="CV1098" s="239">
        <v>0</v>
      </c>
      <c r="CW1098" s="239">
        <v>0</v>
      </c>
      <c r="CX1098" s="239">
        <v>0</v>
      </c>
      <c r="CY1098" s="239">
        <v>0</v>
      </c>
      <c r="CZ1098" s="239">
        <v>0</v>
      </c>
      <c r="DA1098" s="239">
        <v>0</v>
      </c>
      <c r="DB1098" s="239">
        <v>0</v>
      </c>
      <c r="DC1098" s="239">
        <v>0</v>
      </c>
      <c r="DD1098" s="239">
        <v>0</v>
      </c>
      <c r="DE1098" s="240">
        <f t="shared" si="282"/>
        <v>0</v>
      </c>
      <c r="DF1098" s="240">
        <f t="shared" si="283"/>
        <v>0</v>
      </c>
    </row>
    <row r="1099" spans="1:110" ht="14.5" hidden="1" outlineLevel="1" x14ac:dyDescent="0.35">
      <c r="B1099" s="266" t="s">
        <v>390</v>
      </c>
      <c r="C1099" s="247">
        <v>0</v>
      </c>
      <c r="D1099" s="267"/>
      <c r="E1099" s="238"/>
      <c r="F1099" s="240">
        <v>0</v>
      </c>
      <c r="G1099" s="240">
        <v>0</v>
      </c>
      <c r="H1099" s="240">
        <v>0</v>
      </c>
      <c r="I1099" s="240">
        <v>0</v>
      </c>
      <c r="J1099" s="240">
        <v>0</v>
      </c>
      <c r="K1099" s="240">
        <v>0</v>
      </c>
      <c r="L1099" s="240">
        <v>0</v>
      </c>
      <c r="M1099" s="240">
        <v>0</v>
      </c>
      <c r="N1099" s="240">
        <v>0</v>
      </c>
      <c r="O1099" s="240">
        <v>0</v>
      </c>
      <c r="P1099" s="240">
        <v>0</v>
      </c>
      <c r="Q1099" s="240">
        <v>0</v>
      </c>
      <c r="R1099" s="240">
        <f t="shared" si="267"/>
        <v>0</v>
      </c>
      <c r="S1099" s="240">
        <f t="shared" si="268"/>
        <v>0</v>
      </c>
      <c r="V1099" s="247">
        <v>0</v>
      </c>
      <c r="W1099" s="247">
        <v>0</v>
      </c>
      <c r="X1099" s="265">
        <f t="shared" si="269"/>
        <v>0</v>
      </c>
      <c r="Y1099" s="240">
        <v>0</v>
      </c>
      <c r="Z1099" s="240">
        <v>0</v>
      </c>
      <c r="AA1099" s="240">
        <v>0</v>
      </c>
      <c r="AB1099" s="240">
        <v>0</v>
      </c>
      <c r="AC1099" s="240">
        <v>0</v>
      </c>
      <c r="AD1099" s="240">
        <v>0</v>
      </c>
      <c r="AE1099" s="240">
        <v>0</v>
      </c>
      <c r="AF1099" s="240">
        <v>0</v>
      </c>
      <c r="AG1099" s="240">
        <v>0</v>
      </c>
      <c r="AH1099" s="240">
        <v>0</v>
      </c>
      <c r="AI1099" s="240">
        <v>0</v>
      </c>
      <c r="AJ1099" s="240">
        <v>0</v>
      </c>
      <c r="AK1099" s="240">
        <f t="shared" si="270"/>
        <v>0</v>
      </c>
      <c r="AL1099" s="240">
        <f t="shared" si="271"/>
        <v>0</v>
      </c>
      <c r="AN1099" s="247">
        <v>0</v>
      </c>
      <c r="AO1099" s="247">
        <v>0</v>
      </c>
      <c r="AP1099" s="265">
        <f t="shared" si="272"/>
        <v>0</v>
      </c>
      <c r="AQ1099" s="239">
        <v>0</v>
      </c>
      <c r="AR1099" s="239">
        <v>0</v>
      </c>
      <c r="AS1099" s="239">
        <v>0</v>
      </c>
      <c r="AT1099" s="239">
        <v>0</v>
      </c>
      <c r="AU1099" s="239">
        <v>0</v>
      </c>
      <c r="AV1099" s="239">
        <v>0</v>
      </c>
      <c r="AW1099" s="239">
        <v>0</v>
      </c>
      <c r="AX1099" s="239">
        <v>0</v>
      </c>
      <c r="AY1099" s="239">
        <v>0</v>
      </c>
      <c r="AZ1099" s="239">
        <v>0</v>
      </c>
      <c r="BA1099" s="239">
        <v>0</v>
      </c>
      <c r="BB1099" s="239">
        <v>0</v>
      </c>
      <c r="BC1099" s="240">
        <f t="shared" si="273"/>
        <v>0</v>
      </c>
      <c r="BD1099" s="240">
        <f t="shared" si="274"/>
        <v>0</v>
      </c>
      <c r="BE1099" s="240"/>
      <c r="BF1099" s="247">
        <v>0</v>
      </c>
      <c r="BG1099" s="247">
        <v>0</v>
      </c>
      <c r="BH1099" s="265">
        <f t="shared" si="275"/>
        <v>0</v>
      </c>
      <c r="BI1099" s="239">
        <v>0</v>
      </c>
      <c r="BJ1099" s="239">
        <v>0</v>
      </c>
      <c r="BK1099" s="239">
        <v>0</v>
      </c>
      <c r="BL1099" s="239">
        <v>0</v>
      </c>
      <c r="BM1099" s="239">
        <v>0</v>
      </c>
      <c r="BN1099" s="239">
        <v>0</v>
      </c>
      <c r="BO1099" s="239">
        <v>0</v>
      </c>
      <c r="BP1099" s="239">
        <v>0</v>
      </c>
      <c r="BQ1099" s="239">
        <v>0</v>
      </c>
      <c r="BR1099" s="239">
        <v>0</v>
      </c>
      <c r="BS1099" s="239">
        <v>0</v>
      </c>
      <c r="BT1099" s="239">
        <v>0</v>
      </c>
      <c r="BU1099" s="240">
        <f t="shared" si="276"/>
        <v>0</v>
      </c>
      <c r="BV1099" s="240">
        <f t="shared" si="277"/>
        <v>0</v>
      </c>
      <c r="BW1099" s="240"/>
      <c r="BX1099" s="247">
        <v>0</v>
      </c>
      <c r="BY1099" s="247">
        <v>0</v>
      </c>
      <c r="BZ1099" s="265">
        <f t="shared" si="278"/>
        <v>0</v>
      </c>
      <c r="CA1099" s="239">
        <v>0</v>
      </c>
      <c r="CB1099" s="239">
        <v>0</v>
      </c>
      <c r="CC1099" s="239">
        <v>0</v>
      </c>
      <c r="CD1099" s="239">
        <v>0</v>
      </c>
      <c r="CE1099" s="239">
        <v>0</v>
      </c>
      <c r="CF1099" s="239">
        <v>0</v>
      </c>
      <c r="CG1099" s="239">
        <v>0</v>
      </c>
      <c r="CH1099" s="239">
        <v>0</v>
      </c>
      <c r="CI1099" s="239">
        <v>0</v>
      </c>
      <c r="CJ1099" s="239">
        <v>0</v>
      </c>
      <c r="CK1099" s="239">
        <v>0</v>
      </c>
      <c r="CL1099" s="239">
        <v>0</v>
      </c>
      <c r="CM1099" s="240">
        <f t="shared" si="279"/>
        <v>0</v>
      </c>
      <c r="CN1099" s="240">
        <f t="shared" si="280"/>
        <v>0</v>
      </c>
      <c r="CO1099" s="240"/>
      <c r="CP1099" s="247">
        <v>0</v>
      </c>
      <c r="CQ1099" s="247">
        <v>0</v>
      </c>
      <c r="CR1099" s="265">
        <f t="shared" si="281"/>
        <v>0</v>
      </c>
      <c r="CS1099" s="239">
        <v>0</v>
      </c>
      <c r="CT1099" s="239">
        <v>0</v>
      </c>
      <c r="CU1099" s="239">
        <v>0</v>
      </c>
      <c r="CV1099" s="239">
        <v>0</v>
      </c>
      <c r="CW1099" s="239">
        <v>0</v>
      </c>
      <c r="CX1099" s="239">
        <v>0</v>
      </c>
      <c r="CY1099" s="239">
        <v>0</v>
      </c>
      <c r="CZ1099" s="239">
        <v>0</v>
      </c>
      <c r="DA1099" s="239">
        <v>0</v>
      </c>
      <c r="DB1099" s="239">
        <v>0</v>
      </c>
      <c r="DC1099" s="239">
        <v>0</v>
      </c>
      <c r="DD1099" s="239">
        <v>0</v>
      </c>
      <c r="DE1099" s="240">
        <f t="shared" si="282"/>
        <v>0</v>
      </c>
      <c r="DF1099" s="240">
        <f t="shared" si="283"/>
        <v>0</v>
      </c>
    </row>
    <row r="1100" spans="1:110" ht="14.5" hidden="1" outlineLevel="1" x14ac:dyDescent="0.35">
      <c r="B1100" s="266" t="s">
        <v>390</v>
      </c>
      <c r="C1100" s="247">
        <v>0</v>
      </c>
      <c r="D1100" s="267"/>
      <c r="E1100" s="238"/>
      <c r="F1100" s="240">
        <v>0</v>
      </c>
      <c r="G1100" s="240">
        <v>0</v>
      </c>
      <c r="H1100" s="240">
        <v>0</v>
      </c>
      <c r="I1100" s="240">
        <v>0</v>
      </c>
      <c r="J1100" s="240">
        <v>0</v>
      </c>
      <c r="K1100" s="240">
        <v>0</v>
      </c>
      <c r="L1100" s="240">
        <v>0</v>
      </c>
      <c r="M1100" s="240">
        <v>0</v>
      </c>
      <c r="N1100" s="240">
        <v>0</v>
      </c>
      <c r="O1100" s="240">
        <v>0</v>
      </c>
      <c r="P1100" s="240">
        <v>0</v>
      </c>
      <c r="Q1100" s="240">
        <v>0</v>
      </c>
      <c r="R1100" s="240">
        <f t="shared" si="267"/>
        <v>0</v>
      </c>
      <c r="S1100" s="240">
        <f t="shared" si="268"/>
        <v>0</v>
      </c>
      <c r="V1100" s="247">
        <v>0</v>
      </c>
      <c r="W1100" s="247">
        <v>0</v>
      </c>
      <c r="X1100" s="265">
        <f t="shared" si="269"/>
        <v>0</v>
      </c>
      <c r="Y1100" s="240">
        <v>0</v>
      </c>
      <c r="Z1100" s="240">
        <v>0</v>
      </c>
      <c r="AA1100" s="240">
        <v>0</v>
      </c>
      <c r="AB1100" s="240">
        <v>0</v>
      </c>
      <c r="AC1100" s="240">
        <v>0</v>
      </c>
      <c r="AD1100" s="240">
        <v>0</v>
      </c>
      <c r="AE1100" s="240">
        <v>0</v>
      </c>
      <c r="AF1100" s="240">
        <v>0</v>
      </c>
      <c r="AG1100" s="240">
        <v>0</v>
      </c>
      <c r="AH1100" s="240">
        <v>0</v>
      </c>
      <c r="AI1100" s="240">
        <v>0</v>
      </c>
      <c r="AJ1100" s="240">
        <v>0</v>
      </c>
      <c r="AK1100" s="240">
        <f t="shared" si="270"/>
        <v>0</v>
      </c>
      <c r="AL1100" s="240">
        <f t="shared" si="271"/>
        <v>0</v>
      </c>
      <c r="AN1100" s="247">
        <v>0</v>
      </c>
      <c r="AO1100" s="247">
        <v>0</v>
      </c>
      <c r="AP1100" s="265">
        <f t="shared" si="272"/>
        <v>0</v>
      </c>
      <c r="AQ1100" s="239">
        <v>0</v>
      </c>
      <c r="AR1100" s="239">
        <v>0</v>
      </c>
      <c r="AS1100" s="239">
        <v>0</v>
      </c>
      <c r="AT1100" s="239">
        <v>0</v>
      </c>
      <c r="AU1100" s="239">
        <v>0</v>
      </c>
      <c r="AV1100" s="239">
        <v>0</v>
      </c>
      <c r="AW1100" s="239">
        <v>0</v>
      </c>
      <c r="AX1100" s="239">
        <v>0</v>
      </c>
      <c r="AY1100" s="239">
        <v>0</v>
      </c>
      <c r="AZ1100" s="239">
        <v>0</v>
      </c>
      <c r="BA1100" s="239">
        <v>0</v>
      </c>
      <c r="BB1100" s="239">
        <v>0</v>
      </c>
      <c r="BC1100" s="240">
        <f t="shared" si="273"/>
        <v>0</v>
      </c>
      <c r="BD1100" s="240">
        <f t="shared" si="274"/>
        <v>0</v>
      </c>
      <c r="BE1100" s="240"/>
      <c r="BF1100" s="247">
        <v>0</v>
      </c>
      <c r="BG1100" s="247">
        <v>0</v>
      </c>
      <c r="BH1100" s="265">
        <f t="shared" si="275"/>
        <v>0</v>
      </c>
      <c r="BI1100" s="239">
        <v>0</v>
      </c>
      <c r="BJ1100" s="239">
        <v>0</v>
      </c>
      <c r="BK1100" s="239">
        <v>0</v>
      </c>
      <c r="BL1100" s="239">
        <v>0</v>
      </c>
      <c r="BM1100" s="239">
        <v>0</v>
      </c>
      <c r="BN1100" s="239">
        <v>0</v>
      </c>
      <c r="BO1100" s="239">
        <v>0</v>
      </c>
      <c r="BP1100" s="239">
        <v>0</v>
      </c>
      <c r="BQ1100" s="239">
        <v>0</v>
      </c>
      <c r="BR1100" s="239">
        <v>0</v>
      </c>
      <c r="BS1100" s="239">
        <v>0</v>
      </c>
      <c r="BT1100" s="239">
        <v>0</v>
      </c>
      <c r="BU1100" s="240">
        <f t="shared" si="276"/>
        <v>0</v>
      </c>
      <c r="BV1100" s="240">
        <f t="shared" si="277"/>
        <v>0</v>
      </c>
      <c r="BW1100" s="240"/>
      <c r="BX1100" s="247">
        <v>0</v>
      </c>
      <c r="BY1100" s="247">
        <v>0</v>
      </c>
      <c r="BZ1100" s="265">
        <f t="shared" si="278"/>
        <v>0</v>
      </c>
      <c r="CA1100" s="239">
        <v>0</v>
      </c>
      <c r="CB1100" s="239">
        <v>0</v>
      </c>
      <c r="CC1100" s="239">
        <v>0</v>
      </c>
      <c r="CD1100" s="239">
        <v>0</v>
      </c>
      <c r="CE1100" s="239">
        <v>0</v>
      </c>
      <c r="CF1100" s="239">
        <v>0</v>
      </c>
      <c r="CG1100" s="239">
        <v>0</v>
      </c>
      <c r="CH1100" s="239">
        <v>0</v>
      </c>
      <c r="CI1100" s="239">
        <v>0</v>
      </c>
      <c r="CJ1100" s="239">
        <v>0</v>
      </c>
      <c r="CK1100" s="239">
        <v>0</v>
      </c>
      <c r="CL1100" s="239">
        <v>0</v>
      </c>
      <c r="CM1100" s="240">
        <f t="shared" si="279"/>
        <v>0</v>
      </c>
      <c r="CN1100" s="240">
        <f t="shared" si="280"/>
        <v>0</v>
      </c>
      <c r="CO1100" s="240"/>
      <c r="CP1100" s="247">
        <v>0</v>
      </c>
      <c r="CQ1100" s="247">
        <v>0</v>
      </c>
      <c r="CR1100" s="265">
        <f t="shared" si="281"/>
        <v>0</v>
      </c>
      <c r="CS1100" s="239">
        <v>0</v>
      </c>
      <c r="CT1100" s="239">
        <v>0</v>
      </c>
      <c r="CU1100" s="239">
        <v>0</v>
      </c>
      <c r="CV1100" s="239">
        <v>0</v>
      </c>
      <c r="CW1100" s="239">
        <v>0</v>
      </c>
      <c r="CX1100" s="239">
        <v>0</v>
      </c>
      <c r="CY1100" s="239">
        <v>0</v>
      </c>
      <c r="CZ1100" s="239">
        <v>0</v>
      </c>
      <c r="DA1100" s="239">
        <v>0</v>
      </c>
      <c r="DB1100" s="239">
        <v>0</v>
      </c>
      <c r="DC1100" s="239">
        <v>0</v>
      </c>
      <c r="DD1100" s="239">
        <v>0</v>
      </c>
      <c r="DE1100" s="240">
        <f t="shared" si="282"/>
        <v>0</v>
      </c>
      <c r="DF1100" s="240">
        <f t="shared" si="283"/>
        <v>0</v>
      </c>
    </row>
    <row r="1101" spans="1:110" ht="14.5" hidden="1" outlineLevel="1" x14ac:dyDescent="0.35">
      <c r="B1101" s="266" t="s">
        <v>390</v>
      </c>
      <c r="C1101" s="247">
        <v>0</v>
      </c>
      <c r="D1101" s="267"/>
      <c r="E1101" s="238"/>
      <c r="F1101" s="240">
        <v>0</v>
      </c>
      <c r="G1101" s="240">
        <v>0</v>
      </c>
      <c r="H1101" s="240">
        <v>0</v>
      </c>
      <c r="I1101" s="240">
        <v>0</v>
      </c>
      <c r="J1101" s="240">
        <v>0</v>
      </c>
      <c r="K1101" s="240">
        <v>0</v>
      </c>
      <c r="L1101" s="240">
        <v>0</v>
      </c>
      <c r="M1101" s="240">
        <v>0</v>
      </c>
      <c r="N1101" s="240">
        <v>0</v>
      </c>
      <c r="O1101" s="240">
        <v>0</v>
      </c>
      <c r="P1101" s="240">
        <v>0</v>
      </c>
      <c r="Q1101" s="240">
        <v>0</v>
      </c>
      <c r="R1101" s="240">
        <f t="shared" si="267"/>
        <v>0</v>
      </c>
      <c r="S1101" s="240">
        <f t="shared" si="268"/>
        <v>0</v>
      </c>
      <c r="V1101" s="247">
        <v>0</v>
      </c>
      <c r="W1101" s="247">
        <v>0</v>
      </c>
      <c r="X1101" s="265">
        <f t="shared" si="269"/>
        <v>0</v>
      </c>
      <c r="Y1101" s="240">
        <v>0</v>
      </c>
      <c r="Z1101" s="240">
        <v>0</v>
      </c>
      <c r="AA1101" s="240">
        <v>0</v>
      </c>
      <c r="AB1101" s="240">
        <v>0</v>
      </c>
      <c r="AC1101" s="240">
        <v>0</v>
      </c>
      <c r="AD1101" s="240">
        <v>0</v>
      </c>
      <c r="AE1101" s="240">
        <v>0</v>
      </c>
      <c r="AF1101" s="240">
        <v>0</v>
      </c>
      <c r="AG1101" s="240">
        <v>0</v>
      </c>
      <c r="AH1101" s="240">
        <v>0</v>
      </c>
      <c r="AI1101" s="240">
        <v>0</v>
      </c>
      <c r="AJ1101" s="240">
        <v>0</v>
      </c>
      <c r="AK1101" s="240">
        <f t="shared" si="270"/>
        <v>0</v>
      </c>
      <c r="AL1101" s="240">
        <f t="shared" si="271"/>
        <v>0</v>
      </c>
      <c r="AN1101" s="247">
        <v>0</v>
      </c>
      <c r="AO1101" s="247">
        <v>0</v>
      </c>
      <c r="AP1101" s="265">
        <f t="shared" si="272"/>
        <v>0</v>
      </c>
      <c r="AQ1101" s="239">
        <v>0</v>
      </c>
      <c r="AR1101" s="239">
        <v>0</v>
      </c>
      <c r="AS1101" s="239">
        <v>0</v>
      </c>
      <c r="AT1101" s="239">
        <v>0</v>
      </c>
      <c r="AU1101" s="239">
        <v>0</v>
      </c>
      <c r="AV1101" s="239">
        <v>0</v>
      </c>
      <c r="AW1101" s="239">
        <v>0</v>
      </c>
      <c r="AX1101" s="239">
        <v>0</v>
      </c>
      <c r="AY1101" s="239">
        <v>0</v>
      </c>
      <c r="AZ1101" s="239">
        <v>0</v>
      </c>
      <c r="BA1101" s="239">
        <v>0</v>
      </c>
      <c r="BB1101" s="239">
        <v>0</v>
      </c>
      <c r="BC1101" s="240">
        <f t="shared" si="273"/>
        <v>0</v>
      </c>
      <c r="BD1101" s="240">
        <f t="shared" si="274"/>
        <v>0</v>
      </c>
      <c r="BE1101" s="240"/>
      <c r="BF1101" s="247">
        <v>0</v>
      </c>
      <c r="BG1101" s="247">
        <v>0</v>
      </c>
      <c r="BH1101" s="265">
        <f t="shared" si="275"/>
        <v>0</v>
      </c>
      <c r="BI1101" s="239">
        <v>0</v>
      </c>
      <c r="BJ1101" s="239">
        <v>0</v>
      </c>
      <c r="BK1101" s="239">
        <v>0</v>
      </c>
      <c r="BL1101" s="239">
        <v>0</v>
      </c>
      <c r="BM1101" s="239">
        <v>0</v>
      </c>
      <c r="BN1101" s="239">
        <v>0</v>
      </c>
      <c r="BO1101" s="239">
        <v>0</v>
      </c>
      <c r="BP1101" s="239">
        <v>0</v>
      </c>
      <c r="BQ1101" s="239">
        <v>0</v>
      </c>
      <c r="BR1101" s="239">
        <v>0</v>
      </c>
      <c r="BS1101" s="239">
        <v>0</v>
      </c>
      <c r="BT1101" s="239">
        <v>0</v>
      </c>
      <c r="BU1101" s="240">
        <f t="shared" si="276"/>
        <v>0</v>
      </c>
      <c r="BV1101" s="240">
        <f t="shared" si="277"/>
        <v>0</v>
      </c>
      <c r="BW1101" s="240"/>
      <c r="BX1101" s="247">
        <v>0</v>
      </c>
      <c r="BY1101" s="247">
        <v>0</v>
      </c>
      <c r="BZ1101" s="265">
        <f t="shared" si="278"/>
        <v>0</v>
      </c>
      <c r="CA1101" s="239">
        <v>0</v>
      </c>
      <c r="CB1101" s="239">
        <v>0</v>
      </c>
      <c r="CC1101" s="239">
        <v>0</v>
      </c>
      <c r="CD1101" s="239">
        <v>0</v>
      </c>
      <c r="CE1101" s="239">
        <v>0</v>
      </c>
      <c r="CF1101" s="239">
        <v>0</v>
      </c>
      <c r="CG1101" s="239">
        <v>0</v>
      </c>
      <c r="CH1101" s="239">
        <v>0</v>
      </c>
      <c r="CI1101" s="239">
        <v>0</v>
      </c>
      <c r="CJ1101" s="239">
        <v>0</v>
      </c>
      <c r="CK1101" s="239">
        <v>0</v>
      </c>
      <c r="CL1101" s="239">
        <v>0</v>
      </c>
      <c r="CM1101" s="240">
        <f t="shared" si="279"/>
        <v>0</v>
      </c>
      <c r="CN1101" s="240">
        <f t="shared" si="280"/>
        <v>0</v>
      </c>
      <c r="CO1101" s="240"/>
      <c r="CP1101" s="247">
        <v>0</v>
      </c>
      <c r="CQ1101" s="247">
        <v>0</v>
      </c>
      <c r="CR1101" s="265">
        <f t="shared" si="281"/>
        <v>0</v>
      </c>
      <c r="CS1101" s="239">
        <v>0</v>
      </c>
      <c r="CT1101" s="239">
        <v>0</v>
      </c>
      <c r="CU1101" s="239">
        <v>0</v>
      </c>
      <c r="CV1101" s="239">
        <v>0</v>
      </c>
      <c r="CW1101" s="239">
        <v>0</v>
      </c>
      <c r="CX1101" s="239">
        <v>0</v>
      </c>
      <c r="CY1101" s="239">
        <v>0</v>
      </c>
      <c r="CZ1101" s="239">
        <v>0</v>
      </c>
      <c r="DA1101" s="239">
        <v>0</v>
      </c>
      <c r="DB1101" s="239">
        <v>0</v>
      </c>
      <c r="DC1101" s="239">
        <v>0</v>
      </c>
      <c r="DD1101" s="239">
        <v>0</v>
      </c>
      <c r="DE1101" s="240">
        <f t="shared" si="282"/>
        <v>0</v>
      </c>
      <c r="DF1101" s="240">
        <f t="shared" si="283"/>
        <v>0</v>
      </c>
    </row>
    <row r="1102" spans="1:110" ht="14.5" hidden="1" outlineLevel="1" x14ac:dyDescent="0.35">
      <c r="B1102" s="266" t="s">
        <v>391</v>
      </c>
      <c r="C1102" s="238"/>
      <c r="D1102" s="264"/>
      <c r="F1102" s="240"/>
      <c r="G1102" s="240"/>
      <c r="H1102" s="240"/>
      <c r="I1102" s="240"/>
      <c r="J1102" s="240"/>
      <c r="K1102" s="240"/>
      <c r="L1102" s="240"/>
      <c r="M1102" s="240"/>
      <c r="N1102" s="240"/>
      <c r="O1102" s="240"/>
      <c r="P1102" s="240"/>
      <c r="Q1102" s="240"/>
      <c r="R1102" s="240"/>
      <c r="S1102" s="240"/>
      <c r="V1102" s="254">
        <f>-SUM(F768:Q768)</f>
        <v>8850.1</v>
      </c>
      <c r="W1102" s="255">
        <f>C1104</f>
        <v>5096.6099999999997</v>
      </c>
      <c r="X1102" s="265">
        <f>W1102-V1102</f>
        <v>-3753.4900000000007</v>
      </c>
      <c r="Y1102" s="240">
        <v>0</v>
      </c>
      <c r="Z1102" s="240">
        <v>0</v>
      </c>
      <c r="AA1102" s="240">
        <v>0</v>
      </c>
      <c r="AB1102" s="240">
        <v>0</v>
      </c>
      <c r="AC1102" s="240">
        <v>0</v>
      </c>
      <c r="AD1102" s="240">
        <v>0</v>
      </c>
      <c r="AE1102" s="240">
        <v>0</v>
      </c>
      <c r="AF1102" s="240">
        <v>0</v>
      </c>
      <c r="AG1102" s="240">
        <v>0</v>
      </c>
      <c r="AH1102" s="240">
        <v>0</v>
      </c>
      <c r="AI1102" s="240">
        <v>0</v>
      </c>
      <c r="AJ1102" s="240">
        <v>0</v>
      </c>
      <c r="AK1102" s="240">
        <f t="shared" ref="AK1102:AK1103" si="284">SUM(Y1102:AJ1102)</f>
        <v>0</v>
      </c>
      <c r="AL1102" s="240">
        <f t="shared" ref="AL1102:AL1103" si="285">X1102-AK1102</f>
        <v>-3753.4900000000007</v>
      </c>
      <c r="AN1102" s="254"/>
      <c r="AO1102" s="255"/>
      <c r="AP1102" s="265">
        <f>AL1104</f>
        <v>3753.489999999998</v>
      </c>
      <c r="AQ1102" s="239">
        <v>0</v>
      </c>
      <c r="AR1102" s="239">
        <v>0</v>
      </c>
      <c r="AS1102" s="239">
        <v>0</v>
      </c>
      <c r="AT1102" s="239">
        <v>0</v>
      </c>
      <c r="AU1102" s="239">
        <v>0</v>
      </c>
      <c r="AV1102" s="239">
        <v>0</v>
      </c>
      <c r="AW1102" s="239">
        <v>0</v>
      </c>
      <c r="AX1102" s="239">
        <v>0</v>
      </c>
      <c r="AY1102" s="239">
        <v>0</v>
      </c>
      <c r="AZ1102" s="239">
        <v>0</v>
      </c>
      <c r="BA1102" s="239">
        <v>0</v>
      </c>
      <c r="BB1102" s="239">
        <v>0</v>
      </c>
      <c r="BC1102" s="240">
        <f t="shared" ref="BC1102:BC1103" si="286">SUM(AQ1102:BB1102)</f>
        <v>0</v>
      </c>
      <c r="BD1102" s="239">
        <f t="shared" ref="BD1102:BD1103" si="287">AP1102-BC1102</f>
        <v>3753.489999999998</v>
      </c>
      <c r="BE1102" s="240"/>
      <c r="BF1102" s="254"/>
      <c r="BG1102" s="255"/>
      <c r="BH1102" s="265">
        <f>BD1104</f>
        <v>0</v>
      </c>
      <c r="BI1102" s="239">
        <v>0</v>
      </c>
      <c r="BJ1102" s="239">
        <v>0</v>
      </c>
      <c r="BK1102" s="239">
        <v>0</v>
      </c>
      <c r="BL1102" s="239">
        <v>0</v>
      </c>
      <c r="BM1102" s="239">
        <v>0</v>
      </c>
      <c r="BN1102" s="239">
        <v>0</v>
      </c>
      <c r="BO1102" s="239">
        <v>0</v>
      </c>
      <c r="BP1102" s="239">
        <v>0</v>
      </c>
      <c r="BQ1102" s="239">
        <v>0</v>
      </c>
      <c r="BR1102" s="239">
        <v>0</v>
      </c>
      <c r="BS1102" s="239">
        <v>0</v>
      </c>
      <c r="BT1102" s="239">
        <v>0</v>
      </c>
      <c r="BU1102" s="240">
        <f t="shared" ref="BU1102:BU1103" si="288">SUM(BI1102:BT1102)</f>
        <v>0</v>
      </c>
      <c r="BV1102" s="239">
        <f t="shared" ref="BV1102:BV1103" si="289">BH1102-BU1102</f>
        <v>0</v>
      </c>
      <c r="BW1102" s="240"/>
      <c r="BX1102" s="254"/>
      <c r="BY1102" s="255"/>
      <c r="BZ1102" s="265">
        <f>BV1104</f>
        <v>0</v>
      </c>
      <c r="CA1102" s="239">
        <v>0</v>
      </c>
      <c r="CB1102" s="239">
        <v>0</v>
      </c>
      <c r="CC1102" s="239">
        <v>0</v>
      </c>
      <c r="CD1102" s="239">
        <v>0</v>
      </c>
      <c r="CE1102" s="239">
        <v>0</v>
      </c>
      <c r="CF1102" s="239">
        <v>0</v>
      </c>
      <c r="CG1102" s="239">
        <v>0</v>
      </c>
      <c r="CH1102" s="239">
        <v>0</v>
      </c>
      <c r="CI1102" s="239">
        <v>0</v>
      </c>
      <c r="CJ1102" s="239">
        <v>0</v>
      </c>
      <c r="CK1102" s="239">
        <v>0</v>
      </c>
      <c r="CL1102" s="239">
        <v>0</v>
      </c>
      <c r="CM1102" s="240">
        <f t="shared" ref="CM1102:CM1103" si="290">SUM(CA1102:CL1102)</f>
        <v>0</v>
      </c>
      <c r="CN1102" s="240">
        <f t="shared" ref="CN1102:CN1103" si="291">BZ1102-CM1102</f>
        <v>0</v>
      </c>
      <c r="CO1102" s="240"/>
      <c r="CP1102" s="254"/>
      <c r="CQ1102" s="255"/>
      <c r="CR1102" s="265">
        <f>CN1104</f>
        <v>0</v>
      </c>
      <c r="CS1102" s="239">
        <v>0</v>
      </c>
      <c r="CT1102" s="239">
        <v>0</v>
      </c>
      <c r="CU1102" s="239">
        <v>0</v>
      </c>
      <c r="CV1102" s="239">
        <v>0</v>
      </c>
      <c r="CW1102" s="239">
        <v>0</v>
      </c>
      <c r="CX1102" s="239">
        <v>0</v>
      </c>
      <c r="CY1102" s="239">
        <v>0</v>
      </c>
      <c r="CZ1102" s="239">
        <v>0</v>
      </c>
      <c r="DA1102" s="239">
        <v>0</v>
      </c>
      <c r="DB1102" s="239">
        <v>0</v>
      </c>
      <c r="DC1102" s="239">
        <v>0</v>
      </c>
      <c r="DD1102" s="239">
        <v>0</v>
      </c>
      <c r="DE1102" s="240">
        <f t="shared" ref="DE1102:DE1103" si="292">SUM(CS1102:DD1102)</f>
        <v>0</v>
      </c>
      <c r="DF1102" s="240">
        <f t="shared" ref="DF1102:DF1103" si="293">CR1102-DE1102</f>
        <v>0</v>
      </c>
    </row>
    <row r="1103" spans="1:110" ht="14.5" hidden="1" outlineLevel="1" x14ac:dyDescent="0.35">
      <c r="B1103" s="266" t="s">
        <v>337</v>
      </c>
      <c r="C1103" s="268"/>
      <c r="D1103" s="264"/>
      <c r="F1103" s="240">
        <v>0</v>
      </c>
      <c r="G1103" s="240">
        <v>0</v>
      </c>
      <c r="H1103" s="240">
        <v>0</v>
      </c>
      <c r="I1103" s="240">
        <v>0</v>
      </c>
      <c r="J1103" s="240">
        <v>0</v>
      </c>
      <c r="K1103" s="240">
        <v>0</v>
      </c>
      <c r="L1103" s="240">
        <v>0</v>
      </c>
      <c r="M1103" s="240">
        <v>0</v>
      </c>
      <c r="N1103" s="240">
        <v>0</v>
      </c>
      <c r="O1103" s="240">
        <v>0</v>
      </c>
      <c r="P1103" s="240">
        <v>0</v>
      </c>
      <c r="Q1103" s="240">
        <v>0</v>
      </c>
      <c r="R1103" s="240">
        <f t="shared" ref="R1103" si="294">SUM(F1103:Q1103)</f>
        <v>0</v>
      </c>
      <c r="S1103" s="240">
        <f>C1103-R1103</f>
        <v>0</v>
      </c>
      <c r="V1103" s="256"/>
      <c r="W1103" s="256"/>
      <c r="X1103" s="265">
        <f>T762-SUM(X1084:X1101)</f>
        <v>-0.28000000000000003</v>
      </c>
      <c r="Y1103" s="240">
        <v>0</v>
      </c>
      <c r="Z1103" s="240">
        <v>0</v>
      </c>
      <c r="AA1103" s="240">
        <v>0</v>
      </c>
      <c r="AB1103" s="240">
        <v>0</v>
      </c>
      <c r="AC1103" s="240">
        <v>0</v>
      </c>
      <c r="AD1103" s="240">
        <v>0</v>
      </c>
      <c r="AE1103" s="240">
        <v>0</v>
      </c>
      <c r="AF1103" s="240">
        <v>0</v>
      </c>
      <c r="AG1103" s="240">
        <v>0</v>
      </c>
      <c r="AH1103" s="240">
        <v>0</v>
      </c>
      <c r="AI1103" s="240">
        <v>0</v>
      </c>
      <c r="AJ1103" s="240">
        <v>0</v>
      </c>
      <c r="AK1103" s="240">
        <f t="shared" si="284"/>
        <v>0</v>
      </c>
      <c r="AL1103" s="240">
        <f t="shared" si="285"/>
        <v>-0.28000000000000003</v>
      </c>
      <c r="AN1103" s="256"/>
      <c r="AO1103" s="256"/>
      <c r="AP1103" s="265">
        <f>AL762-SUM(AP1084:AP1101)</f>
        <v>0</v>
      </c>
      <c r="AQ1103" s="239">
        <v>0</v>
      </c>
      <c r="AR1103" s="239">
        <v>0</v>
      </c>
      <c r="AS1103" s="239">
        <v>0</v>
      </c>
      <c r="AT1103" s="239">
        <v>0</v>
      </c>
      <c r="AU1103" s="239">
        <v>0</v>
      </c>
      <c r="AV1103" s="239">
        <v>0</v>
      </c>
      <c r="AW1103" s="239">
        <v>0</v>
      </c>
      <c r="AX1103" s="239">
        <v>0</v>
      </c>
      <c r="AY1103" s="239">
        <v>0</v>
      </c>
      <c r="AZ1103" s="239">
        <v>0</v>
      </c>
      <c r="BA1103" s="239">
        <v>0</v>
      </c>
      <c r="BB1103" s="239">
        <v>0</v>
      </c>
      <c r="BC1103" s="240">
        <f t="shared" si="286"/>
        <v>0</v>
      </c>
      <c r="BD1103" s="239">
        <f t="shared" si="287"/>
        <v>0</v>
      </c>
      <c r="BE1103" s="240"/>
      <c r="BF1103" s="256"/>
      <c r="BG1103" s="256"/>
      <c r="BH1103" s="265">
        <f>BD762-SUM(BH1084:BH1101)</f>
        <v>0</v>
      </c>
      <c r="BI1103" s="239">
        <v>0</v>
      </c>
      <c r="BJ1103" s="239">
        <v>0</v>
      </c>
      <c r="BK1103" s="239">
        <v>0</v>
      </c>
      <c r="BL1103" s="239">
        <v>0</v>
      </c>
      <c r="BM1103" s="239">
        <v>0</v>
      </c>
      <c r="BN1103" s="239">
        <v>0</v>
      </c>
      <c r="BO1103" s="239">
        <v>0</v>
      </c>
      <c r="BP1103" s="239">
        <v>0</v>
      </c>
      <c r="BQ1103" s="239">
        <v>0</v>
      </c>
      <c r="BR1103" s="239">
        <v>0</v>
      </c>
      <c r="BS1103" s="239">
        <v>0</v>
      </c>
      <c r="BT1103" s="239">
        <v>0</v>
      </c>
      <c r="BU1103" s="240">
        <f t="shared" si="288"/>
        <v>0</v>
      </c>
      <c r="BV1103" s="239">
        <f t="shared" si="289"/>
        <v>0</v>
      </c>
      <c r="BW1103" s="240"/>
      <c r="BX1103" s="256"/>
      <c r="BY1103" s="256"/>
      <c r="BZ1103" s="269">
        <f>BV762-SUM(BZ1084:BZ1101)</f>
        <v>0</v>
      </c>
      <c r="CA1103" s="239">
        <v>0</v>
      </c>
      <c r="CB1103" s="239">
        <v>0</v>
      </c>
      <c r="CC1103" s="239">
        <v>0</v>
      </c>
      <c r="CD1103" s="239">
        <v>0</v>
      </c>
      <c r="CE1103" s="239">
        <v>0</v>
      </c>
      <c r="CF1103" s="239">
        <v>0</v>
      </c>
      <c r="CG1103" s="239">
        <v>0</v>
      </c>
      <c r="CH1103" s="239">
        <v>0</v>
      </c>
      <c r="CI1103" s="239">
        <v>0</v>
      </c>
      <c r="CJ1103" s="239">
        <v>0</v>
      </c>
      <c r="CK1103" s="239">
        <v>0</v>
      </c>
      <c r="CL1103" s="239">
        <v>0</v>
      </c>
      <c r="CM1103" s="240">
        <f t="shared" si="290"/>
        <v>0</v>
      </c>
      <c r="CN1103" s="240">
        <f t="shared" si="291"/>
        <v>0</v>
      </c>
      <c r="CO1103" s="240"/>
      <c r="CP1103" s="256"/>
      <c r="CQ1103" s="256"/>
      <c r="CR1103" s="265">
        <f>CN762-SUM(CR1084:CR1101)</f>
        <v>0</v>
      </c>
      <c r="CS1103" s="239">
        <v>0</v>
      </c>
      <c r="CT1103" s="239">
        <v>0</v>
      </c>
      <c r="CU1103" s="239">
        <v>0</v>
      </c>
      <c r="CV1103" s="239">
        <v>0</v>
      </c>
      <c r="CW1103" s="239">
        <v>0</v>
      </c>
      <c r="CX1103" s="239">
        <v>0</v>
      </c>
      <c r="CY1103" s="239">
        <v>0</v>
      </c>
      <c r="CZ1103" s="239">
        <v>0</v>
      </c>
      <c r="DA1103" s="239">
        <v>0</v>
      </c>
      <c r="DB1103" s="239">
        <v>0</v>
      </c>
      <c r="DC1103" s="239">
        <v>0</v>
      </c>
      <c r="DD1103" s="239">
        <v>0</v>
      </c>
      <c r="DE1103" s="240">
        <f t="shared" si="292"/>
        <v>0</v>
      </c>
      <c r="DF1103" s="240">
        <f t="shared" si="293"/>
        <v>0</v>
      </c>
    </row>
    <row r="1104" spans="1:110" ht="13" hidden="1" outlineLevel="1" x14ac:dyDescent="0.3">
      <c r="A1104" s="270"/>
      <c r="B1104" s="258" t="s">
        <v>338</v>
      </c>
      <c r="C1104" s="240">
        <f>SUM(C1084:C1103)</f>
        <v>5096.6099999999997</v>
      </c>
      <c r="D1104" s="240"/>
      <c r="E1104" s="259">
        <f>SUMIF($F$8:$Q$8,"actual",F$1102:Q$1102)-SUMIF(F$8:Q$8,"actual",F$766:Q$766)</f>
        <v>0</v>
      </c>
      <c r="F1104" s="240">
        <f>SUM(F1084:F1103)</f>
        <v>0</v>
      </c>
      <c r="G1104" s="240">
        <f t="shared" ref="G1104:Q1104" si="295">SUM(G1084:G1103)</f>
        <v>0</v>
      </c>
      <c r="H1104" s="240">
        <f t="shared" si="295"/>
        <v>0</v>
      </c>
      <c r="I1104" s="240">
        <f t="shared" si="295"/>
        <v>0</v>
      </c>
      <c r="J1104" s="240">
        <f t="shared" si="295"/>
        <v>0</v>
      </c>
      <c r="K1104" s="240">
        <f t="shared" si="295"/>
        <v>0</v>
      </c>
      <c r="L1104" s="240">
        <f t="shared" si="295"/>
        <v>0</v>
      </c>
      <c r="M1104" s="240">
        <f t="shared" si="295"/>
        <v>0</v>
      </c>
      <c r="N1104" s="240">
        <f t="shared" si="295"/>
        <v>0</v>
      </c>
      <c r="O1104" s="240">
        <f t="shared" si="295"/>
        <v>0</v>
      </c>
      <c r="P1104" s="240">
        <f t="shared" si="295"/>
        <v>0</v>
      </c>
      <c r="Q1104" s="240">
        <f t="shared" si="295"/>
        <v>0</v>
      </c>
      <c r="R1104" s="240">
        <f t="shared" si="267"/>
        <v>0</v>
      </c>
      <c r="S1104" s="240">
        <f>SUM(S1084:S1103)</f>
        <v>0</v>
      </c>
      <c r="V1104" s="240">
        <f>SUM(V1084:V1103)</f>
        <v>63088.639999999999</v>
      </c>
      <c r="W1104" s="240">
        <f>SUM(W1084:W1103)</f>
        <v>59335.15</v>
      </c>
      <c r="X1104" s="238">
        <f>W1104-V1104</f>
        <v>-3753.489999999998</v>
      </c>
      <c r="Y1104" s="240">
        <f>SUM(Y1084:Y1103)</f>
        <v>0</v>
      </c>
      <c r="Z1104" s="240">
        <f t="shared" ref="Z1104:AJ1104" si="296">SUM(Z1084:Z1103)</f>
        <v>0</v>
      </c>
      <c r="AA1104" s="240">
        <f t="shared" si="296"/>
        <v>0</v>
      </c>
      <c r="AB1104" s="240">
        <f t="shared" si="296"/>
        <v>0</v>
      </c>
      <c r="AC1104" s="240">
        <f t="shared" si="296"/>
        <v>0</v>
      </c>
      <c r="AD1104" s="240">
        <f t="shared" si="296"/>
        <v>0</v>
      </c>
      <c r="AE1104" s="240">
        <f t="shared" si="296"/>
        <v>0</v>
      </c>
      <c r="AF1104" s="240">
        <f t="shared" si="296"/>
        <v>0</v>
      </c>
      <c r="AG1104" s="240">
        <f t="shared" si="296"/>
        <v>0</v>
      </c>
      <c r="AH1104" s="240">
        <f t="shared" si="296"/>
        <v>0</v>
      </c>
      <c r="AI1104" s="240">
        <f t="shared" si="296"/>
        <v>0</v>
      </c>
      <c r="AJ1104" s="240">
        <f t="shared" si="296"/>
        <v>0</v>
      </c>
      <c r="AK1104" s="240">
        <f>SUM(Y1104:AJ1104)</f>
        <v>0</v>
      </c>
      <c r="AL1104" s="240">
        <f t="shared" si="271"/>
        <v>3753.489999999998</v>
      </c>
      <c r="AN1104" s="240">
        <f>SUM(AN1084:AN1103)</f>
        <v>96535.942122484819</v>
      </c>
      <c r="AO1104" s="240">
        <f>SUM(AO1084:AO1103)</f>
        <v>96535.942122484819</v>
      </c>
      <c r="AP1104" s="238">
        <f>AO1104-AN1104</f>
        <v>0</v>
      </c>
      <c r="AQ1104" s="240">
        <f>SUM(AQ1084:AQ1103)</f>
        <v>0</v>
      </c>
      <c r="AR1104" s="240">
        <f t="shared" ref="AR1104:BB1104" si="297">SUM(AR1084:AR1103)</f>
        <v>0</v>
      </c>
      <c r="AS1104" s="240">
        <f t="shared" si="297"/>
        <v>0</v>
      </c>
      <c r="AT1104" s="240">
        <f t="shared" si="297"/>
        <v>0</v>
      </c>
      <c r="AU1104" s="240">
        <f t="shared" si="297"/>
        <v>0</v>
      </c>
      <c r="AV1104" s="240">
        <f t="shared" si="297"/>
        <v>0</v>
      </c>
      <c r="AW1104" s="240">
        <f t="shared" si="297"/>
        <v>0</v>
      </c>
      <c r="AX1104" s="240">
        <f t="shared" si="297"/>
        <v>0</v>
      </c>
      <c r="AY1104" s="240">
        <f t="shared" si="297"/>
        <v>0</v>
      </c>
      <c r="AZ1104" s="240">
        <f t="shared" si="297"/>
        <v>0</v>
      </c>
      <c r="BA1104" s="240">
        <f t="shared" si="297"/>
        <v>0</v>
      </c>
      <c r="BB1104" s="240">
        <f t="shared" si="297"/>
        <v>0</v>
      </c>
      <c r="BC1104" s="240">
        <f>SUM(AQ1104:BB1104)</f>
        <v>0</v>
      </c>
      <c r="BD1104" s="240">
        <f t="shared" si="274"/>
        <v>0</v>
      </c>
      <c r="BE1104" s="240"/>
      <c r="BF1104" s="240">
        <f>SUM(BF1084:BF1103)</f>
        <v>96863.038747760686</v>
      </c>
      <c r="BG1104" s="240">
        <f>SUM(BG1084:BG1103)</f>
        <v>96863.038747760686</v>
      </c>
      <c r="BH1104" s="238">
        <f>BG1104-BF1104</f>
        <v>0</v>
      </c>
      <c r="BI1104" s="240">
        <f>SUM(BI1084:BI1103)</f>
        <v>0</v>
      </c>
      <c r="BJ1104" s="240">
        <f t="shared" ref="BJ1104:BT1104" si="298">SUM(BJ1084:BJ1103)</f>
        <v>0</v>
      </c>
      <c r="BK1104" s="240">
        <f t="shared" si="298"/>
        <v>0</v>
      </c>
      <c r="BL1104" s="240">
        <f t="shared" si="298"/>
        <v>0</v>
      </c>
      <c r="BM1104" s="240">
        <f t="shared" si="298"/>
        <v>0</v>
      </c>
      <c r="BN1104" s="240">
        <f t="shared" si="298"/>
        <v>0</v>
      </c>
      <c r="BO1104" s="240">
        <f t="shared" si="298"/>
        <v>0</v>
      </c>
      <c r="BP1104" s="240">
        <f t="shared" si="298"/>
        <v>0</v>
      </c>
      <c r="BQ1104" s="240">
        <f t="shared" si="298"/>
        <v>0</v>
      </c>
      <c r="BR1104" s="240">
        <f t="shared" si="298"/>
        <v>0</v>
      </c>
      <c r="BS1104" s="240">
        <f t="shared" si="298"/>
        <v>0</v>
      </c>
      <c r="BT1104" s="240">
        <f t="shared" si="298"/>
        <v>0</v>
      </c>
      <c r="BU1104" s="240">
        <f>SUM(BI1104:BT1104)</f>
        <v>0</v>
      </c>
      <c r="BV1104" s="240">
        <f t="shared" si="277"/>
        <v>0</v>
      </c>
      <c r="BW1104" s="240"/>
      <c r="BX1104" s="240">
        <f>SUM(BX1084:BX1103)</f>
        <v>192766.78342933313</v>
      </c>
      <c r="BY1104" s="240">
        <f>SUM(BY1084:BY1103)</f>
        <v>192766.78342933313</v>
      </c>
      <c r="BZ1104" s="238">
        <f>BY1104-BX1104</f>
        <v>0</v>
      </c>
      <c r="CA1104" s="240">
        <f>SUM(CA1084:CA1103)</f>
        <v>0</v>
      </c>
      <c r="CB1104" s="240">
        <f t="shared" ref="CB1104:CL1104" si="299">SUM(CB1084:CB1103)</f>
        <v>0</v>
      </c>
      <c r="CC1104" s="240">
        <f t="shared" si="299"/>
        <v>0</v>
      </c>
      <c r="CD1104" s="240">
        <f t="shared" si="299"/>
        <v>0</v>
      </c>
      <c r="CE1104" s="240">
        <f t="shared" si="299"/>
        <v>0</v>
      </c>
      <c r="CF1104" s="240">
        <f t="shared" si="299"/>
        <v>0</v>
      </c>
      <c r="CG1104" s="240">
        <f t="shared" si="299"/>
        <v>0</v>
      </c>
      <c r="CH1104" s="240">
        <f t="shared" si="299"/>
        <v>0</v>
      </c>
      <c r="CI1104" s="240">
        <f t="shared" si="299"/>
        <v>0</v>
      </c>
      <c r="CJ1104" s="240">
        <f t="shared" si="299"/>
        <v>0</v>
      </c>
      <c r="CK1104" s="240">
        <f t="shared" si="299"/>
        <v>0</v>
      </c>
      <c r="CL1104" s="240">
        <f t="shared" si="299"/>
        <v>0</v>
      </c>
      <c r="CM1104" s="240">
        <f>SUM(CA1104:CL1104)</f>
        <v>0</v>
      </c>
      <c r="CN1104" s="240">
        <f t="shared" si="280"/>
        <v>0</v>
      </c>
      <c r="CO1104" s="240"/>
      <c r="CP1104" s="240">
        <f>SUM(CP1084:CP1103)</f>
        <v>101498.46561540736</v>
      </c>
      <c r="CQ1104" s="240">
        <f>SUM(CQ1084:CQ1103)</f>
        <v>101498.46561540736</v>
      </c>
      <c r="CR1104" s="238">
        <f>CQ1104-CP1104</f>
        <v>0</v>
      </c>
      <c r="CS1104" s="240">
        <f>SUM(CS1084:CS1103)</f>
        <v>0</v>
      </c>
      <c r="CT1104" s="240">
        <f t="shared" ref="CT1104:DD1104" si="300">SUM(CT1084:CT1103)</f>
        <v>0</v>
      </c>
      <c r="CU1104" s="240">
        <f t="shared" si="300"/>
        <v>0</v>
      </c>
      <c r="CV1104" s="240">
        <f t="shared" si="300"/>
        <v>0</v>
      </c>
      <c r="CW1104" s="240">
        <f t="shared" si="300"/>
        <v>0</v>
      </c>
      <c r="CX1104" s="240">
        <f t="shared" si="300"/>
        <v>0</v>
      </c>
      <c r="CY1104" s="240">
        <f t="shared" si="300"/>
        <v>0</v>
      </c>
      <c r="CZ1104" s="240">
        <f t="shared" si="300"/>
        <v>0</v>
      </c>
      <c r="DA1104" s="240">
        <f t="shared" si="300"/>
        <v>0</v>
      </c>
      <c r="DB1104" s="240">
        <f t="shared" si="300"/>
        <v>0</v>
      </c>
      <c r="DC1104" s="240">
        <f t="shared" si="300"/>
        <v>0</v>
      </c>
      <c r="DD1104" s="240">
        <f t="shared" si="300"/>
        <v>0</v>
      </c>
      <c r="DE1104" s="240">
        <f>SUM(CS1104:DD1104)</f>
        <v>0</v>
      </c>
      <c r="DF1104" s="240">
        <f t="shared" si="283"/>
        <v>0</v>
      </c>
    </row>
    <row r="1105" spans="1:110" ht="10.5" hidden="1" customHeight="1" outlineLevel="1" x14ac:dyDescent="0.3">
      <c r="A1105" s="138"/>
      <c r="B1105" s="117"/>
      <c r="C1105" s="117"/>
      <c r="D1105" s="117"/>
      <c r="E1105" s="117"/>
      <c r="F1105" s="261"/>
      <c r="G1105" s="179"/>
      <c r="H1105" s="179"/>
      <c r="I1105" s="179"/>
      <c r="J1105" s="179"/>
      <c r="K1105" s="179"/>
      <c r="L1105" s="117"/>
      <c r="M1105" s="117"/>
      <c r="N1105" s="117"/>
      <c r="O1105" s="117"/>
      <c r="P1105" s="117"/>
      <c r="Q1105" s="117"/>
      <c r="R1105" s="117"/>
      <c r="S1105" s="117"/>
      <c r="X1105" s="262"/>
    </row>
    <row r="1106" spans="1:110" ht="13" hidden="1" outlineLevel="1" x14ac:dyDescent="0.3">
      <c r="B1106" s="271" t="s">
        <v>339</v>
      </c>
      <c r="C1106" s="232" t="s">
        <v>340</v>
      </c>
      <c r="D1106" s="232" t="s">
        <v>114</v>
      </c>
      <c r="E1106" s="138" t="s">
        <v>332</v>
      </c>
      <c r="F1106" s="117"/>
      <c r="G1106" s="117"/>
      <c r="H1106" s="117"/>
      <c r="I1106" s="117"/>
      <c r="J1106" s="117"/>
      <c r="K1106" s="117"/>
      <c r="L1106" s="117"/>
      <c r="M1106" s="117"/>
      <c r="N1106" s="117"/>
      <c r="O1106" s="117"/>
      <c r="P1106" s="117"/>
      <c r="Q1106" s="117"/>
      <c r="R1106" s="117"/>
      <c r="S1106" s="117"/>
      <c r="V1106" s="232" t="s">
        <v>340</v>
      </c>
      <c r="W1106" s="232" t="s">
        <v>114</v>
      </c>
      <c r="X1106" s="138" t="s">
        <v>332</v>
      </c>
      <c r="Y1106" s="117"/>
      <c r="Z1106" s="117"/>
      <c r="AA1106" s="117"/>
      <c r="AB1106" s="117"/>
      <c r="AC1106" s="117"/>
      <c r="AD1106" s="117"/>
      <c r="AE1106" s="117"/>
      <c r="AF1106" s="117"/>
      <c r="AG1106" s="117"/>
      <c r="AH1106" s="117"/>
      <c r="AI1106" s="117"/>
      <c r="AJ1106" s="117"/>
      <c r="AK1106" s="117"/>
      <c r="AL1106" s="117"/>
      <c r="AN1106" s="232" t="s">
        <v>340</v>
      </c>
      <c r="AO1106" s="232" t="s">
        <v>114</v>
      </c>
      <c r="AP1106" s="138" t="s">
        <v>332</v>
      </c>
      <c r="AQ1106" s="117"/>
      <c r="AR1106" s="117"/>
      <c r="AS1106" s="117"/>
      <c r="AT1106" s="117"/>
      <c r="AU1106" s="117"/>
      <c r="AV1106" s="117"/>
      <c r="AW1106" s="117"/>
      <c r="AX1106" s="117"/>
      <c r="AY1106" s="117"/>
      <c r="AZ1106" s="117"/>
      <c r="BA1106" s="117"/>
      <c r="BB1106" s="117"/>
      <c r="BC1106" s="117"/>
      <c r="BD1106" s="117"/>
      <c r="BF1106" s="232" t="s">
        <v>340</v>
      </c>
      <c r="BG1106" s="232" t="s">
        <v>114</v>
      </c>
      <c r="BH1106" s="138" t="s">
        <v>332</v>
      </c>
      <c r="BI1106" s="117"/>
      <c r="BJ1106" s="117"/>
      <c r="BK1106" s="117"/>
      <c r="BL1106" s="117"/>
      <c r="BM1106" s="117"/>
      <c r="BN1106" s="117"/>
      <c r="BO1106" s="117"/>
      <c r="BP1106" s="117"/>
      <c r="BQ1106" s="117"/>
      <c r="BR1106" s="117"/>
      <c r="BS1106" s="117"/>
      <c r="BT1106" s="117"/>
      <c r="BU1106" s="117"/>
      <c r="BV1106" s="117"/>
      <c r="BX1106" s="232" t="s">
        <v>340</v>
      </c>
      <c r="BY1106" s="232" t="s">
        <v>114</v>
      </c>
      <c r="BZ1106" s="138" t="s">
        <v>332</v>
      </c>
      <c r="CA1106" s="117"/>
      <c r="CB1106" s="117"/>
      <c r="CC1106" s="117"/>
      <c r="CD1106" s="117"/>
      <c r="CE1106" s="117"/>
      <c r="CF1106" s="117"/>
      <c r="CG1106" s="117"/>
      <c r="CH1106" s="117"/>
      <c r="CI1106" s="117"/>
      <c r="CJ1106" s="117"/>
      <c r="CK1106" s="117"/>
      <c r="CL1106" s="117"/>
      <c r="CM1106" s="117"/>
      <c r="CN1106" s="117"/>
      <c r="CP1106" s="232" t="s">
        <v>340</v>
      </c>
      <c r="CQ1106" s="232" t="s">
        <v>114</v>
      </c>
      <c r="CR1106" s="138" t="s">
        <v>332</v>
      </c>
      <c r="CS1106" s="117"/>
      <c r="CT1106" s="117"/>
      <c r="CU1106" s="117"/>
      <c r="CV1106" s="117"/>
      <c r="CW1106" s="117"/>
      <c r="CX1106" s="117"/>
      <c r="CY1106" s="117"/>
      <c r="CZ1106" s="117"/>
      <c r="DA1106" s="117"/>
      <c r="DB1106" s="117"/>
      <c r="DC1106" s="117"/>
      <c r="DD1106" s="117"/>
      <c r="DE1106" s="117"/>
      <c r="DF1106" s="117"/>
    </row>
    <row r="1107" spans="1:110" hidden="1" outlineLevel="1" x14ac:dyDescent="0.25">
      <c r="B1107" s="235" t="s">
        <v>341</v>
      </c>
      <c r="C1107" s="247">
        <v>0</v>
      </c>
      <c r="D1107" s="247">
        <v>0</v>
      </c>
      <c r="E1107" s="238">
        <f t="shared" ref="E1107:E1113" si="301">D1107-C1107</f>
        <v>0</v>
      </c>
      <c r="F1107" s="117"/>
      <c r="G1107" s="117"/>
      <c r="H1107" s="117"/>
      <c r="I1107" s="117"/>
      <c r="J1107" s="117"/>
      <c r="K1107" s="117"/>
      <c r="L1107" s="117"/>
      <c r="M1107" s="117"/>
      <c r="N1107" s="117"/>
      <c r="O1107" s="117"/>
      <c r="P1107" s="117"/>
      <c r="Q1107" s="117"/>
      <c r="R1107" s="240">
        <f t="shared" ref="R1107:R1114" si="302">SUM(F1107:Q1107)</f>
        <v>0</v>
      </c>
      <c r="S1107" s="240">
        <f t="shared" ref="S1107:S1113" si="303">E1107-R1107</f>
        <v>0</v>
      </c>
      <c r="V1107" s="247">
        <v>0</v>
      </c>
      <c r="W1107" s="247">
        <v>0</v>
      </c>
      <c r="X1107" s="238">
        <f t="shared" ref="X1107:X1113" si="304">W1107-V1107</f>
        <v>0</v>
      </c>
      <c r="Y1107" s="117"/>
      <c r="Z1107" s="117"/>
      <c r="AA1107" s="117"/>
      <c r="AB1107" s="117"/>
      <c r="AC1107" s="117"/>
      <c r="AD1107" s="117"/>
      <c r="AE1107" s="117"/>
      <c r="AF1107" s="117"/>
      <c r="AG1107" s="117"/>
      <c r="AH1107" s="117"/>
      <c r="AI1107" s="117"/>
      <c r="AJ1107" s="117"/>
      <c r="AK1107" s="240">
        <f t="shared" ref="AK1107:AK1114" si="305">SUM(Y1107:AJ1107)</f>
        <v>0</v>
      </c>
      <c r="AL1107" s="240">
        <f t="shared" ref="AL1107:AL1114" si="306">AK1107-X1107</f>
        <v>0</v>
      </c>
      <c r="AN1107" s="247">
        <v>0</v>
      </c>
      <c r="AO1107" s="247">
        <v>0</v>
      </c>
      <c r="AP1107" s="238">
        <f t="shared" ref="AP1107:AP1113" si="307">AO1107-AN1107</f>
        <v>0</v>
      </c>
      <c r="AQ1107" s="117"/>
      <c r="AR1107" s="117"/>
      <c r="AS1107" s="117"/>
      <c r="AT1107" s="117"/>
      <c r="AU1107" s="117"/>
      <c r="AV1107" s="117"/>
      <c r="AW1107" s="117"/>
      <c r="AX1107" s="117"/>
      <c r="AY1107" s="117"/>
      <c r="AZ1107" s="117"/>
      <c r="BA1107" s="117"/>
      <c r="BB1107" s="117"/>
      <c r="BC1107" s="240">
        <f t="shared" ref="BC1107:BC1114" si="308">SUM(AQ1107:BB1107)</f>
        <v>0</v>
      </c>
      <c r="BD1107" s="240">
        <f t="shared" ref="BD1107:BD1114" si="309">BC1107-AP1107</f>
        <v>0</v>
      </c>
      <c r="BF1107" s="247">
        <v>0</v>
      </c>
      <c r="BG1107" s="247">
        <v>0</v>
      </c>
      <c r="BH1107" s="238">
        <f t="shared" ref="BH1107:BH1113" si="310">BG1107-BF1107</f>
        <v>0</v>
      </c>
      <c r="BI1107" s="117"/>
      <c r="BJ1107" s="117"/>
      <c r="BK1107" s="117"/>
      <c r="BL1107" s="117"/>
      <c r="BM1107" s="117"/>
      <c r="BN1107" s="117"/>
      <c r="BO1107" s="117"/>
      <c r="BP1107" s="117"/>
      <c r="BQ1107" s="117"/>
      <c r="BR1107" s="117"/>
      <c r="BS1107" s="117"/>
      <c r="BT1107" s="117"/>
      <c r="BU1107" s="240">
        <f t="shared" ref="BU1107:BU1114" si="311">SUM(BI1107:BT1107)</f>
        <v>0</v>
      </c>
      <c r="BV1107" s="240">
        <f t="shared" ref="BV1107:BV1114" si="312">BU1107-BH1107</f>
        <v>0</v>
      </c>
      <c r="BX1107" s="247">
        <v>0</v>
      </c>
      <c r="BY1107" s="247">
        <v>0</v>
      </c>
      <c r="BZ1107" s="238">
        <f t="shared" ref="BZ1107:BZ1113" si="313">BY1107-BX1107</f>
        <v>0</v>
      </c>
      <c r="CA1107" s="117"/>
      <c r="CB1107" s="117"/>
      <c r="CC1107" s="117"/>
      <c r="CD1107" s="117"/>
      <c r="CE1107" s="117"/>
      <c r="CF1107" s="117"/>
      <c r="CG1107" s="117"/>
      <c r="CH1107" s="117"/>
      <c r="CI1107" s="117"/>
      <c r="CJ1107" s="117"/>
      <c r="CK1107" s="117"/>
      <c r="CL1107" s="117"/>
      <c r="CM1107" s="240">
        <f t="shared" ref="CM1107:CM1114" si="314">SUM(CA1107:CL1107)</f>
        <v>0</v>
      </c>
      <c r="CN1107" s="240">
        <f t="shared" ref="CN1107:CN1114" si="315">CM1107-BZ1107</f>
        <v>0</v>
      </c>
      <c r="CP1107" s="247">
        <v>0</v>
      </c>
      <c r="CQ1107" s="247">
        <v>0</v>
      </c>
      <c r="CR1107" s="238">
        <f t="shared" ref="CR1107:CR1113" si="316">CQ1107-CP1107</f>
        <v>0</v>
      </c>
      <c r="CS1107" s="117"/>
      <c r="CT1107" s="117"/>
      <c r="CU1107" s="117"/>
      <c r="CV1107" s="117"/>
      <c r="CW1107" s="117"/>
      <c r="CX1107" s="117"/>
      <c r="CY1107" s="117"/>
      <c r="CZ1107" s="117"/>
      <c r="DA1107" s="117"/>
      <c r="DB1107" s="117"/>
      <c r="DC1107" s="117"/>
      <c r="DD1107" s="117"/>
      <c r="DE1107" s="240">
        <f t="shared" ref="DE1107:DE1114" si="317">SUM(CS1107:DD1107)</f>
        <v>0</v>
      </c>
      <c r="DF1107" s="240">
        <f t="shared" ref="DF1107:DF1114" si="318">DE1107-CR1107</f>
        <v>0</v>
      </c>
    </row>
    <row r="1108" spans="1:110" hidden="1" outlineLevel="1" x14ac:dyDescent="0.25">
      <c r="B1108" s="235" t="s">
        <v>341</v>
      </c>
      <c r="C1108" s="247">
        <v>0</v>
      </c>
      <c r="D1108" s="247">
        <v>0</v>
      </c>
      <c r="E1108" s="238">
        <f t="shared" si="301"/>
        <v>0</v>
      </c>
      <c r="F1108" s="117"/>
      <c r="G1108" s="117"/>
      <c r="H1108" s="117"/>
      <c r="I1108" s="117"/>
      <c r="J1108" s="117"/>
      <c r="K1108" s="117"/>
      <c r="L1108" s="117"/>
      <c r="M1108" s="117"/>
      <c r="N1108" s="117"/>
      <c r="O1108" s="117"/>
      <c r="P1108" s="117"/>
      <c r="Q1108" s="117"/>
      <c r="R1108" s="240">
        <f t="shared" si="302"/>
        <v>0</v>
      </c>
      <c r="S1108" s="240">
        <f t="shared" si="303"/>
        <v>0</v>
      </c>
      <c r="V1108" s="247">
        <v>0</v>
      </c>
      <c r="W1108" s="247">
        <v>0</v>
      </c>
      <c r="X1108" s="238">
        <f t="shared" si="304"/>
        <v>0</v>
      </c>
      <c r="Y1108" s="117"/>
      <c r="Z1108" s="117"/>
      <c r="AA1108" s="117"/>
      <c r="AB1108" s="117"/>
      <c r="AC1108" s="117"/>
      <c r="AD1108" s="117"/>
      <c r="AE1108" s="117"/>
      <c r="AF1108" s="117"/>
      <c r="AG1108" s="117"/>
      <c r="AH1108" s="117"/>
      <c r="AI1108" s="117"/>
      <c r="AJ1108" s="117"/>
      <c r="AK1108" s="240">
        <f t="shared" si="305"/>
        <v>0</v>
      </c>
      <c r="AL1108" s="240">
        <f t="shared" si="306"/>
        <v>0</v>
      </c>
      <c r="AN1108" s="247">
        <v>0</v>
      </c>
      <c r="AO1108" s="247">
        <v>0</v>
      </c>
      <c r="AP1108" s="238">
        <f t="shared" si="307"/>
        <v>0</v>
      </c>
      <c r="AQ1108" s="117"/>
      <c r="AR1108" s="117"/>
      <c r="AS1108" s="117"/>
      <c r="AT1108" s="117"/>
      <c r="AU1108" s="117"/>
      <c r="AV1108" s="117"/>
      <c r="AW1108" s="117"/>
      <c r="AX1108" s="117"/>
      <c r="AY1108" s="117"/>
      <c r="AZ1108" s="117"/>
      <c r="BA1108" s="117"/>
      <c r="BB1108" s="117"/>
      <c r="BC1108" s="240">
        <f t="shared" si="308"/>
        <v>0</v>
      </c>
      <c r="BD1108" s="240">
        <f t="shared" si="309"/>
        <v>0</v>
      </c>
      <c r="BF1108" s="247">
        <v>0</v>
      </c>
      <c r="BG1108" s="247">
        <v>0</v>
      </c>
      <c r="BH1108" s="238">
        <f t="shared" si="310"/>
        <v>0</v>
      </c>
      <c r="BI1108" s="117"/>
      <c r="BJ1108" s="117"/>
      <c r="BK1108" s="117"/>
      <c r="BL1108" s="117"/>
      <c r="BM1108" s="117"/>
      <c r="BN1108" s="117"/>
      <c r="BO1108" s="117"/>
      <c r="BP1108" s="117"/>
      <c r="BQ1108" s="117"/>
      <c r="BR1108" s="117"/>
      <c r="BS1108" s="117"/>
      <c r="BT1108" s="117"/>
      <c r="BU1108" s="240">
        <f t="shared" si="311"/>
        <v>0</v>
      </c>
      <c r="BV1108" s="240">
        <f t="shared" si="312"/>
        <v>0</v>
      </c>
      <c r="BX1108" s="247">
        <v>0</v>
      </c>
      <c r="BY1108" s="247">
        <v>0</v>
      </c>
      <c r="BZ1108" s="238">
        <f t="shared" si="313"/>
        <v>0</v>
      </c>
      <c r="CA1108" s="117"/>
      <c r="CB1108" s="117"/>
      <c r="CC1108" s="117"/>
      <c r="CD1108" s="117"/>
      <c r="CE1108" s="117"/>
      <c r="CF1108" s="117"/>
      <c r="CG1108" s="117"/>
      <c r="CH1108" s="117"/>
      <c r="CI1108" s="117"/>
      <c r="CJ1108" s="117"/>
      <c r="CK1108" s="117"/>
      <c r="CL1108" s="117"/>
      <c r="CM1108" s="240">
        <f t="shared" si="314"/>
        <v>0</v>
      </c>
      <c r="CN1108" s="240">
        <f t="shared" si="315"/>
        <v>0</v>
      </c>
      <c r="CP1108" s="247">
        <v>0</v>
      </c>
      <c r="CQ1108" s="247">
        <v>0</v>
      </c>
      <c r="CR1108" s="238">
        <f t="shared" si="316"/>
        <v>0</v>
      </c>
      <c r="CS1108" s="117"/>
      <c r="CT1108" s="117"/>
      <c r="CU1108" s="117"/>
      <c r="CV1108" s="117"/>
      <c r="CW1108" s="117"/>
      <c r="CX1108" s="117"/>
      <c r="CY1108" s="117"/>
      <c r="CZ1108" s="117"/>
      <c r="DA1108" s="117"/>
      <c r="DB1108" s="117"/>
      <c r="DC1108" s="117"/>
      <c r="DD1108" s="117"/>
      <c r="DE1108" s="240">
        <f t="shared" si="317"/>
        <v>0</v>
      </c>
      <c r="DF1108" s="240">
        <f t="shared" si="318"/>
        <v>0</v>
      </c>
    </row>
    <row r="1109" spans="1:110" hidden="1" outlineLevel="1" x14ac:dyDescent="0.25">
      <c r="B1109" s="235" t="s">
        <v>341</v>
      </c>
      <c r="C1109" s="247">
        <v>0</v>
      </c>
      <c r="D1109" s="247">
        <v>0</v>
      </c>
      <c r="E1109" s="238">
        <f t="shared" si="301"/>
        <v>0</v>
      </c>
      <c r="F1109" s="117"/>
      <c r="G1109" s="117"/>
      <c r="H1109" s="117"/>
      <c r="I1109" s="117"/>
      <c r="J1109" s="117"/>
      <c r="K1109" s="117"/>
      <c r="L1109" s="117"/>
      <c r="M1109" s="117"/>
      <c r="N1109" s="117"/>
      <c r="O1109" s="117"/>
      <c r="P1109" s="117"/>
      <c r="Q1109" s="117"/>
      <c r="R1109" s="240">
        <f t="shared" si="302"/>
        <v>0</v>
      </c>
      <c r="S1109" s="240">
        <f t="shared" si="303"/>
        <v>0</v>
      </c>
      <c r="V1109" s="247">
        <v>0</v>
      </c>
      <c r="W1109" s="247">
        <v>0</v>
      </c>
      <c r="X1109" s="238">
        <f t="shared" si="304"/>
        <v>0</v>
      </c>
      <c r="Y1109" s="117"/>
      <c r="Z1109" s="117"/>
      <c r="AA1109" s="117"/>
      <c r="AB1109" s="117"/>
      <c r="AC1109" s="117"/>
      <c r="AD1109" s="117"/>
      <c r="AE1109" s="117"/>
      <c r="AF1109" s="117"/>
      <c r="AG1109" s="117"/>
      <c r="AH1109" s="117"/>
      <c r="AI1109" s="117"/>
      <c r="AJ1109" s="117"/>
      <c r="AK1109" s="240">
        <f t="shared" si="305"/>
        <v>0</v>
      </c>
      <c r="AL1109" s="240">
        <f t="shared" si="306"/>
        <v>0</v>
      </c>
      <c r="AN1109" s="247">
        <v>0</v>
      </c>
      <c r="AO1109" s="247">
        <v>0</v>
      </c>
      <c r="AP1109" s="238">
        <f t="shared" si="307"/>
        <v>0</v>
      </c>
      <c r="AQ1109" s="117"/>
      <c r="AR1109" s="117"/>
      <c r="AS1109" s="117"/>
      <c r="AT1109" s="117"/>
      <c r="AU1109" s="117"/>
      <c r="AV1109" s="117"/>
      <c r="AW1109" s="117"/>
      <c r="AX1109" s="117"/>
      <c r="AY1109" s="117"/>
      <c r="AZ1109" s="117"/>
      <c r="BA1109" s="117"/>
      <c r="BB1109" s="117"/>
      <c r="BC1109" s="240">
        <f t="shared" si="308"/>
        <v>0</v>
      </c>
      <c r="BD1109" s="240">
        <f t="shared" si="309"/>
        <v>0</v>
      </c>
      <c r="BF1109" s="247">
        <v>0</v>
      </c>
      <c r="BG1109" s="247">
        <v>0</v>
      </c>
      <c r="BH1109" s="238">
        <f t="shared" si="310"/>
        <v>0</v>
      </c>
      <c r="BI1109" s="117"/>
      <c r="BJ1109" s="117"/>
      <c r="BK1109" s="117"/>
      <c r="BL1109" s="117"/>
      <c r="BM1109" s="117"/>
      <c r="BN1109" s="117"/>
      <c r="BO1109" s="117"/>
      <c r="BP1109" s="117"/>
      <c r="BQ1109" s="117"/>
      <c r="BR1109" s="117"/>
      <c r="BS1109" s="117"/>
      <c r="BT1109" s="117"/>
      <c r="BU1109" s="240">
        <f t="shared" si="311"/>
        <v>0</v>
      </c>
      <c r="BV1109" s="240">
        <f t="shared" si="312"/>
        <v>0</v>
      </c>
      <c r="BX1109" s="247">
        <v>0</v>
      </c>
      <c r="BY1109" s="247">
        <v>0</v>
      </c>
      <c r="BZ1109" s="238">
        <f t="shared" si="313"/>
        <v>0</v>
      </c>
      <c r="CA1109" s="117"/>
      <c r="CB1109" s="117"/>
      <c r="CC1109" s="117"/>
      <c r="CD1109" s="117"/>
      <c r="CE1109" s="117"/>
      <c r="CF1109" s="117"/>
      <c r="CG1109" s="117"/>
      <c r="CH1109" s="117"/>
      <c r="CI1109" s="117"/>
      <c r="CJ1109" s="117"/>
      <c r="CK1109" s="117"/>
      <c r="CL1109" s="117"/>
      <c r="CM1109" s="240">
        <f t="shared" si="314"/>
        <v>0</v>
      </c>
      <c r="CN1109" s="240">
        <f t="shared" si="315"/>
        <v>0</v>
      </c>
      <c r="CP1109" s="247">
        <v>0</v>
      </c>
      <c r="CQ1109" s="247">
        <v>0</v>
      </c>
      <c r="CR1109" s="238">
        <f t="shared" si="316"/>
        <v>0</v>
      </c>
      <c r="CS1109" s="117"/>
      <c r="CT1109" s="117"/>
      <c r="CU1109" s="117"/>
      <c r="CV1109" s="117"/>
      <c r="CW1109" s="117"/>
      <c r="CX1109" s="117"/>
      <c r="CY1109" s="117"/>
      <c r="CZ1109" s="117"/>
      <c r="DA1109" s="117"/>
      <c r="DB1109" s="117"/>
      <c r="DC1109" s="117"/>
      <c r="DD1109" s="117"/>
      <c r="DE1109" s="240">
        <f t="shared" si="317"/>
        <v>0</v>
      </c>
      <c r="DF1109" s="240">
        <f t="shared" si="318"/>
        <v>0</v>
      </c>
    </row>
    <row r="1110" spans="1:110" hidden="1" outlineLevel="1" x14ac:dyDescent="0.25">
      <c r="B1110" s="235" t="s">
        <v>341</v>
      </c>
      <c r="C1110" s="247">
        <v>0</v>
      </c>
      <c r="D1110" s="247">
        <v>0</v>
      </c>
      <c r="E1110" s="238">
        <f t="shared" si="301"/>
        <v>0</v>
      </c>
      <c r="F1110" s="117"/>
      <c r="G1110" s="117"/>
      <c r="H1110" s="117"/>
      <c r="I1110" s="117"/>
      <c r="J1110" s="117"/>
      <c r="K1110" s="117"/>
      <c r="L1110" s="117"/>
      <c r="M1110" s="117"/>
      <c r="N1110" s="117"/>
      <c r="O1110" s="117"/>
      <c r="P1110" s="117"/>
      <c r="Q1110" s="117"/>
      <c r="R1110" s="240">
        <f t="shared" si="302"/>
        <v>0</v>
      </c>
      <c r="S1110" s="240">
        <f t="shared" si="303"/>
        <v>0</v>
      </c>
      <c r="V1110" s="247">
        <v>0</v>
      </c>
      <c r="W1110" s="247">
        <v>0</v>
      </c>
      <c r="X1110" s="238">
        <f t="shared" si="304"/>
        <v>0</v>
      </c>
      <c r="Y1110" s="117"/>
      <c r="Z1110" s="117"/>
      <c r="AA1110" s="117"/>
      <c r="AB1110" s="117"/>
      <c r="AC1110" s="117"/>
      <c r="AD1110" s="117"/>
      <c r="AE1110" s="117"/>
      <c r="AF1110" s="117"/>
      <c r="AG1110" s="117"/>
      <c r="AH1110" s="117"/>
      <c r="AI1110" s="117"/>
      <c r="AJ1110" s="117"/>
      <c r="AK1110" s="240">
        <f t="shared" si="305"/>
        <v>0</v>
      </c>
      <c r="AL1110" s="240">
        <f t="shared" si="306"/>
        <v>0</v>
      </c>
      <c r="AN1110" s="247">
        <v>0</v>
      </c>
      <c r="AO1110" s="247">
        <v>0</v>
      </c>
      <c r="AP1110" s="238">
        <f t="shared" si="307"/>
        <v>0</v>
      </c>
      <c r="AQ1110" s="117"/>
      <c r="AR1110" s="117"/>
      <c r="AS1110" s="117"/>
      <c r="AT1110" s="117"/>
      <c r="AU1110" s="117"/>
      <c r="AV1110" s="117"/>
      <c r="AW1110" s="117"/>
      <c r="AX1110" s="117"/>
      <c r="AY1110" s="117"/>
      <c r="AZ1110" s="117"/>
      <c r="BA1110" s="117"/>
      <c r="BB1110" s="117"/>
      <c r="BC1110" s="240">
        <f t="shared" si="308"/>
        <v>0</v>
      </c>
      <c r="BD1110" s="240">
        <f t="shared" si="309"/>
        <v>0</v>
      </c>
      <c r="BF1110" s="247">
        <v>0</v>
      </c>
      <c r="BG1110" s="247">
        <v>0</v>
      </c>
      <c r="BH1110" s="238">
        <f t="shared" si="310"/>
        <v>0</v>
      </c>
      <c r="BI1110" s="117"/>
      <c r="BJ1110" s="117"/>
      <c r="BK1110" s="117"/>
      <c r="BL1110" s="117"/>
      <c r="BM1110" s="117"/>
      <c r="BN1110" s="117"/>
      <c r="BO1110" s="117"/>
      <c r="BP1110" s="117"/>
      <c r="BQ1110" s="117"/>
      <c r="BR1110" s="117"/>
      <c r="BS1110" s="117"/>
      <c r="BT1110" s="117"/>
      <c r="BU1110" s="240">
        <f t="shared" si="311"/>
        <v>0</v>
      </c>
      <c r="BV1110" s="240">
        <f t="shared" si="312"/>
        <v>0</v>
      </c>
      <c r="BX1110" s="247">
        <v>0</v>
      </c>
      <c r="BY1110" s="247">
        <v>0</v>
      </c>
      <c r="BZ1110" s="238">
        <f t="shared" si="313"/>
        <v>0</v>
      </c>
      <c r="CA1110" s="117"/>
      <c r="CB1110" s="117"/>
      <c r="CC1110" s="117"/>
      <c r="CD1110" s="117"/>
      <c r="CE1110" s="117"/>
      <c r="CF1110" s="117"/>
      <c r="CG1110" s="117"/>
      <c r="CH1110" s="117"/>
      <c r="CI1110" s="117"/>
      <c r="CJ1110" s="117"/>
      <c r="CK1110" s="117"/>
      <c r="CL1110" s="117"/>
      <c r="CM1110" s="240">
        <f t="shared" si="314"/>
        <v>0</v>
      </c>
      <c r="CN1110" s="240">
        <f t="shared" si="315"/>
        <v>0</v>
      </c>
      <c r="CP1110" s="247">
        <v>0</v>
      </c>
      <c r="CQ1110" s="247">
        <v>0</v>
      </c>
      <c r="CR1110" s="238">
        <f t="shared" si="316"/>
        <v>0</v>
      </c>
      <c r="CS1110" s="117"/>
      <c r="CT1110" s="117"/>
      <c r="CU1110" s="117"/>
      <c r="CV1110" s="117"/>
      <c r="CW1110" s="117"/>
      <c r="CX1110" s="117"/>
      <c r="CY1110" s="117"/>
      <c r="CZ1110" s="117"/>
      <c r="DA1110" s="117"/>
      <c r="DB1110" s="117"/>
      <c r="DC1110" s="117"/>
      <c r="DD1110" s="117"/>
      <c r="DE1110" s="240">
        <f t="shared" si="317"/>
        <v>0</v>
      </c>
      <c r="DF1110" s="240">
        <f t="shared" si="318"/>
        <v>0</v>
      </c>
    </row>
    <row r="1111" spans="1:110" hidden="1" outlineLevel="1" x14ac:dyDescent="0.25">
      <c r="B1111" s="235" t="s">
        <v>341</v>
      </c>
      <c r="C1111" s="247">
        <v>0</v>
      </c>
      <c r="D1111" s="247">
        <v>0</v>
      </c>
      <c r="E1111" s="238">
        <f t="shared" si="301"/>
        <v>0</v>
      </c>
      <c r="F1111" s="117"/>
      <c r="G1111" s="117"/>
      <c r="H1111" s="117"/>
      <c r="I1111" s="117"/>
      <c r="J1111" s="117"/>
      <c r="K1111" s="117"/>
      <c r="L1111" s="117"/>
      <c r="M1111" s="117"/>
      <c r="N1111" s="117"/>
      <c r="O1111" s="117"/>
      <c r="P1111" s="117"/>
      <c r="Q1111" s="117"/>
      <c r="R1111" s="240">
        <f t="shared" si="302"/>
        <v>0</v>
      </c>
      <c r="S1111" s="240">
        <f t="shared" si="303"/>
        <v>0</v>
      </c>
      <c r="V1111" s="247">
        <v>0</v>
      </c>
      <c r="W1111" s="247">
        <v>0</v>
      </c>
      <c r="X1111" s="238">
        <f t="shared" si="304"/>
        <v>0</v>
      </c>
      <c r="Y1111" s="117"/>
      <c r="Z1111" s="117"/>
      <c r="AA1111" s="117"/>
      <c r="AB1111" s="117"/>
      <c r="AC1111" s="117"/>
      <c r="AD1111" s="117"/>
      <c r="AE1111" s="117"/>
      <c r="AF1111" s="117"/>
      <c r="AG1111" s="117"/>
      <c r="AH1111" s="117"/>
      <c r="AI1111" s="117"/>
      <c r="AJ1111" s="117"/>
      <c r="AK1111" s="240">
        <f t="shared" si="305"/>
        <v>0</v>
      </c>
      <c r="AL1111" s="240">
        <f t="shared" si="306"/>
        <v>0</v>
      </c>
      <c r="AN1111" s="247">
        <v>0</v>
      </c>
      <c r="AO1111" s="247">
        <v>0</v>
      </c>
      <c r="AP1111" s="238">
        <f t="shared" si="307"/>
        <v>0</v>
      </c>
      <c r="AQ1111" s="117"/>
      <c r="AR1111" s="117"/>
      <c r="AS1111" s="117"/>
      <c r="AT1111" s="117"/>
      <c r="AU1111" s="117"/>
      <c r="AV1111" s="117"/>
      <c r="AW1111" s="117"/>
      <c r="AX1111" s="117"/>
      <c r="AY1111" s="117"/>
      <c r="AZ1111" s="117"/>
      <c r="BA1111" s="117"/>
      <c r="BB1111" s="117"/>
      <c r="BC1111" s="240">
        <f t="shared" si="308"/>
        <v>0</v>
      </c>
      <c r="BD1111" s="240">
        <f t="shared" si="309"/>
        <v>0</v>
      </c>
      <c r="BF1111" s="247">
        <v>0</v>
      </c>
      <c r="BG1111" s="247">
        <v>0</v>
      </c>
      <c r="BH1111" s="238">
        <f t="shared" si="310"/>
        <v>0</v>
      </c>
      <c r="BI1111" s="117"/>
      <c r="BJ1111" s="117"/>
      <c r="BK1111" s="117"/>
      <c r="BL1111" s="117"/>
      <c r="BM1111" s="117"/>
      <c r="BN1111" s="117"/>
      <c r="BO1111" s="117"/>
      <c r="BP1111" s="117"/>
      <c r="BQ1111" s="117"/>
      <c r="BR1111" s="117"/>
      <c r="BS1111" s="117"/>
      <c r="BT1111" s="117"/>
      <c r="BU1111" s="240">
        <f t="shared" si="311"/>
        <v>0</v>
      </c>
      <c r="BV1111" s="240">
        <f t="shared" si="312"/>
        <v>0</v>
      </c>
      <c r="BX1111" s="247">
        <v>0</v>
      </c>
      <c r="BY1111" s="247">
        <v>0</v>
      </c>
      <c r="BZ1111" s="238">
        <f t="shared" si="313"/>
        <v>0</v>
      </c>
      <c r="CA1111" s="117"/>
      <c r="CB1111" s="117"/>
      <c r="CC1111" s="117"/>
      <c r="CD1111" s="117"/>
      <c r="CE1111" s="117"/>
      <c r="CF1111" s="117"/>
      <c r="CG1111" s="117"/>
      <c r="CH1111" s="117"/>
      <c r="CI1111" s="117"/>
      <c r="CJ1111" s="117"/>
      <c r="CK1111" s="117"/>
      <c r="CL1111" s="117"/>
      <c r="CM1111" s="240">
        <f t="shared" si="314"/>
        <v>0</v>
      </c>
      <c r="CN1111" s="240">
        <f t="shared" si="315"/>
        <v>0</v>
      </c>
      <c r="CP1111" s="247">
        <v>0</v>
      </c>
      <c r="CQ1111" s="247">
        <v>0</v>
      </c>
      <c r="CR1111" s="238">
        <f t="shared" si="316"/>
        <v>0</v>
      </c>
      <c r="CS1111" s="117"/>
      <c r="CT1111" s="117"/>
      <c r="CU1111" s="117"/>
      <c r="CV1111" s="117"/>
      <c r="CW1111" s="117"/>
      <c r="CX1111" s="117"/>
      <c r="CY1111" s="117"/>
      <c r="CZ1111" s="117"/>
      <c r="DA1111" s="117"/>
      <c r="DB1111" s="117"/>
      <c r="DC1111" s="117"/>
      <c r="DD1111" s="117"/>
      <c r="DE1111" s="240">
        <f t="shared" si="317"/>
        <v>0</v>
      </c>
      <c r="DF1111" s="240">
        <f t="shared" si="318"/>
        <v>0</v>
      </c>
    </row>
    <row r="1112" spans="1:110" hidden="1" outlineLevel="1" x14ac:dyDescent="0.25">
      <c r="B1112" s="235" t="s">
        <v>341</v>
      </c>
      <c r="C1112" s="247">
        <v>0</v>
      </c>
      <c r="D1112" s="247">
        <v>0</v>
      </c>
      <c r="E1112" s="238">
        <f t="shared" si="301"/>
        <v>0</v>
      </c>
      <c r="F1112" s="117"/>
      <c r="G1112" s="117"/>
      <c r="H1112" s="117"/>
      <c r="I1112" s="117"/>
      <c r="J1112" s="117"/>
      <c r="K1112" s="117"/>
      <c r="L1112" s="117"/>
      <c r="M1112" s="117"/>
      <c r="N1112" s="117"/>
      <c r="O1112" s="117"/>
      <c r="P1112" s="117"/>
      <c r="Q1112" s="117"/>
      <c r="R1112" s="240">
        <f t="shared" si="302"/>
        <v>0</v>
      </c>
      <c r="S1112" s="240">
        <f t="shared" si="303"/>
        <v>0</v>
      </c>
      <c r="V1112" s="247">
        <v>0</v>
      </c>
      <c r="W1112" s="247">
        <v>0</v>
      </c>
      <c r="X1112" s="238">
        <f t="shared" si="304"/>
        <v>0</v>
      </c>
      <c r="Y1112" s="117"/>
      <c r="Z1112" s="117"/>
      <c r="AA1112" s="117"/>
      <c r="AB1112" s="117"/>
      <c r="AC1112" s="117"/>
      <c r="AD1112" s="117"/>
      <c r="AE1112" s="117"/>
      <c r="AF1112" s="117"/>
      <c r="AG1112" s="117"/>
      <c r="AH1112" s="117"/>
      <c r="AI1112" s="117"/>
      <c r="AJ1112" s="117"/>
      <c r="AK1112" s="240">
        <f t="shared" si="305"/>
        <v>0</v>
      </c>
      <c r="AL1112" s="240">
        <f t="shared" si="306"/>
        <v>0</v>
      </c>
      <c r="AN1112" s="247">
        <v>0</v>
      </c>
      <c r="AO1112" s="247">
        <v>0</v>
      </c>
      <c r="AP1112" s="238">
        <f t="shared" si="307"/>
        <v>0</v>
      </c>
      <c r="AQ1112" s="117"/>
      <c r="AR1112" s="117"/>
      <c r="AS1112" s="117"/>
      <c r="AT1112" s="117"/>
      <c r="AU1112" s="117"/>
      <c r="AV1112" s="117"/>
      <c r="AW1112" s="117"/>
      <c r="AX1112" s="117"/>
      <c r="AY1112" s="117"/>
      <c r="AZ1112" s="117"/>
      <c r="BA1112" s="117"/>
      <c r="BB1112" s="117"/>
      <c r="BC1112" s="240">
        <f t="shared" si="308"/>
        <v>0</v>
      </c>
      <c r="BD1112" s="240">
        <f t="shared" si="309"/>
        <v>0</v>
      </c>
      <c r="BF1112" s="247">
        <v>0</v>
      </c>
      <c r="BG1112" s="247">
        <v>0</v>
      </c>
      <c r="BH1112" s="238">
        <f t="shared" si="310"/>
        <v>0</v>
      </c>
      <c r="BI1112" s="117"/>
      <c r="BJ1112" s="117"/>
      <c r="BK1112" s="117"/>
      <c r="BL1112" s="117"/>
      <c r="BM1112" s="117"/>
      <c r="BN1112" s="117"/>
      <c r="BO1112" s="117"/>
      <c r="BP1112" s="117"/>
      <c r="BQ1112" s="117"/>
      <c r="BR1112" s="117"/>
      <c r="BS1112" s="117"/>
      <c r="BT1112" s="117"/>
      <c r="BU1112" s="240">
        <f t="shared" si="311"/>
        <v>0</v>
      </c>
      <c r="BV1112" s="240">
        <f t="shared" si="312"/>
        <v>0</v>
      </c>
      <c r="BX1112" s="247">
        <v>0</v>
      </c>
      <c r="BY1112" s="247">
        <v>0</v>
      </c>
      <c r="BZ1112" s="238">
        <f t="shared" si="313"/>
        <v>0</v>
      </c>
      <c r="CA1112" s="117"/>
      <c r="CB1112" s="117"/>
      <c r="CC1112" s="117"/>
      <c r="CD1112" s="117"/>
      <c r="CE1112" s="117"/>
      <c r="CF1112" s="117"/>
      <c r="CG1112" s="117"/>
      <c r="CH1112" s="117"/>
      <c r="CI1112" s="117"/>
      <c r="CJ1112" s="117"/>
      <c r="CK1112" s="117"/>
      <c r="CL1112" s="117"/>
      <c r="CM1112" s="240">
        <f t="shared" si="314"/>
        <v>0</v>
      </c>
      <c r="CN1112" s="240">
        <f t="shared" si="315"/>
        <v>0</v>
      </c>
      <c r="CP1112" s="247">
        <v>0</v>
      </c>
      <c r="CQ1112" s="247">
        <v>0</v>
      </c>
      <c r="CR1112" s="238">
        <f t="shared" si="316"/>
        <v>0</v>
      </c>
      <c r="CS1112" s="117"/>
      <c r="CT1112" s="117"/>
      <c r="CU1112" s="117"/>
      <c r="CV1112" s="117"/>
      <c r="CW1112" s="117"/>
      <c r="CX1112" s="117"/>
      <c r="CY1112" s="117"/>
      <c r="CZ1112" s="117"/>
      <c r="DA1112" s="117"/>
      <c r="DB1112" s="117"/>
      <c r="DC1112" s="117"/>
      <c r="DD1112" s="117"/>
      <c r="DE1112" s="240">
        <f t="shared" si="317"/>
        <v>0</v>
      </c>
      <c r="DF1112" s="240">
        <f t="shared" si="318"/>
        <v>0</v>
      </c>
    </row>
    <row r="1113" spans="1:110" hidden="1" outlineLevel="1" x14ac:dyDescent="0.25">
      <c r="B1113" s="235" t="s">
        <v>341</v>
      </c>
      <c r="C1113" s="247">
        <v>0</v>
      </c>
      <c r="D1113" s="247">
        <v>0</v>
      </c>
      <c r="E1113" s="238">
        <f t="shared" si="301"/>
        <v>0</v>
      </c>
      <c r="F1113" s="117"/>
      <c r="G1113" s="117"/>
      <c r="H1113" s="117"/>
      <c r="I1113" s="117"/>
      <c r="J1113" s="117"/>
      <c r="K1113" s="117"/>
      <c r="L1113" s="117"/>
      <c r="M1113" s="117"/>
      <c r="N1113" s="117"/>
      <c r="O1113" s="117"/>
      <c r="P1113" s="117"/>
      <c r="Q1113" s="117"/>
      <c r="R1113" s="240">
        <f t="shared" si="302"/>
        <v>0</v>
      </c>
      <c r="S1113" s="240">
        <f t="shared" si="303"/>
        <v>0</v>
      </c>
      <c r="V1113" s="247">
        <v>0</v>
      </c>
      <c r="W1113" s="247">
        <v>0</v>
      </c>
      <c r="X1113" s="238">
        <f t="shared" si="304"/>
        <v>0</v>
      </c>
      <c r="Y1113" s="117"/>
      <c r="Z1113" s="117"/>
      <c r="AA1113" s="117"/>
      <c r="AB1113" s="117"/>
      <c r="AC1113" s="117"/>
      <c r="AD1113" s="117"/>
      <c r="AE1113" s="117"/>
      <c r="AF1113" s="117"/>
      <c r="AG1113" s="117"/>
      <c r="AH1113" s="117"/>
      <c r="AI1113" s="117"/>
      <c r="AJ1113" s="117"/>
      <c r="AK1113" s="240">
        <f t="shared" si="305"/>
        <v>0</v>
      </c>
      <c r="AL1113" s="240">
        <f t="shared" si="306"/>
        <v>0</v>
      </c>
      <c r="AN1113" s="247">
        <v>0</v>
      </c>
      <c r="AO1113" s="247">
        <v>0</v>
      </c>
      <c r="AP1113" s="238">
        <f t="shared" si="307"/>
        <v>0</v>
      </c>
      <c r="AQ1113" s="117"/>
      <c r="AR1113" s="117"/>
      <c r="AS1113" s="117"/>
      <c r="AT1113" s="117"/>
      <c r="AU1113" s="117"/>
      <c r="AV1113" s="117"/>
      <c r="AW1113" s="117"/>
      <c r="AX1113" s="117"/>
      <c r="AY1113" s="117"/>
      <c r="AZ1113" s="117"/>
      <c r="BA1113" s="117"/>
      <c r="BB1113" s="117"/>
      <c r="BC1113" s="240">
        <f t="shared" si="308"/>
        <v>0</v>
      </c>
      <c r="BD1113" s="240">
        <f t="shared" si="309"/>
        <v>0</v>
      </c>
      <c r="BF1113" s="247">
        <v>0</v>
      </c>
      <c r="BG1113" s="247">
        <v>0</v>
      </c>
      <c r="BH1113" s="238">
        <f t="shared" si="310"/>
        <v>0</v>
      </c>
      <c r="BI1113" s="117"/>
      <c r="BJ1113" s="117"/>
      <c r="BK1113" s="117"/>
      <c r="BL1113" s="117"/>
      <c r="BM1113" s="117"/>
      <c r="BN1113" s="117"/>
      <c r="BO1113" s="117"/>
      <c r="BP1113" s="117"/>
      <c r="BQ1113" s="117"/>
      <c r="BR1113" s="117"/>
      <c r="BS1113" s="117"/>
      <c r="BT1113" s="117"/>
      <c r="BU1113" s="240">
        <f t="shared" si="311"/>
        <v>0</v>
      </c>
      <c r="BV1113" s="240">
        <f t="shared" si="312"/>
        <v>0</v>
      </c>
      <c r="BX1113" s="247">
        <v>0</v>
      </c>
      <c r="BY1113" s="247">
        <v>0</v>
      </c>
      <c r="BZ1113" s="238">
        <f t="shared" si="313"/>
        <v>0</v>
      </c>
      <c r="CA1113" s="117"/>
      <c r="CB1113" s="117"/>
      <c r="CC1113" s="117"/>
      <c r="CD1113" s="117"/>
      <c r="CE1113" s="117"/>
      <c r="CF1113" s="117"/>
      <c r="CG1113" s="117"/>
      <c r="CH1113" s="117"/>
      <c r="CI1113" s="117"/>
      <c r="CJ1113" s="117"/>
      <c r="CK1113" s="117"/>
      <c r="CL1113" s="117"/>
      <c r="CM1113" s="240">
        <f t="shared" si="314"/>
        <v>0</v>
      </c>
      <c r="CN1113" s="240">
        <f t="shared" si="315"/>
        <v>0</v>
      </c>
      <c r="CP1113" s="247">
        <v>0</v>
      </c>
      <c r="CQ1113" s="247">
        <v>0</v>
      </c>
      <c r="CR1113" s="238">
        <f t="shared" si="316"/>
        <v>0</v>
      </c>
      <c r="CS1113" s="117"/>
      <c r="CT1113" s="117"/>
      <c r="CU1113" s="117"/>
      <c r="CV1113" s="117"/>
      <c r="CW1113" s="117"/>
      <c r="CX1113" s="117"/>
      <c r="CY1113" s="117"/>
      <c r="CZ1113" s="117"/>
      <c r="DA1113" s="117"/>
      <c r="DB1113" s="117"/>
      <c r="DC1113" s="117"/>
      <c r="DD1113" s="117"/>
      <c r="DE1113" s="240">
        <f t="shared" si="317"/>
        <v>0</v>
      </c>
      <c r="DF1113" s="240">
        <f t="shared" si="318"/>
        <v>0</v>
      </c>
    </row>
    <row r="1114" spans="1:110" ht="13" hidden="1" outlineLevel="1" x14ac:dyDescent="0.3">
      <c r="A1114" s="258" t="s">
        <v>342</v>
      </c>
      <c r="B1114" s="138"/>
      <c r="C1114" s="259">
        <f t="shared" ref="C1114:Q1114" si="319">SUM(C1107:C1113)</f>
        <v>0</v>
      </c>
      <c r="D1114" s="259">
        <f t="shared" si="319"/>
        <v>0</v>
      </c>
      <c r="E1114" s="259">
        <f t="shared" si="319"/>
        <v>0</v>
      </c>
      <c r="F1114" s="260">
        <f t="shared" si="319"/>
        <v>0</v>
      </c>
      <c r="G1114" s="260">
        <f t="shared" si="319"/>
        <v>0</v>
      </c>
      <c r="H1114" s="260">
        <f t="shared" si="319"/>
        <v>0</v>
      </c>
      <c r="I1114" s="260">
        <f t="shared" si="319"/>
        <v>0</v>
      </c>
      <c r="J1114" s="260">
        <f t="shared" si="319"/>
        <v>0</v>
      </c>
      <c r="K1114" s="260">
        <f t="shared" si="319"/>
        <v>0</v>
      </c>
      <c r="L1114" s="260">
        <f t="shared" si="319"/>
        <v>0</v>
      </c>
      <c r="M1114" s="260">
        <f t="shared" si="319"/>
        <v>0</v>
      </c>
      <c r="N1114" s="260">
        <f t="shared" si="319"/>
        <v>0</v>
      </c>
      <c r="O1114" s="260">
        <f t="shared" si="319"/>
        <v>0</v>
      </c>
      <c r="P1114" s="260">
        <f t="shared" si="319"/>
        <v>0</v>
      </c>
      <c r="Q1114" s="260">
        <f t="shared" si="319"/>
        <v>0</v>
      </c>
      <c r="R1114" s="260">
        <f t="shared" si="302"/>
        <v>0</v>
      </c>
      <c r="S1114" s="240">
        <f>SUM(S1107:S1113)</f>
        <v>0</v>
      </c>
      <c r="V1114" s="259">
        <f t="shared" ref="V1114:AJ1114" si="320">SUM(V1107:V1113)</f>
        <v>0</v>
      </c>
      <c r="W1114" s="259">
        <f t="shared" si="320"/>
        <v>0</v>
      </c>
      <c r="X1114" s="259">
        <f t="shared" si="320"/>
        <v>0</v>
      </c>
      <c r="Y1114" s="260">
        <f t="shared" si="320"/>
        <v>0</v>
      </c>
      <c r="Z1114" s="260">
        <f t="shared" si="320"/>
        <v>0</v>
      </c>
      <c r="AA1114" s="260">
        <f t="shared" si="320"/>
        <v>0</v>
      </c>
      <c r="AB1114" s="260">
        <f t="shared" si="320"/>
        <v>0</v>
      </c>
      <c r="AC1114" s="260">
        <f t="shared" si="320"/>
        <v>0</v>
      </c>
      <c r="AD1114" s="260">
        <f t="shared" si="320"/>
        <v>0</v>
      </c>
      <c r="AE1114" s="260">
        <f t="shared" si="320"/>
        <v>0</v>
      </c>
      <c r="AF1114" s="260">
        <f t="shared" si="320"/>
        <v>0</v>
      </c>
      <c r="AG1114" s="260">
        <f t="shared" si="320"/>
        <v>0</v>
      </c>
      <c r="AH1114" s="260">
        <f t="shared" si="320"/>
        <v>0</v>
      </c>
      <c r="AI1114" s="260">
        <f t="shared" si="320"/>
        <v>0</v>
      </c>
      <c r="AJ1114" s="260">
        <f t="shared" si="320"/>
        <v>0</v>
      </c>
      <c r="AK1114" s="260">
        <f t="shared" si="305"/>
        <v>0</v>
      </c>
      <c r="AL1114" s="240">
        <f t="shared" si="306"/>
        <v>0</v>
      </c>
      <c r="AN1114" s="259">
        <f t="shared" ref="AN1114:BB1114" si="321">SUM(AN1107:AN1113)</f>
        <v>0</v>
      </c>
      <c r="AO1114" s="259">
        <f t="shared" si="321"/>
        <v>0</v>
      </c>
      <c r="AP1114" s="259">
        <f t="shared" si="321"/>
        <v>0</v>
      </c>
      <c r="AQ1114" s="260">
        <f t="shared" si="321"/>
        <v>0</v>
      </c>
      <c r="AR1114" s="260">
        <f t="shared" si="321"/>
        <v>0</v>
      </c>
      <c r="AS1114" s="260">
        <f t="shared" si="321"/>
        <v>0</v>
      </c>
      <c r="AT1114" s="260">
        <f t="shared" si="321"/>
        <v>0</v>
      </c>
      <c r="AU1114" s="260">
        <f t="shared" si="321"/>
        <v>0</v>
      </c>
      <c r="AV1114" s="260">
        <f t="shared" si="321"/>
        <v>0</v>
      </c>
      <c r="AW1114" s="260">
        <f t="shared" si="321"/>
        <v>0</v>
      </c>
      <c r="AX1114" s="260">
        <f t="shared" si="321"/>
        <v>0</v>
      </c>
      <c r="AY1114" s="260">
        <f t="shared" si="321"/>
        <v>0</v>
      </c>
      <c r="AZ1114" s="260">
        <f t="shared" si="321"/>
        <v>0</v>
      </c>
      <c r="BA1114" s="260">
        <f t="shared" si="321"/>
        <v>0</v>
      </c>
      <c r="BB1114" s="260">
        <f t="shared" si="321"/>
        <v>0</v>
      </c>
      <c r="BC1114" s="260">
        <f t="shared" si="308"/>
        <v>0</v>
      </c>
      <c r="BD1114" s="240">
        <f t="shared" si="309"/>
        <v>0</v>
      </c>
      <c r="BF1114" s="259">
        <f t="shared" ref="BF1114:BT1114" si="322">SUM(BF1107:BF1113)</f>
        <v>0</v>
      </c>
      <c r="BG1114" s="259">
        <f t="shared" si="322"/>
        <v>0</v>
      </c>
      <c r="BH1114" s="259">
        <f t="shared" si="322"/>
        <v>0</v>
      </c>
      <c r="BI1114" s="260">
        <f t="shared" si="322"/>
        <v>0</v>
      </c>
      <c r="BJ1114" s="260">
        <f t="shared" si="322"/>
        <v>0</v>
      </c>
      <c r="BK1114" s="260">
        <f t="shared" si="322"/>
        <v>0</v>
      </c>
      <c r="BL1114" s="260">
        <f t="shared" si="322"/>
        <v>0</v>
      </c>
      <c r="BM1114" s="260">
        <f t="shared" si="322"/>
        <v>0</v>
      </c>
      <c r="BN1114" s="260">
        <f t="shared" si="322"/>
        <v>0</v>
      </c>
      <c r="BO1114" s="260">
        <f t="shared" si="322"/>
        <v>0</v>
      </c>
      <c r="BP1114" s="260">
        <f t="shared" si="322"/>
        <v>0</v>
      </c>
      <c r="BQ1114" s="260">
        <f t="shared" si="322"/>
        <v>0</v>
      </c>
      <c r="BR1114" s="260">
        <f t="shared" si="322"/>
        <v>0</v>
      </c>
      <c r="BS1114" s="260">
        <f t="shared" si="322"/>
        <v>0</v>
      </c>
      <c r="BT1114" s="260">
        <f t="shared" si="322"/>
        <v>0</v>
      </c>
      <c r="BU1114" s="260">
        <f t="shared" si="311"/>
        <v>0</v>
      </c>
      <c r="BV1114" s="240">
        <f t="shared" si="312"/>
        <v>0</v>
      </c>
      <c r="BX1114" s="259">
        <f t="shared" ref="BX1114:CL1114" si="323">SUM(BX1107:BX1113)</f>
        <v>0</v>
      </c>
      <c r="BY1114" s="259">
        <f t="shared" si="323"/>
        <v>0</v>
      </c>
      <c r="BZ1114" s="259">
        <f t="shared" si="323"/>
        <v>0</v>
      </c>
      <c r="CA1114" s="260">
        <f t="shared" si="323"/>
        <v>0</v>
      </c>
      <c r="CB1114" s="260">
        <f t="shared" si="323"/>
        <v>0</v>
      </c>
      <c r="CC1114" s="260">
        <f t="shared" si="323"/>
        <v>0</v>
      </c>
      <c r="CD1114" s="260">
        <f t="shared" si="323"/>
        <v>0</v>
      </c>
      <c r="CE1114" s="260">
        <f t="shared" si="323"/>
        <v>0</v>
      </c>
      <c r="CF1114" s="260">
        <f t="shared" si="323"/>
        <v>0</v>
      </c>
      <c r="CG1114" s="260">
        <f t="shared" si="323"/>
        <v>0</v>
      </c>
      <c r="CH1114" s="260">
        <f t="shared" si="323"/>
        <v>0</v>
      </c>
      <c r="CI1114" s="260">
        <f t="shared" si="323"/>
        <v>0</v>
      </c>
      <c r="CJ1114" s="260">
        <f t="shared" si="323"/>
        <v>0</v>
      </c>
      <c r="CK1114" s="260">
        <f t="shared" si="323"/>
        <v>0</v>
      </c>
      <c r="CL1114" s="260">
        <f t="shared" si="323"/>
        <v>0</v>
      </c>
      <c r="CM1114" s="260">
        <f t="shared" si="314"/>
        <v>0</v>
      </c>
      <c r="CN1114" s="240">
        <f t="shared" si="315"/>
        <v>0</v>
      </c>
      <c r="CP1114" s="259">
        <f t="shared" ref="CP1114:DD1114" si="324">SUM(CP1107:CP1113)</f>
        <v>0</v>
      </c>
      <c r="CQ1114" s="259">
        <f t="shared" si="324"/>
        <v>0</v>
      </c>
      <c r="CR1114" s="259">
        <f t="shared" si="324"/>
        <v>0</v>
      </c>
      <c r="CS1114" s="260">
        <f t="shared" si="324"/>
        <v>0</v>
      </c>
      <c r="CT1114" s="260">
        <f t="shared" si="324"/>
        <v>0</v>
      </c>
      <c r="CU1114" s="260">
        <f t="shared" si="324"/>
        <v>0</v>
      </c>
      <c r="CV1114" s="260">
        <f t="shared" si="324"/>
        <v>0</v>
      </c>
      <c r="CW1114" s="260">
        <f t="shared" si="324"/>
        <v>0</v>
      </c>
      <c r="CX1114" s="260">
        <f t="shared" si="324"/>
        <v>0</v>
      </c>
      <c r="CY1114" s="260">
        <f t="shared" si="324"/>
        <v>0</v>
      </c>
      <c r="CZ1114" s="260">
        <f t="shared" si="324"/>
        <v>0</v>
      </c>
      <c r="DA1114" s="260">
        <f t="shared" si="324"/>
        <v>0</v>
      </c>
      <c r="DB1114" s="260">
        <f t="shared" si="324"/>
        <v>0</v>
      </c>
      <c r="DC1114" s="260">
        <f t="shared" si="324"/>
        <v>0</v>
      </c>
      <c r="DD1114" s="260">
        <f t="shared" si="324"/>
        <v>0</v>
      </c>
      <c r="DE1114" s="260">
        <f t="shared" si="317"/>
        <v>0</v>
      </c>
      <c r="DF1114" s="240">
        <f t="shared" si="318"/>
        <v>0</v>
      </c>
    </row>
    <row r="1115" spans="1:110" ht="3.75" hidden="1" customHeight="1" outlineLevel="1" x14ac:dyDescent="0.3">
      <c r="A1115" s="138"/>
      <c r="B1115" s="117"/>
      <c r="C1115" s="117"/>
      <c r="D1115" s="117"/>
      <c r="E1115" s="117"/>
      <c r="F1115" s="261"/>
      <c r="G1115" s="179"/>
      <c r="H1115" s="179"/>
      <c r="I1115" s="179"/>
      <c r="J1115" s="179"/>
      <c r="K1115" s="179"/>
      <c r="L1115" s="117"/>
      <c r="M1115" s="117"/>
      <c r="N1115" s="117"/>
      <c r="O1115" s="117"/>
      <c r="P1115" s="117"/>
      <c r="Q1115" s="117"/>
      <c r="R1115" s="117"/>
      <c r="S1115" s="117"/>
    </row>
    <row r="1116" spans="1:110" ht="13" hidden="1" outlineLevel="1" x14ac:dyDescent="0.3">
      <c r="B1116" s="271" t="s">
        <v>343</v>
      </c>
      <c r="C1116" s="232" t="s">
        <v>340</v>
      </c>
      <c r="D1116" s="232" t="s">
        <v>114</v>
      </c>
      <c r="E1116" s="138" t="s">
        <v>332</v>
      </c>
      <c r="F1116" s="117"/>
      <c r="G1116" s="117"/>
      <c r="H1116" s="117"/>
      <c r="I1116" s="117"/>
      <c r="J1116" s="117"/>
      <c r="K1116" s="117"/>
      <c r="L1116" s="117"/>
      <c r="M1116" s="117"/>
      <c r="N1116" s="117"/>
      <c r="O1116" s="117"/>
      <c r="P1116" s="117"/>
      <c r="Q1116" s="117"/>
      <c r="R1116" s="117"/>
      <c r="S1116" s="117"/>
      <c r="V1116" s="232" t="s">
        <v>340</v>
      </c>
      <c r="W1116" s="232" t="s">
        <v>114</v>
      </c>
      <c r="X1116" s="138" t="s">
        <v>332</v>
      </c>
      <c r="Y1116" s="117"/>
      <c r="Z1116" s="117"/>
      <c r="AA1116" s="117"/>
      <c r="AB1116" s="117"/>
      <c r="AC1116" s="117"/>
      <c r="AD1116" s="117"/>
      <c r="AE1116" s="117"/>
      <c r="AF1116" s="117"/>
      <c r="AG1116" s="117"/>
      <c r="AH1116" s="117"/>
      <c r="AI1116" s="117"/>
      <c r="AJ1116" s="117"/>
      <c r="AK1116" s="117"/>
      <c r="AL1116" s="117"/>
      <c r="AN1116" s="232" t="s">
        <v>340</v>
      </c>
      <c r="AO1116" s="232" t="s">
        <v>114</v>
      </c>
      <c r="AP1116" s="138" t="s">
        <v>332</v>
      </c>
      <c r="AQ1116" s="117"/>
      <c r="AR1116" s="117"/>
      <c r="AS1116" s="117"/>
      <c r="AT1116" s="117"/>
      <c r="AU1116" s="117"/>
      <c r="AV1116" s="117"/>
      <c r="AW1116" s="117"/>
      <c r="AX1116" s="117"/>
      <c r="AY1116" s="117"/>
      <c r="AZ1116" s="117"/>
      <c r="BA1116" s="117"/>
      <c r="BB1116" s="117"/>
      <c r="BC1116" s="117"/>
      <c r="BD1116" s="117"/>
      <c r="BF1116" s="232" t="s">
        <v>340</v>
      </c>
      <c r="BG1116" s="232" t="s">
        <v>114</v>
      </c>
      <c r="BH1116" s="138" t="s">
        <v>332</v>
      </c>
      <c r="BI1116" s="117"/>
      <c r="BJ1116" s="117"/>
      <c r="BK1116" s="117"/>
      <c r="BL1116" s="117"/>
      <c r="BM1116" s="117"/>
      <c r="BN1116" s="117"/>
      <c r="BO1116" s="117"/>
      <c r="BP1116" s="117"/>
      <c r="BQ1116" s="117"/>
      <c r="BR1116" s="117"/>
      <c r="BS1116" s="117"/>
      <c r="BT1116" s="117"/>
      <c r="BU1116" s="117"/>
      <c r="BV1116" s="117"/>
      <c r="BX1116" s="232" t="s">
        <v>340</v>
      </c>
      <c r="BY1116" s="232" t="s">
        <v>114</v>
      </c>
      <c r="BZ1116" s="138" t="s">
        <v>332</v>
      </c>
      <c r="CA1116" s="117"/>
      <c r="CB1116" s="117"/>
      <c r="CC1116" s="117"/>
      <c r="CD1116" s="117"/>
      <c r="CE1116" s="117"/>
      <c r="CF1116" s="117"/>
      <c r="CG1116" s="117"/>
      <c r="CH1116" s="117"/>
      <c r="CI1116" s="117"/>
      <c r="CJ1116" s="117"/>
      <c r="CK1116" s="117"/>
      <c r="CL1116" s="117"/>
      <c r="CM1116" s="117"/>
      <c r="CN1116" s="117"/>
      <c r="CP1116" s="232" t="s">
        <v>340</v>
      </c>
      <c r="CQ1116" s="232" t="s">
        <v>114</v>
      </c>
      <c r="CR1116" s="138" t="s">
        <v>332</v>
      </c>
      <c r="CS1116" s="117"/>
      <c r="CT1116" s="117"/>
      <c r="CU1116" s="117"/>
      <c r="CV1116" s="117"/>
      <c r="CW1116" s="117"/>
      <c r="CX1116" s="117"/>
      <c r="CY1116" s="117"/>
      <c r="CZ1116" s="117"/>
      <c r="DA1116" s="117"/>
      <c r="DB1116" s="117"/>
      <c r="DC1116" s="117"/>
      <c r="DD1116" s="117"/>
      <c r="DE1116" s="117"/>
      <c r="DF1116" s="117"/>
    </row>
    <row r="1117" spans="1:110" hidden="1" outlineLevel="1" x14ac:dyDescent="0.25">
      <c r="B1117" s="235" t="s">
        <v>341</v>
      </c>
      <c r="C1117" s="247">
        <v>0</v>
      </c>
      <c r="D1117" s="247">
        <v>0</v>
      </c>
      <c r="E1117" s="238">
        <f t="shared" ref="E1117:E1123" si="325">D1117-C1117</f>
        <v>0</v>
      </c>
      <c r="F1117" s="117"/>
      <c r="G1117" s="117"/>
      <c r="H1117" s="117"/>
      <c r="I1117" s="117"/>
      <c r="J1117" s="117"/>
      <c r="K1117" s="117"/>
      <c r="L1117" s="117"/>
      <c r="M1117" s="117"/>
      <c r="N1117" s="117"/>
      <c r="O1117" s="117"/>
      <c r="P1117" s="117"/>
      <c r="Q1117" s="117"/>
      <c r="R1117" s="240">
        <f t="shared" ref="R1117:R1124" si="326">SUM(F1117:Q1117)</f>
        <v>0</v>
      </c>
      <c r="S1117" s="240">
        <f t="shared" ref="S1117:S1123" si="327">E1117-R1117</f>
        <v>0</v>
      </c>
      <c r="V1117" s="247">
        <v>0</v>
      </c>
      <c r="W1117" s="247">
        <v>0</v>
      </c>
      <c r="X1117" s="238">
        <f t="shared" ref="X1117:X1123" si="328">W1117-V1117</f>
        <v>0</v>
      </c>
      <c r="Y1117" s="117"/>
      <c r="Z1117" s="117"/>
      <c r="AA1117" s="117"/>
      <c r="AB1117" s="117"/>
      <c r="AC1117" s="117"/>
      <c r="AD1117" s="117"/>
      <c r="AE1117" s="117"/>
      <c r="AF1117" s="117"/>
      <c r="AG1117" s="117"/>
      <c r="AH1117" s="117"/>
      <c r="AI1117" s="117"/>
      <c r="AJ1117" s="117"/>
      <c r="AK1117" s="240">
        <f t="shared" ref="AK1117:AK1124" si="329">SUM(Y1117:AJ1117)</f>
        <v>0</v>
      </c>
      <c r="AL1117" s="240">
        <f t="shared" ref="AL1117:AL1124" si="330">AK1117-X1117</f>
        <v>0</v>
      </c>
      <c r="AN1117" s="247">
        <v>0</v>
      </c>
      <c r="AO1117" s="247">
        <v>0</v>
      </c>
      <c r="AP1117" s="238">
        <f t="shared" ref="AP1117:AP1123" si="331">AO1117-AN1117</f>
        <v>0</v>
      </c>
      <c r="AQ1117" s="117"/>
      <c r="AR1117" s="117"/>
      <c r="AS1117" s="117"/>
      <c r="AT1117" s="117"/>
      <c r="AU1117" s="117"/>
      <c r="AV1117" s="117"/>
      <c r="AW1117" s="117"/>
      <c r="AX1117" s="117"/>
      <c r="AY1117" s="117"/>
      <c r="AZ1117" s="117"/>
      <c r="BA1117" s="117"/>
      <c r="BB1117" s="117"/>
      <c r="BC1117" s="240">
        <f t="shared" ref="BC1117:BC1124" si="332">SUM(AQ1117:BB1117)</f>
        <v>0</v>
      </c>
      <c r="BD1117" s="240">
        <f t="shared" ref="BD1117:BD1124" si="333">BC1117-AP1117</f>
        <v>0</v>
      </c>
      <c r="BF1117" s="247">
        <v>0</v>
      </c>
      <c r="BG1117" s="247">
        <v>0</v>
      </c>
      <c r="BH1117" s="238">
        <f t="shared" ref="BH1117:BH1123" si="334">BG1117-BF1117</f>
        <v>0</v>
      </c>
      <c r="BI1117" s="117"/>
      <c r="BJ1117" s="117"/>
      <c r="BK1117" s="117"/>
      <c r="BL1117" s="117"/>
      <c r="BM1117" s="117"/>
      <c r="BN1117" s="117"/>
      <c r="BO1117" s="117"/>
      <c r="BP1117" s="117"/>
      <c r="BQ1117" s="117"/>
      <c r="BR1117" s="117"/>
      <c r="BS1117" s="117"/>
      <c r="BT1117" s="117"/>
      <c r="BU1117" s="240">
        <f t="shared" ref="BU1117:BU1124" si="335">SUM(BI1117:BT1117)</f>
        <v>0</v>
      </c>
      <c r="BV1117" s="240">
        <f t="shared" ref="BV1117:BV1124" si="336">BU1117-BH1117</f>
        <v>0</v>
      </c>
      <c r="BX1117" s="247">
        <v>0</v>
      </c>
      <c r="BY1117" s="247">
        <v>0</v>
      </c>
      <c r="BZ1117" s="238">
        <f t="shared" ref="BZ1117:BZ1123" si="337">BY1117-BX1117</f>
        <v>0</v>
      </c>
      <c r="CA1117" s="117"/>
      <c r="CB1117" s="117"/>
      <c r="CC1117" s="117"/>
      <c r="CD1117" s="117"/>
      <c r="CE1117" s="117"/>
      <c r="CF1117" s="117"/>
      <c r="CG1117" s="117"/>
      <c r="CH1117" s="117"/>
      <c r="CI1117" s="117"/>
      <c r="CJ1117" s="117"/>
      <c r="CK1117" s="117"/>
      <c r="CL1117" s="117"/>
      <c r="CM1117" s="240">
        <f t="shared" ref="CM1117:CM1124" si="338">SUM(CA1117:CL1117)</f>
        <v>0</v>
      </c>
      <c r="CN1117" s="240">
        <f t="shared" ref="CN1117:CN1124" si="339">CM1117-BZ1117</f>
        <v>0</v>
      </c>
      <c r="CP1117" s="247">
        <v>0</v>
      </c>
      <c r="CQ1117" s="247">
        <v>0</v>
      </c>
      <c r="CR1117" s="238">
        <f t="shared" ref="CR1117:CR1123" si="340">CQ1117-CP1117</f>
        <v>0</v>
      </c>
      <c r="CS1117" s="117"/>
      <c r="CT1117" s="117"/>
      <c r="CU1117" s="117"/>
      <c r="CV1117" s="117"/>
      <c r="CW1117" s="117"/>
      <c r="CX1117" s="117"/>
      <c r="CY1117" s="117"/>
      <c r="CZ1117" s="117"/>
      <c r="DA1117" s="117"/>
      <c r="DB1117" s="117"/>
      <c r="DC1117" s="117"/>
      <c r="DD1117" s="117"/>
      <c r="DE1117" s="240">
        <f t="shared" ref="DE1117:DE1124" si="341">SUM(CS1117:DD1117)</f>
        <v>0</v>
      </c>
      <c r="DF1117" s="240">
        <f t="shared" ref="DF1117:DF1124" si="342">DE1117-CR1117</f>
        <v>0</v>
      </c>
    </row>
    <row r="1118" spans="1:110" hidden="1" outlineLevel="1" x14ac:dyDescent="0.25">
      <c r="B1118" s="235" t="s">
        <v>341</v>
      </c>
      <c r="C1118" s="247">
        <v>0</v>
      </c>
      <c r="D1118" s="247">
        <v>0</v>
      </c>
      <c r="E1118" s="238">
        <f t="shared" si="325"/>
        <v>0</v>
      </c>
      <c r="F1118" s="117"/>
      <c r="G1118" s="117"/>
      <c r="H1118" s="117"/>
      <c r="I1118" s="117"/>
      <c r="J1118" s="117"/>
      <c r="K1118" s="117"/>
      <c r="L1118" s="117"/>
      <c r="M1118" s="117"/>
      <c r="N1118" s="117"/>
      <c r="O1118" s="117"/>
      <c r="P1118" s="117"/>
      <c r="Q1118" s="117"/>
      <c r="R1118" s="240">
        <f t="shared" si="326"/>
        <v>0</v>
      </c>
      <c r="S1118" s="240">
        <f t="shared" si="327"/>
        <v>0</v>
      </c>
      <c r="V1118" s="247">
        <v>0</v>
      </c>
      <c r="W1118" s="247">
        <v>0</v>
      </c>
      <c r="X1118" s="238">
        <f t="shared" si="328"/>
        <v>0</v>
      </c>
      <c r="Y1118" s="117"/>
      <c r="Z1118" s="117"/>
      <c r="AA1118" s="117"/>
      <c r="AB1118" s="117"/>
      <c r="AC1118" s="117"/>
      <c r="AD1118" s="117"/>
      <c r="AE1118" s="117"/>
      <c r="AF1118" s="117"/>
      <c r="AG1118" s="117"/>
      <c r="AH1118" s="117"/>
      <c r="AI1118" s="117"/>
      <c r="AJ1118" s="117"/>
      <c r="AK1118" s="240">
        <f t="shared" si="329"/>
        <v>0</v>
      </c>
      <c r="AL1118" s="240">
        <f t="shared" si="330"/>
        <v>0</v>
      </c>
      <c r="AN1118" s="247">
        <v>0</v>
      </c>
      <c r="AO1118" s="247">
        <v>0</v>
      </c>
      <c r="AP1118" s="238">
        <f t="shared" si="331"/>
        <v>0</v>
      </c>
      <c r="AQ1118" s="117"/>
      <c r="AR1118" s="117"/>
      <c r="AS1118" s="117"/>
      <c r="AT1118" s="117"/>
      <c r="AU1118" s="117"/>
      <c r="AV1118" s="117"/>
      <c r="AW1118" s="117"/>
      <c r="AX1118" s="117"/>
      <c r="AY1118" s="117"/>
      <c r="AZ1118" s="117"/>
      <c r="BA1118" s="117"/>
      <c r="BB1118" s="117"/>
      <c r="BC1118" s="240">
        <f t="shared" si="332"/>
        <v>0</v>
      </c>
      <c r="BD1118" s="240">
        <f t="shared" si="333"/>
        <v>0</v>
      </c>
      <c r="BF1118" s="247">
        <v>0</v>
      </c>
      <c r="BG1118" s="247">
        <v>0</v>
      </c>
      <c r="BH1118" s="238">
        <f t="shared" si="334"/>
        <v>0</v>
      </c>
      <c r="BI1118" s="117"/>
      <c r="BJ1118" s="117"/>
      <c r="BK1118" s="117"/>
      <c r="BL1118" s="117"/>
      <c r="BM1118" s="117"/>
      <c r="BN1118" s="117"/>
      <c r="BO1118" s="117"/>
      <c r="BP1118" s="117"/>
      <c r="BQ1118" s="117"/>
      <c r="BR1118" s="117"/>
      <c r="BS1118" s="117"/>
      <c r="BT1118" s="117"/>
      <c r="BU1118" s="240">
        <f t="shared" si="335"/>
        <v>0</v>
      </c>
      <c r="BV1118" s="240">
        <f t="shared" si="336"/>
        <v>0</v>
      </c>
      <c r="BX1118" s="247">
        <v>0</v>
      </c>
      <c r="BY1118" s="247">
        <v>0</v>
      </c>
      <c r="BZ1118" s="238">
        <f t="shared" si="337"/>
        <v>0</v>
      </c>
      <c r="CA1118" s="117"/>
      <c r="CB1118" s="117"/>
      <c r="CC1118" s="117"/>
      <c r="CD1118" s="117"/>
      <c r="CE1118" s="117"/>
      <c r="CF1118" s="117"/>
      <c r="CG1118" s="117"/>
      <c r="CH1118" s="117"/>
      <c r="CI1118" s="117"/>
      <c r="CJ1118" s="117"/>
      <c r="CK1118" s="117"/>
      <c r="CL1118" s="117"/>
      <c r="CM1118" s="240">
        <f t="shared" si="338"/>
        <v>0</v>
      </c>
      <c r="CN1118" s="240">
        <f t="shared" si="339"/>
        <v>0</v>
      </c>
      <c r="CP1118" s="247">
        <v>0</v>
      </c>
      <c r="CQ1118" s="247">
        <v>0</v>
      </c>
      <c r="CR1118" s="238">
        <f t="shared" si="340"/>
        <v>0</v>
      </c>
      <c r="CS1118" s="117"/>
      <c r="CT1118" s="117"/>
      <c r="CU1118" s="117"/>
      <c r="CV1118" s="117"/>
      <c r="CW1118" s="117"/>
      <c r="CX1118" s="117"/>
      <c r="CY1118" s="117"/>
      <c r="CZ1118" s="117"/>
      <c r="DA1118" s="117"/>
      <c r="DB1118" s="117"/>
      <c r="DC1118" s="117"/>
      <c r="DD1118" s="117"/>
      <c r="DE1118" s="240">
        <f t="shared" si="341"/>
        <v>0</v>
      </c>
      <c r="DF1118" s="240">
        <f t="shared" si="342"/>
        <v>0</v>
      </c>
    </row>
    <row r="1119" spans="1:110" hidden="1" outlineLevel="1" x14ac:dyDescent="0.25">
      <c r="B1119" s="235" t="s">
        <v>341</v>
      </c>
      <c r="C1119" s="247">
        <v>0</v>
      </c>
      <c r="D1119" s="247">
        <v>0</v>
      </c>
      <c r="E1119" s="238">
        <f t="shared" si="325"/>
        <v>0</v>
      </c>
      <c r="F1119" s="117"/>
      <c r="G1119" s="117"/>
      <c r="H1119" s="117"/>
      <c r="I1119" s="117"/>
      <c r="J1119" s="117"/>
      <c r="K1119" s="117"/>
      <c r="L1119" s="117"/>
      <c r="M1119" s="117"/>
      <c r="N1119" s="117"/>
      <c r="O1119" s="117"/>
      <c r="P1119" s="117"/>
      <c r="Q1119" s="117"/>
      <c r="R1119" s="240">
        <f t="shared" si="326"/>
        <v>0</v>
      </c>
      <c r="S1119" s="240">
        <f t="shared" si="327"/>
        <v>0</v>
      </c>
      <c r="V1119" s="247">
        <v>0</v>
      </c>
      <c r="W1119" s="247">
        <v>0</v>
      </c>
      <c r="X1119" s="238">
        <f t="shared" si="328"/>
        <v>0</v>
      </c>
      <c r="Y1119" s="117"/>
      <c r="Z1119" s="117"/>
      <c r="AA1119" s="117"/>
      <c r="AB1119" s="117"/>
      <c r="AC1119" s="117"/>
      <c r="AD1119" s="117"/>
      <c r="AE1119" s="117"/>
      <c r="AF1119" s="117"/>
      <c r="AG1119" s="117"/>
      <c r="AH1119" s="117"/>
      <c r="AI1119" s="117"/>
      <c r="AJ1119" s="117"/>
      <c r="AK1119" s="240">
        <f t="shared" si="329"/>
        <v>0</v>
      </c>
      <c r="AL1119" s="240">
        <f t="shared" si="330"/>
        <v>0</v>
      </c>
      <c r="AN1119" s="247">
        <v>0</v>
      </c>
      <c r="AO1119" s="247">
        <v>0</v>
      </c>
      <c r="AP1119" s="238">
        <f t="shared" si="331"/>
        <v>0</v>
      </c>
      <c r="AQ1119" s="117"/>
      <c r="AR1119" s="117"/>
      <c r="AS1119" s="117"/>
      <c r="AT1119" s="117"/>
      <c r="AU1119" s="117"/>
      <c r="AV1119" s="117"/>
      <c r="AW1119" s="117"/>
      <c r="AX1119" s="117"/>
      <c r="AY1119" s="117"/>
      <c r="AZ1119" s="117"/>
      <c r="BA1119" s="117"/>
      <c r="BB1119" s="117"/>
      <c r="BC1119" s="240">
        <f t="shared" si="332"/>
        <v>0</v>
      </c>
      <c r="BD1119" s="240">
        <f t="shared" si="333"/>
        <v>0</v>
      </c>
      <c r="BF1119" s="247">
        <v>0</v>
      </c>
      <c r="BG1119" s="247">
        <v>0</v>
      </c>
      <c r="BH1119" s="238">
        <f t="shared" si="334"/>
        <v>0</v>
      </c>
      <c r="BI1119" s="117"/>
      <c r="BJ1119" s="117"/>
      <c r="BK1119" s="117"/>
      <c r="BL1119" s="117"/>
      <c r="BM1119" s="117"/>
      <c r="BN1119" s="117"/>
      <c r="BO1119" s="117"/>
      <c r="BP1119" s="117"/>
      <c r="BQ1119" s="117"/>
      <c r="BR1119" s="117"/>
      <c r="BS1119" s="117"/>
      <c r="BT1119" s="117"/>
      <c r="BU1119" s="240">
        <f t="shared" si="335"/>
        <v>0</v>
      </c>
      <c r="BV1119" s="240">
        <f t="shared" si="336"/>
        <v>0</v>
      </c>
      <c r="BX1119" s="247">
        <v>0</v>
      </c>
      <c r="BY1119" s="247">
        <v>0</v>
      </c>
      <c r="BZ1119" s="238">
        <f t="shared" si="337"/>
        <v>0</v>
      </c>
      <c r="CA1119" s="117"/>
      <c r="CB1119" s="117"/>
      <c r="CC1119" s="117"/>
      <c r="CD1119" s="117"/>
      <c r="CE1119" s="117"/>
      <c r="CF1119" s="117"/>
      <c r="CG1119" s="117"/>
      <c r="CH1119" s="117"/>
      <c r="CI1119" s="117"/>
      <c r="CJ1119" s="117"/>
      <c r="CK1119" s="117"/>
      <c r="CL1119" s="117"/>
      <c r="CM1119" s="240">
        <f t="shared" si="338"/>
        <v>0</v>
      </c>
      <c r="CN1119" s="240">
        <f t="shared" si="339"/>
        <v>0</v>
      </c>
      <c r="CP1119" s="247">
        <v>0</v>
      </c>
      <c r="CQ1119" s="247">
        <v>0</v>
      </c>
      <c r="CR1119" s="238">
        <f t="shared" si="340"/>
        <v>0</v>
      </c>
      <c r="CS1119" s="117"/>
      <c r="CT1119" s="117"/>
      <c r="CU1119" s="117"/>
      <c r="CV1119" s="117"/>
      <c r="CW1119" s="117"/>
      <c r="CX1119" s="117"/>
      <c r="CY1119" s="117"/>
      <c r="CZ1119" s="117"/>
      <c r="DA1119" s="117"/>
      <c r="DB1119" s="117"/>
      <c r="DC1119" s="117"/>
      <c r="DD1119" s="117"/>
      <c r="DE1119" s="240">
        <f t="shared" si="341"/>
        <v>0</v>
      </c>
      <c r="DF1119" s="240">
        <f t="shared" si="342"/>
        <v>0</v>
      </c>
    </row>
    <row r="1120" spans="1:110" hidden="1" outlineLevel="1" x14ac:dyDescent="0.25">
      <c r="B1120" s="235" t="s">
        <v>341</v>
      </c>
      <c r="C1120" s="247">
        <v>0</v>
      </c>
      <c r="D1120" s="247">
        <v>0</v>
      </c>
      <c r="E1120" s="238">
        <f t="shared" si="325"/>
        <v>0</v>
      </c>
      <c r="F1120" s="117"/>
      <c r="G1120" s="117"/>
      <c r="H1120" s="117"/>
      <c r="I1120" s="117"/>
      <c r="J1120" s="117"/>
      <c r="K1120" s="117"/>
      <c r="L1120" s="117"/>
      <c r="M1120" s="117"/>
      <c r="N1120" s="117"/>
      <c r="O1120" s="117"/>
      <c r="P1120" s="117"/>
      <c r="Q1120" s="117"/>
      <c r="R1120" s="240">
        <f t="shared" si="326"/>
        <v>0</v>
      </c>
      <c r="S1120" s="240">
        <f t="shared" si="327"/>
        <v>0</v>
      </c>
      <c r="V1120" s="247">
        <v>0</v>
      </c>
      <c r="W1120" s="247">
        <v>0</v>
      </c>
      <c r="X1120" s="238">
        <f t="shared" si="328"/>
        <v>0</v>
      </c>
      <c r="Y1120" s="117"/>
      <c r="Z1120" s="117"/>
      <c r="AA1120" s="117"/>
      <c r="AB1120" s="117"/>
      <c r="AC1120" s="117"/>
      <c r="AD1120" s="117"/>
      <c r="AE1120" s="117"/>
      <c r="AF1120" s="117"/>
      <c r="AG1120" s="117"/>
      <c r="AH1120" s="117"/>
      <c r="AI1120" s="117"/>
      <c r="AJ1120" s="117"/>
      <c r="AK1120" s="240">
        <f t="shared" si="329"/>
        <v>0</v>
      </c>
      <c r="AL1120" s="240">
        <f t="shared" si="330"/>
        <v>0</v>
      </c>
      <c r="AN1120" s="247">
        <v>0</v>
      </c>
      <c r="AO1120" s="247">
        <v>0</v>
      </c>
      <c r="AP1120" s="238">
        <f t="shared" si="331"/>
        <v>0</v>
      </c>
      <c r="AQ1120" s="117"/>
      <c r="AR1120" s="117"/>
      <c r="AS1120" s="117"/>
      <c r="AT1120" s="117"/>
      <c r="AU1120" s="117"/>
      <c r="AV1120" s="117"/>
      <c r="AW1120" s="117"/>
      <c r="AX1120" s="117"/>
      <c r="AY1120" s="117"/>
      <c r="AZ1120" s="117"/>
      <c r="BA1120" s="117"/>
      <c r="BB1120" s="117"/>
      <c r="BC1120" s="240">
        <f t="shared" si="332"/>
        <v>0</v>
      </c>
      <c r="BD1120" s="240">
        <f t="shared" si="333"/>
        <v>0</v>
      </c>
      <c r="BF1120" s="247">
        <v>0</v>
      </c>
      <c r="BG1120" s="247">
        <v>0</v>
      </c>
      <c r="BH1120" s="238">
        <f t="shared" si="334"/>
        <v>0</v>
      </c>
      <c r="BI1120" s="117"/>
      <c r="BJ1120" s="117"/>
      <c r="BK1120" s="117"/>
      <c r="BL1120" s="117"/>
      <c r="BM1120" s="117"/>
      <c r="BN1120" s="117"/>
      <c r="BO1120" s="117"/>
      <c r="BP1120" s="117"/>
      <c r="BQ1120" s="117"/>
      <c r="BR1120" s="117"/>
      <c r="BS1120" s="117"/>
      <c r="BT1120" s="117"/>
      <c r="BU1120" s="240">
        <f t="shared" si="335"/>
        <v>0</v>
      </c>
      <c r="BV1120" s="240">
        <f t="shared" si="336"/>
        <v>0</v>
      </c>
      <c r="BX1120" s="247">
        <v>0</v>
      </c>
      <c r="BY1120" s="247">
        <v>0</v>
      </c>
      <c r="BZ1120" s="238">
        <f t="shared" si="337"/>
        <v>0</v>
      </c>
      <c r="CA1120" s="117"/>
      <c r="CB1120" s="117"/>
      <c r="CC1120" s="117"/>
      <c r="CD1120" s="117"/>
      <c r="CE1120" s="117"/>
      <c r="CF1120" s="117"/>
      <c r="CG1120" s="117"/>
      <c r="CH1120" s="117"/>
      <c r="CI1120" s="117"/>
      <c r="CJ1120" s="117"/>
      <c r="CK1120" s="117"/>
      <c r="CL1120" s="117"/>
      <c r="CM1120" s="240">
        <f t="shared" si="338"/>
        <v>0</v>
      </c>
      <c r="CN1120" s="240">
        <f t="shared" si="339"/>
        <v>0</v>
      </c>
      <c r="CP1120" s="247">
        <v>0</v>
      </c>
      <c r="CQ1120" s="247">
        <v>0</v>
      </c>
      <c r="CR1120" s="238">
        <f t="shared" si="340"/>
        <v>0</v>
      </c>
      <c r="CS1120" s="117"/>
      <c r="CT1120" s="117"/>
      <c r="CU1120" s="117"/>
      <c r="CV1120" s="117"/>
      <c r="CW1120" s="117"/>
      <c r="CX1120" s="117"/>
      <c r="CY1120" s="117"/>
      <c r="CZ1120" s="117"/>
      <c r="DA1120" s="117"/>
      <c r="DB1120" s="117"/>
      <c r="DC1120" s="117"/>
      <c r="DD1120" s="117"/>
      <c r="DE1120" s="240">
        <f t="shared" si="341"/>
        <v>0</v>
      </c>
      <c r="DF1120" s="240">
        <f t="shared" si="342"/>
        <v>0</v>
      </c>
    </row>
    <row r="1121" spans="1:110" hidden="1" outlineLevel="1" x14ac:dyDescent="0.25">
      <c r="B1121" s="235" t="s">
        <v>341</v>
      </c>
      <c r="C1121" s="247">
        <v>0</v>
      </c>
      <c r="D1121" s="247">
        <v>0</v>
      </c>
      <c r="E1121" s="238">
        <f t="shared" si="325"/>
        <v>0</v>
      </c>
      <c r="F1121" s="117"/>
      <c r="G1121" s="117"/>
      <c r="H1121" s="117"/>
      <c r="I1121" s="117"/>
      <c r="J1121" s="117"/>
      <c r="K1121" s="117"/>
      <c r="L1121" s="117"/>
      <c r="M1121" s="117"/>
      <c r="N1121" s="117"/>
      <c r="O1121" s="117"/>
      <c r="P1121" s="117"/>
      <c r="Q1121" s="117"/>
      <c r="R1121" s="240">
        <f t="shared" si="326"/>
        <v>0</v>
      </c>
      <c r="S1121" s="240">
        <f t="shared" si="327"/>
        <v>0</v>
      </c>
      <c r="V1121" s="247">
        <v>0</v>
      </c>
      <c r="W1121" s="247">
        <v>0</v>
      </c>
      <c r="X1121" s="238">
        <f t="shared" si="328"/>
        <v>0</v>
      </c>
      <c r="Y1121" s="117"/>
      <c r="Z1121" s="117"/>
      <c r="AA1121" s="117"/>
      <c r="AB1121" s="117"/>
      <c r="AC1121" s="117"/>
      <c r="AD1121" s="117"/>
      <c r="AE1121" s="117"/>
      <c r="AF1121" s="117"/>
      <c r="AG1121" s="117"/>
      <c r="AH1121" s="117"/>
      <c r="AI1121" s="117"/>
      <c r="AJ1121" s="117"/>
      <c r="AK1121" s="240">
        <f t="shared" si="329"/>
        <v>0</v>
      </c>
      <c r="AL1121" s="240">
        <f t="shared" si="330"/>
        <v>0</v>
      </c>
      <c r="AN1121" s="247">
        <v>0</v>
      </c>
      <c r="AO1121" s="247">
        <v>0</v>
      </c>
      <c r="AP1121" s="238">
        <f t="shared" si="331"/>
        <v>0</v>
      </c>
      <c r="AQ1121" s="117"/>
      <c r="AR1121" s="117"/>
      <c r="AS1121" s="117"/>
      <c r="AT1121" s="117"/>
      <c r="AU1121" s="117"/>
      <c r="AV1121" s="117"/>
      <c r="AW1121" s="117"/>
      <c r="AX1121" s="117"/>
      <c r="AY1121" s="117"/>
      <c r="AZ1121" s="117"/>
      <c r="BA1121" s="117"/>
      <c r="BB1121" s="117"/>
      <c r="BC1121" s="240">
        <f t="shared" si="332"/>
        <v>0</v>
      </c>
      <c r="BD1121" s="240">
        <f t="shared" si="333"/>
        <v>0</v>
      </c>
      <c r="BF1121" s="247">
        <v>0</v>
      </c>
      <c r="BG1121" s="247">
        <v>0</v>
      </c>
      <c r="BH1121" s="238">
        <f t="shared" si="334"/>
        <v>0</v>
      </c>
      <c r="BI1121" s="117"/>
      <c r="BJ1121" s="117"/>
      <c r="BK1121" s="117"/>
      <c r="BL1121" s="117"/>
      <c r="BM1121" s="117"/>
      <c r="BN1121" s="117"/>
      <c r="BO1121" s="117"/>
      <c r="BP1121" s="117"/>
      <c r="BQ1121" s="117"/>
      <c r="BR1121" s="117"/>
      <c r="BS1121" s="117"/>
      <c r="BT1121" s="117"/>
      <c r="BU1121" s="240">
        <f t="shared" si="335"/>
        <v>0</v>
      </c>
      <c r="BV1121" s="240">
        <f t="shared" si="336"/>
        <v>0</v>
      </c>
      <c r="BX1121" s="247">
        <v>0</v>
      </c>
      <c r="BY1121" s="247">
        <v>0</v>
      </c>
      <c r="BZ1121" s="238">
        <f t="shared" si="337"/>
        <v>0</v>
      </c>
      <c r="CA1121" s="117"/>
      <c r="CB1121" s="117"/>
      <c r="CC1121" s="117"/>
      <c r="CD1121" s="117"/>
      <c r="CE1121" s="117"/>
      <c r="CF1121" s="117"/>
      <c r="CG1121" s="117"/>
      <c r="CH1121" s="117"/>
      <c r="CI1121" s="117"/>
      <c r="CJ1121" s="117"/>
      <c r="CK1121" s="117"/>
      <c r="CL1121" s="117"/>
      <c r="CM1121" s="240">
        <f t="shared" si="338"/>
        <v>0</v>
      </c>
      <c r="CN1121" s="240">
        <f t="shared" si="339"/>
        <v>0</v>
      </c>
      <c r="CP1121" s="247">
        <v>0</v>
      </c>
      <c r="CQ1121" s="247">
        <v>0</v>
      </c>
      <c r="CR1121" s="238">
        <f t="shared" si="340"/>
        <v>0</v>
      </c>
      <c r="CS1121" s="117"/>
      <c r="CT1121" s="117"/>
      <c r="CU1121" s="117"/>
      <c r="CV1121" s="117"/>
      <c r="CW1121" s="117"/>
      <c r="CX1121" s="117"/>
      <c r="CY1121" s="117"/>
      <c r="CZ1121" s="117"/>
      <c r="DA1121" s="117"/>
      <c r="DB1121" s="117"/>
      <c r="DC1121" s="117"/>
      <c r="DD1121" s="117"/>
      <c r="DE1121" s="240">
        <f t="shared" si="341"/>
        <v>0</v>
      </c>
      <c r="DF1121" s="240">
        <f t="shared" si="342"/>
        <v>0</v>
      </c>
    </row>
    <row r="1122" spans="1:110" hidden="1" outlineLevel="1" x14ac:dyDescent="0.25">
      <c r="B1122" s="235" t="s">
        <v>341</v>
      </c>
      <c r="C1122" s="247">
        <v>0</v>
      </c>
      <c r="D1122" s="247">
        <v>0</v>
      </c>
      <c r="E1122" s="238">
        <f t="shared" si="325"/>
        <v>0</v>
      </c>
      <c r="F1122" s="117"/>
      <c r="G1122" s="117"/>
      <c r="H1122" s="117"/>
      <c r="I1122" s="117"/>
      <c r="J1122" s="117"/>
      <c r="K1122" s="117"/>
      <c r="L1122" s="117"/>
      <c r="M1122" s="117"/>
      <c r="N1122" s="117"/>
      <c r="O1122" s="117"/>
      <c r="P1122" s="117"/>
      <c r="Q1122" s="117"/>
      <c r="R1122" s="240">
        <f t="shared" si="326"/>
        <v>0</v>
      </c>
      <c r="S1122" s="240">
        <f t="shared" si="327"/>
        <v>0</v>
      </c>
      <c r="V1122" s="247">
        <v>0</v>
      </c>
      <c r="W1122" s="247">
        <v>0</v>
      </c>
      <c r="X1122" s="238">
        <f t="shared" si="328"/>
        <v>0</v>
      </c>
      <c r="Y1122" s="117"/>
      <c r="Z1122" s="117"/>
      <c r="AA1122" s="117"/>
      <c r="AB1122" s="117"/>
      <c r="AC1122" s="117"/>
      <c r="AD1122" s="117"/>
      <c r="AE1122" s="117"/>
      <c r="AF1122" s="117"/>
      <c r="AG1122" s="117"/>
      <c r="AH1122" s="117"/>
      <c r="AI1122" s="117"/>
      <c r="AJ1122" s="117"/>
      <c r="AK1122" s="240">
        <f t="shared" si="329"/>
        <v>0</v>
      </c>
      <c r="AL1122" s="240">
        <f t="shared" si="330"/>
        <v>0</v>
      </c>
      <c r="AN1122" s="247">
        <v>0</v>
      </c>
      <c r="AO1122" s="247">
        <v>0</v>
      </c>
      <c r="AP1122" s="238">
        <f t="shared" si="331"/>
        <v>0</v>
      </c>
      <c r="AQ1122" s="117"/>
      <c r="AR1122" s="117"/>
      <c r="AS1122" s="117"/>
      <c r="AT1122" s="117"/>
      <c r="AU1122" s="117"/>
      <c r="AV1122" s="117"/>
      <c r="AW1122" s="117"/>
      <c r="AX1122" s="117"/>
      <c r="AY1122" s="117"/>
      <c r="AZ1122" s="117"/>
      <c r="BA1122" s="117"/>
      <c r="BB1122" s="117"/>
      <c r="BC1122" s="240">
        <f t="shared" si="332"/>
        <v>0</v>
      </c>
      <c r="BD1122" s="240">
        <f t="shared" si="333"/>
        <v>0</v>
      </c>
      <c r="BF1122" s="247">
        <v>0</v>
      </c>
      <c r="BG1122" s="247">
        <v>0</v>
      </c>
      <c r="BH1122" s="238">
        <f t="shared" si="334"/>
        <v>0</v>
      </c>
      <c r="BI1122" s="117"/>
      <c r="BJ1122" s="117"/>
      <c r="BK1122" s="117"/>
      <c r="BL1122" s="117"/>
      <c r="BM1122" s="117"/>
      <c r="BN1122" s="117"/>
      <c r="BO1122" s="117"/>
      <c r="BP1122" s="117"/>
      <c r="BQ1122" s="117"/>
      <c r="BR1122" s="117"/>
      <c r="BS1122" s="117"/>
      <c r="BT1122" s="117"/>
      <c r="BU1122" s="240">
        <f t="shared" si="335"/>
        <v>0</v>
      </c>
      <c r="BV1122" s="240">
        <f t="shared" si="336"/>
        <v>0</v>
      </c>
      <c r="BX1122" s="247">
        <v>0</v>
      </c>
      <c r="BY1122" s="247">
        <v>0</v>
      </c>
      <c r="BZ1122" s="238">
        <f t="shared" si="337"/>
        <v>0</v>
      </c>
      <c r="CA1122" s="117"/>
      <c r="CB1122" s="117"/>
      <c r="CC1122" s="117"/>
      <c r="CD1122" s="117"/>
      <c r="CE1122" s="117"/>
      <c r="CF1122" s="117"/>
      <c r="CG1122" s="117"/>
      <c r="CH1122" s="117"/>
      <c r="CI1122" s="117"/>
      <c r="CJ1122" s="117"/>
      <c r="CK1122" s="117"/>
      <c r="CL1122" s="117"/>
      <c r="CM1122" s="240">
        <f t="shared" si="338"/>
        <v>0</v>
      </c>
      <c r="CN1122" s="240">
        <f t="shared" si="339"/>
        <v>0</v>
      </c>
      <c r="CP1122" s="247">
        <v>0</v>
      </c>
      <c r="CQ1122" s="247">
        <v>0</v>
      </c>
      <c r="CR1122" s="238">
        <f t="shared" si="340"/>
        <v>0</v>
      </c>
      <c r="CS1122" s="117"/>
      <c r="CT1122" s="117"/>
      <c r="CU1122" s="117"/>
      <c r="CV1122" s="117"/>
      <c r="CW1122" s="117"/>
      <c r="CX1122" s="117"/>
      <c r="CY1122" s="117"/>
      <c r="CZ1122" s="117"/>
      <c r="DA1122" s="117"/>
      <c r="DB1122" s="117"/>
      <c r="DC1122" s="117"/>
      <c r="DD1122" s="117"/>
      <c r="DE1122" s="240">
        <f t="shared" si="341"/>
        <v>0</v>
      </c>
      <c r="DF1122" s="240">
        <f t="shared" si="342"/>
        <v>0</v>
      </c>
    </row>
    <row r="1123" spans="1:110" hidden="1" outlineLevel="1" x14ac:dyDescent="0.25">
      <c r="B1123" s="235" t="s">
        <v>341</v>
      </c>
      <c r="C1123" s="247">
        <v>0</v>
      </c>
      <c r="D1123" s="247">
        <v>0</v>
      </c>
      <c r="E1123" s="238">
        <f t="shared" si="325"/>
        <v>0</v>
      </c>
      <c r="F1123" s="117"/>
      <c r="G1123" s="117"/>
      <c r="H1123" s="117"/>
      <c r="I1123" s="117"/>
      <c r="J1123" s="117"/>
      <c r="K1123" s="117"/>
      <c r="L1123" s="117"/>
      <c r="M1123" s="117"/>
      <c r="N1123" s="117"/>
      <c r="O1123" s="117"/>
      <c r="P1123" s="117"/>
      <c r="Q1123" s="117"/>
      <c r="R1123" s="240">
        <f t="shared" si="326"/>
        <v>0</v>
      </c>
      <c r="S1123" s="240">
        <f t="shared" si="327"/>
        <v>0</v>
      </c>
      <c r="V1123" s="247">
        <v>0</v>
      </c>
      <c r="W1123" s="247">
        <v>0</v>
      </c>
      <c r="X1123" s="238">
        <f t="shared" si="328"/>
        <v>0</v>
      </c>
      <c r="Y1123" s="117"/>
      <c r="Z1123" s="117"/>
      <c r="AA1123" s="117"/>
      <c r="AB1123" s="117"/>
      <c r="AC1123" s="117"/>
      <c r="AD1123" s="117"/>
      <c r="AE1123" s="117"/>
      <c r="AF1123" s="117"/>
      <c r="AG1123" s="117"/>
      <c r="AH1123" s="117"/>
      <c r="AI1123" s="117"/>
      <c r="AJ1123" s="117"/>
      <c r="AK1123" s="240">
        <f t="shared" si="329"/>
        <v>0</v>
      </c>
      <c r="AL1123" s="240">
        <f t="shared" si="330"/>
        <v>0</v>
      </c>
      <c r="AN1123" s="247">
        <v>0</v>
      </c>
      <c r="AO1123" s="247">
        <v>0</v>
      </c>
      <c r="AP1123" s="238">
        <f t="shared" si="331"/>
        <v>0</v>
      </c>
      <c r="AQ1123" s="117"/>
      <c r="AR1123" s="117"/>
      <c r="AS1123" s="117"/>
      <c r="AT1123" s="117"/>
      <c r="AU1123" s="117"/>
      <c r="AV1123" s="117"/>
      <c r="AW1123" s="117"/>
      <c r="AX1123" s="117"/>
      <c r="AY1123" s="117"/>
      <c r="AZ1123" s="117"/>
      <c r="BA1123" s="117"/>
      <c r="BB1123" s="117"/>
      <c r="BC1123" s="240">
        <f t="shared" si="332"/>
        <v>0</v>
      </c>
      <c r="BD1123" s="240">
        <f t="shared" si="333"/>
        <v>0</v>
      </c>
      <c r="BF1123" s="247">
        <v>0</v>
      </c>
      <c r="BG1123" s="247">
        <v>0</v>
      </c>
      <c r="BH1123" s="238">
        <f t="shared" si="334"/>
        <v>0</v>
      </c>
      <c r="BI1123" s="117"/>
      <c r="BJ1123" s="117"/>
      <c r="BK1123" s="117"/>
      <c r="BL1123" s="117"/>
      <c r="BM1123" s="117"/>
      <c r="BN1123" s="117"/>
      <c r="BO1123" s="117"/>
      <c r="BP1123" s="117"/>
      <c r="BQ1123" s="117"/>
      <c r="BR1123" s="117"/>
      <c r="BS1123" s="117"/>
      <c r="BT1123" s="117"/>
      <c r="BU1123" s="240">
        <f t="shared" si="335"/>
        <v>0</v>
      </c>
      <c r="BV1123" s="240">
        <f t="shared" si="336"/>
        <v>0</v>
      </c>
      <c r="BX1123" s="247">
        <v>0</v>
      </c>
      <c r="BY1123" s="247">
        <v>0</v>
      </c>
      <c r="BZ1123" s="238">
        <f t="shared" si="337"/>
        <v>0</v>
      </c>
      <c r="CA1123" s="117"/>
      <c r="CB1123" s="117"/>
      <c r="CC1123" s="117"/>
      <c r="CD1123" s="117"/>
      <c r="CE1123" s="117"/>
      <c r="CF1123" s="117"/>
      <c r="CG1123" s="117"/>
      <c r="CH1123" s="117"/>
      <c r="CI1123" s="117"/>
      <c r="CJ1123" s="117"/>
      <c r="CK1123" s="117"/>
      <c r="CL1123" s="117"/>
      <c r="CM1123" s="240">
        <f t="shared" si="338"/>
        <v>0</v>
      </c>
      <c r="CN1123" s="240">
        <f t="shared" si="339"/>
        <v>0</v>
      </c>
      <c r="CP1123" s="247">
        <v>0</v>
      </c>
      <c r="CQ1123" s="247">
        <v>0</v>
      </c>
      <c r="CR1123" s="238">
        <f t="shared" si="340"/>
        <v>0</v>
      </c>
      <c r="CS1123" s="117"/>
      <c r="CT1123" s="117"/>
      <c r="CU1123" s="117"/>
      <c r="CV1123" s="117"/>
      <c r="CW1123" s="117"/>
      <c r="CX1123" s="117"/>
      <c r="CY1123" s="117"/>
      <c r="CZ1123" s="117"/>
      <c r="DA1123" s="117"/>
      <c r="DB1123" s="117"/>
      <c r="DC1123" s="117"/>
      <c r="DD1123" s="117"/>
      <c r="DE1123" s="240">
        <f t="shared" si="341"/>
        <v>0</v>
      </c>
      <c r="DF1123" s="240">
        <f t="shared" si="342"/>
        <v>0</v>
      </c>
    </row>
    <row r="1124" spans="1:110" ht="13" hidden="1" outlineLevel="1" x14ac:dyDescent="0.3">
      <c r="A1124" s="258" t="s">
        <v>344</v>
      </c>
      <c r="B1124" s="138"/>
      <c r="C1124" s="259">
        <f t="shared" ref="C1124:Q1124" si="343">SUM(C1117:C1123)</f>
        <v>0</v>
      </c>
      <c r="D1124" s="259">
        <f t="shared" si="343"/>
        <v>0</v>
      </c>
      <c r="E1124" s="259">
        <f t="shared" si="343"/>
        <v>0</v>
      </c>
      <c r="F1124" s="260">
        <f t="shared" si="343"/>
        <v>0</v>
      </c>
      <c r="G1124" s="260">
        <f t="shared" si="343"/>
        <v>0</v>
      </c>
      <c r="H1124" s="260">
        <f t="shared" si="343"/>
        <v>0</v>
      </c>
      <c r="I1124" s="260">
        <f t="shared" si="343"/>
        <v>0</v>
      </c>
      <c r="J1124" s="260">
        <f t="shared" si="343"/>
        <v>0</v>
      </c>
      <c r="K1124" s="260">
        <f t="shared" si="343"/>
        <v>0</v>
      </c>
      <c r="L1124" s="260">
        <f t="shared" si="343"/>
        <v>0</v>
      </c>
      <c r="M1124" s="260">
        <f t="shared" si="343"/>
        <v>0</v>
      </c>
      <c r="N1124" s="260">
        <f t="shared" si="343"/>
        <v>0</v>
      </c>
      <c r="O1124" s="260">
        <f t="shared" si="343"/>
        <v>0</v>
      </c>
      <c r="P1124" s="260">
        <f t="shared" si="343"/>
        <v>0</v>
      </c>
      <c r="Q1124" s="260">
        <f t="shared" si="343"/>
        <v>0</v>
      </c>
      <c r="R1124" s="260">
        <f t="shared" si="326"/>
        <v>0</v>
      </c>
      <c r="S1124" s="260">
        <f>SUM(S1117:S1123)</f>
        <v>0</v>
      </c>
      <c r="V1124" s="259">
        <f t="shared" ref="V1124:AJ1124" si="344">SUM(V1117:V1123)</f>
        <v>0</v>
      </c>
      <c r="W1124" s="259">
        <f t="shared" si="344"/>
        <v>0</v>
      </c>
      <c r="X1124" s="259">
        <f t="shared" si="344"/>
        <v>0</v>
      </c>
      <c r="Y1124" s="260">
        <f t="shared" si="344"/>
        <v>0</v>
      </c>
      <c r="Z1124" s="260">
        <f t="shared" si="344"/>
        <v>0</v>
      </c>
      <c r="AA1124" s="260">
        <f t="shared" si="344"/>
        <v>0</v>
      </c>
      <c r="AB1124" s="260">
        <f t="shared" si="344"/>
        <v>0</v>
      </c>
      <c r="AC1124" s="260">
        <f t="shared" si="344"/>
        <v>0</v>
      </c>
      <c r="AD1124" s="260">
        <f t="shared" si="344"/>
        <v>0</v>
      </c>
      <c r="AE1124" s="260">
        <f t="shared" si="344"/>
        <v>0</v>
      </c>
      <c r="AF1124" s="260">
        <f t="shared" si="344"/>
        <v>0</v>
      </c>
      <c r="AG1124" s="260">
        <f t="shared" si="344"/>
        <v>0</v>
      </c>
      <c r="AH1124" s="260">
        <f t="shared" si="344"/>
        <v>0</v>
      </c>
      <c r="AI1124" s="260">
        <f t="shared" si="344"/>
        <v>0</v>
      </c>
      <c r="AJ1124" s="260">
        <f t="shared" si="344"/>
        <v>0</v>
      </c>
      <c r="AK1124" s="260">
        <f t="shared" si="329"/>
        <v>0</v>
      </c>
      <c r="AL1124" s="240">
        <f t="shared" si="330"/>
        <v>0</v>
      </c>
      <c r="AN1124" s="259">
        <f t="shared" ref="AN1124:BB1124" si="345">SUM(AN1117:AN1123)</f>
        <v>0</v>
      </c>
      <c r="AO1124" s="259">
        <f t="shared" si="345"/>
        <v>0</v>
      </c>
      <c r="AP1124" s="259">
        <f t="shared" si="345"/>
        <v>0</v>
      </c>
      <c r="AQ1124" s="260">
        <f t="shared" si="345"/>
        <v>0</v>
      </c>
      <c r="AR1124" s="260">
        <f t="shared" si="345"/>
        <v>0</v>
      </c>
      <c r="AS1124" s="260">
        <f t="shared" si="345"/>
        <v>0</v>
      </c>
      <c r="AT1124" s="260">
        <f t="shared" si="345"/>
        <v>0</v>
      </c>
      <c r="AU1124" s="260">
        <f t="shared" si="345"/>
        <v>0</v>
      </c>
      <c r="AV1124" s="260">
        <f t="shared" si="345"/>
        <v>0</v>
      </c>
      <c r="AW1124" s="260">
        <f t="shared" si="345"/>
        <v>0</v>
      </c>
      <c r="AX1124" s="260">
        <f t="shared" si="345"/>
        <v>0</v>
      </c>
      <c r="AY1124" s="260">
        <f t="shared" si="345"/>
        <v>0</v>
      </c>
      <c r="AZ1124" s="260">
        <f t="shared" si="345"/>
        <v>0</v>
      </c>
      <c r="BA1124" s="260">
        <f t="shared" si="345"/>
        <v>0</v>
      </c>
      <c r="BB1124" s="260">
        <f t="shared" si="345"/>
        <v>0</v>
      </c>
      <c r="BC1124" s="260">
        <f t="shared" si="332"/>
        <v>0</v>
      </c>
      <c r="BD1124" s="240">
        <f t="shared" si="333"/>
        <v>0</v>
      </c>
      <c r="BF1124" s="259">
        <f t="shared" ref="BF1124:BT1124" si="346">SUM(BF1117:BF1123)</f>
        <v>0</v>
      </c>
      <c r="BG1124" s="259">
        <f t="shared" si="346"/>
        <v>0</v>
      </c>
      <c r="BH1124" s="259">
        <f t="shared" si="346"/>
        <v>0</v>
      </c>
      <c r="BI1124" s="260">
        <f t="shared" si="346"/>
        <v>0</v>
      </c>
      <c r="BJ1124" s="260">
        <f t="shared" si="346"/>
        <v>0</v>
      </c>
      <c r="BK1124" s="260">
        <f t="shared" si="346"/>
        <v>0</v>
      </c>
      <c r="BL1124" s="260">
        <f t="shared" si="346"/>
        <v>0</v>
      </c>
      <c r="BM1124" s="260">
        <f t="shared" si="346"/>
        <v>0</v>
      </c>
      <c r="BN1124" s="260">
        <f t="shared" si="346"/>
        <v>0</v>
      </c>
      <c r="BO1124" s="260">
        <f t="shared" si="346"/>
        <v>0</v>
      </c>
      <c r="BP1124" s="260">
        <f t="shared" si="346"/>
        <v>0</v>
      </c>
      <c r="BQ1124" s="260">
        <f t="shared" si="346"/>
        <v>0</v>
      </c>
      <c r="BR1124" s="260">
        <f t="shared" si="346"/>
        <v>0</v>
      </c>
      <c r="BS1124" s="260">
        <f t="shared" si="346"/>
        <v>0</v>
      </c>
      <c r="BT1124" s="260">
        <f t="shared" si="346"/>
        <v>0</v>
      </c>
      <c r="BU1124" s="260">
        <f t="shared" si="335"/>
        <v>0</v>
      </c>
      <c r="BV1124" s="240">
        <f t="shared" si="336"/>
        <v>0</v>
      </c>
      <c r="BX1124" s="259">
        <f t="shared" ref="BX1124:CL1124" si="347">SUM(BX1117:BX1123)</f>
        <v>0</v>
      </c>
      <c r="BY1124" s="259">
        <f t="shared" si="347"/>
        <v>0</v>
      </c>
      <c r="BZ1124" s="259">
        <f t="shared" si="347"/>
        <v>0</v>
      </c>
      <c r="CA1124" s="260">
        <f t="shared" si="347"/>
        <v>0</v>
      </c>
      <c r="CB1124" s="260">
        <f t="shared" si="347"/>
        <v>0</v>
      </c>
      <c r="CC1124" s="260">
        <f t="shared" si="347"/>
        <v>0</v>
      </c>
      <c r="CD1124" s="260">
        <f t="shared" si="347"/>
        <v>0</v>
      </c>
      <c r="CE1124" s="260">
        <f t="shared" si="347"/>
        <v>0</v>
      </c>
      <c r="CF1124" s="260">
        <f t="shared" si="347"/>
        <v>0</v>
      </c>
      <c r="CG1124" s="260">
        <f t="shared" si="347"/>
        <v>0</v>
      </c>
      <c r="CH1124" s="260">
        <f t="shared" si="347"/>
        <v>0</v>
      </c>
      <c r="CI1124" s="260">
        <f t="shared" si="347"/>
        <v>0</v>
      </c>
      <c r="CJ1124" s="260">
        <f t="shared" si="347"/>
        <v>0</v>
      </c>
      <c r="CK1124" s="260">
        <f t="shared" si="347"/>
        <v>0</v>
      </c>
      <c r="CL1124" s="260">
        <f t="shared" si="347"/>
        <v>0</v>
      </c>
      <c r="CM1124" s="260">
        <f t="shared" si="338"/>
        <v>0</v>
      </c>
      <c r="CN1124" s="240">
        <f t="shared" si="339"/>
        <v>0</v>
      </c>
      <c r="CP1124" s="259">
        <f t="shared" ref="CP1124:DD1124" si="348">SUM(CP1117:CP1123)</f>
        <v>0</v>
      </c>
      <c r="CQ1124" s="259">
        <f t="shared" si="348"/>
        <v>0</v>
      </c>
      <c r="CR1124" s="259">
        <f t="shared" si="348"/>
        <v>0</v>
      </c>
      <c r="CS1124" s="260">
        <f t="shared" si="348"/>
        <v>0</v>
      </c>
      <c r="CT1124" s="260">
        <f t="shared" si="348"/>
        <v>0</v>
      </c>
      <c r="CU1124" s="260">
        <f t="shared" si="348"/>
        <v>0</v>
      </c>
      <c r="CV1124" s="260">
        <f t="shared" si="348"/>
        <v>0</v>
      </c>
      <c r="CW1124" s="260">
        <f t="shared" si="348"/>
        <v>0</v>
      </c>
      <c r="CX1124" s="260">
        <f t="shared" si="348"/>
        <v>0</v>
      </c>
      <c r="CY1124" s="260">
        <f t="shared" si="348"/>
        <v>0</v>
      </c>
      <c r="CZ1124" s="260">
        <f t="shared" si="348"/>
        <v>0</v>
      </c>
      <c r="DA1124" s="260">
        <f t="shared" si="348"/>
        <v>0</v>
      </c>
      <c r="DB1124" s="260">
        <f t="shared" si="348"/>
        <v>0</v>
      </c>
      <c r="DC1124" s="260">
        <f t="shared" si="348"/>
        <v>0</v>
      </c>
      <c r="DD1124" s="260">
        <f t="shared" si="348"/>
        <v>0</v>
      </c>
      <c r="DE1124" s="260">
        <f t="shared" si="341"/>
        <v>0</v>
      </c>
      <c r="DF1124" s="240">
        <f t="shared" si="342"/>
        <v>0</v>
      </c>
    </row>
    <row r="1125" spans="1:110" ht="13" collapsed="1" x14ac:dyDescent="0.3">
      <c r="A1125" s="258"/>
      <c r="B1125" s="138"/>
      <c r="C1125" s="259"/>
      <c r="D1125" s="259"/>
      <c r="E1125" s="259"/>
      <c r="F1125" s="260"/>
      <c r="G1125" s="260"/>
      <c r="H1125" s="260"/>
      <c r="I1125" s="260"/>
      <c r="J1125" s="260"/>
      <c r="K1125" s="260"/>
      <c r="L1125" s="260"/>
      <c r="M1125" s="260"/>
      <c r="N1125" s="260"/>
      <c r="O1125" s="260"/>
      <c r="P1125" s="260"/>
      <c r="Q1125" s="260"/>
      <c r="R1125" s="260"/>
      <c r="S1125" s="240"/>
    </row>
    <row r="1126" spans="1:110" x14ac:dyDescent="0.25">
      <c r="A1126" s="205" t="s">
        <v>345</v>
      </c>
      <c r="B1126" s="168"/>
      <c r="C1126" s="168"/>
      <c r="D1126" s="168"/>
      <c r="E1126" s="168"/>
      <c r="F1126" s="168"/>
      <c r="G1126" s="168"/>
      <c r="H1126" s="168"/>
      <c r="I1126" s="168"/>
      <c r="J1126" s="168"/>
      <c r="K1126" s="168"/>
      <c r="L1126" s="168"/>
      <c r="M1126" s="168"/>
      <c r="N1126" s="168"/>
      <c r="O1126" s="168"/>
      <c r="P1126" s="168"/>
      <c r="Q1126" s="168"/>
      <c r="R1126" s="168"/>
      <c r="S1126" s="168"/>
      <c r="T1126" s="168"/>
      <c r="U1126" s="168"/>
      <c r="V1126" s="168"/>
      <c r="W1126" s="168"/>
      <c r="X1126" s="168"/>
      <c r="Y1126" s="168"/>
      <c r="Z1126" s="168"/>
      <c r="AA1126" s="168"/>
      <c r="AB1126" s="168"/>
      <c r="AC1126" s="168"/>
      <c r="AD1126" s="168"/>
      <c r="AE1126" s="168"/>
      <c r="AF1126" s="168"/>
      <c r="AG1126" s="168"/>
      <c r="AH1126" s="168"/>
      <c r="AI1126" s="168"/>
      <c r="AJ1126" s="168"/>
      <c r="AK1126" s="168"/>
      <c r="AL1126" s="168"/>
      <c r="AM1126" s="168"/>
      <c r="AN1126" s="168"/>
      <c r="AO1126" s="168"/>
      <c r="AP1126" s="168"/>
      <c r="AQ1126" s="168"/>
      <c r="AR1126" s="168"/>
      <c r="AS1126" s="168"/>
      <c r="AT1126" s="168"/>
      <c r="AU1126" s="168"/>
      <c r="AV1126" s="168"/>
      <c r="AW1126" s="168"/>
      <c r="AX1126" s="168"/>
      <c r="AY1126" s="168"/>
      <c r="AZ1126" s="168"/>
      <c r="BA1126" s="168"/>
      <c r="BB1126" s="168"/>
      <c r="BC1126" s="168"/>
      <c r="BD1126" s="168"/>
      <c r="BE1126" s="168"/>
      <c r="BF1126" s="168"/>
      <c r="BG1126" s="168"/>
      <c r="BH1126" s="168"/>
      <c r="BI1126" s="168"/>
      <c r="BJ1126" s="168"/>
      <c r="BK1126" s="168"/>
      <c r="BL1126" s="168"/>
      <c r="BM1126" s="168"/>
      <c r="BN1126" s="168"/>
      <c r="BO1126" s="168"/>
      <c r="BP1126" s="168"/>
      <c r="BQ1126" s="168"/>
      <c r="BR1126" s="168"/>
      <c r="BS1126" s="168"/>
      <c r="BT1126" s="168"/>
      <c r="BU1126" s="168"/>
      <c r="BV1126" s="168"/>
      <c r="BW1126" s="168"/>
      <c r="BX1126" s="168"/>
      <c r="BY1126" s="168"/>
      <c r="BZ1126" s="168"/>
      <c r="CA1126" s="168"/>
      <c r="CB1126" s="168"/>
      <c r="CC1126" s="168"/>
      <c r="CD1126" s="168"/>
      <c r="CE1126" s="168"/>
      <c r="CF1126" s="168"/>
      <c r="CG1126" s="168"/>
      <c r="CH1126" s="168"/>
      <c r="CI1126" s="168"/>
      <c r="CJ1126" s="168"/>
      <c r="CK1126" s="168"/>
      <c r="CL1126" s="168"/>
      <c r="CM1126" s="168"/>
      <c r="CN1126" s="168"/>
      <c r="CO1126" s="168"/>
      <c r="CP1126" s="168"/>
      <c r="CQ1126" s="168"/>
      <c r="CR1126" s="168"/>
      <c r="CS1126" s="168"/>
      <c r="CT1126" s="168"/>
      <c r="CU1126" s="168"/>
      <c r="CV1126" s="168"/>
      <c r="CW1126" s="168"/>
      <c r="CX1126" s="168"/>
      <c r="CY1126" s="168"/>
      <c r="CZ1126" s="168"/>
      <c r="DA1126" s="168"/>
      <c r="DB1126" s="168"/>
      <c r="DC1126" s="168"/>
      <c r="DD1126" s="168"/>
      <c r="DE1126" s="168"/>
      <c r="DF1126" s="168"/>
    </row>
    <row r="1127" spans="1:110" ht="13" outlineLevel="1" x14ac:dyDescent="0.3">
      <c r="A1127" s="258"/>
      <c r="B1127" s="138"/>
      <c r="C1127" s="259"/>
      <c r="D1127" s="259"/>
      <c r="E1127" s="259"/>
      <c r="F1127" s="260"/>
      <c r="G1127" s="260"/>
      <c r="H1127" s="260"/>
      <c r="I1127" s="260"/>
      <c r="J1127" s="260"/>
      <c r="K1127" s="260"/>
      <c r="L1127" s="260"/>
      <c r="M1127" s="260"/>
      <c r="N1127" s="260"/>
      <c r="O1127" s="260"/>
      <c r="P1127" s="260"/>
      <c r="Q1127" s="260"/>
      <c r="R1127" s="260"/>
      <c r="S1127" s="240"/>
    </row>
    <row r="1128" spans="1:110" ht="13" hidden="1" outlineLevel="1" x14ac:dyDescent="0.3">
      <c r="A1128" s="258"/>
      <c r="B1128" s="138" t="s">
        <v>277</v>
      </c>
      <c r="C1128" s="259"/>
      <c r="D1128" s="259"/>
      <c r="E1128" s="259"/>
      <c r="F1128" s="260"/>
      <c r="G1128" s="260"/>
      <c r="H1128" s="260"/>
      <c r="I1128" s="260"/>
      <c r="J1128" s="260"/>
      <c r="K1128" s="260"/>
      <c r="L1128" s="260"/>
      <c r="M1128" s="260"/>
      <c r="N1128" s="260"/>
      <c r="O1128" s="260"/>
      <c r="P1128" s="260"/>
      <c r="Q1128" s="260"/>
      <c r="R1128" s="260"/>
      <c r="S1128" s="240"/>
    </row>
    <row r="1129" spans="1:110" ht="13" hidden="1" outlineLevel="2" x14ac:dyDescent="0.3">
      <c r="A1129" s="258"/>
      <c r="B1129" s="153" t="s">
        <v>346</v>
      </c>
      <c r="C1129" s="272">
        <v>0</v>
      </c>
      <c r="D1129" s="273"/>
      <c r="E1129" s="273"/>
      <c r="F1129" s="260"/>
      <c r="G1129" s="260"/>
      <c r="H1129" s="260"/>
      <c r="I1129" s="260"/>
      <c r="J1129" s="260"/>
      <c r="K1129" s="260"/>
      <c r="L1129" s="260"/>
      <c r="M1129" s="260"/>
      <c r="N1129" s="260"/>
      <c r="O1129" s="260"/>
      <c r="P1129" s="260"/>
      <c r="Q1129" s="260"/>
      <c r="R1129" s="260"/>
      <c r="S1129" s="240"/>
      <c r="V1129" s="274"/>
      <c r="W1129" s="273"/>
      <c r="X1129" s="273"/>
      <c r="Y1129" s="260"/>
      <c r="Z1129" s="260"/>
      <c r="AA1129" s="260"/>
      <c r="AB1129" s="260"/>
      <c r="AC1129" s="260"/>
      <c r="AD1129" s="260"/>
      <c r="AE1129" s="260"/>
      <c r="AF1129" s="260"/>
      <c r="AG1129" s="260"/>
      <c r="AH1129" s="260"/>
      <c r="AI1129" s="260"/>
      <c r="AJ1129" s="260"/>
      <c r="AN1129" s="274"/>
      <c r="AO1129" s="273"/>
      <c r="AP1129" s="273"/>
      <c r="AQ1129" s="260"/>
      <c r="AR1129" s="260"/>
      <c r="AS1129" s="260"/>
      <c r="AT1129" s="260"/>
      <c r="AU1129" s="260"/>
      <c r="AV1129" s="260"/>
      <c r="AW1129" s="260"/>
      <c r="AX1129" s="260"/>
      <c r="AY1129" s="260"/>
      <c r="AZ1129" s="260"/>
      <c r="BA1129" s="260"/>
      <c r="BB1129" s="260"/>
      <c r="BF1129" s="274"/>
      <c r="BG1129" s="273"/>
      <c r="BH1129" s="273"/>
      <c r="BI1129" s="260"/>
      <c r="BJ1129" s="260"/>
      <c r="BK1129" s="260"/>
      <c r="BL1129" s="260"/>
      <c r="BM1129" s="260"/>
      <c r="BN1129" s="260"/>
      <c r="BO1129" s="260"/>
      <c r="BP1129" s="260"/>
      <c r="BQ1129" s="260"/>
      <c r="BR1129" s="260"/>
      <c r="BS1129" s="260"/>
      <c r="BT1129" s="260"/>
      <c r="BX1129" s="274"/>
      <c r="BY1129" s="273"/>
      <c r="BZ1129" s="273"/>
      <c r="CA1129" s="260"/>
      <c r="CB1129" s="260"/>
      <c r="CC1129" s="260"/>
      <c r="CD1129" s="260"/>
      <c r="CE1129" s="260"/>
      <c r="CF1129" s="260"/>
      <c r="CG1129" s="260"/>
      <c r="CH1129" s="260"/>
      <c r="CI1129" s="260"/>
      <c r="CJ1129" s="260"/>
      <c r="CK1129" s="260"/>
      <c r="CL1129" s="260"/>
      <c r="CP1129" s="274"/>
      <c r="CQ1129" s="273"/>
      <c r="CR1129" s="273"/>
      <c r="CS1129" s="260"/>
      <c r="CT1129" s="260"/>
      <c r="CU1129" s="260"/>
      <c r="CV1129" s="260"/>
      <c r="CW1129" s="260"/>
      <c r="CX1129" s="260"/>
      <c r="CY1129" s="260"/>
      <c r="CZ1129" s="260"/>
      <c r="DA1129" s="260"/>
      <c r="DB1129" s="260"/>
      <c r="DC1129" s="260"/>
      <c r="DD1129" s="260"/>
    </row>
    <row r="1130" spans="1:110" ht="13" hidden="1" outlineLevel="2" x14ac:dyDescent="0.3">
      <c r="A1130" s="258"/>
      <c r="B1130" s="275" t="s">
        <v>347</v>
      </c>
      <c r="C1130" s="272"/>
      <c r="D1130" s="273"/>
      <c r="E1130" s="273"/>
      <c r="F1130" s="260"/>
      <c r="G1130" s="260"/>
      <c r="H1130" s="260"/>
      <c r="I1130" s="260"/>
      <c r="J1130" s="260"/>
      <c r="K1130" s="260"/>
      <c r="L1130" s="260"/>
      <c r="M1130" s="260"/>
      <c r="N1130" s="260"/>
      <c r="O1130" s="260"/>
      <c r="P1130" s="260"/>
      <c r="Q1130" s="260"/>
      <c r="R1130" s="260"/>
      <c r="S1130" s="240"/>
      <c r="V1130" s="274"/>
      <c r="W1130" s="273"/>
      <c r="X1130" s="273"/>
      <c r="Y1130" s="260"/>
      <c r="Z1130" s="260"/>
      <c r="AA1130" s="260"/>
      <c r="AB1130" s="260"/>
      <c r="AC1130" s="260"/>
      <c r="AD1130" s="260"/>
      <c r="AE1130" s="260"/>
      <c r="AF1130" s="260"/>
      <c r="AG1130" s="260"/>
      <c r="AH1130" s="260"/>
      <c r="AI1130" s="260"/>
      <c r="AJ1130" s="260"/>
      <c r="AN1130" s="274"/>
      <c r="AO1130" s="273"/>
      <c r="AP1130" s="273"/>
      <c r="AQ1130" s="260"/>
      <c r="AR1130" s="260"/>
      <c r="AS1130" s="260"/>
      <c r="AT1130" s="260"/>
      <c r="AU1130" s="260"/>
      <c r="AV1130" s="260"/>
      <c r="AW1130" s="260"/>
      <c r="AX1130" s="260"/>
      <c r="AY1130" s="260"/>
      <c r="AZ1130" s="260"/>
      <c r="BA1130" s="260"/>
      <c r="BB1130" s="260"/>
      <c r="BF1130" s="274"/>
      <c r="BG1130" s="273"/>
      <c r="BH1130" s="273"/>
      <c r="BI1130" s="260"/>
      <c r="BJ1130" s="260"/>
      <c r="BK1130" s="260"/>
      <c r="BL1130" s="260"/>
      <c r="BM1130" s="260"/>
      <c r="BN1130" s="260"/>
      <c r="BO1130" s="260"/>
      <c r="BP1130" s="260"/>
      <c r="BQ1130" s="260"/>
      <c r="BR1130" s="260"/>
      <c r="BS1130" s="260"/>
      <c r="BT1130" s="260"/>
      <c r="BX1130" s="274"/>
      <c r="BY1130" s="273"/>
      <c r="BZ1130" s="273"/>
      <c r="CA1130" s="260"/>
      <c r="CB1130" s="260"/>
      <c r="CC1130" s="260"/>
      <c r="CD1130" s="260"/>
      <c r="CE1130" s="260"/>
      <c r="CF1130" s="260"/>
      <c r="CG1130" s="260"/>
      <c r="CH1130" s="260"/>
      <c r="CI1130" s="260"/>
      <c r="CJ1130" s="260"/>
      <c r="CK1130" s="260"/>
      <c r="CL1130" s="260"/>
      <c r="CP1130" s="274"/>
      <c r="CQ1130" s="273"/>
      <c r="CR1130" s="273"/>
      <c r="CS1130" s="260"/>
      <c r="CT1130" s="260"/>
      <c r="CU1130" s="260"/>
      <c r="CV1130" s="260"/>
      <c r="CW1130" s="260"/>
      <c r="CX1130" s="260"/>
      <c r="CY1130" s="260"/>
      <c r="CZ1130" s="260"/>
      <c r="DA1130" s="260"/>
      <c r="DB1130" s="260"/>
      <c r="DC1130" s="260"/>
      <c r="DD1130" s="260"/>
    </row>
    <row r="1131" spans="1:110" ht="13" hidden="1" outlineLevel="2" x14ac:dyDescent="0.3">
      <c r="A1131" s="258"/>
      <c r="B1131" s="153" t="s">
        <v>348</v>
      </c>
      <c r="C1131" s="274">
        <f>IF(C1130&gt;0,C1129/C1130,0)</f>
        <v>0</v>
      </c>
      <c r="D1131" s="273"/>
      <c r="E1131" s="273"/>
      <c r="F1131" s="260"/>
      <c r="G1131" s="260"/>
      <c r="H1131" s="260"/>
      <c r="I1131" s="260"/>
      <c r="J1131" s="260"/>
      <c r="K1131" s="260"/>
      <c r="L1131" s="260"/>
      <c r="M1131" s="260"/>
      <c r="N1131" s="260"/>
      <c r="O1131" s="260"/>
      <c r="P1131" s="260"/>
      <c r="Q1131" s="260"/>
      <c r="R1131" s="260"/>
      <c r="S1131" s="240"/>
      <c r="V1131" s="274"/>
      <c r="W1131" s="273"/>
      <c r="X1131" s="273"/>
      <c r="Y1131" s="260"/>
      <c r="Z1131" s="260"/>
      <c r="AA1131" s="260"/>
      <c r="AB1131" s="260"/>
      <c r="AC1131" s="260"/>
      <c r="AD1131" s="260"/>
      <c r="AE1131" s="260"/>
      <c r="AF1131" s="260"/>
      <c r="AG1131" s="260"/>
      <c r="AH1131" s="260"/>
      <c r="AI1131" s="260"/>
      <c r="AJ1131" s="260"/>
      <c r="AN1131" s="274"/>
      <c r="AO1131" s="273"/>
      <c r="AP1131" s="273"/>
      <c r="AQ1131" s="260"/>
      <c r="AR1131" s="260"/>
      <c r="AS1131" s="260"/>
      <c r="AT1131" s="260"/>
      <c r="AU1131" s="260"/>
      <c r="AV1131" s="260"/>
      <c r="AW1131" s="260"/>
      <c r="AX1131" s="260"/>
      <c r="AY1131" s="260"/>
      <c r="AZ1131" s="260"/>
      <c r="BA1131" s="260"/>
      <c r="BB1131" s="260"/>
      <c r="BF1131" s="274"/>
      <c r="BG1131" s="273"/>
      <c r="BH1131" s="273"/>
      <c r="BI1131" s="260"/>
      <c r="BJ1131" s="260"/>
      <c r="BK1131" s="260"/>
      <c r="BL1131" s="260"/>
      <c r="BM1131" s="260"/>
      <c r="BN1131" s="260"/>
      <c r="BO1131" s="260"/>
      <c r="BP1131" s="260"/>
      <c r="BQ1131" s="260"/>
      <c r="BR1131" s="260"/>
      <c r="BS1131" s="260"/>
      <c r="BT1131" s="260"/>
      <c r="BX1131" s="274"/>
      <c r="BY1131" s="273"/>
      <c r="BZ1131" s="273"/>
      <c r="CA1131" s="260"/>
      <c r="CB1131" s="260"/>
      <c r="CC1131" s="260"/>
      <c r="CD1131" s="260"/>
      <c r="CE1131" s="260"/>
      <c r="CF1131" s="260"/>
      <c r="CG1131" s="260"/>
      <c r="CH1131" s="260"/>
      <c r="CI1131" s="260"/>
      <c r="CJ1131" s="260"/>
      <c r="CK1131" s="260"/>
      <c r="CL1131" s="260"/>
      <c r="CP1131" s="274"/>
      <c r="CQ1131" s="273"/>
      <c r="CR1131" s="273"/>
      <c r="CS1131" s="260"/>
      <c r="CT1131" s="260"/>
      <c r="CU1131" s="260"/>
      <c r="CV1131" s="260"/>
      <c r="CW1131" s="260"/>
      <c r="CX1131" s="260"/>
      <c r="CY1131" s="260"/>
      <c r="CZ1131" s="260"/>
      <c r="DA1131" s="260"/>
      <c r="DB1131" s="260"/>
      <c r="DC1131" s="260"/>
      <c r="DD1131" s="260"/>
    </row>
    <row r="1132" spans="1:110" ht="13" hidden="1" outlineLevel="2" x14ac:dyDescent="0.3">
      <c r="A1132" s="258"/>
      <c r="B1132" s="153" t="s">
        <v>349</v>
      </c>
      <c r="C1132" s="276">
        <v>0.05</v>
      </c>
      <c r="D1132" s="273"/>
      <c r="E1132" s="273"/>
      <c r="F1132" s="260"/>
      <c r="G1132" s="260"/>
      <c r="H1132" s="260"/>
      <c r="I1132" s="260"/>
      <c r="J1132" s="260"/>
      <c r="K1132" s="260"/>
      <c r="L1132" s="260"/>
      <c r="M1132" s="260"/>
      <c r="N1132" s="260"/>
      <c r="O1132" s="260"/>
      <c r="P1132" s="260"/>
      <c r="Q1132" s="260"/>
      <c r="R1132" s="260"/>
      <c r="S1132" s="240"/>
      <c r="V1132" s="277"/>
      <c r="W1132" s="273"/>
      <c r="X1132" s="273"/>
      <c r="Y1132" s="260"/>
      <c r="Z1132" s="260"/>
      <c r="AA1132" s="260"/>
      <c r="AB1132" s="260"/>
      <c r="AC1132" s="260"/>
      <c r="AD1132" s="260"/>
      <c r="AE1132" s="260"/>
      <c r="AF1132" s="260"/>
      <c r="AG1132" s="260"/>
      <c r="AH1132" s="260"/>
      <c r="AI1132" s="260"/>
      <c r="AJ1132" s="260"/>
      <c r="AN1132" s="277"/>
      <c r="AO1132" s="273"/>
      <c r="AP1132" s="273"/>
      <c r="AQ1132" s="260"/>
      <c r="AR1132" s="260"/>
      <c r="AS1132" s="260"/>
      <c r="AT1132" s="260"/>
      <c r="AU1132" s="260"/>
      <c r="AV1132" s="260"/>
      <c r="AW1132" s="260"/>
      <c r="AX1132" s="260"/>
      <c r="AY1132" s="260"/>
      <c r="AZ1132" s="260"/>
      <c r="BA1132" s="260"/>
      <c r="BB1132" s="260"/>
      <c r="BF1132" s="277"/>
      <c r="BG1132" s="273"/>
      <c r="BH1132" s="273"/>
      <c r="BI1132" s="260"/>
      <c r="BJ1132" s="260"/>
      <c r="BK1132" s="260"/>
      <c r="BL1132" s="260"/>
      <c r="BM1132" s="260"/>
      <c r="BN1132" s="260"/>
      <c r="BO1132" s="260"/>
      <c r="BP1132" s="260"/>
      <c r="BQ1132" s="260"/>
      <c r="BR1132" s="260"/>
      <c r="BS1132" s="260"/>
      <c r="BT1132" s="260"/>
      <c r="BX1132" s="277"/>
      <c r="BY1132" s="273"/>
      <c r="BZ1132" s="273"/>
      <c r="CA1132" s="260"/>
      <c r="CB1132" s="260"/>
      <c r="CC1132" s="260"/>
      <c r="CD1132" s="260"/>
      <c r="CE1132" s="260"/>
      <c r="CF1132" s="260"/>
      <c r="CG1132" s="260"/>
      <c r="CH1132" s="260"/>
      <c r="CI1132" s="260"/>
      <c r="CJ1132" s="260"/>
      <c r="CK1132" s="260"/>
      <c r="CL1132" s="260"/>
      <c r="CP1132" s="277"/>
      <c r="CQ1132" s="273"/>
      <c r="CR1132" s="273"/>
      <c r="CS1132" s="260"/>
      <c r="CT1132" s="260"/>
      <c r="CU1132" s="260"/>
      <c r="CV1132" s="260"/>
      <c r="CW1132" s="260"/>
      <c r="CX1132" s="260"/>
      <c r="CY1132" s="260"/>
      <c r="CZ1132" s="260"/>
      <c r="DA1132" s="260"/>
      <c r="DB1132" s="260"/>
      <c r="DC1132" s="260"/>
      <c r="DD1132" s="260"/>
    </row>
    <row r="1133" spans="1:110" ht="13" hidden="1" outlineLevel="2" x14ac:dyDescent="0.3">
      <c r="A1133" s="258"/>
      <c r="B1133" s="153"/>
      <c r="C1133" s="274"/>
      <c r="D1133" s="273"/>
      <c r="E1133" s="153" t="s">
        <v>350</v>
      </c>
      <c r="F1133" s="278">
        <f>C1129</f>
        <v>0</v>
      </c>
      <c r="G1133" s="260">
        <f>F1133+F1134-F1135</f>
        <v>0</v>
      </c>
      <c r="H1133" s="260">
        <f t="shared" ref="H1133:Q1133" si="349">G1133+G1134-G1135</f>
        <v>0</v>
      </c>
      <c r="I1133" s="260">
        <f t="shared" si="349"/>
        <v>0</v>
      </c>
      <c r="J1133" s="260">
        <f t="shared" si="349"/>
        <v>0</v>
      </c>
      <c r="K1133" s="260">
        <f t="shared" si="349"/>
        <v>0</v>
      </c>
      <c r="L1133" s="260">
        <f t="shared" si="349"/>
        <v>0</v>
      </c>
      <c r="M1133" s="260">
        <f t="shared" si="349"/>
        <v>0</v>
      </c>
      <c r="N1133" s="260">
        <f t="shared" si="349"/>
        <v>0</v>
      </c>
      <c r="O1133" s="260">
        <f t="shared" si="349"/>
        <v>0</v>
      </c>
      <c r="P1133" s="260">
        <f t="shared" si="349"/>
        <v>0</v>
      </c>
      <c r="Q1133" s="260">
        <f t="shared" si="349"/>
        <v>0</v>
      </c>
      <c r="R1133" s="260"/>
      <c r="S1133" s="240"/>
      <c r="V1133" s="274"/>
      <c r="W1133" s="273"/>
      <c r="X1133" s="273"/>
      <c r="Y1133" s="278">
        <f>Q1133+Q1134-Q1135</f>
        <v>0</v>
      </c>
      <c r="Z1133" s="260">
        <f>Y1133+Y1134-Y1135</f>
        <v>0</v>
      </c>
      <c r="AA1133" s="260">
        <f t="shared" ref="AA1133:AJ1133" si="350">Z1133+Z1134-Z1135</f>
        <v>0</v>
      </c>
      <c r="AB1133" s="260">
        <f t="shared" si="350"/>
        <v>0</v>
      </c>
      <c r="AC1133" s="260">
        <f t="shared" si="350"/>
        <v>0</v>
      </c>
      <c r="AD1133" s="260">
        <f t="shared" si="350"/>
        <v>0</v>
      </c>
      <c r="AE1133" s="260">
        <f t="shared" si="350"/>
        <v>0</v>
      </c>
      <c r="AF1133" s="260">
        <f t="shared" si="350"/>
        <v>0</v>
      </c>
      <c r="AG1133" s="260">
        <f t="shared" si="350"/>
        <v>0</v>
      </c>
      <c r="AH1133" s="260">
        <f t="shared" si="350"/>
        <v>0</v>
      </c>
      <c r="AI1133" s="260">
        <f t="shared" si="350"/>
        <v>0</v>
      </c>
      <c r="AJ1133" s="260">
        <f t="shared" si="350"/>
        <v>0</v>
      </c>
      <c r="AN1133" s="274"/>
      <c r="AO1133" s="273"/>
      <c r="AP1133" s="273"/>
      <c r="AQ1133" s="278">
        <f>AJ1133+AJ1134-AJ1135</f>
        <v>0</v>
      </c>
      <c r="AR1133" s="260">
        <f>AQ1133+AQ1134-AQ1135</f>
        <v>0</v>
      </c>
      <c r="AS1133" s="260">
        <f t="shared" ref="AS1133:BB1133" si="351">AR1133+AR1134-AR1135</f>
        <v>0</v>
      </c>
      <c r="AT1133" s="260">
        <f t="shared" si="351"/>
        <v>0</v>
      </c>
      <c r="AU1133" s="260">
        <f t="shared" si="351"/>
        <v>0</v>
      </c>
      <c r="AV1133" s="260">
        <f t="shared" si="351"/>
        <v>0</v>
      </c>
      <c r="AW1133" s="260">
        <f t="shared" si="351"/>
        <v>0</v>
      </c>
      <c r="AX1133" s="260">
        <f t="shared" si="351"/>
        <v>0</v>
      </c>
      <c r="AY1133" s="260">
        <f t="shared" si="351"/>
        <v>0</v>
      </c>
      <c r="AZ1133" s="260">
        <f t="shared" si="351"/>
        <v>0</v>
      </c>
      <c r="BA1133" s="260">
        <f t="shared" si="351"/>
        <v>0</v>
      </c>
      <c r="BB1133" s="260">
        <f t="shared" si="351"/>
        <v>0</v>
      </c>
      <c r="BF1133" s="274"/>
      <c r="BG1133" s="273"/>
      <c r="BH1133" s="273"/>
      <c r="BI1133" s="278">
        <f>BB1133+BB1134-BB1135</f>
        <v>0</v>
      </c>
      <c r="BJ1133" s="260">
        <f>BI1133+BI1134-BI1135</f>
        <v>0</v>
      </c>
      <c r="BK1133" s="260">
        <f t="shared" ref="BK1133:BT1133" si="352">BJ1133+BJ1134-BJ1135</f>
        <v>0</v>
      </c>
      <c r="BL1133" s="260">
        <f t="shared" si="352"/>
        <v>0</v>
      </c>
      <c r="BM1133" s="260">
        <f t="shared" si="352"/>
        <v>0</v>
      </c>
      <c r="BN1133" s="260">
        <f t="shared" si="352"/>
        <v>0</v>
      </c>
      <c r="BO1133" s="260">
        <f t="shared" si="352"/>
        <v>0</v>
      </c>
      <c r="BP1133" s="260">
        <f t="shared" si="352"/>
        <v>0</v>
      </c>
      <c r="BQ1133" s="260">
        <f t="shared" si="352"/>
        <v>0</v>
      </c>
      <c r="BR1133" s="260">
        <f t="shared" si="352"/>
        <v>0</v>
      </c>
      <c r="BS1133" s="260">
        <f t="shared" si="352"/>
        <v>0</v>
      </c>
      <c r="BT1133" s="260">
        <f t="shared" si="352"/>
        <v>0</v>
      </c>
      <c r="BX1133" s="274"/>
      <c r="BY1133" s="273"/>
      <c r="BZ1133" s="273"/>
      <c r="CA1133" s="278">
        <f>BT1133+BT1134-BT1135</f>
        <v>0</v>
      </c>
      <c r="CB1133" s="260">
        <f>CA1133+CA1134-CA1135</f>
        <v>0</v>
      </c>
      <c r="CC1133" s="260">
        <f t="shared" ref="CC1133:CL1133" si="353">CB1133+CB1134-CB1135</f>
        <v>0</v>
      </c>
      <c r="CD1133" s="260">
        <f t="shared" si="353"/>
        <v>0</v>
      </c>
      <c r="CE1133" s="260">
        <f t="shared" si="353"/>
        <v>0</v>
      </c>
      <c r="CF1133" s="260">
        <f t="shared" si="353"/>
        <v>0</v>
      </c>
      <c r="CG1133" s="260">
        <f t="shared" si="353"/>
        <v>0</v>
      </c>
      <c r="CH1133" s="260">
        <f t="shared" si="353"/>
        <v>0</v>
      </c>
      <c r="CI1133" s="260">
        <f t="shared" si="353"/>
        <v>0</v>
      </c>
      <c r="CJ1133" s="260">
        <f t="shared" si="353"/>
        <v>0</v>
      </c>
      <c r="CK1133" s="260">
        <f t="shared" si="353"/>
        <v>0</v>
      </c>
      <c r="CL1133" s="260">
        <f t="shared" si="353"/>
        <v>0</v>
      </c>
      <c r="CP1133" s="274"/>
      <c r="CQ1133" s="273"/>
      <c r="CR1133" s="273"/>
      <c r="CS1133" s="278">
        <f>CL1133+CL1134-CL1135</f>
        <v>0</v>
      </c>
      <c r="CT1133" s="260">
        <f>CS1133+CS1134-CS1135</f>
        <v>0</v>
      </c>
      <c r="CU1133" s="260">
        <f t="shared" ref="CU1133:DD1133" si="354">CT1133+CT1134-CT1135</f>
        <v>0</v>
      </c>
      <c r="CV1133" s="260">
        <f t="shared" si="354"/>
        <v>0</v>
      </c>
      <c r="CW1133" s="260">
        <f t="shared" si="354"/>
        <v>0</v>
      </c>
      <c r="CX1133" s="260">
        <f t="shared" si="354"/>
        <v>0</v>
      </c>
      <c r="CY1133" s="260">
        <f t="shared" si="354"/>
        <v>0</v>
      </c>
      <c r="CZ1133" s="260">
        <f t="shared" si="354"/>
        <v>0</v>
      </c>
      <c r="DA1133" s="260">
        <f t="shared" si="354"/>
        <v>0</v>
      </c>
      <c r="DB1133" s="260">
        <f t="shared" si="354"/>
        <v>0</v>
      </c>
      <c r="DC1133" s="260">
        <f t="shared" si="354"/>
        <v>0</v>
      </c>
      <c r="DD1133" s="260">
        <f t="shared" si="354"/>
        <v>0</v>
      </c>
    </row>
    <row r="1134" spans="1:110" ht="13" hidden="1" outlineLevel="2" x14ac:dyDescent="0.3">
      <c r="A1134" s="258"/>
      <c r="B1134" s="153"/>
      <c r="C1134" s="274"/>
      <c r="D1134" s="273"/>
      <c r="E1134" s="153" t="s">
        <v>351</v>
      </c>
      <c r="F1134" s="279"/>
      <c r="G1134" s="279"/>
      <c r="H1134" s="279">
        <v>0</v>
      </c>
      <c r="I1134" s="279">
        <v>0</v>
      </c>
      <c r="J1134" s="279">
        <v>0</v>
      </c>
      <c r="K1134" s="279">
        <v>0</v>
      </c>
      <c r="L1134" s="279">
        <v>0</v>
      </c>
      <c r="M1134" s="279">
        <v>0</v>
      </c>
      <c r="N1134" s="279">
        <v>0</v>
      </c>
      <c r="O1134" s="279">
        <v>0</v>
      </c>
      <c r="P1134" s="279">
        <v>0</v>
      </c>
      <c r="Q1134" s="279">
        <v>0</v>
      </c>
      <c r="R1134" s="260"/>
      <c r="S1134" s="280">
        <f>SUM(F1134:Q1134)</f>
        <v>0</v>
      </c>
      <c r="V1134" s="274"/>
      <c r="W1134" s="273"/>
      <c r="X1134" s="273"/>
      <c r="Y1134" s="279">
        <v>0</v>
      </c>
      <c r="Z1134" s="279">
        <v>0</v>
      </c>
      <c r="AA1134" s="279">
        <v>0</v>
      </c>
      <c r="AB1134" s="279">
        <v>0</v>
      </c>
      <c r="AC1134" s="279">
        <v>0</v>
      </c>
      <c r="AD1134" s="279">
        <v>0</v>
      </c>
      <c r="AE1134" s="279">
        <v>0</v>
      </c>
      <c r="AF1134" s="279">
        <v>0</v>
      </c>
      <c r="AG1134" s="279">
        <v>0</v>
      </c>
      <c r="AH1134" s="279">
        <v>0</v>
      </c>
      <c r="AI1134" s="279">
        <v>0</v>
      </c>
      <c r="AJ1134" s="279">
        <v>0</v>
      </c>
      <c r="AK1134" s="281">
        <f>SUM(Y1134:AJ1134)</f>
        <v>0</v>
      </c>
      <c r="AN1134" s="274"/>
      <c r="AO1134" s="273"/>
      <c r="AP1134" s="273"/>
      <c r="AQ1134" s="279">
        <v>0</v>
      </c>
      <c r="AR1134" s="279">
        <v>0</v>
      </c>
      <c r="AS1134" s="279">
        <v>0</v>
      </c>
      <c r="AT1134" s="279">
        <v>0</v>
      </c>
      <c r="AU1134" s="279">
        <v>0</v>
      </c>
      <c r="AV1134" s="279">
        <v>0</v>
      </c>
      <c r="AW1134" s="279">
        <v>0</v>
      </c>
      <c r="AX1134" s="279">
        <v>0</v>
      </c>
      <c r="AY1134" s="279">
        <v>0</v>
      </c>
      <c r="AZ1134" s="279">
        <v>0</v>
      </c>
      <c r="BA1134" s="279">
        <v>0</v>
      </c>
      <c r="BB1134" s="279">
        <v>0</v>
      </c>
      <c r="BC1134" s="281">
        <f>SUM(AQ1134:BB1134)</f>
        <v>0</v>
      </c>
      <c r="BF1134" s="274"/>
      <c r="BG1134" s="273"/>
      <c r="BH1134" s="273"/>
      <c r="BI1134" s="279">
        <v>0</v>
      </c>
      <c r="BJ1134" s="279">
        <v>0</v>
      </c>
      <c r="BK1134" s="279">
        <v>0</v>
      </c>
      <c r="BL1134" s="279">
        <v>0</v>
      </c>
      <c r="BM1134" s="279">
        <v>0</v>
      </c>
      <c r="BN1134" s="279">
        <v>0</v>
      </c>
      <c r="BO1134" s="279">
        <v>0</v>
      </c>
      <c r="BP1134" s="279">
        <v>0</v>
      </c>
      <c r="BQ1134" s="279">
        <v>0</v>
      </c>
      <c r="BR1134" s="279">
        <v>0</v>
      </c>
      <c r="BS1134" s="279">
        <v>0</v>
      </c>
      <c r="BT1134" s="279">
        <v>0</v>
      </c>
      <c r="BU1134" s="281">
        <f>SUM(BI1134:BT1134)</f>
        <v>0</v>
      </c>
      <c r="BX1134" s="274"/>
      <c r="BY1134" s="273"/>
      <c r="BZ1134" s="273"/>
      <c r="CA1134" s="279">
        <v>0</v>
      </c>
      <c r="CB1134" s="279">
        <v>0</v>
      </c>
      <c r="CC1134" s="279"/>
      <c r="CD1134" s="279">
        <v>0</v>
      </c>
      <c r="CE1134" s="279">
        <v>0</v>
      </c>
      <c r="CF1134" s="279">
        <v>0</v>
      </c>
      <c r="CG1134" s="279">
        <v>0</v>
      </c>
      <c r="CH1134" s="279">
        <v>0</v>
      </c>
      <c r="CI1134" s="279">
        <v>0</v>
      </c>
      <c r="CJ1134" s="279">
        <v>0</v>
      </c>
      <c r="CK1134" s="279">
        <v>0</v>
      </c>
      <c r="CL1134" s="279">
        <v>0</v>
      </c>
      <c r="CM1134" s="281">
        <f>SUM(CA1134:CL1134)</f>
        <v>0</v>
      </c>
      <c r="CP1134" s="274"/>
      <c r="CQ1134" s="273"/>
      <c r="CR1134" s="273"/>
      <c r="CS1134" s="279">
        <v>0</v>
      </c>
      <c r="CT1134" s="279">
        <v>0</v>
      </c>
      <c r="CU1134" s="279">
        <v>0</v>
      </c>
      <c r="CV1134" s="279">
        <v>0</v>
      </c>
      <c r="CW1134" s="279">
        <v>0</v>
      </c>
      <c r="CX1134" s="279">
        <v>0</v>
      </c>
      <c r="CY1134" s="279">
        <v>0</v>
      </c>
      <c r="CZ1134" s="279">
        <v>0</v>
      </c>
      <c r="DA1134" s="279">
        <v>0</v>
      </c>
      <c r="DB1134" s="279">
        <v>0</v>
      </c>
      <c r="DC1134" s="279">
        <v>0</v>
      </c>
      <c r="DD1134" s="279">
        <v>0</v>
      </c>
      <c r="DE1134" s="281">
        <f>SUM(CS1134:DD1134)</f>
        <v>0</v>
      </c>
    </row>
    <row r="1135" spans="1:110" ht="13" hidden="1" outlineLevel="2" x14ac:dyDescent="0.3">
      <c r="A1135" s="258"/>
      <c r="B1135" s="153"/>
      <c r="C1135" s="274"/>
      <c r="D1135" s="273"/>
      <c r="E1135" s="153" t="s">
        <v>352</v>
      </c>
      <c r="F1135" s="279">
        <v>0</v>
      </c>
      <c r="G1135" s="279">
        <v>0</v>
      </c>
      <c r="H1135" s="279"/>
      <c r="I1135" s="279">
        <v>0</v>
      </c>
      <c r="J1135" s="279">
        <v>0</v>
      </c>
      <c r="K1135" s="279">
        <v>0</v>
      </c>
      <c r="L1135" s="279">
        <v>0</v>
      </c>
      <c r="M1135" s="279">
        <v>0</v>
      </c>
      <c r="N1135" s="279">
        <v>0</v>
      </c>
      <c r="O1135" s="279">
        <v>0</v>
      </c>
      <c r="P1135" s="279">
        <v>0</v>
      </c>
      <c r="Q1135" s="279">
        <v>0</v>
      </c>
      <c r="R1135" s="260"/>
      <c r="S1135" s="280">
        <f>SUM(F1135:Q1135)</f>
        <v>0</v>
      </c>
      <c r="V1135" s="274"/>
      <c r="W1135" s="273"/>
      <c r="X1135" s="273"/>
      <c r="Y1135" s="279">
        <v>0</v>
      </c>
      <c r="Z1135" s="279">
        <v>0</v>
      </c>
      <c r="AA1135" s="279">
        <v>0</v>
      </c>
      <c r="AB1135" s="279">
        <v>0</v>
      </c>
      <c r="AC1135" s="279">
        <v>0</v>
      </c>
      <c r="AD1135" s="279">
        <v>0</v>
      </c>
      <c r="AE1135" s="279">
        <v>0</v>
      </c>
      <c r="AF1135" s="279">
        <v>0</v>
      </c>
      <c r="AG1135" s="279">
        <v>0</v>
      </c>
      <c r="AH1135" s="279">
        <v>0</v>
      </c>
      <c r="AI1135" s="279">
        <v>0</v>
      </c>
      <c r="AJ1135" s="279">
        <v>0</v>
      </c>
      <c r="AK1135" s="281">
        <f>SUM(Y1135:AJ1135)</f>
        <v>0</v>
      </c>
      <c r="AN1135" s="274"/>
      <c r="AO1135" s="273"/>
      <c r="AP1135" s="273"/>
      <c r="AQ1135" s="279">
        <v>0</v>
      </c>
      <c r="AR1135" s="279">
        <v>0</v>
      </c>
      <c r="AS1135" s="279">
        <v>0</v>
      </c>
      <c r="AT1135" s="279">
        <v>0</v>
      </c>
      <c r="AU1135" s="279">
        <v>0</v>
      </c>
      <c r="AV1135" s="279">
        <v>0</v>
      </c>
      <c r="AW1135" s="279">
        <v>0</v>
      </c>
      <c r="AX1135" s="279">
        <v>0</v>
      </c>
      <c r="AY1135" s="279">
        <v>0</v>
      </c>
      <c r="AZ1135" s="279">
        <v>0</v>
      </c>
      <c r="BA1135" s="279">
        <v>0</v>
      </c>
      <c r="BB1135" s="279">
        <v>0</v>
      </c>
      <c r="BC1135" s="281">
        <f>SUM(AQ1135:BB1135)</f>
        <v>0</v>
      </c>
      <c r="BF1135" s="274"/>
      <c r="BG1135" s="273"/>
      <c r="BH1135" s="273"/>
      <c r="BI1135" s="279">
        <v>0</v>
      </c>
      <c r="BJ1135" s="279">
        <v>0</v>
      </c>
      <c r="BK1135" s="279">
        <v>0</v>
      </c>
      <c r="BL1135" s="279">
        <v>0</v>
      </c>
      <c r="BM1135" s="279">
        <v>0</v>
      </c>
      <c r="BN1135" s="279">
        <v>0</v>
      </c>
      <c r="BO1135" s="279">
        <v>0</v>
      </c>
      <c r="BP1135" s="279">
        <v>0</v>
      </c>
      <c r="BQ1135" s="279">
        <v>0</v>
      </c>
      <c r="BR1135" s="279">
        <v>0</v>
      </c>
      <c r="BS1135" s="279">
        <v>0</v>
      </c>
      <c r="BT1135" s="279">
        <v>0</v>
      </c>
      <c r="BU1135" s="281">
        <f>SUM(BI1135:BT1135)</f>
        <v>0</v>
      </c>
      <c r="BX1135" s="274"/>
      <c r="BY1135" s="273"/>
      <c r="BZ1135" s="273"/>
      <c r="CA1135" s="279">
        <v>0</v>
      </c>
      <c r="CB1135" s="279">
        <v>0</v>
      </c>
      <c r="CC1135" s="279">
        <v>0</v>
      </c>
      <c r="CD1135" s="279">
        <v>0</v>
      </c>
      <c r="CE1135" s="279">
        <v>0</v>
      </c>
      <c r="CF1135" s="279">
        <v>0</v>
      </c>
      <c r="CG1135" s="279">
        <v>0</v>
      </c>
      <c r="CH1135" s="279">
        <v>0</v>
      </c>
      <c r="CI1135" s="279">
        <v>0</v>
      </c>
      <c r="CJ1135" s="279">
        <v>0</v>
      </c>
      <c r="CK1135" s="279">
        <v>0</v>
      </c>
      <c r="CL1135" s="279">
        <v>0</v>
      </c>
      <c r="CM1135" s="281">
        <f>SUM(CA1135:CL1135)</f>
        <v>0</v>
      </c>
      <c r="CP1135" s="274"/>
      <c r="CQ1135" s="273"/>
      <c r="CR1135" s="273"/>
      <c r="CS1135" s="279">
        <v>0</v>
      </c>
      <c r="CT1135" s="279">
        <v>0</v>
      </c>
      <c r="CU1135" s="279">
        <v>0</v>
      </c>
      <c r="CV1135" s="279">
        <v>0</v>
      </c>
      <c r="CW1135" s="279">
        <v>0</v>
      </c>
      <c r="CX1135" s="279">
        <v>0</v>
      </c>
      <c r="CY1135" s="279">
        <v>0</v>
      </c>
      <c r="CZ1135" s="279">
        <v>0</v>
      </c>
      <c r="DA1135" s="279">
        <v>0</v>
      </c>
      <c r="DB1135" s="279">
        <v>0</v>
      </c>
      <c r="DC1135" s="279">
        <v>0</v>
      </c>
      <c r="DD1135" s="279">
        <v>0</v>
      </c>
      <c r="DE1135" s="281">
        <f>SUM(CS1135:DD1135)</f>
        <v>0</v>
      </c>
    </row>
    <row r="1136" spans="1:110" ht="13" hidden="1" outlineLevel="2" x14ac:dyDescent="0.3">
      <c r="A1136" s="258"/>
      <c r="B1136" s="153"/>
      <c r="C1136" s="274"/>
      <c r="D1136" s="273"/>
      <c r="E1136" s="153" t="s">
        <v>353</v>
      </c>
      <c r="F1136" s="282">
        <f>+(F1133*'CASH FLOW-MSA-SA'!$C1132)/360*31</f>
        <v>0</v>
      </c>
      <c r="G1136" s="282">
        <f>+(G1133*'CASH FLOW-MSA-SA'!$C1132)/360*31</f>
        <v>0</v>
      </c>
      <c r="H1136" s="282">
        <f>+(H1133*'CASH FLOW-MSA-SA'!$C1132)/360*31</f>
        <v>0</v>
      </c>
      <c r="I1136" s="282">
        <f>+(I1133*'CASH FLOW-MSA-SA'!$C1132)/360*31</f>
        <v>0</v>
      </c>
      <c r="J1136" s="282">
        <f>+(J1133*'CASH FLOW-MSA-SA'!$C1132)/360*31</f>
        <v>0</v>
      </c>
      <c r="K1136" s="282">
        <f>+(K1133*'CASH FLOW-MSA-SA'!$C1132)/360*31</f>
        <v>0</v>
      </c>
      <c r="L1136" s="282">
        <f>+(L1133*'CASH FLOW-MSA-SA'!$C1132)/360*31</f>
        <v>0</v>
      </c>
      <c r="M1136" s="282">
        <f>+(M1133*'CASH FLOW-MSA-SA'!$C1132)/360*31</f>
        <v>0</v>
      </c>
      <c r="N1136" s="282">
        <f>+(N1133*'CASH FLOW-MSA-SA'!$C1132)/360*31</f>
        <v>0</v>
      </c>
      <c r="O1136" s="282">
        <f>+(O1133*'CASH FLOW-MSA-SA'!$C1132)/360*31</f>
        <v>0</v>
      </c>
      <c r="P1136" s="282">
        <f>+(P1133*'CASH FLOW-MSA-SA'!$C1132)/360*31</f>
        <v>0</v>
      </c>
      <c r="Q1136" s="282">
        <f>+(Q1133*'CASH FLOW-MSA-SA'!$C1132)/360*31</f>
        <v>0</v>
      </c>
      <c r="R1136" s="260"/>
      <c r="S1136" s="282">
        <f>SUM(F1136:Q1136)</f>
        <v>0</v>
      </c>
      <c r="V1136" s="274"/>
      <c r="W1136" s="273"/>
      <c r="X1136" s="273"/>
      <c r="Y1136" s="282">
        <f>+(Y1133*'CASH FLOW-MSA-SA'!$C1132)/360*31</f>
        <v>0</v>
      </c>
      <c r="Z1136" s="282">
        <f>+(Z1133*'CASH FLOW-MSA-SA'!$C1132)/360*31</f>
        <v>0</v>
      </c>
      <c r="AA1136" s="282">
        <f>+(AA1133*'CASH FLOW-MSA-SA'!$C1132)/360*31</f>
        <v>0</v>
      </c>
      <c r="AB1136" s="282">
        <f>+(AB1133*'CASH FLOW-MSA-SA'!$C1132)/360*31</f>
        <v>0</v>
      </c>
      <c r="AC1136" s="282">
        <f>+(AC1133*'CASH FLOW-MSA-SA'!$C1132)/360*31</f>
        <v>0</v>
      </c>
      <c r="AD1136" s="282">
        <f>+(AD1133*'CASH FLOW-MSA-SA'!$C1132)/360*31</f>
        <v>0</v>
      </c>
      <c r="AE1136" s="282">
        <f>+(AE1133*'CASH FLOW-MSA-SA'!$C1132)/360*31</f>
        <v>0</v>
      </c>
      <c r="AF1136" s="282">
        <f>+(AF1133*'CASH FLOW-MSA-SA'!$C1132)/360*31</f>
        <v>0</v>
      </c>
      <c r="AG1136" s="282">
        <f>+(AG1133*'CASH FLOW-MSA-SA'!$C1132)/360*31</f>
        <v>0</v>
      </c>
      <c r="AH1136" s="282">
        <f>+(AH1133*'CASH FLOW-MSA-SA'!$C1132)/360*31</f>
        <v>0</v>
      </c>
      <c r="AI1136" s="282">
        <f>+(AI1133*'CASH FLOW-MSA-SA'!$C1132)/360*31</f>
        <v>0</v>
      </c>
      <c r="AJ1136" s="282">
        <f>+(AJ1133*'CASH FLOW-MSA-SA'!$C1132)/360*31</f>
        <v>0</v>
      </c>
      <c r="AK1136" s="282">
        <f>SUM(Y1136:AJ1136)</f>
        <v>0</v>
      </c>
      <c r="AN1136" s="274"/>
      <c r="AO1136" s="273"/>
      <c r="AP1136" s="273"/>
      <c r="AQ1136" s="282">
        <f>+(AQ1133*'CASH FLOW-MSA-SA'!$C1132)/360*31</f>
        <v>0</v>
      </c>
      <c r="AR1136" s="282">
        <f>+(AR1133*'CASH FLOW-MSA-SA'!$C1132)/360*31</f>
        <v>0</v>
      </c>
      <c r="AS1136" s="282">
        <f>+(AS1133*'CASH FLOW-MSA-SA'!$C1132)/360*31</f>
        <v>0</v>
      </c>
      <c r="AT1136" s="282">
        <f>+(AT1133*'CASH FLOW-MSA-SA'!$C1132)/360*31</f>
        <v>0</v>
      </c>
      <c r="AU1136" s="282">
        <f>+(AU1133*'CASH FLOW-MSA-SA'!$C1132)/360*31</f>
        <v>0</v>
      </c>
      <c r="AV1136" s="282">
        <f>+(AV1133*'CASH FLOW-MSA-SA'!$C1132)/360*31</f>
        <v>0</v>
      </c>
      <c r="AW1136" s="282">
        <f>+(AW1133*'CASH FLOW-MSA-SA'!$C1132)/360*31</f>
        <v>0</v>
      </c>
      <c r="AX1136" s="282">
        <f>+(AX1133*'CASH FLOW-MSA-SA'!$C1132)/360*31</f>
        <v>0</v>
      </c>
      <c r="AY1136" s="282">
        <f>+(AY1133*'CASH FLOW-MSA-SA'!$C1132)/360*31</f>
        <v>0</v>
      </c>
      <c r="AZ1136" s="282">
        <f>+(AZ1133*'CASH FLOW-MSA-SA'!$C1132)/360*31</f>
        <v>0</v>
      </c>
      <c r="BA1136" s="282">
        <f>+(BA1133*'CASH FLOW-MSA-SA'!$C1132)/360*31</f>
        <v>0</v>
      </c>
      <c r="BB1136" s="282">
        <f>+(BB1133*'CASH FLOW-MSA-SA'!$C1132)/360*31</f>
        <v>0</v>
      </c>
      <c r="BC1136" s="282">
        <f>SUM(AQ1136:BB1136)</f>
        <v>0</v>
      </c>
      <c r="BF1136" s="274"/>
      <c r="BG1136" s="273"/>
      <c r="BH1136" s="273"/>
      <c r="BI1136" s="282">
        <f>+(BI1133*'CASH FLOW-MSA-SA'!$C1132)/360*31</f>
        <v>0</v>
      </c>
      <c r="BJ1136" s="282">
        <f>+(BJ1133*'CASH FLOW-MSA-SA'!$C1132)/360*31</f>
        <v>0</v>
      </c>
      <c r="BK1136" s="282">
        <f>+(BK1133*'CASH FLOW-MSA-SA'!$C1132)/360*31</f>
        <v>0</v>
      </c>
      <c r="BL1136" s="282">
        <f>+(BL1133*'CASH FLOW-MSA-SA'!$C1132)/360*31</f>
        <v>0</v>
      </c>
      <c r="BM1136" s="282">
        <f>+(BM1133*'CASH FLOW-MSA-SA'!$C1132)/360*31</f>
        <v>0</v>
      </c>
      <c r="BN1136" s="282">
        <f>+(BN1133*'CASH FLOW-MSA-SA'!$C1132)/360*31</f>
        <v>0</v>
      </c>
      <c r="BO1136" s="282">
        <f>+(BO1133*'CASH FLOW-MSA-SA'!$C1132)/360*31</f>
        <v>0</v>
      </c>
      <c r="BP1136" s="282">
        <f>+(BP1133*'CASH FLOW-MSA-SA'!$C1132)/360*31</f>
        <v>0</v>
      </c>
      <c r="BQ1136" s="282">
        <f>+(BQ1133*'CASH FLOW-MSA-SA'!$C1132)/360*31</f>
        <v>0</v>
      </c>
      <c r="BR1136" s="282">
        <f>+(BR1133*'CASH FLOW-MSA-SA'!$C1132)/360*31</f>
        <v>0</v>
      </c>
      <c r="BS1136" s="282">
        <f>+(BS1133*'CASH FLOW-MSA-SA'!$C1132)/360*31</f>
        <v>0</v>
      </c>
      <c r="BT1136" s="282">
        <f>+(BT1133*'CASH FLOW-MSA-SA'!$C1132)/360*31</f>
        <v>0</v>
      </c>
      <c r="BU1136" s="282">
        <f>SUM(BI1136:BT1136)</f>
        <v>0</v>
      </c>
      <c r="BX1136" s="274"/>
      <c r="BY1136" s="273"/>
      <c r="BZ1136" s="273"/>
      <c r="CA1136" s="282">
        <f>+(CA1133*'CASH FLOW-MSA-SA'!$C1132)/360*31</f>
        <v>0</v>
      </c>
      <c r="CB1136" s="282">
        <f>+(CB1133*'CASH FLOW-MSA-SA'!$C1132)/360*31</f>
        <v>0</v>
      </c>
      <c r="CC1136" s="282">
        <f>+(CC1133*'CASH FLOW-MSA-SA'!$C1132)/360*31</f>
        <v>0</v>
      </c>
      <c r="CD1136" s="282">
        <f>+(CD1133*'CASH FLOW-MSA-SA'!$C1132)/360*31</f>
        <v>0</v>
      </c>
      <c r="CE1136" s="282">
        <f>+(CE1133*'CASH FLOW-MSA-SA'!$C1132)/360*31</f>
        <v>0</v>
      </c>
      <c r="CF1136" s="282">
        <f>+(CF1133*'CASH FLOW-MSA-SA'!$C1132)/360*31</f>
        <v>0</v>
      </c>
      <c r="CG1136" s="282">
        <f>+(CG1133*'CASH FLOW-MSA-SA'!$C1132)/360*31</f>
        <v>0</v>
      </c>
      <c r="CH1136" s="282">
        <f>+(CH1133*'CASH FLOW-MSA-SA'!$C1132)/360*31</f>
        <v>0</v>
      </c>
      <c r="CI1136" s="282">
        <f>+(CI1133*'CASH FLOW-MSA-SA'!$C1132)/360*31</f>
        <v>0</v>
      </c>
      <c r="CJ1136" s="282">
        <f>+(CJ1133*'CASH FLOW-MSA-SA'!$C1132)/360*31</f>
        <v>0</v>
      </c>
      <c r="CK1136" s="282">
        <f>+(CK1133*'CASH FLOW-MSA-SA'!$C1132)/360*31</f>
        <v>0</v>
      </c>
      <c r="CL1136" s="282">
        <f>+(CL1133*'CASH FLOW-MSA-SA'!$C1132)/360*31</f>
        <v>0</v>
      </c>
      <c r="CM1136" s="282">
        <f>SUM(CA1136:CL1136)</f>
        <v>0</v>
      </c>
      <c r="CP1136" s="274"/>
      <c r="CQ1136" s="273"/>
      <c r="CR1136" s="273"/>
      <c r="CS1136" s="282">
        <f>+(CS1133*'CASH FLOW-MSA-SA'!$C1132)/360*31</f>
        <v>0</v>
      </c>
      <c r="CT1136" s="282">
        <f>+(CT1133*'CASH FLOW-MSA-SA'!$C1132)/360*31</f>
        <v>0</v>
      </c>
      <c r="CU1136" s="282">
        <f>+(CU1133*'CASH FLOW-MSA-SA'!$C1132)/360*31</f>
        <v>0</v>
      </c>
      <c r="CV1136" s="282">
        <f>+(CV1133*'CASH FLOW-MSA-SA'!$C1132)/360*31</f>
        <v>0</v>
      </c>
      <c r="CW1136" s="282">
        <f>+(CW1133*'CASH FLOW-MSA-SA'!$C1132)/360*31</f>
        <v>0</v>
      </c>
      <c r="CX1136" s="282">
        <f>+(CX1133*'CASH FLOW-MSA-SA'!$C1132)/360*31</f>
        <v>0</v>
      </c>
      <c r="CY1136" s="282">
        <f>+(CY1133*'CASH FLOW-MSA-SA'!$C1132)/360*31</f>
        <v>0</v>
      </c>
      <c r="CZ1136" s="282">
        <f>+(CZ1133*'CASH FLOW-MSA-SA'!$C1132)/360*31</f>
        <v>0</v>
      </c>
      <c r="DA1136" s="282">
        <f>+(DA1133*'CASH FLOW-MSA-SA'!$C1132)/360*31</f>
        <v>0</v>
      </c>
      <c r="DB1136" s="282">
        <f>+(DB1133*'CASH FLOW-MSA-SA'!$C1132)/360*31</f>
        <v>0</v>
      </c>
      <c r="DC1136" s="282">
        <f>+(DC1133*'CASH FLOW-MSA-SA'!$C1132)/360*31</f>
        <v>0</v>
      </c>
      <c r="DD1136" s="282">
        <f>+(DD1133*'CASH FLOW-MSA-SA'!$C1132)/360*31</f>
        <v>0</v>
      </c>
      <c r="DE1136" s="282">
        <f>SUM(CS1136:DD1136)</f>
        <v>0</v>
      </c>
    </row>
    <row r="1137" spans="1:109" ht="13" hidden="1" outlineLevel="1" collapsed="1" x14ac:dyDescent="0.3">
      <c r="A1137" s="258"/>
      <c r="B1137" s="138"/>
      <c r="C1137" s="274"/>
      <c r="D1137" s="273"/>
      <c r="E1137" s="273"/>
      <c r="F1137" s="260"/>
      <c r="G1137" s="260"/>
      <c r="H1137" s="260"/>
      <c r="I1137" s="260"/>
      <c r="J1137" s="260"/>
      <c r="K1137" s="260"/>
      <c r="L1137" s="260"/>
      <c r="M1137" s="260"/>
      <c r="N1137" s="260"/>
      <c r="O1137" s="260"/>
      <c r="P1137" s="260"/>
      <c r="Q1137" s="260"/>
      <c r="R1137" s="260"/>
      <c r="S1137" s="260"/>
      <c r="V1137" s="274"/>
      <c r="W1137" s="273"/>
      <c r="X1137" s="273"/>
      <c r="Y1137" s="260"/>
      <c r="Z1137" s="260"/>
      <c r="AA1137" s="260"/>
      <c r="AB1137" s="260"/>
      <c r="AC1137" s="260"/>
      <c r="AD1137" s="260"/>
      <c r="AE1137" s="260"/>
      <c r="AF1137" s="260"/>
      <c r="AG1137" s="260"/>
      <c r="AH1137" s="260"/>
      <c r="AI1137" s="260"/>
      <c r="AJ1137" s="260"/>
      <c r="AK1137" s="260"/>
      <c r="AN1137" s="274"/>
      <c r="AO1137" s="273"/>
      <c r="AP1137" s="273"/>
      <c r="AQ1137" s="260"/>
      <c r="AR1137" s="260"/>
      <c r="AS1137" s="260"/>
      <c r="AT1137" s="260"/>
      <c r="AU1137" s="260"/>
      <c r="AV1137" s="260"/>
      <c r="AW1137" s="260"/>
      <c r="AX1137" s="260"/>
      <c r="AY1137" s="260"/>
      <c r="AZ1137" s="260"/>
      <c r="BA1137" s="260"/>
      <c r="BB1137" s="260"/>
      <c r="BC1137" s="260"/>
      <c r="BF1137" s="274"/>
      <c r="BG1137" s="273"/>
      <c r="BH1137" s="273"/>
      <c r="BI1137" s="260"/>
      <c r="BJ1137" s="260"/>
      <c r="BK1137" s="260"/>
      <c r="BL1137" s="260"/>
      <c r="BM1137" s="260"/>
      <c r="BN1137" s="260"/>
      <c r="BO1137" s="260"/>
      <c r="BP1137" s="260"/>
      <c r="BQ1137" s="260"/>
      <c r="BR1137" s="260"/>
      <c r="BS1137" s="260"/>
      <c r="BT1137" s="260"/>
      <c r="BU1137" s="260"/>
      <c r="BX1137" s="274"/>
      <c r="BY1137" s="273"/>
      <c r="BZ1137" s="273"/>
      <c r="CA1137" s="260"/>
      <c r="CB1137" s="260"/>
      <c r="CC1137" s="260"/>
      <c r="CD1137" s="260"/>
      <c r="CE1137" s="260"/>
      <c r="CF1137" s="260"/>
      <c r="CG1137" s="260"/>
      <c r="CH1137" s="260"/>
      <c r="CI1137" s="260"/>
      <c r="CJ1137" s="260"/>
      <c r="CK1137" s="260"/>
      <c r="CL1137" s="260"/>
      <c r="CM1137" s="260"/>
      <c r="CP1137" s="274"/>
      <c r="CQ1137" s="273"/>
      <c r="CR1137" s="273"/>
      <c r="CS1137" s="260"/>
      <c r="CT1137" s="260"/>
      <c r="CU1137" s="260"/>
      <c r="CV1137" s="260"/>
      <c r="CW1137" s="260"/>
      <c r="CX1137" s="260"/>
      <c r="CY1137" s="260"/>
      <c r="CZ1137" s="260"/>
      <c r="DA1137" s="260"/>
      <c r="DB1137" s="260"/>
      <c r="DC1137" s="260"/>
      <c r="DD1137" s="260"/>
      <c r="DE1137" s="260"/>
    </row>
    <row r="1138" spans="1:109" ht="13" hidden="1" outlineLevel="1" x14ac:dyDescent="0.3">
      <c r="A1138" s="258"/>
      <c r="B1138" s="138" t="s">
        <v>278</v>
      </c>
      <c r="C1138" s="283"/>
      <c r="D1138" s="259"/>
      <c r="E1138" s="259"/>
      <c r="F1138" s="260"/>
      <c r="G1138" s="260"/>
      <c r="H1138" s="260"/>
      <c r="I1138" s="260"/>
      <c r="J1138" s="260"/>
      <c r="K1138" s="260"/>
      <c r="L1138" s="260"/>
      <c r="M1138" s="260"/>
      <c r="N1138" s="260"/>
      <c r="O1138" s="260"/>
      <c r="P1138" s="260"/>
      <c r="Q1138" s="260"/>
      <c r="R1138" s="260"/>
      <c r="S1138" s="260"/>
      <c r="V1138" s="283"/>
      <c r="W1138" s="259"/>
      <c r="X1138" s="259"/>
      <c r="Y1138" s="260"/>
      <c r="Z1138" s="260"/>
      <c r="AA1138" s="260"/>
      <c r="AB1138" s="260"/>
      <c r="AC1138" s="260"/>
      <c r="AD1138" s="260"/>
      <c r="AE1138" s="260"/>
      <c r="AF1138" s="260"/>
      <c r="AG1138" s="260"/>
      <c r="AH1138" s="260"/>
      <c r="AI1138" s="260"/>
      <c r="AJ1138" s="260"/>
      <c r="AK1138" s="260"/>
      <c r="AN1138" s="283"/>
      <c r="AO1138" s="259"/>
      <c r="AP1138" s="259"/>
      <c r="AQ1138" s="260"/>
      <c r="AR1138" s="260"/>
      <c r="AS1138" s="260"/>
      <c r="AT1138" s="260"/>
      <c r="AU1138" s="260"/>
      <c r="AV1138" s="260"/>
      <c r="AW1138" s="260"/>
      <c r="AX1138" s="260"/>
      <c r="AY1138" s="260"/>
      <c r="AZ1138" s="260"/>
      <c r="BA1138" s="260"/>
      <c r="BB1138" s="260"/>
      <c r="BC1138" s="260"/>
      <c r="BF1138" s="283"/>
      <c r="BG1138" s="259"/>
      <c r="BH1138" s="259"/>
      <c r="BI1138" s="260"/>
      <c r="BJ1138" s="260"/>
      <c r="BK1138" s="260"/>
      <c r="BL1138" s="260"/>
      <c r="BM1138" s="260"/>
      <c r="BN1138" s="260"/>
      <c r="BO1138" s="260"/>
      <c r="BP1138" s="260"/>
      <c r="BQ1138" s="260"/>
      <c r="BR1138" s="260"/>
      <c r="BS1138" s="260"/>
      <c r="BT1138" s="260"/>
      <c r="BU1138" s="260"/>
      <c r="BX1138" s="283"/>
      <c r="BY1138" s="259"/>
      <c r="BZ1138" s="259"/>
      <c r="CA1138" s="260"/>
      <c r="CB1138" s="260"/>
      <c r="CC1138" s="260"/>
      <c r="CD1138" s="260"/>
      <c r="CE1138" s="260"/>
      <c r="CF1138" s="260"/>
      <c r="CG1138" s="260"/>
      <c r="CH1138" s="260"/>
      <c r="CI1138" s="260"/>
      <c r="CJ1138" s="260"/>
      <c r="CK1138" s="260"/>
      <c r="CL1138" s="260"/>
      <c r="CM1138" s="260"/>
      <c r="CP1138" s="283"/>
      <c r="CQ1138" s="259"/>
      <c r="CR1138" s="259"/>
      <c r="CS1138" s="260"/>
      <c r="CT1138" s="260"/>
      <c r="CU1138" s="260"/>
      <c r="CV1138" s="260"/>
      <c r="CW1138" s="260"/>
      <c r="CX1138" s="260"/>
      <c r="CY1138" s="260"/>
      <c r="CZ1138" s="260"/>
      <c r="DA1138" s="260"/>
      <c r="DB1138" s="260"/>
      <c r="DC1138" s="260"/>
      <c r="DD1138" s="260"/>
      <c r="DE1138" s="260"/>
    </row>
    <row r="1139" spans="1:109" ht="13" hidden="1" outlineLevel="2" x14ac:dyDescent="0.3">
      <c r="A1139" s="258"/>
      <c r="B1139" s="153" t="s">
        <v>346</v>
      </c>
      <c r="C1139" s="272">
        <v>0</v>
      </c>
      <c r="D1139" s="273"/>
      <c r="E1139" s="273"/>
      <c r="F1139" s="260"/>
      <c r="G1139" s="260"/>
      <c r="H1139" s="260"/>
      <c r="I1139" s="260"/>
      <c r="J1139" s="260"/>
      <c r="K1139" s="260"/>
      <c r="L1139" s="260"/>
      <c r="M1139" s="260"/>
      <c r="N1139" s="260"/>
      <c r="O1139" s="260"/>
      <c r="P1139" s="260"/>
      <c r="Q1139" s="260"/>
      <c r="R1139" s="260"/>
      <c r="S1139" s="260"/>
      <c r="V1139" s="274"/>
      <c r="W1139" s="273"/>
      <c r="X1139" s="273"/>
      <c r="Y1139" s="260"/>
      <c r="Z1139" s="260"/>
      <c r="AA1139" s="260"/>
      <c r="AB1139" s="260"/>
      <c r="AC1139" s="260"/>
      <c r="AD1139" s="260"/>
      <c r="AE1139" s="260"/>
      <c r="AF1139" s="260"/>
      <c r="AG1139" s="260"/>
      <c r="AH1139" s="260"/>
      <c r="AI1139" s="260"/>
      <c r="AJ1139" s="260"/>
      <c r="AK1139" s="260"/>
      <c r="AN1139" s="274"/>
      <c r="AO1139" s="273"/>
      <c r="AP1139" s="273"/>
      <c r="AQ1139" s="260"/>
      <c r="AR1139" s="260"/>
      <c r="AS1139" s="260"/>
      <c r="AT1139" s="260"/>
      <c r="AU1139" s="260"/>
      <c r="AV1139" s="260"/>
      <c r="AW1139" s="260"/>
      <c r="AX1139" s="260"/>
      <c r="AY1139" s="260"/>
      <c r="AZ1139" s="260"/>
      <c r="BA1139" s="260"/>
      <c r="BB1139" s="260"/>
      <c r="BC1139" s="260"/>
      <c r="BF1139" s="274"/>
      <c r="BG1139" s="273"/>
      <c r="BH1139" s="273"/>
      <c r="BI1139" s="260"/>
      <c r="BJ1139" s="260"/>
      <c r="BK1139" s="260"/>
      <c r="BL1139" s="260"/>
      <c r="BM1139" s="260"/>
      <c r="BN1139" s="260"/>
      <c r="BO1139" s="260"/>
      <c r="BP1139" s="260"/>
      <c r="BQ1139" s="260"/>
      <c r="BR1139" s="260"/>
      <c r="BS1139" s="260"/>
      <c r="BT1139" s="260"/>
      <c r="BU1139" s="260"/>
      <c r="BX1139" s="274"/>
      <c r="BY1139" s="273"/>
      <c r="BZ1139" s="273"/>
      <c r="CA1139" s="260"/>
      <c r="CB1139" s="260"/>
      <c r="CC1139" s="260"/>
      <c r="CD1139" s="260"/>
      <c r="CE1139" s="260"/>
      <c r="CF1139" s="260"/>
      <c r="CG1139" s="260"/>
      <c r="CH1139" s="260"/>
      <c r="CI1139" s="260"/>
      <c r="CJ1139" s="260"/>
      <c r="CK1139" s="260"/>
      <c r="CL1139" s="260"/>
      <c r="CM1139" s="260"/>
      <c r="CP1139" s="274"/>
      <c r="CQ1139" s="273"/>
      <c r="CR1139" s="273"/>
      <c r="CS1139" s="260"/>
      <c r="CT1139" s="260"/>
      <c r="CU1139" s="260"/>
      <c r="CV1139" s="260"/>
      <c r="CW1139" s="260"/>
      <c r="CX1139" s="260"/>
      <c r="CY1139" s="260"/>
      <c r="CZ1139" s="260"/>
      <c r="DA1139" s="260"/>
      <c r="DB1139" s="260"/>
      <c r="DC1139" s="260"/>
      <c r="DD1139" s="260"/>
      <c r="DE1139" s="260"/>
    </row>
    <row r="1140" spans="1:109" ht="13" hidden="1" outlineLevel="2" x14ac:dyDescent="0.3">
      <c r="A1140" s="258"/>
      <c r="B1140" s="275" t="s">
        <v>347</v>
      </c>
      <c r="C1140" s="272"/>
      <c r="D1140" s="273"/>
      <c r="E1140" s="273"/>
      <c r="F1140" s="260"/>
      <c r="G1140" s="260"/>
      <c r="H1140" s="260"/>
      <c r="I1140" s="260"/>
      <c r="J1140" s="260"/>
      <c r="K1140" s="260"/>
      <c r="L1140" s="260"/>
      <c r="M1140" s="260"/>
      <c r="N1140" s="260"/>
      <c r="O1140" s="260"/>
      <c r="P1140" s="260"/>
      <c r="Q1140" s="260"/>
      <c r="R1140" s="260"/>
      <c r="S1140" s="260"/>
      <c r="V1140" s="274"/>
      <c r="W1140" s="273"/>
      <c r="X1140" s="273"/>
      <c r="Y1140" s="260"/>
      <c r="Z1140" s="260"/>
      <c r="AA1140" s="260"/>
      <c r="AB1140" s="260"/>
      <c r="AC1140" s="260"/>
      <c r="AD1140" s="260"/>
      <c r="AE1140" s="260"/>
      <c r="AF1140" s="260"/>
      <c r="AG1140" s="260"/>
      <c r="AH1140" s="260"/>
      <c r="AI1140" s="260"/>
      <c r="AJ1140" s="260"/>
      <c r="AK1140" s="260"/>
      <c r="AN1140" s="274"/>
      <c r="AO1140" s="273"/>
      <c r="AP1140" s="273"/>
      <c r="AQ1140" s="260"/>
      <c r="AR1140" s="260"/>
      <c r="AS1140" s="260"/>
      <c r="AT1140" s="260"/>
      <c r="AU1140" s="260"/>
      <c r="AV1140" s="260"/>
      <c r="AW1140" s="260"/>
      <c r="AX1140" s="260"/>
      <c r="AY1140" s="260"/>
      <c r="AZ1140" s="260"/>
      <c r="BA1140" s="260"/>
      <c r="BB1140" s="260"/>
      <c r="BC1140" s="260"/>
      <c r="BF1140" s="274"/>
      <c r="BG1140" s="273"/>
      <c r="BH1140" s="273"/>
      <c r="BI1140" s="260"/>
      <c r="BJ1140" s="260"/>
      <c r="BK1140" s="260"/>
      <c r="BL1140" s="260"/>
      <c r="BM1140" s="260"/>
      <c r="BN1140" s="260"/>
      <c r="BO1140" s="260"/>
      <c r="BP1140" s="260"/>
      <c r="BQ1140" s="260"/>
      <c r="BR1140" s="260"/>
      <c r="BS1140" s="260"/>
      <c r="BT1140" s="260"/>
      <c r="BU1140" s="260"/>
      <c r="BX1140" s="274"/>
      <c r="BY1140" s="273"/>
      <c r="BZ1140" s="273"/>
      <c r="CA1140" s="260"/>
      <c r="CB1140" s="260"/>
      <c r="CC1140" s="260"/>
      <c r="CD1140" s="260"/>
      <c r="CE1140" s="260"/>
      <c r="CF1140" s="260"/>
      <c r="CG1140" s="260"/>
      <c r="CH1140" s="260"/>
      <c r="CI1140" s="260"/>
      <c r="CJ1140" s="260"/>
      <c r="CK1140" s="260"/>
      <c r="CL1140" s="260"/>
      <c r="CM1140" s="260"/>
      <c r="CP1140" s="274"/>
      <c r="CQ1140" s="273"/>
      <c r="CR1140" s="273"/>
      <c r="CS1140" s="260"/>
      <c r="CT1140" s="260"/>
      <c r="CU1140" s="260"/>
      <c r="CV1140" s="260"/>
      <c r="CW1140" s="260"/>
      <c r="CX1140" s="260"/>
      <c r="CY1140" s="260"/>
      <c r="CZ1140" s="260"/>
      <c r="DA1140" s="260"/>
      <c r="DB1140" s="260"/>
      <c r="DC1140" s="260"/>
      <c r="DD1140" s="260"/>
      <c r="DE1140" s="260"/>
    </row>
    <row r="1141" spans="1:109" ht="13" hidden="1" outlineLevel="2" x14ac:dyDescent="0.3">
      <c r="A1141" s="258"/>
      <c r="B1141" s="153" t="s">
        <v>348</v>
      </c>
      <c r="C1141" s="274">
        <f>IF(C1140&gt;0,C1139/C1140,0)</f>
        <v>0</v>
      </c>
      <c r="D1141" s="273"/>
      <c r="E1141" s="273"/>
      <c r="F1141" s="260"/>
      <c r="G1141" s="260"/>
      <c r="H1141" s="260"/>
      <c r="I1141" s="260"/>
      <c r="J1141" s="260"/>
      <c r="K1141" s="260"/>
      <c r="L1141" s="260"/>
      <c r="M1141" s="260"/>
      <c r="N1141" s="260"/>
      <c r="O1141" s="260"/>
      <c r="P1141" s="260"/>
      <c r="Q1141" s="260"/>
      <c r="R1141" s="260"/>
      <c r="S1141" s="260"/>
      <c r="V1141" s="274"/>
      <c r="W1141" s="273"/>
      <c r="X1141" s="273"/>
      <c r="Y1141" s="260"/>
      <c r="Z1141" s="260"/>
      <c r="AA1141" s="260"/>
      <c r="AB1141" s="260"/>
      <c r="AC1141" s="260"/>
      <c r="AD1141" s="260"/>
      <c r="AE1141" s="260"/>
      <c r="AF1141" s="260"/>
      <c r="AG1141" s="260"/>
      <c r="AH1141" s="260"/>
      <c r="AI1141" s="260"/>
      <c r="AJ1141" s="260"/>
      <c r="AK1141" s="260"/>
      <c r="AN1141" s="274"/>
      <c r="AO1141" s="273"/>
      <c r="AP1141" s="273"/>
      <c r="AQ1141" s="260"/>
      <c r="AR1141" s="260"/>
      <c r="AS1141" s="260"/>
      <c r="AT1141" s="260"/>
      <c r="AU1141" s="260"/>
      <c r="AV1141" s="260"/>
      <c r="AW1141" s="260"/>
      <c r="AX1141" s="260"/>
      <c r="AY1141" s="260"/>
      <c r="AZ1141" s="260"/>
      <c r="BA1141" s="260"/>
      <c r="BB1141" s="260"/>
      <c r="BC1141" s="260"/>
      <c r="BF1141" s="274"/>
      <c r="BG1141" s="273"/>
      <c r="BH1141" s="273"/>
      <c r="BI1141" s="260"/>
      <c r="BJ1141" s="260"/>
      <c r="BK1141" s="260"/>
      <c r="BL1141" s="260"/>
      <c r="BM1141" s="260"/>
      <c r="BN1141" s="260"/>
      <c r="BO1141" s="260"/>
      <c r="BP1141" s="260"/>
      <c r="BQ1141" s="260"/>
      <c r="BR1141" s="260"/>
      <c r="BS1141" s="260"/>
      <c r="BT1141" s="260"/>
      <c r="BU1141" s="260"/>
      <c r="BX1141" s="274"/>
      <c r="BY1141" s="273"/>
      <c r="BZ1141" s="273"/>
      <c r="CA1141" s="260"/>
      <c r="CB1141" s="260"/>
      <c r="CC1141" s="260"/>
      <c r="CD1141" s="260"/>
      <c r="CE1141" s="260"/>
      <c r="CF1141" s="260"/>
      <c r="CG1141" s="260"/>
      <c r="CH1141" s="260"/>
      <c r="CI1141" s="260"/>
      <c r="CJ1141" s="260"/>
      <c r="CK1141" s="260"/>
      <c r="CL1141" s="260"/>
      <c r="CM1141" s="260"/>
      <c r="CP1141" s="274"/>
      <c r="CQ1141" s="273"/>
      <c r="CR1141" s="273"/>
      <c r="CS1141" s="260"/>
      <c r="CT1141" s="260"/>
      <c r="CU1141" s="260"/>
      <c r="CV1141" s="260"/>
      <c r="CW1141" s="260"/>
      <c r="CX1141" s="260"/>
      <c r="CY1141" s="260"/>
      <c r="CZ1141" s="260"/>
      <c r="DA1141" s="260"/>
      <c r="DB1141" s="260"/>
      <c r="DC1141" s="260"/>
      <c r="DD1141" s="260"/>
      <c r="DE1141" s="260"/>
    </row>
    <row r="1142" spans="1:109" ht="13" hidden="1" outlineLevel="2" x14ac:dyDescent="0.3">
      <c r="A1142" s="258"/>
      <c r="B1142" s="153" t="s">
        <v>349</v>
      </c>
      <c r="C1142" s="276">
        <v>0.05</v>
      </c>
      <c r="D1142" s="273"/>
      <c r="E1142" s="273"/>
      <c r="F1142" s="260"/>
      <c r="G1142" s="260"/>
      <c r="H1142" s="260"/>
      <c r="I1142" s="260"/>
      <c r="J1142" s="260"/>
      <c r="K1142" s="260"/>
      <c r="L1142" s="260"/>
      <c r="M1142" s="260"/>
      <c r="N1142" s="260"/>
      <c r="O1142" s="260"/>
      <c r="P1142" s="260"/>
      <c r="Q1142" s="260"/>
      <c r="R1142" s="260"/>
      <c r="S1142" s="260"/>
      <c r="V1142" s="277"/>
      <c r="W1142" s="273"/>
      <c r="X1142" s="273"/>
      <c r="Y1142" s="260"/>
      <c r="Z1142" s="260"/>
      <c r="AA1142" s="260"/>
      <c r="AB1142" s="260"/>
      <c r="AC1142" s="260"/>
      <c r="AD1142" s="260"/>
      <c r="AE1142" s="260"/>
      <c r="AF1142" s="260"/>
      <c r="AG1142" s="260"/>
      <c r="AH1142" s="260"/>
      <c r="AI1142" s="260"/>
      <c r="AJ1142" s="260"/>
      <c r="AK1142" s="260"/>
      <c r="AN1142" s="277"/>
      <c r="AO1142" s="273"/>
      <c r="AP1142" s="273"/>
      <c r="AQ1142" s="260"/>
      <c r="AR1142" s="260"/>
      <c r="AS1142" s="260"/>
      <c r="AT1142" s="260"/>
      <c r="AU1142" s="260"/>
      <c r="AV1142" s="260"/>
      <c r="AW1142" s="260"/>
      <c r="AX1142" s="260"/>
      <c r="AY1142" s="260"/>
      <c r="AZ1142" s="260"/>
      <c r="BA1142" s="260"/>
      <c r="BB1142" s="260"/>
      <c r="BC1142" s="260"/>
      <c r="BF1142" s="277"/>
      <c r="BG1142" s="273"/>
      <c r="BH1142" s="273"/>
      <c r="BI1142" s="260"/>
      <c r="BJ1142" s="260"/>
      <c r="BK1142" s="260"/>
      <c r="BL1142" s="260"/>
      <c r="BM1142" s="260"/>
      <c r="BN1142" s="260"/>
      <c r="BO1142" s="260"/>
      <c r="BP1142" s="260"/>
      <c r="BQ1142" s="260"/>
      <c r="BR1142" s="260"/>
      <c r="BS1142" s="260"/>
      <c r="BT1142" s="260"/>
      <c r="BU1142" s="260"/>
      <c r="BX1142" s="277"/>
      <c r="BY1142" s="273"/>
      <c r="BZ1142" s="273"/>
      <c r="CA1142" s="260"/>
      <c r="CB1142" s="260"/>
      <c r="CC1142" s="260"/>
      <c r="CD1142" s="260"/>
      <c r="CE1142" s="260"/>
      <c r="CF1142" s="260"/>
      <c r="CG1142" s="260"/>
      <c r="CH1142" s="260"/>
      <c r="CI1142" s="260"/>
      <c r="CJ1142" s="260"/>
      <c r="CK1142" s="260"/>
      <c r="CL1142" s="260"/>
      <c r="CM1142" s="260"/>
      <c r="CP1142" s="277"/>
      <c r="CQ1142" s="273"/>
      <c r="CR1142" s="273"/>
      <c r="CS1142" s="260"/>
      <c r="CT1142" s="260"/>
      <c r="CU1142" s="260"/>
      <c r="CV1142" s="260"/>
      <c r="CW1142" s="260"/>
      <c r="CX1142" s="260"/>
      <c r="CY1142" s="260"/>
      <c r="CZ1142" s="260"/>
      <c r="DA1142" s="260"/>
      <c r="DB1142" s="260"/>
      <c r="DC1142" s="260"/>
      <c r="DD1142" s="260"/>
      <c r="DE1142" s="260"/>
    </row>
    <row r="1143" spans="1:109" ht="13" hidden="1" outlineLevel="2" x14ac:dyDescent="0.3">
      <c r="A1143" s="258"/>
      <c r="B1143" s="153"/>
      <c r="C1143" s="274"/>
      <c r="D1143" s="273"/>
      <c r="E1143" s="153" t="s">
        <v>350</v>
      </c>
      <c r="F1143" s="278">
        <f>C1139</f>
        <v>0</v>
      </c>
      <c r="G1143" s="260">
        <f>F1143+F1144-F1145</f>
        <v>0</v>
      </c>
      <c r="H1143" s="260">
        <f t="shared" ref="H1143:Q1143" si="355">G1143+G1144-G1145</f>
        <v>0</v>
      </c>
      <c r="I1143" s="260">
        <f t="shared" si="355"/>
        <v>0</v>
      </c>
      <c r="J1143" s="260">
        <f t="shared" si="355"/>
        <v>0</v>
      </c>
      <c r="K1143" s="260">
        <f t="shared" si="355"/>
        <v>0</v>
      </c>
      <c r="L1143" s="260">
        <f t="shared" si="355"/>
        <v>0</v>
      </c>
      <c r="M1143" s="260">
        <f t="shared" si="355"/>
        <v>0</v>
      </c>
      <c r="N1143" s="260">
        <f t="shared" si="355"/>
        <v>0</v>
      </c>
      <c r="O1143" s="260">
        <f t="shared" si="355"/>
        <v>0</v>
      </c>
      <c r="P1143" s="260">
        <f t="shared" si="355"/>
        <v>0</v>
      </c>
      <c r="Q1143" s="260">
        <f t="shared" si="355"/>
        <v>0</v>
      </c>
      <c r="R1143" s="260"/>
      <c r="S1143" s="240"/>
      <c r="V1143" s="274"/>
      <c r="W1143" s="273"/>
      <c r="X1143" s="273"/>
      <c r="Y1143" s="278">
        <f>Q1143+Q1144-Q1145</f>
        <v>0</v>
      </c>
      <c r="Z1143" s="260">
        <f>Y1143+Y1144-Y1145</f>
        <v>0</v>
      </c>
      <c r="AA1143" s="260">
        <f t="shared" ref="AA1143:AJ1143" si="356">Z1143+Z1144-Z1145</f>
        <v>0</v>
      </c>
      <c r="AB1143" s="260">
        <f t="shared" si="356"/>
        <v>0</v>
      </c>
      <c r="AC1143" s="260">
        <f t="shared" si="356"/>
        <v>0</v>
      </c>
      <c r="AD1143" s="260">
        <f t="shared" si="356"/>
        <v>0</v>
      </c>
      <c r="AE1143" s="260">
        <f t="shared" si="356"/>
        <v>0</v>
      </c>
      <c r="AF1143" s="260">
        <f t="shared" si="356"/>
        <v>0</v>
      </c>
      <c r="AG1143" s="260">
        <f t="shared" si="356"/>
        <v>0</v>
      </c>
      <c r="AH1143" s="260">
        <f t="shared" si="356"/>
        <v>0</v>
      </c>
      <c r="AI1143" s="260">
        <f t="shared" si="356"/>
        <v>0</v>
      </c>
      <c r="AJ1143" s="260">
        <f t="shared" si="356"/>
        <v>0</v>
      </c>
      <c r="AN1143" s="274"/>
      <c r="AO1143" s="273"/>
      <c r="AP1143" s="273"/>
      <c r="AQ1143" s="278">
        <f>AJ1143+AJ1144-AJ1145</f>
        <v>0</v>
      </c>
      <c r="AR1143" s="260">
        <f>AQ1143+AQ1144-AQ1145</f>
        <v>0</v>
      </c>
      <c r="AS1143" s="260">
        <f t="shared" ref="AS1143:BB1143" si="357">AR1143+AR1144-AR1145</f>
        <v>0</v>
      </c>
      <c r="AT1143" s="260">
        <f t="shared" si="357"/>
        <v>0</v>
      </c>
      <c r="AU1143" s="260">
        <f t="shared" si="357"/>
        <v>0</v>
      </c>
      <c r="AV1143" s="260">
        <f t="shared" si="357"/>
        <v>0</v>
      </c>
      <c r="AW1143" s="260">
        <f t="shared" si="357"/>
        <v>0</v>
      </c>
      <c r="AX1143" s="260">
        <f t="shared" si="357"/>
        <v>0</v>
      </c>
      <c r="AY1143" s="260">
        <f t="shared" si="357"/>
        <v>0</v>
      </c>
      <c r="AZ1143" s="260">
        <f t="shared" si="357"/>
        <v>0</v>
      </c>
      <c r="BA1143" s="260">
        <f t="shared" si="357"/>
        <v>0</v>
      </c>
      <c r="BB1143" s="260">
        <f t="shared" si="357"/>
        <v>0</v>
      </c>
      <c r="BF1143" s="274"/>
      <c r="BG1143" s="273"/>
      <c r="BH1143" s="273"/>
      <c r="BI1143" s="278">
        <f>BB1143+BB1144-BB1145</f>
        <v>0</v>
      </c>
      <c r="BJ1143" s="260">
        <f>BI1143+BI1144-BI1145</f>
        <v>0</v>
      </c>
      <c r="BK1143" s="260">
        <f t="shared" ref="BK1143:BT1143" si="358">BJ1143+BJ1144-BJ1145</f>
        <v>0</v>
      </c>
      <c r="BL1143" s="260">
        <f t="shared" si="358"/>
        <v>0</v>
      </c>
      <c r="BM1143" s="260">
        <f t="shared" si="358"/>
        <v>0</v>
      </c>
      <c r="BN1143" s="260">
        <f t="shared" si="358"/>
        <v>0</v>
      </c>
      <c r="BO1143" s="260">
        <f t="shared" si="358"/>
        <v>0</v>
      </c>
      <c r="BP1143" s="260">
        <f t="shared" si="358"/>
        <v>0</v>
      </c>
      <c r="BQ1143" s="260">
        <f t="shared" si="358"/>
        <v>0</v>
      </c>
      <c r="BR1143" s="260">
        <f t="shared" si="358"/>
        <v>0</v>
      </c>
      <c r="BS1143" s="260">
        <f t="shared" si="358"/>
        <v>0</v>
      </c>
      <c r="BT1143" s="260">
        <f t="shared" si="358"/>
        <v>0</v>
      </c>
      <c r="BX1143" s="274"/>
      <c r="BY1143" s="273"/>
      <c r="BZ1143" s="273"/>
      <c r="CA1143" s="278">
        <f>BT1143+BT1144-BT1145</f>
        <v>0</v>
      </c>
      <c r="CB1143" s="260">
        <f>CA1143+CA1144-CA1145</f>
        <v>0</v>
      </c>
      <c r="CC1143" s="260">
        <f t="shared" ref="CC1143:CL1143" si="359">CB1143+CB1144-CB1145</f>
        <v>0</v>
      </c>
      <c r="CD1143" s="260">
        <f t="shared" si="359"/>
        <v>0</v>
      </c>
      <c r="CE1143" s="260">
        <f t="shared" si="359"/>
        <v>0</v>
      </c>
      <c r="CF1143" s="260">
        <f t="shared" si="359"/>
        <v>0</v>
      </c>
      <c r="CG1143" s="260">
        <f t="shared" si="359"/>
        <v>0</v>
      </c>
      <c r="CH1143" s="260">
        <f t="shared" si="359"/>
        <v>0</v>
      </c>
      <c r="CI1143" s="260">
        <f t="shared" si="359"/>
        <v>0</v>
      </c>
      <c r="CJ1143" s="260">
        <f t="shared" si="359"/>
        <v>0</v>
      </c>
      <c r="CK1143" s="260">
        <f t="shared" si="359"/>
        <v>0</v>
      </c>
      <c r="CL1143" s="260">
        <f t="shared" si="359"/>
        <v>0</v>
      </c>
      <c r="CP1143" s="274"/>
      <c r="CQ1143" s="273"/>
      <c r="CR1143" s="273"/>
      <c r="CS1143" s="278">
        <f>CL1143+CL1144-CL1145</f>
        <v>0</v>
      </c>
      <c r="CT1143" s="260">
        <f>CS1143+CS1144-CS1145</f>
        <v>0</v>
      </c>
      <c r="CU1143" s="260">
        <f t="shared" ref="CU1143:DD1143" si="360">CT1143+CT1144-CT1145</f>
        <v>0</v>
      </c>
      <c r="CV1143" s="260">
        <f t="shared" si="360"/>
        <v>0</v>
      </c>
      <c r="CW1143" s="260">
        <f t="shared" si="360"/>
        <v>0</v>
      </c>
      <c r="CX1143" s="260">
        <f t="shared" si="360"/>
        <v>0</v>
      </c>
      <c r="CY1143" s="260">
        <f t="shared" si="360"/>
        <v>0</v>
      </c>
      <c r="CZ1143" s="260">
        <f t="shared" si="360"/>
        <v>0</v>
      </c>
      <c r="DA1143" s="260">
        <f t="shared" si="360"/>
        <v>0</v>
      </c>
      <c r="DB1143" s="260">
        <f t="shared" si="360"/>
        <v>0</v>
      </c>
      <c r="DC1143" s="260">
        <f t="shared" si="360"/>
        <v>0</v>
      </c>
      <c r="DD1143" s="260">
        <f t="shared" si="360"/>
        <v>0</v>
      </c>
    </row>
    <row r="1144" spans="1:109" ht="13" hidden="1" outlineLevel="2" x14ac:dyDescent="0.3">
      <c r="A1144" s="258"/>
      <c r="B1144" s="153"/>
      <c r="C1144" s="274"/>
      <c r="D1144" s="273"/>
      <c r="E1144" s="153" t="s">
        <v>351</v>
      </c>
      <c r="F1144" s="279">
        <v>0</v>
      </c>
      <c r="G1144" s="279">
        <v>0</v>
      </c>
      <c r="H1144" s="279">
        <v>0</v>
      </c>
      <c r="I1144" s="279">
        <v>0</v>
      </c>
      <c r="J1144" s="279">
        <v>0</v>
      </c>
      <c r="K1144" s="279">
        <v>0</v>
      </c>
      <c r="L1144" s="279">
        <v>0</v>
      </c>
      <c r="M1144" s="279">
        <v>0</v>
      </c>
      <c r="N1144" s="279">
        <v>0</v>
      </c>
      <c r="O1144" s="279">
        <v>0</v>
      </c>
      <c r="P1144" s="279">
        <v>0</v>
      </c>
      <c r="Q1144" s="279">
        <v>0</v>
      </c>
      <c r="R1144" s="260"/>
      <c r="S1144" s="280"/>
      <c r="V1144" s="274"/>
      <c r="W1144" s="273"/>
      <c r="X1144" s="273"/>
      <c r="Y1144" s="279">
        <v>0</v>
      </c>
      <c r="Z1144" s="279">
        <v>0</v>
      </c>
      <c r="AA1144" s="279">
        <v>0</v>
      </c>
      <c r="AB1144" s="279">
        <v>0</v>
      </c>
      <c r="AC1144" s="279">
        <v>0</v>
      </c>
      <c r="AD1144" s="279">
        <v>0</v>
      </c>
      <c r="AE1144" s="279">
        <v>0</v>
      </c>
      <c r="AF1144" s="279">
        <v>0</v>
      </c>
      <c r="AG1144" s="279">
        <v>0</v>
      </c>
      <c r="AH1144" s="279">
        <v>0</v>
      </c>
      <c r="AI1144" s="279">
        <v>0</v>
      </c>
      <c r="AJ1144" s="279">
        <v>0</v>
      </c>
      <c r="AK1144" s="281"/>
      <c r="AN1144" s="274"/>
      <c r="AO1144" s="273"/>
      <c r="AP1144" s="273"/>
      <c r="AQ1144" s="279">
        <v>0</v>
      </c>
      <c r="AR1144" s="279">
        <v>0</v>
      </c>
      <c r="AS1144" s="279">
        <v>0</v>
      </c>
      <c r="AT1144" s="279">
        <v>0</v>
      </c>
      <c r="AU1144" s="279">
        <v>0</v>
      </c>
      <c r="AV1144" s="279">
        <v>0</v>
      </c>
      <c r="AW1144" s="279">
        <v>0</v>
      </c>
      <c r="AX1144" s="279">
        <v>0</v>
      </c>
      <c r="AY1144" s="279">
        <v>0</v>
      </c>
      <c r="AZ1144" s="279">
        <v>0</v>
      </c>
      <c r="BA1144" s="279">
        <v>0</v>
      </c>
      <c r="BB1144" s="279">
        <v>0</v>
      </c>
      <c r="BC1144" s="281"/>
      <c r="BF1144" s="274"/>
      <c r="BG1144" s="273"/>
      <c r="BH1144" s="273"/>
      <c r="BI1144" s="279">
        <v>0</v>
      </c>
      <c r="BJ1144" s="279">
        <v>0</v>
      </c>
      <c r="BK1144" s="279">
        <v>0</v>
      </c>
      <c r="BL1144" s="279">
        <v>0</v>
      </c>
      <c r="BM1144" s="279">
        <v>0</v>
      </c>
      <c r="BN1144" s="279">
        <v>0</v>
      </c>
      <c r="BO1144" s="279">
        <v>0</v>
      </c>
      <c r="BP1144" s="279">
        <v>0</v>
      </c>
      <c r="BQ1144" s="279">
        <v>0</v>
      </c>
      <c r="BR1144" s="279">
        <v>0</v>
      </c>
      <c r="BS1144" s="279">
        <v>0</v>
      </c>
      <c r="BT1144" s="279">
        <v>0</v>
      </c>
      <c r="BU1144" s="281"/>
      <c r="BX1144" s="274"/>
      <c r="BY1144" s="273"/>
      <c r="BZ1144" s="273"/>
      <c r="CA1144" s="279">
        <v>0</v>
      </c>
      <c r="CB1144" s="279">
        <v>0</v>
      </c>
      <c r="CC1144" s="279">
        <v>0</v>
      </c>
      <c r="CD1144" s="279">
        <v>0</v>
      </c>
      <c r="CE1144" s="279">
        <v>0</v>
      </c>
      <c r="CF1144" s="279">
        <v>0</v>
      </c>
      <c r="CG1144" s="279">
        <v>0</v>
      </c>
      <c r="CH1144" s="279">
        <v>0</v>
      </c>
      <c r="CI1144" s="279">
        <v>0</v>
      </c>
      <c r="CJ1144" s="279">
        <v>0</v>
      </c>
      <c r="CK1144" s="279">
        <v>0</v>
      </c>
      <c r="CL1144" s="279">
        <v>0</v>
      </c>
      <c r="CM1144" s="281"/>
      <c r="CP1144" s="274"/>
      <c r="CQ1144" s="273"/>
      <c r="CR1144" s="273"/>
      <c r="CS1144" s="279">
        <v>0</v>
      </c>
      <c r="CT1144" s="279">
        <v>0</v>
      </c>
      <c r="CU1144" s="279">
        <v>0</v>
      </c>
      <c r="CV1144" s="279">
        <v>0</v>
      </c>
      <c r="CW1144" s="279">
        <v>0</v>
      </c>
      <c r="CX1144" s="279">
        <v>0</v>
      </c>
      <c r="CY1144" s="279">
        <v>0</v>
      </c>
      <c r="CZ1144" s="279">
        <v>0</v>
      </c>
      <c r="DA1144" s="279">
        <v>0</v>
      </c>
      <c r="DB1144" s="279">
        <v>0</v>
      </c>
      <c r="DC1144" s="279">
        <v>0</v>
      </c>
      <c r="DD1144" s="279">
        <v>0</v>
      </c>
      <c r="DE1144" s="281"/>
    </row>
    <row r="1145" spans="1:109" ht="13" hidden="1" outlineLevel="2" x14ac:dyDescent="0.3">
      <c r="A1145" s="258"/>
      <c r="B1145" s="153"/>
      <c r="C1145" s="274"/>
      <c r="D1145" s="273"/>
      <c r="E1145" s="153" t="s">
        <v>352</v>
      </c>
      <c r="F1145" s="279">
        <v>0</v>
      </c>
      <c r="G1145" s="279">
        <v>0</v>
      </c>
      <c r="H1145" s="279">
        <v>0</v>
      </c>
      <c r="I1145" s="279">
        <v>0</v>
      </c>
      <c r="J1145" s="279">
        <v>0</v>
      </c>
      <c r="K1145" s="279">
        <v>0</v>
      </c>
      <c r="L1145" s="279">
        <v>0</v>
      </c>
      <c r="M1145" s="279">
        <v>0</v>
      </c>
      <c r="N1145" s="279">
        <v>0</v>
      </c>
      <c r="O1145" s="279">
        <v>0</v>
      </c>
      <c r="P1145" s="279">
        <v>0</v>
      </c>
      <c r="Q1145" s="279">
        <v>0</v>
      </c>
      <c r="R1145" s="260"/>
      <c r="S1145" s="280"/>
      <c r="V1145" s="274"/>
      <c r="W1145" s="273"/>
      <c r="X1145" s="273"/>
      <c r="Y1145" s="279">
        <v>0</v>
      </c>
      <c r="Z1145" s="279">
        <v>0</v>
      </c>
      <c r="AA1145" s="279">
        <v>0</v>
      </c>
      <c r="AB1145" s="279">
        <v>0</v>
      </c>
      <c r="AC1145" s="279">
        <v>0</v>
      </c>
      <c r="AD1145" s="279">
        <v>0</v>
      </c>
      <c r="AE1145" s="279">
        <v>0</v>
      </c>
      <c r="AF1145" s="279">
        <v>0</v>
      </c>
      <c r="AG1145" s="279">
        <v>0</v>
      </c>
      <c r="AH1145" s="279">
        <v>0</v>
      </c>
      <c r="AI1145" s="279">
        <v>0</v>
      </c>
      <c r="AJ1145" s="279">
        <v>0</v>
      </c>
      <c r="AK1145" s="281"/>
      <c r="AN1145" s="274"/>
      <c r="AO1145" s="273"/>
      <c r="AP1145" s="273"/>
      <c r="AQ1145" s="279">
        <v>0</v>
      </c>
      <c r="AR1145" s="279">
        <v>0</v>
      </c>
      <c r="AS1145" s="279">
        <v>0</v>
      </c>
      <c r="AT1145" s="279">
        <v>0</v>
      </c>
      <c r="AU1145" s="279">
        <v>0</v>
      </c>
      <c r="AV1145" s="279">
        <v>0</v>
      </c>
      <c r="AW1145" s="279">
        <v>0</v>
      </c>
      <c r="AX1145" s="279">
        <v>0</v>
      </c>
      <c r="AY1145" s="279">
        <v>0</v>
      </c>
      <c r="AZ1145" s="279">
        <v>0</v>
      </c>
      <c r="BA1145" s="279">
        <v>0</v>
      </c>
      <c r="BB1145" s="279">
        <v>0</v>
      </c>
      <c r="BC1145" s="281"/>
      <c r="BF1145" s="274"/>
      <c r="BG1145" s="273"/>
      <c r="BH1145" s="273"/>
      <c r="BI1145" s="279">
        <v>0</v>
      </c>
      <c r="BJ1145" s="279">
        <v>0</v>
      </c>
      <c r="BK1145" s="279">
        <v>0</v>
      </c>
      <c r="BL1145" s="279">
        <v>0</v>
      </c>
      <c r="BM1145" s="279">
        <v>0</v>
      </c>
      <c r="BN1145" s="279">
        <v>0</v>
      </c>
      <c r="BO1145" s="279">
        <v>0</v>
      </c>
      <c r="BP1145" s="279">
        <v>0</v>
      </c>
      <c r="BQ1145" s="279">
        <v>0</v>
      </c>
      <c r="BR1145" s="279">
        <v>0</v>
      </c>
      <c r="BS1145" s="279">
        <v>0</v>
      </c>
      <c r="BT1145" s="279">
        <v>0</v>
      </c>
      <c r="BU1145" s="281"/>
      <c r="BX1145" s="274"/>
      <c r="BY1145" s="273"/>
      <c r="BZ1145" s="273"/>
      <c r="CA1145" s="279">
        <v>0</v>
      </c>
      <c r="CB1145" s="279">
        <v>0</v>
      </c>
      <c r="CC1145" s="279">
        <v>0</v>
      </c>
      <c r="CD1145" s="279">
        <v>0</v>
      </c>
      <c r="CE1145" s="279">
        <v>0</v>
      </c>
      <c r="CF1145" s="279">
        <v>0</v>
      </c>
      <c r="CG1145" s="279">
        <v>0</v>
      </c>
      <c r="CH1145" s="279">
        <v>0</v>
      </c>
      <c r="CI1145" s="279">
        <v>0</v>
      </c>
      <c r="CJ1145" s="279">
        <v>0</v>
      </c>
      <c r="CK1145" s="279">
        <v>0</v>
      </c>
      <c r="CL1145" s="279">
        <v>0</v>
      </c>
      <c r="CM1145" s="281"/>
      <c r="CP1145" s="274"/>
      <c r="CQ1145" s="273"/>
      <c r="CR1145" s="273"/>
      <c r="CS1145" s="279">
        <v>0</v>
      </c>
      <c r="CT1145" s="279">
        <v>0</v>
      </c>
      <c r="CU1145" s="279">
        <v>0</v>
      </c>
      <c r="CV1145" s="279">
        <v>0</v>
      </c>
      <c r="CW1145" s="279">
        <v>0</v>
      </c>
      <c r="CX1145" s="279">
        <v>0</v>
      </c>
      <c r="CY1145" s="279">
        <v>0</v>
      </c>
      <c r="CZ1145" s="279">
        <v>0</v>
      </c>
      <c r="DA1145" s="279">
        <v>0</v>
      </c>
      <c r="DB1145" s="279">
        <v>0</v>
      </c>
      <c r="DC1145" s="279">
        <v>0</v>
      </c>
      <c r="DD1145" s="279">
        <v>0</v>
      </c>
      <c r="DE1145" s="281"/>
    </row>
    <row r="1146" spans="1:109" ht="13" hidden="1" outlineLevel="2" x14ac:dyDescent="0.3">
      <c r="A1146" s="258"/>
      <c r="B1146" s="153"/>
      <c r="C1146" s="274"/>
      <c r="D1146" s="273"/>
      <c r="E1146" s="153" t="s">
        <v>353</v>
      </c>
      <c r="F1146" s="282">
        <f>+(F1143*'CASH FLOW-MSA-SA'!$C1142)/360*31</f>
        <v>0</v>
      </c>
      <c r="G1146" s="282">
        <f>+(G1143*'CASH FLOW-MSA-SA'!$C1142)/360*31</f>
        <v>0</v>
      </c>
      <c r="H1146" s="282">
        <f>+(H1143*'CASH FLOW-MSA-SA'!$C1142)/360*31</f>
        <v>0</v>
      </c>
      <c r="I1146" s="282">
        <f>+(I1143*'CASH FLOW-MSA-SA'!$C1142)/360*31</f>
        <v>0</v>
      </c>
      <c r="J1146" s="282">
        <f>+(J1143*'CASH FLOW-MSA-SA'!$C1142)/360*31</f>
        <v>0</v>
      </c>
      <c r="K1146" s="282">
        <f>+(K1143*'CASH FLOW-MSA-SA'!$C1142)/360*31</f>
        <v>0</v>
      </c>
      <c r="L1146" s="282">
        <f>+(L1143*'CASH FLOW-MSA-SA'!$C1142)/360*31</f>
        <v>0</v>
      </c>
      <c r="M1146" s="282">
        <f>+(M1143*'CASH FLOW-MSA-SA'!$C1142)/360*31</f>
        <v>0</v>
      </c>
      <c r="N1146" s="282">
        <f>+(N1143*'CASH FLOW-MSA-SA'!$C1142)/360*31</f>
        <v>0</v>
      </c>
      <c r="O1146" s="282">
        <f>+(O1143*'CASH FLOW-MSA-SA'!$C1142)/360*31</f>
        <v>0</v>
      </c>
      <c r="P1146" s="282">
        <f>+(P1143*'CASH FLOW-MSA-SA'!$C1142)/360*31</f>
        <v>0</v>
      </c>
      <c r="Q1146" s="282">
        <f>+(Q1143*'CASH FLOW-MSA-SA'!$C1142)/360*31</f>
        <v>0</v>
      </c>
      <c r="R1146" s="260"/>
      <c r="S1146" s="282"/>
      <c r="V1146" s="274"/>
      <c r="W1146" s="273"/>
      <c r="X1146" s="273"/>
      <c r="Y1146" s="282">
        <f>+(Y1143*'CASH FLOW-MSA-SA'!$C1142)/360*31</f>
        <v>0</v>
      </c>
      <c r="Z1146" s="282">
        <f>+(Z1143*'CASH FLOW-MSA-SA'!$C1142)/360*31</f>
        <v>0</v>
      </c>
      <c r="AA1146" s="282">
        <f>+(AA1143*'CASH FLOW-MSA-SA'!$C1142)/360*31</f>
        <v>0</v>
      </c>
      <c r="AB1146" s="282">
        <f>+(AB1143*'CASH FLOW-MSA-SA'!$C1142)/360*31</f>
        <v>0</v>
      </c>
      <c r="AC1146" s="282">
        <f>+(AC1143*'CASH FLOW-MSA-SA'!$C1142)/360*31</f>
        <v>0</v>
      </c>
      <c r="AD1146" s="282">
        <f>+(AD1143*'CASH FLOW-MSA-SA'!$C1142)/360*31</f>
        <v>0</v>
      </c>
      <c r="AE1146" s="282">
        <f>+(AE1143*'CASH FLOW-MSA-SA'!$C1142)/360*31</f>
        <v>0</v>
      </c>
      <c r="AF1146" s="282">
        <f>+(AF1143*'CASH FLOW-MSA-SA'!$C1142)/360*31</f>
        <v>0</v>
      </c>
      <c r="AG1146" s="282">
        <f>+(AG1143*'CASH FLOW-MSA-SA'!$C1142)/360*31</f>
        <v>0</v>
      </c>
      <c r="AH1146" s="282">
        <f>+(AH1143*'CASH FLOW-MSA-SA'!$C1142)/360*31</f>
        <v>0</v>
      </c>
      <c r="AI1146" s="282">
        <f>+(AI1143*'CASH FLOW-MSA-SA'!$C1142)/360*31</f>
        <v>0</v>
      </c>
      <c r="AJ1146" s="282">
        <f>+(AJ1143*'CASH FLOW-MSA-SA'!$C1142)/360*31</f>
        <v>0</v>
      </c>
      <c r="AK1146" s="282"/>
      <c r="AN1146" s="274"/>
      <c r="AO1146" s="273"/>
      <c r="AP1146" s="273"/>
      <c r="AQ1146" s="282">
        <f>+(AQ1143*'CASH FLOW-MSA-SA'!$C1142)/360*31</f>
        <v>0</v>
      </c>
      <c r="AR1146" s="282">
        <f>+(AR1143*'CASH FLOW-MSA-SA'!$C1142)/360*31</f>
        <v>0</v>
      </c>
      <c r="AS1146" s="282">
        <f>+(AS1143*'CASH FLOW-MSA-SA'!$C1142)/360*31</f>
        <v>0</v>
      </c>
      <c r="AT1146" s="282">
        <f>+(AT1143*'CASH FLOW-MSA-SA'!$C1142)/360*31</f>
        <v>0</v>
      </c>
      <c r="AU1146" s="282">
        <f>+(AU1143*'CASH FLOW-MSA-SA'!$C1142)/360*31</f>
        <v>0</v>
      </c>
      <c r="AV1146" s="282">
        <f>+(AV1143*'CASH FLOW-MSA-SA'!$C1142)/360*31</f>
        <v>0</v>
      </c>
      <c r="AW1146" s="282">
        <f>+(AW1143*'CASH FLOW-MSA-SA'!$C1142)/360*31</f>
        <v>0</v>
      </c>
      <c r="AX1146" s="282">
        <f>+(AX1143*'CASH FLOW-MSA-SA'!$C1142)/360*31</f>
        <v>0</v>
      </c>
      <c r="AY1146" s="282">
        <f>+(AY1143*'CASH FLOW-MSA-SA'!$C1142)/360*31</f>
        <v>0</v>
      </c>
      <c r="AZ1146" s="282">
        <f>+(AZ1143*'CASH FLOW-MSA-SA'!$C1142)/360*31</f>
        <v>0</v>
      </c>
      <c r="BA1146" s="282">
        <f>+(BA1143*'CASH FLOW-MSA-SA'!$C1142)/360*31</f>
        <v>0</v>
      </c>
      <c r="BB1146" s="282">
        <f>+(BB1143*'CASH FLOW-MSA-SA'!$C1142)/360*31</f>
        <v>0</v>
      </c>
      <c r="BC1146" s="282"/>
      <c r="BF1146" s="274"/>
      <c r="BG1146" s="273"/>
      <c r="BH1146" s="273"/>
      <c r="BI1146" s="282">
        <f>+(BI1143*'CASH FLOW-MSA-SA'!$C1142)/360*31</f>
        <v>0</v>
      </c>
      <c r="BJ1146" s="282">
        <f>+(BJ1143*'CASH FLOW-MSA-SA'!$C1142)/360*31</f>
        <v>0</v>
      </c>
      <c r="BK1146" s="282">
        <f>+(BK1143*'CASH FLOW-MSA-SA'!$C1142)/360*31</f>
        <v>0</v>
      </c>
      <c r="BL1146" s="282">
        <f>+(BL1143*'CASH FLOW-MSA-SA'!$C1142)/360*31</f>
        <v>0</v>
      </c>
      <c r="BM1146" s="282">
        <f>+(BM1143*'CASH FLOW-MSA-SA'!$C1142)/360*31</f>
        <v>0</v>
      </c>
      <c r="BN1146" s="282">
        <f>+(BN1143*'CASH FLOW-MSA-SA'!$C1142)/360*31</f>
        <v>0</v>
      </c>
      <c r="BO1146" s="282">
        <f>+(BO1143*'CASH FLOW-MSA-SA'!$C1142)/360*31</f>
        <v>0</v>
      </c>
      <c r="BP1146" s="282">
        <f>+(BP1143*'CASH FLOW-MSA-SA'!$C1142)/360*31</f>
        <v>0</v>
      </c>
      <c r="BQ1146" s="282">
        <f>+(BQ1143*'CASH FLOW-MSA-SA'!$C1142)/360*31</f>
        <v>0</v>
      </c>
      <c r="BR1146" s="282">
        <f>+(BR1143*'CASH FLOW-MSA-SA'!$C1142)/360*31</f>
        <v>0</v>
      </c>
      <c r="BS1146" s="282">
        <f>+(BS1143*'CASH FLOW-MSA-SA'!$C1142)/360*31</f>
        <v>0</v>
      </c>
      <c r="BT1146" s="282">
        <f>+(BT1143*'CASH FLOW-MSA-SA'!$C1142)/360*31</f>
        <v>0</v>
      </c>
      <c r="BU1146" s="282"/>
      <c r="BX1146" s="274"/>
      <c r="BY1146" s="273"/>
      <c r="BZ1146" s="273"/>
      <c r="CA1146" s="282">
        <f>+(CA1143*'CASH FLOW-MSA-SA'!$C1142)/360*31</f>
        <v>0</v>
      </c>
      <c r="CB1146" s="282">
        <f>+(CB1143*'CASH FLOW-MSA-SA'!$C1142)/360*31</f>
        <v>0</v>
      </c>
      <c r="CC1146" s="282">
        <f>+(CC1143*'CASH FLOW-MSA-SA'!$C1142)/360*31</f>
        <v>0</v>
      </c>
      <c r="CD1146" s="282">
        <f>+(CD1143*'CASH FLOW-MSA-SA'!$C1142)/360*31</f>
        <v>0</v>
      </c>
      <c r="CE1146" s="282">
        <f>+(CE1143*'CASH FLOW-MSA-SA'!$C1142)/360*31</f>
        <v>0</v>
      </c>
      <c r="CF1146" s="282">
        <f>+(CF1143*'CASH FLOW-MSA-SA'!$C1142)/360*31</f>
        <v>0</v>
      </c>
      <c r="CG1146" s="282">
        <f>+(CG1143*'CASH FLOW-MSA-SA'!$C1142)/360*31</f>
        <v>0</v>
      </c>
      <c r="CH1146" s="282">
        <f>+(CH1143*'CASH FLOW-MSA-SA'!$C1142)/360*31</f>
        <v>0</v>
      </c>
      <c r="CI1146" s="282">
        <f>+(CI1143*'CASH FLOW-MSA-SA'!$C1142)/360*31</f>
        <v>0</v>
      </c>
      <c r="CJ1146" s="282">
        <f>+(CJ1143*'CASH FLOW-MSA-SA'!$C1142)/360*31</f>
        <v>0</v>
      </c>
      <c r="CK1146" s="282">
        <f>+(CK1143*'CASH FLOW-MSA-SA'!$C1142)/360*31</f>
        <v>0</v>
      </c>
      <c r="CL1146" s="282">
        <f>+(CL1143*'CASH FLOW-MSA-SA'!$C1142)/360*31</f>
        <v>0</v>
      </c>
      <c r="CM1146" s="282"/>
      <c r="CP1146" s="274"/>
      <c r="CQ1146" s="273"/>
      <c r="CR1146" s="273"/>
      <c r="CS1146" s="282">
        <f>+(CS1143*'CASH FLOW-MSA-SA'!$C1142)/360*31</f>
        <v>0</v>
      </c>
      <c r="CT1146" s="282">
        <f>+(CT1143*'CASH FLOW-MSA-SA'!$C1142)/360*31</f>
        <v>0</v>
      </c>
      <c r="CU1146" s="282">
        <f>+(CU1143*'CASH FLOW-MSA-SA'!$C1142)/360*31</f>
        <v>0</v>
      </c>
      <c r="CV1146" s="282">
        <f>+(CV1143*'CASH FLOW-MSA-SA'!$C1142)/360*31</f>
        <v>0</v>
      </c>
      <c r="CW1146" s="282">
        <f>+(CW1143*'CASH FLOW-MSA-SA'!$C1142)/360*31</f>
        <v>0</v>
      </c>
      <c r="CX1146" s="282">
        <f>+(CX1143*'CASH FLOW-MSA-SA'!$C1142)/360*31</f>
        <v>0</v>
      </c>
      <c r="CY1146" s="282">
        <f>+(CY1143*'CASH FLOW-MSA-SA'!$C1142)/360*31</f>
        <v>0</v>
      </c>
      <c r="CZ1146" s="282">
        <f>+(CZ1143*'CASH FLOW-MSA-SA'!$C1142)/360*31</f>
        <v>0</v>
      </c>
      <c r="DA1146" s="282">
        <f>+(DA1143*'CASH FLOW-MSA-SA'!$C1142)/360*31</f>
        <v>0</v>
      </c>
      <c r="DB1146" s="282">
        <f>+(DB1143*'CASH FLOW-MSA-SA'!$C1142)/360*31</f>
        <v>0</v>
      </c>
      <c r="DC1146" s="282">
        <f>+(DC1143*'CASH FLOW-MSA-SA'!$C1142)/360*31</f>
        <v>0</v>
      </c>
      <c r="DD1146" s="282">
        <f>+(DD1143*'CASH FLOW-MSA-SA'!$C1142)/360*31</f>
        <v>0</v>
      </c>
      <c r="DE1146" s="282"/>
    </row>
    <row r="1147" spans="1:109" ht="13" hidden="1" outlineLevel="1" collapsed="1" x14ac:dyDescent="0.3">
      <c r="A1147" s="258"/>
      <c r="B1147" s="138"/>
      <c r="C1147" s="274"/>
      <c r="D1147" s="273"/>
      <c r="E1147" s="273"/>
      <c r="F1147" s="260"/>
      <c r="G1147" s="260"/>
      <c r="H1147" s="260"/>
      <c r="I1147" s="260"/>
      <c r="J1147" s="260"/>
      <c r="K1147" s="260"/>
      <c r="L1147" s="260"/>
      <c r="M1147" s="260"/>
      <c r="N1147" s="260"/>
      <c r="O1147" s="260"/>
      <c r="P1147" s="260"/>
      <c r="Q1147" s="260"/>
      <c r="R1147" s="260"/>
      <c r="S1147" s="260"/>
      <c r="V1147" s="274"/>
      <c r="W1147" s="273"/>
      <c r="X1147" s="273"/>
      <c r="Y1147" s="260"/>
      <c r="Z1147" s="260"/>
      <c r="AA1147" s="260"/>
      <c r="AB1147" s="260"/>
      <c r="AC1147" s="260"/>
      <c r="AD1147" s="260"/>
      <c r="AE1147" s="260"/>
      <c r="AF1147" s="260"/>
      <c r="AG1147" s="260"/>
      <c r="AH1147" s="260"/>
      <c r="AI1147" s="260"/>
      <c r="AJ1147" s="260"/>
      <c r="AK1147" s="260"/>
      <c r="AN1147" s="274"/>
      <c r="AO1147" s="273"/>
      <c r="AP1147" s="273"/>
      <c r="AQ1147" s="260"/>
      <c r="AR1147" s="260"/>
      <c r="AS1147" s="260"/>
      <c r="AT1147" s="260"/>
      <c r="AU1147" s="260"/>
      <c r="AV1147" s="260"/>
      <c r="AW1147" s="260"/>
      <c r="AX1147" s="260"/>
      <c r="AY1147" s="260"/>
      <c r="AZ1147" s="260"/>
      <c r="BA1147" s="260"/>
      <c r="BB1147" s="260"/>
      <c r="BC1147" s="260"/>
      <c r="BF1147" s="274"/>
      <c r="BG1147" s="273"/>
      <c r="BH1147" s="273"/>
      <c r="BI1147" s="260"/>
      <c r="BJ1147" s="260"/>
      <c r="BK1147" s="260"/>
      <c r="BL1147" s="260"/>
      <c r="BM1147" s="260"/>
      <c r="BN1147" s="260"/>
      <c r="BO1147" s="260"/>
      <c r="BP1147" s="260"/>
      <c r="BQ1147" s="260"/>
      <c r="BR1147" s="260"/>
      <c r="BS1147" s="260"/>
      <c r="BT1147" s="260"/>
      <c r="BU1147" s="260"/>
      <c r="BX1147" s="274"/>
      <c r="BY1147" s="273"/>
      <c r="BZ1147" s="273"/>
      <c r="CA1147" s="260"/>
      <c r="CB1147" s="260"/>
      <c r="CC1147" s="260"/>
      <c r="CD1147" s="260"/>
      <c r="CE1147" s="260"/>
      <c r="CF1147" s="260"/>
      <c r="CG1147" s="260"/>
      <c r="CH1147" s="260"/>
      <c r="CI1147" s="260"/>
      <c r="CJ1147" s="260"/>
      <c r="CK1147" s="260"/>
      <c r="CL1147" s="260"/>
      <c r="CM1147" s="260"/>
      <c r="CP1147" s="274"/>
      <c r="CQ1147" s="273"/>
      <c r="CR1147" s="273"/>
      <c r="CS1147" s="260"/>
      <c r="CT1147" s="260"/>
      <c r="CU1147" s="260"/>
      <c r="CV1147" s="260"/>
      <c r="CW1147" s="260"/>
      <c r="CX1147" s="260"/>
      <c r="CY1147" s="260"/>
      <c r="CZ1147" s="260"/>
      <c r="DA1147" s="260"/>
      <c r="DB1147" s="260"/>
      <c r="DC1147" s="260"/>
      <c r="DD1147" s="260"/>
      <c r="DE1147" s="260"/>
    </row>
    <row r="1148" spans="1:109" ht="13" hidden="1" outlineLevel="1" x14ac:dyDescent="0.3">
      <c r="A1148" s="258"/>
      <c r="B1148" s="138" t="s">
        <v>279</v>
      </c>
      <c r="C1148" s="283"/>
      <c r="D1148" s="259"/>
      <c r="E1148" s="259"/>
      <c r="F1148" s="260"/>
      <c r="G1148" s="260"/>
      <c r="H1148" s="260"/>
      <c r="I1148" s="260"/>
      <c r="J1148" s="260"/>
      <c r="K1148" s="260"/>
      <c r="L1148" s="260"/>
      <c r="M1148" s="260"/>
      <c r="N1148" s="260"/>
      <c r="O1148" s="260"/>
      <c r="P1148" s="260"/>
      <c r="Q1148" s="260"/>
      <c r="R1148" s="260"/>
      <c r="S1148" s="260"/>
      <c r="V1148" s="283"/>
      <c r="W1148" s="259"/>
      <c r="X1148" s="259"/>
      <c r="Y1148" s="260"/>
      <c r="Z1148" s="260"/>
      <c r="AA1148" s="260"/>
      <c r="AB1148" s="260"/>
      <c r="AC1148" s="260"/>
      <c r="AD1148" s="260"/>
      <c r="AE1148" s="260"/>
      <c r="AF1148" s="260"/>
      <c r="AG1148" s="260"/>
      <c r="AH1148" s="260"/>
      <c r="AI1148" s="260"/>
      <c r="AJ1148" s="260"/>
      <c r="AK1148" s="260"/>
      <c r="AN1148" s="283"/>
      <c r="AO1148" s="259"/>
      <c r="AP1148" s="259"/>
      <c r="AQ1148" s="260"/>
      <c r="AR1148" s="260"/>
      <c r="AS1148" s="260"/>
      <c r="AT1148" s="260"/>
      <c r="AU1148" s="260"/>
      <c r="AV1148" s="260"/>
      <c r="AW1148" s="260"/>
      <c r="AX1148" s="260"/>
      <c r="AY1148" s="260"/>
      <c r="AZ1148" s="260"/>
      <c r="BA1148" s="260"/>
      <c r="BB1148" s="260"/>
      <c r="BC1148" s="260"/>
      <c r="BF1148" s="283"/>
      <c r="BG1148" s="259"/>
      <c r="BH1148" s="259"/>
      <c r="BI1148" s="260"/>
      <c r="BJ1148" s="260"/>
      <c r="BK1148" s="260"/>
      <c r="BL1148" s="260"/>
      <c r="BM1148" s="260"/>
      <c r="BN1148" s="260"/>
      <c r="BO1148" s="260"/>
      <c r="BP1148" s="260"/>
      <c r="BQ1148" s="260"/>
      <c r="BR1148" s="260"/>
      <c r="BS1148" s="260"/>
      <c r="BT1148" s="260"/>
      <c r="BU1148" s="260"/>
      <c r="BX1148" s="283"/>
      <c r="BY1148" s="259"/>
      <c r="BZ1148" s="259"/>
      <c r="CA1148" s="260"/>
      <c r="CB1148" s="260"/>
      <c r="CC1148" s="260"/>
      <c r="CD1148" s="260"/>
      <c r="CE1148" s="260"/>
      <c r="CF1148" s="260"/>
      <c r="CG1148" s="260"/>
      <c r="CH1148" s="260"/>
      <c r="CI1148" s="260"/>
      <c r="CJ1148" s="260"/>
      <c r="CK1148" s="260"/>
      <c r="CL1148" s="260"/>
      <c r="CM1148" s="260"/>
      <c r="CP1148" s="283"/>
      <c r="CQ1148" s="259"/>
      <c r="CR1148" s="259"/>
      <c r="CS1148" s="260"/>
      <c r="CT1148" s="260"/>
      <c r="CU1148" s="260"/>
      <c r="CV1148" s="260"/>
      <c r="CW1148" s="260"/>
      <c r="CX1148" s="260"/>
      <c r="CY1148" s="260"/>
      <c r="CZ1148" s="260"/>
      <c r="DA1148" s="260"/>
      <c r="DB1148" s="260"/>
      <c r="DC1148" s="260"/>
      <c r="DD1148" s="260"/>
      <c r="DE1148" s="260"/>
    </row>
    <row r="1149" spans="1:109" ht="13" hidden="1" outlineLevel="2" x14ac:dyDescent="0.3">
      <c r="A1149" s="258"/>
      <c r="B1149" s="153" t="s">
        <v>346</v>
      </c>
      <c r="C1149" s="272"/>
      <c r="D1149" s="273"/>
      <c r="E1149" s="273"/>
      <c r="F1149" s="260"/>
      <c r="G1149" s="260"/>
      <c r="H1149" s="260"/>
      <c r="I1149" s="260"/>
      <c r="J1149" s="260"/>
      <c r="K1149" s="260"/>
      <c r="L1149" s="260"/>
      <c r="M1149" s="260"/>
      <c r="N1149" s="260"/>
      <c r="O1149" s="260"/>
      <c r="P1149" s="260"/>
      <c r="Q1149" s="260"/>
      <c r="R1149" s="260"/>
      <c r="S1149" s="260"/>
      <c r="V1149" s="274"/>
      <c r="W1149" s="273"/>
      <c r="X1149" s="273"/>
      <c r="Y1149" s="260"/>
      <c r="Z1149" s="260"/>
      <c r="AA1149" s="260"/>
      <c r="AB1149" s="260"/>
      <c r="AC1149" s="260"/>
      <c r="AD1149" s="260"/>
      <c r="AE1149" s="260"/>
      <c r="AF1149" s="260"/>
      <c r="AG1149" s="260"/>
      <c r="AH1149" s="260"/>
      <c r="AI1149" s="260"/>
      <c r="AJ1149" s="260"/>
      <c r="AK1149" s="260"/>
      <c r="AN1149" s="274"/>
      <c r="AO1149" s="273"/>
      <c r="AP1149" s="273"/>
      <c r="AQ1149" s="260"/>
      <c r="AR1149" s="260"/>
      <c r="AS1149" s="260"/>
      <c r="AT1149" s="260"/>
      <c r="AU1149" s="260"/>
      <c r="AV1149" s="260"/>
      <c r="AW1149" s="260"/>
      <c r="AX1149" s="260"/>
      <c r="AY1149" s="260"/>
      <c r="AZ1149" s="260"/>
      <c r="BA1149" s="260"/>
      <c r="BB1149" s="260"/>
      <c r="BC1149" s="260"/>
      <c r="BF1149" s="274"/>
      <c r="BG1149" s="273"/>
      <c r="BH1149" s="273"/>
      <c r="BI1149" s="260"/>
      <c r="BJ1149" s="260"/>
      <c r="BK1149" s="260"/>
      <c r="BL1149" s="260"/>
      <c r="BM1149" s="260"/>
      <c r="BN1149" s="260"/>
      <c r="BO1149" s="260"/>
      <c r="BP1149" s="260"/>
      <c r="BQ1149" s="260"/>
      <c r="BR1149" s="260"/>
      <c r="BS1149" s="260"/>
      <c r="BT1149" s="260"/>
      <c r="BU1149" s="260"/>
      <c r="BX1149" s="274"/>
      <c r="BY1149" s="273"/>
      <c r="BZ1149" s="273"/>
      <c r="CA1149" s="260"/>
      <c r="CB1149" s="260"/>
      <c r="CC1149" s="260"/>
      <c r="CD1149" s="260"/>
      <c r="CE1149" s="260"/>
      <c r="CF1149" s="260"/>
      <c r="CG1149" s="260"/>
      <c r="CH1149" s="260"/>
      <c r="CI1149" s="260"/>
      <c r="CJ1149" s="260"/>
      <c r="CK1149" s="260"/>
      <c r="CL1149" s="260"/>
      <c r="CM1149" s="260"/>
      <c r="CP1149" s="274"/>
      <c r="CQ1149" s="273"/>
      <c r="CR1149" s="273"/>
      <c r="CS1149" s="260"/>
      <c r="CT1149" s="260"/>
      <c r="CU1149" s="260"/>
      <c r="CV1149" s="260"/>
      <c r="CW1149" s="260"/>
      <c r="CX1149" s="260"/>
      <c r="CY1149" s="260"/>
      <c r="CZ1149" s="260"/>
      <c r="DA1149" s="260"/>
      <c r="DB1149" s="260"/>
      <c r="DC1149" s="260"/>
      <c r="DD1149" s="260"/>
      <c r="DE1149" s="260"/>
    </row>
    <row r="1150" spans="1:109" ht="13" hidden="1" outlineLevel="2" x14ac:dyDescent="0.3">
      <c r="A1150" s="258"/>
      <c r="B1150" s="275" t="s">
        <v>354</v>
      </c>
      <c r="C1150" s="272" t="s">
        <v>355</v>
      </c>
      <c r="D1150" s="273"/>
      <c r="E1150" s="273"/>
      <c r="F1150" s="260"/>
      <c r="G1150" s="260"/>
      <c r="H1150" s="260"/>
      <c r="I1150" s="260"/>
      <c r="J1150" s="260"/>
      <c r="K1150" s="260"/>
      <c r="L1150" s="260"/>
      <c r="M1150" s="260"/>
      <c r="N1150" s="260"/>
      <c r="O1150" s="260"/>
      <c r="P1150" s="260"/>
      <c r="Q1150" s="260"/>
      <c r="R1150" s="260"/>
      <c r="S1150" s="260"/>
      <c r="V1150" s="274"/>
      <c r="W1150" s="273"/>
      <c r="X1150" s="273"/>
      <c r="Y1150" s="260"/>
      <c r="Z1150" s="260"/>
      <c r="AA1150" s="260"/>
      <c r="AB1150" s="260"/>
      <c r="AC1150" s="260"/>
      <c r="AD1150" s="260"/>
      <c r="AE1150" s="260"/>
      <c r="AF1150" s="260"/>
      <c r="AG1150" s="260"/>
      <c r="AH1150" s="260"/>
      <c r="AI1150" s="260"/>
      <c r="AJ1150" s="260"/>
      <c r="AK1150" s="260"/>
      <c r="AN1150" s="274"/>
      <c r="AO1150" s="273"/>
      <c r="AP1150" s="273"/>
      <c r="AQ1150" s="260"/>
      <c r="AR1150" s="260"/>
      <c r="AS1150" s="260"/>
      <c r="AT1150" s="260"/>
      <c r="AU1150" s="260"/>
      <c r="AV1150" s="260"/>
      <c r="AW1150" s="260"/>
      <c r="AX1150" s="260"/>
      <c r="AY1150" s="260"/>
      <c r="AZ1150" s="260"/>
      <c r="BA1150" s="260"/>
      <c r="BB1150" s="260"/>
      <c r="BC1150" s="260"/>
      <c r="BF1150" s="274"/>
      <c r="BG1150" s="273"/>
      <c r="BH1150" s="273"/>
      <c r="BI1150" s="260"/>
      <c r="BJ1150" s="260"/>
      <c r="BK1150" s="260"/>
      <c r="BL1150" s="260"/>
      <c r="BM1150" s="260"/>
      <c r="BN1150" s="260"/>
      <c r="BO1150" s="260"/>
      <c r="BP1150" s="260"/>
      <c r="BQ1150" s="260"/>
      <c r="BR1150" s="260"/>
      <c r="BS1150" s="260"/>
      <c r="BT1150" s="260"/>
      <c r="BU1150" s="260"/>
      <c r="BX1150" s="274"/>
      <c r="BY1150" s="273"/>
      <c r="BZ1150" s="273"/>
      <c r="CA1150" s="260"/>
      <c r="CB1150" s="260"/>
      <c r="CC1150" s="260"/>
      <c r="CD1150" s="260"/>
      <c r="CE1150" s="260"/>
      <c r="CF1150" s="260"/>
      <c r="CG1150" s="260"/>
      <c r="CH1150" s="260"/>
      <c r="CI1150" s="260"/>
      <c r="CJ1150" s="260"/>
      <c r="CK1150" s="260"/>
      <c r="CL1150" s="260"/>
      <c r="CM1150" s="260"/>
      <c r="CP1150" s="274"/>
      <c r="CQ1150" s="273"/>
      <c r="CR1150" s="273"/>
      <c r="CS1150" s="260"/>
      <c r="CT1150" s="260"/>
      <c r="CU1150" s="260"/>
      <c r="CV1150" s="260"/>
      <c r="CW1150" s="260"/>
      <c r="CX1150" s="260"/>
      <c r="CY1150" s="260"/>
      <c r="CZ1150" s="260"/>
      <c r="DA1150" s="260"/>
      <c r="DB1150" s="260"/>
      <c r="DC1150" s="260"/>
      <c r="DD1150" s="260"/>
      <c r="DE1150" s="260"/>
    </row>
    <row r="1151" spans="1:109" ht="13" hidden="1" outlineLevel="2" x14ac:dyDescent="0.3">
      <c r="A1151" s="258"/>
      <c r="B1151" s="153" t="s">
        <v>349</v>
      </c>
      <c r="C1151" s="276">
        <v>0</v>
      </c>
      <c r="D1151" s="273"/>
      <c r="E1151" s="273"/>
      <c r="F1151" s="260"/>
      <c r="G1151" s="260"/>
      <c r="H1151" s="260"/>
      <c r="I1151" s="260"/>
      <c r="J1151" s="260"/>
      <c r="K1151" s="260"/>
      <c r="L1151" s="260"/>
      <c r="M1151" s="260"/>
      <c r="N1151" s="260"/>
      <c r="O1151" s="260"/>
      <c r="P1151" s="260"/>
      <c r="Q1151" s="260"/>
      <c r="R1151" s="260"/>
      <c r="S1151" s="260"/>
      <c r="V1151" s="277"/>
      <c r="W1151" s="273"/>
      <c r="X1151" s="273"/>
      <c r="Y1151" s="260"/>
      <c r="Z1151" s="260"/>
      <c r="AA1151" s="260"/>
      <c r="AB1151" s="260"/>
      <c r="AC1151" s="260"/>
      <c r="AD1151" s="260"/>
      <c r="AE1151" s="260"/>
      <c r="AF1151" s="260"/>
      <c r="AG1151" s="260"/>
      <c r="AH1151" s="260"/>
      <c r="AI1151" s="260"/>
      <c r="AJ1151" s="260"/>
      <c r="AK1151" s="260"/>
      <c r="AN1151" s="277"/>
      <c r="AO1151" s="273"/>
      <c r="AP1151" s="273"/>
      <c r="AQ1151" s="260"/>
      <c r="AR1151" s="260"/>
      <c r="AS1151" s="260"/>
      <c r="AT1151" s="260"/>
      <c r="AU1151" s="260"/>
      <c r="AV1151" s="260"/>
      <c r="AW1151" s="260"/>
      <c r="AX1151" s="260"/>
      <c r="AY1151" s="260"/>
      <c r="AZ1151" s="260"/>
      <c r="BA1151" s="260"/>
      <c r="BB1151" s="260"/>
      <c r="BC1151" s="260"/>
      <c r="BF1151" s="277"/>
      <c r="BG1151" s="273"/>
      <c r="BH1151" s="273"/>
      <c r="BI1151" s="260"/>
      <c r="BJ1151" s="260"/>
      <c r="BK1151" s="260"/>
      <c r="BL1151" s="260"/>
      <c r="BM1151" s="260"/>
      <c r="BN1151" s="260"/>
      <c r="BO1151" s="260"/>
      <c r="BP1151" s="260"/>
      <c r="BQ1151" s="260"/>
      <c r="BR1151" s="260"/>
      <c r="BS1151" s="260"/>
      <c r="BT1151" s="260"/>
      <c r="BU1151" s="260"/>
      <c r="BX1151" s="277"/>
      <c r="BY1151" s="273"/>
      <c r="BZ1151" s="273"/>
      <c r="CA1151" s="260"/>
      <c r="CB1151" s="260"/>
      <c r="CC1151" s="260"/>
      <c r="CD1151" s="260"/>
      <c r="CE1151" s="260"/>
      <c r="CF1151" s="260"/>
      <c r="CG1151" s="260"/>
      <c r="CH1151" s="260"/>
      <c r="CI1151" s="260"/>
      <c r="CJ1151" s="260"/>
      <c r="CK1151" s="260"/>
      <c r="CL1151" s="260"/>
      <c r="CM1151" s="260"/>
      <c r="CP1151" s="277"/>
      <c r="CQ1151" s="273"/>
      <c r="CR1151" s="273"/>
      <c r="CS1151" s="260"/>
      <c r="CT1151" s="260"/>
      <c r="CU1151" s="260"/>
      <c r="CV1151" s="260"/>
      <c r="CW1151" s="260"/>
      <c r="CX1151" s="260"/>
      <c r="CY1151" s="260"/>
      <c r="CZ1151" s="260"/>
      <c r="DA1151" s="260"/>
      <c r="DB1151" s="260"/>
      <c r="DC1151" s="260"/>
      <c r="DD1151" s="260"/>
      <c r="DE1151" s="260"/>
    </row>
    <row r="1152" spans="1:109" ht="13" hidden="1" outlineLevel="2" x14ac:dyDescent="0.3">
      <c r="A1152" s="258"/>
      <c r="B1152" s="153"/>
      <c r="C1152" s="274"/>
      <c r="D1152" s="273"/>
      <c r="E1152" s="153" t="s">
        <v>350</v>
      </c>
      <c r="F1152" s="278">
        <f>C1149</f>
        <v>0</v>
      </c>
      <c r="G1152" s="260">
        <f>F1152+F1153-F1154</f>
        <v>0</v>
      </c>
      <c r="H1152" s="260">
        <f t="shared" ref="H1152:Q1152" si="361">G1152+G1153-G1154</f>
        <v>0</v>
      </c>
      <c r="I1152" s="260">
        <f t="shared" si="361"/>
        <v>0</v>
      </c>
      <c r="J1152" s="260">
        <f t="shared" si="361"/>
        <v>0</v>
      </c>
      <c r="K1152" s="260">
        <f t="shared" si="361"/>
        <v>0</v>
      </c>
      <c r="L1152" s="260">
        <f t="shared" si="361"/>
        <v>0</v>
      </c>
      <c r="M1152" s="260">
        <f t="shared" si="361"/>
        <v>0</v>
      </c>
      <c r="N1152" s="260">
        <f t="shared" si="361"/>
        <v>0</v>
      </c>
      <c r="O1152" s="260">
        <f t="shared" si="361"/>
        <v>0</v>
      </c>
      <c r="P1152" s="260">
        <f t="shared" si="361"/>
        <v>0</v>
      </c>
      <c r="Q1152" s="260">
        <f t="shared" si="361"/>
        <v>0</v>
      </c>
      <c r="R1152" s="260"/>
      <c r="S1152" s="240"/>
      <c r="V1152" s="274"/>
      <c r="W1152" s="273"/>
      <c r="X1152" s="273"/>
      <c r="Y1152" s="278">
        <f>Q1152+Q1153-Q1154</f>
        <v>0</v>
      </c>
      <c r="Z1152" s="260">
        <f>Y1152+Y1153-Y1154</f>
        <v>0</v>
      </c>
      <c r="AA1152" s="260">
        <f t="shared" ref="AA1152:AJ1152" si="362">Z1152+Z1153-Z1154</f>
        <v>0</v>
      </c>
      <c r="AB1152" s="260">
        <f t="shared" si="362"/>
        <v>0</v>
      </c>
      <c r="AC1152" s="260">
        <f t="shared" si="362"/>
        <v>0</v>
      </c>
      <c r="AD1152" s="260">
        <f t="shared" si="362"/>
        <v>0</v>
      </c>
      <c r="AE1152" s="260">
        <f t="shared" si="362"/>
        <v>0</v>
      </c>
      <c r="AF1152" s="260">
        <f t="shared" si="362"/>
        <v>0</v>
      </c>
      <c r="AG1152" s="260">
        <f t="shared" si="362"/>
        <v>0</v>
      </c>
      <c r="AH1152" s="260">
        <f t="shared" si="362"/>
        <v>0</v>
      </c>
      <c r="AI1152" s="260">
        <f t="shared" si="362"/>
        <v>0</v>
      </c>
      <c r="AJ1152" s="260">
        <f t="shared" si="362"/>
        <v>0</v>
      </c>
      <c r="AN1152" s="274"/>
      <c r="AO1152" s="273"/>
      <c r="AP1152" s="273"/>
      <c r="AQ1152" s="278">
        <f>AJ1152+AJ1153-AJ1154</f>
        <v>0</v>
      </c>
      <c r="AR1152" s="260">
        <f>AQ1152+AQ1153-AQ1154</f>
        <v>0</v>
      </c>
      <c r="AS1152" s="260">
        <f t="shared" ref="AS1152:BB1152" si="363">AR1152+AR1153-AR1154</f>
        <v>0</v>
      </c>
      <c r="AT1152" s="260">
        <f t="shared" si="363"/>
        <v>0</v>
      </c>
      <c r="AU1152" s="260">
        <f t="shared" si="363"/>
        <v>0</v>
      </c>
      <c r="AV1152" s="260">
        <f t="shared" si="363"/>
        <v>0</v>
      </c>
      <c r="AW1152" s="260">
        <f t="shared" si="363"/>
        <v>0</v>
      </c>
      <c r="AX1152" s="260">
        <f t="shared" si="363"/>
        <v>0</v>
      </c>
      <c r="AY1152" s="260">
        <f t="shared" si="363"/>
        <v>0</v>
      </c>
      <c r="AZ1152" s="260">
        <f t="shared" si="363"/>
        <v>0</v>
      </c>
      <c r="BA1152" s="260">
        <f t="shared" si="363"/>
        <v>0</v>
      </c>
      <c r="BB1152" s="260">
        <f t="shared" si="363"/>
        <v>0</v>
      </c>
      <c r="BF1152" s="274"/>
      <c r="BG1152" s="273"/>
      <c r="BH1152" s="273"/>
      <c r="BI1152" s="278">
        <f>BB1152+BB1153-BB1154</f>
        <v>0</v>
      </c>
      <c r="BJ1152" s="260">
        <f>BI1152+BI1153-BI1154</f>
        <v>0</v>
      </c>
      <c r="BK1152" s="260">
        <f t="shared" ref="BK1152:BT1152" si="364">BJ1152+BJ1153-BJ1154</f>
        <v>0</v>
      </c>
      <c r="BL1152" s="260">
        <f t="shared" si="364"/>
        <v>0</v>
      </c>
      <c r="BM1152" s="260">
        <f t="shared" si="364"/>
        <v>0</v>
      </c>
      <c r="BN1152" s="260">
        <f t="shared" si="364"/>
        <v>0</v>
      </c>
      <c r="BO1152" s="260">
        <f t="shared" si="364"/>
        <v>0</v>
      </c>
      <c r="BP1152" s="260">
        <f t="shared" si="364"/>
        <v>0</v>
      </c>
      <c r="BQ1152" s="260">
        <f t="shared" si="364"/>
        <v>0</v>
      </c>
      <c r="BR1152" s="260">
        <f t="shared" si="364"/>
        <v>0</v>
      </c>
      <c r="BS1152" s="260">
        <f t="shared" si="364"/>
        <v>0</v>
      </c>
      <c r="BT1152" s="260">
        <f t="shared" si="364"/>
        <v>0</v>
      </c>
      <c r="BX1152" s="274"/>
      <c r="BY1152" s="273"/>
      <c r="BZ1152" s="273"/>
      <c r="CA1152" s="278">
        <f>BT1152+BT1153-BT1154</f>
        <v>0</v>
      </c>
      <c r="CB1152" s="260">
        <f>CA1152+CA1153-CA1154</f>
        <v>0</v>
      </c>
      <c r="CC1152" s="260">
        <f t="shared" ref="CC1152:CL1152" si="365">CB1152+CB1153-CB1154</f>
        <v>0</v>
      </c>
      <c r="CD1152" s="260">
        <f t="shared" si="365"/>
        <v>0</v>
      </c>
      <c r="CE1152" s="260">
        <f t="shared" si="365"/>
        <v>0</v>
      </c>
      <c r="CF1152" s="260">
        <f t="shared" si="365"/>
        <v>0</v>
      </c>
      <c r="CG1152" s="260">
        <f t="shared" si="365"/>
        <v>0</v>
      </c>
      <c r="CH1152" s="260">
        <f t="shared" si="365"/>
        <v>0</v>
      </c>
      <c r="CI1152" s="260">
        <f t="shared" si="365"/>
        <v>0</v>
      </c>
      <c r="CJ1152" s="260">
        <f t="shared" si="365"/>
        <v>0</v>
      </c>
      <c r="CK1152" s="260">
        <f t="shared" si="365"/>
        <v>0</v>
      </c>
      <c r="CL1152" s="260">
        <f t="shared" si="365"/>
        <v>0</v>
      </c>
      <c r="CP1152" s="274"/>
      <c r="CQ1152" s="273"/>
      <c r="CR1152" s="273"/>
      <c r="CS1152" s="278">
        <f>CL1152+CL1153-CL1154</f>
        <v>0</v>
      </c>
      <c r="CT1152" s="260">
        <f>CS1152+CS1153-CS1154</f>
        <v>0</v>
      </c>
      <c r="CU1152" s="260">
        <f t="shared" ref="CU1152:DD1152" si="366">CT1152+CT1153-CT1154</f>
        <v>0</v>
      </c>
      <c r="CV1152" s="260">
        <f t="shared" si="366"/>
        <v>0</v>
      </c>
      <c r="CW1152" s="260">
        <f t="shared" si="366"/>
        <v>0</v>
      </c>
      <c r="CX1152" s="260">
        <f t="shared" si="366"/>
        <v>0</v>
      </c>
      <c r="CY1152" s="260">
        <f t="shared" si="366"/>
        <v>0</v>
      </c>
      <c r="CZ1152" s="260">
        <f t="shared" si="366"/>
        <v>0</v>
      </c>
      <c r="DA1152" s="260">
        <f t="shared" si="366"/>
        <v>0</v>
      </c>
      <c r="DB1152" s="260">
        <f t="shared" si="366"/>
        <v>0</v>
      </c>
      <c r="DC1152" s="260">
        <f t="shared" si="366"/>
        <v>0</v>
      </c>
      <c r="DD1152" s="260">
        <f t="shared" si="366"/>
        <v>0</v>
      </c>
    </row>
    <row r="1153" spans="1:109" ht="13" hidden="1" outlineLevel="2" x14ac:dyDescent="0.3">
      <c r="A1153" s="258"/>
      <c r="B1153" s="153"/>
      <c r="C1153" s="274"/>
      <c r="D1153" s="273"/>
      <c r="E1153" s="153" t="s">
        <v>351</v>
      </c>
      <c r="F1153" s="279">
        <v>0</v>
      </c>
      <c r="G1153" s="279">
        <v>0</v>
      </c>
      <c r="H1153" s="279">
        <v>0</v>
      </c>
      <c r="I1153" s="279">
        <v>0</v>
      </c>
      <c r="J1153" s="279">
        <v>0</v>
      </c>
      <c r="K1153" s="279">
        <v>0</v>
      </c>
      <c r="L1153" s="279">
        <v>0</v>
      </c>
      <c r="M1153" s="279">
        <v>0</v>
      </c>
      <c r="N1153" s="279">
        <v>0</v>
      </c>
      <c r="O1153" s="279">
        <v>0</v>
      </c>
      <c r="P1153" s="279">
        <v>0</v>
      </c>
      <c r="Q1153" s="279">
        <v>0</v>
      </c>
      <c r="R1153" s="260"/>
      <c r="S1153" s="280">
        <f>SUM(F1153:Q1153)</f>
        <v>0</v>
      </c>
      <c r="V1153" s="274"/>
      <c r="W1153" s="273"/>
      <c r="X1153" s="273"/>
      <c r="Y1153" s="279">
        <v>0</v>
      </c>
      <c r="Z1153" s="279">
        <v>0</v>
      </c>
      <c r="AA1153" s="279">
        <v>0</v>
      </c>
      <c r="AB1153" s="279">
        <v>0</v>
      </c>
      <c r="AC1153" s="279">
        <v>0</v>
      </c>
      <c r="AD1153" s="279">
        <v>0</v>
      </c>
      <c r="AE1153" s="279">
        <v>0</v>
      </c>
      <c r="AF1153" s="279">
        <v>0</v>
      </c>
      <c r="AG1153" s="279">
        <v>0</v>
      </c>
      <c r="AH1153" s="279">
        <v>0</v>
      </c>
      <c r="AI1153" s="279">
        <v>0</v>
      </c>
      <c r="AJ1153" s="279">
        <v>0</v>
      </c>
      <c r="AK1153" s="281">
        <f>SUM(Y1153:AJ1153)</f>
        <v>0</v>
      </c>
      <c r="AN1153" s="274"/>
      <c r="AO1153" s="273"/>
      <c r="AP1153" s="273"/>
      <c r="AQ1153" s="279">
        <v>0</v>
      </c>
      <c r="AR1153" s="279">
        <v>0</v>
      </c>
      <c r="AS1153" s="279">
        <v>0</v>
      </c>
      <c r="AT1153" s="279">
        <v>0</v>
      </c>
      <c r="AU1153" s="279">
        <v>0</v>
      </c>
      <c r="AV1153" s="279">
        <v>0</v>
      </c>
      <c r="AW1153" s="279">
        <v>0</v>
      </c>
      <c r="AX1153" s="279">
        <v>0</v>
      </c>
      <c r="AY1153" s="279">
        <v>0</v>
      </c>
      <c r="AZ1153" s="279">
        <v>0</v>
      </c>
      <c r="BA1153" s="279">
        <v>0</v>
      </c>
      <c r="BB1153" s="279">
        <v>0</v>
      </c>
      <c r="BC1153" s="281">
        <f>SUM(AQ1153:BB1153)</f>
        <v>0</v>
      </c>
      <c r="BF1153" s="274"/>
      <c r="BG1153" s="273"/>
      <c r="BH1153" s="273"/>
      <c r="BI1153" s="279">
        <v>0</v>
      </c>
      <c r="BJ1153" s="279">
        <v>0</v>
      </c>
      <c r="BK1153" s="279">
        <v>0</v>
      </c>
      <c r="BL1153" s="279">
        <v>0</v>
      </c>
      <c r="BM1153" s="279">
        <v>0</v>
      </c>
      <c r="BN1153" s="279">
        <v>0</v>
      </c>
      <c r="BO1153" s="279">
        <v>0</v>
      </c>
      <c r="BP1153" s="279">
        <v>0</v>
      </c>
      <c r="BQ1153" s="279">
        <v>0</v>
      </c>
      <c r="BR1153" s="279">
        <v>0</v>
      </c>
      <c r="BS1153" s="279">
        <v>0</v>
      </c>
      <c r="BT1153" s="279">
        <v>0</v>
      </c>
      <c r="BU1153" s="281">
        <f>SUM(BI1153:BT1153)</f>
        <v>0</v>
      </c>
      <c r="BX1153" s="274"/>
      <c r="BY1153" s="273"/>
      <c r="BZ1153" s="273"/>
      <c r="CA1153" s="279">
        <v>0</v>
      </c>
      <c r="CB1153" s="279">
        <v>0</v>
      </c>
      <c r="CC1153" s="279">
        <v>0</v>
      </c>
      <c r="CD1153" s="279">
        <v>0</v>
      </c>
      <c r="CE1153" s="279">
        <v>0</v>
      </c>
      <c r="CF1153" s="279">
        <v>0</v>
      </c>
      <c r="CG1153" s="279">
        <v>0</v>
      </c>
      <c r="CH1153" s="279">
        <v>0</v>
      </c>
      <c r="CI1153" s="279">
        <v>0</v>
      </c>
      <c r="CJ1153" s="279">
        <v>0</v>
      </c>
      <c r="CK1153" s="279">
        <v>0</v>
      </c>
      <c r="CL1153" s="279">
        <v>0</v>
      </c>
      <c r="CM1153" s="281">
        <f>SUM(CA1153:CL1153)</f>
        <v>0</v>
      </c>
      <c r="CP1153" s="274"/>
      <c r="CQ1153" s="273"/>
      <c r="CR1153" s="273"/>
      <c r="CS1153" s="279">
        <v>0</v>
      </c>
      <c r="CT1153" s="279">
        <v>0</v>
      </c>
      <c r="CU1153" s="279">
        <v>0</v>
      </c>
      <c r="CV1153" s="279">
        <v>0</v>
      </c>
      <c r="CW1153" s="279">
        <v>0</v>
      </c>
      <c r="CX1153" s="279">
        <v>0</v>
      </c>
      <c r="CY1153" s="279">
        <v>0</v>
      </c>
      <c r="CZ1153" s="279">
        <v>0</v>
      </c>
      <c r="DA1153" s="279">
        <v>0</v>
      </c>
      <c r="DB1153" s="279">
        <v>0</v>
      </c>
      <c r="DC1153" s="279">
        <v>0</v>
      </c>
      <c r="DD1153" s="279">
        <v>0</v>
      </c>
      <c r="DE1153" s="281">
        <f>SUM(CS1153:DD1153)</f>
        <v>0</v>
      </c>
    </row>
    <row r="1154" spans="1:109" ht="13" hidden="1" outlineLevel="2" x14ac:dyDescent="0.3">
      <c r="A1154" s="258"/>
      <c r="B1154" s="153"/>
      <c r="C1154" s="274"/>
      <c r="D1154" s="273"/>
      <c r="E1154" s="153" t="s">
        <v>352</v>
      </c>
      <c r="F1154" s="279">
        <v>0</v>
      </c>
      <c r="G1154" s="279">
        <v>0</v>
      </c>
      <c r="H1154" s="279">
        <v>0</v>
      </c>
      <c r="I1154" s="279">
        <v>0</v>
      </c>
      <c r="J1154" s="279">
        <v>0</v>
      </c>
      <c r="K1154" s="279">
        <v>0</v>
      </c>
      <c r="L1154" s="279">
        <v>0</v>
      </c>
      <c r="M1154" s="279">
        <v>0</v>
      </c>
      <c r="N1154" s="279">
        <v>0</v>
      </c>
      <c r="O1154" s="279">
        <v>0</v>
      </c>
      <c r="P1154" s="279">
        <v>0</v>
      </c>
      <c r="Q1154" s="279">
        <v>0</v>
      </c>
      <c r="R1154" s="260"/>
      <c r="S1154" s="280">
        <f>SUM(F1154:Q1154)</f>
        <v>0</v>
      </c>
      <c r="V1154" s="274"/>
      <c r="W1154" s="273"/>
      <c r="X1154" s="273"/>
      <c r="Y1154" s="279">
        <v>0</v>
      </c>
      <c r="Z1154" s="279">
        <v>0</v>
      </c>
      <c r="AA1154" s="279">
        <v>0</v>
      </c>
      <c r="AB1154" s="279">
        <v>0</v>
      </c>
      <c r="AC1154" s="279">
        <v>0</v>
      </c>
      <c r="AD1154" s="279">
        <v>0</v>
      </c>
      <c r="AE1154" s="279">
        <v>0</v>
      </c>
      <c r="AF1154" s="279">
        <v>0</v>
      </c>
      <c r="AG1154" s="279">
        <v>0</v>
      </c>
      <c r="AH1154" s="279">
        <v>0</v>
      </c>
      <c r="AI1154" s="279">
        <v>0</v>
      </c>
      <c r="AJ1154" s="279">
        <v>0</v>
      </c>
      <c r="AK1154" s="281">
        <f>SUM(Y1154:AJ1154)</f>
        <v>0</v>
      </c>
      <c r="AN1154" s="274"/>
      <c r="AO1154" s="273"/>
      <c r="AP1154" s="273"/>
      <c r="AQ1154" s="279">
        <v>0</v>
      </c>
      <c r="AR1154" s="279">
        <v>0</v>
      </c>
      <c r="AS1154" s="279">
        <v>0</v>
      </c>
      <c r="AT1154" s="279">
        <v>0</v>
      </c>
      <c r="AU1154" s="279">
        <v>0</v>
      </c>
      <c r="AV1154" s="279">
        <v>0</v>
      </c>
      <c r="AW1154" s="279">
        <v>0</v>
      </c>
      <c r="AX1154" s="279">
        <v>0</v>
      </c>
      <c r="AY1154" s="279">
        <v>0</v>
      </c>
      <c r="AZ1154" s="279">
        <v>0</v>
      </c>
      <c r="BA1154" s="279">
        <v>0</v>
      </c>
      <c r="BB1154" s="279">
        <v>0</v>
      </c>
      <c r="BC1154" s="281">
        <f>SUM(AQ1154:BB1154)</f>
        <v>0</v>
      </c>
      <c r="BF1154" s="274"/>
      <c r="BG1154" s="273"/>
      <c r="BH1154" s="273"/>
      <c r="BI1154" s="279">
        <v>0</v>
      </c>
      <c r="BJ1154" s="279">
        <v>0</v>
      </c>
      <c r="BK1154" s="279">
        <v>0</v>
      </c>
      <c r="BL1154" s="279">
        <v>0</v>
      </c>
      <c r="BM1154" s="279">
        <v>0</v>
      </c>
      <c r="BN1154" s="279">
        <v>0</v>
      </c>
      <c r="BO1154" s="279">
        <v>0</v>
      </c>
      <c r="BP1154" s="279">
        <v>0</v>
      </c>
      <c r="BQ1154" s="279">
        <v>0</v>
      </c>
      <c r="BR1154" s="279">
        <v>0</v>
      </c>
      <c r="BS1154" s="279">
        <v>0</v>
      </c>
      <c r="BT1154" s="279">
        <v>0</v>
      </c>
      <c r="BU1154" s="281">
        <f>SUM(BI1154:BT1154)</f>
        <v>0</v>
      </c>
      <c r="BX1154" s="274"/>
      <c r="BY1154" s="273"/>
      <c r="BZ1154" s="273"/>
      <c r="CA1154" s="279">
        <v>0</v>
      </c>
      <c r="CB1154" s="279">
        <v>0</v>
      </c>
      <c r="CC1154" s="279">
        <v>0</v>
      </c>
      <c r="CD1154" s="279">
        <v>0</v>
      </c>
      <c r="CE1154" s="279">
        <v>0</v>
      </c>
      <c r="CF1154" s="279">
        <v>0</v>
      </c>
      <c r="CG1154" s="279">
        <v>0</v>
      </c>
      <c r="CH1154" s="279">
        <v>0</v>
      </c>
      <c r="CI1154" s="279">
        <v>0</v>
      </c>
      <c r="CJ1154" s="279">
        <v>0</v>
      </c>
      <c r="CK1154" s="279">
        <v>0</v>
      </c>
      <c r="CL1154" s="279">
        <v>0</v>
      </c>
      <c r="CM1154" s="281">
        <f>SUM(CA1154:CL1154)</f>
        <v>0</v>
      </c>
      <c r="CP1154" s="274"/>
      <c r="CQ1154" s="273"/>
      <c r="CR1154" s="273"/>
      <c r="CS1154" s="279">
        <v>0</v>
      </c>
      <c r="CT1154" s="279">
        <v>0</v>
      </c>
      <c r="CU1154" s="279">
        <v>0</v>
      </c>
      <c r="CV1154" s="279">
        <v>0</v>
      </c>
      <c r="CW1154" s="279">
        <v>0</v>
      </c>
      <c r="CX1154" s="279">
        <v>0</v>
      </c>
      <c r="CY1154" s="279">
        <v>0</v>
      </c>
      <c r="CZ1154" s="279">
        <v>0</v>
      </c>
      <c r="DA1154" s="279">
        <v>0</v>
      </c>
      <c r="DB1154" s="279">
        <v>0</v>
      </c>
      <c r="DC1154" s="279">
        <v>0</v>
      </c>
      <c r="DD1154" s="279">
        <v>0</v>
      </c>
      <c r="DE1154" s="281">
        <f>SUM(CS1154:DD1154)</f>
        <v>0</v>
      </c>
    </row>
    <row r="1155" spans="1:109" ht="13" hidden="1" outlineLevel="2" x14ac:dyDescent="0.3">
      <c r="A1155" s="258"/>
      <c r="B1155" s="153"/>
      <c r="C1155" s="274"/>
      <c r="D1155" s="273"/>
      <c r="E1155" s="153" t="s">
        <v>353</v>
      </c>
      <c r="F1155" s="282">
        <f>+(F1152*'CASH FLOW-MSA-SA'!$C1151)/360*31</f>
        <v>0</v>
      </c>
      <c r="G1155" s="282">
        <f>+(G1152*'CASH FLOW-MSA-SA'!$C1151)/360*31</f>
        <v>0</v>
      </c>
      <c r="H1155" s="282">
        <f>+(H1152*'CASH FLOW-MSA-SA'!$C1151)/360*31</f>
        <v>0</v>
      </c>
      <c r="I1155" s="282">
        <f>+(I1152*'CASH FLOW-MSA-SA'!$C1151)/360*31</f>
        <v>0</v>
      </c>
      <c r="J1155" s="282">
        <f>+(J1152*'CASH FLOW-MSA-SA'!$C1151)/360*31</f>
        <v>0</v>
      </c>
      <c r="K1155" s="282">
        <f>+(K1152*'CASH FLOW-MSA-SA'!$C1151)/360*31</f>
        <v>0</v>
      </c>
      <c r="L1155" s="282">
        <f>+(L1152*'CASH FLOW-MSA-SA'!$C1151)/360*31</f>
        <v>0</v>
      </c>
      <c r="M1155" s="282">
        <f>+(M1152*'CASH FLOW-MSA-SA'!$C1151)/360*31</f>
        <v>0</v>
      </c>
      <c r="N1155" s="282">
        <f>+(N1152*'CASH FLOW-MSA-SA'!$C1151)/360*31</f>
        <v>0</v>
      </c>
      <c r="O1155" s="282">
        <f>+(O1152*'CASH FLOW-MSA-SA'!$C1151)/360*31</f>
        <v>0</v>
      </c>
      <c r="P1155" s="282">
        <f>+(P1152*'CASH FLOW-MSA-SA'!$C1151)/360*31</f>
        <v>0</v>
      </c>
      <c r="Q1155" s="282">
        <f>+(Q1152*'CASH FLOW-MSA-SA'!$C1151)/360*31</f>
        <v>0</v>
      </c>
      <c r="R1155" s="260"/>
      <c r="S1155" s="282">
        <f>SUM(F1155:Q1155)</f>
        <v>0</v>
      </c>
      <c r="V1155" s="274"/>
      <c r="W1155" s="273"/>
      <c r="X1155" s="273"/>
      <c r="Y1155" s="282">
        <f>+(Y1152*'CASH FLOW-MSA-SA'!$C1151)/360*31</f>
        <v>0</v>
      </c>
      <c r="Z1155" s="282">
        <f>+(Z1152*'CASH FLOW-MSA-SA'!$C1151)/360*31</f>
        <v>0</v>
      </c>
      <c r="AA1155" s="282">
        <f>+(AA1152*'CASH FLOW-MSA-SA'!$C1151)/360*31</f>
        <v>0</v>
      </c>
      <c r="AB1155" s="282">
        <f>+(AB1152*'CASH FLOW-MSA-SA'!$C1151)/360*31</f>
        <v>0</v>
      </c>
      <c r="AC1155" s="282">
        <f>+(AC1152*'CASH FLOW-MSA-SA'!$C1151)/360*31</f>
        <v>0</v>
      </c>
      <c r="AD1155" s="282">
        <f>+(AD1152*'CASH FLOW-MSA-SA'!$C1151)/360*31</f>
        <v>0</v>
      </c>
      <c r="AE1155" s="282">
        <f>+(AE1152*'CASH FLOW-MSA-SA'!$C1151)/360*31</f>
        <v>0</v>
      </c>
      <c r="AF1155" s="282">
        <f>+(AF1152*'CASH FLOW-MSA-SA'!$C1151)/360*31</f>
        <v>0</v>
      </c>
      <c r="AG1155" s="282">
        <f>+(AG1152*'CASH FLOW-MSA-SA'!$C1151)/360*31</f>
        <v>0</v>
      </c>
      <c r="AH1155" s="282">
        <f>+(AH1152*'CASH FLOW-MSA-SA'!$C1151)/360*31</f>
        <v>0</v>
      </c>
      <c r="AI1155" s="282">
        <f>+(AI1152*'CASH FLOW-MSA-SA'!$C1151)/360*31</f>
        <v>0</v>
      </c>
      <c r="AJ1155" s="282">
        <f>+(AJ1152*'CASH FLOW-MSA-SA'!$C1151)/360*31</f>
        <v>0</v>
      </c>
      <c r="AK1155" s="282">
        <f>SUM(Y1155:AJ1155)</f>
        <v>0</v>
      </c>
      <c r="AN1155" s="274"/>
      <c r="AO1155" s="273"/>
      <c r="AP1155" s="273"/>
      <c r="AQ1155" s="282">
        <f>+(AQ1152*'CASH FLOW-MSA-SA'!$C1151)/360*31</f>
        <v>0</v>
      </c>
      <c r="AR1155" s="282">
        <f>+(AR1152*'CASH FLOW-MSA-SA'!$C1151)/360*31</f>
        <v>0</v>
      </c>
      <c r="AS1155" s="282">
        <f>+(AS1152*'CASH FLOW-MSA-SA'!$C1151)/360*31</f>
        <v>0</v>
      </c>
      <c r="AT1155" s="282">
        <f>+(AT1152*'CASH FLOW-MSA-SA'!$C1151)/360*31</f>
        <v>0</v>
      </c>
      <c r="AU1155" s="282">
        <f>+(AU1152*'CASH FLOW-MSA-SA'!$C1151)/360*31</f>
        <v>0</v>
      </c>
      <c r="AV1155" s="282">
        <f>+(AV1152*'CASH FLOW-MSA-SA'!$C1151)/360*31</f>
        <v>0</v>
      </c>
      <c r="AW1155" s="282">
        <f>+(AW1152*'CASH FLOW-MSA-SA'!$C1151)/360*31</f>
        <v>0</v>
      </c>
      <c r="AX1155" s="282">
        <f>+(AX1152*'CASH FLOW-MSA-SA'!$C1151)/360*31</f>
        <v>0</v>
      </c>
      <c r="AY1155" s="282">
        <f>+(AY1152*'CASH FLOW-MSA-SA'!$C1151)/360*31</f>
        <v>0</v>
      </c>
      <c r="AZ1155" s="282">
        <f>+(AZ1152*'CASH FLOW-MSA-SA'!$C1151)/360*31</f>
        <v>0</v>
      </c>
      <c r="BA1155" s="282">
        <f>+(BA1152*'CASH FLOW-MSA-SA'!$C1151)/360*31</f>
        <v>0</v>
      </c>
      <c r="BB1155" s="282">
        <f>+(BB1152*'CASH FLOW-MSA-SA'!$C1151)/360*31</f>
        <v>0</v>
      </c>
      <c r="BC1155" s="282">
        <f>SUM(AQ1155:BB1155)</f>
        <v>0</v>
      </c>
      <c r="BF1155" s="274"/>
      <c r="BG1155" s="273"/>
      <c r="BH1155" s="273"/>
      <c r="BI1155" s="282">
        <f>+(BI1152*'CASH FLOW-MSA-SA'!$C1151)/360*31</f>
        <v>0</v>
      </c>
      <c r="BJ1155" s="282">
        <f>+(BJ1152*'CASH FLOW-MSA-SA'!$C1151)/360*31</f>
        <v>0</v>
      </c>
      <c r="BK1155" s="282">
        <f>+(BK1152*'CASH FLOW-MSA-SA'!$C1151)/360*31</f>
        <v>0</v>
      </c>
      <c r="BL1155" s="282">
        <f>+(BL1152*'CASH FLOW-MSA-SA'!$C1151)/360*31</f>
        <v>0</v>
      </c>
      <c r="BM1155" s="282">
        <f>+(BM1152*'CASH FLOW-MSA-SA'!$C1151)/360*31</f>
        <v>0</v>
      </c>
      <c r="BN1155" s="282">
        <f>+(BN1152*'CASH FLOW-MSA-SA'!$C1151)/360*31</f>
        <v>0</v>
      </c>
      <c r="BO1155" s="282">
        <f>+(BO1152*'CASH FLOW-MSA-SA'!$C1151)/360*31</f>
        <v>0</v>
      </c>
      <c r="BP1155" s="282">
        <f>+(BP1152*'CASH FLOW-MSA-SA'!$C1151)/360*31</f>
        <v>0</v>
      </c>
      <c r="BQ1155" s="282">
        <f>+(BQ1152*'CASH FLOW-MSA-SA'!$C1151)/360*31</f>
        <v>0</v>
      </c>
      <c r="BR1155" s="282">
        <f>+(BR1152*'CASH FLOW-MSA-SA'!$C1151)/360*31</f>
        <v>0</v>
      </c>
      <c r="BS1155" s="282">
        <f>+(BS1152*'CASH FLOW-MSA-SA'!$C1151)/360*31</f>
        <v>0</v>
      </c>
      <c r="BT1155" s="282">
        <f>+(BT1152*'CASH FLOW-MSA-SA'!$C1151)/360*31</f>
        <v>0</v>
      </c>
      <c r="BU1155" s="282">
        <f>SUM(BI1155:BT1155)</f>
        <v>0</v>
      </c>
      <c r="BX1155" s="274"/>
      <c r="BY1155" s="273"/>
      <c r="BZ1155" s="273"/>
      <c r="CA1155" s="282">
        <f>+(CA1152*'CASH FLOW-MSA-SA'!$C1151)/360*31</f>
        <v>0</v>
      </c>
      <c r="CB1155" s="282">
        <f>+(CB1152*'CASH FLOW-MSA-SA'!$C1151)/360*31</f>
        <v>0</v>
      </c>
      <c r="CC1155" s="282">
        <f>+(CC1152*'CASH FLOW-MSA-SA'!$C1151)/360*31</f>
        <v>0</v>
      </c>
      <c r="CD1155" s="282">
        <f>+(CD1152*'CASH FLOW-MSA-SA'!$C1151)/360*31</f>
        <v>0</v>
      </c>
      <c r="CE1155" s="282">
        <f>+(CE1152*'CASH FLOW-MSA-SA'!$C1151)/360*31</f>
        <v>0</v>
      </c>
      <c r="CF1155" s="282">
        <f>+(CF1152*'CASH FLOW-MSA-SA'!$C1151)/360*31</f>
        <v>0</v>
      </c>
      <c r="CG1155" s="282">
        <f>+(CG1152*'CASH FLOW-MSA-SA'!$C1151)/360*31</f>
        <v>0</v>
      </c>
      <c r="CH1155" s="282">
        <f>+(CH1152*'CASH FLOW-MSA-SA'!$C1151)/360*31</f>
        <v>0</v>
      </c>
      <c r="CI1155" s="282">
        <f>+(CI1152*'CASH FLOW-MSA-SA'!$C1151)/360*31</f>
        <v>0</v>
      </c>
      <c r="CJ1155" s="282">
        <f>+(CJ1152*'CASH FLOW-MSA-SA'!$C1151)/360*31</f>
        <v>0</v>
      </c>
      <c r="CK1155" s="282">
        <f>+(CK1152*'CASH FLOW-MSA-SA'!$C1151)/360*31</f>
        <v>0</v>
      </c>
      <c r="CL1155" s="282">
        <f>+(CL1152*'CASH FLOW-MSA-SA'!$C1151)/360*31</f>
        <v>0</v>
      </c>
      <c r="CM1155" s="282">
        <f>SUM(CA1155:CL1155)</f>
        <v>0</v>
      </c>
      <c r="CP1155" s="274"/>
      <c r="CQ1155" s="273"/>
      <c r="CR1155" s="273"/>
      <c r="CS1155" s="282">
        <f>+(CS1152*'CASH FLOW-MSA-SA'!$C1151)/360*31</f>
        <v>0</v>
      </c>
      <c r="CT1155" s="282">
        <f>+(CT1152*'CASH FLOW-MSA-SA'!$C1151)/360*31</f>
        <v>0</v>
      </c>
      <c r="CU1155" s="282">
        <f>+(CU1152*'CASH FLOW-MSA-SA'!$C1151)/360*31</f>
        <v>0</v>
      </c>
      <c r="CV1155" s="282">
        <f>+(CV1152*'CASH FLOW-MSA-SA'!$C1151)/360*31</f>
        <v>0</v>
      </c>
      <c r="CW1155" s="282">
        <f>+(CW1152*'CASH FLOW-MSA-SA'!$C1151)/360*31</f>
        <v>0</v>
      </c>
      <c r="CX1155" s="282">
        <f>+(CX1152*'CASH FLOW-MSA-SA'!$C1151)/360*31</f>
        <v>0</v>
      </c>
      <c r="CY1155" s="282">
        <f>+(CY1152*'CASH FLOW-MSA-SA'!$C1151)/360*31</f>
        <v>0</v>
      </c>
      <c r="CZ1155" s="282">
        <f>+(CZ1152*'CASH FLOW-MSA-SA'!$C1151)/360*31</f>
        <v>0</v>
      </c>
      <c r="DA1155" s="282">
        <f>+(DA1152*'CASH FLOW-MSA-SA'!$C1151)/360*31</f>
        <v>0</v>
      </c>
      <c r="DB1155" s="282">
        <f>+(DB1152*'CASH FLOW-MSA-SA'!$C1151)/360*31</f>
        <v>0</v>
      </c>
      <c r="DC1155" s="282">
        <f>+(DC1152*'CASH FLOW-MSA-SA'!$C1151)/360*31</f>
        <v>0</v>
      </c>
      <c r="DD1155" s="282">
        <f>+(DD1152*'CASH FLOW-MSA-SA'!$C1151)/360*31</f>
        <v>0</v>
      </c>
      <c r="DE1155" s="282">
        <f>SUM(CS1155:DD1155)</f>
        <v>0</v>
      </c>
    </row>
    <row r="1156" spans="1:109" ht="13" hidden="1" outlineLevel="1" collapsed="1" x14ac:dyDescent="0.3">
      <c r="A1156" s="258"/>
      <c r="B1156" s="138"/>
      <c r="C1156" s="274"/>
      <c r="D1156" s="273"/>
      <c r="E1156" s="273"/>
      <c r="F1156" s="260"/>
      <c r="G1156" s="260"/>
      <c r="H1156" s="260"/>
      <c r="I1156" s="260"/>
      <c r="J1156" s="260"/>
      <c r="K1156" s="260"/>
      <c r="L1156" s="260"/>
      <c r="M1156" s="260"/>
      <c r="N1156" s="260"/>
      <c r="O1156" s="260"/>
      <c r="P1156" s="260"/>
      <c r="Q1156" s="260"/>
      <c r="R1156" s="260"/>
      <c r="S1156" s="260"/>
      <c r="V1156" s="274"/>
      <c r="W1156" s="273"/>
      <c r="X1156" s="273"/>
      <c r="Y1156" s="260"/>
      <c r="Z1156" s="260"/>
      <c r="AA1156" s="260"/>
      <c r="AB1156" s="260"/>
      <c r="AC1156" s="260"/>
      <c r="AD1156" s="260"/>
      <c r="AE1156" s="260"/>
      <c r="AF1156" s="260"/>
      <c r="AG1156" s="260"/>
      <c r="AH1156" s="260"/>
      <c r="AI1156" s="260"/>
      <c r="AJ1156" s="260"/>
      <c r="AK1156" s="260"/>
      <c r="AN1156" s="274"/>
      <c r="AO1156" s="273"/>
      <c r="AP1156" s="273"/>
      <c r="AQ1156" s="260"/>
      <c r="AR1156" s="260"/>
      <c r="AS1156" s="260"/>
      <c r="AT1156" s="260"/>
      <c r="AU1156" s="260"/>
      <c r="AV1156" s="260"/>
      <c r="AW1156" s="260"/>
      <c r="AX1156" s="260"/>
      <c r="AY1156" s="260"/>
      <c r="AZ1156" s="260"/>
      <c r="BA1156" s="260"/>
      <c r="BB1156" s="260"/>
      <c r="BC1156" s="260"/>
      <c r="BF1156" s="274"/>
      <c r="BG1156" s="273"/>
      <c r="BH1156" s="273"/>
      <c r="BI1156" s="260"/>
      <c r="BJ1156" s="260"/>
      <c r="BK1156" s="260"/>
      <c r="BL1156" s="260"/>
      <c r="BM1156" s="260"/>
      <c r="BN1156" s="260"/>
      <c r="BO1156" s="260"/>
      <c r="BP1156" s="260"/>
      <c r="BQ1156" s="260"/>
      <c r="BR1156" s="260"/>
      <c r="BS1156" s="260"/>
      <c r="BT1156" s="260"/>
      <c r="BU1156" s="260"/>
      <c r="BX1156" s="274"/>
      <c r="BY1156" s="273"/>
      <c r="BZ1156" s="273"/>
      <c r="CA1156" s="260"/>
      <c r="CB1156" s="260"/>
      <c r="CC1156" s="260"/>
      <c r="CD1156" s="260"/>
      <c r="CE1156" s="260"/>
      <c r="CF1156" s="260"/>
      <c r="CG1156" s="260"/>
      <c r="CH1156" s="260"/>
      <c r="CI1156" s="260"/>
      <c r="CJ1156" s="260"/>
      <c r="CK1156" s="260"/>
      <c r="CL1156" s="260"/>
      <c r="CM1156" s="260"/>
      <c r="CP1156" s="274"/>
      <c r="CQ1156" s="273"/>
      <c r="CR1156" s="273"/>
      <c r="CS1156" s="260"/>
      <c r="CT1156" s="260"/>
      <c r="CU1156" s="260"/>
      <c r="CV1156" s="260"/>
      <c r="CW1156" s="260"/>
      <c r="CX1156" s="260"/>
      <c r="CY1156" s="260"/>
      <c r="CZ1156" s="260"/>
      <c r="DA1156" s="260"/>
      <c r="DB1156" s="260"/>
      <c r="DC1156" s="260"/>
      <c r="DD1156" s="260"/>
      <c r="DE1156" s="260"/>
    </row>
    <row r="1157" spans="1:109" ht="13" outlineLevel="1" x14ac:dyDescent="0.3">
      <c r="A1157" s="258"/>
      <c r="B1157" s="292" t="s">
        <v>375</v>
      </c>
      <c r="C1157" s="274"/>
      <c r="D1157" s="273"/>
      <c r="E1157" s="273"/>
      <c r="F1157" s="260"/>
      <c r="G1157" s="260"/>
      <c r="H1157" s="260"/>
      <c r="I1157" s="260"/>
      <c r="J1157" s="260"/>
      <c r="K1157" s="260"/>
      <c r="L1157" s="260"/>
      <c r="M1157" s="260"/>
      <c r="N1157" s="260"/>
      <c r="O1157" s="260"/>
      <c r="P1157" s="260"/>
      <c r="Q1157" s="260"/>
      <c r="R1157" s="260"/>
      <c r="S1157" s="260"/>
      <c r="V1157" s="274"/>
      <c r="W1157" s="273"/>
      <c r="X1157" s="273"/>
      <c r="Y1157" s="260"/>
      <c r="Z1157" s="260"/>
      <c r="AA1157" s="260"/>
      <c r="AB1157" s="260"/>
      <c r="AC1157" s="260"/>
      <c r="AD1157" s="260"/>
      <c r="AE1157" s="260"/>
      <c r="AF1157" s="260"/>
      <c r="AG1157" s="260"/>
      <c r="AH1157" s="260"/>
      <c r="AI1157" s="260"/>
      <c r="AJ1157" s="260"/>
      <c r="AK1157" s="260"/>
      <c r="AN1157" s="274"/>
      <c r="AO1157" s="273"/>
      <c r="AP1157" s="273"/>
      <c r="AQ1157" s="260"/>
      <c r="AR1157" s="260"/>
      <c r="AS1157" s="260"/>
      <c r="AT1157" s="260"/>
      <c r="AU1157" s="260"/>
      <c r="AV1157" s="260"/>
      <c r="AW1157" s="260"/>
      <c r="AX1157" s="260"/>
      <c r="AY1157" s="260"/>
      <c r="AZ1157" s="260"/>
      <c r="BA1157" s="260"/>
      <c r="BB1157" s="260"/>
      <c r="BC1157" s="260"/>
      <c r="BF1157" s="274"/>
      <c r="BG1157" s="273"/>
      <c r="BH1157" s="273"/>
      <c r="BI1157" s="260"/>
      <c r="BJ1157" s="260"/>
      <c r="BK1157" s="260"/>
      <c r="BL1157" s="260"/>
      <c r="BM1157" s="260"/>
      <c r="BN1157" s="260"/>
      <c r="BO1157" s="260"/>
      <c r="BP1157" s="260"/>
      <c r="BQ1157" s="260"/>
      <c r="BR1157" s="260"/>
      <c r="BS1157" s="260"/>
      <c r="BT1157" s="260"/>
      <c r="BU1157" s="260"/>
      <c r="BX1157" s="274"/>
      <c r="BY1157" s="273"/>
      <c r="BZ1157" s="273"/>
      <c r="CA1157" s="260"/>
      <c r="CB1157" s="260"/>
      <c r="CC1157" s="260"/>
      <c r="CD1157" s="260"/>
      <c r="CE1157" s="260"/>
      <c r="CF1157" s="260"/>
      <c r="CG1157" s="260"/>
      <c r="CH1157" s="260"/>
      <c r="CI1157" s="260"/>
      <c r="CJ1157" s="260"/>
      <c r="CK1157" s="260"/>
      <c r="CL1157" s="260"/>
      <c r="CM1157" s="260"/>
      <c r="CP1157" s="274"/>
      <c r="CQ1157" s="273"/>
      <c r="CR1157" s="273"/>
      <c r="CS1157" s="260"/>
      <c r="CT1157" s="260"/>
      <c r="CU1157" s="260"/>
      <c r="CV1157" s="260"/>
      <c r="CW1157" s="260"/>
      <c r="CX1157" s="260"/>
      <c r="CY1157" s="260"/>
      <c r="CZ1157" s="260"/>
      <c r="DA1157" s="260"/>
      <c r="DB1157" s="260"/>
      <c r="DC1157" s="260"/>
      <c r="DD1157" s="260"/>
      <c r="DE1157" s="260"/>
    </row>
    <row r="1158" spans="1:109" ht="13" outlineLevel="2" x14ac:dyDescent="0.3">
      <c r="A1158" s="258"/>
      <c r="B1158" s="153" t="s">
        <v>346</v>
      </c>
      <c r="C1158" s="272">
        <f>697979.59*0+708720</f>
        <v>708720</v>
      </c>
      <c r="D1158" s="273"/>
      <c r="E1158" s="273"/>
      <c r="F1158" s="260"/>
      <c r="G1158" s="260"/>
      <c r="H1158" s="260"/>
      <c r="I1158" s="260"/>
      <c r="J1158" s="260"/>
      <c r="K1158" s="260"/>
      <c r="L1158" s="260"/>
      <c r="M1158" s="260"/>
      <c r="N1158" s="260"/>
      <c r="O1158" s="260"/>
      <c r="P1158" s="260"/>
      <c r="Q1158" s="260"/>
      <c r="R1158" s="260"/>
      <c r="S1158" s="260"/>
      <c r="V1158" s="274"/>
      <c r="W1158" s="273"/>
      <c r="X1158" s="273"/>
      <c r="Y1158" s="260"/>
      <c r="Z1158" s="260"/>
      <c r="AA1158" s="260"/>
      <c r="AB1158" s="260"/>
      <c r="AC1158" s="260"/>
      <c r="AD1158" s="260"/>
      <c r="AE1158" s="260"/>
      <c r="AF1158" s="260"/>
      <c r="AG1158" s="260"/>
      <c r="AH1158" s="260"/>
      <c r="AI1158" s="260"/>
      <c r="AJ1158" s="260"/>
      <c r="AK1158" s="260"/>
      <c r="AN1158" s="274"/>
      <c r="AO1158" s="273"/>
      <c r="AP1158" s="273"/>
      <c r="AQ1158" s="260"/>
      <c r="AR1158" s="260"/>
      <c r="AS1158" s="260"/>
      <c r="AT1158" s="260"/>
      <c r="AU1158" s="260"/>
      <c r="AV1158" s="260"/>
      <c r="AW1158" s="260"/>
      <c r="AX1158" s="260"/>
      <c r="AY1158" s="260"/>
      <c r="AZ1158" s="260"/>
      <c r="BA1158" s="260"/>
      <c r="BB1158" s="260"/>
      <c r="BC1158" s="260"/>
      <c r="BF1158" s="274"/>
      <c r="BG1158" s="273"/>
      <c r="BH1158" s="273"/>
      <c r="BI1158" s="260"/>
      <c r="BJ1158" s="260"/>
      <c r="BK1158" s="260"/>
      <c r="BL1158" s="260"/>
      <c r="BM1158" s="260"/>
      <c r="BN1158" s="260"/>
      <c r="BO1158" s="260"/>
      <c r="BP1158" s="260"/>
      <c r="BQ1158" s="260"/>
      <c r="BR1158" s="260"/>
      <c r="BS1158" s="260"/>
      <c r="BT1158" s="260"/>
      <c r="BU1158" s="260"/>
      <c r="BX1158" s="274"/>
      <c r="BY1158" s="273"/>
      <c r="BZ1158" s="273"/>
      <c r="CA1158" s="260"/>
      <c r="CB1158" s="260"/>
      <c r="CC1158" s="260"/>
      <c r="CD1158" s="260"/>
      <c r="CE1158" s="260"/>
      <c r="CF1158" s="260"/>
      <c r="CG1158" s="260"/>
      <c r="CH1158" s="260"/>
      <c r="CI1158" s="260"/>
      <c r="CJ1158" s="260"/>
      <c r="CK1158" s="260"/>
      <c r="CL1158" s="260"/>
      <c r="CM1158" s="260"/>
      <c r="CP1158" s="274"/>
      <c r="CQ1158" s="273"/>
      <c r="CR1158" s="273"/>
      <c r="CS1158" s="260"/>
      <c r="CT1158" s="260"/>
      <c r="CU1158" s="260"/>
      <c r="CV1158" s="260"/>
      <c r="CW1158" s="260"/>
      <c r="CX1158" s="260"/>
      <c r="CY1158" s="260"/>
      <c r="CZ1158" s="260"/>
      <c r="DA1158" s="260"/>
      <c r="DB1158" s="260"/>
      <c r="DC1158" s="260"/>
      <c r="DD1158" s="260"/>
      <c r="DE1158" s="260"/>
    </row>
    <row r="1159" spans="1:109" ht="13" outlineLevel="2" x14ac:dyDescent="0.3">
      <c r="A1159" s="258"/>
      <c r="B1159" s="275" t="s">
        <v>354</v>
      </c>
      <c r="C1159" s="272" t="s">
        <v>355</v>
      </c>
      <c r="D1159" s="273"/>
      <c r="E1159" s="273"/>
      <c r="F1159" s="260"/>
      <c r="G1159" s="260"/>
      <c r="H1159" s="260"/>
      <c r="I1159" s="260"/>
      <c r="J1159" s="260"/>
      <c r="K1159" s="260"/>
      <c r="L1159" s="260"/>
      <c r="M1159" s="260"/>
      <c r="N1159" s="260"/>
      <c r="O1159" s="260"/>
      <c r="P1159" s="260"/>
      <c r="Q1159" s="260"/>
      <c r="R1159" s="260"/>
      <c r="S1159" s="260"/>
      <c r="V1159" s="274"/>
      <c r="W1159" s="273"/>
      <c r="X1159" s="273"/>
      <c r="Y1159" s="260"/>
      <c r="Z1159" s="260"/>
      <c r="AA1159" s="260"/>
      <c r="AB1159" s="260"/>
      <c r="AC1159" s="260"/>
      <c r="AD1159" s="260"/>
      <c r="AE1159" s="260"/>
      <c r="AF1159" s="260"/>
      <c r="AG1159" s="260"/>
      <c r="AH1159" s="260"/>
      <c r="AI1159" s="260"/>
      <c r="AJ1159" s="260"/>
      <c r="AK1159" s="260"/>
      <c r="AN1159" s="274"/>
      <c r="AO1159" s="273"/>
      <c r="AP1159" s="273"/>
      <c r="AQ1159" s="260"/>
      <c r="AR1159" s="260"/>
      <c r="AS1159" s="260"/>
      <c r="AT1159" s="260"/>
      <c r="AU1159" s="260"/>
      <c r="AV1159" s="260"/>
      <c r="AW1159" s="260"/>
      <c r="AX1159" s="260"/>
      <c r="AY1159" s="260"/>
      <c r="AZ1159" s="260"/>
      <c r="BA1159" s="260"/>
      <c r="BB1159" s="260"/>
      <c r="BC1159" s="260"/>
      <c r="BF1159" s="274"/>
      <c r="BG1159" s="273"/>
      <c r="BH1159" s="273"/>
      <c r="BI1159" s="260"/>
      <c r="BJ1159" s="260"/>
      <c r="BK1159" s="260"/>
      <c r="BL1159" s="260"/>
      <c r="BM1159" s="260"/>
      <c r="BN1159" s="260"/>
      <c r="BO1159" s="260"/>
      <c r="BP1159" s="260"/>
      <c r="BQ1159" s="260"/>
      <c r="BR1159" s="260"/>
      <c r="BS1159" s="260"/>
      <c r="BT1159" s="260"/>
      <c r="BU1159" s="260"/>
      <c r="BX1159" s="274"/>
      <c r="BY1159" s="273"/>
      <c r="BZ1159" s="273"/>
      <c r="CA1159" s="260"/>
      <c r="CB1159" s="260"/>
      <c r="CC1159" s="260"/>
      <c r="CD1159" s="260"/>
      <c r="CE1159" s="260"/>
      <c r="CF1159" s="260"/>
      <c r="CG1159" s="260"/>
      <c r="CH1159" s="260"/>
      <c r="CI1159" s="260"/>
      <c r="CJ1159" s="260"/>
      <c r="CK1159" s="260"/>
      <c r="CL1159" s="260"/>
      <c r="CM1159" s="260"/>
      <c r="CP1159" s="274"/>
      <c r="CQ1159" s="273"/>
      <c r="CR1159" s="273"/>
      <c r="CS1159" s="260"/>
      <c r="CT1159" s="260"/>
      <c r="CU1159" s="260"/>
      <c r="CV1159" s="260"/>
      <c r="CW1159" s="260"/>
      <c r="CX1159" s="260"/>
      <c r="CY1159" s="260"/>
      <c r="CZ1159" s="260"/>
      <c r="DA1159" s="260"/>
      <c r="DB1159" s="260"/>
      <c r="DC1159" s="260"/>
      <c r="DD1159" s="260"/>
      <c r="DE1159" s="260"/>
    </row>
    <row r="1160" spans="1:109" ht="13" outlineLevel="2" x14ac:dyDescent="0.3">
      <c r="A1160" s="258"/>
      <c r="B1160" s="153" t="s">
        <v>349</v>
      </c>
      <c r="C1160" s="276">
        <v>0</v>
      </c>
      <c r="D1160" s="273"/>
      <c r="E1160" s="273"/>
      <c r="F1160" s="260"/>
      <c r="G1160" s="260"/>
      <c r="H1160" s="260"/>
      <c r="I1160" s="260"/>
      <c r="J1160" s="260"/>
      <c r="K1160" s="260"/>
      <c r="L1160" s="260"/>
      <c r="M1160" s="260"/>
      <c r="N1160" s="260"/>
      <c r="O1160" s="260"/>
      <c r="P1160" s="260"/>
      <c r="Q1160" s="260"/>
      <c r="R1160" s="260"/>
      <c r="S1160" s="260"/>
      <c r="V1160" s="277"/>
      <c r="W1160" s="273"/>
      <c r="X1160" s="273"/>
      <c r="Y1160" s="260"/>
      <c r="Z1160" s="260"/>
      <c r="AA1160" s="260"/>
      <c r="AB1160" s="260"/>
      <c r="AC1160" s="260"/>
      <c r="AD1160" s="260"/>
      <c r="AE1160" s="260"/>
      <c r="AF1160" s="260"/>
      <c r="AG1160" s="260"/>
      <c r="AH1160" s="260"/>
      <c r="AI1160" s="260"/>
      <c r="AJ1160" s="260"/>
      <c r="AK1160" s="260"/>
      <c r="AN1160" s="277"/>
      <c r="AO1160" s="273"/>
      <c r="AP1160" s="273"/>
      <c r="AQ1160" s="260"/>
      <c r="AR1160" s="260"/>
      <c r="AS1160" s="260"/>
      <c r="AT1160" s="260"/>
      <c r="AU1160" s="260"/>
      <c r="AV1160" s="260"/>
      <c r="AW1160" s="260"/>
      <c r="AX1160" s="260"/>
      <c r="AY1160" s="260"/>
      <c r="AZ1160" s="260"/>
      <c r="BA1160" s="260"/>
      <c r="BB1160" s="260"/>
      <c r="BC1160" s="260"/>
      <c r="BF1160" s="277"/>
      <c r="BG1160" s="273"/>
      <c r="BH1160" s="273"/>
      <c r="BI1160" s="260"/>
      <c r="BJ1160" s="260"/>
      <c r="BK1160" s="260"/>
      <c r="BL1160" s="260"/>
      <c r="BM1160" s="260"/>
      <c r="BN1160" s="260"/>
      <c r="BO1160" s="260"/>
      <c r="BP1160" s="260"/>
      <c r="BQ1160" s="260"/>
      <c r="BR1160" s="260"/>
      <c r="BS1160" s="260"/>
      <c r="BT1160" s="260"/>
      <c r="BU1160" s="260"/>
      <c r="BX1160" s="277"/>
      <c r="BY1160" s="273"/>
      <c r="BZ1160" s="273"/>
      <c r="CA1160" s="260"/>
      <c r="CB1160" s="260"/>
      <c r="CC1160" s="260"/>
      <c r="CD1160" s="260"/>
      <c r="CE1160" s="260"/>
      <c r="CF1160" s="260"/>
      <c r="CG1160" s="260"/>
      <c r="CH1160" s="260"/>
      <c r="CI1160" s="260"/>
      <c r="CJ1160" s="260"/>
      <c r="CK1160" s="260"/>
      <c r="CL1160" s="260"/>
      <c r="CM1160" s="260"/>
      <c r="CP1160" s="277"/>
      <c r="CQ1160" s="273"/>
      <c r="CR1160" s="273"/>
      <c r="CS1160" s="260"/>
      <c r="CT1160" s="260"/>
      <c r="CU1160" s="260"/>
      <c r="CV1160" s="260"/>
      <c r="CW1160" s="260"/>
      <c r="CX1160" s="260"/>
      <c r="CY1160" s="260"/>
      <c r="CZ1160" s="260"/>
      <c r="DA1160" s="260"/>
      <c r="DB1160" s="260"/>
      <c r="DC1160" s="260"/>
      <c r="DD1160" s="260"/>
      <c r="DE1160" s="260"/>
    </row>
    <row r="1161" spans="1:109" ht="13" outlineLevel="2" x14ac:dyDescent="0.3">
      <c r="A1161" s="258"/>
      <c r="B1161" s="153"/>
      <c r="C1161" s="274"/>
      <c r="D1161" s="273"/>
      <c r="E1161" s="153" t="s">
        <v>350</v>
      </c>
      <c r="F1161" s="278">
        <f>C1158</f>
        <v>708720</v>
      </c>
      <c r="G1161" s="260">
        <f>F1161+F1162-F1163</f>
        <v>708720</v>
      </c>
      <c r="H1161" s="260">
        <f t="shared" ref="H1161:Q1161" si="367">G1161+G1162-G1163</f>
        <v>1058720</v>
      </c>
      <c r="I1161" s="260">
        <f t="shared" si="367"/>
        <v>1058720</v>
      </c>
      <c r="J1161" s="260">
        <f t="shared" si="367"/>
        <v>1058720</v>
      </c>
      <c r="K1161" s="260">
        <f t="shared" si="367"/>
        <v>1058720</v>
      </c>
      <c r="L1161" s="260">
        <f t="shared" si="367"/>
        <v>1058720</v>
      </c>
      <c r="M1161" s="260">
        <f t="shared" si="367"/>
        <v>1058720</v>
      </c>
      <c r="N1161" s="260">
        <f t="shared" si="367"/>
        <v>1058720</v>
      </c>
      <c r="O1161" s="260">
        <f t="shared" si="367"/>
        <v>958720</v>
      </c>
      <c r="P1161" s="260">
        <f t="shared" si="367"/>
        <v>858720</v>
      </c>
      <c r="Q1161" s="260">
        <f t="shared" si="367"/>
        <v>758720</v>
      </c>
      <c r="R1161" s="260"/>
      <c r="S1161" s="240"/>
      <c r="V1161" s="274"/>
      <c r="W1161" s="273"/>
      <c r="X1161" s="273"/>
      <c r="Y1161" s="278">
        <f>Q1161+Q1162-Q1163</f>
        <v>658720</v>
      </c>
      <c r="Z1161" s="260">
        <f>Y1161+Y1162-Y1163</f>
        <v>558720</v>
      </c>
      <c r="AA1161" s="260">
        <f t="shared" ref="AA1161:AJ1161" si="368">Z1161+Z1162-Z1163</f>
        <v>458720</v>
      </c>
      <c r="AB1161" s="260">
        <f t="shared" si="368"/>
        <v>358720</v>
      </c>
      <c r="AC1161" s="260">
        <f t="shared" si="368"/>
        <v>258720</v>
      </c>
      <c r="AD1161" s="260">
        <f t="shared" si="368"/>
        <v>158720</v>
      </c>
      <c r="AE1161" s="260">
        <f t="shared" si="368"/>
        <v>58720</v>
      </c>
      <c r="AF1161" s="260">
        <f t="shared" si="368"/>
        <v>58720</v>
      </c>
      <c r="AG1161" s="260">
        <f t="shared" si="368"/>
        <v>58720</v>
      </c>
      <c r="AH1161" s="260">
        <f t="shared" si="368"/>
        <v>0</v>
      </c>
      <c r="AI1161" s="260">
        <f t="shared" si="368"/>
        <v>0</v>
      </c>
      <c r="AJ1161" s="260">
        <f t="shared" si="368"/>
        <v>0</v>
      </c>
      <c r="AN1161" s="274"/>
      <c r="AO1161" s="273"/>
      <c r="AP1161" s="273"/>
      <c r="AQ1161" s="278">
        <f>AJ1161+AJ1162-AJ1163</f>
        <v>0</v>
      </c>
      <c r="AR1161" s="260">
        <f>AQ1161+AQ1162-AQ1163</f>
        <v>0</v>
      </c>
      <c r="AS1161" s="260">
        <f t="shared" ref="AS1161:BB1161" si="369">AR1161+AR1162-AR1163</f>
        <v>0</v>
      </c>
      <c r="AT1161" s="260">
        <f t="shared" si="369"/>
        <v>0</v>
      </c>
      <c r="AU1161" s="260">
        <f t="shared" si="369"/>
        <v>0</v>
      </c>
      <c r="AV1161" s="260">
        <f t="shared" si="369"/>
        <v>0</v>
      </c>
      <c r="AW1161" s="260">
        <f t="shared" si="369"/>
        <v>0</v>
      </c>
      <c r="AX1161" s="260">
        <f t="shared" si="369"/>
        <v>0</v>
      </c>
      <c r="AY1161" s="260">
        <f t="shared" si="369"/>
        <v>0</v>
      </c>
      <c r="AZ1161" s="260">
        <f t="shared" si="369"/>
        <v>0</v>
      </c>
      <c r="BA1161" s="260">
        <f t="shared" si="369"/>
        <v>0</v>
      </c>
      <c r="BB1161" s="260">
        <f t="shared" si="369"/>
        <v>0</v>
      </c>
      <c r="BF1161" s="274"/>
      <c r="BG1161" s="273"/>
      <c r="BH1161" s="273"/>
      <c r="BI1161" s="278">
        <f>BB1161+BB1162-BB1163</f>
        <v>0</v>
      </c>
      <c r="BJ1161" s="260">
        <f>BI1161+BI1162-BI1163</f>
        <v>0</v>
      </c>
      <c r="BK1161" s="260">
        <f t="shared" ref="BK1161:BT1161" si="370">BJ1161+BJ1162-BJ1163</f>
        <v>0</v>
      </c>
      <c r="BL1161" s="260">
        <f t="shared" si="370"/>
        <v>0</v>
      </c>
      <c r="BM1161" s="260">
        <f t="shared" si="370"/>
        <v>0</v>
      </c>
      <c r="BN1161" s="260">
        <f t="shared" si="370"/>
        <v>0</v>
      </c>
      <c r="BO1161" s="260">
        <f t="shared" si="370"/>
        <v>0</v>
      </c>
      <c r="BP1161" s="260">
        <f t="shared" si="370"/>
        <v>0</v>
      </c>
      <c r="BQ1161" s="260">
        <f t="shared" si="370"/>
        <v>0</v>
      </c>
      <c r="BR1161" s="260">
        <f t="shared" si="370"/>
        <v>0</v>
      </c>
      <c r="BS1161" s="260">
        <f t="shared" si="370"/>
        <v>0</v>
      </c>
      <c r="BT1161" s="260">
        <f t="shared" si="370"/>
        <v>0</v>
      </c>
      <c r="BX1161" s="274"/>
      <c r="BY1161" s="273"/>
      <c r="BZ1161" s="273"/>
      <c r="CA1161" s="278">
        <f>BT1161+BT1162-BT1163</f>
        <v>0</v>
      </c>
      <c r="CB1161" s="260">
        <f>CA1161+CA1162-CA1163</f>
        <v>0</v>
      </c>
      <c r="CC1161" s="260">
        <f t="shared" ref="CC1161:CL1161" si="371">CB1161+CB1162-CB1163</f>
        <v>0</v>
      </c>
      <c r="CD1161" s="260">
        <f t="shared" si="371"/>
        <v>0</v>
      </c>
      <c r="CE1161" s="260">
        <f t="shared" si="371"/>
        <v>0</v>
      </c>
      <c r="CF1161" s="260">
        <f t="shared" si="371"/>
        <v>0</v>
      </c>
      <c r="CG1161" s="260">
        <f t="shared" si="371"/>
        <v>0</v>
      </c>
      <c r="CH1161" s="260">
        <f t="shared" si="371"/>
        <v>0</v>
      </c>
      <c r="CI1161" s="260">
        <f t="shared" si="371"/>
        <v>0</v>
      </c>
      <c r="CJ1161" s="260">
        <f t="shared" si="371"/>
        <v>0</v>
      </c>
      <c r="CK1161" s="260">
        <f t="shared" si="371"/>
        <v>0</v>
      </c>
      <c r="CL1161" s="260">
        <f t="shared" si="371"/>
        <v>0</v>
      </c>
      <c r="CP1161" s="274"/>
      <c r="CQ1161" s="273"/>
      <c r="CR1161" s="273"/>
      <c r="CS1161" s="278">
        <f>CL1161+CL1162-CL1163</f>
        <v>0</v>
      </c>
      <c r="CT1161" s="260">
        <f>CS1161+CS1162-CS1163</f>
        <v>0</v>
      </c>
      <c r="CU1161" s="260">
        <f t="shared" ref="CU1161:DD1161" si="372">CT1161+CT1162-CT1163</f>
        <v>0</v>
      </c>
      <c r="CV1161" s="260">
        <f t="shared" si="372"/>
        <v>0</v>
      </c>
      <c r="CW1161" s="260">
        <f t="shared" si="372"/>
        <v>0</v>
      </c>
      <c r="CX1161" s="260">
        <f t="shared" si="372"/>
        <v>0</v>
      </c>
      <c r="CY1161" s="260">
        <f t="shared" si="372"/>
        <v>0</v>
      </c>
      <c r="CZ1161" s="260">
        <f t="shared" si="372"/>
        <v>0</v>
      </c>
      <c r="DA1161" s="260">
        <f t="shared" si="372"/>
        <v>0</v>
      </c>
      <c r="DB1161" s="260">
        <f t="shared" si="372"/>
        <v>0</v>
      </c>
      <c r="DC1161" s="260">
        <f t="shared" si="372"/>
        <v>0</v>
      </c>
      <c r="DD1161" s="260">
        <f t="shared" si="372"/>
        <v>0</v>
      </c>
    </row>
    <row r="1162" spans="1:109" ht="13" outlineLevel="2" x14ac:dyDescent="0.3">
      <c r="A1162" s="258"/>
      <c r="B1162" s="153"/>
      <c r="C1162" s="274"/>
      <c r="D1162" s="273"/>
      <c r="E1162" s="153" t="s">
        <v>351</v>
      </c>
      <c r="F1162" s="279">
        <v>0</v>
      </c>
      <c r="G1162" s="279">
        <f>200000+150000</f>
        <v>350000</v>
      </c>
      <c r="H1162" s="279"/>
      <c r="I1162" s="279"/>
      <c r="J1162" s="279"/>
      <c r="K1162" s="279"/>
      <c r="L1162" s="279"/>
      <c r="M1162" s="279"/>
      <c r="N1162" s="279">
        <v>0</v>
      </c>
      <c r="O1162" s="279">
        <v>0</v>
      </c>
      <c r="P1162" s="279">
        <v>0</v>
      </c>
      <c r="Q1162" s="279">
        <v>0</v>
      </c>
      <c r="R1162" s="260"/>
      <c r="S1162" s="280">
        <f>SUM(F1162:Q1162)</f>
        <v>350000</v>
      </c>
      <c r="V1162" s="274"/>
      <c r="W1162" s="273"/>
      <c r="X1162" s="273"/>
      <c r="Y1162" s="279">
        <v>0</v>
      </c>
      <c r="Z1162" s="279">
        <v>0</v>
      </c>
      <c r="AA1162" s="279">
        <v>0</v>
      </c>
      <c r="AB1162" s="279">
        <v>0</v>
      </c>
      <c r="AC1162" s="279">
        <v>0</v>
      </c>
      <c r="AD1162" s="279">
        <v>0</v>
      </c>
      <c r="AE1162" s="279">
        <v>0</v>
      </c>
      <c r="AF1162" s="279">
        <v>0</v>
      </c>
      <c r="AG1162" s="279">
        <v>0</v>
      </c>
      <c r="AH1162" s="279">
        <v>0</v>
      </c>
      <c r="AI1162" s="279">
        <v>0</v>
      </c>
      <c r="AJ1162" s="279">
        <v>0</v>
      </c>
      <c r="AK1162" s="281">
        <f>SUM(Y1162:AJ1162)</f>
        <v>0</v>
      </c>
      <c r="AN1162" s="274"/>
      <c r="AO1162" s="273"/>
      <c r="AP1162" s="273"/>
      <c r="AQ1162" s="279">
        <v>0</v>
      </c>
      <c r="AR1162" s="279">
        <v>0</v>
      </c>
      <c r="AS1162" s="279">
        <v>0</v>
      </c>
      <c r="AT1162" s="279">
        <v>0</v>
      </c>
      <c r="AU1162" s="279">
        <v>0</v>
      </c>
      <c r="AV1162" s="279">
        <v>0</v>
      </c>
      <c r="AW1162" s="279">
        <v>0</v>
      </c>
      <c r="AX1162" s="279">
        <v>0</v>
      </c>
      <c r="AY1162" s="279">
        <v>0</v>
      </c>
      <c r="AZ1162" s="279">
        <v>0</v>
      </c>
      <c r="BA1162" s="279">
        <v>0</v>
      </c>
      <c r="BB1162" s="279">
        <v>0</v>
      </c>
      <c r="BC1162" s="281">
        <f>SUM(AQ1162:BB1162)</f>
        <v>0</v>
      </c>
      <c r="BF1162" s="274"/>
      <c r="BG1162" s="273"/>
      <c r="BH1162" s="273"/>
      <c r="BI1162" s="279">
        <v>0</v>
      </c>
      <c r="BJ1162" s="279">
        <v>0</v>
      </c>
      <c r="BK1162" s="279">
        <v>0</v>
      </c>
      <c r="BL1162" s="279">
        <v>0</v>
      </c>
      <c r="BM1162" s="279">
        <v>0</v>
      </c>
      <c r="BN1162" s="279">
        <v>0</v>
      </c>
      <c r="BO1162" s="279">
        <v>0</v>
      </c>
      <c r="BP1162" s="279">
        <v>0</v>
      </c>
      <c r="BQ1162" s="279">
        <v>0</v>
      </c>
      <c r="BR1162" s="279">
        <v>0</v>
      </c>
      <c r="BS1162" s="279">
        <v>0</v>
      </c>
      <c r="BT1162" s="279">
        <v>0</v>
      </c>
      <c r="BU1162" s="281">
        <f>SUM(BI1162:BT1162)</f>
        <v>0</v>
      </c>
      <c r="BX1162" s="274"/>
      <c r="BY1162" s="273"/>
      <c r="BZ1162" s="273"/>
      <c r="CA1162" s="279">
        <v>0</v>
      </c>
      <c r="CB1162" s="279">
        <v>0</v>
      </c>
      <c r="CC1162" s="279">
        <v>0</v>
      </c>
      <c r="CD1162" s="279">
        <v>0</v>
      </c>
      <c r="CE1162" s="279">
        <v>0</v>
      </c>
      <c r="CF1162" s="279">
        <v>0</v>
      </c>
      <c r="CG1162" s="279">
        <v>0</v>
      </c>
      <c r="CH1162" s="279">
        <v>0</v>
      </c>
      <c r="CI1162" s="279">
        <v>0</v>
      </c>
      <c r="CJ1162" s="279">
        <v>0</v>
      </c>
      <c r="CK1162" s="279">
        <v>0</v>
      </c>
      <c r="CL1162" s="279">
        <v>0</v>
      </c>
      <c r="CM1162" s="281">
        <f>SUM(CA1162:CL1162)</f>
        <v>0</v>
      </c>
      <c r="CP1162" s="274"/>
      <c r="CQ1162" s="273"/>
      <c r="CR1162" s="273"/>
      <c r="CS1162" s="279">
        <v>0</v>
      </c>
      <c r="CT1162" s="279">
        <v>0</v>
      </c>
      <c r="CU1162" s="279">
        <v>0</v>
      </c>
      <c r="CV1162" s="279">
        <v>0</v>
      </c>
      <c r="CW1162" s="279">
        <v>0</v>
      </c>
      <c r="CX1162" s="279">
        <v>0</v>
      </c>
      <c r="CY1162" s="279">
        <v>0</v>
      </c>
      <c r="CZ1162" s="279">
        <v>0</v>
      </c>
      <c r="DA1162" s="279">
        <v>0</v>
      </c>
      <c r="DB1162" s="279">
        <v>0</v>
      </c>
      <c r="DC1162" s="279">
        <v>0</v>
      </c>
      <c r="DD1162" s="279">
        <v>0</v>
      </c>
      <c r="DE1162" s="281">
        <f>SUM(CS1162:DD1162)</f>
        <v>0</v>
      </c>
    </row>
    <row r="1163" spans="1:109" ht="13" outlineLevel="2" x14ac:dyDescent="0.3">
      <c r="A1163" s="258"/>
      <c r="B1163" s="153"/>
      <c r="C1163" s="274"/>
      <c r="D1163" s="273"/>
      <c r="E1163" s="153" t="s">
        <v>352</v>
      </c>
      <c r="F1163" s="279">
        <v>0</v>
      </c>
      <c r="G1163" s="279">
        <v>0</v>
      </c>
      <c r="H1163" s="279">
        <v>0</v>
      </c>
      <c r="I1163" s="279">
        <v>0</v>
      </c>
      <c r="J1163" s="279">
        <v>0</v>
      </c>
      <c r="K1163" s="279">
        <v>0</v>
      </c>
      <c r="L1163" s="279">
        <v>0</v>
      </c>
      <c r="M1163" s="279">
        <v>0</v>
      </c>
      <c r="N1163" s="279">
        <v>100000</v>
      </c>
      <c r="O1163" s="279">
        <v>100000</v>
      </c>
      <c r="P1163" s="279">
        <v>100000</v>
      </c>
      <c r="Q1163" s="279">
        <v>100000</v>
      </c>
      <c r="R1163" s="260"/>
      <c r="S1163" s="280">
        <f>SUM(F1163:Q1163)</f>
        <v>400000</v>
      </c>
      <c r="V1163" s="274"/>
      <c r="W1163" s="273"/>
      <c r="X1163" s="273"/>
      <c r="Y1163" s="279">
        <v>100000</v>
      </c>
      <c r="Z1163" s="279">
        <v>100000</v>
      </c>
      <c r="AA1163" s="279">
        <v>100000</v>
      </c>
      <c r="AB1163" s="279">
        <v>100000</v>
      </c>
      <c r="AC1163" s="279">
        <v>100000</v>
      </c>
      <c r="AD1163" s="279">
        <v>100000</v>
      </c>
      <c r="AE1163" s="279"/>
      <c r="AF1163" s="279">
        <v>0</v>
      </c>
      <c r="AG1163" s="279">
        <v>58720</v>
      </c>
      <c r="AH1163" s="279">
        <v>0</v>
      </c>
      <c r="AI1163" s="279">
        <v>0</v>
      </c>
      <c r="AJ1163" s="279">
        <v>0</v>
      </c>
      <c r="AK1163" s="281">
        <f>SUM(Y1163:AJ1163)</f>
        <v>658720</v>
      </c>
      <c r="AN1163" s="274"/>
      <c r="AO1163" s="273"/>
      <c r="AP1163" s="273"/>
      <c r="AQ1163" s="279">
        <v>0</v>
      </c>
      <c r="AR1163" s="279">
        <v>0</v>
      </c>
      <c r="AS1163" s="279">
        <v>0</v>
      </c>
      <c r="AT1163" s="279">
        <v>0</v>
      </c>
      <c r="AU1163" s="279">
        <v>0</v>
      </c>
      <c r="AV1163" s="279">
        <v>0</v>
      </c>
      <c r="AW1163" s="279">
        <v>0</v>
      </c>
      <c r="AX1163" s="279">
        <v>0</v>
      </c>
      <c r="AY1163" s="279">
        <v>0</v>
      </c>
      <c r="AZ1163" s="279">
        <v>0</v>
      </c>
      <c r="BA1163" s="279">
        <v>0</v>
      </c>
      <c r="BB1163" s="279">
        <v>0</v>
      </c>
      <c r="BC1163" s="281">
        <f>SUM(AQ1163:BB1163)</f>
        <v>0</v>
      </c>
      <c r="BF1163" s="274"/>
      <c r="BG1163" s="273"/>
      <c r="BH1163" s="273"/>
      <c r="BI1163" s="279">
        <v>0</v>
      </c>
      <c r="BJ1163" s="279">
        <v>0</v>
      </c>
      <c r="BK1163" s="279">
        <v>0</v>
      </c>
      <c r="BL1163" s="279">
        <v>0</v>
      </c>
      <c r="BM1163" s="279">
        <v>0</v>
      </c>
      <c r="BN1163" s="279">
        <v>0</v>
      </c>
      <c r="BO1163" s="279">
        <v>0</v>
      </c>
      <c r="BP1163" s="279">
        <v>0</v>
      </c>
      <c r="BQ1163" s="279">
        <v>0</v>
      </c>
      <c r="BR1163" s="279">
        <v>0</v>
      </c>
      <c r="BS1163" s="279">
        <v>0</v>
      </c>
      <c r="BT1163" s="279">
        <v>0</v>
      </c>
      <c r="BU1163" s="281">
        <f>SUM(BI1163:BT1163)</f>
        <v>0</v>
      </c>
      <c r="BX1163" s="274"/>
      <c r="BY1163" s="273"/>
      <c r="BZ1163" s="273"/>
      <c r="CA1163" s="279">
        <v>0</v>
      </c>
      <c r="CB1163" s="279">
        <v>0</v>
      </c>
      <c r="CC1163" s="279">
        <v>0</v>
      </c>
      <c r="CD1163" s="279">
        <v>0</v>
      </c>
      <c r="CE1163" s="279">
        <v>0</v>
      </c>
      <c r="CF1163" s="279">
        <v>0</v>
      </c>
      <c r="CG1163" s="279">
        <v>0</v>
      </c>
      <c r="CH1163" s="279">
        <v>0</v>
      </c>
      <c r="CI1163" s="279">
        <v>0</v>
      </c>
      <c r="CJ1163" s="279">
        <v>0</v>
      </c>
      <c r="CK1163" s="279">
        <v>0</v>
      </c>
      <c r="CL1163" s="279">
        <v>0</v>
      </c>
      <c r="CM1163" s="281">
        <f>SUM(CA1163:CL1163)</f>
        <v>0</v>
      </c>
      <c r="CP1163" s="274"/>
      <c r="CQ1163" s="273"/>
      <c r="CR1163" s="273"/>
      <c r="CS1163" s="279">
        <v>0</v>
      </c>
      <c r="CT1163" s="279">
        <v>0</v>
      </c>
      <c r="CU1163" s="279">
        <v>0</v>
      </c>
      <c r="CV1163" s="279">
        <v>0</v>
      </c>
      <c r="CW1163" s="279">
        <v>0</v>
      </c>
      <c r="CX1163" s="279">
        <v>0</v>
      </c>
      <c r="CY1163" s="279">
        <v>0</v>
      </c>
      <c r="CZ1163" s="279">
        <v>0</v>
      </c>
      <c r="DA1163" s="279">
        <v>0</v>
      </c>
      <c r="DB1163" s="279">
        <v>0</v>
      </c>
      <c r="DC1163" s="279">
        <v>0</v>
      </c>
      <c r="DD1163" s="279">
        <v>0</v>
      </c>
      <c r="DE1163" s="281">
        <f>SUM(CS1163:DD1163)</f>
        <v>0</v>
      </c>
    </row>
    <row r="1164" spans="1:109" ht="13" outlineLevel="2" x14ac:dyDescent="0.3">
      <c r="A1164" s="258"/>
      <c r="B1164" s="153"/>
      <c r="C1164" s="274"/>
      <c r="D1164" s="273"/>
      <c r="E1164" s="153" t="s">
        <v>353</v>
      </c>
      <c r="F1164" s="282">
        <f>+(F1161*'CASH FLOW-MSA-SA'!$C1160)/360*31</f>
        <v>0</v>
      </c>
      <c r="G1164" s="282">
        <f>+(G1161*'CASH FLOW-MSA-SA'!$C1160)/360*31</f>
        <v>0</v>
      </c>
      <c r="H1164" s="282">
        <f>+(H1161*'CASH FLOW-MSA-SA'!$C1160)/360*31</f>
        <v>0</v>
      </c>
      <c r="I1164" s="282">
        <f>+(I1161*'CASH FLOW-MSA-SA'!$C1160)/360*31</f>
        <v>0</v>
      </c>
      <c r="J1164" s="282">
        <f>+(J1161*'CASH FLOW-MSA-SA'!$C1160)/360*31</f>
        <v>0</v>
      </c>
      <c r="K1164" s="282">
        <f>+(K1161*'CASH FLOW-MSA-SA'!$C1160)/360*31</f>
        <v>0</v>
      </c>
      <c r="L1164" s="282">
        <f>+(L1161*'CASH FLOW-MSA-SA'!$C1160)/360*31</f>
        <v>0</v>
      </c>
      <c r="M1164" s="282">
        <f>+(M1161*'CASH FLOW-MSA-SA'!$C1160)/360*31</f>
        <v>0</v>
      </c>
      <c r="N1164" s="282">
        <f>+(N1161*'CASH FLOW-MSA-SA'!$C1160)/360*31</f>
        <v>0</v>
      </c>
      <c r="O1164" s="282">
        <f>+(O1161*'CASH FLOW-MSA-SA'!$C1160)/360*31</f>
        <v>0</v>
      </c>
      <c r="P1164" s="282">
        <f>+(P1161*'CASH FLOW-MSA-SA'!$C1160)/360*31</f>
        <v>0</v>
      </c>
      <c r="Q1164" s="282">
        <f>+(Q1161*'CASH FLOW-MSA-SA'!$C1160)/360*31</f>
        <v>0</v>
      </c>
      <c r="R1164" s="260"/>
      <c r="S1164" s="282">
        <f>SUM(F1164:Q1164)</f>
        <v>0</v>
      </c>
      <c r="V1164" s="274"/>
      <c r="W1164" s="273"/>
      <c r="X1164" s="273"/>
      <c r="Y1164" s="282">
        <f>+(Y1161*'CASH FLOW-MSA-SA'!$C1160)/360*31</f>
        <v>0</v>
      </c>
      <c r="Z1164" s="282">
        <f>+(Z1161*'CASH FLOW-MSA-SA'!$C1160)/360*31</f>
        <v>0</v>
      </c>
      <c r="AA1164" s="282">
        <f>+(AA1161*'CASH FLOW-MSA-SA'!$C1160)/360*31</f>
        <v>0</v>
      </c>
      <c r="AB1164" s="282">
        <f>+(AB1161*'CASH FLOW-MSA-SA'!$C1160)/360*31</f>
        <v>0</v>
      </c>
      <c r="AC1164" s="282">
        <f>+(AC1161*'CASH FLOW-MSA-SA'!$C1160)/360*31</f>
        <v>0</v>
      </c>
      <c r="AD1164" s="282">
        <f>+(AD1161*'CASH FLOW-MSA-SA'!$C1160)/360*31</f>
        <v>0</v>
      </c>
      <c r="AE1164" s="282">
        <f>+(AE1161*'CASH FLOW-MSA-SA'!$C1160)/360*31</f>
        <v>0</v>
      </c>
      <c r="AF1164" s="282">
        <f>+(AF1161*'CASH FLOW-MSA-SA'!$C1160)/360*31</f>
        <v>0</v>
      </c>
      <c r="AG1164" s="282">
        <f>+(AG1161*'CASH FLOW-MSA-SA'!$C1160)/360*31</f>
        <v>0</v>
      </c>
      <c r="AH1164" s="282">
        <f>+(AH1161*'CASH FLOW-MSA-SA'!$C1160)/360*31</f>
        <v>0</v>
      </c>
      <c r="AI1164" s="282">
        <f>+(AI1161*'CASH FLOW-MSA-SA'!$C1160)/360*31</f>
        <v>0</v>
      </c>
      <c r="AJ1164" s="282">
        <f>+(AJ1161*'CASH FLOW-MSA-SA'!$C1160)/360*31</f>
        <v>0</v>
      </c>
      <c r="AK1164" s="282">
        <f>SUM(Y1164:AJ1164)</f>
        <v>0</v>
      </c>
      <c r="AN1164" s="274"/>
      <c r="AO1164" s="273"/>
      <c r="AP1164" s="273"/>
      <c r="AQ1164" s="282">
        <f>+(AQ1161*'CASH FLOW-MSA-SA'!$C1160)/360*31</f>
        <v>0</v>
      </c>
      <c r="AR1164" s="282">
        <f>+(AR1161*'CASH FLOW-MSA-SA'!$C1160)/360*31</f>
        <v>0</v>
      </c>
      <c r="AS1164" s="282">
        <f>+(AS1161*'CASH FLOW-MSA-SA'!$C1160)/360*31</f>
        <v>0</v>
      </c>
      <c r="AT1164" s="282">
        <f>+(AT1161*'CASH FLOW-MSA-SA'!$C1160)/360*31</f>
        <v>0</v>
      </c>
      <c r="AU1164" s="282">
        <f>+(AU1161*'CASH FLOW-MSA-SA'!$C1160)/360*31</f>
        <v>0</v>
      </c>
      <c r="AV1164" s="282">
        <f>+(AV1161*'CASH FLOW-MSA-SA'!$C1160)/360*31</f>
        <v>0</v>
      </c>
      <c r="AW1164" s="282">
        <f>+(AW1161*'CASH FLOW-MSA-SA'!$C1160)/360*31</f>
        <v>0</v>
      </c>
      <c r="AX1164" s="282">
        <f>+(AX1161*'CASH FLOW-MSA-SA'!$C1160)/360*31</f>
        <v>0</v>
      </c>
      <c r="AY1164" s="282">
        <f>+(AY1161*'CASH FLOW-MSA-SA'!$C1160)/360*31</f>
        <v>0</v>
      </c>
      <c r="AZ1164" s="282">
        <f>+(AZ1161*'CASH FLOW-MSA-SA'!$C1160)/360*31</f>
        <v>0</v>
      </c>
      <c r="BA1164" s="282">
        <f>+(BA1161*'CASH FLOW-MSA-SA'!$C1160)/360*31</f>
        <v>0</v>
      </c>
      <c r="BB1164" s="282">
        <f>+(BB1161*'CASH FLOW-MSA-SA'!$C1160)/360*31</f>
        <v>0</v>
      </c>
      <c r="BC1164" s="282">
        <f>SUM(AQ1164:BB1164)</f>
        <v>0</v>
      </c>
      <c r="BF1164" s="274"/>
      <c r="BG1164" s="273"/>
      <c r="BH1164" s="273"/>
      <c r="BI1164" s="282">
        <f>+(BI1161*'CASH FLOW-MSA-SA'!$C1160)/360*31</f>
        <v>0</v>
      </c>
      <c r="BJ1164" s="282">
        <f>+(BJ1161*'CASH FLOW-MSA-SA'!$C1160)/360*31</f>
        <v>0</v>
      </c>
      <c r="BK1164" s="282">
        <f>+(BK1161*'CASH FLOW-MSA-SA'!$C1160)/360*31</f>
        <v>0</v>
      </c>
      <c r="BL1164" s="282">
        <f>+(BL1161*'CASH FLOW-MSA-SA'!$C1160)/360*31</f>
        <v>0</v>
      </c>
      <c r="BM1164" s="282">
        <f>+(BM1161*'CASH FLOW-MSA-SA'!$C1160)/360*31</f>
        <v>0</v>
      </c>
      <c r="BN1164" s="282">
        <f>+(BN1161*'CASH FLOW-MSA-SA'!$C1160)/360*31</f>
        <v>0</v>
      </c>
      <c r="BO1164" s="282">
        <f>+(BO1161*'CASH FLOW-MSA-SA'!$C1160)/360*31</f>
        <v>0</v>
      </c>
      <c r="BP1164" s="282">
        <f>+(BP1161*'CASH FLOW-MSA-SA'!$C1160)/360*31</f>
        <v>0</v>
      </c>
      <c r="BQ1164" s="282">
        <f>+(BQ1161*'CASH FLOW-MSA-SA'!$C1160)/360*31</f>
        <v>0</v>
      </c>
      <c r="BR1164" s="282">
        <f>+(BR1161*'CASH FLOW-MSA-SA'!$C1160)/360*31</f>
        <v>0</v>
      </c>
      <c r="BS1164" s="282">
        <f>+(BS1161*'CASH FLOW-MSA-SA'!$C1160)/360*31</f>
        <v>0</v>
      </c>
      <c r="BT1164" s="282">
        <f>+(BT1161*'CASH FLOW-MSA-SA'!$C1160)/360*31</f>
        <v>0</v>
      </c>
      <c r="BU1164" s="282">
        <f>SUM(BI1164:BT1164)</f>
        <v>0</v>
      </c>
      <c r="BX1164" s="274"/>
      <c r="BY1164" s="273"/>
      <c r="BZ1164" s="273"/>
      <c r="CA1164" s="282">
        <f>+(CA1161*'CASH FLOW-MSA-SA'!$C1160)/360*31</f>
        <v>0</v>
      </c>
      <c r="CB1164" s="282">
        <f>+(CB1161*'CASH FLOW-MSA-SA'!$C1160)/360*31</f>
        <v>0</v>
      </c>
      <c r="CC1164" s="282">
        <f>+(CC1161*'CASH FLOW-MSA-SA'!$C1160)/360*31</f>
        <v>0</v>
      </c>
      <c r="CD1164" s="282">
        <f>+(CD1161*'CASH FLOW-MSA-SA'!$C1160)/360*31</f>
        <v>0</v>
      </c>
      <c r="CE1164" s="282">
        <f>+(CE1161*'CASH FLOW-MSA-SA'!$C1160)/360*31</f>
        <v>0</v>
      </c>
      <c r="CF1164" s="282">
        <f>+(CF1161*'CASH FLOW-MSA-SA'!$C1160)/360*31</f>
        <v>0</v>
      </c>
      <c r="CG1164" s="282">
        <f>+(CG1161*'CASH FLOW-MSA-SA'!$C1160)/360*31</f>
        <v>0</v>
      </c>
      <c r="CH1164" s="282">
        <f>+(CH1161*'CASH FLOW-MSA-SA'!$C1160)/360*31</f>
        <v>0</v>
      </c>
      <c r="CI1164" s="282">
        <f>+(CI1161*'CASH FLOW-MSA-SA'!$C1160)/360*31</f>
        <v>0</v>
      </c>
      <c r="CJ1164" s="282">
        <f>+(CJ1161*'CASH FLOW-MSA-SA'!$C1160)/360*31</f>
        <v>0</v>
      </c>
      <c r="CK1164" s="282">
        <f>+(CK1161*'CASH FLOW-MSA-SA'!$C1160)/360*31</f>
        <v>0</v>
      </c>
      <c r="CL1164" s="282">
        <f>+(CL1161*'CASH FLOW-MSA-SA'!$C1160)/360*31</f>
        <v>0</v>
      </c>
      <c r="CM1164" s="282">
        <f>SUM(CA1164:CL1164)</f>
        <v>0</v>
      </c>
      <c r="CP1164" s="274"/>
      <c r="CQ1164" s="273"/>
      <c r="CR1164" s="273"/>
      <c r="CS1164" s="282">
        <f>+(CS1161*'CASH FLOW-MSA-SA'!$C1160)/360*31</f>
        <v>0</v>
      </c>
      <c r="CT1164" s="282">
        <f>+(CT1161*'CASH FLOW-MSA-SA'!$C1160)/360*31</f>
        <v>0</v>
      </c>
      <c r="CU1164" s="282">
        <f>+(CU1161*'CASH FLOW-MSA-SA'!$C1160)/360*31</f>
        <v>0</v>
      </c>
      <c r="CV1164" s="282">
        <f>+(CV1161*'CASH FLOW-MSA-SA'!$C1160)/360*31</f>
        <v>0</v>
      </c>
      <c r="CW1164" s="282">
        <f>+(CW1161*'CASH FLOW-MSA-SA'!$C1160)/360*31</f>
        <v>0</v>
      </c>
      <c r="CX1164" s="282">
        <f>+(CX1161*'CASH FLOW-MSA-SA'!$C1160)/360*31</f>
        <v>0</v>
      </c>
      <c r="CY1164" s="282">
        <f>+(CY1161*'CASH FLOW-MSA-SA'!$C1160)/360*31</f>
        <v>0</v>
      </c>
      <c r="CZ1164" s="282">
        <f>+(CZ1161*'CASH FLOW-MSA-SA'!$C1160)/360*31</f>
        <v>0</v>
      </c>
      <c r="DA1164" s="282">
        <f>+(DA1161*'CASH FLOW-MSA-SA'!$C1160)/360*31</f>
        <v>0</v>
      </c>
      <c r="DB1164" s="282">
        <f>+(DB1161*'CASH FLOW-MSA-SA'!$C1160)/360*31</f>
        <v>0</v>
      </c>
      <c r="DC1164" s="282">
        <f>+(DC1161*'CASH FLOW-MSA-SA'!$C1160)/360*31</f>
        <v>0</v>
      </c>
      <c r="DD1164" s="282">
        <f>+(DD1161*'CASH FLOW-MSA-SA'!$C1160)/360*31</f>
        <v>0</v>
      </c>
      <c r="DE1164" s="282">
        <f>SUM(CS1164:DD1164)</f>
        <v>0</v>
      </c>
    </row>
    <row r="1165" spans="1:109" ht="13" outlineLevel="1" x14ac:dyDescent="0.3">
      <c r="A1165" s="258"/>
      <c r="B1165" s="138"/>
      <c r="C1165" s="274"/>
      <c r="D1165" s="273"/>
      <c r="E1165" s="273"/>
      <c r="F1165" s="260"/>
      <c r="G1165" s="260"/>
      <c r="H1165" s="260"/>
      <c r="I1165" s="260"/>
      <c r="J1165" s="260"/>
      <c r="K1165" s="260"/>
      <c r="L1165" s="260"/>
      <c r="M1165" s="260"/>
      <c r="N1165" s="260"/>
      <c r="O1165" s="260"/>
      <c r="P1165" s="260"/>
      <c r="Q1165" s="260"/>
      <c r="R1165" s="260"/>
      <c r="S1165" s="260"/>
      <c r="V1165" s="274"/>
      <c r="W1165" s="273"/>
      <c r="X1165" s="273"/>
      <c r="Y1165" s="260"/>
      <c r="Z1165" s="260"/>
      <c r="AA1165" s="260"/>
      <c r="AB1165" s="260"/>
      <c r="AC1165" s="260"/>
      <c r="AD1165" s="260"/>
      <c r="AE1165" s="260"/>
      <c r="AF1165" s="260"/>
      <c r="AG1165" s="260"/>
      <c r="AH1165" s="260"/>
      <c r="AI1165" s="260"/>
      <c r="AJ1165" s="260"/>
      <c r="AK1165" s="260"/>
      <c r="AN1165" s="274"/>
      <c r="AO1165" s="273"/>
      <c r="AP1165" s="273"/>
      <c r="AQ1165" s="260"/>
      <c r="AR1165" s="260"/>
      <c r="AS1165" s="260"/>
      <c r="AT1165" s="260"/>
      <c r="AU1165" s="260"/>
      <c r="AV1165" s="260"/>
      <c r="AW1165" s="260"/>
      <c r="AX1165" s="260"/>
      <c r="AY1165" s="260"/>
      <c r="AZ1165" s="260"/>
      <c r="BA1165" s="260"/>
      <c r="BB1165" s="260"/>
      <c r="BC1165" s="260"/>
      <c r="BF1165" s="274"/>
      <c r="BG1165" s="273"/>
      <c r="BH1165" s="273"/>
      <c r="BI1165" s="260"/>
      <c r="BJ1165" s="260"/>
      <c r="BK1165" s="260"/>
      <c r="BL1165" s="260"/>
      <c r="BM1165" s="260"/>
      <c r="BN1165" s="260"/>
      <c r="BO1165" s="260"/>
      <c r="BP1165" s="260"/>
      <c r="BQ1165" s="260"/>
      <c r="BR1165" s="260"/>
      <c r="BS1165" s="260"/>
      <c r="BT1165" s="260"/>
      <c r="BU1165" s="260"/>
      <c r="BX1165" s="274"/>
      <c r="BY1165" s="273"/>
      <c r="BZ1165" s="273"/>
      <c r="CA1165" s="260"/>
      <c r="CB1165" s="260"/>
      <c r="CC1165" s="260"/>
      <c r="CD1165" s="260"/>
      <c r="CE1165" s="260"/>
      <c r="CF1165" s="260"/>
      <c r="CG1165" s="260"/>
      <c r="CH1165" s="260"/>
      <c r="CI1165" s="260"/>
      <c r="CJ1165" s="260"/>
      <c r="CK1165" s="260"/>
      <c r="CL1165" s="260"/>
      <c r="CM1165" s="260"/>
      <c r="CP1165" s="274"/>
      <c r="CQ1165" s="273"/>
      <c r="CR1165" s="273"/>
      <c r="CS1165" s="260"/>
      <c r="CT1165" s="260"/>
      <c r="CU1165" s="260"/>
      <c r="CV1165" s="260"/>
      <c r="CW1165" s="260"/>
      <c r="CX1165" s="260"/>
      <c r="CY1165" s="260"/>
      <c r="CZ1165" s="260"/>
      <c r="DA1165" s="260"/>
      <c r="DB1165" s="260"/>
      <c r="DC1165" s="260"/>
      <c r="DD1165" s="260"/>
      <c r="DE1165" s="260"/>
    </row>
    <row r="1166" spans="1:109" ht="13" outlineLevel="1" x14ac:dyDescent="0.3">
      <c r="A1166" s="258"/>
      <c r="B1166" s="292" t="s">
        <v>356</v>
      </c>
      <c r="C1166" s="274"/>
      <c r="D1166" s="273"/>
      <c r="E1166" s="273"/>
      <c r="F1166" s="260"/>
      <c r="G1166" s="260"/>
      <c r="H1166" s="260"/>
      <c r="I1166" s="260"/>
      <c r="J1166" s="260"/>
      <c r="K1166" s="260"/>
      <c r="L1166" s="260"/>
      <c r="M1166" s="260"/>
      <c r="N1166" s="260"/>
      <c r="O1166" s="260"/>
      <c r="P1166" s="260"/>
      <c r="Q1166" s="260"/>
      <c r="R1166" s="260"/>
      <c r="S1166" s="260"/>
      <c r="V1166" s="274"/>
      <c r="W1166" s="273"/>
      <c r="X1166" s="273"/>
      <c r="Y1166" s="260"/>
      <c r="Z1166" s="260"/>
      <c r="AA1166" s="260"/>
      <c r="AB1166" s="260"/>
      <c r="AC1166" s="260"/>
      <c r="AD1166" s="260"/>
      <c r="AE1166" s="260"/>
      <c r="AF1166" s="260"/>
      <c r="AG1166" s="260"/>
      <c r="AH1166" s="260"/>
      <c r="AI1166" s="260"/>
      <c r="AJ1166" s="260"/>
      <c r="AK1166" s="260"/>
      <c r="AN1166" s="274"/>
      <c r="AO1166" s="273"/>
      <c r="AP1166" s="273"/>
      <c r="AQ1166" s="260"/>
      <c r="AR1166" s="260"/>
      <c r="AS1166" s="260"/>
      <c r="AT1166" s="260"/>
      <c r="AU1166" s="260"/>
      <c r="AV1166" s="260"/>
      <c r="AW1166" s="260"/>
      <c r="AX1166" s="260"/>
      <c r="AY1166" s="260"/>
      <c r="AZ1166" s="260"/>
      <c r="BA1166" s="260"/>
      <c r="BB1166" s="260"/>
      <c r="BC1166" s="260"/>
      <c r="BF1166" s="274"/>
      <c r="BG1166" s="273"/>
      <c r="BH1166" s="273"/>
      <c r="BI1166" s="260"/>
      <c r="BJ1166" s="260"/>
      <c r="BK1166" s="260"/>
      <c r="BL1166" s="260"/>
      <c r="BM1166" s="260"/>
      <c r="BN1166" s="260"/>
      <c r="BO1166" s="260"/>
      <c r="BP1166" s="260"/>
      <c r="BQ1166" s="260"/>
      <c r="BR1166" s="260"/>
      <c r="BS1166" s="260"/>
      <c r="BT1166" s="260"/>
      <c r="BU1166" s="260"/>
      <c r="BX1166" s="274"/>
      <c r="BY1166" s="273"/>
      <c r="BZ1166" s="273"/>
      <c r="CA1166" s="260"/>
      <c r="CB1166" s="260"/>
      <c r="CC1166" s="260"/>
      <c r="CD1166" s="260"/>
      <c r="CE1166" s="260"/>
      <c r="CF1166" s="260"/>
      <c r="CG1166" s="260"/>
      <c r="CH1166" s="260"/>
      <c r="CI1166" s="260"/>
      <c r="CJ1166" s="260"/>
      <c r="CK1166" s="260"/>
      <c r="CL1166" s="260"/>
      <c r="CM1166" s="260"/>
      <c r="CP1166" s="274"/>
      <c r="CQ1166" s="273"/>
      <c r="CR1166" s="273"/>
      <c r="CS1166" s="260"/>
      <c r="CT1166" s="260"/>
      <c r="CU1166" s="260"/>
      <c r="CV1166" s="260"/>
      <c r="CW1166" s="260"/>
      <c r="CX1166" s="260"/>
      <c r="CY1166" s="260"/>
      <c r="CZ1166" s="260"/>
      <c r="DA1166" s="260"/>
      <c r="DB1166" s="260"/>
      <c r="DC1166" s="260"/>
      <c r="DD1166" s="260"/>
      <c r="DE1166" s="260"/>
    </row>
    <row r="1167" spans="1:109" ht="13" outlineLevel="2" x14ac:dyDescent="0.3">
      <c r="A1167" s="258"/>
      <c r="B1167" s="153" t="s">
        <v>346</v>
      </c>
      <c r="C1167" s="272">
        <v>0</v>
      </c>
      <c r="D1167" s="273"/>
      <c r="E1167" s="273"/>
      <c r="F1167" s="260"/>
      <c r="G1167" s="260"/>
      <c r="H1167" s="260"/>
      <c r="I1167" s="260"/>
      <c r="J1167" s="260"/>
      <c r="K1167" s="260"/>
      <c r="L1167" s="260"/>
      <c r="M1167" s="260"/>
      <c r="N1167" s="260"/>
      <c r="O1167" s="260"/>
      <c r="P1167" s="260"/>
      <c r="Q1167" s="260"/>
      <c r="R1167" s="260"/>
      <c r="S1167" s="260"/>
      <c r="V1167" s="274"/>
      <c r="W1167" s="273"/>
      <c r="X1167" s="273"/>
      <c r="Y1167" s="260"/>
      <c r="Z1167" s="260"/>
      <c r="AA1167" s="260"/>
      <c r="AB1167" s="260"/>
      <c r="AC1167" s="260"/>
      <c r="AD1167" s="260"/>
      <c r="AE1167" s="260"/>
      <c r="AF1167" s="260"/>
      <c r="AG1167" s="260"/>
      <c r="AH1167" s="260"/>
      <c r="AI1167" s="260"/>
      <c r="AJ1167" s="260"/>
      <c r="AK1167" s="260"/>
      <c r="AN1167" s="274"/>
      <c r="AO1167" s="273"/>
      <c r="AP1167" s="273"/>
      <c r="AQ1167" s="260"/>
      <c r="AR1167" s="260"/>
      <c r="AS1167" s="260"/>
      <c r="AT1167" s="260"/>
      <c r="AU1167" s="260"/>
      <c r="AV1167" s="260"/>
      <c r="AW1167" s="260"/>
      <c r="AX1167" s="260"/>
      <c r="AY1167" s="260"/>
      <c r="AZ1167" s="260"/>
      <c r="BA1167" s="260"/>
      <c r="BB1167" s="260"/>
      <c r="BC1167" s="260"/>
      <c r="BF1167" s="274"/>
      <c r="BG1167" s="273"/>
      <c r="BH1167" s="273"/>
      <c r="BI1167" s="260"/>
      <c r="BJ1167" s="260"/>
      <c r="BK1167" s="260"/>
      <c r="BL1167" s="260"/>
      <c r="BM1167" s="260"/>
      <c r="BN1167" s="260"/>
      <c r="BO1167" s="260"/>
      <c r="BP1167" s="260"/>
      <c r="BQ1167" s="260"/>
      <c r="BR1167" s="260"/>
      <c r="BS1167" s="260"/>
      <c r="BT1167" s="260"/>
      <c r="BU1167" s="260"/>
      <c r="BX1167" s="274"/>
      <c r="BY1167" s="273"/>
      <c r="BZ1167" s="273"/>
      <c r="CA1167" s="260"/>
      <c r="CB1167" s="260"/>
      <c r="CC1167" s="260"/>
      <c r="CD1167" s="260"/>
      <c r="CE1167" s="260"/>
      <c r="CF1167" s="260"/>
      <c r="CG1167" s="260"/>
      <c r="CH1167" s="260"/>
      <c r="CI1167" s="260"/>
      <c r="CJ1167" s="260"/>
      <c r="CK1167" s="260"/>
      <c r="CL1167" s="260"/>
      <c r="CM1167" s="260"/>
      <c r="CP1167" s="274"/>
      <c r="CQ1167" s="273"/>
      <c r="CR1167" s="273"/>
      <c r="CS1167" s="260"/>
      <c r="CT1167" s="260"/>
      <c r="CU1167" s="260"/>
      <c r="CV1167" s="260"/>
      <c r="CW1167" s="260"/>
      <c r="CX1167" s="260"/>
      <c r="CY1167" s="260"/>
      <c r="CZ1167" s="260"/>
      <c r="DA1167" s="260"/>
      <c r="DB1167" s="260"/>
      <c r="DC1167" s="260"/>
      <c r="DD1167" s="260"/>
      <c r="DE1167" s="260"/>
    </row>
    <row r="1168" spans="1:109" ht="13" outlineLevel="2" x14ac:dyDescent="0.3">
      <c r="A1168" s="258"/>
      <c r="B1168" s="275" t="s">
        <v>354</v>
      </c>
      <c r="C1168" s="272" t="s">
        <v>355</v>
      </c>
      <c r="D1168" s="273"/>
      <c r="E1168" s="273"/>
      <c r="F1168" s="260"/>
      <c r="G1168" s="260"/>
      <c r="H1168" s="260"/>
      <c r="I1168" s="260"/>
      <c r="J1168" s="260"/>
      <c r="K1168" s="260"/>
      <c r="L1168" s="260"/>
      <c r="M1168" s="260"/>
      <c r="N1168" s="260"/>
      <c r="O1168" s="260"/>
      <c r="P1168" s="260"/>
      <c r="Q1168" s="260"/>
      <c r="R1168" s="260"/>
      <c r="S1168" s="260"/>
      <c r="V1168" s="274"/>
      <c r="W1168" s="273"/>
      <c r="X1168" s="273"/>
      <c r="Y1168" s="260"/>
      <c r="Z1168" s="260"/>
      <c r="AA1168" s="260"/>
      <c r="AB1168" s="260"/>
      <c r="AC1168" s="260"/>
      <c r="AD1168" s="260"/>
      <c r="AE1168" s="260"/>
      <c r="AF1168" s="260"/>
      <c r="AG1168" s="260"/>
      <c r="AH1168" s="260"/>
      <c r="AI1168" s="260"/>
      <c r="AJ1168" s="260"/>
      <c r="AK1168" s="260"/>
      <c r="AN1168" s="274"/>
      <c r="AO1168" s="273"/>
      <c r="AP1168" s="273"/>
      <c r="AQ1168" s="260"/>
      <c r="AR1168" s="260"/>
      <c r="AS1168" s="260"/>
      <c r="AT1168" s="260"/>
      <c r="AU1168" s="260"/>
      <c r="AV1168" s="260"/>
      <c r="AW1168" s="260"/>
      <c r="AX1168" s="260"/>
      <c r="AY1168" s="260"/>
      <c r="AZ1168" s="260"/>
      <c r="BA1168" s="260"/>
      <c r="BB1168" s="260"/>
      <c r="BC1168" s="260"/>
      <c r="BF1168" s="274"/>
      <c r="BG1168" s="273"/>
      <c r="BH1168" s="273"/>
      <c r="BI1168" s="260"/>
      <c r="BJ1168" s="260"/>
      <c r="BK1168" s="260"/>
      <c r="BL1168" s="260"/>
      <c r="BM1168" s="260"/>
      <c r="BN1168" s="260"/>
      <c r="BO1168" s="260"/>
      <c r="BP1168" s="260"/>
      <c r="BQ1168" s="260"/>
      <c r="BR1168" s="260"/>
      <c r="BS1168" s="260"/>
      <c r="BT1168" s="260"/>
      <c r="BU1168" s="260"/>
      <c r="BX1168" s="274"/>
      <c r="BY1168" s="273"/>
      <c r="BZ1168" s="273"/>
      <c r="CA1168" s="260"/>
      <c r="CB1168" s="260"/>
      <c r="CC1168" s="260"/>
      <c r="CD1168" s="260"/>
      <c r="CE1168" s="260"/>
      <c r="CF1168" s="260"/>
      <c r="CG1168" s="260"/>
      <c r="CH1168" s="260"/>
      <c r="CI1168" s="260"/>
      <c r="CJ1168" s="260"/>
      <c r="CK1168" s="260"/>
      <c r="CL1168" s="260"/>
      <c r="CM1168" s="260"/>
      <c r="CP1168" s="274"/>
      <c r="CQ1168" s="273"/>
      <c r="CR1168" s="273"/>
      <c r="CS1168" s="260"/>
      <c r="CT1168" s="260"/>
      <c r="CU1168" s="260"/>
      <c r="CV1168" s="260"/>
      <c r="CW1168" s="260"/>
      <c r="CX1168" s="260"/>
      <c r="CY1168" s="260"/>
      <c r="CZ1168" s="260"/>
      <c r="DA1168" s="260"/>
      <c r="DB1168" s="260"/>
      <c r="DC1168" s="260"/>
      <c r="DD1168" s="260"/>
      <c r="DE1168" s="260"/>
    </row>
    <row r="1169" spans="1:109" ht="13" outlineLevel="2" x14ac:dyDescent="0.3">
      <c r="A1169" s="258"/>
      <c r="B1169" s="153" t="s">
        <v>349</v>
      </c>
      <c r="C1169" s="276">
        <v>0</v>
      </c>
      <c r="D1169" s="273"/>
      <c r="E1169" s="273"/>
      <c r="F1169" s="260"/>
      <c r="G1169" s="260"/>
      <c r="H1169" s="260"/>
      <c r="I1169" s="260"/>
      <c r="J1169" s="260"/>
      <c r="K1169" s="260"/>
      <c r="L1169" s="260"/>
      <c r="M1169" s="260"/>
      <c r="N1169" s="260"/>
      <c r="O1169" s="260"/>
      <c r="P1169" s="260"/>
      <c r="Q1169" s="260"/>
      <c r="R1169" s="260"/>
      <c r="S1169" s="260"/>
      <c r="V1169" s="277"/>
      <c r="W1169" s="273"/>
      <c r="X1169" s="273"/>
      <c r="Y1169" s="260"/>
      <c r="Z1169" s="260"/>
      <c r="AA1169" s="260"/>
      <c r="AB1169" s="260"/>
      <c r="AC1169" s="260"/>
      <c r="AD1169" s="260"/>
      <c r="AE1169" s="260"/>
      <c r="AF1169" s="260"/>
      <c r="AG1169" s="260"/>
      <c r="AH1169" s="260"/>
      <c r="AI1169" s="260"/>
      <c r="AJ1169" s="260"/>
      <c r="AK1169" s="260"/>
      <c r="AN1169" s="277"/>
      <c r="AO1169" s="273"/>
      <c r="AP1169" s="273"/>
      <c r="AQ1169" s="260"/>
      <c r="AR1169" s="260"/>
      <c r="AS1169" s="260"/>
      <c r="AT1169" s="260"/>
      <c r="AU1169" s="260"/>
      <c r="AV1169" s="260"/>
      <c r="AW1169" s="260"/>
      <c r="AX1169" s="260"/>
      <c r="AY1169" s="260"/>
      <c r="AZ1169" s="260"/>
      <c r="BA1169" s="260"/>
      <c r="BB1169" s="260"/>
      <c r="BC1169" s="260"/>
      <c r="BF1169" s="277"/>
      <c r="BG1169" s="273"/>
      <c r="BH1169" s="273"/>
      <c r="BI1169" s="260"/>
      <c r="BJ1169" s="260"/>
      <c r="BK1169" s="260"/>
      <c r="BL1169" s="260"/>
      <c r="BM1169" s="260"/>
      <c r="BN1169" s="260"/>
      <c r="BO1169" s="260"/>
      <c r="BP1169" s="260"/>
      <c r="BQ1169" s="260"/>
      <c r="BR1169" s="260"/>
      <c r="BS1169" s="260"/>
      <c r="BT1169" s="260"/>
      <c r="BU1169" s="260"/>
      <c r="BX1169" s="277"/>
      <c r="BY1169" s="273"/>
      <c r="BZ1169" s="273"/>
      <c r="CA1169" s="260"/>
      <c r="CB1169" s="260"/>
      <c r="CC1169" s="260"/>
      <c r="CD1169" s="260"/>
      <c r="CE1169" s="260"/>
      <c r="CF1169" s="260"/>
      <c r="CG1169" s="260"/>
      <c r="CH1169" s="260"/>
      <c r="CI1169" s="260"/>
      <c r="CJ1169" s="260"/>
      <c r="CK1169" s="260"/>
      <c r="CL1169" s="260"/>
      <c r="CM1169" s="260"/>
      <c r="CP1169" s="277"/>
      <c r="CQ1169" s="273"/>
      <c r="CR1169" s="273"/>
      <c r="CS1169" s="260"/>
      <c r="CT1169" s="260"/>
      <c r="CU1169" s="260"/>
      <c r="CV1169" s="260"/>
      <c r="CW1169" s="260"/>
      <c r="CX1169" s="260"/>
      <c r="CY1169" s="260"/>
      <c r="CZ1169" s="260"/>
      <c r="DA1169" s="260"/>
      <c r="DB1169" s="260"/>
      <c r="DC1169" s="260"/>
      <c r="DD1169" s="260"/>
      <c r="DE1169" s="260"/>
    </row>
    <row r="1170" spans="1:109" ht="13" outlineLevel="2" x14ac:dyDescent="0.3">
      <c r="A1170" s="258"/>
      <c r="B1170" s="153"/>
      <c r="C1170" s="274"/>
      <c r="D1170" s="273"/>
      <c r="E1170" s="153" t="s">
        <v>350</v>
      </c>
      <c r="F1170" s="278">
        <f>C1167</f>
        <v>0</v>
      </c>
      <c r="G1170" s="260">
        <f t="shared" ref="G1170:Q1170" si="373">F1170+F1171-F1172</f>
        <v>0</v>
      </c>
      <c r="H1170" s="260">
        <f t="shared" si="373"/>
        <v>0</v>
      </c>
      <c r="I1170" s="260">
        <f t="shared" si="373"/>
        <v>2080000</v>
      </c>
      <c r="J1170" s="260">
        <f t="shared" si="373"/>
        <v>2120000</v>
      </c>
      <c r="K1170" s="260">
        <f t="shared" si="373"/>
        <v>2495000</v>
      </c>
      <c r="L1170" s="260">
        <f t="shared" si="373"/>
        <v>2870000</v>
      </c>
      <c r="M1170" s="260">
        <f t="shared" si="373"/>
        <v>2870000</v>
      </c>
      <c r="N1170" s="260">
        <f t="shared" si="373"/>
        <v>3115000</v>
      </c>
      <c r="O1170" s="260">
        <f t="shared" si="373"/>
        <v>3115000</v>
      </c>
      <c r="P1170" s="260">
        <f t="shared" si="373"/>
        <v>3115000</v>
      </c>
      <c r="Q1170" s="260">
        <f t="shared" si="373"/>
        <v>3115000</v>
      </c>
      <c r="R1170" s="260"/>
      <c r="S1170" s="240"/>
      <c r="V1170" s="274"/>
      <c r="W1170" s="273"/>
      <c r="X1170" s="273"/>
      <c r="Y1170" s="278">
        <f>Q1170+Q1171-Q1172</f>
        <v>3115000</v>
      </c>
      <c r="Z1170" s="260">
        <f t="shared" ref="Z1170:AJ1170" si="374">Y1170+Y1171-Y1172</f>
        <v>3115000</v>
      </c>
      <c r="AA1170" s="260">
        <f t="shared" si="374"/>
        <v>3115000</v>
      </c>
      <c r="AB1170" s="260">
        <f t="shared" si="374"/>
        <v>3115000</v>
      </c>
      <c r="AC1170" s="260">
        <f t="shared" si="374"/>
        <v>3115000</v>
      </c>
      <c r="AD1170" s="260">
        <f t="shared" si="374"/>
        <v>3115000</v>
      </c>
      <c r="AE1170" s="260">
        <f t="shared" si="374"/>
        <v>3115000</v>
      </c>
      <c r="AF1170" s="260">
        <f t="shared" si="374"/>
        <v>3115000</v>
      </c>
      <c r="AG1170" s="260">
        <f t="shared" si="374"/>
        <v>3115000</v>
      </c>
      <c r="AH1170" s="260">
        <f t="shared" si="374"/>
        <v>3065000</v>
      </c>
      <c r="AI1170" s="260">
        <f t="shared" si="374"/>
        <v>2865000</v>
      </c>
      <c r="AJ1170" s="260">
        <f t="shared" si="374"/>
        <v>2665000</v>
      </c>
      <c r="AN1170" s="274"/>
      <c r="AO1170" s="273"/>
      <c r="AP1170" s="273"/>
      <c r="AQ1170" s="278">
        <f>AJ1170+AJ1171-AJ1172</f>
        <v>2465000</v>
      </c>
      <c r="AR1170" s="260">
        <f t="shared" ref="AR1170:BB1170" si="375">AQ1170+AQ1171-AQ1172</f>
        <v>2365000</v>
      </c>
      <c r="AS1170" s="260">
        <f t="shared" si="375"/>
        <v>2315000</v>
      </c>
      <c r="AT1170" s="260">
        <f t="shared" si="375"/>
        <v>2265000</v>
      </c>
      <c r="AU1170" s="260">
        <f t="shared" si="375"/>
        <v>2215000</v>
      </c>
      <c r="AV1170" s="260">
        <f t="shared" si="375"/>
        <v>2165000</v>
      </c>
      <c r="AW1170" s="260">
        <f t="shared" si="375"/>
        <v>2090000</v>
      </c>
      <c r="AX1170" s="260">
        <f t="shared" si="375"/>
        <v>2015000</v>
      </c>
      <c r="AY1170" s="260">
        <f t="shared" si="375"/>
        <v>1940000</v>
      </c>
      <c r="AZ1170" s="260">
        <f t="shared" si="375"/>
        <v>1865000</v>
      </c>
      <c r="BA1170" s="260">
        <f t="shared" si="375"/>
        <v>1815000</v>
      </c>
      <c r="BB1170" s="284">
        <f t="shared" si="375"/>
        <v>1715000</v>
      </c>
      <c r="BF1170" s="274"/>
      <c r="BG1170" s="273"/>
      <c r="BH1170" s="273"/>
      <c r="BI1170" s="278">
        <f>BB1170+BB1171-BB1172</f>
        <v>1665000</v>
      </c>
      <c r="BJ1170" s="260">
        <f t="shared" ref="BJ1170:BT1170" si="376">BI1170+BI1171-BI1172</f>
        <v>1665000</v>
      </c>
      <c r="BK1170" s="260">
        <f t="shared" si="376"/>
        <v>1665000</v>
      </c>
      <c r="BL1170" s="260">
        <f t="shared" si="376"/>
        <v>1665000</v>
      </c>
      <c r="BM1170" s="260">
        <f t="shared" si="376"/>
        <v>1565000</v>
      </c>
      <c r="BN1170" s="260">
        <f t="shared" si="376"/>
        <v>1465000</v>
      </c>
      <c r="BO1170" s="260">
        <f t="shared" si="376"/>
        <v>1365000</v>
      </c>
      <c r="BP1170" s="260">
        <f t="shared" si="376"/>
        <v>1265000</v>
      </c>
      <c r="BQ1170" s="260">
        <f t="shared" si="376"/>
        <v>1165000</v>
      </c>
      <c r="BR1170" s="260">
        <f t="shared" si="376"/>
        <v>1065000</v>
      </c>
      <c r="BS1170" s="260">
        <f t="shared" si="376"/>
        <v>965000</v>
      </c>
      <c r="BT1170" s="260">
        <f t="shared" si="376"/>
        <v>865000</v>
      </c>
      <c r="BX1170" s="274"/>
      <c r="BY1170" s="273"/>
      <c r="BZ1170" s="273"/>
      <c r="CA1170" s="278">
        <f>BT1170+BT1171-BT1172</f>
        <v>765000</v>
      </c>
      <c r="CB1170" s="260">
        <f t="shared" ref="CB1170:CL1170" si="377">CA1170+CA1171-CA1172</f>
        <v>765000</v>
      </c>
      <c r="CC1170" s="260">
        <f t="shared" si="377"/>
        <v>765000</v>
      </c>
      <c r="CD1170" s="260">
        <f t="shared" si="377"/>
        <v>765000</v>
      </c>
      <c r="CE1170" s="260">
        <f t="shared" si="377"/>
        <v>665000</v>
      </c>
      <c r="CF1170" s="260">
        <f t="shared" si="377"/>
        <v>565000</v>
      </c>
      <c r="CG1170" s="260">
        <f t="shared" si="377"/>
        <v>465000</v>
      </c>
      <c r="CH1170" s="260">
        <f t="shared" si="377"/>
        <v>365000</v>
      </c>
      <c r="CI1170" s="260">
        <f t="shared" si="377"/>
        <v>265000</v>
      </c>
      <c r="CJ1170" s="260">
        <f t="shared" si="377"/>
        <v>165000</v>
      </c>
      <c r="CK1170" s="260">
        <f t="shared" si="377"/>
        <v>65000</v>
      </c>
      <c r="CL1170" s="260">
        <f t="shared" si="377"/>
        <v>0</v>
      </c>
      <c r="CP1170" s="274"/>
      <c r="CQ1170" s="273"/>
      <c r="CR1170" s="273"/>
      <c r="CS1170" s="278">
        <f>CL1170+CL1171-CL1172</f>
        <v>0</v>
      </c>
      <c r="CT1170" s="260">
        <f t="shared" ref="CT1170:DD1170" si="378">CS1170+CS1171-CS1172</f>
        <v>-100000</v>
      </c>
      <c r="CU1170" s="260">
        <f t="shared" si="378"/>
        <v>-100000</v>
      </c>
      <c r="CV1170" s="260">
        <f t="shared" si="378"/>
        <v>-100000</v>
      </c>
      <c r="CW1170" s="260">
        <f t="shared" si="378"/>
        <v>-200000</v>
      </c>
      <c r="CX1170" s="260">
        <f t="shared" si="378"/>
        <v>-300000</v>
      </c>
      <c r="CY1170" s="260">
        <f t="shared" si="378"/>
        <v>-400000</v>
      </c>
      <c r="CZ1170" s="260">
        <f t="shared" si="378"/>
        <v>-500000</v>
      </c>
      <c r="DA1170" s="260">
        <f t="shared" si="378"/>
        <v>-600000</v>
      </c>
      <c r="DB1170" s="260">
        <f t="shared" si="378"/>
        <v>-665000</v>
      </c>
      <c r="DC1170" s="260">
        <f t="shared" si="378"/>
        <v>-665000</v>
      </c>
      <c r="DD1170" s="260">
        <f t="shared" si="378"/>
        <v>-665000</v>
      </c>
    </row>
    <row r="1171" spans="1:109" ht="13" outlineLevel="2" x14ac:dyDescent="0.3">
      <c r="A1171" s="258"/>
      <c r="B1171" s="153"/>
      <c r="C1171" s="274"/>
      <c r="D1171" s="273"/>
      <c r="E1171" s="153" t="s">
        <v>351</v>
      </c>
      <c r="F1171" s="279">
        <v>0</v>
      </c>
      <c r="G1171" s="279">
        <v>0</v>
      </c>
      <c r="H1171" s="279">
        <v>2080000</v>
      </c>
      <c r="I1171" s="279">
        <v>40000</v>
      </c>
      <c r="J1171" s="279">
        <v>375000</v>
      </c>
      <c r="K1171" s="279">
        <v>375000</v>
      </c>
      <c r="L1171" s="279">
        <v>0</v>
      </c>
      <c r="M1171" s="279">
        <v>245000</v>
      </c>
      <c r="N1171" s="279">
        <v>0</v>
      </c>
      <c r="O1171" s="279">
        <v>0</v>
      </c>
      <c r="P1171" s="279">
        <v>0</v>
      </c>
      <c r="Q1171" s="279">
        <v>0</v>
      </c>
      <c r="R1171" s="260"/>
      <c r="S1171" s="280">
        <f>SUM(F1171:Q1171)</f>
        <v>3115000</v>
      </c>
      <c r="V1171" s="274"/>
      <c r="W1171" s="273"/>
      <c r="X1171" s="273"/>
      <c r="Y1171" s="279">
        <v>0</v>
      </c>
      <c r="Z1171" s="279">
        <v>0</v>
      </c>
      <c r="AA1171" s="279">
        <v>0</v>
      </c>
      <c r="AB1171" s="279">
        <v>0</v>
      </c>
      <c r="AC1171" s="279">
        <v>0</v>
      </c>
      <c r="AD1171" s="279">
        <v>0</v>
      </c>
      <c r="AE1171" s="279">
        <v>0</v>
      </c>
      <c r="AF1171" s="279">
        <v>0</v>
      </c>
      <c r="AG1171" s="279">
        <v>0</v>
      </c>
      <c r="AH1171" s="279">
        <v>0</v>
      </c>
      <c r="AI1171" s="279">
        <v>0</v>
      </c>
      <c r="AJ1171" s="279">
        <v>0</v>
      </c>
      <c r="AK1171" s="281">
        <f>SUM(Y1171:AJ1171)</f>
        <v>0</v>
      </c>
      <c r="AN1171" s="274"/>
      <c r="AO1171" s="273"/>
      <c r="AP1171" s="273"/>
      <c r="AQ1171" s="279">
        <v>0</v>
      </c>
      <c r="AR1171" s="279">
        <v>0</v>
      </c>
      <c r="AS1171" s="279">
        <v>0</v>
      </c>
      <c r="AT1171" s="279">
        <v>0</v>
      </c>
      <c r="AU1171" s="279">
        <v>0</v>
      </c>
      <c r="AV1171" s="279">
        <v>0</v>
      </c>
      <c r="AW1171" s="279">
        <v>0</v>
      </c>
      <c r="AX1171" s="279">
        <v>0</v>
      </c>
      <c r="AY1171" s="279">
        <v>0</v>
      </c>
      <c r="AZ1171" s="279">
        <v>0</v>
      </c>
      <c r="BA1171" s="279">
        <v>0</v>
      </c>
      <c r="BB1171" s="279">
        <v>0</v>
      </c>
      <c r="BC1171" s="281">
        <f>SUM(AQ1171:BB1171)</f>
        <v>0</v>
      </c>
      <c r="BF1171" s="274"/>
      <c r="BG1171" s="273"/>
      <c r="BH1171" s="273"/>
      <c r="BI1171" s="279">
        <v>0</v>
      </c>
      <c r="BJ1171" s="279">
        <v>0</v>
      </c>
      <c r="BK1171" s="279">
        <v>0</v>
      </c>
      <c r="BL1171" s="279">
        <v>0</v>
      </c>
      <c r="BM1171" s="279">
        <v>0</v>
      </c>
      <c r="BN1171" s="279">
        <v>0</v>
      </c>
      <c r="BO1171" s="279">
        <v>0</v>
      </c>
      <c r="BP1171" s="279">
        <v>0</v>
      </c>
      <c r="BQ1171" s="279">
        <v>0</v>
      </c>
      <c r="BR1171" s="279">
        <v>0</v>
      </c>
      <c r="BS1171" s="279">
        <v>0</v>
      </c>
      <c r="BT1171" s="279">
        <v>0</v>
      </c>
      <c r="BU1171" s="281">
        <f>SUM(BI1171:BT1171)</f>
        <v>0</v>
      </c>
      <c r="BX1171" s="274"/>
      <c r="BY1171" s="273"/>
      <c r="BZ1171" s="273"/>
      <c r="CA1171" s="279">
        <v>0</v>
      </c>
      <c r="CB1171" s="279">
        <v>0</v>
      </c>
      <c r="CC1171" s="279">
        <v>0</v>
      </c>
      <c r="CD1171" s="279">
        <v>0</v>
      </c>
      <c r="CE1171" s="279">
        <v>0</v>
      </c>
      <c r="CF1171" s="279">
        <v>0</v>
      </c>
      <c r="CG1171" s="279">
        <v>0</v>
      </c>
      <c r="CH1171" s="279">
        <v>0</v>
      </c>
      <c r="CI1171" s="279">
        <v>0</v>
      </c>
      <c r="CJ1171" s="279">
        <v>0</v>
      </c>
      <c r="CK1171" s="279">
        <v>0</v>
      </c>
      <c r="CL1171" s="279">
        <v>0</v>
      </c>
      <c r="CM1171" s="281">
        <f>SUM(CA1171:CL1171)</f>
        <v>0</v>
      </c>
      <c r="CP1171" s="274"/>
      <c r="CQ1171" s="273"/>
      <c r="CR1171" s="273"/>
      <c r="CS1171" s="279">
        <v>0</v>
      </c>
      <c r="CT1171" s="279">
        <v>0</v>
      </c>
      <c r="CU1171" s="279">
        <v>0</v>
      </c>
      <c r="CV1171" s="279">
        <v>0</v>
      </c>
      <c r="CW1171" s="279">
        <v>0</v>
      </c>
      <c r="CX1171" s="279">
        <v>0</v>
      </c>
      <c r="CY1171" s="279">
        <v>0</v>
      </c>
      <c r="CZ1171" s="279">
        <v>0</v>
      </c>
      <c r="DA1171" s="279">
        <v>0</v>
      </c>
      <c r="DB1171" s="279">
        <v>0</v>
      </c>
      <c r="DC1171" s="279">
        <v>0</v>
      </c>
      <c r="DD1171" s="279">
        <v>0</v>
      </c>
      <c r="DE1171" s="281">
        <f>SUM(CS1171:DD1171)</f>
        <v>0</v>
      </c>
    </row>
    <row r="1172" spans="1:109" ht="13" outlineLevel="2" x14ac:dyDescent="0.3">
      <c r="A1172" s="258"/>
      <c r="B1172" s="153"/>
      <c r="C1172" s="274"/>
      <c r="D1172" s="273"/>
      <c r="E1172" s="153" t="s">
        <v>352</v>
      </c>
      <c r="F1172" s="279">
        <v>0</v>
      </c>
      <c r="G1172" s="279">
        <v>0</v>
      </c>
      <c r="H1172" s="279">
        <v>0</v>
      </c>
      <c r="I1172" s="279">
        <v>0</v>
      </c>
      <c r="J1172" s="279">
        <v>0</v>
      </c>
      <c r="K1172" s="279">
        <v>0</v>
      </c>
      <c r="L1172" s="279">
        <v>0</v>
      </c>
      <c r="M1172" s="279">
        <v>0</v>
      </c>
      <c r="N1172" s="279"/>
      <c r="O1172" s="279"/>
      <c r="P1172" s="279"/>
      <c r="Q1172" s="279"/>
      <c r="R1172" s="260"/>
      <c r="S1172" s="280">
        <f>SUM(F1172:Q1172)</f>
        <v>0</v>
      </c>
      <c r="V1172" s="274"/>
      <c r="W1172" s="273"/>
      <c r="X1172" s="273"/>
      <c r="Y1172" s="279"/>
      <c r="Z1172" s="279"/>
      <c r="AA1172" s="279"/>
      <c r="AB1172" s="279"/>
      <c r="AC1172" s="279"/>
      <c r="AD1172" s="279"/>
      <c r="AE1172" s="279">
        <v>0</v>
      </c>
      <c r="AF1172" s="279">
        <v>0</v>
      </c>
      <c r="AG1172" s="279">
        <v>50000</v>
      </c>
      <c r="AH1172" s="279">
        <v>200000</v>
      </c>
      <c r="AI1172" s="279">
        <v>200000</v>
      </c>
      <c r="AJ1172" s="279">
        <v>200000</v>
      </c>
      <c r="AK1172" s="281">
        <f>SUM(Y1172:AJ1172)</f>
        <v>650000</v>
      </c>
      <c r="AN1172" s="274"/>
      <c r="AO1172" s="273"/>
      <c r="AP1172" s="273"/>
      <c r="AQ1172" s="279">
        <v>100000</v>
      </c>
      <c r="AR1172" s="279">
        <v>50000</v>
      </c>
      <c r="AS1172" s="279">
        <v>50000</v>
      </c>
      <c r="AT1172" s="279">
        <v>50000</v>
      </c>
      <c r="AU1172" s="279">
        <v>50000</v>
      </c>
      <c r="AV1172" s="279">
        <v>75000</v>
      </c>
      <c r="AW1172" s="279">
        <v>75000</v>
      </c>
      <c r="AX1172" s="279">
        <v>75000</v>
      </c>
      <c r="AY1172" s="279">
        <v>75000</v>
      </c>
      <c r="AZ1172" s="279">
        <v>50000</v>
      </c>
      <c r="BA1172" s="279">
        <v>100000</v>
      </c>
      <c r="BB1172" s="279">
        <v>50000</v>
      </c>
      <c r="BC1172" s="281">
        <f>SUM(AQ1172:BB1172)</f>
        <v>800000</v>
      </c>
      <c r="BF1172" s="274"/>
      <c r="BG1172" s="273"/>
      <c r="BH1172" s="273"/>
      <c r="BI1172" s="279">
        <v>0</v>
      </c>
      <c r="BJ1172" s="279">
        <v>0</v>
      </c>
      <c r="BK1172" s="279">
        <v>0</v>
      </c>
      <c r="BL1172" s="279">
        <v>100000</v>
      </c>
      <c r="BM1172" s="279">
        <v>100000</v>
      </c>
      <c r="BN1172" s="279">
        <v>100000</v>
      </c>
      <c r="BO1172" s="279">
        <v>100000</v>
      </c>
      <c r="BP1172" s="279">
        <v>100000</v>
      </c>
      <c r="BQ1172" s="279">
        <v>100000</v>
      </c>
      <c r="BR1172" s="279">
        <v>100000</v>
      </c>
      <c r="BS1172" s="279">
        <v>100000</v>
      </c>
      <c r="BT1172" s="279">
        <v>100000</v>
      </c>
      <c r="BU1172" s="281">
        <f>SUM(BI1172:BT1172)</f>
        <v>900000</v>
      </c>
      <c r="BX1172" s="274"/>
      <c r="BY1172" s="273"/>
      <c r="BZ1172" s="273"/>
      <c r="CA1172" s="279"/>
      <c r="CB1172" s="279">
        <v>0</v>
      </c>
      <c r="CC1172" s="279">
        <v>0</v>
      </c>
      <c r="CD1172" s="279">
        <v>100000</v>
      </c>
      <c r="CE1172" s="279">
        <v>100000</v>
      </c>
      <c r="CF1172" s="279">
        <v>100000</v>
      </c>
      <c r="CG1172" s="279">
        <v>100000</v>
      </c>
      <c r="CH1172" s="279">
        <v>100000</v>
      </c>
      <c r="CI1172" s="279">
        <v>100000</v>
      </c>
      <c r="CJ1172" s="279">
        <v>100000</v>
      </c>
      <c r="CK1172" s="279">
        <v>65000</v>
      </c>
      <c r="CL1172" s="279"/>
      <c r="CM1172" s="281">
        <f>SUM(CA1172:CL1172)</f>
        <v>765000</v>
      </c>
      <c r="CP1172" s="274"/>
      <c r="CQ1172" s="273"/>
      <c r="CR1172" s="273"/>
      <c r="CS1172" s="279">
        <v>100000</v>
      </c>
      <c r="CT1172" s="279">
        <v>0</v>
      </c>
      <c r="CU1172" s="279">
        <v>0</v>
      </c>
      <c r="CV1172" s="279">
        <v>100000</v>
      </c>
      <c r="CW1172" s="279">
        <v>100000</v>
      </c>
      <c r="CX1172" s="279">
        <v>100000</v>
      </c>
      <c r="CY1172" s="279">
        <v>100000</v>
      </c>
      <c r="CZ1172" s="279">
        <v>100000</v>
      </c>
      <c r="DA1172" s="279">
        <v>65000</v>
      </c>
      <c r="DB1172" s="279"/>
      <c r="DC1172" s="279"/>
      <c r="DD1172" s="279">
        <v>0</v>
      </c>
      <c r="DE1172" s="281">
        <f>SUM(CS1172:DD1172)</f>
        <v>665000</v>
      </c>
    </row>
    <row r="1173" spans="1:109" ht="13" outlineLevel="2" x14ac:dyDescent="0.3">
      <c r="A1173" s="258"/>
      <c r="B1173" s="153"/>
      <c r="C1173" s="274"/>
      <c r="D1173" s="273"/>
      <c r="E1173" s="153" t="s">
        <v>353</v>
      </c>
      <c r="F1173" s="282">
        <f>+(F1170*'CASH FLOW-MSA-SA'!$C1169)/360*31</f>
        <v>0</v>
      </c>
      <c r="G1173" s="282">
        <f>+(G1170*'CASH FLOW-MSA-SA'!$C1169)/360*31</f>
        <v>0</v>
      </c>
      <c r="H1173" s="282">
        <f>+(H1170*'CASH FLOW-MSA-SA'!$C1169)/360*31</f>
        <v>0</v>
      </c>
      <c r="I1173" s="282">
        <f>+(I1170*'CASH FLOW-MSA-SA'!$C1169)/360*31</f>
        <v>0</v>
      </c>
      <c r="J1173" s="282">
        <f>+(J1170*'CASH FLOW-MSA-SA'!$C1169)/360*31</f>
        <v>0</v>
      </c>
      <c r="K1173" s="282">
        <f>+(K1170*'CASH FLOW-MSA-SA'!$C1169)/360*31</f>
        <v>0</v>
      </c>
      <c r="L1173" s="282">
        <f>+(L1170*'CASH FLOW-MSA-SA'!$C1169)/360*31</f>
        <v>0</v>
      </c>
      <c r="M1173" s="282">
        <f>+(M1170*'CASH FLOW-MSA-SA'!$C1169)/360*31</f>
        <v>0</v>
      </c>
      <c r="N1173" s="282">
        <f>+(N1170*'CASH FLOW-MSA-SA'!$C1169)/360*31</f>
        <v>0</v>
      </c>
      <c r="O1173" s="282">
        <f>+(O1170*'CASH FLOW-MSA-SA'!$C1169)/360*31</f>
        <v>0</v>
      </c>
      <c r="P1173" s="282">
        <f>+(P1170*'CASH FLOW-MSA-SA'!$C1169)/360*31</f>
        <v>0</v>
      </c>
      <c r="Q1173" s="282">
        <f>+(Q1170*'CASH FLOW-MSA-SA'!$C1169)/360*31</f>
        <v>0</v>
      </c>
      <c r="R1173" s="260"/>
      <c r="S1173" s="282">
        <f>SUM(F1173:Q1173)</f>
        <v>0</v>
      </c>
      <c r="V1173" s="274"/>
      <c r="W1173" s="273"/>
      <c r="X1173" s="273"/>
      <c r="Y1173" s="282">
        <f>+(Y1170*'CASH FLOW-MSA-SA'!$C1169)/360*31</f>
        <v>0</v>
      </c>
      <c r="Z1173" s="282">
        <f>+(Z1170*'CASH FLOW-MSA-SA'!$C1169)/360*31</f>
        <v>0</v>
      </c>
      <c r="AA1173" s="282">
        <f>+(AA1170*'CASH FLOW-MSA-SA'!$C1169)/360*31</f>
        <v>0</v>
      </c>
      <c r="AB1173" s="282">
        <f>+(AB1170*'CASH FLOW-MSA-SA'!$C1169)/360*31</f>
        <v>0</v>
      </c>
      <c r="AC1173" s="282">
        <f>+(AC1170*'CASH FLOW-MSA-SA'!$C1169)/360*31</f>
        <v>0</v>
      </c>
      <c r="AD1173" s="282">
        <f>+(AD1170*'CASH FLOW-MSA-SA'!$C1169)/360*31</f>
        <v>0</v>
      </c>
      <c r="AE1173" s="282">
        <f>+(AE1170*'CASH FLOW-MSA-SA'!$C1169)/360*31</f>
        <v>0</v>
      </c>
      <c r="AF1173" s="282">
        <f>+(AF1170*'CASH FLOW-MSA-SA'!$C1169)/360*31</f>
        <v>0</v>
      </c>
      <c r="AG1173" s="282">
        <f>+(AG1170*'CASH FLOW-MSA-SA'!$C1169)/360*31</f>
        <v>0</v>
      </c>
      <c r="AH1173" s="282">
        <f>+(AH1170*'CASH FLOW-MSA-SA'!$C1169)/360*31</f>
        <v>0</v>
      </c>
      <c r="AI1173" s="282">
        <f>+(AI1170*'CASH FLOW-MSA-SA'!$C1169)/360*31</f>
        <v>0</v>
      </c>
      <c r="AJ1173" s="282">
        <f>+(AJ1170*'CASH FLOW-MSA-SA'!$C1169)/360*31</f>
        <v>0</v>
      </c>
      <c r="AK1173" s="282">
        <f>SUM(Y1173:AJ1173)</f>
        <v>0</v>
      </c>
      <c r="AN1173" s="274"/>
      <c r="AO1173" s="273"/>
      <c r="AP1173" s="273"/>
      <c r="AQ1173" s="282">
        <f>+(AQ1170*'CASH FLOW-MSA-SA'!$C1169)/360*31</f>
        <v>0</v>
      </c>
      <c r="AR1173" s="282">
        <f>+(AR1170*'CASH FLOW-MSA-SA'!$C1169)/360*31</f>
        <v>0</v>
      </c>
      <c r="AS1173" s="282">
        <f>+(AS1170*'CASH FLOW-MSA-SA'!$C1169)/360*31</f>
        <v>0</v>
      </c>
      <c r="AT1173" s="282">
        <f>+(AT1170*'CASH FLOW-MSA-SA'!$C1169)/360*31</f>
        <v>0</v>
      </c>
      <c r="AU1173" s="282">
        <f>+(AU1170*'CASH FLOW-MSA-SA'!$C1169)/360*31</f>
        <v>0</v>
      </c>
      <c r="AV1173" s="282">
        <f>+(AV1170*'CASH FLOW-MSA-SA'!$C1169)/360*31</f>
        <v>0</v>
      </c>
      <c r="AW1173" s="282">
        <f>+(AW1170*'CASH FLOW-MSA-SA'!$C1169)/360*31</f>
        <v>0</v>
      </c>
      <c r="AX1173" s="282">
        <f>+(AX1170*'CASH FLOW-MSA-SA'!$C1169)/360*31</f>
        <v>0</v>
      </c>
      <c r="AY1173" s="282">
        <f>+(AY1170*'CASH FLOW-MSA-SA'!$C1169)/360*31</f>
        <v>0</v>
      </c>
      <c r="AZ1173" s="282">
        <f>+(AZ1170*'CASH FLOW-MSA-SA'!$C1169)/360*31</f>
        <v>0</v>
      </c>
      <c r="BA1173" s="282">
        <f>+(BA1170*'CASH FLOW-MSA-SA'!$C1169)/360*31</f>
        <v>0</v>
      </c>
      <c r="BB1173" s="282">
        <f>+(BB1170*'CASH FLOW-MSA-SA'!$C1169)/360*31</f>
        <v>0</v>
      </c>
      <c r="BC1173" s="282">
        <f>SUM(AQ1173:BB1173)</f>
        <v>0</v>
      </c>
      <c r="BF1173" s="274"/>
      <c r="BG1173" s="273"/>
      <c r="BH1173" s="273"/>
      <c r="BI1173" s="282">
        <f>+(BI1170*'CASH FLOW-MSA-SA'!$C1169)/360*31</f>
        <v>0</v>
      </c>
      <c r="BJ1173" s="282">
        <f>+(BJ1170*'CASH FLOW-MSA-SA'!$C1169)/360*31</f>
        <v>0</v>
      </c>
      <c r="BK1173" s="282">
        <f>+(BK1170*'CASH FLOW-MSA-SA'!$C1169)/360*31</f>
        <v>0</v>
      </c>
      <c r="BL1173" s="282">
        <f>+(BL1170*'CASH FLOW-MSA-SA'!$C1169)/360*31</f>
        <v>0</v>
      </c>
      <c r="BM1173" s="282">
        <f>+(BM1170*'CASH FLOW-MSA-SA'!$C1169)/360*31</f>
        <v>0</v>
      </c>
      <c r="BN1173" s="282">
        <f>+(BN1170*'CASH FLOW-MSA-SA'!$C1169)/360*31</f>
        <v>0</v>
      </c>
      <c r="BO1173" s="282">
        <f>+(BO1170*'CASH FLOW-MSA-SA'!$C1169)/360*31</f>
        <v>0</v>
      </c>
      <c r="BP1173" s="282">
        <f>+(BP1170*'CASH FLOW-MSA-SA'!$C1169)/360*31</f>
        <v>0</v>
      </c>
      <c r="BQ1173" s="282">
        <f>+(BQ1170*'CASH FLOW-MSA-SA'!$C1169)/360*31</f>
        <v>0</v>
      </c>
      <c r="BR1173" s="282">
        <f>+(BR1170*'CASH FLOW-MSA-SA'!$C1169)/360*31</f>
        <v>0</v>
      </c>
      <c r="BS1173" s="282">
        <f>+(BS1170*'CASH FLOW-MSA-SA'!$C1169)/360*31</f>
        <v>0</v>
      </c>
      <c r="BT1173" s="282">
        <f>+(BT1170*'CASH FLOW-MSA-SA'!$C1169)/360*31</f>
        <v>0</v>
      </c>
      <c r="BU1173" s="282">
        <f>SUM(BI1173:BT1173)</f>
        <v>0</v>
      </c>
      <c r="BX1173" s="274"/>
      <c r="BY1173" s="273"/>
      <c r="BZ1173" s="273"/>
      <c r="CA1173" s="282">
        <f>+(CA1170*'CASH FLOW-MSA-SA'!$C1169)/360*31</f>
        <v>0</v>
      </c>
      <c r="CB1173" s="282">
        <f>+(CB1170*'CASH FLOW-MSA-SA'!$C1169)/360*31</f>
        <v>0</v>
      </c>
      <c r="CC1173" s="282">
        <f>+(CC1170*'CASH FLOW-MSA-SA'!$C1169)/360*31</f>
        <v>0</v>
      </c>
      <c r="CD1173" s="282">
        <f>+(CD1170*'CASH FLOW-MSA-SA'!$C1169)/360*31</f>
        <v>0</v>
      </c>
      <c r="CE1173" s="282">
        <f>+(CE1170*'CASH FLOW-MSA-SA'!$C1169)/360*31</f>
        <v>0</v>
      </c>
      <c r="CF1173" s="282">
        <f>+(CF1170*'CASH FLOW-MSA-SA'!$C1169)/360*31</f>
        <v>0</v>
      </c>
      <c r="CG1173" s="282">
        <f>+(CG1170*'CASH FLOW-MSA-SA'!$C1169)/360*31</f>
        <v>0</v>
      </c>
      <c r="CH1173" s="282">
        <f>+(CH1170*'CASH FLOW-MSA-SA'!$C1169)/360*31</f>
        <v>0</v>
      </c>
      <c r="CI1173" s="282">
        <f>+(CI1170*'CASH FLOW-MSA-SA'!$C1169)/360*31</f>
        <v>0</v>
      </c>
      <c r="CJ1173" s="282">
        <f>+(CJ1170*'CASH FLOW-MSA-SA'!$C1169)/360*31</f>
        <v>0</v>
      </c>
      <c r="CK1173" s="282">
        <f>+(CK1170*'CASH FLOW-MSA-SA'!$C1169)/360*31</f>
        <v>0</v>
      </c>
      <c r="CL1173" s="282">
        <f>+(CL1170*'CASH FLOW-MSA-SA'!$C1169)/360*31</f>
        <v>0</v>
      </c>
      <c r="CM1173" s="282">
        <f>SUM(CA1173:CL1173)</f>
        <v>0</v>
      </c>
      <c r="CP1173" s="274"/>
      <c r="CQ1173" s="273"/>
      <c r="CR1173" s="273"/>
      <c r="CS1173" s="282">
        <f>+(CS1170*'CASH FLOW-MSA-SA'!$C1169)/360*31</f>
        <v>0</v>
      </c>
      <c r="CT1173" s="282">
        <f>+(CT1170*'CASH FLOW-MSA-SA'!$C1169)/360*31</f>
        <v>0</v>
      </c>
      <c r="CU1173" s="282">
        <f>+(CU1170*'CASH FLOW-MSA-SA'!$C1169)/360*31</f>
        <v>0</v>
      </c>
      <c r="CV1173" s="282">
        <f>+(CV1170*'CASH FLOW-MSA-SA'!$C1169)/360*31</f>
        <v>0</v>
      </c>
      <c r="CW1173" s="282">
        <f>+(CW1170*'CASH FLOW-MSA-SA'!$C1169)/360*31</f>
        <v>0</v>
      </c>
      <c r="CX1173" s="282">
        <f>+(CX1170*'CASH FLOW-MSA-SA'!$C1169)/360*31</f>
        <v>0</v>
      </c>
      <c r="CY1173" s="282">
        <f>+(CY1170*'CASH FLOW-MSA-SA'!$C1169)/360*31</f>
        <v>0</v>
      </c>
      <c r="CZ1173" s="282">
        <f>+(CZ1170*'CASH FLOW-MSA-SA'!$C1169)/360*31</f>
        <v>0</v>
      </c>
      <c r="DA1173" s="282">
        <f>+(DA1170*'CASH FLOW-MSA-SA'!$C1169)/360*31</f>
        <v>0</v>
      </c>
      <c r="DB1173" s="282">
        <f>+(DB1170*'CASH FLOW-MSA-SA'!$C1169)/360*31</f>
        <v>0</v>
      </c>
      <c r="DC1173" s="282">
        <f>+(DC1170*'CASH FLOW-MSA-SA'!$C1169)/360*31</f>
        <v>0</v>
      </c>
      <c r="DD1173" s="282">
        <f>+(DD1170*'CASH FLOW-MSA-SA'!$C1169)/360*31</f>
        <v>0</v>
      </c>
      <c r="DE1173" s="282">
        <f>SUM(CS1173:DD1173)</f>
        <v>0</v>
      </c>
    </row>
    <row r="1174" spans="1:109" ht="13" outlineLevel="1" x14ac:dyDescent="0.3">
      <c r="A1174" s="258"/>
      <c r="B1174" s="138"/>
      <c r="C1174" s="274"/>
      <c r="D1174" s="273"/>
      <c r="E1174" s="273"/>
      <c r="F1174" s="260"/>
      <c r="G1174" s="260"/>
      <c r="H1174" s="260"/>
      <c r="I1174" s="260"/>
      <c r="J1174" s="260"/>
      <c r="K1174" s="260"/>
      <c r="L1174" s="260"/>
      <c r="M1174" s="260"/>
      <c r="N1174" s="260"/>
      <c r="O1174" s="260"/>
      <c r="P1174" s="260"/>
      <c r="Q1174" s="260"/>
      <c r="R1174" s="260"/>
      <c r="S1174" s="260"/>
      <c r="V1174" s="274"/>
      <c r="W1174" s="273"/>
      <c r="X1174" s="273"/>
      <c r="Y1174" s="260"/>
      <c r="Z1174" s="260"/>
      <c r="AA1174" s="260"/>
      <c r="AB1174" s="260"/>
      <c r="AC1174" s="260"/>
      <c r="AD1174" s="260"/>
      <c r="AE1174" s="260"/>
      <c r="AF1174" s="260"/>
      <c r="AG1174" s="260"/>
      <c r="AH1174" s="260"/>
      <c r="AI1174" s="260"/>
      <c r="AJ1174" s="260"/>
      <c r="AK1174" s="260"/>
      <c r="AN1174" s="274"/>
      <c r="AO1174" s="273"/>
      <c r="AP1174" s="273"/>
      <c r="AQ1174" s="260"/>
      <c r="AR1174" s="260"/>
      <c r="AS1174" s="260"/>
      <c r="AT1174" s="260"/>
      <c r="AU1174" s="260"/>
      <c r="AV1174" s="260"/>
      <c r="AW1174" s="260"/>
      <c r="AX1174" s="260"/>
      <c r="AY1174" s="260"/>
      <c r="AZ1174" s="260"/>
      <c r="BA1174" s="260"/>
      <c r="BB1174" s="260"/>
      <c r="BC1174" s="260"/>
      <c r="BF1174" s="274"/>
      <c r="BG1174" s="273"/>
      <c r="BH1174" s="273"/>
      <c r="BI1174" s="260"/>
      <c r="BJ1174" s="260"/>
      <c r="BK1174" s="260"/>
      <c r="BL1174" s="260"/>
      <c r="BM1174" s="260"/>
      <c r="BN1174" s="260"/>
      <c r="BO1174" s="260"/>
      <c r="BP1174" s="260"/>
      <c r="BQ1174" s="260"/>
      <c r="BR1174" s="260"/>
      <c r="BS1174" s="260"/>
      <c r="BT1174" s="260"/>
      <c r="BU1174" s="260"/>
      <c r="BX1174" s="274"/>
      <c r="BY1174" s="273"/>
      <c r="BZ1174" s="273"/>
      <c r="CA1174" s="260"/>
      <c r="CB1174" s="260"/>
      <c r="CC1174" s="260"/>
      <c r="CD1174" s="260"/>
      <c r="CE1174" s="260"/>
      <c r="CF1174" s="260"/>
      <c r="CG1174" s="260"/>
      <c r="CH1174" s="260"/>
      <c r="CI1174" s="260"/>
      <c r="CJ1174" s="260"/>
      <c r="CK1174" s="260"/>
      <c r="CL1174" s="260"/>
      <c r="CM1174" s="260"/>
      <c r="CP1174" s="274"/>
      <c r="CQ1174" s="273"/>
      <c r="CR1174" s="273"/>
      <c r="CS1174" s="260"/>
      <c r="CT1174" s="260"/>
      <c r="CU1174" s="260"/>
      <c r="CV1174" s="260"/>
      <c r="CW1174" s="260"/>
      <c r="CX1174" s="260"/>
      <c r="CY1174" s="260"/>
      <c r="CZ1174" s="260"/>
      <c r="DA1174" s="260"/>
      <c r="DB1174" s="260"/>
      <c r="DC1174" s="260"/>
      <c r="DD1174" s="260"/>
      <c r="DE1174" s="260"/>
    </row>
    <row r="1175" spans="1:109" ht="13" hidden="1" outlineLevel="1" x14ac:dyDescent="0.3">
      <c r="A1175" s="258"/>
      <c r="B1175" s="138" t="s">
        <v>283</v>
      </c>
      <c r="C1175" s="274"/>
      <c r="D1175" s="273"/>
      <c r="E1175" s="273"/>
      <c r="F1175" s="260"/>
      <c r="G1175" s="260"/>
      <c r="H1175" s="260"/>
      <c r="I1175" s="260"/>
      <c r="J1175" s="260"/>
      <c r="K1175" s="260"/>
      <c r="L1175" s="260"/>
      <c r="M1175" s="260"/>
      <c r="N1175" s="260"/>
      <c r="O1175" s="260"/>
      <c r="P1175" s="260"/>
      <c r="Q1175" s="260"/>
      <c r="R1175" s="260"/>
      <c r="S1175" s="260"/>
      <c r="V1175" s="274"/>
      <c r="W1175" s="273"/>
      <c r="X1175" s="273"/>
      <c r="Y1175" s="260"/>
      <c r="Z1175" s="260"/>
      <c r="AA1175" s="260"/>
      <c r="AB1175" s="260"/>
      <c r="AC1175" s="260"/>
      <c r="AD1175" s="260"/>
      <c r="AE1175" s="260"/>
      <c r="AF1175" s="260"/>
      <c r="AG1175" s="260"/>
      <c r="AH1175" s="260"/>
      <c r="AI1175" s="260"/>
      <c r="AJ1175" s="260"/>
      <c r="AK1175" s="260"/>
      <c r="AN1175" s="274"/>
      <c r="AO1175" s="273"/>
      <c r="AP1175" s="273"/>
      <c r="AQ1175" s="260"/>
      <c r="AR1175" s="260"/>
      <c r="AS1175" s="260"/>
      <c r="AT1175" s="260"/>
      <c r="AU1175" s="260"/>
      <c r="AV1175" s="260"/>
      <c r="AW1175" s="260"/>
      <c r="AX1175" s="260"/>
      <c r="AY1175" s="260"/>
      <c r="AZ1175" s="260"/>
      <c r="BA1175" s="260"/>
      <c r="BB1175" s="260"/>
      <c r="BC1175" s="260"/>
      <c r="BF1175" s="274"/>
      <c r="BG1175" s="273"/>
      <c r="BH1175" s="273"/>
      <c r="BI1175" s="260"/>
      <c r="BJ1175" s="260"/>
      <c r="BK1175" s="260"/>
      <c r="BL1175" s="260"/>
      <c r="BM1175" s="260"/>
      <c r="BN1175" s="260"/>
      <c r="BO1175" s="260"/>
      <c r="BP1175" s="260"/>
      <c r="BQ1175" s="260"/>
      <c r="BR1175" s="260"/>
      <c r="BS1175" s="260"/>
      <c r="BT1175" s="260"/>
      <c r="BU1175" s="260"/>
      <c r="BX1175" s="274"/>
      <c r="BY1175" s="273"/>
      <c r="BZ1175" s="273"/>
      <c r="CA1175" s="260"/>
      <c r="CB1175" s="260"/>
      <c r="CC1175" s="260"/>
      <c r="CD1175" s="260"/>
      <c r="CE1175" s="260"/>
      <c r="CF1175" s="260"/>
      <c r="CG1175" s="260"/>
      <c r="CH1175" s="260"/>
      <c r="CI1175" s="260"/>
      <c r="CJ1175" s="260"/>
      <c r="CK1175" s="260"/>
      <c r="CL1175" s="260"/>
      <c r="CM1175" s="260"/>
      <c r="CP1175" s="274"/>
      <c r="CQ1175" s="273"/>
      <c r="CR1175" s="273"/>
      <c r="CS1175" s="260"/>
      <c r="CT1175" s="260"/>
      <c r="CU1175" s="260"/>
      <c r="CV1175" s="260"/>
      <c r="CW1175" s="260"/>
      <c r="CX1175" s="260"/>
      <c r="CY1175" s="260"/>
      <c r="CZ1175" s="260"/>
      <c r="DA1175" s="260"/>
      <c r="DB1175" s="260"/>
      <c r="DC1175" s="260"/>
      <c r="DD1175" s="260"/>
      <c r="DE1175" s="260"/>
    </row>
    <row r="1176" spans="1:109" ht="13" hidden="1" outlineLevel="2" x14ac:dyDescent="0.3">
      <c r="A1176" s="258"/>
      <c r="B1176" s="153" t="s">
        <v>346</v>
      </c>
      <c r="C1176" s="272">
        <v>0</v>
      </c>
      <c r="D1176" s="273"/>
      <c r="E1176" s="273"/>
      <c r="F1176" s="260"/>
      <c r="G1176" s="260"/>
      <c r="H1176" s="260"/>
      <c r="I1176" s="260"/>
      <c r="J1176" s="260"/>
      <c r="K1176" s="260"/>
      <c r="L1176" s="260"/>
      <c r="M1176" s="260"/>
      <c r="N1176" s="260"/>
      <c r="O1176" s="260"/>
      <c r="P1176" s="260"/>
      <c r="Q1176" s="260"/>
      <c r="R1176" s="260"/>
      <c r="S1176" s="260"/>
      <c r="V1176" s="274"/>
      <c r="W1176" s="273"/>
      <c r="X1176" s="273"/>
      <c r="Y1176" s="260"/>
      <c r="Z1176" s="260"/>
      <c r="AA1176" s="260"/>
      <c r="AB1176" s="260"/>
      <c r="AC1176" s="260"/>
      <c r="AD1176" s="260"/>
      <c r="AE1176" s="260"/>
      <c r="AF1176" s="260"/>
      <c r="AG1176" s="260"/>
      <c r="AH1176" s="260"/>
      <c r="AI1176" s="260"/>
      <c r="AJ1176" s="260"/>
      <c r="AK1176" s="260"/>
      <c r="AN1176" s="274"/>
      <c r="AO1176" s="273"/>
      <c r="AP1176" s="273"/>
      <c r="AQ1176" s="260"/>
      <c r="AR1176" s="260"/>
      <c r="AS1176" s="260"/>
      <c r="AT1176" s="260"/>
      <c r="AU1176" s="260"/>
      <c r="AV1176" s="260"/>
      <c r="AW1176" s="260"/>
      <c r="AX1176" s="260"/>
      <c r="AY1176" s="260"/>
      <c r="AZ1176" s="260"/>
      <c r="BA1176" s="260"/>
      <c r="BB1176" s="260"/>
      <c r="BC1176" s="260"/>
      <c r="BF1176" s="274"/>
      <c r="BG1176" s="273"/>
      <c r="BH1176" s="273"/>
      <c r="BI1176" s="260"/>
      <c r="BJ1176" s="260"/>
      <c r="BK1176" s="260"/>
      <c r="BL1176" s="260"/>
      <c r="BM1176" s="260"/>
      <c r="BN1176" s="260"/>
      <c r="BO1176" s="260"/>
      <c r="BP1176" s="260"/>
      <c r="BQ1176" s="260"/>
      <c r="BR1176" s="260"/>
      <c r="BS1176" s="260"/>
      <c r="BT1176" s="260"/>
      <c r="BU1176" s="260"/>
      <c r="BX1176" s="274"/>
      <c r="BY1176" s="273"/>
      <c r="BZ1176" s="273"/>
      <c r="CA1176" s="260"/>
      <c r="CB1176" s="260"/>
      <c r="CC1176" s="260"/>
      <c r="CD1176" s="260"/>
      <c r="CE1176" s="260"/>
      <c r="CF1176" s="260"/>
      <c r="CG1176" s="260"/>
      <c r="CH1176" s="260"/>
      <c r="CI1176" s="260"/>
      <c r="CJ1176" s="260"/>
      <c r="CK1176" s="260"/>
      <c r="CL1176" s="260"/>
      <c r="CM1176" s="260"/>
      <c r="CP1176" s="274"/>
      <c r="CQ1176" s="273"/>
      <c r="CR1176" s="273"/>
      <c r="CS1176" s="260"/>
      <c r="CT1176" s="260"/>
      <c r="CU1176" s="260"/>
      <c r="CV1176" s="260"/>
      <c r="CW1176" s="260"/>
      <c r="CX1176" s="260"/>
      <c r="CY1176" s="260"/>
      <c r="CZ1176" s="260"/>
      <c r="DA1176" s="260"/>
      <c r="DB1176" s="260"/>
      <c r="DC1176" s="260"/>
      <c r="DD1176" s="260"/>
      <c r="DE1176" s="260"/>
    </row>
    <row r="1177" spans="1:109" ht="13" hidden="1" outlineLevel="2" x14ac:dyDescent="0.3">
      <c r="A1177" s="258"/>
      <c r="B1177" s="275" t="s">
        <v>354</v>
      </c>
      <c r="C1177" s="272" t="s">
        <v>355</v>
      </c>
      <c r="D1177" s="273"/>
      <c r="E1177" s="273"/>
      <c r="F1177" s="260"/>
      <c r="G1177" s="260"/>
      <c r="H1177" s="260"/>
      <c r="I1177" s="260"/>
      <c r="J1177" s="260"/>
      <c r="K1177" s="260"/>
      <c r="L1177" s="260"/>
      <c r="M1177" s="260"/>
      <c r="N1177" s="260"/>
      <c r="O1177" s="260"/>
      <c r="P1177" s="260"/>
      <c r="Q1177" s="260"/>
      <c r="R1177" s="260"/>
      <c r="S1177" s="260"/>
      <c r="V1177" s="274"/>
      <c r="W1177" s="273"/>
      <c r="X1177" s="273"/>
      <c r="Y1177" s="260"/>
      <c r="Z1177" s="260"/>
      <c r="AA1177" s="260"/>
      <c r="AB1177" s="260"/>
      <c r="AC1177" s="260"/>
      <c r="AD1177" s="260"/>
      <c r="AE1177" s="260"/>
      <c r="AF1177" s="260"/>
      <c r="AG1177" s="260"/>
      <c r="AH1177" s="260"/>
      <c r="AI1177" s="260"/>
      <c r="AJ1177" s="260"/>
      <c r="AK1177" s="260"/>
      <c r="AN1177" s="274"/>
      <c r="AO1177" s="273"/>
      <c r="AP1177" s="273"/>
      <c r="AQ1177" s="260"/>
      <c r="AR1177" s="260"/>
      <c r="AS1177" s="260"/>
      <c r="AT1177" s="260"/>
      <c r="AU1177" s="260"/>
      <c r="AV1177" s="260"/>
      <c r="AW1177" s="260"/>
      <c r="AX1177" s="260"/>
      <c r="AY1177" s="260"/>
      <c r="AZ1177" s="260"/>
      <c r="BA1177" s="260"/>
      <c r="BB1177" s="260"/>
      <c r="BC1177" s="260"/>
      <c r="BF1177" s="274"/>
      <c r="BG1177" s="273"/>
      <c r="BH1177" s="273"/>
      <c r="BI1177" s="260"/>
      <c r="BJ1177" s="260"/>
      <c r="BK1177" s="260"/>
      <c r="BL1177" s="260"/>
      <c r="BM1177" s="260"/>
      <c r="BN1177" s="260"/>
      <c r="BO1177" s="260"/>
      <c r="BP1177" s="260"/>
      <c r="BQ1177" s="260"/>
      <c r="BR1177" s="260"/>
      <c r="BS1177" s="260"/>
      <c r="BT1177" s="260"/>
      <c r="BU1177" s="260"/>
      <c r="BX1177" s="274"/>
      <c r="BY1177" s="273"/>
      <c r="BZ1177" s="273"/>
      <c r="CA1177" s="260"/>
      <c r="CB1177" s="260"/>
      <c r="CC1177" s="260"/>
      <c r="CD1177" s="260"/>
      <c r="CE1177" s="260"/>
      <c r="CF1177" s="260"/>
      <c r="CG1177" s="260"/>
      <c r="CH1177" s="260"/>
      <c r="CI1177" s="260"/>
      <c r="CJ1177" s="260"/>
      <c r="CK1177" s="260"/>
      <c r="CL1177" s="260"/>
      <c r="CM1177" s="260"/>
      <c r="CP1177" s="274"/>
      <c r="CQ1177" s="273"/>
      <c r="CR1177" s="273"/>
      <c r="CS1177" s="260"/>
      <c r="CT1177" s="260"/>
      <c r="CU1177" s="260"/>
      <c r="CV1177" s="260"/>
      <c r="CW1177" s="260"/>
      <c r="CX1177" s="260"/>
      <c r="CY1177" s="260"/>
      <c r="CZ1177" s="260"/>
      <c r="DA1177" s="260"/>
      <c r="DB1177" s="260"/>
      <c r="DC1177" s="260"/>
      <c r="DD1177" s="260"/>
      <c r="DE1177" s="260"/>
    </row>
    <row r="1178" spans="1:109" ht="13" hidden="1" outlineLevel="2" x14ac:dyDescent="0.3">
      <c r="A1178" s="258"/>
      <c r="B1178" s="153" t="s">
        <v>349</v>
      </c>
      <c r="C1178" s="276">
        <v>0</v>
      </c>
      <c r="D1178" s="273"/>
      <c r="E1178" s="273"/>
      <c r="F1178" s="260"/>
      <c r="G1178" s="260"/>
      <c r="H1178" s="260"/>
      <c r="I1178" s="260"/>
      <c r="J1178" s="260"/>
      <c r="K1178" s="260"/>
      <c r="L1178" s="260"/>
      <c r="M1178" s="260"/>
      <c r="N1178" s="260"/>
      <c r="O1178" s="260"/>
      <c r="P1178" s="260"/>
      <c r="Q1178" s="260"/>
      <c r="R1178" s="260"/>
      <c r="S1178" s="260"/>
      <c r="V1178" s="277"/>
      <c r="W1178" s="273"/>
      <c r="X1178" s="273"/>
      <c r="Y1178" s="260"/>
      <c r="Z1178" s="260"/>
      <c r="AA1178" s="260"/>
      <c r="AB1178" s="260"/>
      <c r="AC1178" s="260"/>
      <c r="AD1178" s="260"/>
      <c r="AE1178" s="260"/>
      <c r="AF1178" s="260"/>
      <c r="AG1178" s="260"/>
      <c r="AH1178" s="260"/>
      <c r="AI1178" s="260"/>
      <c r="AJ1178" s="260"/>
      <c r="AK1178" s="260"/>
      <c r="AN1178" s="277"/>
      <c r="AO1178" s="273"/>
      <c r="AP1178" s="273"/>
      <c r="AQ1178" s="260"/>
      <c r="AR1178" s="260"/>
      <c r="AS1178" s="260"/>
      <c r="AT1178" s="260"/>
      <c r="AU1178" s="260"/>
      <c r="AV1178" s="260"/>
      <c r="AW1178" s="260"/>
      <c r="AX1178" s="260"/>
      <c r="AY1178" s="260"/>
      <c r="AZ1178" s="260"/>
      <c r="BA1178" s="260"/>
      <c r="BB1178" s="260"/>
      <c r="BC1178" s="260"/>
      <c r="BF1178" s="277"/>
      <c r="BG1178" s="273"/>
      <c r="BH1178" s="273"/>
      <c r="BI1178" s="260"/>
      <c r="BJ1178" s="260"/>
      <c r="BK1178" s="260"/>
      <c r="BL1178" s="260"/>
      <c r="BM1178" s="260"/>
      <c r="BN1178" s="260"/>
      <c r="BO1178" s="260"/>
      <c r="BP1178" s="260"/>
      <c r="BQ1178" s="260"/>
      <c r="BR1178" s="260"/>
      <c r="BS1178" s="260"/>
      <c r="BT1178" s="260"/>
      <c r="BU1178" s="260"/>
      <c r="BX1178" s="277"/>
      <c r="BY1178" s="273"/>
      <c r="BZ1178" s="273"/>
      <c r="CA1178" s="260"/>
      <c r="CB1178" s="260"/>
      <c r="CC1178" s="260"/>
      <c r="CD1178" s="260"/>
      <c r="CE1178" s="260"/>
      <c r="CF1178" s="260"/>
      <c r="CG1178" s="260"/>
      <c r="CH1178" s="260"/>
      <c r="CI1178" s="260"/>
      <c r="CJ1178" s="260"/>
      <c r="CK1178" s="260"/>
      <c r="CL1178" s="260"/>
      <c r="CM1178" s="260"/>
      <c r="CP1178" s="277"/>
      <c r="CQ1178" s="273"/>
      <c r="CR1178" s="273"/>
      <c r="CS1178" s="260"/>
      <c r="CT1178" s="260"/>
      <c r="CU1178" s="260"/>
      <c r="CV1178" s="260"/>
      <c r="CW1178" s="260"/>
      <c r="CX1178" s="260"/>
      <c r="CY1178" s="260"/>
      <c r="CZ1178" s="260"/>
      <c r="DA1178" s="260"/>
      <c r="DB1178" s="260"/>
      <c r="DC1178" s="260"/>
      <c r="DD1178" s="260"/>
      <c r="DE1178" s="260"/>
    </row>
    <row r="1179" spans="1:109" ht="13" hidden="1" outlineLevel="2" x14ac:dyDescent="0.3">
      <c r="A1179" s="258"/>
      <c r="B1179" s="153"/>
      <c r="C1179" s="274"/>
      <c r="D1179" s="273"/>
      <c r="E1179" s="153" t="s">
        <v>350</v>
      </c>
      <c r="F1179" s="278">
        <f>C1176</f>
        <v>0</v>
      </c>
      <c r="G1179" s="260">
        <f t="shared" ref="G1179:Q1179" si="379">F1179+F1180-F1181</f>
        <v>0</v>
      </c>
      <c r="H1179" s="260">
        <f t="shared" si="379"/>
        <v>0</v>
      </c>
      <c r="I1179" s="260">
        <f t="shared" si="379"/>
        <v>0</v>
      </c>
      <c r="J1179" s="260">
        <f t="shared" si="379"/>
        <v>0</v>
      </c>
      <c r="K1179" s="260">
        <f t="shared" si="379"/>
        <v>0</v>
      </c>
      <c r="L1179" s="260">
        <f t="shared" si="379"/>
        <v>0</v>
      </c>
      <c r="M1179" s="260">
        <f t="shared" si="379"/>
        <v>0</v>
      </c>
      <c r="N1179" s="260">
        <f t="shared" si="379"/>
        <v>0</v>
      </c>
      <c r="O1179" s="260">
        <f t="shared" si="379"/>
        <v>0</v>
      </c>
      <c r="P1179" s="260">
        <f t="shared" si="379"/>
        <v>0</v>
      </c>
      <c r="Q1179" s="260">
        <f t="shared" si="379"/>
        <v>0</v>
      </c>
      <c r="R1179" s="260"/>
      <c r="S1179" s="240"/>
      <c r="V1179" s="274"/>
      <c r="W1179" s="273"/>
      <c r="X1179" s="273"/>
      <c r="Y1179" s="278">
        <f>Q1179+Q1180-Q1181</f>
        <v>0</v>
      </c>
      <c r="Z1179" s="260">
        <f t="shared" ref="Z1179:AJ1179" si="380">Y1179+Y1180-Y1181</f>
        <v>0</v>
      </c>
      <c r="AA1179" s="260">
        <f t="shared" si="380"/>
        <v>0</v>
      </c>
      <c r="AB1179" s="260">
        <f t="shared" si="380"/>
        <v>0</v>
      </c>
      <c r="AC1179" s="260">
        <f t="shared" si="380"/>
        <v>0</v>
      </c>
      <c r="AD1179" s="260">
        <f t="shared" si="380"/>
        <v>0</v>
      </c>
      <c r="AE1179" s="260">
        <f t="shared" si="380"/>
        <v>0</v>
      </c>
      <c r="AF1179" s="260">
        <f t="shared" si="380"/>
        <v>0</v>
      </c>
      <c r="AG1179" s="260">
        <f t="shared" si="380"/>
        <v>0</v>
      </c>
      <c r="AH1179" s="260">
        <f t="shared" si="380"/>
        <v>0</v>
      </c>
      <c r="AI1179" s="260">
        <f t="shared" si="380"/>
        <v>0</v>
      </c>
      <c r="AJ1179" s="260">
        <f t="shared" si="380"/>
        <v>0</v>
      </c>
      <c r="AN1179" s="274"/>
      <c r="AO1179" s="273"/>
      <c r="AP1179" s="273"/>
      <c r="AQ1179" s="278">
        <f>AJ1179+AJ1180-AJ1181</f>
        <v>0</v>
      </c>
      <c r="AR1179" s="260">
        <f t="shared" ref="AR1179:BB1179" si="381">AQ1179+AQ1180-AQ1181</f>
        <v>0</v>
      </c>
      <c r="AS1179" s="260">
        <f t="shared" si="381"/>
        <v>0</v>
      </c>
      <c r="AT1179" s="260">
        <f t="shared" si="381"/>
        <v>0</v>
      </c>
      <c r="AU1179" s="260">
        <f t="shared" si="381"/>
        <v>0</v>
      </c>
      <c r="AV1179" s="260">
        <f t="shared" si="381"/>
        <v>0</v>
      </c>
      <c r="AW1179" s="260">
        <f t="shared" si="381"/>
        <v>0</v>
      </c>
      <c r="AX1179" s="260">
        <f t="shared" si="381"/>
        <v>0</v>
      </c>
      <c r="AY1179" s="260">
        <f t="shared" si="381"/>
        <v>0</v>
      </c>
      <c r="AZ1179" s="260">
        <f t="shared" si="381"/>
        <v>0</v>
      </c>
      <c r="BA1179" s="260">
        <f t="shared" si="381"/>
        <v>0</v>
      </c>
      <c r="BB1179" s="260">
        <f t="shared" si="381"/>
        <v>0</v>
      </c>
      <c r="BF1179" s="274"/>
      <c r="BG1179" s="273"/>
      <c r="BH1179" s="273"/>
      <c r="BI1179" s="278">
        <f>BB1179+BB1180-BB1181</f>
        <v>0</v>
      </c>
      <c r="BJ1179" s="260">
        <f t="shared" ref="BJ1179:BT1179" si="382">BI1179+BI1180-BI1181</f>
        <v>0</v>
      </c>
      <c r="BK1179" s="260">
        <f t="shared" si="382"/>
        <v>0</v>
      </c>
      <c r="BL1179" s="260">
        <f t="shared" si="382"/>
        <v>0</v>
      </c>
      <c r="BM1179" s="260">
        <f t="shared" si="382"/>
        <v>0</v>
      </c>
      <c r="BN1179" s="260">
        <f t="shared" si="382"/>
        <v>0</v>
      </c>
      <c r="BO1179" s="260">
        <f t="shared" si="382"/>
        <v>0</v>
      </c>
      <c r="BP1179" s="260">
        <f t="shared" si="382"/>
        <v>0</v>
      </c>
      <c r="BQ1179" s="260">
        <f t="shared" si="382"/>
        <v>0</v>
      </c>
      <c r="BR1179" s="260">
        <f t="shared" si="382"/>
        <v>0</v>
      </c>
      <c r="BS1179" s="260">
        <f t="shared" si="382"/>
        <v>0</v>
      </c>
      <c r="BT1179" s="260">
        <f t="shared" si="382"/>
        <v>0</v>
      </c>
      <c r="BX1179" s="274"/>
      <c r="BY1179" s="273"/>
      <c r="BZ1179" s="273"/>
      <c r="CA1179" s="278">
        <f>BT1179+BT1180-BT1181</f>
        <v>0</v>
      </c>
      <c r="CB1179" s="260">
        <f t="shared" ref="CB1179:CL1179" si="383">CA1179+CA1180-CA1181</f>
        <v>0</v>
      </c>
      <c r="CC1179" s="260">
        <f t="shared" si="383"/>
        <v>0</v>
      </c>
      <c r="CD1179" s="260">
        <f t="shared" si="383"/>
        <v>0</v>
      </c>
      <c r="CE1179" s="260">
        <f t="shared" si="383"/>
        <v>0</v>
      </c>
      <c r="CF1179" s="260">
        <f t="shared" si="383"/>
        <v>0</v>
      </c>
      <c r="CG1179" s="260">
        <f t="shared" si="383"/>
        <v>0</v>
      </c>
      <c r="CH1179" s="260">
        <f t="shared" si="383"/>
        <v>0</v>
      </c>
      <c r="CI1179" s="260">
        <f t="shared" si="383"/>
        <v>0</v>
      </c>
      <c r="CJ1179" s="260">
        <f t="shared" si="383"/>
        <v>0</v>
      </c>
      <c r="CK1179" s="260">
        <f t="shared" si="383"/>
        <v>0</v>
      </c>
      <c r="CL1179" s="260">
        <f t="shared" si="383"/>
        <v>0</v>
      </c>
      <c r="CP1179" s="274"/>
      <c r="CQ1179" s="273"/>
      <c r="CR1179" s="273"/>
      <c r="CS1179" s="278">
        <f>CL1179+CL1180-CL1181</f>
        <v>0</v>
      </c>
      <c r="CT1179" s="260">
        <f t="shared" ref="CT1179:DD1179" si="384">CS1179+CS1180-CS1181</f>
        <v>0</v>
      </c>
      <c r="CU1179" s="260">
        <f t="shared" si="384"/>
        <v>0</v>
      </c>
      <c r="CV1179" s="260">
        <f t="shared" si="384"/>
        <v>0</v>
      </c>
      <c r="CW1179" s="260">
        <f t="shared" si="384"/>
        <v>0</v>
      </c>
      <c r="CX1179" s="260">
        <f t="shared" si="384"/>
        <v>0</v>
      </c>
      <c r="CY1179" s="260">
        <f t="shared" si="384"/>
        <v>0</v>
      </c>
      <c r="CZ1179" s="260">
        <f t="shared" si="384"/>
        <v>0</v>
      </c>
      <c r="DA1179" s="260">
        <f t="shared" si="384"/>
        <v>0</v>
      </c>
      <c r="DB1179" s="260">
        <f t="shared" si="384"/>
        <v>0</v>
      </c>
      <c r="DC1179" s="260">
        <f t="shared" si="384"/>
        <v>0</v>
      </c>
      <c r="DD1179" s="260">
        <f t="shared" si="384"/>
        <v>0</v>
      </c>
    </row>
    <row r="1180" spans="1:109" ht="13" hidden="1" outlineLevel="2" x14ac:dyDescent="0.3">
      <c r="A1180" s="258"/>
      <c r="B1180" s="153"/>
      <c r="C1180" s="274"/>
      <c r="D1180" s="273"/>
      <c r="E1180" s="153" t="s">
        <v>351</v>
      </c>
      <c r="F1180" s="279">
        <v>0</v>
      </c>
      <c r="G1180" s="279">
        <v>0</v>
      </c>
      <c r="H1180" s="279">
        <v>0</v>
      </c>
      <c r="I1180" s="279">
        <v>0</v>
      </c>
      <c r="J1180" s="279">
        <v>0</v>
      </c>
      <c r="K1180" s="279">
        <v>0</v>
      </c>
      <c r="L1180" s="279">
        <v>0</v>
      </c>
      <c r="M1180" s="279">
        <v>0</v>
      </c>
      <c r="N1180" s="279">
        <v>0</v>
      </c>
      <c r="O1180" s="279">
        <v>0</v>
      </c>
      <c r="P1180" s="279">
        <v>0</v>
      </c>
      <c r="Q1180" s="279">
        <v>0</v>
      </c>
      <c r="R1180" s="260"/>
      <c r="S1180" s="280">
        <f>SUM(F1180:Q1180)</f>
        <v>0</v>
      </c>
      <c r="V1180" s="274"/>
      <c r="W1180" s="273"/>
      <c r="X1180" s="273"/>
      <c r="Y1180" s="279">
        <v>0</v>
      </c>
      <c r="Z1180" s="279">
        <v>0</v>
      </c>
      <c r="AA1180" s="279">
        <v>0</v>
      </c>
      <c r="AB1180" s="279">
        <v>0</v>
      </c>
      <c r="AC1180" s="279">
        <v>0</v>
      </c>
      <c r="AD1180" s="279">
        <v>0</v>
      </c>
      <c r="AE1180" s="279">
        <v>0</v>
      </c>
      <c r="AF1180" s="279">
        <v>0</v>
      </c>
      <c r="AG1180" s="279">
        <v>0</v>
      </c>
      <c r="AH1180" s="279">
        <v>0</v>
      </c>
      <c r="AI1180" s="279">
        <v>0</v>
      </c>
      <c r="AJ1180" s="279">
        <v>0</v>
      </c>
      <c r="AK1180" s="281">
        <f>SUM(Y1180:AJ1180)</f>
        <v>0</v>
      </c>
      <c r="AN1180" s="274"/>
      <c r="AO1180" s="273"/>
      <c r="AP1180" s="273"/>
      <c r="AQ1180" s="279">
        <v>0</v>
      </c>
      <c r="AR1180" s="279">
        <v>0</v>
      </c>
      <c r="AS1180" s="279">
        <v>0</v>
      </c>
      <c r="AT1180" s="279">
        <v>0</v>
      </c>
      <c r="AU1180" s="279">
        <v>0</v>
      </c>
      <c r="AV1180" s="279">
        <v>0</v>
      </c>
      <c r="AW1180" s="279">
        <v>0</v>
      </c>
      <c r="AX1180" s="279">
        <v>0</v>
      </c>
      <c r="AY1180" s="279">
        <v>0</v>
      </c>
      <c r="AZ1180" s="279">
        <v>0</v>
      </c>
      <c r="BA1180" s="279">
        <v>0</v>
      </c>
      <c r="BB1180" s="279">
        <v>0</v>
      </c>
      <c r="BC1180" s="281">
        <f>SUM(AQ1180:BB1180)</f>
        <v>0</v>
      </c>
      <c r="BF1180" s="274"/>
      <c r="BG1180" s="273"/>
      <c r="BH1180" s="273"/>
      <c r="BI1180" s="279">
        <v>0</v>
      </c>
      <c r="BJ1180" s="279">
        <v>0</v>
      </c>
      <c r="BK1180" s="279">
        <v>0</v>
      </c>
      <c r="BL1180" s="279">
        <v>0</v>
      </c>
      <c r="BM1180" s="279">
        <v>0</v>
      </c>
      <c r="BN1180" s="279">
        <v>0</v>
      </c>
      <c r="BO1180" s="279">
        <v>0</v>
      </c>
      <c r="BP1180" s="279">
        <v>0</v>
      </c>
      <c r="BQ1180" s="279">
        <v>0</v>
      </c>
      <c r="BR1180" s="279">
        <v>0</v>
      </c>
      <c r="BS1180" s="279">
        <v>0</v>
      </c>
      <c r="BT1180" s="279">
        <v>0</v>
      </c>
      <c r="BU1180" s="281">
        <f>SUM(BI1180:BT1180)</f>
        <v>0</v>
      </c>
      <c r="BX1180" s="274"/>
      <c r="BY1180" s="273"/>
      <c r="BZ1180" s="273"/>
      <c r="CA1180" s="279">
        <v>0</v>
      </c>
      <c r="CB1180" s="279">
        <v>0</v>
      </c>
      <c r="CC1180" s="279">
        <v>0</v>
      </c>
      <c r="CD1180" s="279">
        <v>0</v>
      </c>
      <c r="CE1180" s="279">
        <v>0</v>
      </c>
      <c r="CF1180" s="279">
        <v>0</v>
      </c>
      <c r="CG1180" s="279">
        <v>0</v>
      </c>
      <c r="CH1180" s="279">
        <v>0</v>
      </c>
      <c r="CI1180" s="279">
        <v>0</v>
      </c>
      <c r="CJ1180" s="279">
        <v>0</v>
      </c>
      <c r="CK1180" s="279">
        <v>0</v>
      </c>
      <c r="CL1180" s="279">
        <v>0</v>
      </c>
      <c r="CM1180" s="281">
        <f>SUM(CA1180:CL1180)</f>
        <v>0</v>
      </c>
      <c r="CP1180" s="274"/>
      <c r="CQ1180" s="273"/>
      <c r="CR1180" s="273"/>
      <c r="CS1180" s="279">
        <v>0</v>
      </c>
      <c r="CT1180" s="279">
        <v>0</v>
      </c>
      <c r="CU1180" s="279">
        <v>0</v>
      </c>
      <c r="CV1180" s="279">
        <v>0</v>
      </c>
      <c r="CW1180" s="279">
        <v>0</v>
      </c>
      <c r="CX1180" s="279">
        <v>0</v>
      </c>
      <c r="CY1180" s="279">
        <v>0</v>
      </c>
      <c r="CZ1180" s="279">
        <v>0</v>
      </c>
      <c r="DA1180" s="279">
        <v>0</v>
      </c>
      <c r="DB1180" s="279">
        <v>0</v>
      </c>
      <c r="DC1180" s="279">
        <v>0</v>
      </c>
      <c r="DD1180" s="279">
        <v>0</v>
      </c>
      <c r="DE1180" s="281">
        <f>SUM(CS1180:DD1180)</f>
        <v>0</v>
      </c>
    </row>
    <row r="1181" spans="1:109" ht="13" hidden="1" outlineLevel="2" x14ac:dyDescent="0.3">
      <c r="A1181" s="258"/>
      <c r="B1181" s="153"/>
      <c r="C1181" s="274"/>
      <c r="D1181" s="273"/>
      <c r="E1181" s="153" t="s">
        <v>352</v>
      </c>
      <c r="F1181" s="279">
        <v>0</v>
      </c>
      <c r="G1181" s="279">
        <v>0</v>
      </c>
      <c r="H1181" s="279">
        <v>0</v>
      </c>
      <c r="I1181" s="279">
        <v>0</v>
      </c>
      <c r="J1181" s="279">
        <v>0</v>
      </c>
      <c r="K1181" s="279">
        <v>0</v>
      </c>
      <c r="L1181" s="279">
        <v>0</v>
      </c>
      <c r="M1181" s="279">
        <v>0</v>
      </c>
      <c r="N1181" s="279">
        <v>0</v>
      </c>
      <c r="O1181" s="279">
        <v>0</v>
      </c>
      <c r="P1181" s="279">
        <v>0</v>
      </c>
      <c r="Q1181" s="279">
        <v>0</v>
      </c>
      <c r="R1181" s="260"/>
      <c r="S1181" s="280">
        <f>SUM(F1181:Q1181)</f>
        <v>0</v>
      </c>
      <c r="V1181" s="274"/>
      <c r="W1181" s="273"/>
      <c r="X1181" s="273"/>
      <c r="Y1181" s="279">
        <v>0</v>
      </c>
      <c r="Z1181" s="279">
        <v>0</v>
      </c>
      <c r="AA1181" s="279">
        <v>0</v>
      </c>
      <c r="AB1181" s="279">
        <v>0</v>
      </c>
      <c r="AC1181" s="279">
        <v>0</v>
      </c>
      <c r="AD1181" s="279">
        <v>0</v>
      </c>
      <c r="AE1181" s="279">
        <v>0</v>
      </c>
      <c r="AF1181" s="279">
        <v>0</v>
      </c>
      <c r="AG1181" s="279">
        <v>0</v>
      </c>
      <c r="AH1181" s="279">
        <v>0</v>
      </c>
      <c r="AI1181" s="279">
        <v>0</v>
      </c>
      <c r="AJ1181" s="279">
        <v>0</v>
      </c>
      <c r="AK1181" s="281">
        <f>SUM(Y1181:AJ1181)</f>
        <v>0</v>
      </c>
      <c r="AN1181" s="274"/>
      <c r="AO1181" s="273"/>
      <c r="AP1181" s="273"/>
      <c r="AQ1181" s="279">
        <v>0</v>
      </c>
      <c r="AR1181" s="279">
        <v>0</v>
      </c>
      <c r="AS1181" s="279">
        <v>0</v>
      </c>
      <c r="AT1181" s="279">
        <v>0</v>
      </c>
      <c r="AU1181" s="279">
        <v>0</v>
      </c>
      <c r="AV1181" s="279">
        <v>0</v>
      </c>
      <c r="AW1181" s="279">
        <v>0</v>
      </c>
      <c r="AX1181" s="279">
        <v>0</v>
      </c>
      <c r="AY1181" s="279">
        <v>0</v>
      </c>
      <c r="AZ1181" s="279">
        <v>0</v>
      </c>
      <c r="BA1181" s="279">
        <v>0</v>
      </c>
      <c r="BB1181" s="279">
        <v>0</v>
      </c>
      <c r="BC1181" s="281">
        <f>SUM(AQ1181:BB1181)</f>
        <v>0</v>
      </c>
      <c r="BF1181" s="274"/>
      <c r="BG1181" s="273"/>
      <c r="BH1181" s="273"/>
      <c r="BI1181" s="279">
        <v>0</v>
      </c>
      <c r="BJ1181" s="279">
        <v>0</v>
      </c>
      <c r="BK1181" s="279">
        <v>0</v>
      </c>
      <c r="BL1181" s="279">
        <v>0</v>
      </c>
      <c r="BM1181" s="279">
        <v>0</v>
      </c>
      <c r="BN1181" s="279">
        <v>0</v>
      </c>
      <c r="BO1181" s="279">
        <v>0</v>
      </c>
      <c r="BP1181" s="279">
        <v>0</v>
      </c>
      <c r="BQ1181" s="279">
        <v>0</v>
      </c>
      <c r="BR1181" s="279">
        <v>0</v>
      </c>
      <c r="BS1181" s="279">
        <v>0</v>
      </c>
      <c r="BT1181" s="279">
        <v>0</v>
      </c>
      <c r="BU1181" s="281">
        <f>SUM(BI1181:BT1181)</f>
        <v>0</v>
      </c>
      <c r="BX1181" s="274"/>
      <c r="BY1181" s="273"/>
      <c r="BZ1181" s="273"/>
      <c r="CA1181" s="279">
        <v>0</v>
      </c>
      <c r="CB1181" s="279">
        <v>0</v>
      </c>
      <c r="CC1181" s="279">
        <v>0</v>
      </c>
      <c r="CD1181" s="279">
        <v>0</v>
      </c>
      <c r="CE1181" s="279">
        <v>0</v>
      </c>
      <c r="CF1181" s="279">
        <v>0</v>
      </c>
      <c r="CG1181" s="279">
        <v>0</v>
      </c>
      <c r="CH1181" s="279">
        <v>0</v>
      </c>
      <c r="CI1181" s="279">
        <v>0</v>
      </c>
      <c r="CJ1181" s="279">
        <v>0</v>
      </c>
      <c r="CK1181" s="279">
        <v>0</v>
      </c>
      <c r="CL1181" s="279">
        <v>0</v>
      </c>
      <c r="CM1181" s="281">
        <f>SUM(CA1181:CL1181)</f>
        <v>0</v>
      </c>
      <c r="CP1181" s="274"/>
      <c r="CQ1181" s="273"/>
      <c r="CR1181" s="273"/>
      <c r="CS1181" s="279">
        <v>0</v>
      </c>
      <c r="CT1181" s="279">
        <v>0</v>
      </c>
      <c r="CU1181" s="279">
        <v>0</v>
      </c>
      <c r="CV1181" s="279">
        <v>0</v>
      </c>
      <c r="CW1181" s="279">
        <v>0</v>
      </c>
      <c r="CX1181" s="279">
        <v>0</v>
      </c>
      <c r="CY1181" s="279">
        <v>0</v>
      </c>
      <c r="CZ1181" s="279">
        <v>0</v>
      </c>
      <c r="DA1181" s="279">
        <v>0</v>
      </c>
      <c r="DB1181" s="279">
        <v>0</v>
      </c>
      <c r="DC1181" s="279">
        <v>0</v>
      </c>
      <c r="DD1181" s="279">
        <v>0</v>
      </c>
      <c r="DE1181" s="281">
        <f>SUM(CS1181:DD1181)</f>
        <v>0</v>
      </c>
    </row>
    <row r="1182" spans="1:109" ht="13" hidden="1" outlineLevel="2" x14ac:dyDescent="0.3">
      <c r="A1182" s="258"/>
      <c r="B1182" s="153"/>
      <c r="C1182" s="274"/>
      <c r="D1182" s="273"/>
      <c r="E1182" s="153" t="s">
        <v>353</v>
      </c>
      <c r="F1182" s="282">
        <f>+(F1179*'CASH FLOW-MSA-SA'!$C1178)/360*31</f>
        <v>0</v>
      </c>
      <c r="G1182" s="282">
        <f>+(G1179*'CASH FLOW-MSA-SA'!$C1178)/360*31</f>
        <v>0</v>
      </c>
      <c r="H1182" s="282">
        <f>+(H1179*'CASH FLOW-MSA-SA'!$C1178)/360*31</f>
        <v>0</v>
      </c>
      <c r="I1182" s="282">
        <f>+(I1179*'CASH FLOW-MSA-SA'!$C1178)/360*31</f>
        <v>0</v>
      </c>
      <c r="J1182" s="282">
        <f>+(J1179*'CASH FLOW-MSA-SA'!$C1178)/360*31</f>
        <v>0</v>
      </c>
      <c r="K1182" s="282">
        <f>+(K1179*'CASH FLOW-MSA-SA'!$C1178)/360*31</f>
        <v>0</v>
      </c>
      <c r="L1182" s="282">
        <f>+(L1179*'CASH FLOW-MSA-SA'!$C1178)/360*31</f>
        <v>0</v>
      </c>
      <c r="M1182" s="282">
        <f>+(M1179*'CASH FLOW-MSA-SA'!$C1178)/360*31</f>
        <v>0</v>
      </c>
      <c r="N1182" s="282">
        <f>+(N1179*'CASH FLOW-MSA-SA'!$C1178)/360*31</f>
        <v>0</v>
      </c>
      <c r="O1182" s="282">
        <f>+(O1179*'CASH FLOW-MSA-SA'!$C1178)/360*31</f>
        <v>0</v>
      </c>
      <c r="P1182" s="282">
        <f>+(P1179*'CASH FLOW-MSA-SA'!$C1178)/360*31</f>
        <v>0</v>
      </c>
      <c r="Q1182" s="282">
        <f>+(Q1179*'CASH FLOW-MSA-SA'!$C1178)/360*31</f>
        <v>0</v>
      </c>
      <c r="R1182" s="260"/>
      <c r="S1182" s="282">
        <f>SUM(F1182:Q1182)</f>
        <v>0</v>
      </c>
      <c r="V1182" s="274"/>
      <c r="W1182" s="273"/>
      <c r="X1182" s="273"/>
      <c r="Y1182" s="282">
        <f>+(Y1179*'CASH FLOW-MSA-SA'!$C1178)/360*31</f>
        <v>0</v>
      </c>
      <c r="Z1182" s="282">
        <f>+(Z1179*'CASH FLOW-MSA-SA'!$C1178)/360*31</f>
        <v>0</v>
      </c>
      <c r="AA1182" s="282">
        <f>+(AA1179*'CASH FLOW-MSA-SA'!$C1178)/360*31</f>
        <v>0</v>
      </c>
      <c r="AB1182" s="282">
        <f>+(AB1179*'CASH FLOW-MSA-SA'!$C1178)/360*31</f>
        <v>0</v>
      </c>
      <c r="AC1182" s="282">
        <f>+(AC1179*'CASH FLOW-MSA-SA'!$C1178)/360*31</f>
        <v>0</v>
      </c>
      <c r="AD1182" s="282">
        <f>+(AD1179*'CASH FLOW-MSA-SA'!$C1178)/360*31</f>
        <v>0</v>
      </c>
      <c r="AE1182" s="282">
        <f>+(AE1179*'CASH FLOW-MSA-SA'!$C1178)/360*31</f>
        <v>0</v>
      </c>
      <c r="AF1182" s="282">
        <f>+(AF1179*'CASH FLOW-MSA-SA'!$C1178)/360*31</f>
        <v>0</v>
      </c>
      <c r="AG1182" s="282">
        <f>+(AG1179*'CASH FLOW-MSA-SA'!$C1178)/360*31</f>
        <v>0</v>
      </c>
      <c r="AH1182" s="282">
        <f>+(AH1179*'CASH FLOW-MSA-SA'!$C1178)/360*31</f>
        <v>0</v>
      </c>
      <c r="AI1182" s="282">
        <f>+(AI1179*'CASH FLOW-MSA-SA'!$C1178)/360*31</f>
        <v>0</v>
      </c>
      <c r="AJ1182" s="282">
        <f>+(AJ1179*'CASH FLOW-MSA-SA'!$C1178)/360*31</f>
        <v>0</v>
      </c>
      <c r="AK1182" s="282">
        <f>SUM(Y1182:AJ1182)</f>
        <v>0</v>
      </c>
      <c r="AN1182" s="274"/>
      <c r="AO1182" s="273"/>
      <c r="AP1182" s="273"/>
      <c r="AQ1182" s="282">
        <f>+(AQ1179*'CASH FLOW-MSA-SA'!$C1178)/360*31</f>
        <v>0</v>
      </c>
      <c r="AR1182" s="282">
        <f>+(AR1179*'CASH FLOW-MSA-SA'!$C1178)/360*31</f>
        <v>0</v>
      </c>
      <c r="AS1182" s="282">
        <f>+(AS1179*'CASH FLOW-MSA-SA'!$C1178)/360*31</f>
        <v>0</v>
      </c>
      <c r="AT1182" s="282">
        <f>+(AT1179*'CASH FLOW-MSA-SA'!$C1178)/360*31</f>
        <v>0</v>
      </c>
      <c r="AU1182" s="282">
        <f>+(AU1179*'CASH FLOW-MSA-SA'!$C1178)/360*31</f>
        <v>0</v>
      </c>
      <c r="AV1182" s="282">
        <f>+(AV1179*'CASH FLOW-MSA-SA'!$C1178)/360*31</f>
        <v>0</v>
      </c>
      <c r="AW1182" s="282">
        <f>+(AW1179*'CASH FLOW-MSA-SA'!$C1178)/360*31</f>
        <v>0</v>
      </c>
      <c r="AX1182" s="282">
        <f>+(AX1179*'CASH FLOW-MSA-SA'!$C1178)/360*31</f>
        <v>0</v>
      </c>
      <c r="AY1182" s="282">
        <f>+(AY1179*'CASH FLOW-MSA-SA'!$C1178)/360*31</f>
        <v>0</v>
      </c>
      <c r="AZ1182" s="282">
        <f>+(AZ1179*'CASH FLOW-MSA-SA'!$C1178)/360*31</f>
        <v>0</v>
      </c>
      <c r="BA1182" s="282">
        <f>+(BA1179*'CASH FLOW-MSA-SA'!$C1178)/360*31</f>
        <v>0</v>
      </c>
      <c r="BB1182" s="282">
        <f>+(BB1179*'CASH FLOW-MSA-SA'!$C1178)/360*31</f>
        <v>0</v>
      </c>
      <c r="BC1182" s="282">
        <f>SUM(AQ1182:BB1182)</f>
        <v>0</v>
      </c>
      <c r="BF1182" s="274"/>
      <c r="BG1182" s="273"/>
      <c r="BH1182" s="273"/>
      <c r="BI1182" s="282">
        <f>+(BI1179*'CASH FLOW-MSA-SA'!$C1178)/360*31</f>
        <v>0</v>
      </c>
      <c r="BJ1182" s="282">
        <f>+(BJ1179*'CASH FLOW-MSA-SA'!$C1178)/360*31</f>
        <v>0</v>
      </c>
      <c r="BK1182" s="282">
        <f>+(BK1179*'CASH FLOW-MSA-SA'!$C1178)/360*31</f>
        <v>0</v>
      </c>
      <c r="BL1182" s="282">
        <f>+(BL1179*'CASH FLOW-MSA-SA'!$C1178)/360*31</f>
        <v>0</v>
      </c>
      <c r="BM1182" s="282">
        <f>+(BM1179*'CASH FLOW-MSA-SA'!$C1178)/360*31</f>
        <v>0</v>
      </c>
      <c r="BN1182" s="282">
        <f>+(BN1179*'CASH FLOW-MSA-SA'!$C1178)/360*31</f>
        <v>0</v>
      </c>
      <c r="BO1182" s="282">
        <f>+(BO1179*'CASH FLOW-MSA-SA'!$C1178)/360*31</f>
        <v>0</v>
      </c>
      <c r="BP1182" s="282">
        <f>+(BP1179*'CASH FLOW-MSA-SA'!$C1178)/360*31</f>
        <v>0</v>
      </c>
      <c r="BQ1182" s="282">
        <f>+(BQ1179*'CASH FLOW-MSA-SA'!$C1178)/360*31</f>
        <v>0</v>
      </c>
      <c r="BR1182" s="282">
        <f>+(BR1179*'CASH FLOW-MSA-SA'!$C1178)/360*31</f>
        <v>0</v>
      </c>
      <c r="BS1182" s="282">
        <f>+(BS1179*'CASH FLOW-MSA-SA'!$C1178)/360*31</f>
        <v>0</v>
      </c>
      <c r="BT1182" s="282">
        <f>+(BT1179*'CASH FLOW-MSA-SA'!$C1178)/360*31</f>
        <v>0</v>
      </c>
      <c r="BU1182" s="282">
        <f>SUM(BI1182:BT1182)</f>
        <v>0</v>
      </c>
      <c r="BX1182" s="274"/>
      <c r="BY1182" s="273"/>
      <c r="BZ1182" s="273"/>
      <c r="CA1182" s="282">
        <f>+(CA1179*'CASH FLOW-MSA-SA'!$C1178)/360*31</f>
        <v>0</v>
      </c>
      <c r="CB1182" s="282">
        <f>+(CB1179*'CASH FLOW-MSA-SA'!$C1178)/360*31</f>
        <v>0</v>
      </c>
      <c r="CC1182" s="282">
        <f>+(CC1179*'CASH FLOW-MSA-SA'!$C1178)/360*31</f>
        <v>0</v>
      </c>
      <c r="CD1182" s="282">
        <f>+(CD1179*'CASH FLOW-MSA-SA'!$C1178)/360*31</f>
        <v>0</v>
      </c>
      <c r="CE1182" s="282">
        <f>+(CE1179*'CASH FLOW-MSA-SA'!$C1178)/360*31</f>
        <v>0</v>
      </c>
      <c r="CF1182" s="282">
        <f>+(CF1179*'CASH FLOW-MSA-SA'!$C1178)/360*31</f>
        <v>0</v>
      </c>
      <c r="CG1182" s="282">
        <f>+(CG1179*'CASH FLOW-MSA-SA'!$C1178)/360*31</f>
        <v>0</v>
      </c>
      <c r="CH1182" s="282">
        <f>+(CH1179*'CASH FLOW-MSA-SA'!$C1178)/360*31</f>
        <v>0</v>
      </c>
      <c r="CI1182" s="282">
        <f>+(CI1179*'CASH FLOW-MSA-SA'!$C1178)/360*31</f>
        <v>0</v>
      </c>
      <c r="CJ1182" s="282">
        <f>+(CJ1179*'CASH FLOW-MSA-SA'!$C1178)/360*31</f>
        <v>0</v>
      </c>
      <c r="CK1182" s="282">
        <f>+(CK1179*'CASH FLOW-MSA-SA'!$C1178)/360*31</f>
        <v>0</v>
      </c>
      <c r="CL1182" s="282">
        <f>+(CL1179*'CASH FLOW-MSA-SA'!$C1178)/360*31</f>
        <v>0</v>
      </c>
      <c r="CM1182" s="282">
        <f>SUM(CA1182:CL1182)</f>
        <v>0</v>
      </c>
      <c r="CP1182" s="274"/>
      <c r="CQ1182" s="273"/>
      <c r="CR1182" s="273"/>
      <c r="CS1182" s="282">
        <f>+(CS1179*'CASH FLOW-MSA-SA'!$C1178)/360*31</f>
        <v>0</v>
      </c>
      <c r="CT1182" s="282">
        <f>+(CT1179*'CASH FLOW-MSA-SA'!$C1178)/360*31</f>
        <v>0</v>
      </c>
      <c r="CU1182" s="282">
        <f>+(CU1179*'CASH FLOW-MSA-SA'!$C1178)/360*31</f>
        <v>0</v>
      </c>
      <c r="CV1182" s="282">
        <f>+(CV1179*'CASH FLOW-MSA-SA'!$C1178)/360*31</f>
        <v>0</v>
      </c>
      <c r="CW1182" s="282">
        <f>+(CW1179*'CASH FLOW-MSA-SA'!$C1178)/360*31</f>
        <v>0</v>
      </c>
      <c r="CX1182" s="282">
        <f>+(CX1179*'CASH FLOW-MSA-SA'!$C1178)/360*31</f>
        <v>0</v>
      </c>
      <c r="CY1182" s="282">
        <f>+(CY1179*'CASH FLOW-MSA-SA'!$C1178)/360*31</f>
        <v>0</v>
      </c>
      <c r="CZ1182" s="282">
        <f>+(CZ1179*'CASH FLOW-MSA-SA'!$C1178)/360*31</f>
        <v>0</v>
      </c>
      <c r="DA1182" s="282">
        <f>+(DA1179*'CASH FLOW-MSA-SA'!$C1178)/360*31</f>
        <v>0</v>
      </c>
      <c r="DB1182" s="282">
        <f>+(DB1179*'CASH FLOW-MSA-SA'!$C1178)/360*31</f>
        <v>0</v>
      </c>
      <c r="DC1182" s="282">
        <f>+(DC1179*'CASH FLOW-MSA-SA'!$C1178)/360*31</f>
        <v>0</v>
      </c>
      <c r="DD1182" s="282">
        <f>+(DD1179*'CASH FLOW-MSA-SA'!$C1178)/360*31</f>
        <v>0</v>
      </c>
      <c r="DE1182" s="282">
        <f>SUM(CS1182:DD1182)</f>
        <v>0</v>
      </c>
    </row>
    <row r="1183" spans="1:109" ht="13" hidden="1" outlineLevel="1" x14ac:dyDescent="0.3">
      <c r="A1183" s="258"/>
      <c r="B1183" s="138"/>
      <c r="C1183" s="274"/>
      <c r="D1183" s="273"/>
      <c r="E1183" s="273"/>
      <c r="F1183" s="260"/>
      <c r="G1183" s="260"/>
      <c r="H1183" s="260"/>
      <c r="I1183" s="260"/>
      <c r="J1183" s="260"/>
      <c r="K1183" s="260"/>
      <c r="L1183" s="260"/>
      <c r="M1183" s="260"/>
      <c r="N1183" s="260"/>
      <c r="O1183" s="260"/>
      <c r="P1183" s="260"/>
      <c r="Q1183" s="260"/>
      <c r="R1183" s="260"/>
      <c r="S1183" s="260"/>
      <c r="V1183" s="274"/>
      <c r="W1183" s="273"/>
      <c r="X1183" s="273"/>
      <c r="Y1183" s="260"/>
      <c r="Z1183" s="260"/>
      <c r="AA1183" s="260"/>
      <c r="AB1183" s="260"/>
      <c r="AC1183" s="260"/>
      <c r="AD1183" s="260"/>
      <c r="AE1183" s="260"/>
      <c r="AF1183" s="260"/>
      <c r="AG1183" s="260"/>
      <c r="AH1183" s="260"/>
      <c r="AI1183" s="260"/>
      <c r="AJ1183" s="260"/>
      <c r="AK1183" s="260"/>
      <c r="AN1183" s="274"/>
      <c r="AO1183" s="273"/>
      <c r="AP1183" s="273"/>
      <c r="AQ1183" s="260"/>
      <c r="AR1183" s="260"/>
      <c r="AS1183" s="260"/>
      <c r="AT1183" s="260"/>
      <c r="AU1183" s="260"/>
      <c r="AV1183" s="260"/>
      <c r="AW1183" s="260"/>
      <c r="AX1183" s="260"/>
      <c r="AY1183" s="260"/>
      <c r="AZ1183" s="260"/>
      <c r="BA1183" s="260"/>
      <c r="BB1183" s="260"/>
      <c r="BC1183" s="260"/>
      <c r="BF1183" s="274"/>
      <c r="BG1183" s="273"/>
      <c r="BH1183" s="273"/>
      <c r="BI1183" s="260"/>
      <c r="BJ1183" s="260"/>
      <c r="BK1183" s="260"/>
      <c r="BL1183" s="260"/>
      <c r="BM1183" s="260"/>
      <c r="BN1183" s="260"/>
      <c r="BO1183" s="260"/>
      <c r="BP1183" s="260"/>
      <c r="BQ1183" s="260"/>
      <c r="BR1183" s="260"/>
      <c r="BS1183" s="260"/>
      <c r="BT1183" s="260"/>
      <c r="BU1183" s="260"/>
      <c r="BX1183" s="274"/>
      <c r="BY1183" s="273"/>
      <c r="BZ1183" s="273"/>
      <c r="CA1183" s="260"/>
      <c r="CB1183" s="260"/>
      <c r="CC1183" s="260"/>
      <c r="CD1183" s="260"/>
      <c r="CE1183" s="260"/>
      <c r="CF1183" s="260"/>
      <c r="CG1183" s="260"/>
      <c r="CH1183" s="260"/>
      <c r="CI1183" s="260"/>
      <c r="CJ1183" s="260"/>
      <c r="CK1183" s="260"/>
      <c r="CL1183" s="260"/>
      <c r="CM1183" s="260"/>
      <c r="CP1183" s="274"/>
      <c r="CQ1183" s="273"/>
      <c r="CR1183" s="273"/>
      <c r="CS1183" s="260"/>
      <c r="CT1183" s="260"/>
      <c r="CU1183" s="260"/>
      <c r="CV1183" s="260"/>
      <c r="CW1183" s="260"/>
      <c r="CX1183" s="260"/>
      <c r="CY1183" s="260"/>
      <c r="CZ1183" s="260"/>
      <c r="DA1183" s="260"/>
      <c r="DB1183" s="260"/>
      <c r="DC1183" s="260"/>
      <c r="DD1183" s="260"/>
      <c r="DE1183" s="260"/>
    </row>
    <row r="1184" spans="1:109" ht="13" hidden="1" outlineLevel="1" x14ac:dyDescent="0.3">
      <c r="A1184" s="258"/>
      <c r="B1184" s="138" t="s">
        <v>284</v>
      </c>
      <c r="C1184" s="274"/>
      <c r="D1184" s="273"/>
      <c r="E1184" s="273"/>
      <c r="F1184" s="260"/>
      <c r="G1184" s="260"/>
      <c r="H1184" s="260"/>
      <c r="I1184" s="260"/>
      <c r="J1184" s="260"/>
      <c r="K1184" s="260"/>
      <c r="L1184" s="260"/>
      <c r="M1184" s="260"/>
      <c r="N1184" s="260"/>
      <c r="O1184" s="260"/>
      <c r="P1184" s="260"/>
      <c r="Q1184" s="260"/>
      <c r="R1184" s="260"/>
      <c r="S1184" s="260"/>
      <c r="V1184" s="274"/>
      <c r="W1184" s="273"/>
      <c r="X1184" s="273"/>
      <c r="Y1184" s="260"/>
      <c r="Z1184" s="260"/>
      <c r="AA1184" s="260"/>
      <c r="AB1184" s="260"/>
      <c r="AC1184" s="260"/>
      <c r="AD1184" s="260"/>
      <c r="AE1184" s="260"/>
      <c r="AF1184" s="260"/>
      <c r="AG1184" s="260"/>
      <c r="AH1184" s="260"/>
      <c r="AI1184" s="260"/>
      <c r="AJ1184" s="260"/>
      <c r="AK1184" s="260"/>
      <c r="AN1184" s="274"/>
      <c r="AO1184" s="273"/>
      <c r="AP1184" s="273"/>
      <c r="AQ1184" s="260"/>
      <c r="AR1184" s="260"/>
      <c r="AS1184" s="260"/>
      <c r="AT1184" s="260"/>
      <c r="AU1184" s="260"/>
      <c r="AV1184" s="260"/>
      <c r="AW1184" s="260"/>
      <c r="AX1184" s="260"/>
      <c r="AY1184" s="260"/>
      <c r="AZ1184" s="260"/>
      <c r="BA1184" s="260"/>
      <c r="BB1184" s="260"/>
      <c r="BC1184" s="260"/>
      <c r="BF1184" s="274"/>
      <c r="BG1184" s="273"/>
      <c r="BH1184" s="273"/>
      <c r="BI1184" s="260"/>
      <c r="BJ1184" s="260"/>
      <c r="BK1184" s="260"/>
      <c r="BL1184" s="260"/>
      <c r="BM1184" s="260"/>
      <c r="BN1184" s="260"/>
      <c r="BO1184" s="260"/>
      <c r="BP1184" s="260"/>
      <c r="BQ1184" s="260"/>
      <c r="BR1184" s="260"/>
      <c r="BS1184" s="260"/>
      <c r="BT1184" s="260"/>
      <c r="BU1184" s="260"/>
      <c r="BX1184" s="274"/>
      <c r="BY1184" s="273"/>
      <c r="BZ1184" s="273"/>
      <c r="CA1184" s="260"/>
      <c r="CB1184" s="260"/>
      <c r="CC1184" s="260"/>
      <c r="CD1184" s="260"/>
      <c r="CE1184" s="260"/>
      <c r="CF1184" s="260"/>
      <c r="CG1184" s="260"/>
      <c r="CH1184" s="260"/>
      <c r="CI1184" s="260"/>
      <c r="CJ1184" s="260"/>
      <c r="CK1184" s="260"/>
      <c r="CL1184" s="260"/>
      <c r="CM1184" s="260"/>
      <c r="CP1184" s="274"/>
      <c r="CQ1184" s="273"/>
      <c r="CR1184" s="273"/>
      <c r="CS1184" s="260"/>
      <c r="CT1184" s="260"/>
      <c r="CU1184" s="260"/>
      <c r="CV1184" s="260"/>
      <c r="CW1184" s="260"/>
      <c r="CX1184" s="260"/>
      <c r="CY1184" s="260"/>
      <c r="CZ1184" s="260"/>
      <c r="DA1184" s="260"/>
      <c r="DB1184" s="260"/>
      <c r="DC1184" s="260"/>
      <c r="DD1184" s="260"/>
      <c r="DE1184" s="260"/>
    </row>
    <row r="1185" spans="1:109" ht="13" hidden="1" outlineLevel="2" x14ac:dyDescent="0.3">
      <c r="A1185" s="258"/>
      <c r="B1185" s="153" t="s">
        <v>346</v>
      </c>
      <c r="C1185" s="272">
        <v>0</v>
      </c>
      <c r="D1185" s="273"/>
      <c r="E1185" s="273"/>
      <c r="F1185" s="260"/>
      <c r="G1185" s="260"/>
      <c r="H1185" s="260"/>
      <c r="I1185" s="260"/>
      <c r="J1185" s="260"/>
      <c r="K1185" s="260"/>
      <c r="L1185" s="260"/>
      <c r="M1185" s="260"/>
      <c r="N1185" s="260"/>
      <c r="O1185" s="260"/>
      <c r="P1185" s="260"/>
      <c r="Q1185" s="260"/>
      <c r="R1185" s="260"/>
      <c r="S1185" s="260"/>
      <c r="V1185" s="274"/>
      <c r="W1185" s="273"/>
      <c r="X1185" s="273"/>
      <c r="Y1185" s="260"/>
      <c r="Z1185" s="260"/>
      <c r="AA1185" s="260"/>
      <c r="AB1185" s="260"/>
      <c r="AC1185" s="260"/>
      <c r="AD1185" s="260"/>
      <c r="AE1185" s="260"/>
      <c r="AF1185" s="260"/>
      <c r="AG1185" s="260"/>
      <c r="AH1185" s="260"/>
      <c r="AI1185" s="260"/>
      <c r="AJ1185" s="260"/>
      <c r="AK1185" s="260"/>
      <c r="AN1185" s="274"/>
      <c r="AO1185" s="273"/>
      <c r="AP1185" s="273"/>
      <c r="AQ1185" s="260"/>
      <c r="AR1185" s="260"/>
      <c r="AS1185" s="260"/>
      <c r="AT1185" s="260"/>
      <c r="AU1185" s="260"/>
      <c r="AV1185" s="260"/>
      <c r="AW1185" s="260"/>
      <c r="AX1185" s="260"/>
      <c r="AY1185" s="260"/>
      <c r="AZ1185" s="260"/>
      <c r="BA1185" s="260"/>
      <c r="BB1185" s="260"/>
      <c r="BC1185" s="260"/>
      <c r="BF1185" s="274"/>
      <c r="BG1185" s="273"/>
      <c r="BH1185" s="273"/>
      <c r="BI1185" s="260"/>
      <c r="BJ1185" s="260"/>
      <c r="BK1185" s="260"/>
      <c r="BL1185" s="260"/>
      <c r="BM1185" s="260"/>
      <c r="BN1185" s="260"/>
      <c r="BO1185" s="260"/>
      <c r="BP1185" s="260"/>
      <c r="BQ1185" s="260"/>
      <c r="BR1185" s="260"/>
      <c r="BS1185" s="260"/>
      <c r="BT1185" s="260"/>
      <c r="BU1185" s="260"/>
      <c r="BX1185" s="274"/>
      <c r="BY1185" s="273"/>
      <c r="BZ1185" s="273"/>
      <c r="CA1185" s="260"/>
      <c r="CB1185" s="260"/>
      <c r="CC1185" s="260"/>
      <c r="CD1185" s="260"/>
      <c r="CE1185" s="260"/>
      <c r="CF1185" s="260"/>
      <c r="CG1185" s="260"/>
      <c r="CH1185" s="260"/>
      <c r="CI1185" s="260"/>
      <c r="CJ1185" s="260"/>
      <c r="CK1185" s="260"/>
      <c r="CL1185" s="260"/>
      <c r="CM1185" s="260"/>
      <c r="CP1185" s="274"/>
      <c r="CQ1185" s="273"/>
      <c r="CR1185" s="273"/>
      <c r="CS1185" s="260"/>
      <c r="CT1185" s="260"/>
      <c r="CU1185" s="260"/>
      <c r="CV1185" s="260"/>
      <c r="CW1185" s="260"/>
      <c r="CX1185" s="260"/>
      <c r="CY1185" s="260"/>
      <c r="CZ1185" s="260"/>
      <c r="DA1185" s="260"/>
      <c r="DB1185" s="260"/>
      <c r="DC1185" s="260"/>
      <c r="DD1185" s="260"/>
      <c r="DE1185" s="260"/>
    </row>
    <row r="1186" spans="1:109" ht="13" hidden="1" outlineLevel="2" x14ac:dyDescent="0.3">
      <c r="A1186" s="258"/>
      <c r="B1186" s="275" t="s">
        <v>354</v>
      </c>
      <c r="C1186" s="272" t="s">
        <v>355</v>
      </c>
      <c r="D1186" s="273"/>
      <c r="E1186" s="273"/>
      <c r="F1186" s="260"/>
      <c r="G1186" s="260"/>
      <c r="H1186" s="260"/>
      <c r="I1186" s="260"/>
      <c r="J1186" s="260"/>
      <c r="K1186" s="260"/>
      <c r="L1186" s="260"/>
      <c r="M1186" s="260"/>
      <c r="N1186" s="260"/>
      <c r="O1186" s="260"/>
      <c r="P1186" s="260"/>
      <c r="Q1186" s="260"/>
      <c r="R1186" s="260"/>
      <c r="S1186" s="260"/>
      <c r="V1186" s="274"/>
      <c r="W1186" s="273"/>
      <c r="X1186" s="273"/>
      <c r="Y1186" s="260"/>
      <c r="Z1186" s="260"/>
      <c r="AA1186" s="260"/>
      <c r="AB1186" s="260"/>
      <c r="AC1186" s="260"/>
      <c r="AD1186" s="260"/>
      <c r="AE1186" s="260"/>
      <c r="AF1186" s="260"/>
      <c r="AG1186" s="260"/>
      <c r="AH1186" s="260"/>
      <c r="AI1186" s="260"/>
      <c r="AJ1186" s="260"/>
      <c r="AK1186" s="260"/>
      <c r="AN1186" s="274"/>
      <c r="AO1186" s="273"/>
      <c r="AP1186" s="273"/>
      <c r="AQ1186" s="260"/>
      <c r="AR1186" s="260"/>
      <c r="AS1186" s="260"/>
      <c r="AT1186" s="260"/>
      <c r="AU1186" s="260"/>
      <c r="AV1186" s="260"/>
      <c r="AW1186" s="260"/>
      <c r="AX1186" s="260"/>
      <c r="AY1186" s="260"/>
      <c r="AZ1186" s="260"/>
      <c r="BA1186" s="260"/>
      <c r="BB1186" s="260"/>
      <c r="BC1186" s="260"/>
      <c r="BF1186" s="274"/>
      <c r="BG1186" s="273"/>
      <c r="BH1186" s="273"/>
      <c r="BI1186" s="260"/>
      <c r="BJ1186" s="260"/>
      <c r="BK1186" s="260"/>
      <c r="BL1186" s="260"/>
      <c r="BM1186" s="260"/>
      <c r="BN1186" s="260"/>
      <c r="BO1186" s="260"/>
      <c r="BP1186" s="260"/>
      <c r="BQ1186" s="260"/>
      <c r="BR1186" s="260"/>
      <c r="BS1186" s="260"/>
      <c r="BT1186" s="260"/>
      <c r="BU1186" s="260"/>
      <c r="BX1186" s="274"/>
      <c r="BY1186" s="273"/>
      <c r="BZ1186" s="273"/>
      <c r="CA1186" s="260"/>
      <c r="CB1186" s="260"/>
      <c r="CC1186" s="260"/>
      <c r="CD1186" s="260"/>
      <c r="CE1186" s="260"/>
      <c r="CF1186" s="260"/>
      <c r="CG1186" s="260"/>
      <c r="CH1186" s="260"/>
      <c r="CI1186" s="260"/>
      <c r="CJ1186" s="260"/>
      <c r="CK1186" s="260"/>
      <c r="CL1186" s="260"/>
      <c r="CM1186" s="260"/>
      <c r="CP1186" s="274"/>
      <c r="CQ1186" s="273"/>
      <c r="CR1186" s="273"/>
      <c r="CS1186" s="260"/>
      <c r="CT1186" s="260"/>
      <c r="CU1186" s="260"/>
      <c r="CV1186" s="260"/>
      <c r="CW1186" s="260"/>
      <c r="CX1186" s="260"/>
      <c r="CY1186" s="260"/>
      <c r="CZ1186" s="260"/>
      <c r="DA1186" s="260"/>
      <c r="DB1186" s="260"/>
      <c r="DC1186" s="260"/>
      <c r="DD1186" s="260"/>
      <c r="DE1186" s="260"/>
    </row>
    <row r="1187" spans="1:109" ht="13" hidden="1" outlineLevel="2" x14ac:dyDescent="0.3">
      <c r="A1187" s="258"/>
      <c r="B1187" s="153" t="s">
        <v>349</v>
      </c>
      <c r="C1187" s="276">
        <v>0</v>
      </c>
      <c r="D1187" s="273"/>
      <c r="E1187" s="273"/>
      <c r="F1187" s="260"/>
      <c r="G1187" s="260"/>
      <c r="H1187" s="260"/>
      <c r="I1187" s="260"/>
      <c r="J1187" s="260"/>
      <c r="K1187" s="260"/>
      <c r="L1187" s="260"/>
      <c r="M1187" s="260"/>
      <c r="N1187" s="260"/>
      <c r="O1187" s="260"/>
      <c r="P1187" s="260"/>
      <c r="Q1187" s="260"/>
      <c r="R1187" s="260"/>
      <c r="S1187" s="260"/>
      <c r="V1187" s="277"/>
      <c r="W1187" s="273"/>
      <c r="X1187" s="273"/>
      <c r="Y1187" s="260"/>
      <c r="Z1187" s="260"/>
      <c r="AA1187" s="260"/>
      <c r="AB1187" s="260"/>
      <c r="AC1187" s="260"/>
      <c r="AD1187" s="260"/>
      <c r="AE1187" s="260"/>
      <c r="AF1187" s="260"/>
      <c r="AG1187" s="260"/>
      <c r="AH1187" s="260"/>
      <c r="AI1187" s="260"/>
      <c r="AJ1187" s="260"/>
      <c r="AK1187" s="260"/>
      <c r="AN1187" s="277"/>
      <c r="AO1187" s="273"/>
      <c r="AP1187" s="273"/>
      <c r="AQ1187" s="260"/>
      <c r="AR1187" s="260"/>
      <c r="AS1187" s="260"/>
      <c r="AT1187" s="260"/>
      <c r="AU1187" s="260"/>
      <c r="AV1187" s="260"/>
      <c r="AW1187" s="260"/>
      <c r="AX1187" s="260"/>
      <c r="AY1187" s="260"/>
      <c r="AZ1187" s="260"/>
      <c r="BA1187" s="260"/>
      <c r="BB1187" s="260"/>
      <c r="BC1187" s="260"/>
      <c r="BF1187" s="277"/>
      <c r="BG1187" s="273"/>
      <c r="BH1187" s="273"/>
      <c r="BI1187" s="260"/>
      <c r="BJ1187" s="260"/>
      <c r="BK1187" s="260"/>
      <c r="BL1187" s="260"/>
      <c r="BM1187" s="260"/>
      <c r="BN1187" s="260"/>
      <c r="BO1187" s="260"/>
      <c r="BP1187" s="260"/>
      <c r="BQ1187" s="260"/>
      <c r="BR1187" s="260"/>
      <c r="BS1187" s="260"/>
      <c r="BT1187" s="260"/>
      <c r="BU1187" s="260"/>
      <c r="BX1187" s="277"/>
      <c r="BY1187" s="273"/>
      <c r="BZ1187" s="273"/>
      <c r="CA1187" s="260"/>
      <c r="CB1187" s="260"/>
      <c r="CC1187" s="260"/>
      <c r="CD1187" s="260"/>
      <c r="CE1187" s="260"/>
      <c r="CF1187" s="260"/>
      <c r="CG1187" s="260"/>
      <c r="CH1187" s="260"/>
      <c r="CI1187" s="260"/>
      <c r="CJ1187" s="260"/>
      <c r="CK1187" s="260"/>
      <c r="CL1187" s="260"/>
      <c r="CM1187" s="260"/>
      <c r="CP1187" s="277"/>
      <c r="CQ1187" s="273"/>
      <c r="CR1187" s="273"/>
      <c r="CS1187" s="260"/>
      <c r="CT1187" s="260"/>
      <c r="CU1187" s="260"/>
      <c r="CV1187" s="260"/>
      <c r="CW1187" s="260"/>
      <c r="CX1187" s="260"/>
      <c r="CY1187" s="260"/>
      <c r="CZ1187" s="260"/>
      <c r="DA1187" s="260"/>
      <c r="DB1187" s="260"/>
      <c r="DC1187" s="260"/>
      <c r="DD1187" s="260"/>
      <c r="DE1187" s="260"/>
    </row>
    <row r="1188" spans="1:109" ht="13" hidden="1" outlineLevel="2" x14ac:dyDescent="0.3">
      <c r="A1188" s="258"/>
      <c r="B1188" s="153"/>
      <c r="C1188" s="274"/>
      <c r="D1188" s="273"/>
      <c r="E1188" s="153" t="s">
        <v>350</v>
      </c>
      <c r="F1188" s="278">
        <f>C1185</f>
        <v>0</v>
      </c>
      <c r="G1188" s="260">
        <f t="shared" ref="G1188:Q1188" si="385">F1188+F1189-F1190</f>
        <v>0</v>
      </c>
      <c r="H1188" s="260">
        <f t="shared" si="385"/>
        <v>0</v>
      </c>
      <c r="I1188" s="260">
        <f t="shared" si="385"/>
        <v>0</v>
      </c>
      <c r="J1188" s="260">
        <f t="shared" si="385"/>
        <v>0</v>
      </c>
      <c r="K1188" s="260">
        <f t="shared" si="385"/>
        <v>0</v>
      </c>
      <c r="L1188" s="260">
        <f t="shared" si="385"/>
        <v>0</v>
      </c>
      <c r="M1188" s="260">
        <f t="shared" si="385"/>
        <v>0</v>
      </c>
      <c r="N1188" s="260">
        <f t="shared" si="385"/>
        <v>0</v>
      </c>
      <c r="O1188" s="260">
        <f t="shared" si="385"/>
        <v>0</v>
      </c>
      <c r="P1188" s="260">
        <f t="shared" si="385"/>
        <v>0</v>
      </c>
      <c r="Q1188" s="260">
        <f t="shared" si="385"/>
        <v>0</v>
      </c>
      <c r="R1188" s="260"/>
      <c r="S1188" s="240"/>
      <c r="V1188" s="274"/>
      <c r="W1188" s="273"/>
      <c r="X1188" s="273"/>
      <c r="Y1188" s="278">
        <f>Q1188+Q1189-Q1190</f>
        <v>0</v>
      </c>
      <c r="Z1188" s="260">
        <f t="shared" ref="Z1188:AJ1188" si="386">Y1188+Y1189-Y1190</f>
        <v>0</v>
      </c>
      <c r="AA1188" s="260">
        <f t="shared" si="386"/>
        <v>0</v>
      </c>
      <c r="AB1188" s="260">
        <f t="shared" si="386"/>
        <v>0</v>
      </c>
      <c r="AC1188" s="260">
        <f t="shared" si="386"/>
        <v>0</v>
      </c>
      <c r="AD1188" s="260">
        <f t="shared" si="386"/>
        <v>0</v>
      </c>
      <c r="AE1188" s="260">
        <f t="shared" si="386"/>
        <v>0</v>
      </c>
      <c r="AF1188" s="260">
        <f t="shared" si="386"/>
        <v>0</v>
      </c>
      <c r="AG1188" s="260">
        <f t="shared" si="386"/>
        <v>0</v>
      </c>
      <c r="AH1188" s="260">
        <f t="shared" si="386"/>
        <v>0</v>
      </c>
      <c r="AI1188" s="260">
        <f t="shared" si="386"/>
        <v>0</v>
      </c>
      <c r="AJ1188" s="260">
        <f t="shared" si="386"/>
        <v>0</v>
      </c>
      <c r="AN1188" s="274"/>
      <c r="AO1188" s="273"/>
      <c r="AP1188" s="273"/>
      <c r="AQ1188" s="278">
        <f>AJ1188+AJ1189-AJ1190</f>
        <v>0</v>
      </c>
      <c r="AR1188" s="260">
        <f t="shared" ref="AR1188:BB1188" si="387">AQ1188+AQ1189-AQ1190</f>
        <v>0</v>
      </c>
      <c r="AS1188" s="260">
        <f t="shared" si="387"/>
        <v>0</v>
      </c>
      <c r="AT1188" s="260">
        <f t="shared" si="387"/>
        <v>0</v>
      </c>
      <c r="AU1188" s="260">
        <f t="shared" si="387"/>
        <v>0</v>
      </c>
      <c r="AV1188" s="260">
        <f t="shared" si="387"/>
        <v>0</v>
      </c>
      <c r="AW1188" s="260">
        <f t="shared" si="387"/>
        <v>0</v>
      </c>
      <c r="AX1188" s="260">
        <f t="shared" si="387"/>
        <v>0</v>
      </c>
      <c r="AY1188" s="260">
        <f t="shared" si="387"/>
        <v>0</v>
      </c>
      <c r="AZ1188" s="260">
        <f t="shared" si="387"/>
        <v>0</v>
      </c>
      <c r="BA1188" s="260">
        <f t="shared" si="387"/>
        <v>0</v>
      </c>
      <c r="BB1188" s="260">
        <f t="shared" si="387"/>
        <v>0</v>
      </c>
      <c r="BF1188" s="274"/>
      <c r="BG1188" s="273"/>
      <c r="BH1188" s="273"/>
      <c r="BI1188" s="278">
        <f>BB1188+BB1189-BB1190</f>
        <v>0</v>
      </c>
      <c r="BJ1188" s="260">
        <f t="shared" ref="BJ1188:BT1188" si="388">BI1188+BI1189-BI1190</f>
        <v>0</v>
      </c>
      <c r="BK1188" s="260">
        <f t="shared" si="388"/>
        <v>0</v>
      </c>
      <c r="BL1188" s="260">
        <f t="shared" si="388"/>
        <v>0</v>
      </c>
      <c r="BM1188" s="260">
        <f t="shared" si="388"/>
        <v>0</v>
      </c>
      <c r="BN1188" s="260">
        <f t="shared" si="388"/>
        <v>0</v>
      </c>
      <c r="BO1188" s="260">
        <f t="shared" si="388"/>
        <v>0</v>
      </c>
      <c r="BP1188" s="260">
        <f t="shared" si="388"/>
        <v>0</v>
      </c>
      <c r="BQ1188" s="260">
        <f t="shared" si="388"/>
        <v>0</v>
      </c>
      <c r="BR1188" s="260">
        <f t="shared" si="388"/>
        <v>0</v>
      </c>
      <c r="BS1188" s="260">
        <f t="shared" si="388"/>
        <v>0</v>
      </c>
      <c r="BT1188" s="260">
        <f t="shared" si="388"/>
        <v>0</v>
      </c>
      <c r="BX1188" s="274"/>
      <c r="BY1188" s="273"/>
      <c r="BZ1188" s="273"/>
      <c r="CA1188" s="278">
        <f>BT1188+BT1189-BT1190</f>
        <v>0</v>
      </c>
      <c r="CB1188" s="260">
        <f t="shared" ref="CB1188:CL1188" si="389">CA1188+CA1189-CA1190</f>
        <v>0</v>
      </c>
      <c r="CC1188" s="260">
        <f t="shared" si="389"/>
        <v>0</v>
      </c>
      <c r="CD1188" s="260">
        <f t="shared" si="389"/>
        <v>0</v>
      </c>
      <c r="CE1188" s="260">
        <f t="shared" si="389"/>
        <v>0</v>
      </c>
      <c r="CF1188" s="260">
        <f t="shared" si="389"/>
        <v>0</v>
      </c>
      <c r="CG1188" s="260">
        <f t="shared" si="389"/>
        <v>0</v>
      </c>
      <c r="CH1188" s="260">
        <f t="shared" si="389"/>
        <v>0</v>
      </c>
      <c r="CI1188" s="260">
        <f t="shared" si="389"/>
        <v>0</v>
      </c>
      <c r="CJ1188" s="260">
        <f t="shared" si="389"/>
        <v>0</v>
      </c>
      <c r="CK1188" s="260">
        <f t="shared" si="389"/>
        <v>0</v>
      </c>
      <c r="CL1188" s="260">
        <f t="shared" si="389"/>
        <v>0</v>
      </c>
      <c r="CP1188" s="274"/>
      <c r="CQ1188" s="273"/>
      <c r="CR1188" s="273"/>
      <c r="CS1188" s="278">
        <f>CL1188+CL1189-CL1190</f>
        <v>0</v>
      </c>
      <c r="CT1188" s="260">
        <f t="shared" ref="CT1188:DD1188" si="390">CS1188+CS1189-CS1190</f>
        <v>0</v>
      </c>
      <c r="CU1188" s="260">
        <f t="shared" si="390"/>
        <v>0</v>
      </c>
      <c r="CV1188" s="260">
        <f t="shared" si="390"/>
        <v>0</v>
      </c>
      <c r="CW1188" s="260">
        <f t="shared" si="390"/>
        <v>0</v>
      </c>
      <c r="CX1188" s="260">
        <f t="shared" si="390"/>
        <v>0</v>
      </c>
      <c r="CY1188" s="260">
        <f t="shared" si="390"/>
        <v>0</v>
      </c>
      <c r="CZ1188" s="260">
        <f t="shared" si="390"/>
        <v>0</v>
      </c>
      <c r="DA1188" s="260">
        <f t="shared" si="390"/>
        <v>0</v>
      </c>
      <c r="DB1188" s="260">
        <f t="shared" si="390"/>
        <v>0</v>
      </c>
      <c r="DC1188" s="260">
        <f t="shared" si="390"/>
        <v>0</v>
      </c>
      <c r="DD1188" s="260">
        <f t="shared" si="390"/>
        <v>0</v>
      </c>
    </row>
    <row r="1189" spans="1:109" ht="13" hidden="1" outlineLevel="2" x14ac:dyDescent="0.3">
      <c r="A1189" s="258"/>
      <c r="B1189" s="153"/>
      <c r="C1189" s="274"/>
      <c r="D1189" s="273"/>
      <c r="E1189" s="153" t="s">
        <v>351</v>
      </c>
      <c r="F1189" s="279">
        <v>0</v>
      </c>
      <c r="G1189" s="279">
        <v>0</v>
      </c>
      <c r="H1189" s="279">
        <v>0</v>
      </c>
      <c r="I1189" s="279">
        <v>0</v>
      </c>
      <c r="J1189" s="279">
        <v>0</v>
      </c>
      <c r="K1189" s="279">
        <v>0</v>
      </c>
      <c r="L1189" s="279">
        <v>0</v>
      </c>
      <c r="M1189" s="279">
        <v>0</v>
      </c>
      <c r="N1189" s="279">
        <v>0</v>
      </c>
      <c r="O1189" s="279">
        <v>0</v>
      </c>
      <c r="P1189" s="279">
        <v>0</v>
      </c>
      <c r="Q1189" s="279">
        <v>0</v>
      </c>
      <c r="R1189" s="260"/>
      <c r="S1189" s="280">
        <f>SUM(F1189:Q1189)</f>
        <v>0</v>
      </c>
      <c r="V1189" s="274"/>
      <c r="W1189" s="273"/>
      <c r="X1189" s="273"/>
      <c r="Y1189" s="279">
        <v>0</v>
      </c>
      <c r="Z1189" s="279">
        <v>0</v>
      </c>
      <c r="AA1189" s="279">
        <v>0</v>
      </c>
      <c r="AB1189" s="279">
        <v>0</v>
      </c>
      <c r="AC1189" s="279">
        <v>0</v>
      </c>
      <c r="AD1189" s="279">
        <v>0</v>
      </c>
      <c r="AE1189" s="279">
        <v>0</v>
      </c>
      <c r="AF1189" s="279">
        <v>0</v>
      </c>
      <c r="AG1189" s="279">
        <v>0</v>
      </c>
      <c r="AH1189" s="279">
        <v>0</v>
      </c>
      <c r="AI1189" s="279">
        <v>0</v>
      </c>
      <c r="AJ1189" s="279">
        <v>0</v>
      </c>
      <c r="AK1189" s="281">
        <f>SUM(Y1189:AJ1189)</f>
        <v>0</v>
      </c>
      <c r="AN1189" s="274"/>
      <c r="AO1189" s="273"/>
      <c r="AP1189" s="273"/>
      <c r="AQ1189" s="279">
        <v>0</v>
      </c>
      <c r="AR1189" s="279">
        <v>0</v>
      </c>
      <c r="AS1189" s="279">
        <v>0</v>
      </c>
      <c r="AT1189" s="279">
        <v>0</v>
      </c>
      <c r="AU1189" s="279">
        <v>0</v>
      </c>
      <c r="AV1189" s="279">
        <v>0</v>
      </c>
      <c r="AW1189" s="279">
        <v>0</v>
      </c>
      <c r="AX1189" s="279">
        <v>0</v>
      </c>
      <c r="AY1189" s="279">
        <v>0</v>
      </c>
      <c r="AZ1189" s="279">
        <v>0</v>
      </c>
      <c r="BA1189" s="279">
        <v>0</v>
      </c>
      <c r="BB1189" s="279">
        <v>0</v>
      </c>
      <c r="BC1189" s="281">
        <f>SUM(AQ1189:BB1189)</f>
        <v>0</v>
      </c>
      <c r="BF1189" s="274"/>
      <c r="BG1189" s="273"/>
      <c r="BH1189" s="273"/>
      <c r="BI1189" s="279">
        <v>0</v>
      </c>
      <c r="BJ1189" s="279">
        <v>0</v>
      </c>
      <c r="BK1189" s="279">
        <v>0</v>
      </c>
      <c r="BL1189" s="279">
        <v>0</v>
      </c>
      <c r="BM1189" s="279">
        <v>0</v>
      </c>
      <c r="BN1189" s="279">
        <v>0</v>
      </c>
      <c r="BO1189" s="279">
        <v>0</v>
      </c>
      <c r="BP1189" s="279">
        <v>0</v>
      </c>
      <c r="BQ1189" s="279">
        <v>0</v>
      </c>
      <c r="BR1189" s="279">
        <v>0</v>
      </c>
      <c r="BS1189" s="279">
        <v>0</v>
      </c>
      <c r="BT1189" s="279">
        <v>0</v>
      </c>
      <c r="BU1189" s="281">
        <f>SUM(BI1189:BT1189)</f>
        <v>0</v>
      </c>
      <c r="BX1189" s="274"/>
      <c r="BY1189" s="273"/>
      <c r="BZ1189" s="273"/>
      <c r="CA1189" s="279">
        <v>0</v>
      </c>
      <c r="CB1189" s="279">
        <v>0</v>
      </c>
      <c r="CC1189" s="279">
        <v>0</v>
      </c>
      <c r="CD1189" s="279">
        <v>0</v>
      </c>
      <c r="CE1189" s="279">
        <v>0</v>
      </c>
      <c r="CF1189" s="279">
        <v>0</v>
      </c>
      <c r="CG1189" s="279">
        <v>0</v>
      </c>
      <c r="CH1189" s="279">
        <v>0</v>
      </c>
      <c r="CI1189" s="279">
        <v>0</v>
      </c>
      <c r="CJ1189" s="279">
        <v>0</v>
      </c>
      <c r="CK1189" s="279">
        <v>0</v>
      </c>
      <c r="CL1189" s="279">
        <v>0</v>
      </c>
      <c r="CM1189" s="281">
        <f>SUM(CA1189:CL1189)</f>
        <v>0</v>
      </c>
      <c r="CP1189" s="274"/>
      <c r="CQ1189" s="273"/>
      <c r="CR1189" s="273"/>
      <c r="CS1189" s="279">
        <v>0</v>
      </c>
      <c r="CT1189" s="279">
        <v>0</v>
      </c>
      <c r="CU1189" s="279">
        <v>0</v>
      </c>
      <c r="CV1189" s="279">
        <v>0</v>
      </c>
      <c r="CW1189" s="279">
        <v>0</v>
      </c>
      <c r="CX1189" s="279">
        <v>0</v>
      </c>
      <c r="CY1189" s="279">
        <v>0</v>
      </c>
      <c r="CZ1189" s="279">
        <v>0</v>
      </c>
      <c r="DA1189" s="279">
        <v>0</v>
      </c>
      <c r="DB1189" s="279">
        <v>0</v>
      </c>
      <c r="DC1189" s="279">
        <v>0</v>
      </c>
      <c r="DD1189" s="279">
        <v>0</v>
      </c>
      <c r="DE1189" s="281">
        <f>SUM(CS1189:DD1189)</f>
        <v>0</v>
      </c>
    </row>
    <row r="1190" spans="1:109" ht="13" hidden="1" outlineLevel="2" x14ac:dyDescent="0.3">
      <c r="A1190" s="258"/>
      <c r="B1190" s="153"/>
      <c r="C1190" s="274"/>
      <c r="D1190" s="273"/>
      <c r="E1190" s="153" t="s">
        <v>352</v>
      </c>
      <c r="F1190" s="279">
        <v>0</v>
      </c>
      <c r="G1190" s="279">
        <v>0</v>
      </c>
      <c r="H1190" s="279">
        <v>0</v>
      </c>
      <c r="I1190" s="279">
        <v>0</v>
      </c>
      <c r="J1190" s="279">
        <v>0</v>
      </c>
      <c r="K1190" s="279">
        <v>0</v>
      </c>
      <c r="L1190" s="279">
        <v>0</v>
      </c>
      <c r="M1190" s="279">
        <v>0</v>
      </c>
      <c r="N1190" s="279">
        <v>0</v>
      </c>
      <c r="O1190" s="279">
        <v>0</v>
      </c>
      <c r="P1190" s="279">
        <v>0</v>
      </c>
      <c r="Q1190" s="279">
        <v>0</v>
      </c>
      <c r="R1190" s="260"/>
      <c r="S1190" s="280">
        <f>SUM(F1190:Q1190)</f>
        <v>0</v>
      </c>
      <c r="V1190" s="274"/>
      <c r="W1190" s="273"/>
      <c r="X1190" s="273"/>
      <c r="Y1190" s="279">
        <v>0</v>
      </c>
      <c r="Z1190" s="279">
        <v>0</v>
      </c>
      <c r="AA1190" s="279">
        <v>0</v>
      </c>
      <c r="AB1190" s="279">
        <v>0</v>
      </c>
      <c r="AC1190" s="279">
        <v>0</v>
      </c>
      <c r="AD1190" s="279">
        <v>0</v>
      </c>
      <c r="AE1190" s="279">
        <v>0</v>
      </c>
      <c r="AF1190" s="279">
        <v>0</v>
      </c>
      <c r="AG1190" s="279">
        <v>0</v>
      </c>
      <c r="AH1190" s="279">
        <v>0</v>
      </c>
      <c r="AI1190" s="279">
        <v>0</v>
      </c>
      <c r="AJ1190" s="279">
        <v>0</v>
      </c>
      <c r="AK1190" s="281">
        <f>SUM(Y1190:AJ1190)</f>
        <v>0</v>
      </c>
      <c r="AN1190" s="274"/>
      <c r="AO1190" s="273"/>
      <c r="AP1190" s="273"/>
      <c r="AQ1190" s="279">
        <v>0</v>
      </c>
      <c r="AR1190" s="279">
        <v>0</v>
      </c>
      <c r="AS1190" s="279">
        <v>0</v>
      </c>
      <c r="AT1190" s="279">
        <v>0</v>
      </c>
      <c r="AU1190" s="279">
        <v>0</v>
      </c>
      <c r="AV1190" s="279">
        <v>0</v>
      </c>
      <c r="AW1190" s="279">
        <v>0</v>
      </c>
      <c r="AX1190" s="279">
        <v>0</v>
      </c>
      <c r="AY1190" s="279">
        <v>0</v>
      </c>
      <c r="AZ1190" s="279">
        <v>0</v>
      </c>
      <c r="BA1190" s="279">
        <v>0</v>
      </c>
      <c r="BB1190" s="279">
        <v>0</v>
      </c>
      <c r="BC1190" s="281">
        <f>SUM(AQ1190:BB1190)</f>
        <v>0</v>
      </c>
      <c r="BF1190" s="274"/>
      <c r="BG1190" s="273"/>
      <c r="BH1190" s="273"/>
      <c r="BI1190" s="279">
        <v>0</v>
      </c>
      <c r="BJ1190" s="279">
        <v>0</v>
      </c>
      <c r="BK1190" s="279">
        <v>0</v>
      </c>
      <c r="BL1190" s="279">
        <v>0</v>
      </c>
      <c r="BM1190" s="279">
        <v>0</v>
      </c>
      <c r="BN1190" s="279">
        <v>0</v>
      </c>
      <c r="BO1190" s="279">
        <v>0</v>
      </c>
      <c r="BP1190" s="279">
        <v>0</v>
      </c>
      <c r="BQ1190" s="279">
        <v>0</v>
      </c>
      <c r="BR1190" s="279">
        <v>0</v>
      </c>
      <c r="BS1190" s="279">
        <v>0</v>
      </c>
      <c r="BT1190" s="279">
        <v>0</v>
      </c>
      <c r="BU1190" s="281">
        <f>SUM(BI1190:BT1190)</f>
        <v>0</v>
      </c>
      <c r="BX1190" s="274"/>
      <c r="BY1190" s="273"/>
      <c r="BZ1190" s="273"/>
      <c r="CA1190" s="279">
        <v>0</v>
      </c>
      <c r="CB1190" s="279">
        <v>0</v>
      </c>
      <c r="CC1190" s="279">
        <v>0</v>
      </c>
      <c r="CD1190" s="279">
        <v>0</v>
      </c>
      <c r="CE1190" s="279">
        <v>0</v>
      </c>
      <c r="CF1190" s="279">
        <v>0</v>
      </c>
      <c r="CG1190" s="279">
        <v>0</v>
      </c>
      <c r="CH1190" s="279">
        <v>0</v>
      </c>
      <c r="CI1190" s="279">
        <v>0</v>
      </c>
      <c r="CJ1190" s="279">
        <v>0</v>
      </c>
      <c r="CK1190" s="279">
        <v>0</v>
      </c>
      <c r="CL1190" s="279">
        <v>0</v>
      </c>
      <c r="CM1190" s="281">
        <f>SUM(CA1190:CL1190)</f>
        <v>0</v>
      </c>
      <c r="CP1190" s="274"/>
      <c r="CQ1190" s="273"/>
      <c r="CR1190" s="273"/>
      <c r="CS1190" s="279">
        <v>0</v>
      </c>
      <c r="CT1190" s="279">
        <v>0</v>
      </c>
      <c r="CU1190" s="279">
        <v>0</v>
      </c>
      <c r="CV1190" s="279">
        <v>0</v>
      </c>
      <c r="CW1190" s="279">
        <v>0</v>
      </c>
      <c r="CX1190" s="279">
        <v>0</v>
      </c>
      <c r="CY1190" s="279">
        <v>0</v>
      </c>
      <c r="CZ1190" s="279">
        <v>0</v>
      </c>
      <c r="DA1190" s="279">
        <v>0</v>
      </c>
      <c r="DB1190" s="279">
        <v>0</v>
      </c>
      <c r="DC1190" s="279">
        <v>0</v>
      </c>
      <c r="DD1190" s="279">
        <v>0</v>
      </c>
      <c r="DE1190" s="281">
        <f>SUM(CS1190:DD1190)</f>
        <v>0</v>
      </c>
    </row>
    <row r="1191" spans="1:109" ht="13" hidden="1" outlineLevel="2" x14ac:dyDescent="0.3">
      <c r="A1191" s="258"/>
      <c r="B1191" s="153"/>
      <c r="C1191" s="274"/>
      <c r="D1191" s="273"/>
      <c r="E1191" s="153" t="s">
        <v>353</v>
      </c>
      <c r="F1191" s="282">
        <f>+(F1188*'CASH FLOW-MSA-SA'!$C1187)/360*31</f>
        <v>0</v>
      </c>
      <c r="G1191" s="282">
        <f>+(G1188*'CASH FLOW-MSA-SA'!$C1187)/360*31</f>
        <v>0</v>
      </c>
      <c r="H1191" s="282">
        <f>+(H1188*'CASH FLOW-MSA-SA'!$C1187)/360*31</f>
        <v>0</v>
      </c>
      <c r="I1191" s="282">
        <f>+(I1188*'CASH FLOW-MSA-SA'!$C1187)/360*31</f>
        <v>0</v>
      </c>
      <c r="J1191" s="282">
        <f>+(J1188*'CASH FLOW-MSA-SA'!$C1187)/360*31</f>
        <v>0</v>
      </c>
      <c r="K1191" s="282">
        <f>+(K1188*'CASH FLOW-MSA-SA'!$C1187)/360*31</f>
        <v>0</v>
      </c>
      <c r="L1191" s="282">
        <f>+(L1188*'CASH FLOW-MSA-SA'!$C1187)/360*31</f>
        <v>0</v>
      </c>
      <c r="M1191" s="282">
        <f>+(M1188*'CASH FLOW-MSA-SA'!$C1187)/360*31</f>
        <v>0</v>
      </c>
      <c r="N1191" s="282">
        <f>+(N1188*'CASH FLOW-MSA-SA'!$C1187)/360*31</f>
        <v>0</v>
      </c>
      <c r="O1191" s="282">
        <f>+(O1188*'CASH FLOW-MSA-SA'!$C1187)/360*31</f>
        <v>0</v>
      </c>
      <c r="P1191" s="282">
        <f>+(P1188*'CASH FLOW-MSA-SA'!$C1187)/360*31</f>
        <v>0</v>
      </c>
      <c r="Q1191" s="282">
        <f>+(Q1188*'CASH FLOW-MSA-SA'!$C1187)/360*31</f>
        <v>0</v>
      </c>
      <c r="R1191" s="260"/>
      <c r="S1191" s="282">
        <f>SUM(F1191:Q1191)</f>
        <v>0</v>
      </c>
      <c r="V1191" s="274"/>
      <c r="W1191" s="273"/>
      <c r="X1191" s="273"/>
      <c r="Y1191" s="282">
        <f>+(Y1188*'CASH FLOW-MSA-SA'!$C1187)/360*31</f>
        <v>0</v>
      </c>
      <c r="Z1191" s="282">
        <f>+(Z1188*'CASH FLOW-MSA-SA'!$C1187)/360*31</f>
        <v>0</v>
      </c>
      <c r="AA1191" s="282">
        <f>+(AA1188*'CASH FLOW-MSA-SA'!$C1187)/360*31</f>
        <v>0</v>
      </c>
      <c r="AB1191" s="282">
        <f>+(AB1188*'CASH FLOW-MSA-SA'!$C1187)/360*31</f>
        <v>0</v>
      </c>
      <c r="AC1191" s="282">
        <f>+(AC1188*'CASH FLOW-MSA-SA'!$C1187)/360*31</f>
        <v>0</v>
      </c>
      <c r="AD1191" s="282">
        <f>+(AD1188*'CASH FLOW-MSA-SA'!$C1187)/360*31</f>
        <v>0</v>
      </c>
      <c r="AE1191" s="282">
        <f>+(AE1188*'CASH FLOW-MSA-SA'!$C1187)/360*31</f>
        <v>0</v>
      </c>
      <c r="AF1191" s="282">
        <f>+(AF1188*'CASH FLOW-MSA-SA'!$C1187)/360*31</f>
        <v>0</v>
      </c>
      <c r="AG1191" s="282">
        <f>+(AG1188*'CASH FLOW-MSA-SA'!$C1187)/360*31</f>
        <v>0</v>
      </c>
      <c r="AH1191" s="282">
        <f>+(AH1188*'CASH FLOW-MSA-SA'!$C1187)/360*31</f>
        <v>0</v>
      </c>
      <c r="AI1191" s="282">
        <f>+(AI1188*'CASH FLOW-MSA-SA'!$C1187)/360*31</f>
        <v>0</v>
      </c>
      <c r="AJ1191" s="282">
        <f>+(AJ1188*'CASH FLOW-MSA-SA'!$C1187)/360*31</f>
        <v>0</v>
      </c>
      <c r="AK1191" s="282">
        <f>SUM(Y1191:AJ1191)</f>
        <v>0</v>
      </c>
      <c r="AN1191" s="274"/>
      <c r="AO1191" s="273"/>
      <c r="AP1191" s="273"/>
      <c r="AQ1191" s="282">
        <f>+(AQ1188*'CASH FLOW-MSA-SA'!$C1187)/360*31</f>
        <v>0</v>
      </c>
      <c r="AR1191" s="282">
        <f>+(AR1188*'CASH FLOW-MSA-SA'!$C1187)/360*31</f>
        <v>0</v>
      </c>
      <c r="AS1191" s="282">
        <f>+(AS1188*'CASH FLOW-MSA-SA'!$C1187)/360*31</f>
        <v>0</v>
      </c>
      <c r="AT1191" s="282">
        <f>+(AT1188*'CASH FLOW-MSA-SA'!$C1187)/360*31</f>
        <v>0</v>
      </c>
      <c r="AU1191" s="282">
        <f>+(AU1188*'CASH FLOW-MSA-SA'!$C1187)/360*31</f>
        <v>0</v>
      </c>
      <c r="AV1191" s="282">
        <f>+(AV1188*'CASH FLOW-MSA-SA'!$C1187)/360*31</f>
        <v>0</v>
      </c>
      <c r="AW1191" s="282">
        <f>+(AW1188*'CASH FLOW-MSA-SA'!$C1187)/360*31</f>
        <v>0</v>
      </c>
      <c r="AX1191" s="282">
        <f>+(AX1188*'CASH FLOW-MSA-SA'!$C1187)/360*31</f>
        <v>0</v>
      </c>
      <c r="AY1191" s="282">
        <f>+(AY1188*'CASH FLOW-MSA-SA'!$C1187)/360*31</f>
        <v>0</v>
      </c>
      <c r="AZ1191" s="282">
        <f>+(AZ1188*'CASH FLOW-MSA-SA'!$C1187)/360*31</f>
        <v>0</v>
      </c>
      <c r="BA1191" s="282">
        <f>+(BA1188*'CASH FLOW-MSA-SA'!$C1187)/360*31</f>
        <v>0</v>
      </c>
      <c r="BB1191" s="282">
        <f>+(BB1188*'CASH FLOW-MSA-SA'!$C1187)/360*31</f>
        <v>0</v>
      </c>
      <c r="BC1191" s="282">
        <f>SUM(AQ1191:BB1191)</f>
        <v>0</v>
      </c>
      <c r="BF1191" s="274"/>
      <c r="BG1191" s="273"/>
      <c r="BH1191" s="273"/>
      <c r="BI1191" s="282">
        <f>+(BI1188*'CASH FLOW-MSA-SA'!$C1187)/360*31</f>
        <v>0</v>
      </c>
      <c r="BJ1191" s="282">
        <f>+(BJ1188*'CASH FLOW-MSA-SA'!$C1187)/360*31</f>
        <v>0</v>
      </c>
      <c r="BK1191" s="282">
        <f>+(BK1188*'CASH FLOW-MSA-SA'!$C1187)/360*31</f>
        <v>0</v>
      </c>
      <c r="BL1191" s="282">
        <f>+(BL1188*'CASH FLOW-MSA-SA'!$C1187)/360*31</f>
        <v>0</v>
      </c>
      <c r="BM1191" s="282">
        <f>+(BM1188*'CASH FLOW-MSA-SA'!$C1187)/360*31</f>
        <v>0</v>
      </c>
      <c r="BN1191" s="282">
        <f>+(BN1188*'CASH FLOW-MSA-SA'!$C1187)/360*31</f>
        <v>0</v>
      </c>
      <c r="BO1191" s="282">
        <f>+(BO1188*'CASH FLOW-MSA-SA'!$C1187)/360*31</f>
        <v>0</v>
      </c>
      <c r="BP1191" s="282">
        <f>+(BP1188*'CASH FLOW-MSA-SA'!$C1187)/360*31</f>
        <v>0</v>
      </c>
      <c r="BQ1191" s="282">
        <f>+(BQ1188*'CASH FLOW-MSA-SA'!$C1187)/360*31</f>
        <v>0</v>
      </c>
      <c r="BR1191" s="282">
        <f>+(BR1188*'CASH FLOW-MSA-SA'!$C1187)/360*31</f>
        <v>0</v>
      </c>
      <c r="BS1191" s="282">
        <f>+(BS1188*'CASH FLOW-MSA-SA'!$C1187)/360*31</f>
        <v>0</v>
      </c>
      <c r="BT1191" s="282">
        <f>+(BT1188*'CASH FLOW-MSA-SA'!$C1187)/360*31</f>
        <v>0</v>
      </c>
      <c r="BU1191" s="282">
        <f>SUM(BI1191:BT1191)</f>
        <v>0</v>
      </c>
      <c r="BX1191" s="274"/>
      <c r="BY1191" s="273"/>
      <c r="BZ1191" s="273"/>
      <c r="CA1191" s="282">
        <f>+(CA1188*'CASH FLOW-MSA-SA'!$C1187)/360*31</f>
        <v>0</v>
      </c>
      <c r="CB1191" s="282">
        <f>+(CB1188*'CASH FLOW-MSA-SA'!$C1187)/360*31</f>
        <v>0</v>
      </c>
      <c r="CC1191" s="282">
        <f>+(CC1188*'CASH FLOW-MSA-SA'!$C1187)/360*31</f>
        <v>0</v>
      </c>
      <c r="CD1191" s="282">
        <f>+(CD1188*'CASH FLOW-MSA-SA'!$C1187)/360*31</f>
        <v>0</v>
      </c>
      <c r="CE1191" s="282">
        <f>+(CE1188*'CASH FLOW-MSA-SA'!$C1187)/360*31</f>
        <v>0</v>
      </c>
      <c r="CF1191" s="282">
        <f>+(CF1188*'CASH FLOW-MSA-SA'!$C1187)/360*31</f>
        <v>0</v>
      </c>
      <c r="CG1191" s="282">
        <f>+(CG1188*'CASH FLOW-MSA-SA'!$C1187)/360*31</f>
        <v>0</v>
      </c>
      <c r="CH1191" s="282">
        <f>+(CH1188*'CASH FLOW-MSA-SA'!$C1187)/360*31</f>
        <v>0</v>
      </c>
      <c r="CI1191" s="282">
        <f>+(CI1188*'CASH FLOW-MSA-SA'!$C1187)/360*31</f>
        <v>0</v>
      </c>
      <c r="CJ1191" s="282">
        <f>+(CJ1188*'CASH FLOW-MSA-SA'!$C1187)/360*31</f>
        <v>0</v>
      </c>
      <c r="CK1191" s="282">
        <f>+(CK1188*'CASH FLOW-MSA-SA'!$C1187)/360*31</f>
        <v>0</v>
      </c>
      <c r="CL1191" s="282">
        <f>+(CL1188*'CASH FLOW-MSA-SA'!$C1187)/360*31</f>
        <v>0</v>
      </c>
      <c r="CM1191" s="282">
        <f>SUM(CA1191:CL1191)</f>
        <v>0</v>
      </c>
      <c r="CP1191" s="274"/>
      <c r="CQ1191" s="273"/>
      <c r="CR1191" s="273"/>
      <c r="CS1191" s="282">
        <f>+(CS1188*'CASH FLOW-MSA-SA'!$C1187)/360*31</f>
        <v>0</v>
      </c>
      <c r="CT1191" s="282">
        <f>+(CT1188*'CASH FLOW-MSA-SA'!$C1187)/360*31</f>
        <v>0</v>
      </c>
      <c r="CU1191" s="282">
        <f>+(CU1188*'CASH FLOW-MSA-SA'!$C1187)/360*31</f>
        <v>0</v>
      </c>
      <c r="CV1191" s="282">
        <f>+(CV1188*'CASH FLOW-MSA-SA'!$C1187)/360*31</f>
        <v>0</v>
      </c>
      <c r="CW1191" s="282">
        <f>+(CW1188*'CASH FLOW-MSA-SA'!$C1187)/360*31</f>
        <v>0</v>
      </c>
      <c r="CX1191" s="282">
        <f>+(CX1188*'CASH FLOW-MSA-SA'!$C1187)/360*31</f>
        <v>0</v>
      </c>
      <c r="CY1191" s="282">
        <f>+(CY1188*'CASH FLOW-MSA-SA'!$C1187)/360*31</f>
        <v>0</v>
      </c>
      <c r="CZ1191" s="282">
        <f>+(CZ1188*'CASH FLOW-MSA-SA'!$C1187)/360*31</f>
        <v>0</v>
      </c>
      <c r="DA1191" s="282">
        <f>+(DA1188*'CASH FLOW-MSA-SA'!$C1187)/360*31</f>
        <v>0</v>
      </c>
      <c r="DB1191" s="282">
        <f>+(DB1188*'CASH FLOW-MSA-SA'!$C1187)/360*31</f>
        <v>0</v>
      </c>
      <c r="DC1191" s="282">
        <f>+(DC1188*'CASH FLOW-MSA-SA'!$C1187)/360*31</f>
        <v>0</v>
      </c>
      <c r="DD1191" s="282">
        <f>+(DD1188*'CASH FLOW-MSA-SA'!$C1187)/360*31</f>
        <v>0</v>
      </c>
      <c r="DE1191" s="282">
        <f>SUM(CS1191:DD1191)</f>
        <v>0</v>
      </c>
    </row>
    <row r="1192" spans="1:109" ht="13" hidden="1" outlineLevel="1" x14ac:dyDescent="0.3">
      <c r="A1192" s="258"/>
      <c r="B1192" s="138"/>
      <c r="C1192" s="274"/>
      <c r="D1192" s="273"/>
      <c r="E1192" s="273"/>
      <c r="F1192" s="260"/>
      <c r="G1192" s="260"/>
      <c r="H1192" s="260"/>
      <c r="I1192" s="260"/>
      <c r="J1192" s="260"/>
      <c r="K1192" s="260"/>
      <c r="L1192" s="260"/>
      <c r="M1192" s="260"/>
      <c r="N1192" s="260"/>
      <c r="O1192" s="260"/>
      <c r="P1192" s="260"/>
      <c r="Q1192" s="260"/>
      <c r="R1192" s="260"/>
      <c r="S1192" s="260"/>
      <c r="V1192" s="274"/>
      <c r="W1192" s="273"/>
      <c r="X1192" s="273"/>
      <c r="Y1192" s="260"/>
      <c r="Z1192" s="260"/>
      <c r="AA1192" s="260"/>
      <c r="AB1192" s="260"/>
      <c r="AC1192" s="260"/>
      <c r="AD1192" s="260"/>
      <c r="AE1192" s="260"/>
      <c r="AF1192" s="260"/>
      <c r="AG1192" s="260"/>
      <c r="AH1192" s="260"/>
      <c r="AI1192" s="260"/>
      <c r="AJ1192" s="260"/>
      <c r="AK1192" s="260"/>
      <c r="AN1192" s="274"/>
      <c r="AO1192" s="273"/>
      <c r="AP1192" s="273"/>
      <c r="AQ1192" s="260"/>
      <c r="AR1192" s="260"/>
      <c r="AS1192" s="260"/>
      <c r="AT1192" s="260"/>
      <c r="AU1192" s="260"/>
      <c r="AV1192" s="260"/>
      <c r="AW1192" s="260"/>
      <c r="AX1192" s="260"/>
      <c r="AY1192" s="260"/>
      <c r="AZ1192" s="260"/>
      <c r="BA1192" s="260"/>
      <c r="BB1192" s="260"/>
      <c r="BC1192" s="260"/>
      <c r="BF1192" s="274"/>
      <c r="BG1192" s="273"/>
      <c r="BH1192" s="273"/>
      <c r="BI1192" s="260"/>
      <c r="BJ1192" s="260"/>
      <c r="BK1192" s="260"/>
      <c r="BL1192" s="260"/>
      <c r="BM1192" s="260"/>
      <c r="BN1192" s="260"/>
      <c r="BO1192" s="260"/>
      <c r="BP1192" s="260"/>
      <c r="BQ1192" s="260"/>
      <c r="BR1192" s="260"/>
      <c r="BS1192" s="260"/>
      <c r="BT1192" s="260"/>
      <c r="BU1192" s="260"/>
      <c r="BX1192" s="274"/>
      <c r="BY1192" s="273"/>
      <c r="BZ1192" s="273"/>
      <c r="CA1192" s="260"/>
      <c r="CB1192" s="260"/>
      <c r="CC1192" s="260"/>
      <c r="CD1192" s="260"/>
      <c r="CE1192" s="260"/>
      <c r="CF1192" s="260"/>
      <c r="CG1192" s="260"/>
      <c r="CH1192" s="260"/>
      <c r="CI1192" s="260"/>
      <c r="CJ1192" s="260"/>
      <c r="CK1192" s="260"/>
      <c r="CL1192" s="260"/>
      <c r="CM1192" s="260"/>
      <c r="CP1192" s="274"/>
      <c r="CQ1192" s="273"/>
      <c r="CR1192" s="273"/>
      <c r="CS1192" s="260"/>
      <c r="CT1192" s="260"/>
      <c r="CU1192" s="260"/>
      <c r="CV1192" s="260"/>
      <c r="CW1192" s="260"/>
      <c r="CX1192" s="260"/>
      <c r="CY1192" s="260"/>
      <c r="CZ1192" s="260"/>
      <c r="DA1192" s="260"/>
      <c r="DB1192" s="260"/>
      <c r="DC1192" s="260"/>
      <c r="DD1192" s="260"/>
      <c r="DE1192" s="260"/>
    </row>
    <row r="1193" spans="1:109" ht="13" hidden="1" outlineLevel="1" x14ac:dyDescent="0.3">
      <c r="A1193" s="258"/>
      <c r="B1193" s="138" t="s">
        <v>285</v>
      </c>
      <c r="C1193" s="274"/>
      <c r="D1193" s="273"/>
      <c r="E1193" s="273"/>
      <c r="F1193" s="260"/>
      <c r="G1193" s="260"/>
      <c r="H1193" s="260"/>
      <c r="I1193" s="260"/>
      <c r="J1193" s="260"/>
      <c r="K1193" s="260"/>
      <c r="L1193" s="260"/>
      <c r="M1193" s="260"/>
      <c r="N1193" s="260"/>
      <c r="O1193" s="260"/>
      <c r="P1193" s="260"/>
      <c r="Q1193" s="260"/>
      <c r="R1193" s="260"/>
      <c r="S1193" s="260"/>
      <c r="V1193" s="274"/>
      <c r="W1193" s="273"/>
      <c r="X1193" s="273"/>
      <c r="Y1193" s="260"/>
      <c r="Z1193" s="260"/>
      <c r="AA1193" s="260"/>
      <c r="AB1193" s="260"/>
      <c r="AC1193" s="260"/>
      <c r="AD1193" s="260"/>
      <c r="AE1193" s="260"/>
      <c r="AF1193" s="260"/>
      <c r="AG1193" s="260"/>
      <c r="AH1193" s="260"/>
      <c r="AI1193" s="260"/>
      <c r="AJ1193" s="260"/>
      <c r="AK1193" s="260"/>
      <c r="AN1193" s="274"/>
      <c r="AO1193" s="273"/>
      <c r="AP1193" s="273"/>
      <c r="AQ1193" s="260"/>
      <c r="AR1193" s="260"/>
      <c r="AS1193" s="260"/>
      <c r="AT1193" s="260"/>
      <c r="AU1193" s="260"/>
      <c r="AV1193" s="260"/>
      <c r="AW1193" s="260"/>
      <c r="AX1193" s="260"/>
      <c r="AY1193" s="260"/>
      <c r="AZ1193" s="260"/>
      <c r="BA1193" s="260"/>
      <c r="BB1193" s="260"/>
      <c r="BC1193" s="260"/>
      <c r="BF1193" s="274"/>
      <c r="BG1193" s="273"/>
      <c r="BH1193" s="273"/>
      <c r="BI1193" s="260"/>
      <c r="BJ1193" s="260"/>
      <c r="BK1193" s="260"/>
      <c r="BL1193" s="260"/>
      <c r="BM1193" s="260"/>
      <c r="BN1193" s="260"/>
      <c r="BO1193" s="260"/>
      <c r="BP1193" s="260"/>
      <c r="BQ1193" s="260"/>
      <c r="BR1193" s="260"/>
      <c r="BS1193" s="260"/>
      <c r="BT1193" s="260"/>
      <c r="BU1193" s="260"/>
      <c r="BX1193" s="274"/>
      <c r="BY1193" s="273"/>
      <c r="BZ1193" s="273"/>
      <c r="CA1193" s="260"/>
      <c r="CB1193" s="260"/>
      <c r="CC1193" s="260"/>
      <c r="CD1193" s="260"/>
      <c r="CE1193" s="260"/>
      <c r="CF1193" s="260"/>
      <c r="CG1193" s="260"/>
      <c r="CH1193" s="260"/>
      <c r="CI1193" s="260"/>
      <c r="CJ1193" s="260"/>
      <c r="CK1193" s="260"/>
      <c r="CL1193" s="260"/>
      <c r="CM1193" s="260"/>
      <c r="CP1193" s="274"/>
      <c r="CQ1193" s="273"/>
      <c r="CR1193" s="273"/>
      <c r="CS1193" s="260"/>
      <c r="CT1193" s="260"/>
      <c r="CU1193" s="260"/>
      <c r="CV1193" s="260"/>
      <c r="CW1193" s="260"/>
      <c r="CX1193" s="260"/>
      <c r="CY1193" s="260"/>
      <c r="CZ1193" s="260"/>
      <c r="DA1193" s="260"/>
      <c r="DB1193" s="260"/>
      <c r="DC1193" s="260"/>
      <c r="DD1193" s="260"/>
      <c r="DE1193" s="260"/>
    </row>
    <row r="1194" spans="1:109" ht="13" hidden="1" outlineLevel="2" x14ac:dyDescent="0.3">
      <c r="A1194" s="258"/>
      <c r="B1194" s="153" t="s">
        <v>346</v>
      </c>
      <c r="C1194" s="272">
        <v>0</v>
      </c>
      <c r="D1194" s="273"/>
      <c r="E1194" s="273"/>
      <c r="F1194" s="260"/>
      <c r="G1194" s="260"/>
      <c r="H1194" s="260"/>
      <c r="I1194" s="260"/>
      <c r="J1194" s="260"/>
      <c r="K1194" s="260"/>
      <c r="L1194" s="260"/>
      <c r="M1194" s="260"/>
      <c r="N1194" s="260"/>
      <c r="O1194" s="260"/>
      <c r="P1194" s="260"/>
      <c r="Q1194" s="260"/>
      <c r="R1194" s="260"/>
      <c r="S1194" s="260"/>
      <c r="V1194" s="274"/>
      <c r="W1194" s="273"/>
      <c r="X1194" s="273"/>
      <c r="Y1194" s="260"/>
      <c r="Z1194" s="260"/>
      <c r="AA1194" s="260"/>
      <c r="AB1194" s="260"/>
      <c r="AC1194" s="260"/>
      <c r="AD1194" s="260"/>
      <c r="AE1194" s="260"/>
      <c r="AF1194" s="260"/>
      <c r="AG1194" s="260"/>
      <c r="AH1194" s="260"/>
      <c r="AI1194" s="260"/>
      <c r="AJ1194" s="260"/>
      <c r="AK1194" s="260"/>
      <c r="AN1194" s="274"/>
      <c r="AO1194" s="273"/>
      <c r="AP1194" s="273"/>
      <c r="AQ1194" s="260"/>
      <c r="AR1194" s="260"/>
      <c r="AS1194" s="260"/>
      <c r="AT1194" s="260"/>
      <c r="AU1194" s="260"/>
      <c r="AV1194" s="260"/>
      <c r="AW1194" s="260"/>
      <c r="AX1194" s="260"/>
      <c r="AY1194" s="260"/>
      <c r="AZ1194" s="260"/>
      <c r="BA1194" s="260"/>
      <c r="BB1194" s="260"/>
      <c r="BC1194" s="260"/>
      <c r="BF1194" s="274"/>
      <c r="BG1194" s="273"/>
      <c r="BH1194" s="273"/>
      <c r="BI1194" s="260"/>
      <c r="BJ1194" s="260"/>
      <c r="BK1194" s="260"/>
      <c r="BL1194" s="260"/>
      <c r="BM1194" s="260"/>
      <c r="BN1194" s="260"/>
      <c r="BO1194" s="260"/>
      <c r="BP1194" s="260"/>
      <c r="BQ1194" s="260"/>
      <c r="BR1194" s="260"/>
      <c r="BS1194" s="260"/>
      <c r="BT1194" s="260"/>
      <c r="BU1194" s="260"/>
      <c r="BX1194" s="274"/>
      <c r="BY1194" s="273"/>
      <c r="BZ1194" s="273"/>
      <c r="CA1194" s="260"/>
      <c r="CB1194" s="260"/>
      <c r="CC1194" s="260"/>
      <c r="CD1194" s="260"/>
      <c r="CE1194" s="260"/>
      <c r="CF1194" s="260"/>
      <c r="CG1194" s="260"/>
      <c r="CH1194" s="260"/>
      <c r="CI1194" s="260"/>
      <c r="CJ1194" s="260"/>
      <c r="CK1194" s="260"/>
      <c r="CL1194" s="260"/>
      <c r="CM1194" s="260"/>
      <c r="CP1194" s="274"/>
      <c r="CQ1194" s="273"/>
      <c r="CR1194" s="273"/>
      <c r="CS1194" s="260"/>
      <c r="CT1194" s="260"/>
      <c r="CU1194" s="260"/>
      <c r="CV1194" s="260"/>
      <c r="CW1194" s="260"/>
      <c r="CX1194" s="260"/>
      <c r="CY1194" s="260"/>
      <c r="CZ1194" s="260"/>
      <c r="DA1194" s="260"/>
      <c r="DB1194" s="260"/>
      <c r="DC1194" s="260"/>
      <c r="DD1194" s="260"/>
      <c r="DE1194" s="260"/>
    </row>
    <row r="1195" spans="1:109" ht="13.5" hidden="1" customHeight="1" outlineLevel="2" x14ac:dyDescent="0.3">
      <c r="A1195" s="258"/>
      <c r="B1195" s="275" t="s">
        <v>354</v>
      </c>
      <c r="C1195" s="272" t="s">
        <v>355</v>
      </c>
      <c r="D1195" s="273"/>
      <c r="E1195" s="273"/>
      <c r="F1195" s="260"/>
      <c r="G1195" s="260"/>
      <c r="H1195" s="260"/>
      <c r="I1195" s="260"/>
      <c r="J1195" s="260"/>
      <c r="K1195" s="260"/>
      <c r="L1195" s="260"/>
      <c r="M1195" s="260"/>
      <c r="N1195" s="260"/>
      <c r="O1195" s="260"/>
      <c r="P1195" s="260"/>
      <c r="Q1195" s="260"/>
      <c r="R1195" s="260"/>
      <c r="S1195" s="260"/>
      <c r="V1195" s="274"/>
      <c r="W1195" s="273"/>
      <c r="X1195" s="273"/>
      <c r="Y1195" s="260"/>
      <c r="Z1195" s="260"/>
      <c r="AA1195" s="260"/>
      <c r="AB1195" s="260"/>
      <c r="AC1195" s="260"/>
      <c r="AD1195" s="260"/>
      <c r="AE1195" s="260"/>
      <c r="AF1195" s="260"/>
      <c r="AG1195" s="260"/>
      <c r="AH1195" s="260"/>
      <c r="AI1195" s="260"/>
      <c r="AJ1195" s="260"/>
      <c r="AK1195" s="260"/>
      <c r="AN1195" s="274"/>
      <c r="AO1195" s="273"/>
      <c r="AP1195" s="273"/>
      <c r="AQ1195" s="260"/>
      <c r="AR1195" s="260"/>
      <c r="AS1195" s="260"/>
      <c r="AT1195" s="260"/>
      <c r="AU1195" s="260"/>
      <c r="AV1195" s="260"/>
      <c r="AW1195" s="260"/>
      <c r="AX1195" s="260"/>
      <c r="AY1195" s="260"/>
      <c r="AZ1195" s="260"/>
      <c r="BA1195" s="260"/>
      <c r="BB1195" s="260"/>
      <c r="BC1195" s="260"/>
      <c r="BF1195" s="274"/>
      <c r="BG1195" s="273"/>
      <c r="BH1195" s="273"/>
      <c r="BI1195" s="260"/>
      <c r="BJ1195" s="260"/>
      <c r="BK1195" s="260"/>
      <c r="BL1195" s="260"/>
      <c r="BM1195" s="260"/>
      <c r="BN1195" s="260"/>
      <c r="BO1195" s="260"/>
      <c r="BP1195" s="260"/>
      <c r="BQ1195" s="260"/>
      <c r="BR1195" s="260"/>
      <c r="BS1195" s="260"/>
      <c r="BT1195" s="260"/>
      <c r="BU1195" s="260"/>
      <c r="BX1195" s="274"/>
      <c r="BY1195" s="273"/>
      <c r="BZ1195" s="273"/>
      <c r="CA1195" s="260"/>
      <c r="CB1195" s="260"/>
      <c r="CC1195" s="260"/>
      <c r="CD1195" s="260"/>
      <c r="CE1195" s="260"/>
      <c r="CF1195" s="260"/>
      <c r="CG1195" s="260"/>
      <c r="CH1195" s="260"/>
      <c r="CI1195" s="260"/>
      <c r="CJ1195" s="260"/>
      <c r="CK1195" s="260"/>
      <c r="CL1195" s="260"/>
      <c r="CM1195" s="260"/>
      <c r="CP1195" s="274"/>
      <c r="CQ1195" s="273"/>
      <c r="CR1195" s="273"/>
      <c r="CS1195" s="260"/>
      <c r="CT1195" s="260"/>
      <c r="CU1195" s="260"/>
      <c r="CV1195" s="260"/>
      <c r="CW1195" s="260"/>
      <c r="CX1195" s="260"/>
      <c r="CY1195" s="260"/>
      <c r="CZ1195" s="260"/>
      <c r="DA1195" s="260"/>
      <c r="DB1195" s="260"/>
      <c r="DC1195" s="260"/>
      <c r="DD1195" s="260"/>
      <c r="DE1195" s="260"/>
    </row>
    <row r="1196" spans="1:109" ht="13" hidden="1" outlineLevel="2" x14ac:dyDescent="0.3">
      <c r="A1196" s="258"/>
      <c r="B1196" s="153" t="s">
        <v>349</v>
      </c>
      <c r="C1196" s="276">
        <v>0</v>
      </c>
      <c r="D1196" s="273"/>
      <c r="E1196" s="273"/>
      <c r="F1196" s="260"/>
      <c r="G1196" s="260"/>
      <c r="H1196" s="260"/>
      <c r="I1196" s="260"/>
      <c r="J1196" s="260"/>
      <c r="K1196" s="260"/>
      <c r="L1196" s="260"/>
      <c r="M1196" s="260"/>
      <c r="N1196" s="260"/>
      <c r="O1196" s="260"/>
      <c r="P1196" s="260"/>
      <c r="Q1196" s="260"/>
      <c r="R1196" s="260"/>
      <c r="S1196" s="260"/>
      <c r="V1196" s="277"/>
      <c r="W1196" s="273"/>
      <c r="X1196" s="273"/>
      <c r="Y1196" s="260"/>
      <c r="Z1196" s="260"/>
      <c r="AA1196" s="260"/>
      <c r="AB1196" s="260"/>
      <c r="AC1196" s="260"/>
      <c r="AD1196" s="260"/>
      <c r="AE1196" s="260"/>
      <c r="AF1196" s="260"/>
      <c r="AG1196" s="260"/>
      <c r="AH1196" s="260"/>
      <c r="AI1196" s="260"/>
      <c r="AJ1196" s="260"/>
      <c r="AK1196" s="260"/>
      <c r="AN1196" s="277"/>
      <c r="AO1196" s="273"/>
      <c r="AP1196" s="273"/>
      <c r="AQ1196" s="260"/>
      <c r="AR1196" s="260"/>
      <c r="AS1196" s="260"/>
      <c r="AT1196" s="260"/>
      <c r="AU1196" s="260"/>
      <c r="AV1196" s="260"/>
      <c r="AW1196" s="260"/>
      <c r="AX1196" s="260"/>
      <c r="AY1196" s="260"/>
      <c r="AZ1196" s="260"/>
      <c r="BA1196" s="260"/>
      <c r="BB1196" s="260"/>
      <c r="BC1196" s="260"/>
      <c r="BF1196" s="277"/>
      <c r="BG1196" s="273"/>
      <c r="BH1196" s="273"/>
      <c r="BI1196" s="260"/>
      <c r="BJ1196" s="260"/>
      <c r="BK1196" s="260"/>
      <c r="BL1196" s="260"/>
      <c r="BM1196" s="260"/>
      <c r="BN1196" s="260"/>
      <c r="BO1196" s="260"/>
      <c r="BP1196" s="260"/>
      <c r="BQ1196" s="260"/>
      <c r="BR1196" s="260"/>
      <c r="BS1196" s="260"/>
      <c r="BT1196" s="260"/>
      <c r="BU1196" s="260"/>
      <c r="BX1196" s="277"/>
      <c r="BY1196" s="273"/>
      <c r="BZ1196" s="273"/>
      <c r="CA1196" s="260"/>
      <c r="CB1196" s="260"/>
      <c r="CC1196" s="260"/>
      <c r="CD1196" s="260"/>
      <c r="CE1196" s="260"/>
      <c r="CF1196" s="260"/>
      <c r="CG1196" s="260"/>
      <c r="CH1196" s="260"/>
      <c r="CI1196" s="260"/>
      <c r="CJ1196" s="260"/>
      <c r="CK1196" s="260"/>
      <c r="CL1196" s="260"/>
      <c r="CM1196" s="260"/>
      <c r="CP1196" s="277"/>
      <c r="CQ1196" s="273"/>
      <c r="CR1196" s="273"/>
      <c r="CS1196" s="260"/>
      <c r="CT1196" s="260"/>
      <c r="CU1196" s="260"/>
      <c r="CV1196" s="260"/>
      <c r="CW1196" s="260"/>
      <c r="CX1196" s="260"/>
      <c r="CY1196" s="260"/>
      <c r="CZ1196" s="260"/>
      <c r="DA1196" s="260"/>
      <c r="DB1196" s="260"/>
      <c r="DC1196" s="260"/>
      <c r="DD1196" s="260"/>
      <c r="DE1196" s="260"/>
    </row>
    <row r="1197" spans="1:109" ht="13" hidden="1" outlineLevel="2" x14ac:dyDescent="0.3">
      <c r="A1197" s="258"/>
      <c r="B1197" s="153"/>
      <c r="C1197" s="274"/>
      <c r="D1197" s="273"/>
      <c r="E1197" s="153" t="s">
        <v>350</v>
      </c>
      <c r="F1197" s="278">
        <f>C1194</f>
        <v>0</v>
      </c>
      <c r="G1197" s="260">
        <f>F1197+F1198-F1199</f>
        <v>0</v>
      </c>
      <c r="H1197" s="260">
        <f t="shared" ref="H1197:Q1197" si="391">G1197+G1198-G1199</f>
        <v>0</v>
      </c>
      <c r="I1197" s="260">
        <f t="shared" si="391"/>
        <v>0</v>
      </c>
      <c r="J1197" s="260">
        <f t="shared" si="391"/>
        <v>0</v>
      </c>
      <c r="K1197" s="260">
        <f t="shared" si="391"/>
        <v>0</v>
      </c>
      <c r="L1197" s="260">
        <f t="shared" si="391"/>
        <v>0</v>
      </c>
      <c r="M1197" s="260">
        <f t="shared" si="391"/>
        <v>0</v>
      </c>
      <c r="N1197" s="260">
        <f t="shared" si="391"/>
        <v>0</v>
      </c>
      <c r="O1197" s="260">
        <f t="shared" si="391"/>
        <v>0</v>
      </c>
      <c r="P1197" s="260">
        <f t="shared" si="391"/>
        <v>0</v>
      </c>
      <c r="Q1197" s="260">
        <f t="shared" si="391"/>
        <v>0</v>
      </c>
      <c r="R1197" s="260"/>
      <c r="S1197" s="240"/>
      <c r="V1197" s="274"/>
      <c r="W1197" s="273"/>
      <c r="X1197" s="273"/>
      <c r="Y1197" s="278">
        <f>Q1197+Q1198-Q1199</f>
        <v>0</v>
      </c>
      <c r="Z1197" s="260">
        <f>Y1197+Y1198-Y1199</f>
        <v>0</v>
      </c>
      <c r="AA1197" s="260">
        <f t="shared" ref="AA1197:AJ1197" si="392">Z1197+Z1198-Z1199</f>
        <v>0</v>
      </c>
      <c r="AB1197" s="260">
        <f t="shared" si="392"/>
        <v>0</v>
      </c>
      <c r="AC1197" s="260">
        <f t="shared" si="392"/>
        <v>0</v>
      </c>
      <c r="AD1197" s="260">
        <f t="shared" si="392"/>
        <v>0</v>
      </c>
      <c r="AE1197" s="260">
        <f t="shared" si="392"/>
        <v>0</v>
      </c>
      <c r="AF1197" s="260">
        <f t="shared" si="392"/>
        <v>0</v>
      </c>
      <c r="AG1197" s="260">
        <f t="shared" si="392"/>
        <v>0</v>
      </c>
      <c r="AH1197" s="260">
        <f t="shared" si="392"/>
        <v>0</v>
      </c>
      <c r="AI1197" s="260">
        <f t="shared" si="392"/>
        <v>0</v>
      </c>
      <c r="AJ1197" s="260">
        <f t="shared" si="392"/>
        <v>0</v>
      </c>
      <c r="AN1197" s="274"/>
      <c r="AO1197" s="273"/>
      <c r="AP1197" s="273"/>
      <c r="AQ1197" s="278">
        <f>AJ1197+AJ1198-AJ1199</f>
        <v>0</v>
      </c>
      <c r="AR1197" s="260">
        <f>AQ1197+AQ1198-AQ1199</f>
        <v>0</v>
      </c>
      <c r="AS1197" s="260">
        <f t="shared" ref="AS1197:BB1197" si="393">AR1197+AR1198-AR1199</f>
        <v>0</v>
      </c>
      <c r="AT1197" s="260">
        <f t="shared" si="393"/>
        <v>0</v>
      </c>
      <c r="AU1197" s="260">
        <f t="shared" si="393"/>
        <v>0</v>
      </c>
      <c r="AV1197" s="260">
        <f t="shared" si="393"/>
        <v>0</v>
      </c>
      <c r="AW1197" s="260">
        <f t="shared" si="393"/>
        <v>0</v>
      </c>
      <c r="AX1197" s="260">
        <f t="shared" si="393"/>
        <v>0</v>
      </c>
      <c r="AY1197" s="260">
        <f t="shared" si="393"/>
        <v>0</v>
      </c>
      <c r="AZ1197" s="260">
        <f t="shared" si="393"/>
        <v>0</v>
      </c>
      <c r="BA1197" s="260">
        <f t="shared" si="393"/>
        <v>0</v>
      </c>
      <c r="BB1197" s="260">
        <f t="shared" si="393"/>
        <v>0</v>
      </c>
      <c r="BF1197" s="274"/>
      <c r="BG1197" s="273"/>
      <c r="BH1197" s="273"/>
      <c r="BI1197" s="278">
        <f>BB1197+BB1198-BB1199</f>
        <v>0</v>
      </c>
      <c r="BJ1197" s="260">
        <f>BI1197+BI1198-BI1199</f>
        <v>0</v>
      </c>
      <c r="BK1197" s="260">
        <f t="shared" ref="BK1197:BT1197" si="394">BJ1197+BJ1198-BJ1199</f>
        <v>0</v>
      </c>
      <c r="BL1197" s="260">
        <f t="shared" si="394"/>
        <v>0</v>
      </c>
      <c r="BM1197" s="260">
        <f t="shared" si="394"/>
        <v>0</v>
      </c>
      <c r="BN1197" s="260">
        <f t="shared" si="394"/>
        <v>0</v>
      </c>
      <c r="BO1197" s="260">
        <f t="shared" si="394"/>
        <v>0</v>
      </c>
      <c r="BP1197" s="260">
        <f t="shared" si="394"/>
        <v>0</v>
      </c>
      <c r="BQ1197" s="260">
        <f t="shared" si="394"/>
        <v>0</v>
      </c>
      <c r="BR1197" s="260">
        <f t="shared" si="394"/>
        <v>0</v>
      </c>
      <c r="BS1197" s="260">
        <f t="shared" si="394"/>
        <v>0</v>
      </c>
      <c r="BT1197" s="260">
        <f t="shared" si="394"/>
        <v>0</v>
      </c>
      <c r="BX1197" s="274"/>
      <c r="BY1197" s="273"/>
      <c r="BZ1197" s="273"/>
      <c r="CA1197" s="278">
        <f>BT1197+BT1198-BT1199</f>
        <v>0</v>
      </c>
      <c r="CB1197" s="260">
        <f>CA1197+CA1198-CA1199</f>
        <v>0</v>
      </c>
      <c r="CC1197" s="260">
        <f t="shared" ref="CC1197:CL1197" si="395">CB1197+CB1198-CB1199</f>
        <v>0</v>
      </c>
      <c r="CD1197" s="260">
        <f t="shared" si="395"/>
        <v>0</v>
      </c>
      <c r="CE1197" s="260">
        <f t="shared" si="395"/>
        <v>0</v>
      </c>
      <c r="CF1197" s="260">
        <f t="shared" si="395"/>
        <v>0</v>
      </c>
      <c r="CG1197" s="260">
        <f t="shared" si="395"/>
        <v>0</v>
      </c>
      <c r="CH1197" s="260">
        <f t="shared" si="395"/>
        <v>0</v>
      </c>
      <c r="CI1197" s="260">
        <f t="shared" si="395"/>
        <v>0</v>
      </c>
      <c r="CJ1197" s="260">
        <f t="shared" si="395"/>
        <v>0</v>
      </c>
      <c r="CK1197" s="260">
        <f t="shared" si="395"/>
        <v>0</v>
      </c>
      <c r="CL1197" s="260">
        <f t="shared" si="395"/>
        <v>0</v>
      </c>
      <c r="CP1197" s="274"/>
      <c r="CQ1197" s="273"/>
      <c r="CR1197" s="273"/>
      <c r="CS1197" s="278">
        <f>CL1197+CL1198-CL1199</f>
        <v>0</v>
      </c>
      <c r="CT1197" s="260">
        <f>CS1197+CS1198-CS1199</f>
        <v>0</v>
      </c>
      <c r="CU1197" s="260">
        <f t="shared" ref="CU1197:DD1197" si="396">CT1197+CT1198-CT1199</f>
        <v>0</v>
      </c>
      <c r="CV1197" s="260">
        <f t="shared" si="396"/>
        <v>0</v>
      </c>
      <c r="CW1197" s="260">
        <f t="shared" si="396"/>
        <v>0</v>
      </c>
      <c r="CX1197" s="260">
        <f t="shared" si="396"/>
        <v>0</v>
      </c>
      <c r="CY1197" s="260">
        <f t="shared" si="396"/>
        <v>0</v>
      </c>
      <c r="CZ1197" s="260">
        <f t="shared" si="396"/>
        <v>0</v>
      </c>
      <c r="DA1197" s="260">
        <f t="shared" si="396"/>
        <v>0</v>
      </c>
      <c r="DB1197" s="260">
        <f t="shared" si="396"/>
        <v>0</v>
      </c>
      <c r="DC1197" s="260">
        <f t="shared" si="396"/>
        <v>0</v>
      </c>
      <c r="DD1197" s="260">
        <f t="shared" si="396"/>
        <v>0</v>
      </c>
    </row>
    <row r="1198" spans="1:109" ht="13" hidden="1" outlineLevel="2" x14ac:dyDescent="0.3">
      <c r="A1198" s="258"/>
      <c r="B1198" s="153"/>
      <c r="C1198" s="274"/>
      <c r="D1198" s="273"/>
      <c r="E1198" s="153" t="s">
        <v>351</v>
      </c>
      <c r="F1198" s="279">
        <v>0</v>
      </c>
      <c r="G1198" s="279">
        <v>0</v>
      </c>
      <c r="H1198" s="279">
        <v>0</v>
      </c>
      <c r="I1198" s="279">
        <v>0</v>
      </c>
      <c r="J1198" s="279">
        <v>0</v>
      </c>
      <c r="K1198" s="279">
        <v>0</v>
      </c>
      <c r="L1198" s="279">
        <v>0</v>
      </c>
      <c r="M1198" s="279">
        <v>0</v>
      </c>
      <c r="N1198" s="279">
        <v>0</v>
      </c>
      <c r="O1198" s="279">
        <v>0</v>
      </c>
      <c r="P1198" s="279">
        <v>0</v>
      </c>
      <c r="Q1198" s="279">
        <v>0</v>
      </c>
      <c r="R1198" s="260"/>
      <c r="S1198" s="280">
        <f>SUM(F1198:Q1198)</f>
        <v>0</v>
      </c>
      <c r="V1198" s="274"/>
      <c r="W1198" s="273"/>
      <c r="X1198" s="273"/>
      <c r="Y1198" s="279">
        <v>0</v>
      </c>
      <c r="Z1198" s="279">
        <v>0</v>
      </c>
      <c r="AA1198" s="279">
        <v>0</v>
      </c>
      <c r="AB1198" s="279">
        <v>0</v>
      </c>
      <c r="AC1198" s="279">
        <v>0</v>
      </c>
      <c r="AD1198" s="279">
        <v>0</v>
      </c>
      <c r="AE1198" s="279">
        <v>0</v>
      </c>
      <c r="AF1198" s="279">
        <v>0</v>
      </c>
      <c r="AG1198" s="279">
        <v>0</v>
      </c>
      <c r="AH1198" s="279">
        <v>0</v>
      </c>
      <c r="AI1198" s="279">
        <v>0</v>
      </c>
      <c r="AJ1198" s="279">
        <v>0</v>
      </c>
      <c r="AK1198" s="281">
        <f>SUM(Y1198:AJ1198)</f>
        <v>0</v>
      </c>
      <c r="AN1198" s="274"/>
      <c r="AO1198" s="273"/>
      <c r="AP1198" s="273"/>
      <c r="AQ1198" s="279">
        <v>0</v>
      </c>
      <c r="AR1198" s="279">
        <v>0</v>
      </c>
      <c r="AS1198" s="279">
        <v>0</v>
      </c>
      <c r="AT1198" s="279">
        <v>0</v>
      </c>
      <c r="AU1198" s="279">
        <v>0</v>
      </c>
      <c r="AV1198" s="279">
        <v>0</v>
      </c>
      <c r="AW1198" s="279">
        <v>0</v>
      </c>
      <c r="AX1198" s="279">
        <v>0</v>
      </c>
      <c r="AY1198" s="279">
        <v>0</v>
      </c>
      <c r="AZ1198" s="279">
        <v>0</v>
      </c>
      <c r="BA1198" s="279">
        <v>0</v>
      </c>
      <c r="BB1198" s="279">
        <v>0</v>
      </c>
      <c r="BC1198" s="281">
        <f>SUM(AQ1198:BB1198)</f>
        <v>0</v>
      </c>
      <c r="BF1198" s="274"/>
      <c r="BG1198" s="273"/>
      <c r="BH1198" s="273"/>
      <c r="BI1198" s="279">
        <v>0</v>
      </c>
      <c r="BJ1198" s="279">
        <v>0</v>
      </c>
      <c r="BK1198" s="279">
        <v>0</v>
      </c>
      <c r="BL1198" s="279">
        <v>0</v>
      </c>
      <c r="BM1198" s="279">
        <v>0</v>
      </c>
      <c r="BN1198" s="279">
        <v>0</v>
      </c>
      <c r="BO1198" s="279">
        <v>0</v>
      </c>
      <c r="BP1198" s="279">
        <v>0</v>
      </c>
      <c r="BQ1198" s="279">
        <v>0</v>
      </c>
      <c r="BR1198" s="279">
        <v>0</v>
      </c>
      <c r="BS1198" s="279">
        <v>0</v>
      </c>
      <c r="BT1198" s="279">
        <v>0</v>
      </c>
      <c r="BU1198" s="281">
        <f>SUM(BI1198:BT1198)</f>
        <v>0</v>
      </c>
      <c r="BX1198" s="274"/>
      <c r="BY1198" s="273"/>
      <c r="BZ1198" s="273"/>
      <c r="CA1198" s="279">
        <v>0</v>
      </c>
      <c r="CB1198" s="279">
        <v>0</v>
      </c>
      <c r="CC1198" s="279">
        <v>0</v>
      </c>
      <c r="CD1198" s="279">
        <v>0</v>
      </c>
      <c r="CE1198" s="279">
        <v>0</v>
      </c>
      <c r="CF1198" s="279">
        <v>0</v>
      </c>
      <c r="CG1198" s="279">
        <v>0</v>
      </c>
      <c r="CH1198" s="279">
        <v>0</v>
      </c>
      <c r="CI1198" s="279">
        <v>0</v>
      </c>
      <c r="CJ1198" s="279">
        <v>0</v>
      </c>
      <c r="CK1198" s="279">
        <v>0</v>
      </c>
      <c r="CL1198" s="279">
        <v>0</v>
      </c>
      <c r="CM1198" s="281">
        <f>SUM(CA1198:CL1198)</f>
        <v>0</v>
      </c>
      <c r="CP1198" s="274"/>
      <c r="CQ1198" s="273"/>
      <c r="CR1198" s="273"/>
      <c r="CS1198" s="279">
        <v>0</v>
      </c>
      <c r="CT1198" s="279">
        <v>0</v>
      </c>
      <c r="CU1198" s="279">
        <v>0</v>
      </c>
      <c r="CV1198" s="279">
        <v>0</v>
      </c>
      <c r="CW1198" s="279">
        <v>0</v>
      </c>
      <c r="CX1198" s="279">
        <v>0</v>
      </c>
      <c r="CY1198" s="279">
        <v>0</v>
      </c>
      <c r="CZ1198" s="279">
        <v>0</v>
      </c>
      <c r="DA1198" s="279">
        <v>0</v>
      </c>
      <c r="DB1198" s="279">
        <v>0</v>
      </c>
      <c r="DC1198" s="279">
        <v>0</v>
      </c>
      <c r="DD1198" s="279">
        <v>0</v>
      </c>
      <c r="DE1198" s="281">
        <f>SUM(CS1198:DD1198)</f>
        <v>0</v>
      </c>
    </row>
    <row r="1199" spans="1:109" ht="13" hidden="1" outlineLevel="2" x14ac:dyDescent="0.3">
      <c r="A1199" s="258"/>
      <c r="B1199" s="153"/>
      <c r="C1199" s="274"/>
      <c r="D1199" s="273"/>
      <c r="E1199" s="153" t="s">
        <v>352</v>
      </c>
      <c r="F1199" s="279">
        <v>0</v>
      </c>
      <c r="G1199" s="279">
        <v>0</v>
      </c>
      <c r="H1199" s="279">
        <v>0</v>
      </c>
      <c r="I1199" s="279">
        <v>0</v>
      </c>
      <c r="J1199" s="279">
        <v>0</v>
      </c>
      <c r="K1199" s="279">
        <v>0</v>
      </c>
      <c r="L1199" s="279">
        <v>0</v>
      </c>
      <c r="M1199" s="279">
        <v>0</v>
      </c>
      <c r="N1199" s="279">
        <v>0</v>
      </c>
      <c r="O1199" s="279">
        <v>0</v>
      </c>
      <c r="P1199" s="279">
        <v>0</v>
      </c>
      <c r="Q1199" s="279">
        <v>0</v>
      </c>
      <c r="R1199" s="260"/>
      <c r="S1199" s="280">
        <f>SUM(F1199:Q1199)</f>
        <v>0</v>
      </c>
      <c r="V1199" s="274"/>
      <c r="W1199" s="273"/>
      <c r="X1199" s="273"/>
      <c r="Y1199" s="279">
        <v>0</v>
      </c>
      <c r="Z1199" s="279">
        <v>0</v>
      </c>
      <c r="AA1199" s="279">
        <v>0</v>
      </c>
      <c r="AB1199" s="279">
        <v>0</v>
      </c>
      <c r="AC1199" s="279">
        <v>0</v>
      </c>
      <c r="AD1199" s="279">
        <v>0</v>
      </c>
      <c r="AE1199" s="279">
        <v>0</v>
      </c>
      <c r="AF1199" s="279">
        <v>0</v>
      </c>
      <c r="AG1199" s="279">
        <v>0</v>
      </c>
      <c r="AH1199" s="279">
        <v>0</v>
      </c>
      <c r="AI1199" s="279">
        <v>0</v>
      </c>
      <c r="AJ1199" s="279">
        <v>0</v>
      </c>
      <c r="AK1199" s="281">
        <f>SUM(Y1199:AJ1199)</f>
        <v>0</v>
      </c>
      <c r="AN1199" s="274"/>
      <c r="AO1199" s="273"/>
      <c r="AP1199" s="273"/>
      <c r="AQ1199" s="279">
        <v>0</v>
      </c>
      <c r="AR1199" s="279">
        <v>0</v>
      </c>
      <c r="AS1199" s="279">
        <v>0</v>
      </c>
      <c r="AT1199" s="279">
        <v>0</v>
      </c>
      <c r="AU1199" s="279">
        <v>0</v>
      </c>
      <c r="AV1199" s="279">
        <v>0</v>
      </c>
      <c r="AW1199" s="279">
        <v>0</v>
      </c>
      <c r="AX1199" s="279">
        <v>0</v>
      </c>
      <c r="AY1199" s="279">
        <v>0</v>
      </c>
      <c r="AZ1199" s="279">
        <v>0</v>
      </c>
      <c r="BA1199" s="279">
        <v>0</v>
      </c>
      <c r="BB1199" s="279">
        <v>0</v>
      </c>
      <c r="BC1199" s="281">
        <f>SUM(AQ1199:BB1199)</f>
        <v>0</v>
      </c>
      <c r="BF1199" s="274"/>
      <c r="BG1199" s="273"/>
      <c r="BH1199" s="273"/>
      <c r="BI1199" s="279">
        <v>0</v>
      </c>
      <c r="BJ1199" s="279">
        <v>0</v>
      </c>
      <c r="BK1199" s="279">
        <v>0</v>
      </c>
      <c r="BL1199" s="279">
        <v>0</v>
      </c>
      <c r="BM1199" s="279">
        <v>0</v>
      </c>
      <c r="BN1199" s="279">
        <v>0</v>
      </c>
      <c r="BO1199" s="279">
        <v>0</v>
      </c>
      <c r="BP1199" s="279">
        <v>0</v>
      </c>
      <c r="BQ1199" s="279">
        <v>0</v>
      </c>
      <c r="BR1199" s="279">
        <v>0</v>
      </c>
      <c r="BS1199" s="279">
        <v>0</v>
      </c>
      <c r="BT1199" s="279">
        <v>0</v>
      </c>
      <c r="BU1199" s="281">
        <f>SUM(BI1199:BT1199)</f>
        <v>0</v>
      </c>
      <c r="BX1199" s="274"/>
      <c r="BY1199" s="273"/>
      <c r="BZ1199" s="273"/>
      <c r="CA1199" s="279">
        <v>0</v>
      </c>
      <c r="CB1199" s="279">
        <v>0</v>
      </c>
      <c r="CC1199" s="279">
        <v>0</v>
      </c>
      <c r="CD1199" s="279">
        <v>0</v>
      </c>
      <c r="CE1199" s="279">
        <v>0</v>
      </c>
      <c r="CF1199" s="279">
        <v>0</v>
      </c>
      <c r="CG1199" s="279">
        <v>0</v>
      </c>
      <c r="CH1199" s="279">
        <v>0</v>
      </c>
      <c r="CI1199" s="279">
        <v>0</v>
      </c>
      <c r="CJ1199" s="279">
        <v>0</v>
      </c>
      <c r="CK1199" s="279">
        <v>0</v>
      </c>
      <c r="CL1199" s="279">
        <v>0</v>
      </c>
      <c r="CM1199" s="281">
        <f>SUM(CA1199:CL1199)</f>
        <v>0</v>
      </c>
      <c r="CP1199" s="274"/>
      <c r="CQ1199" s="273"/>
      <c r="CR1199" s="273"/>
      <c r="CS1199" s="279">
        <v>0</v>
      </c>
      <c r="CT1199" s="279">
        <v>0</v>
      </c>
      <c r="CU1199" s="279">
        <v>0</v>
      </c>
      <c r="CV1199" s="279">
        <v>0</v>
      </c>
      <c r="CW1199" s="279">
        <v>0</v>
      </c>
      <c r="CX1199" s="279">
        <v>0</v>
      </c>
      <c r="CY1199" s="279">
        <v>0</v>
      </c>
      <c r="CZ1199" s="279">
        <v>0</v>
      </c>
      <c r="DA1199" s="279">
        <v>0</v>
      </c>
      <c r="DB1199" s="279">
        <v>0</v>
      </c>
      <c r="DC1199" s="279">
        <v>0</v>
      </c>
      <c r="DD1199" s="279">
        <v>0</v>
      </c>
      <c r="DE1199" s="281">
        <f>SUM(CS1199:DD1199)</f>
        <v>0</v>
      </c>
    </row>
    <row r="1200" spans="1:109" ht="13" hidden="1" outlineLevel="2" x14ac:dyDescent="0.3">
      <c r="A1200" s="258"/>
      <c r="B1200" s="153"/>
      <c r="C1200" s="274"/>
      <c r="D1200" s="273"/>
      <c r="E1200" s="153" t="s">
        <v>353</v>
      </c>
      <c r="F1200" s="282">
        <f>+(F1197*'CASH FLOW-MSA-SA'!$C1196)/360*31</f>
        <v>0</v>
      </c>
      <c r="G1200" s="282">
        <f>+(G1197*'CASH FLOW-MSA-SA'!$C1196)/360*31</f>
        <v>0</v>
      </c>
      <c r="H1200" s="282">
        <f>+(H1197*'CASH FLOW-MSA-SA'!$C1196)/360*31</f>
        <v>0</v>
      </c>
      <c r="I1200" s="282">
        <f>+(I1197*'CASH FLOW-MSA-SA'!$C1196)/360*31</f>
        <v>0</v>
      </c>
      <c r="J1200" s="282">
        <f>+(J1197*'CASH FLOW-MSA-SA'!$C1196)/360*31</f>
        <v>0</v>
      </c>
      <c r="K1200" s="282">
        <f>+(K1197*'CASH FLOW-MSA-SA'!$C1196)/360*31</f>
        <v>0</v>
      </c>
      <c r="L1200" s="282">
        <f>+(L1197*'CASH FLOW-MSA-SA'!$C1196)/360*31</f>
        <v>0</v>
      </c>
      <c r="M1200" s="282">
        <f>+(M1197*'CASH FLOW-MSA-SA'!$C1196)/360*31</f>
        <v>0</v>
      </c>
      <c r="N1200" s="282">
        <f>+(N1197*'CASH FLOW-MSA-SA'!$C1196)/360*31</f>
        <v>0</v>
      </c>
      <c r="O1200" s="282">
        <f>+(O1197*'CASH FLOW-MSA-SA'!$C1196)/360*31</f>
        <v>0</v>
      </c>
      <c r="P1200" s="282">
        <f>+(P1197*'CASH FLOW-MSA-SA'!$C1196)/360*31</f>
        <v>0</v>
      </c>
      <c r="Q1200" s="282">
        <f>+(Q1197*'CASH FLOW-MSA-SA'!$C1196)/360*31</f>
        <v>0</v>
      </c>
      <c r="R1200" s="260"/>
      <c r="S1200" s="282">
        <f>SUM(F1200:Q1200)</f>
        <v>0</v>
      </c>
      <c r="V1200" s="274"/>
      <c r="W1200" s="273"/>
      <c r="X1200" s="273"/>
      <c r="Y1200" s="282">
        <f>+(Y1197*'CASH FLOW-MSA-SA'!$C1196)/360*31</f>
        <v>0</v>
      </c>
      <c r="Z1200" s="282">
        <f>+(Z1197*'CASH FLOW-MSA-SA'!$C1196)/360*31</f>
        <v>0</v>
      </c>
      <c r="AA1200" s="282">
        <f>+(AA1197*'CASH FLOW-MSA-SA'!$C1196)/360*31</f>
        <v>0</v>
      </c>
      <c r="AB1200" s="282">
        <f>+(AB1197*'CASH FLOW-MSA-SA'!$C1196)/360*31</f>
        <v>0</v>
      </c>
      <c r="AC1200" s="282">
        <f>+(AC1197*'CASH FLOW-MSA-SA'!$C1196)/360*31</f>
        <v>0</v>
      </c>
      <c r="AD1200" s="282">
        <f>+(AD1197*'CASH FLOW-MSA-SA'!$C1196)/360*31</f>
        <v>0</v>
      </c>
      <c r="AE1200" s="282">
        <f>+(AE1197*'CASH FLOW-MSA-SA'!$C1196)/360*31</f>
        <v>0</v>
      </c>
      <c r="AF1200" s="282">
        <f>+(AF1197*'CASH FLOW-MSA-SA'!$C1196)/360*31</f>
        <v>0</v>
      </c>
      <c r="AG1200" s="282">
        <f>+(AG1197*'CASH FLOW-MSA-SA'!$C1196)/360*31</f>
        <v>0</v>
      </c>
      <c r="AH1200" s="282">
        <f>+(AH1197*'CASH FLOW-MSA-SA'!$C1196)/360*31</f>
        <v>0</v>
      </c>
      <c r="AI1200" s="282">
        <f>+(AI1197*'CASH FLOW-MSA-SA'!$C1196)/360*31</f>
        <v>0</v>
      </c>
      <c r="AJ1200" s="282">
        <f>+(AJ1197*'CASH FLOW-MSA-SA'!$C1196)/360*31</f>
        <v>0</v>
      </c>
      <c r="AK1200" s="282">
        <f>SUM(Y1200:AJ1200)</f>
        <v>0</v>
      </c>
      <c r="AN1200" s="274"/>
      <c r="AO1200" s="273"/>
      <c r="AP1200" s="273"/>
      <c r="AQ1200" s="282">
        <f>+(AQ1197*'CASH FLOW-MSA-SA'!$C1196)/360*31</f>
        <v>0</v>
      </c>
      <c r="AR1200" s="282">
        <f>+(AR1197*'CASH FLOW-MSA-SA'!$C1196)/360*31</f>
        <v>0</v>
      </c>
      <c r="AS1200" s="282">
        <f>+(AS1197*'CASH FLOW-MSA-SA'!$C1196)/360*31</f>
        <v>0</v>
      </c>
      <c r="AT1200" s="282">
        <f>+(AT1197*'CASH FLOW-MSA-SA'!$C1196)/360*31</f>
        <v>0</v>
      </c>
      <c r="AU1200" s="282">
        <f>+(AU1197*'CASH FLOW-MSA-SA'!$C1196)/360*31</f>
        <v>0</v>
      </c>
      <c r="AV1200" s="282">
        <f>+(AV1197*'CASH FLOW-MSA-SA'!$C1196)/360*31</f>
        <v>0</v>
      </c>
      <c r="AW1200" s="282">
        <f>+(AW1197*'CASH FLOW-MSA-SA'!$C1196)/360*31</f>
        <v>0</v>
      </c>
      <c r="AX1200" s="282">
        <f>+(AX1197*'CASH FLOW-MSA-SA'!$C1196)/360*31</f>
        <v>0</v>
      </c>
      <c r="AY1200" s="282">
        <f>+(AY1197*'CASH FLOW-MSA-SA'!$C1196)/360*31</f>
        <v>0</v>
      </c>
      <c r="AZ1200" s="282">
        <f>+(AZ1197*'CASH FLOW-MSA-SA'!$C1196)/360*31</f>
        <v>0</v>
      </c>
      <c r="BA1200" s="282">
        <f>+(BA1197*'CASH FLOW-MSA-SA'!$C1196)/360*31</f>
        <v>0</v>
      </c>
      <c r="BB1200" s="282">
        <f>+(BB1197*'CASH FLOW-MSA-SA'!$C1196)/360*31</f>
        <v>0</v>
      </c>
      <c r="BC1200" s="282">
        <f>SUM(AQ1200:BB1200)</f>
        <v>0</v>
      </c>
      <c r="BF1200" s="274"/>
      <c r="BG1200" s="273"/>
      <c r="BH1200" s="273"/>
      <c r="BI1200" s="282">
        <f>+(BI1197*'CASH FLOW-MSA-SA'!$C1196)/360*31</f>
        <v>0</v>
      </c>
      <c r="BJ1200" s="282">
        <f>+(BJ1197*'CASH FLOW-MSA-SA'!$C1196)/360*31</f>
        <v>0</v>
      </c>
      <c r="BK1200" s="282">
        <f>+(BK1197*'CASH FLOW-MSA-SA'!$C1196)/360*31</f>
        <v>0</v>
      </c>
      <c r="BL1200" s="282">
        <f>+(BL1197*'CASH FLOW-MSA-SA'!$C1196)/360*31</f>
        <v>0</v>
      </c>
      <c r="BM1200" s="282">
        <f>+(BM1197*'CASH FLOW-MSA-SA'!$C1196)/360*31</f>
        <v>0</v>
      </c>
      <c r="BN1200" s="282">
        <f>+(BN1197*'CASH FLOW-MSA-SA'!$C1196)/360*31</f>
        <v>0</v>
      </c>
      <c r="BO1200" s="282">
        <f>+(BO1197*'CASH FLOW-MSA-SA'!$C1196)/360*31</f>
        <v>0</v>
      </c>
      <c r="BP1200" s="282">
        <f>+(BP1197*'CASH FLOW-MSA-SA'!$C1196)/360*31</f>
        <v>0</v>
      </c>
      <c r="BQ1200" s="282">
        <f>+(BQ1197*'CASH FLOW-MSA-SA'!$C1196)/360*31</f>
        <v>0</v>
      </c>
      <c r="BR1200" s="282">
        <f>+(BR1197*'CASH FLOW-MSA-SA'!$C1196)/360*31</f>
        <v>0</v>
      </c>
      <c r="BS1200" s="282">
        <f>+(BS1197*'CASH FLOW-MSA-SA'!$C1196)/360*31</f>
        <v>0</v>
      </c>
      <c r="BT1200" s="282">
        <f>+(BT1197*'CASH FLOW-MSA-SA'!$C1196)/360*31</f>
        <v>0</v>
      </c>
      <c r="BU1200" s="282">
        <f>SUM(BI1200:BT1200)</f>
        <v>0</v>
      </c>
      <c r="BX1200" s="274"/>
      <c r="BY1200" s="273"/>
      <c r="BZ1200" s="273"/>
      <c r="CA1200" s="282">
        <f>+(CA1197*'CASH FLOW-MSA-SA'!$C1196)/360*31</f>
        <v>0</v>
      </c>
      <c r="CB1200" s="282">
        <f>+(CB1197*'CASH FLOW-MSA-SA'!$C1196)/360*31</f>
        <v>0</v>
      </c>
      <c r="CC1200" s="282">
        <f>+(CC1197*'CASH FLOW-MSA-SA'!$C1196)/360*31</f>
        <v>0</v>
      </c>
      <c r="CD1200" s="282">
        <f>+(CD1197*'CASH FLOW-MSA-SA'!$C1196)/360*31</f>
        <v>0</v>
      </c>
      <c r="CE1200" s="282">
        <f>+(CE1197*'CASH FLOW-MSA-SA'!$C1196)/360*31</f>
        <v>0</v>
      </c>
      <c r="CF1200" s="282">
        <f>+(CF1197*'CASH FLOW-MSA-SA'!$C1196)/360*31</f>
        <v>0</v>
      </c>
      <c r="CG1200" s="282">
        <f>+(CG1197*'CASH FLOW-MSA-SA'!$C1196)/360*31</f>
        <v>0</v>
      </c>
      <c r="CH1200" s="282">
        <f>+(CH1197*'CASH FLOW-MSA-SA'!$C1196)/360*31</f>
        <v>0</v>
      </c>
      <c r="CI1200" s="282">
        <f>+(CI1197*'CASH FLOW-MSA-SA'!$C1196)/360*31</f>
        <v>0</v>
      </c>
      <c r="CJ1200" s="282">
        <f>+(CJ1197*'CASH FLOW-MSA-SA'!$C1196)/360*31</f>
        <v>0</v>
      </c>
      <c r="CK1200" s="282">
        <f>+(CK1197*'CASH FLOW-MSA-SA'!$C1196)/360*31</f>
        <v>0</v>
      </c>
      <c r="CL1200" s="282">
        <f>+(CL1197*'CASH FLOW-MSA-SA'!$C1196)/360*31</f>
        <v>0</v>
      </c>
      <c r="CM1200" s="282">
        <f>SUM(CA1200:CL1200)</f>
        <v>0</v>
      </c>
      <c r="CP1200" s="274"/>
      <c r="CQ1200" s="273"/>
      <c r="CR1200" s="273"/>
      <c r="CS1200" s="282">
        <f>+(CS1197*'CASH FLOW-MSA-SA'!$C1196)/360*31</f>
        <v>0</v>
      </c>
      <c r="CT1200" s="282">
        <f>+(CT1197*'CASH FLOW-MSA-SA'!$C1196)/360*31</f>
        <v>0</v>
      </c>
      <c r="CU1200" s="282">
        <f>+(CU1197*'CASH FLOW-MSA-SA'!$C1196)/360*31</f>
        <v>0</v>
      </c>
      <c r="CV1200" s="282">
        <f>+(CV1197*'CASH FLOW-MSA-SA'!$C1196)/360*31</f>
        <v>0</v>
      </c>
      <c r="CW1200" s="282">
        <f>+(CW1197*'CASH FLOW-MSA-SA'!$C1196)/360*31</f>
        <v>0</v>
      </c>
      <c r="CX1200" s="282">
        <f>+(CX1197*'CASH FLOW-MSA-SA'!$C1196)/360*31</f>
        <v>0</v>
      </c>
      <c r="CY1200" s="282">
        <f>+(CY1197*'CASH FLOW-MSA-SA'!$C1196)/360*31</f>
        <v>0</v>
      </c>
      <c r="CZ1200" s="282">
        <f>+(CZ1197*'CASH FLOW-MSA-SA'!$C1196)/360*31</f>
        <v>0</v>
      </c>
      <c r="DA1200" s="282">
        <f>+(DA1197*'CASH FLOW-MSA-SA'!$C1196)/360*31</f>
        <v>0</v>
      </c>
      <c r="DB1200" s="282">
        <f>+(DB1197*'CASH FLOW-MSA-SA'!$C1196)/360*31</f>
        <v>0</v>
      </c>
      <c r="DC1200" s="282">
        <f>+(DC1197*'CASH FLOW-MSA-SA'!$C1196)/360*31</f>
        <v>0</v>
      </c>
      <c r="DD1200" s="282">
        <f>+(DD1197*'CASH FLOW-MSA-SA'!$C1196)/360*31</f>
        <v>0</v>
      </c>
      <c r="DE1200" s="282">
        <f>SUM(CS1200:DD1200)</f>
        <v>0</v>
      </c>
    </row>
    <row r="1201" spans="1:110" ht="13.5" outlineLevel="1" collapsed="1" thickBot="1" x14ac:dyDescent="0.35">
      <c r="A1201" s="285"/>
      <c r="B1201" s="138"/>
      <c r="C1201" s="286"/>
      <c r="D1201" s="138"/>
      <c r="E1201" s="260"/>
      <c r="F1201" s="260"/>
      <c r="G1201" s="260"/>
      <c r="H1201" s="260"/>
      <c r="I1201" s="260"/>
      <c r="J1201" s="260"/>
      <c r="K1201" s="260"/>
      <c r="L1201" s="260"/>
      <c r="M1201" s="260"/>
      <c r="N1201" s="260"/>
      <c r="O1201" s="260"/>
      <c r="P1201" s="260"/>
      <c r="Q1201" s="260"/>
      <c r="R1201" s="260"/>
      <c r="S1201" s="260"/>
      <c r="V1201" s="286"/>
      <c r="W1201" s="138"/>
      <c r="X1201" s="260"/>
      <c r="Y1201" s="260"/>
      <c r="Z1201" s="260"/>
      <c r="AA1201" s="260"/>
      <c r="AB1201" s="260"/>
      <c r="AC1201" s="260"/>
      <c r="AD1201" s="260"/>
      <c r="AE1201" s="260"/>
      <c r="AF1201" s="260"/>
      <c r="AG1201" s="260"/>
      <c r="AH1201" s="260"/>
      <c r="AI1201" s="260"/>
      <c r="AJ1201" s="260"/>
      <c r="AK1201" s="260"/>
      <c r="AN1201" s="286"/>
      <c r="AO1201" s="138"/>
      <c r="AP1201" s="260"/>
      <c r="AQ1201" s="260"/>
      <c r="AR1201" s="260"/>
      <c r="AS1201" s="260"/>
      <c r="AT1201" s="260"/>
      <c r="AU1201" s="260"/>
      <c r="AV1201" s="260"/>
      <c r="AW1201" s="260"/>
      <c r="AX1201" s="260"/>
      <c r="AY1201" s="260"/>
      <c r="AZ1201" s="260"/>
      <c r="BA1201" s="260"/>
      <c r="BB1201" s="260"/>
      <c r="BC1201" s="260"/>
      <c r="BF1201" s="286"/>
      <c r="BG1201" s="138"/>
      <c r="BH1201" s="260"/>
      <c r="BI1201" s="260"/>
      <c r="BJ1201" s="260"/>
      <c r="BK1201" s="260"/>
      <c r="BL1201" s="260"/>
      <c r="BM1201" s="260"/>
      <c r="BN1201" s="260"/>
      <c r="BO1201" s="260"/>
      <c r="BP1201" s="260"/>
      <c r="BQ1201" s="260"/>
      <c r="BR1201" s="260"/>
      <c r="BS1201" s="260"/>
      <c r="BT1201" s="260"/>
      <c r="BU1201" s="260"/>
      <c r="BX1201" s="286"/>
      <c r="BY1201" s="138"/>
      <c r="BZ1201" s="260"/>
      <c r="CA1201" s="260"/>
      <c r="CB1201" s="260"/>
      <c r="CC1201" s="260"/>
      <c r="CD1201" s="260"/>
      <c r="CE1201" s="260"/>
      <c r="CF1201" s="260"/>
      <c r="CG1201" s="260"/>
      <c r="CH1201" s="260"/>
      <c r="CI1201" s="260"/>
      <c r="CJ1201" s="260"/>
      <c r="CK1201" s="260"/>
      <c r="CL1201" s="260"/>
      <c r="CM1201" s="260"/>
      <c r="CP1201" s="286"/>
      <c r="CQ1201" s="138"/>
      <c r="CR1201" s="260"/>
      <c r="CS1201" s="260"/>
      <c r="CT1201" s="260"/>
      <c r="CU1201" s="260"/>
      <c r="CV1201" s="260"/>
      <c r="CW1201" s="260"/>
      <c r="CX1201" s="260"/>
      <c r="CY1201" s="260"/>
      <c r="CZ1201" s="260"/>
      <c r="DA1201" s="260"/>
      <c r="DB1201" s="260"/>
      <c r="DC1201" s="260"/>
      <c r="DD1201" s="260"/>
      <c r="DE1201" s="260"/>
    </row>
    <row r="1202" spans="1:110" ht="13.5" outlineLevel="1" thickBot="1" x14ac:dyDescent="0.35">
      <c r="A1202" s="285"/>
      <c r="B1202" s="138" t="s">
        <v>357</v>
      </c>
      <c r="C1202" s="274"/>
      <c r="D1202" s="273"/>
      <c r="E1202" s="273"/>
      <c r="F1202" s="287">
        <f>SUM(F1198-F1199,F1162-F1163,F1153-F1154,F1144-F1145,F1134-F1135,F1189-F1190,F1180-F1181,F1171-F1172)</f>
        <v>0</v>
      </c>
      <c r="G1202" s="288">
        <f t="shared" ref="G1202:Q1202" si="397">SUM(G1198-G1199,G1162-G1163,G1153-G1154,G1144-G1145,G1134-G1135,G1189-G1190,G1180-G1181,G1171-G1172)</f>
        <v>350000</v>
      </c>
      <c r="H1202" s="288">
        <f t="shared" si="397"/>
        <v>2080000</v>
      </c>
      <c r="I1202" s="288">
        <f t="shared" si="397"/>
        <v>40000</v>
      </c>
      <c r="J1202" s="288">
        <f t="shared" si="397"/>
        <v>375000</v>
      </c>
      <c r="K1202" s="288">
        <f t="shared" si="397"/>
        <v>375000</v>
      </c>
      <c r="L1202" s="288">
        <f t="shared" si="397"/>
        <v>0</v>
      </c>
      <c r="M1202" s="288">
        <f t="shared" si="397"/>
        <v>245000</v>
      </c>
      <c r="N1202" s="288">
        <f t="shared" si="397"/>
        <v>-100000</v>
      </c>
      <c r="O1202" s="288">
        <f t="shared" si="397"/>
        <v>-100000</v>
      </c>
      <c r="P1202" s="288">
        <f t="shared" si="397"/>
        <v>-100000</v>
      </c>
      <c r="Q1202" s="289">
        <f t="shared" si="397"/>
        <v>-100000</v>
      </c>
      <c r="R1202" s="260"/>
      <c r="S1202" s="240"/>
      <c r="V1202" s="274"/>
      <c r="W1202" s="273"/>
      <c r="X1202" s="273"/>
      <c r="Y1202" s="287">
        <f>SUM(Y1198-Y1199,Y1162-Y1163,Y1153-Y1154,Y1144-Y1145,Y1134-Y1135,Y1189-Y1190,Y1180-Y1181,Y1171-Y1172)</f>
        <v>-100000</v>
      </c>
      <c r="Z1202" s="288">
        <f t="shared" ref="Z1202:AJ1202" si="398">SUM(Z1198-Z1199,Z1162-Z1163,Z1153-Z1154,Z1144-Z1145,Z1134-Z1135,Z1189-Z1190,Z1180-Z1181,Z1171-Z1172)</f>
        <v>-100000</v>
      </c>
      <c r="AA1202" s="288">
        <f t="shared" si="398"/>
        <v>-100000</v>
      </c>
      <c r="AB1202" s="288">
        <f t="shared" si="398"/>
        <v>-100000</v>
      </c>
      <c r="AC1202" s="288">
        <f t="shared" si="398"/>
        <v>-100000</v>
      </c>
      <c r="AD1202" s="288">
        <f t="shared" si="398"/>
        <v>-100000</v>
      </c>
      <c r="AE1202" s="288">
        <f t="shared" si="398"/>
        <v>0</v>
      </c>
      <c r="AF1202" s="288">
        <f t="shared" si="398"/>
        <v>0</v>
      </c>
      <c r="AG1202" s="288">
        <f t="shared" si="398"/>
        <v>-108720</v>
      </c>
      <c r="AH1202" s="288">
        <f t="shared" si="398"/>
        <v>-200000</v>
      </c>
      <c r="AI1202" s="288">
        <f t="shared" si="398"/>
        <v>-200000</v>
      </c>
      <c r="AJ1202" s="289">
        <f t="shared" si="398"/>
        <v>-200000</v>
      </c>
      <c r="AK1202" s="260"/>
      <c r="AL1202" s="260"/>
      <c r="AM1202" s="260"/>
      <c r="AN1202" s="260"/>
      <c r="AO1202" s="260"/>
      <c r="AP1202" s="260"/>
      <c r="AQ1202" s="287">
        <f>SUM(AQ1198-AQ1199,AQ1162-AQ1163,AQ1153-AQ1154,AQ1144-AQ1145,AQ1134-AQ1135,AQ1189-AQ1190,AQ1180-AQ1181,AQ1171-AQ1172)</f>
        <v>-100000</v>
      </c>
      <c r="AR1202" s="288">
        <f t="shared" ref="AR1202:BB1202" si="399">SUM(AR1198-AR1199,AR1162-AR1163,AR1153-AR1154,AR1144-AR1145,AR1134-AR1135,AR1189-AR1190,AR1180-AR1181,AR1171-AR1172)</f>
        <v>-50000</v>
      </c>
      <c r="AS1202" s="288">
        <f t="shared" si="399"/>
        <v>-50000</v>
      </c>
      <c r="AT1202" s="288">
        <f t="shared" si="399"/>
        <v>-50000</v>
      </c>
      <c r="AU1202" s="288">
        <f t="shared" si="399"/>
        <v>-50000</v>
      </c>
      <c r="AV1202" s="288">
        <f t="shared" si="399"/>
        <v>-75000</v>
      </c>
      <c r="AW1202" s="288">
        <f t="shared" si="399"/>
        <v>-75000</v>
      </c>
      <c r="AX1202" s="288">
        <f t="shared" si="399"/>
        <v>-75000</v>
      </c>
      <c r="AY1202" s="288">
        <f t="shared" si="399"/>
        <v>-75000</v>
      </c>
      <c r="AZ1202" s="288">
        <f t="shared" si="399"/>
        <v>-50000</v>
      </c>
      <c r="BA1202" s="288">
        <f t="shared" si="399"/>
        <v>-100000</v>
      </c>
      <c r="BB1202" s="289">
        <f t="shared" si="399"/>
        <v>-50000</v>
      </c>
      <c r="BC1202" s="260"/>
      <c r="BD1202" s="260"/>
      <c r="BE1202" s="260"/>
      <c r="BF1202" s="260"/>
      <c r="BG1202" s="260"/>
      <c r="BH1202" s="260"/>
      <c r="BI1202" s="287">
        <f t="shared" ref="BI1202:BT1202" si="400">SUM(BI1198-BI1199,BI1162-BI1163,BI1153-BI1154,BI1144-BI1145,BI1134-BI1135,BI1189-BI1190,BI1180-BI1181,BI1171-BI1172)</f>
        <v>0</v>
      </c>
      <c r="BJ1202" s="288">
        <f t="shared" si="400"/>
        <v>0</v>
      </c>
      <c r="BK1202" s="288">
        <f t="shared" si="400"/>
        <v>0</v>
      </c>
      <c r="BL1202" s="288">
        <f t="shared" si="400"/>
        <v>-100000</v>
      </c>
      <c r="BM1202" s="288">
        <f t="shared" si="400"/>
        <v>-100000</v>
      </c>
      <c r="BN1202" s="288">
        <f t="shared" si="400"/>
        <v>-100000</v>
      </c>
      <c r="BO1202" s="288">
        <f t="shared" si="400"/>
        <v>-100000</v>
      </c>
      <c r="BP1202" s="288">
        <f t="shared" si="400"/>
        <v>-100000</v>
      </c>
      <c r="BQ1202" s="288">
        <f t="shared" si="400"/>
        <v>-100000</v>
      </c>
      <c r="BR1202" s="288">
        <f t="shared" si="400"/>
        <v>-100000</v>
      </c>
      <c r="BS1202" s="288">
        <f t="shared" si="400"/>
        <v>-100000</v>
      </c>
      <c r="BT1202" s="289">
        <f t="shared" si="400"/>
        <v>-100000</v>
      </c>
      <c r="BU1202" s="260"/>
      <c r="BV1202" s="260"/>
      <c r="BW1202" s="260"/>
      <c r="BX1202" s="260"/>
      <c r="BY1202" s="260"/>
      <c r="BZ1202" s="260"/>
      <c r="CA1202" s="287">
        <f t="shared" ref="CA1202:CL1202" si="401">SUM(CA1198-CA1199,CA1162-CA1163,CA1153-CA1154,CA1144-CA1145,CA1134-CA1135,CA1189-CA1190,CA1180-CA1181,CA1171-CA1172)</f>
        <v>0</v>
      </c>
      <c r="CB1202" s="288">
        <f t="shared" si="401"/>
        <v>0</v>
      </c>
      <c r="CC1202" s="288">
        <f t="shared" si="401"/>
        <v>0</v>
      </c>
      <c r="CD1202" s="288">
        <f t="shared" si="401"/>
        <v>-100000</v>
      </c>
      <c r="CE1202" s="288">
        <f t="shared" si="401"/>
        <v>-100000</v>
      </c>
      <c r="CF1202" s="288">
        <f t="shared" si="401"/>
        <v>-100000</v>
      </c>
      <c r="CG1202" s="288">
        <f t="shared" si="401"/>
        <v>-100000</v>
      </c>
      <c r="CH1202" s="288">
        <f t="shared" si="401"/>
        <v>-100000</v>
      </c>
      <c r="CI1202" s="288">
        <f t="shared" si="401"/>
        <v>-100000</v>
      </c>
      <c r="CJ1202" s="288">
        <f t="shared" si="401"/>
        <v>-100000</v>
      </c>
      <c r="CK1202" s="288">
        <f t="shared" si="401"/>
        <v>-65000</v>
      </c>
      <c r="CL1202" s="289">
        <f t="shared" si="401"/>
        <v>0</v>
      </c>
      <c r="CM1202" s="260"/>
      <c r="CN1202" s="260"/>
      <c r="CO1202" s="260"/>
      <c r="CP1202" s="260"/>
      <c r="CQ1202" s="260"/>
      <c r="CR1202" s="260"/>
      <c r="CS1202" s="287">
        <f t="shared" ref="CS1202:DD1202" si="402">SUM(CS1198-CS1199,CS1162-CS1163,CS1153-CS1154,CS1144-CS1145,CS1134-CS1135,CS1189-CS1190,CS1180-CS1181,CS1171-CS1172)</f>
        <v>-100000</v>
      </c>
      <c r="CT1202" s="288">
        <f t="shared" si="402"/>
        <v>0</v>
      </c>
      <c r="CU1202" s="288">
        <f t="shared" si="402"/>
        <v>0</v>
      </c>
      <c r="CV1202" s="288">
        <f t="shared" si="402"/>
        <v>-100000</v>
      </c>
      <c r="CW1202" s="288">
        <f t="shared" si="402"/>
        <v>-100000</v>
      </c>
      <c r="CX1202" s="288">
        <f t="shared" si="402"/>
        <v>-100000</v>
      </c>
      <c r="CY1202" s="288">
        <f t="shared" si="402"/>
        <v>-100000</v>
      </c>
      <c r="CZ1202" s="288">
        <f t="shared" si="402"/>
        <v>-100000</v>
      </c>
      <c r="DA1202" s="288">
        <f t="shared" si="402"/>
        <v>-65000</v>
      </c>
      <c r="DB1202" s="288">
        <f t="shared" si="402"/>
        <v>0</v>
      </c>
      <c r="DC1202" s="288">
        <f t="shared" si="402"/>
        <v>0</v>
      </c>
      <c r="DD1202" s="289">
        <f t="shared" si="402"/>
        <v>0</v>
      </c>
      <c r="DE1202" s="260"/>
      <c r="DF1202" s="260"/>
    </row>
    <row r="1203" spans="1:110" ht="13" outlineLevel="1" x14ac:dyDescent="0.3">
      <c r="A1203" s="285"/>
      <c r="B1203" s="138"/>
      <c r="C1203" s="286"/>
      <c r="D1203" s="138"/>
      <c r="E1203" s="260"/>
      <c r="F1203" s="260"/>
      <c r="G1203" s="260"/>
      <c r="H1203" s="260"/>
      <c r="I1203" s="260"/>
      <c r="J1203" s="260"/>
      <c r="K1203" s="260"/>
      <c r="L1203" s="260"/>
      <c r="M1203" s="260"/>
      <c r="N1203" s="260"/>
      <c r="O1203" s="260"/>
      <c r="P1203" s="260"/>
      <c r="Q1203" s="260"/>
      <c r="R1203" s="260"/>
      <c r="S1203" s="260"/>
      <c r="V1203" s="286"/>
      <c r="W1203" s="138"/>
      <c r="X1203" s="260"/>
      <c r="Y1203" s="260"/>
      <c r="Z1203" s="260"/>
      <c r="AA1203" s="260"/>
      <c r="AB1203" s="260"/>
      <c r="AC1203" s="260"/>
      <c r="AD1203" s="260"/>
      <c r="AE1203" s="260"/>
      <c r="AF1203" s="260"/>
      <c r="AG1203" s="260"/>
      <c r="AH1203" s="260"/>
      <c r="AI1203" s="260"/>
      <c r="AJ1203" s="260"/>
      <c r="AK1203" s="260"/>
      <c r="AN1203" s="286"/>
      <c r="AO1203" s="138"/>
      <c r="AP1203" s="260"/>
      <c r="AQ1203" s="260"/>
      <c r="AR1203" s="260"/>
      <c r="AS1203" s="260"/>
      <c r="AT1203" s="260"/>
      <c r="AU1203" s="260"/>
      <c r="AV1203" s="260"/>
      <c r="AW1203" s="260"/>
      <c r="AX1203" s="260"/>
      <c r="AY1203" s="260"/>
      <c r="AZ1203" s="260"/>
      <c r="BA1203" s="260"/>
      <c r="BB1203" s="260"/>
      <c r="BC1203" s="260"/>
      <c r="BF1203" s="286"/>
      <c r="BG1203" s="138"/>
      <c r="BH1203" s="260"/>
      <c r="BI1203" s="260"/>
      <c r="BJ1203" s="260"/>
      <c r="BK1203" s="260"/>
      <c r="BL1203" s="260"/>
      <c r="BM1203" s="260"/>
      <c r="BN1203" s="260"/>
      <c r="BO1203" s="260"/>
      <c r="BP1203" s="260"/>
      <c r="BQ1203" s="260"/>
      <c r="BR1203" s="260"/>
      <c r="BS1203" s="260"/>
      <c r="BT1203" s="260"/>
      <c r="BU1203" s="260"/>
      <c r="BX1203" s="286"/>
      <c r="BY1203" s="138"/>
      <c r="BZ1203" s="260"/>
      <c r="CA1203" s="260"/>
      <c r="CB1203" s="260"/>
      <c r="CC1203" s="260"/>
      <c r="CD1203" s="260"/>
      <c r="CE1203" s="260"/>
      <c r="CF1203" s="260"/>
      <c r="CG1203" s="260"/>
      <c r="CH1203" s="260"/>
      <c r="CI1203" s="260"/>
      <c r="CJ1203" s="260"/>
      <c r="CK1203" s="260"/>
      <c r="CL1203" s="260"/>
      <c r="CM1203" s="260"/>
      <c r="CP1203" s="286"/>
      <c r="CQ1203" s="138"/>
      <c r="CR1203" s="260"/>
      <c r="CS1203" s="260"/>
      <c r="CT1203" s="260"/>
      <c r="CU1203" s="260"/>
      <c r="CV1203" s="260"/>
      <c r="CW1203" s="260"/>
      <c r="CX1203" s="260"/>
      <c r="CY1203" s="260"/>
      <c r="CZ1203" s="260"/>
      <c r="DA1203" s="260"/>
      <c r="DB1203" s="260"/>
      <c r="DC1203" s="260"/>
      <c r="DD1203" s="260"/>
      <c r="DE1203" s="260"/>
    </row>
    <row r="1204" spans="1:110" ht="13" hidden="1" outlineLevel="1" x14ac:dyDescent="0.3">
      <c r="A1204" s="258"/>
      <c r="B1204" s="138" t="s">
        <v>286</v>
      </c>
      <c r="C1204" s="274"/>
      <c r="D1204" s="273"/>
      <c r="E1204" s="273"/>
      <c r="F1204" s="260"/>
      <c r="G1204" s="260"/>
      <c r="H1204" s="260"/>
      <c r="I1204" s="260"/>
      <c r="J1204" s="260"/>
      <c r="K1204" s="260"/>
      <c r="L1204" s="260"/>
      <c r="M1204" s="260"/>
      <c r="N1204" s="260"/>
      <c r="O1204" s="260"/>
      <c r="P1204" s="260"/>
      <c r="Q1204" s="260"/>
      <c r="R1204" s="260"/>
      <c r="S1204" s="260"/>
      <c r="V1204" s="274"/>
      <c r="W1204" s="273"/>
      <c r="X1204" s="273"/>
      <c r="Y1204" s="260"/>
      <c r="Z1204" s="260"/>
      <c r="AA1204" s="260"/>
      <c r="AB1204" s="260"/>
      <c r="AC1204" s="260"/>
      <c r="AD1204" s="260"/>
      <c r="AE1204" s="260"/>
      <c r="AF1204" s="260"/>
      <c r="AG1204" s="260"/>
      <c r="AH1204" s="260"/>
      <c r="AI1204" s="260"/>
      <c r="AJ1204" s="260"/>
      <c r="AK1204" s="260"/>
      <c r="AN1204" s="274"/>
      <c r="AO1204" s="273"/>
      <c r="AP1204" s="273"/>
      <c r="AQ1204" s="260"/>
      <c r="AR1204" s="260"/>
      <c r="AS1204" s="260"/>
      <c r="AT1204" s="260"/>
      <c r="AU1204" s="260"/>
      <c r="AV1204" s="260"/>
      <c r="AW1204" s="260"/>
      <c r="AX1204" s="260"/>
      <c r="AY1204" s="260"/>
      <c r="AZ1204" s="260"/>
      <c r="BA1204" s="260"/>
      <c r="BB1204" s="260"/>
      <c r="BC1204" s="260"/>
      <c r="BF1204" s="274"/>
      <c r="BG1204" s="273"/>
      <c r="BH1204" s="273"/>
      <c r="BI1204" s="260"/>
      <c r="BJ1204" s="260"/>
      <c r="BK1204" s="260"/>
      <c r="BL1204" s="260"/>
      <c r="BM1204" s="260"/>
      <c r="BN1204" s="260"/>
      <c r="BO1204" s="260"/>
      <c r="BP1204" s="260"/>
      <c r="BQ1204" s="260"/>
      <c r="BR1204" s="260"/>
      <c r="BS1204" s="260"/>
      <c r="BT1204" s="260"/>
      <c r="BU1204" s="260"/>
      <c r="BX1204" s="274"/>
      <c r="BY1204" s="273"/>
      <c r="BZ1204" s="273"/>
      <c r="CA1204" s="260"/>
      <c r="CB1204" s="260"/>
      <c r="CC1204" s="260"/>
      <c r="CD1204" s="260"/>
      <c r="CE1204" s="260"/>
      <c r="CF1204" s="260"/>
      <c r="CG1204" s="260"/>
      <c r="CH1204" s="260"/>
      <c r="CI1204" s="260"/>
      <c r="CJ1204" s="260"/>
      <c r="CK1204" s="260"/>
      <c r="CL1204" s="260"/>
      <c r="CM1204" s="260"/>
      <c r="CP1204" s="274"/>
      <c r="CQ1204" s="273"/>
      <c r="CR1204" s="273"/>
      <c r="CS1204" s="260"/>
      <c r="CT1204" s="260"/>
      <c r="CU1204" s="260"/>
      <c r="CV1204" s="260"/>
      <c r="CW1204" s="260"/>
      <c r="CX1204" s="260"/>
      <c r="CY1204" s="260"/>
      <c r="CZ1204" s="260"/>
      <c r="DA1204" s="260"/>
      <c r="DB1204" s="260"/>
      <c r="DC1204" s="260"/>
      <c r="DD1204" s="260"/>
      <c r="DE1204" s="260"/>
    </row>
    <row r="1205" spans="1:110" ht="13" hidden="1" outlineLevel="2" x14ac:dyDescent="0.3">
      <c r="A1205" s="258"/>
      <c r="B1205" s="153" t="s">
        <v>346</v>
      </c>
      <c r="C1205" s="272">
        <v>0</v>
      </c>
      <c r="D1205" s="273"/>
      <c r="E1205" s="273"/>
      <c r="F1205" s="260"/>
      <c r="G1205" s="260"/>
      <c r="H1205" s="260"/>
      <c r="I1205" s="260"/>
      <c r="J1205" s="260"/>
      <c r="K1205" s="260"/>
      <c r="L1205" s="260"/>
      <c r="M1205" s="260"/>
      <c r="N1205" s="260"/>
      <c r="O1205" s="260"/>
      <c r="P1205" s="260"/>
      <c r="Q1205" s="260"/>
      <c r="R1205" s="260"/>
      <c r="S1205" s="260"/>
      <c r="V1205" s="274"/>
      <c r="W1205" s="273"/>
      <c r="X1205" s="273"/>
      <c r="Y1205" s="260"/>
      <c r="Z1205" s="260"/>
      <c r="AA1205" s="260"/>
      <c r="AB1205" s="260"/>
      <c r="AC1205" s="260"/>
      <c r="AD1205" s="260"/>
      <c r="AE1205" s="260"/>
      <c r="AF1205" s="260"/>
      <c r="AG1205" s="260"/>
      <c r="AH1205" s="260"/>
      <c r="AI1205" s="260"/>
      <c r="AJ1205" s="260"/>
      <c r="AK1205" s="260"/>
      <c r="AN1205" s="274"/>
      <c r="AO1205" s="273"/>
      <c r="AP1205" s="273"/>
      <c r="AQ1205" s="260"/>
      <c r="AR1205" s="260"/>
      <c r="AS1205" s="260"/>
      <c r="AT1205" s="260"/>
      <c r="AU1205" s="260"/>
      <c r="AV1205" s="260"/>
      <c r="AW1205" s="260"/>
      <c r="AX1205" s="260"/>
      <c r="AY1205" s="260"/>
      <c r="AZ1205" s="260"/>
      <c r="BA1205" s="260"/>
      <c r="BB1205" s="260"/>
      <c r="BC1205" s="260"/>
      <c r="BF1205" s="274"/>
      <c r="BG1205" s="273"/>
      <c r="BH1205" s="273"/>
      <c r="BI1205" s="260"/>
      <c r="BJ1205" s="260"/>
      <c r="BK1205" s="260"/>
      <c r="BL1205" s="260"/>
      <c r="BM1205" s="260"/>
      <c r="BN1205" s="260"/>
      <c r="BO1205" s="260"/>
      <c r="BP1205" s="260"/>
      <c r="BQ1205" s="260"/>
      <c r="BR1205" s="260"/>
      <c r="BS1205" s="260"/>
      <c r="BT1205" s="260"/>
      <c r="BU1205" s="260"/>
      <c r="BX1205" s="274"/>
      <c r="BY1205" s="273"/>
      <c r="BZ1205" s="273"/>
      <c r="CA1205" s="260"/>
      <c r="CB1205" s="260"/>
      <c r="CC1205" s="260"/>
      <c r="CD1205" s="260"/>
      <c r="CE1205" s="260"/>
      <c r="CF1205" s="260"/>
      <c r="CG1205" s="260"/>
      <c r="CH1205" s="260"/>
      <c r="CI1205" s="260"/>
      <c r="CJ1205" s="260"/>
      <c r="CK1205" s="260"/>
      <c r="CL1205" s="260"/>
      <c r="CM1205" s="260"/>
      <c r="CP1205" s="274"/>
      <c r="CQ1205" s="273"/>
      <c r="CR1205" s="273"/>
      <c r="CS1205" s="260"/>
      <c r="CT1205" s="260"/>
      <c r="CU1205" s="260"/>
      <c r="CV1205" s="260"/>
      <c r="CW1205" s="260"/>
      <c r="CX1205" s="260"/>
      <c r="CY1205" s="260"/>
      <c r="CZ1205" s="260"/>
      <c r="DA1205" s="260"/>
      <c r="DB1205" s="260"/>
      <c r="DC1205" s="260"/>
      <c r="DD1205" s="260"/>
      <c r="DE1205" s="260"/>
    </row>
    <row r="1206" spans="1:110" ht="13" hidden="1" outlineLevel="2" x14ac:dyDescent="0.3">
      <c r="A1206" s="258"/>
      <c r="B1206" s="275" t="s">
        <v>347</v>
      </c>
      <c r="C1206" s="272">
        <v>0</v>
      </c>
      <c r="D1206" s="273"/>
      <c r="E1206" s="273"/>
      <c r="F1206" s="260"/>
      <c r="G1206" s="260"/>
      <c r="H1206" s="260"/>
      <c r="I1206" s="260"/>
      <c r="J1206" s="260"/>
      <c r="K1206" s="260"/>
      <c r="L1206" s="260"/>
      <c r="M1206" s="260"/>
      <c r="N1206" s="260"/>
      <c r="O1206" s="260"/>
      <c r="P1206" s="260"/>
      <c r="Q1206" s="260"/>
      <c r="R1206" s="260"/>
      <c r="S1206" s="260"/>
      <c r="V1206" s="274"/>
      <c r="W1206" s="273"/>
      <c r="X1206" s="273"/>
      <c r="Y1206" s="260"/>
      <c r="Z1206" s="260"/>
      <c r="AA1206" s="260"/>
      <c r="AB1206" s="260"/>
      <c r="AC1206" s="260"/>
      <c r="AD1206" s="260"/>
      <c r="AE1206" s="260"/>
      <c r="AF1206" s="260"/>
      <c r="AG1206" s="260"/>
      <c r="AH1206" s="260"/>
      <c r="AI1206" s="260"/>
      <c r="AJ1206" s="260"/>
      <c r="AK1206" s="260"/>
      <c r="AN1206" s="274"/>
      <c r="AO1206" s="273"/>
      <c r="AP1206" s="273"/>
      <c r="AQ1206" s="260"/>
      <c r="AR1206" s="260"/>
      <c r="AS1206" s="260"/>
      <c r="AT1206" s="260"/>
      <c r="AU1206" s="260"/>
      <c r="AV1206" s="260"/>
      <c r="AW1206" s="260"/>
      <c r="AX1206" s="260"/>
      <c r="AY1206" s="260"/>
      <c r="AZ1206" s="260"/>
      <c r="BA1206" s="260"/>
      <c r="BB1206" s="260"/>
      <c r="BC1206" s="260"/>
      <c r="BF1206" s="274"/>
      <c r="BG1206" s="273"/>
      <c r="BH1206" s="273"/>
      <c r="BI1206" s="260"/>
      <c r="BJ1206" s="260"/>
      <c r="BK1206" s="260"/>
      <c r="BL1206" s="260"/>
      <c r="BM1206" s="260"/>
      <c r="BN1206" s="260"/>
      <c r="BO1206" s="260"/>
      <c r="BP1206" s="260"/>
      <c r="BQ1206" s="260"/>
      <c r="BR1206" s="260"/>
      <c r="BS1206" s="260"/>
      <c r="BT1206" s="260"/>
      <c r="BU1206" s="260"/>
      <c r="BX1206" s="274"/>
      <c r="BY1206" s="273"/>
      <c r="BZ1206" s="273"/>
      <c r="CA1206" s="260"/>
      <c r="CB1206" s="260"/>
      <c r="CC1206" s="260"/>
      <c r="CD1206" s="260"/>
      <c r="CE1206" s="260"/>
      <c r="CF1206" s="260"/>
      <c r="CG1206" s="260"/>
      <c r="CH1206" s="260"/>
      <c r="CI1206" s="260"/>
      <c r="CJ1206" s="260"/>
      <c r="CK1206" s="260"/>
      <c r="CL1206" s="260"/>
      <c r="CM1206" s="260"/>
      <c r="CP1206" s="274"/>
      <c r="CQ1206" s="273"/>
      <c r="CR1206" s="273"/>
      <c r="CS1206" s="260"/>
      <c r="CT1206" s="260"/>
      <c r="CU1206" s="260"/>
      <c r="CV1206" s="260"/>
      <c r="CW1206" s="260"/>
      <c r="CX1206" s="260"/>
      <c r="CY1206" s="260"/>
      <c r="CZ1206" s="260"/>
      <c r="DA1206" s="260"/>
      <c r="DB1206" s="260"/>
      <c r="DC1206" s="260"/>
      <c r="DD1206" s="260"/>
      <c r="DE1206" s="260"/>
    </row>
    <row r="1207" spans="1:110" ht="13" hidden="1" outlineLevel="2" x14ac:dyDescent="0.3">
      <c r="A1207" s="258"/>
      <c r="B1207" s="153" t="s">
        <v>348</v>
      </c>
      <c r="C1207" s="274">
        <f>IF(C1206&gt;0,C1205/C1206,0)</f>
        <v>0</v>
      </c>
      <c r="D1207" s="273"/>
      <c r="E1207" s="273"/>
      <c r="F1207" s="260"/>
      <c r="G1207" s="260"/>
      <c r="H1207" s="260"/>
      <c r="I1207" s="260"/>
      <c r="J1207" s="260"/>
      <c r="K1207" s="260"/>
      <c r="L1207" s="260"/>
      <c r="M1207" s="260"/>
      <c r="N1207" s="260"/>
      <c r="O1207" s="260"/>
      <c r="P1207" s="260"/>
      <c r="Q1207" s="260"/>
      <c r="R1207" s="260"/>
      <c r="S1207" s="260"/>
      <c r="V1207" s="274"/>
      <c r="W1207" s="273"/>
      <c r="X1207" s="273"/>
      <c r="Y1207" s="260"/>
      <c r="Z1207" s="260"/>
      <c r="AA1207" s="260"/>
      <c r="AB1207" s="260"/>
      <c r="AC1207" s="260"/>
      <c r="AD1207" s="260"/>
      <c r="AE1207" s="260"/>
      <c r="AF1207" s="260"/>
      <c r="AG1207" s="260"/>
      <c r="AH1207" s="260"/>
      <c r="AI1207" s="260"/>
      <c r="AJ1207" s="260"/>
      <c r="AK1207" s="260"/>
      <c r="AN1207" s="274"/>
      <c r="AO1207" s="273"/>
      <c r="AP1207" s="273"/>
      <c r="AQ1207" s="260"/>
      <c r="AR1207" s="260"/>
      <c r="AS1207" s="260"/>
      <c r="AT1207" s="260"/>
      <c r="AU1207" s="260"/>
      <c r="AV1207" s="260"/>
      <c r="AW1207" s="260"/>
      <c r="AX1207" s="260"/>
      <c r="AY1207" s="260"/>
      <c r="AZ1207" s="260"/>
      <c r="BA1207" s="260"/>
      <c r="BB1207" s="260"/>
      <c r="BC1207" s="260"/>
      <c r="BF1207" s="274"/>
      <c r="BG1207" s="273"/>
      <c r="BH1207" s="273"/>
      <c r="BI1207" s="260"/>
      <c r="BJ1207" s="260"/>
      <c r="BK1207" s="260"/>
      <c r="BL1207" s="260"/>
      <c r="BM1207" s="260"/>
      <c r="BN1207" s="260"/>
      <c r="BO1207" s="260"/>
      <c r="BP1207" s="260"/>
      <c r="BQ1207" s="260"/>
      <c r="BR1207" s="260"/>
      <c r="BS1207" s="260"/>
      <c r="BT1207" s="260"/>
      <c r="BU1207" s="260"/>
      <c r="BX1207" s="274"/>
      <c r="BY1207" s="273"/>
      <c r="BZ1207" s="273"/>
      <c r="CA1207" s="260"/>
      <c r="CB1207" s="260"/>
      <c r="CC1207" s="260"/>
      <c r="CD1207" s="260"/>
      <c r="CE1207" s="260"/>
      <c r="CF1207" s="260"/>
      <c r="CG1207" s="260"/>
      <c r="CH1207" s="260"/>
      <c r="CI1207" s="260"/>
      <c r="CJ1207" s="260"/>
      <c r="CK1207" s="260"/>
      <c r="CL1207" s="260"/>
      <c r="CM1207" s="260"/>
      <c r="CP1207" s="274"/>
      <c r="CQ1207" s="273"/>
      <c r="CR1207" s="273"/>
      <c r="CS1207" s="260"/>
      <c r="CT1207" s="260"/>
      <c r="CU1207" s="260"/>
      <c r="CV1207" s="260"/>
      <c r="CW1207" s="260"/>
      <c r="CX1207" s="260"/>
      <c r="CY1207" s="260"/>
      <c r="CZ1207" s="260"/>
      <c r="DA1207" s="260"/>
      <c r="DB1207" s="260"/>
      <c r="DC1207" s="260"/>
      <c r="DD1207" s="260"/>
      <c r="DE1207" s="260"/>
    </row>
    <row r="1208" spans="1:110" ht="13" hidden="1" outlineLevel="2" x14ac:dyDescent="0.3">
      <c r="A1208" s="258"/>
      <c r="B1208" s="153" t="s">
        <v>349</v>
      </c>
      <c r="C1208" s="276">
        <v>0</v>
      </c>
      <c r="D1208" s="273"/>
      <c r="E1208" s="273"/>
      <c r="F1208" s="260"/>
      <c r="G1208" s="260"/>
      <c r="H1208" s="260"/>
      <c r="I1208" s="260"/>
      <c r="J1208" s="260"/>
      <c r="K1208" s="260"/>
      <c r="L1208" s="260"/>
      <c r="M1208" s="260"/>
      <c r="N1208" s="260"/>
      <c r="O1208" s="260"/>
      <c r="P1208" s="260"/>
      <c r="Q1208" s="260"/>
      <c r="R1208" s="260"/>
      <c r="S1208" s="260"/>
      <c r="V1208" s="277"/>
      <c r="W1208" s="273"/>
      <c r="X1208" s="273"/>
      <c r="Y1208" s="260"/>
      <c r="Z1208" s="260"/>
      <c r="AA1208" s="260"/>
      <c r="AB1208" s="260"/>
      <c r="AC1208" s="260"/>
      <c r="AD1208" s="260"/>
      <c r="AE1208" s="260"/>
      <c r="AF1208" s="260"/>
      <c r="AG1208" s="260"/>
      <c r="AH1208" s="260"/>
      <c r="AI1208" s="260"/>
      <c r="AJ1208" s="260"/>
      <c r="AK1208" s="260"/>
      <c r="AN1208" s="277"/>
      <c r="AO1208" s="273"/>
      <c r="AP1208" s="273"/>
      <c r="AQ1208" s="260"/>
      <c r="AR1208" s="260"/>
      <c r="AS1208" s="260"/>
      <c r="AT1208" s="260"/>
      <c r="AU1208" s="260"/>
      <c r="AV1208" s="260"/>
      <c r="AW1208" s="260"/>
      <c r="AX1208" s="260"/>
      <c r="AY1208" s="260"/>
      <c r="AZ1208" s="260"/>
      <c r="BA1208" s="260"/>
      <c r="BB1208" s="260"/>
      <c r="BC1208" s="260"/>
      <c r="BF1208" s="277"/>
      <c r="BG1208" s="273"/>
      <c r="BH1208" s="273"/>
      <c r="BI1208" s="260"/>
      <c r="BJ1208" s="260"/>
      <c r="BK1208" s="260"/>
      <c r="BL1208" s="260"/>
      <c r="BM1208" s="260"/>
      <c r="BN1208" s="260"/>
      <c r="BO1208" s="260"/>
      <c r="BP1208" s="260"/>
      <c r="BQ1208" s="260"/>
      <c r="BR1208" s="260"/>
      <c r="BS1208" s="260"/>
      <c r="BT1208" s="260"/>
      <c r="BU1208" s="260"/>
      <c r="BX1208" s="277"/>
      <c r="BY1208" s="273"/>
      <c r="BZ1208" s="273"/>
      <c r="CA1208" s="260"/>
      <c r="CB1208" s="260"/>
      <c r="CC1208" s="260"/>
      <c r="CD1208" s="260"/>
      <c r="CE1208" s="260"/>
      <c r="CF1208" s="260"/>
      <c r="CG1208" s="260"/>
      <c r="CH1208" s="260"/>
      <c r="CI1208" s="260"/>
      <c r="CJ1208" s="260"/>
      <c r="CK1208" s="260"/>
      <c r="CL1208" s="260"/>
      <c r="CM1208" s="260"/>
      <c r="CP1208" s="277"/>
      <c r="CQ1208" s="273"/>
      <c r="CR1208" s="273"/>
      <c r="CS1208" s="260"/>
      <c r="CT1208" s="260"/>
      <c r="CU1208" s="260"/>
      <c r="CV1208" s="260"/>
      <c r="CW1208" s="260"/>
      <c r="CX1208" s="260"/>
      <c r="CY1208" s="260"/>
      <c r="CZ1208" s="260"/>
      <c r="DA1208" s="260"/>
      <c r="DB1208" s="260"/>
      <c r="DC1208" s="260"/>
      <c r="DD1208" s="260"/>
      <c r="DE1208" s="260"/>
    </row>
    <row r="1209" spans="1:110" ht="13" hidden="1" outlineLevel="2" x14ac:dyDescent="0.3">
      <c r="A1209" s="258"/>
      <c r="B1209" s="153"/>
      <c r="C1209" s="274"/>
      <c r="D1209" s="273"/>
      <c r="E1209" s="153" t="s">
        <v>350</v>
      </c>
      <c r="F1209" s="278">
        <f>C1205</f>
        <v>0</v>
      </c>
      <c r="G1209" s="260">
        <f>F1209+F1210-F1211</f>
        <v>0</v>
      </c>
      <c r="H1209" s="260">
        <f t="shared" ref="H1209:Q1209" si="403">G1209+G1210-G1211</f>
        <v>0</v>
      </c>
      <c r="I1209" s="260">
        <f t="shared" si="403"/>
        <v>0</v>
      </c>
      <c r="J1209" s="260">
        <f t="shared" si="403"/>
        <v>0</v>
      </c>
      <c r="K1209" s="260">
        <f t="shared" si="403"/>
        <v>0</v>
      </c>
      <c r="L1209" s="260">
        <f t="shared" si="403"/>
        <v>0</v>
      </c>
      <c r="M1209" s="260">
        <f t="shared" si="403"/>
        <v>0</v>
      </c>
      <c r="N1209" s="260">
        <f t="shared" si="403"/>
        <v>0</v>
      </c>
      <c r="O1209" s="260">
        <f t="shared" si="403"/>
        <v>0</v>
      </c>
      <c r="P1209" s="260">
        <f t="shared" si="403"/>
        <v>0</v>
      </c>
      <c r="Q1209" s="260">
        <f t="shared" si="403"/>
        <v>0</v>
      </c>
      <c r="R1209" s="260"/>
      <c r="S1209" s="240"/>
      <c r="V1209" s="274"/>
      <c r="W1209" s="273"/>
      <c r="X1209" s="273"/>
      <c r="Y1209" s="278">
        <f>Q1209+Q1210-Q1211</f>
        <v>0</v>
      </c>
      <c r="Z1209" s="260">
        <f>Y1209+Y1210-Y1211</f>
        <v>0</v>
      </c>
      <c r="AA1209" s="260">
        <f t="shared" ref="AA1209:AJ1209" si="404">Z1209+Z1210-Z1211</f>
        <v>0</v>
      </c>
      <c r="AB1209" s="260">
        <f t="shared" si="404"/>
        <v>0</v>
      </c>
      <c r="AC1209" s="260">
        <f t="shared" si="404"/>
        <v>0</v>
      </c>
      <c r="AD1209" s="260">
        <f t="shared" si="404"/>
        <v>0</v>
      </c>
      <c r="AE1209" s="260">
        <f t="shared" si="404"/>
        <v>0</v>
      </c>
      <c r="AF1209" s="260">
        <f t="shared" si="404"/>
        <v>0</v>
      </c>
      <c r="AG1209" s="260">
        <f t="shared" si="404"/>
        <v>0</v>
      </c>
      <c r="AH1209" s="260">
        <f t="shared" si="404"/>
        <v>0</v>
      </c>
      <c r="AI1209" s="260">
        <f t="shared" si="404"/>
        <v>0</v>
      </c>
      <c r="AJ1209" s="260">
        <f t="shared" si="404"/>
        <v>0</v>
      </c>
      <c r="AN1209" s="274"/>
      <c r="AO1209" s="273"/>
      <c r="AP1209" s="273"/>
      <c r="AQ1209" s="278">
        <f>AJ1209+AJ1210-AJ1211</f>
        <v>0</v>
      </c>
      <c r="AR1209" s="260">
        <f>AQ1209+AQ1210-AQ1211</f>
        <v>0</v>
      </c>
      <c r="AS1209" s="260">
        <f t="shared" ref="AS1209:BB1209" si="405">AR1209+AR1210-AR1211</f>
        <v>0</v>
      </c>
      <c r="AT1209" s="260">
        <f t="shared" si="405"/>
        <v>0</v>
      </c>
      <c r="AU1209" s="260">
        <f t="shared" si="405"/>
        <v>0</v>
      </c>
      <c r="AV1209" s="260">
        <f t="shared" si="405"/>
        <v>0</v>
      </c>
      <c r="AW1209" s="260">
        <f t="shared" si="405"/>
        <v>0</v>
      </c>
      <c r="AX1209" s="260">
        <f t="shared" si="405"/>
        <v>0</v>
      </c>
      <c r="AY1209" s="260">
        <f t="shared" si="405"/>
        <v>0</v>
      </c>
      <c r="AZ1209" s="260">
        <f t="shared" si="405"/>
        <v>0</v>
      </c>
      <c r="BA1209" s="260">
        <f t="shared" si="405"/>
        <v>0</v>
      </c>
      <c r="BB1209" s="260">
        <f t="shared" si="405"/>
        <v>0</v>
      </c>
      <c r="BF1209" s="274"/>
      <c r="BG1209" s="273"/>
      <c r="BH1209" s="273"/>
      <c r="BI1209" s="278">
        <f>BB1209+BB1210-BB1211</f>
        <v>0</v>
      </c>
      <c r="BJ1209" s="260">
        <f>BI1209+BI1210-BI1211</f>
        <v>0</v>
      </c>
      <c r="BK1209" s="260">
        <f t="shared" ref="BK1209:BT1209" si="406">BJ1209+BJ1210-BJ1211</f>
        <v>0</v>
      </c>
      <c r="BL1209" s="260">
        <f t="shared" si="406"/>
        <v>0</v>
      </c>
      <c r="BM1209" s="260">
        <f t="shared" si="406"/>
        <v>0</v>
      </c>
      <c r="BN1209" s="260">
        <f t="shared" si="406"/>
        <v>0</v>
      </c>
      <c r="BO1209" s="260">
        <f t="shared" si="406"/>
        <v>0</v>
      </c>
      <c r="BP1209" s="260">
        <f t="shared" si="406"/>
        <v>0</v>
      </c>
      <c r="BQ1209" s="260">
        <f t="shared" si="406"/>
        <v>0</v>
      </c>
      <c r="BR1209" s="260">
        <f t="shared" si="406"/>
        <v>0</v>
      </c>
      <c r="BS1209" s="260">
        <f t="shared" si="406"/>
        <v>0</v>
      </c>
      <c r="BT1209" s="260">
        <f t="shared" si="406"/>
        <v>0</v>
      </c>
      <c r="BX1209" s="274"/>
      <c r="BY1209" s="273"/>
      <c r="BZ1209" s="273"/>
      <c r="CA1209" s="278">
        <f>BT1209+BT1210-BT1211</f>
        <v>0</v>
      </c>
      <c r="CB1209" s="260">
        <f>CA1209+CA1210-CA1211</f>
        <v>0</v>
      </c>
      <c r="CC1209" s="260">
        <f t="shared" ref="CC1209:CL1209" si="407">CB1209+CB1210-CB1211</f>
        <v>0</v>
      </c>
      <c r="CD1209" s="260">
        <f t="shared" si="407"/>
        <v>0</v>
      </c>
      <c r="CE1209" s="260">
        <f t="shared" si="407"/>
        <v>0</v>
      </c>
      <c r="CF1209" s="260">
        <f t="shared" si="407"/>
        <v>0</v>
      </c>
      <c r="CG1209" s="260">
        <f t="shared" si="407"/>
        <v>0</v>
      </c>
      <c r="CH1209" s="260">
        <f t="shared" si="407"/>
        <v>0</v>
      </c>
      <c r="CI1209" s="260">
        <f t="shared" si="407"/>
        <v>0</v>
      </c>
      <c r="CJ1209" s="260">
        <f t="shared" si="407"/>
        <v>0</v>
      </c>
      <c r="CK1209" s="260">
        <f t="shared" si="407"/>
        <v>0</v>
      </c>
      <c r="CL1209" s="260">
        <f t="shared" si="407"/>
        <v>0</v>
      </c>
      <c r="CP1209" s="274"/>
      <c r="CQ1209" s="273"/>
      <c r="CR1209" s="273"/>
      <c r="CS1209" s="278">
        <f>CL1209+CL1210-CL1211</f>
        <v>0</v>
      </c>
      <c r="CT1209" s="260">
        <f>CS1209+CS1210-CS1211</f>
        <v>0</v>
      </c>
      <c r="CU1209" s="260">
        <f t="shared" ref="CU1209:DD1209" si="408">CT1209+CT1210-CT1211</f>
        <v>0</v>
      </c>
      <c r="CV1209" s="260">
        <f t="shared" si="408"/>
        <v>0</v>
      </c>
      <c r="CW1209" s="260">
        <f t="shared" si="408"/>
        <v>0</v>
      </c>
      <c r="CX1209" s="260">
        <f t="shared" si="408"/>
        <v>0</v>
      </c>
      <c r="CY1209" s="260">
        <f t="shared" si="408"/>
        <v>0</v>
      </c>
      <c r="CZ1209" s="260">
        <f t="shared" si="408"/>
        <v>0</v>
      </c>
      <c r="DA1209" s="260">
        <f t="shared" si="408"/>
        <v>0</v>
      </c>
      <c r="DB1209" s="260">
        <f t="shared" si="408"/>
        <v>0</v>
      </c>
      <c r="DC1209" s="260">
        <f t="shared" si="408"/>
        <v>0</v>
      </c>
      <c r="DD1209" s="260">
        <f t="shared" si="408"/>
        <v>0</v>
      </c>
    </row>
    <row r="1210" spans="1:110" ht="13" hidden="1" outlineLevel="2" x14ac:dyDescent="0.3">
      <c r="A1210" s="258"/>
      <c r="B1210" s="153"/>
      <c r="C1210" s="274"/>
      <c r="D1210" s="273"/>
      <c r="E1210" s="153" t="s">
        <v>351</v>
      </c>
      <c r="F1210" s="279">
        <v>0</v>
      </c>
      <c r="G1210" s="279">
        <v>0</v>
      </c>
      <c r="H1210" s="279">
        <v>0</v>
      </c>
      <c r="I1210" s="279">
        <v>0</v>
      </c>
      <c r="J1210" s="279">
        <v>0</v>
      </c>
      <c r="K1210" s="279">
        <v>0</v>
      </c>
      <c r="L1210" s="279">
        <v>0</v>
      </c>
      <c r="M1210" s="279">
        <v>0</v>
      </c>
      <c r="N1210" s="279">
        <v>0</v>
      </c>
      <c r="O1210" s="279">
        <v>0</v>
      </c>
      <c r="P1210" s="279">
        <v>0</v>
      </c>
      <c r="Q1210" s="279">
        <v>0</v>
      </c>
      <c r="R1210" s="260"/>
      <c r="S1210" s="280">
        <f>SUM(F1210:Q1210)</f>
        <v>0</v>
      </c>
      <c r="V1210" s="274"/>
      <c r="W1210" s="273"/>
      <c r="X1210" s="273"/>
      <c r="Y1210" s="279">
        <v>0</v>
      </c>
      <c r="Z1210" s="279">
        <v>0</v>
      </c>
      <c r="AA1210" s="279">
        <v>0</v>
      </c>
      <c r="AB1210" s="279">
        <v>0</v>
      </c>
      <c r="AC1210" s="279">
        <v>0</v>
      </c>
      <c r="AD1210" s="279">
        <v>0</v>
      </c>
      <c r="AE1210" s="279">
        <v>0</v>
      </c>
      <c r="AF1210" s="279">
        <v>0</v>
      </c>
      <c r="AG1210" s="279">
        <v>0</v>
      </c>
      <c r="AH1210" s="279">
        <v>0</v>
      </c>
      <c r="AI1210" s="279">
        <v>0</v>
      </c>
      <c r="AJ1210" s="279">
        <v>0</v>
      </c>
      <c r="AK1210" s="281">
        <f>SUM(Y1210:AJ1210)</f>
        <v>0</v>
      </c>
      <c r="AN1210" s="274"/>
      <c r="AO1210" s="273"/>
      <c r="AP1210" s="273"/>
      <c r="AQ1210" s="279">
        <v>0</v>
      </c>
      <c r="AR1210" s="279">
        <v>0</v>
      </c>
      <c r="AS1210" s="279">
        <v>0</v>
      </c>
      <c r="AT1210" s="279">
        <v>0</v>
      </c>
      <c r="AU1210" s="279">
        <v>0</v>
      </c>
      <c r="AV1210" s="279">
        <v>0</v>
      </c>
      <c r="AW1210" s="279">
        <v>0</v>
      </c>
      <c r="AX1210" s="279">
        <v>0</v>
      </c>
      <c r="AY1210" s="279">
        <v>0</v>
      </c>
      <c r="AZ1210" s="279">
        <v>0</v>
      </c>
      <c r="BA1210" s="279">
        <v>0</v>
      </c>
      <c r="BB1210" s="279">
        <v>0</v>
      </c>
      <c r="BC1210" s="281">
        <f>SUM(AQ1210:BB1210)</f>
        <v>0</v>
      </c>
      <c r="BF1210" s="274"/>
      <c r="BG1210" s="273"/>
      <c r="BH1210" s="273"/>
      <c r="BI1210" s="279">
        <v>0</v>
      </c>
      <c r="BJ1210" s="279">
        <v>0</v>
      </c>
      <c r="BK1210" s="279">
        <v>0</v>
      </c>
      <c r="BL1210" s="279">
        <v>0</v>
      </c>
      <c r="BM1210" s="279">
        <v>0</v>
      </c>
      <c r="BN1210" s="279">
        <v>0</v>
      </c>
      <c r="BO1210" s="279">
        <v>0</v>
      </c>
      <c r="BP1210" s="279">
        <v>0</v>
      </c>
      <c r="BQ1210" s="279">
        <v>0</v>
      </c>
      <c r="BR1210" s="279">
        <v>0</v>
      </c>
      <c r="BS1210" s="279">
        <v>0</v>
      </c>
      <c r="BT1210" s="279">
        <v>0</v>
      </c>
      <c r="BU1210" s="281">
        <f>SUM(BI1210:BT1210)</f>
        <v>0</v>
      </c>
      <c r="BX1210" s="274"/>
      <c r="BY1210" s="273"/>
      <c r="BZ1210" s="273"/>
      <c r="CA1210" s="279">
        <v>0</v>
      </c>
      <c r="CB1210" s="279">
        <v>0</v>
      </c>
      <c r="CC1210" s="279">
        <v>0</v>
      </c>
      <c r="CD1210" s="279">
        <v>0</v>
      </c>
      <c r="CE1210" s="279">
        <v>0</v>
      </c>
      <c r="CF1210" s="279">
        <v>0</v>
      </c>
      <c r="CG1210" s="279">
        <v>0</v>
      </c>
      <c r="CH1210" s="279">
        <v>0</v>
      </c>
      <c r="CI1210" s="279">
        <v>0</v>
      </c>
      <c r="CJ1210" s="279">
        <v>0</v>
      </c>
      <c r="CK1210" s="279">
        <v>0</v>
      </c>
      <c r="CL1210" s="279">
        <v>0</v>
      </c>
      <c r="CM1210" s="281">
        <f>SUM(CA1210:CL1210)</f>
        <v>0</v>
      </c>
      <c r="CP1210" s="274"/>
      <c r="CQ1210" s="273"/>
      <c r="CR1210" s="273"/>
      <c r="CS1210" s="279">
        <v>0</v>
      </c>
      <c r="CT1210" s="279">
        <v>0</v>
      </c>
      <c r="CU1210" s="279">
        <v>0</v>
      </c>
      <c r="CV1210" s="279">
        <v>0</v>
      </c>
      <c r="CW1210" s="279">
        <v>0</v>
      </c>
      <c r="CX1210" s="279">
        <v>0</v>
      </c>
      <c r="CY1210" s="279">
        <v>0</v>
      </c>
      <c r="CZ1210" s="279">
        <v>0</v>
      </c>
      <c r="DA1210" s="279">
        <v>0</v>
      </c>
      <c r="DB1210" s="279">
        <v>0</v>
      </c>
      <c r="DC1210" s="279">
        <v>0</v>
      </c>
      <c r="DD1210" s="279">
        <v>0</v>
      </c>
      <c r="DE1210" s="281">
        <f>SUM(CS1210:DD1210)</f>
        <v>0</v>
      </c>
    </row>
    <row r="1211" spans="1:110" ht="13" hidden="1" outlineLevel="2" x14ac:dyDescent="0.3">
      <c r="A1211" s="258"/>
      <c r="B1211" s="153"/>
      <c r="C1211" s="274"/>
      <c r="D1211" s="273"/>
      <c r="E1211" s="153" t="s">
        <v>352</v>
      </c>
      <c r="F1211" s="279">
        <v>0</v>
      </c>
      <c r="G1211" s="279">
        <v>0</v>
      </c>
      <c r="H1211" s="279">
        <v>0</v>
      </c>
      <c r="I1211" s="279">
        <v>0</v>
      </c>
      <c r="J1211" s="279">
        <v>0</v>
      </c>
      <c r="K1211" s="279">
        <v>0</v>
      </c>
      <c r="L1211" s="279">
        <v>0</v>
      </c>
      <c r="M1211" s="279">
        <v>0</v>
      </c>
      <c r="N1211" s="279">
        <v>0</v>
      </c>
      <c r="O1211" s="279">
        <v>0</v>
      </c>
      <c r="P1211" s="279">
        <v>0</v>
      </c>
      <c r="Q1211" s="279">
        <v>0</v>
      </c>
      <c r="R1211" s="260"/>
      <c r="S1211" s="280">
        <f>SUM(F1211:Q1211)</f>
        <v>0</v>
      </c>
      <c r="V1211" s="274"/>
      <c r="W1211" s="273"/>
      <c r="X1211" s="273"/>
      <c r="Y1211" s="279">
        <v>0</v>
      </c>
      <c r="Z1211" s="279">
        <v>0</v>
      </c>
      <c r="AA1211" s="279">
        <v>0</v>
      </c>
      <c r="AB1211" s="279">
        <v>0</v>
      </c>
      <c r="AC1211" s="279">
        <v>0</v>
      </c>
      <c r="AD1211" s="279">
        <v>0</v>
      </c>
      <c r="AE1211" s="279">
        <v>0</v>
      </c>
      <c r="AF1211" s="279">
        <v>0</v>
      </c>
      <c r="AG1211" s="279">
        <v>0</v>
      </c>
      <c r="AH1211" s="279">
        <v>0</v>
      </c>
      <c r="AI1211" s="279">
        <v>0</v>
      </c>
      <c r="AJ1211" s="279">
        <v>0</v>
      </c>
      <c r="AK1211" s="281">
        <f>SUM(Y1211:AJ1211)</f>
        <v>0</v>
      </c>
      <c r="AN1211" s="274"/>
      <c r="AO1211" s="273"/>
      <c r="AP1211" s="273"/>
      <c r="AQ1211" s="279">
        <v>0</v>
      </c>
      <c r="AR1211" s="279">
        <v>0</v>
      </c>
      <c r="AS1211" s="279">
        <v>0</v>
      </c>
      <c r="AT1211" s="279">
        <v>0</v>
      </c>
      <c r="AU1211" s="279">
        <v>0</v>
      </c>
      <c r="AV1211" s="279">
        <v>0</v>
      </c>
      <c r="AW1211" s="279">
        <v>0</v>
      </c>
      <c r="AX1211" s="279">
        <v>0</v>
      </c>
      <c r="AY1211" s="279">
        <v>0</v>
      </c>
      <c r="AZ1211" s="279">
        <v>0</v>
      </c>
      <c r="BA1211" s="279">
        <v>0</v>
      </c>
      <c r="BB1211" s="279">
        <v>0</v>
      </c>
      <c r="BC1211" s="281">
        <f>SUM(AQ1211:BB1211)</f>
        <v>0</v>
      </c>
      <c r="BF1211" s="274"/>
      <c r="BG1211" s="273"/>
      <c r="BH1211" s="273"/>
      <c r="BI1211" s="279">
        <v>0</v>
      </c>
      <c r="BJ1211" s="279">
        <v>0</v>
      </c>
      <c r="BK1211" s="279">
        <v>0</v>
      </c>
      <c r="BL1211" s="279">
        <v>0</v>
      </c>
      <c r="BM1211" s="279">
        <v>0</v>
      </c>
      <c r="BN1211" s="279">
        <v>0</v>
      </c>
      <c r="BO1211" s="279">
        <v>0</v>
      </c>
      <c r="BP1211" s="279">
        <v>0</v>
      </c>
      <c r="BQ1211" s="279">
        <v>0</v>
      </c>
      <c r="BR1211" s="279">
        <v>0</v>
      </c>
      <c r="BS1211" s="279">
        <v>0</v>
      </c>
      <c r="BT1211" s="279">
        <v>0</v>
      </c>
      <c r="BU1211" s="281">
        <f>SUM(BI1211:BT1211)</f>
        <v>0</v>
      </c>
      <c r="BX1211" s="274"/>
      <c r="BY1211" s="273"/>
      <c r="BZ1211" s="273"/>
      <c r="CA1211" s="279">
        <v>0</v>
      </c>
      <c r="CB1211" s="279">
        <v>0</v>
      </c>
      <c r="CC1211" s="279">
        <v>0</v>
      </c>
      <c r="CD1211" s="279">
        <v>0</v>
      </c>
      <c r="CE1211" s="279">
        <v>0</v>
      </c>
      <c r="CF1211" s="279">
        <v>0</v>
      </c>
      <c r="CG1211" s="279">
        <v>0</v>
      </c>
      <c r="CH1211" s="279">
        <v>0</v>
      </c>
      <c r="CI1211" s="279">
        <v>0</v>
      </c>
      <c r="CJ1211" s="279">
        <v>0</v>
      </c>
      <c r="CK1211" s="279">
        <v>0</v>
      </c>
      <c r="CL1211" s="279">
        <v>0</v>
      </c>
      <c r="CM1211" s="281">
        <f>SUM(CA1211:CL1211)</f>
        <v>0</v>
      </c>
      <c r="CP1211" s="274"/>
      <c r="CQ1211" s="273"/>
      <c r="CR1211" s="273"/>
      <c r="CS1211" s="279">
        <v>0</v>
      </c>
      <c r="CT1211" s="279">
        <v>0</v>
      </c>
      <c r="CU1211" s="279">
        <v>0</v>
      </c>
      <c r="CV1211" s="279">
        <v>0</v>
      </c>
      <c r="CW1211" s="279">
        <v>0</v>
      </c>
      <c r="CX1211" s="279">
        <v>0</v>
      </c>
      <c r="CY1211" s="279">
        <v>0</v>
      </c>
      <c r="CZ1211" s="279">
        <v>0</v>
      </c>
      <c r="DA1211" s="279">
        <v>0</v>
      </c>
      <c r="DB1211" s="279">
        <v>0</v>
      </c>
      <c r="DC1211" s="279">
        <v>0</v>
      </c>
      <c r="DD1211" s="279">
        <v>0</v>
      </c>
      <c r="DE1211" s="281">
        <f>SUM(CS1211:DD1211)</f>
        <v>0</v>
      </c>
    </row>
    <row r="1212" spans="1:110" ht="13" hidden="1" outlineLevel="2" x14ac:dyDescent="0.3">
      <c r="A1212" s="258"/>
      <c r="B1212" s="153"/>
      <c r="C1212" s="274"/>
      <c r="D1212" s="273"/>
      <c r="E1212" s="153" t="s">
        <v>353</v>
      </c>
      <c r="F1212" s="282">
        <f>+(F1209*'CASH FLOW-MSA-SA'!$C1208)/360*31</f>
        <v>0</v>
      </c>
      <c r="G1212" s="282">
        <f>+(G1209*'CASH FLOW-MSA-SA'!$C1208)/360*31</f>
        <v>0</v>
      </c>
      <c r="H1212" s="282">
        <f>+(H1209*'CASH FLOW-MSA-SA'!$C1208)/360*31</f>
        <v>0</v>
      </c>
      <c r="I1212" s="282">
        <f>+(I1209*'CASH FLOW-MSA-SA'!$C1208)/360*31</f>
        <v>0</v>
      </c>
      <c r="J1212" s="282">
        <f>+(J1209*'CASH FLOW-MSA-SA'!$C1208)/360*31</f>
        <v>0</v>
      </c>
      <c r="K1212" s="282">
        <f>+(K1209*'CASH FLOW-MSA-SA'!$C1208)/360*31</f>
        <v>0</v>
      </c>
      <c r="L1212" s="282">
        <f>+(L1209*'CASH FLOW-MSA-SA'!$C1208)/360*31</f>
        <v>0</v>
      </c>
      <c r="M1212" s="282">
        <f>+(M1209*'CASH FLOW-MSA-SA'!$C1208)/360*31</f>
        <v>0</v>
      </c>
      <c r="N1212" s="282">
        <f>+(N1209*'CASH FLOW-MSA-SA'!$C1208)/360*31</f>
        <v>0</v>
      </c>
      <c r="O1212" s="282">
        <f>+(O1209*'CASH FLOW-MSA-SA'!$C1208)/360*31</f>
        <v>0</v>
      </c>
      <c r="P1212" s="282">
        <f>+(P1209*'CASH FLOW-MSA-SA'!$C1208)/360*31</f>
        <v>0</v>
      </c>
      <c r="Q1212" s="282">
        <f>+(Q1209*'CASH FLOW-MSA-SA'!$C1208)/360*31</f>
        <v>0</v>
      </c>
      <c r="R1212" s="260"/>
      <c r="S1212" s="282">
        <f>SUM(F1212:Q1212)</f>
        <v>0</v>
      </c>
      <c r="V1212" s="274"/>
      <c r="W1212" s="273"/>
      <c r="X1212" s="273"/>
      <c r="Y1212" s="282">
        <f>+(Y1209*'CASH FLOW-MSA-SA'!$C1208)/360*31</f>
        <v>0</v>
      </c>
      <c r="Z1212" s="282">
        <f>+(Z1209*'CASH FLOW-MSA-SA'!$C1208)/360*31</f>
        <v>0</v>
      </c>
      <c r="AA1212" s="282">
        <f>+(AA1209*'CASH FLOW-MSA-SA'!$C1208)/360*31</f>
        <v>0</v>
      </c>
      <c r="AB1212" s="282">
        <f>+(AB1209*'CASH FLOW-MSA-SA'!$C1208)/360*31</f>
        <v>0</v>
      </c>
      <c r="AC1212" s="282">
        <f>+(AC1209*'CASH FLOW-MSA-SA'!$C1208)/360*31</f>
        <v>0</v>
      </c>
      <c r="AD1212" s="282">
        <f>+(AD1209*'CASH FLOW-MSA-SA'!$C1208)/360*31</f>
        <v>0</v>
      </c>
      <c r="AE1212" s="282">
        <f>+(AE1209*'CASH FLOW-MSA-SA'!$C1208)/360*31</f>
        <v>0</v>
      </c>
      <c r="AF1212" s="282">
        <f>+(AF1209*'CASH FLOW-MSA-SA'!$C1208)/360*31</f>
        <v>0</v>
      </c>
      <c r="AG1212" s="282">
        <f>+(AG1209*'CASH FLOW-MSA-SA'!$C1208)/360*31</f>
        <v>0</v>
      </c>
      <c r="AH1212" s="282">
        <f>+(AH1209*'CASH FLOW-MSA-SA'!$C1208)/360*31</f>
        <v>0</v>
      </c>
      <c r="AI1212" s="282">
        <f>+(AI1209*'CASH FLOW-MSA-SA'!$C1208)/360*31</f>
        <v>0</v>
      </c>
      <c r="AJ1212" s="282">
        <f>+(AJ1209*'CASH FLOW-MSA-SA'!$C1208)/360*31</f>
        <v>0</v>
      </c>
      <c r="AK1212" s="282">
        <f>SUM(Y1212:AJ1212)</f>
        <v>0</v>
      </c>
      <c r="AN1212" s="274"/>
      <c r="AO1212" s="273"/>
      <c r="AP1212" s="273"/>
      <c r="AQ1212" s="282">
        <f>+(AQ1209*'CASH FLOW-MSA-SA'!$C1208)/360*31</f>
        <v>0</v>
      </c>
      <c r="AR1212" s="282">
        <f>+(AR1209*'CASH FLOW-MSA-SA'!$C1208)/360*31</f>
        <v>0</v>
      </c>
      <c r="AS1212" s="282">
        <f>+(AS1209*'CASH FLOW-MSA-SA'!$C1208)/360*31</f>
        <v>0</v>
      </c>
      <c r="AT1212" s="282">
        <f>+(AT1209*'CASH FLOW-MSA-SA'!$C1208)/360*31</f>
        <v>0</v>
      </c>
      <c r="AU1212" s="282">
        <f>+(AU1209*'CASH FLOW-MSA-SA'!$C1208)/360*31</f>
        <v>0</v>
      </c>
      <c r="AV1212" s="282">
        <f>+(AV1209*'CASH FLOW-MSA-SA'!$C1208)/360*31</f>
        <v>0</v>
      </c>
      <c r="AW1212" s="282">
        <f>+(AW1209*'CASH FLOW-MSA-SA'!$C1208)/360*31</f>
        <v>0</v>
      </c>
      <c r="AX1212" s="282">
        <f>+(AX1209*'CASH FLOW-MSA-SA'!$C1208)/360*31</f>
        <v>0</v>
      </c>
      <c r="AY1212" s="282">
        <f>+(AY1209*'CASH FLOW-MSA-SA'!$C1208)/360*31</f>
        <v>0</v>
      </c>
      <c r="AZ1212" s="282">
        <f>+(AZ1209*'CASH FLOW-MSA-SA'!$C1208)/360*31</f>
        <v>0</v>
      </c>
      <c r="BA1212" s="282">
        <f>+(BA1209*'CASH FLOW-MSA-SA'!$C1208)/360*31</f>
        <v>0</v>
      </c>
      <c r="BB1212" s="282">
        <f>+(BB1209*'CASH FLOW-MSA-SA'!$C1208)/360*31</f>
        <v>0</v>
      </c>
      <c r="BC1212" s="282">
        <f>SUM(AQ1212:BB1212)</f>
        <v>0</v>
      </c>
      <c r="BF1212" s="274"/>
      <c r="BG1212" s="273"/>
      <c r="BH1212" s="273"/>
      <c r="BI1212" s="282">
        <f>+(BI1209*'CASH FLOW-MSA-SA'!$C1208)/360*31</f>
        <v>0</v>
      </c>
      <c r="BJ1212" s="282">
        <f>+(BJ1209*'CASH FLOW-MSA-SA'!$C1208)/360*31</f>
        <v>0</v>
      </c>
      <c r="BK1212" s="282">
        <f>+(BK1209*'CASH FLOW-MSA-SA'!$C1208)/360*31</f>
        <v>0</v>
      </c>
      <c r="BL1212" s="282">
        <f>+(BL1209*'CASH FLOW-MSA-SA'!$C1208)/360*31</f>
        <v>0</v>
      </c>
      <c r="BM1212" s="282">
        <f>+(BM1209*'CASH FLOW-MSA-SA'!$C1208)/360*31</f>
        <v>0</v>
      </c>
      <c r="BN1212" s="282">
        <f>+(BN1209*'CASH FLOW-MSA-SA'!$C1208)/360*31</f>
        <v>0</v>
      </c>
      <c r="BO1212" s="282">
        <f>+(BO1209*'CASH FLOW-MSA-SA'!$C1208)/360*31</f>
        <v>0</v>
      </c>
      <c r="BP1212" s="282">
        <f>+(BP1209*'CASH FLOW-MSA-SA'!$C1208)/360*31</f>
        <v>0</v>
      </c>
      <c r="BQ1212" s="282">
        <f>+(BQ1209*'CASH FLOW-MSA-SA'!$C1208)/360*31</f>
        <v>0</v>
      </c>
      <c r="BR1212" s="282">
        <f>+(BR1209*'CASH FLOW-MSA-SA'!$C1208)/360*31</f>
        <v>0</v>
      </c>
      <c r="BS1212" s="282">
        <f>+(BS1209*'CASH FLOW-MSA-SA'!$C1208)/360*31</f>
        <v>0</v>
      </c>
      <c r="BT1212" s="282">
        <f>+(BT1209*'CASH FLOW-MSA-SA'!$C1208)/360*31</f>
        <v>0</v>
      </c>
      <c r="BU1212" s="282">
        <f>SUM(BI1212:BT1212)</f>
        <v>0</v>
      </c>
      <c r="BX1212" s="274"/>
      <c r="BY1212" s="273"/>
      <c r="BZ1212" s="273"/>
      <c r="CA1212" s="282">
        <f>+(CA1209*'CASH FLOW-MSA-SA'!$C1208)/360*31</f>
        <v>0</v>
      </c>
      <c r="CB1212" s="282">
        <f>+(CB1209*'CASH FLOW-MSA-SA'!$C1208)/360*31</f>
        <v>0</v>
      </c>
      <c r="CC1212" s="282">
        <f>+(CC1209*'CASH FLOW-MSA-SA'!$C1208)/360*31</f>
        <v>0</v>
      </c>
      <c r="CD1212" s="282">
        <f>+(CD1209*'CASH FLOW-MSA-SA'!$C1208)/360*31</f>
        <v>0</v>
      </c>
      <c r="CE1212" s="282">
        <f>+(CE1209*'CASH FLOW-MSA-SA'!$C1208)/360*31</f>
        <v>0</v>
      </c>
      <c r="CF1212" s="282">
        <f>+(CF1209*'CASH FLOW-MSA-SA'!$C1208)/360*31</f>
        <v>0</v>
      </c>
      <c r="CG1212" s="282">
        <f>+(CG1209*'CASH FLOW-MSA-SA'!$C1208)/360*31</f>
        <v>0</v>
      </c>
      <c r="CH1212" s="282">
        <f>+(CH1209*'CASH FLOW-MSA-SA'!$C1208)/360*31</f>
        <v>0</v>
      </c>
      <c r="CI1212" s="282">
        <f>+(CI1209*'CASH FLOW-MSA-SA'!$C1208)/360*31</f>
        <v>0</v>
      </c>
      <c r="CJ1212" s="282">
        <f>+(CJ1209*'CASH FLOW-MSA-SA'!$C1208)/360*31</f>
        <v>0</v>
      </c>
      <c r="CK1212" s="282">
        <f>+(CK1209*'CASH FLOW-MSA-SA'!$C1208)/360*31</f>
        <v>0</v>
      </c>
      <c r="CL1212" s="282">
        <f>+(CL1209*'CASH FLOW-MSA-SA'!$C1208)/360*31</f>
        <v>0</v>
      </c>
      <c r="CM1212" s="282">
        <f>SUM(CA1212:CL1212)</f>
        <v>0</v>
      </c>
      <c r="CP1212" s="274"/>
      <c r="CQ1212" s="273"/>
      <c r="CR1212" s="273"/>
      <c r="CS1212" s="282">
        <f>+(CS1209*'CASH FLOW-MSA-SA'!$C1208)/360*31</f>
        <v>0</v>
      </c>
      <c r="CT1212" s="282">
        <f>+(CT1209*'CASH FLOW-MSA-SA'!$C1208)/360*31</f>
        <v>0</v>
      </c>
      <c r="CU1212" s="282">
        <f>+(CU1209*'CASH FLOW-MSA-SA'!$C1208)/360*31</f>
        <v>0</v>
      </c>
      <c r="CV1212" s="282">
        <f>+(CV1209*'CASH FLOW-MSA-SA'!$C1208)/360*31</f>
        <v>0</v>
      </c>
      <c r="CW1212" s="282">
        <f>+(CW1209*'CASH FLOW-MSA-SA'!$C1208)/360*31</f>
        <v>0</v>
      </c>
      <c r="CX1212" s="282">
        <f>+(CX1209*'CASH FLOW-MSA-SA'!$C1208)/360*31</f>
        <v>0</v>
      </c>
      <c r="CY1212" s="282">
        <f>+(CY1209*'CASH FLOW-MSA-SA'!$C1208)/360*31</f>
        <v>0</v>
      </c>
      <c r="CZ1212" s="282">
        <f>+(CZ1209*'CASH FLOW-MSA-SA'!$C1208)/360*31</f>
        <v>0</v>
      </c>
      <c r="DA1212" s="282">
        <f>+(DA1209*'CASH FLOW-MSA-SA'!$C1208)/360*31</f>
        <v>0</v>
      </c>
      <c r="DB1212" s="282">
        <f>+(DB1209*'CASH FLOW-MSA-SA'!$C1208)/360*31</f>
        <v>0</v>
      </c>
      <c r="DC1212" s="282">
        <f>+(DC1209*'CASH FLOW-MSA-SA'!$C1208)/360*31</f>
        <v>0</v>
      </c>
      <c r="DD1212" s="282">
        <f>+(DD1209*'CASH FLOW-MSA-SA'!$C1208)/360*31</f>
        <v>0</v>
      </c>
      <c r="DE1212" s="282">
        <f>SUM(CS1212:DD1212)</f>
        <v>0</v>
      </c>
    </row>
    <row r="1213" spans="1:110" ht="13" outlineLevel="1" collapsed="1" x14ac:dyDescent="0.3">
      <c r="A1213" s="285"/>
      <c r="B1213" s="138"/>
      <c r="C1213" s="286"/>
      <c r="D1213" s="138"/>
      <c r="E1213" s="260"/>
      <c r="F1213" s="260"/>
      <c r="G1213" s="260"/>
      <c r="H1213" s="260"/>
      <c r="I1213" s="260"/>
      <c r="J1213" s="260"/>
      <c r="K1213" s="260"/>
      <c r="L1213" s="260"/>
      <c r="M1213" s="260"/>
      <c r="N1213" s="260"/>
      <c r="O1213" s="260"/>
      <c r="P1213" s="260"/>
      <c r="Q1213" s="260"/>
      <c r="R1213" s="260"/>
      <c r="S1213" s="260"/>
      <c r="V1213" s="286"/>
      <c r="W1213" s="138"/>
      <c r="X1213" s="260"/>
      <c r="Y1213" s="260"/>
      <c r="Z1213" s="260"/>
      <c r="AA1213" s="260"/>
      <c r="AB1213" s="260"/>
      <c r="AC1213" s="260"/>
      <c r="AD1213" s="260"/>
      <c r="AE1213" s="260"/>
      <c r="AF1213" s="260"/>
      <c r="AG1213" s="260"/>
      <c r="AH1213" s="260"/>
      <c r="AI1213" s="260"/>
      <c r="AJ1213" s="260"/>
      <c r="AK1213" s="260"/>
      <c r="AN1213" s="286"/>
      <c r="AO1213" s="138"/>
      <c r="AP1213" s="260"/>
      <c r="AQ1213" s="260"/>
      <c r="AR1213" s="260"/>
      <c r="AS1213" s="260"/>
      <c r="AT1213" s="260"/>
      <c r="AU1213" s="260"/>
      <c r="AV1213" s="260"/>
      <c r="AW1213" s="260"/>
      <c r="AX1213" s="260"/>
      <c r="AY1213" s="260"/>
      <c r="AZ1213" s="260"/>
      <c r="BA1213" s="260"/>
      <c r="BB1213" s="260"/>
      <c r="BC1213" s="260"/>
      <c r="BF1213" s="286"/>
      <c r="BG1213" s="138"/>
      <c r="BH1213" s="260"/>
      <c r="BI1213" s="260"/>
      <c r="BJ1213" s="260"/>
      <c r="BK1213" s="260"/>
      <c r="BL1213" s="260"/>
      <c r="BM1213" s="260"/>
      <c r="BN1213" s="260"/>
      <c r="BO1213" s="260"/>
      <c r="BP1213" s="260"/>
      <c r="BQ1213" s="260"/>
      <c r="BR1213" s="260"/>
      <c r="BS1213" s="260"/>
      <c r="BT1213" s="260"/>
      <c r="BU1213" s="260"/>
      <c r="BX1213" s="286"/>
      <c r="BY1213" s="138"/>
      <c r="BZ1213" s="260"/>
      <c r="CA1213" s="260"/>
      <c r="CB1213" s="260"/>
      <c r="CC1213" s="260"/>
      <c r="CD1213" s="260"/>
      <c r="CE1213" s="260"/>
      <c r="CF1213" s="260"/>
      <c r="CG1213" s="260"/>
      <c r="CH1213" s="260"/>
      <c r="CI1213" s="260"/>
      <c r="CJ1213" s="260"/>
      <c r="CK1213" s="260"/>
      <c r="CL1213" s="260"/>
      <c r="CM1213" s="260"/>
      <c r="CP1213" s="286"/>
      <c r="CQ1213" s="138"/>
      <c r="CR1213" s="260"/>
      <c r="CS1213" s="260"/>
      <c r="CT1213" s="260"/>
      <c r="CU1213" s="260"/>
      <c r="CV1213" s="260"/>
      <c r="CW1213" s="260"/>
      <c r="CX1213" s="260"/>
      <c r="CY1213" s="260"/>
      <c r="CZ1213" s="260"/>
      <c r="DA1213" s="260"/>
      <c r="DB1213" s="260"/>
      <c r="DC1213" s="260"/>
      <c r="DD1213" s="260"/>
      <c r="DE1213" s="260"/>
    </row>
    <row r="1214" spans="1:110" ht="13" outlineLevel="1" x14ac:dyDescent="0.3">
      <c r="A1214" s="258"/>
      <c r="B1214" s="292" t="s">
        <v>358</v>
      </c>
      <c r="C1214" s="274"/>
      <c r="D1214" s="273"/>
      <c r="E1214" s="273"/>
      <c r="F1214" s="260"/>
      <c r="G1214" s="260"/>
      <c r="H1214" s="260"/>
      <c r="I1214" s="260"/>
      <c r="J1214" s="260"/>
      <c r="K1214" s="260"/>
      <c r="L1214" s="260"/>
      <c r="M1214" s="260"/>
      <c r="N1214" s="260"/>
      <c r="O1214" s="260"/>
      <c r="P1214" s="260"/>
      <c r="Q1214" s="260"/>
      <c r="R1214" s="260"/>
      <c r="S1214" s="260"/>
      <c r="V1214" s="274"/>
      <c r="W1214" s="273"/>
      <c r="X1214" s="273"/>
      <c r="Y1214" s="260"/>
      <c r="Z1214" s="260"/>
      <c r="AA1214" s="260"/>
      <c r="AB1214" s="260"/>
      <c r="AC1214" s="260"/>
      <c r="AD1214" s="260"/>
      <c r="AE1214" s="260"/>
      <c r="AF1214" s="260"/>
      <c r="AG1214" s="260"/>
      <c r="AH1214" s="260"/>
      <c r="AI1214" s="260"/>
      <c r="AJ1214" s="260"/>
      <c r="AK1214" s="260"/>
      <c r="AN1214" s="274"/>
      <c r="AO1214" s="273"/>
      <c r="AP1214" s="273"/>
      <c r="AQ1214" s="260"/>
      <c r="AR1214" s="260"/>
      <c r="AS1214" s="260"/>
      <c r="AT1214" s="260"/>
      <c r="AU1214" s="260"/>
      <c r="AV1214" s="260"/>
      <c r="AW1214" s="260"/>
      <c r="AX1214" s="260"/>
      <c r="AY1214" s="260"/>
      <c r="AZ1214" s="260"/>
      <c r="BA1214" s="260"/>
      <c r="BB1214" s="260"/>
      <c r="BC1214" s="260"/>
      <c r="BF1214" s="274"/>
      <c r="BG1214" s="273"/>
      <c r="BH1214" s="273"/>
      <c r="BI1214" s="260"/>
      <c r="BJ1214" s="260"/>
      <c r="BK1214" s="260"/>
      <c r="BL1214" s="260"/>
      <c r="BM1214" s="260"/>
      <c r="BN1214" s="260"/>
      <c r="BO1214" s="260"/>
      <c r="BP1214" s="260"/>
      <c r="BQ1214" s="260"/>
      <c r="BR1214" s="260"/>
      <c r="BS1214" s="260"/>
      <c r="BT1214" s="260"/>
      <c r="BU1214" s="260"/>
      <c r="BX1214" s="274"/>
      <c r="BY1214" s="273"/>
      <c r="BZ1214" s="273"/>
      <c r="CA1214" s="260"/>
      <c r="CB1214" s="260"/>
      <c r="CC1214" s="260"/>
      <c r="CD1214" s="260"/>
      <c r="CE1214" s="260"/>
      <c r="CF1214" s="260"/>
      <c r="CG1214" s="260"/>
      <c r="CH1214" s="260"/>
      <c r="CI1214" s="260"/>
      <c r="CJ1214" s="260"/>
      <c r="CK1214" s="260"/>
      <c r="CL1214" s="260"/>
      <c r="CM1214" s="260"/>
      <c r="CP1214" s="274"/>
      <c r="CQ1214" s="273"/>
      <c r="CR1214" s="273"/>
      <c r="CS1214" s="260"/>
      <c r="CT1214" s="260"/>
      <c r="CU1214" s="260"/>
      <c r="CV1214" s="260"/>
      <c r="CW1214" s="260"/>
      <c r="CX1214" s="260"/>
      <c r="CY1214" s="260"/>
      <c r="CZ1214" s="260"/>
      <c r="DA1214" s="260"/>
      <c r="DB1214" s="260"/>
      <c r="DC1214" s="260"/>
      <c r="DD1214" s="260"/>
      <c r="DE1214" s="260"/>
    </row>
    <row r="1215" spans="1:110" ht="13" outlineLevel="2" x14ac:dyDescent="0.3">
      <c r="A1215" s="258"/>
      <c r="B1215" s="153" t="s">
        <v>346</v>
      </c>
      <c r="C1215" s="272"/>
      <c r="D1215" s="273"/>
      <c r="E1215" s="273"/>
      <c r="F1215" s="260"/>
      <c r="G1215" s="260"/>
      <c r="H1215" s="260"/>
      <c r="I1215" s="260"/>
      <c r="J1215" s="260"/>
      <c r="K1215" s="260"/>
      <c r="L1215" s="260"/>
      <c r="M1215" s="260"/>
      <c r="N1215" s="260"/>
      <c r="O1215" s="260"/>
      <c r="P1215" s="260"/>
      <c r="Q1215" s="260"/>
      <c r="R1215" s="260"/>
      <c r="S1215" s="260"/>
      <c r="V1215" s="274"/>
      <c r="W1215" s="273"/>
      <c r="X1215" s="273"/>
      <c r="Y1215" s="260"/>
      <c r="Z1215" s="260"/>
      <c r="AA1215" s="260"/>
      <c r="AB1215" s="260"/>
      <c r="AC1215" s="260"/>
      <c r="AD1215" s="260"/>
      <c r="AE1215" s="260"/>
      <c r="AF1215" s="260"/>
      <c r="AG1215" s="260"/>
      <c r="AH1215" s="260"/>
      <c r="AI1215" s="260"/>
      <c r="AJ1215" s="260"/>
      <c r="AK1215" s="260"/>
      <c r="AN1215" s="274"/>
      <c r="AO1215" s="273"/>
      <c r="AP1215" s="273"/>
      <c r="AQ1215" s="260"/>
      <c r="AR1215" s="260"/>
      <c r="AS1215" s="260"/>
      <c r="AT1215" s="260"/>
      <c r="AU1215" s="260"/>
      <c r="AV1215" s="260"/>
      <c r="AW1215" s="260"/>
      <c r="AX1215" s="260"/>
      <c r="AY1215" s="260"/>
      <c r="AZ1215" s="260"/>
      <c r="BA1215" s="260"/>
      <c r="BB1215" s="260"/>
      <c r="BC1215" s="260"/>
      <c r="BF1215" s="274"/>
      <c r="BG1215" s="273"/>
      <c r="BH1215" s="273"/>
      <c r="BI1215" s="260"/>
      <c r="BJ1215" s="260"/>
      <c r="BK1215" s="260"/>
      <c r="BL1215" s="260"/>
      <c r="BM1215" s="260"/>
      <c r="BN1215" s="260"/>
      <c r="BO1215" s="260"/>
      <c r="BP1215" s="260"/>
      <c r="BQ1215" s="260"/>
      <c r="BR1215" s="260"/>
      <c r="BS1215" s="260"/>
      <c r="BT1215" s="260"/>
      <c r="BU1215" s="260"/>
      <c r="BX1215" s="274"/>
      <c r="BY1215" s="273"/>
      <c r="BZ1215" s="273"/>
      <c r="CA1215" s="260"/>
      <c r="CB1215" s="260"/>
      <c r="CC1215" s="260"/>
      <c r="CD1215" s="260"/>
      <c r="CE1215" s="260"/>
      <c r="CF1215" s="260"/>
      <c r="CG1215" s="260"/>
      <c r="CH1215" s="260"/>
      <c r="CI1215" s="260"/>
      <c r="CJ1215" s="260"/>
      <c r="CK1215" s="260"/>
      <c r="CL1215" s="260"/>
      <c r="CM1215" s="260"/>
      <c r="CP1215" s="274"/>
      <c r="CQ1215" s="273"/>
      <c r="CR1215" s="273"/>
      <c r="CS1215" s="260"/>
      <c r="CT1215" s="260"/>
      <c r="CU1215" s="260"/>
      <c r="CV1215" s="260"/>
      <c r="CW1215" s="260"/>
      <c r="CX1215" s="260"/>
      <c r="CY1215" s="260"/>
      <c r="CZ1215" s="260"/>
      <c r="DA1215" s="260"/>
      <c r="DB1215" s="260"/>
      <c r="DC1215" s="260"/>
      <c r="DD1215" s="260"/>
      <c r="DE1215" s="260"/>
    </row>
    <row r="1216" spans="1:110" ht="13" outlineLevel="2" x14ac:dyDescent="0.3">
      <c r="A1216" s="258"/>
      <c r="B1216" s="275" t="s">
        <v>347</v>
      </c>
      <c r="C1216" s="272">
        <v>30</v>
      </c>
      <c r="D1216" s="273"/>
      <c r="E1216" s="273"/>
      <c r="F1216" s="260"/>
      <c r="G1216" s="260"/>
      <c r="H1216" s="260"/>
      <c r="I1216" s="260"/>
      <c r="J1216" s="260"/>
      <c r="K1216" s="260"/>
      <c r="L1216" s="260"/>
      <c r="M1216" s="260"/>
      <c r="N1216" s="260"/>
      <c r="O1216" s="260"/>
      <c r="P1216" s="260"/>
      <c r="Q1216" s="260"/>
      <c r="R1216" s="260"/>
      <c r="S1216" s="260"/>
      <c r="V1216" s="274"/>
      <c r="W1216" s="273"/>
      <c r="X1216" s="273"/>
      <c r="Y1216" s="260"/>
      <c r="Z1216" s="260"/>
      <c r="AA1216" s="260"/>
      <c r="AB1216" s="260"/>
      <c r="AC1216" s="260"/>
      <c r="AD1216" s="260"/>
      <c r="AE1216" s="260"/>
      <c r="AF1216" s="260"/>
      <c r="AG1216" s="260"/>
      <c r="AH1216" s="260"/>
      <c r="AI1216" s="260"/>
      <c r="AJ1216" s="260"/>
      <c r="AK1216" s="260"/>
      <c r="AN1216" s="274"/>
      <c r="AO1216" s="273"/>
      <c r="AP1216" s="273"/>
      <c r="AQ1216" s="260"/>
      <c r="AR1216" s="260"/>
      <c r="AS1216" s="260"/>
      <c r="AT1216" s="260"/>
      <c r="AU1216" s="260"/>
      <c r="AV1216" s="260"/>
      <c r="AW1216" s="260"/>
      <c r="AX1216" s="260"/>
      <c r="AY1216" s="260"/>
      <c r="AZ1216" s="260"/>
      <c r="BA1216" s="260"/>
      <c r="BB1216" s="260"/>
      <c r="BC1216" s="260"/>
      <c r="BF1216" s="274"/>
      <c r="BG1216" s="273"/>
      <c r="BH1216" s="273"/>
      <c r="BI1216" s="260"/>
      <c r="BJ1216" s="260"/>
      <c r="BK1216" s="260"/>
      <c r="BL1216" s="260"/>
      <c r="BM1216" s="260"/>
      <c r="BN1216" s="260"/>
      <c r="BO1216" s="260"/>
      <c r="BP1216" s="260"/>
      <c r="BQ1216" s="260"/>
      <c r="BR1216" s="260"/>
      <c r="BS1216" s="260"/>
      <c r="BT1216" s="260"/>
      <c r="BU1216" s="260"/>
      <c r="BX1216" s="274"/>
      <c r="BY1216" s="273"/>
      <c r="BZ1216" s="273"/>
      <c r="CA1216" s="260"/>
      <c r="CB1216" s="260"/>
      <c r="CC1216" s="260"/>
      <c r="CD1216" s="260"/>
      <c r="CE1216" s="260"/>
      <c r="CF1216" s="260"/>
      <c r="CG1216" s="260"/>
      <c r="CH1216" s="260"/>
      <c r="CI1216" s="260"/>
      <c r="CJ1216" s="260"/>
      <c r="CK1216" s="260"/>
      <c r="CL1216" s="260"/>
      <c r="CM1216" s="260"/>
      <c r="CP1216" s="274"/>
      <c r="CQ1216" s="273"/>
      <c r="CR1216" s="273"/>
      <c r="CS1216" s="260"/>
      <c r="CT1216" s="260"/>
      <c r="CU1216" s="260"/>
      <c r="CV1216" s="260"/>
      <c r="CW1216" s="260"/>
      <c r="CX1216" s="260"/>
      <c r="CY1216" s="260"/>
      <c r="CZ1216" s="260"/>
      <c r="DA1216" s="260"/>
      <c r="DB1216" s="260"/>
      <c r="DC1216" s="260"/>
      <c r="DD1216" s="260"/>
      <c r="DE1216" s="260"/>
    </row>
    <row r="1217" spans="1:109" ht="13" outlineLevel="2" x14ac:dyDescent="0.3">
      <c r="A1217" s="258"/>
      <c r="B1217" s="153" t="s">
        <v>348</v>
      </c>
      <c r="C1217" s="274">
        <f>IF(C1216&gt;0,C1215/C1216,0)</f>
        <v>0</v>
      </c>
      <c r="D1217" s="290"/>
      <c r="E1217" s="273"/>
      <c r="F1217" s="260"/>
      <c r="G1217" s="260"/>
      <c r="H1217" s="260"/>
      <c r="I1217" s="260"/>
      <c r="J1217" s="260"/>
      <c r="K1217" s="260"/>
      <c r="L1217" s="260"/>
      <c r="M1217" s="260"/>
      <c r="N1217" s="260"/>
      <c r="O1217" s="260"/>
      <c r="P1217" s="260"/>
      <c r="Q1217" s="260"/>
      <c r="R1217" s="260"/>
      <c r="S1217" s="260"/>
      <c r="V1217" s="274"/>
      <c r="W1217" s="273"/>
      <c r="X1217" s="273"/>
      <c r="Y1217" s="260"/>
      <c r="Z1217" s="260"/>
      <c r="AA1217" s="260"/>
      <c r="AB1217" s="260"/>
      <c r="AC1217" s="260"/>
      <c r="AD1217" s="260"/>
      <c r="AE1217" s="260"/>
      <c r="AF1217" s="260"/>
      <c r="AG1217" s="260"/>
      <c r="AH1217" s="260"/>
      <c r="AI1217" s="260"/>
      <c r="AJ1217" s="260"/>
      <c r="AK1217" s="260"/>
      <c r="AN1217" s="274"/>
      <c r="AO1217" s="273"/>
      <c r="AP1217" s="273"/>
      <c r="AQ1217" s="260"/>
      <c r="AR1217" s="260"/>
      <c r="AS1217" s="260"/>
      <c r="AT1217" s="260"/>
      <c r="AU1217" s="260"/>
      <c r="AV1217" s="260"/>
      <c r="AW1217" s="260"/>
      <c r="AX1217" s="260"/>
      <c r="AY1217" s="260"/>
      <c r="AZ1217" s="260"/>
      <c r="BA1217" s="260"/>
      <c r="BB1217" s="260"/>
      <c r="BC1217" s="260"/>
      <c r="BF1217" s="274"/>
      <c r="BG1217" s="273"/>
      <c r="BH1217" s="273"/>
      <c r="BI1217" s="260"/>
      <c r="BJ1217" s="260"/>
      <c r="BK1217" s="260"/>
      <c r="BL1217" s="260"/>
      <c r="BM1217" s="260"/>
      <c r="BN1217" s="260"/>
      <c r="BO1217" s="260"/>
      <c r="BP1217" s="260"/>
      <c r="BQ1217" s="260"/>
      <c r="BR1217" s="260"/>
      <c r="BS1217" s="260"/>
      <c r="BT1217" s="260"/>
      <c r="BU1217" s="260"/>
      <c r="BX1217" s="274"/>
      <c r="BY1217" s="273"/>
      <c r="BZ1217" s="273"/>
      <c r="CA1217" s="260"/>
      <c r="CB1217" s="260"/>
      <c r="CC1217" s="260"/>
      <c r="CD1217" s="260"/>
      <c r="CE1217" s="260"/>
      <c r="CF1217" s="260"/>
      <c r="CG1217" s="260"/>
      <c r="CH1217" s="260"/>
      <c r="CI1217" s="260"/>
      <c r="CJ1217" s="260"/>
      <c r="CK1217" s="260"/>
      <c r="CL1217" s="260"/>
      <c r="CM1217" s="260"/>
      <c r="CP1217" s="274"/>
      <c r="CQ1217" s="273"/>
      <c r="CR1217" s="273"/>
      <c r="CS1217" s="260"/>
      <c r="CT1217" s="260"/>
      <c r="CU1217" s="260"/>
      <c r="CV1217" s="260"/>
      <c r="CW1217" s="260"/>
      <c r="CX1217" s="260"/>
      <c r="CY1217" s="260"/>
      <c r="CZ1217" s="260"/>
      <c r="DA1217" s="260"/>
      <c r="DB1217" s="260"/>
      <c r="DC1217" s="260"/>
      <c r="DD1217" s="260"/>
      <c r="DE1217" s="260"/>
    </row>
    <row r="1218" spans="1:109" ht="13" outlineLevel="2" x14ac:dyDescent="0.3">
      <c r="A1218" s="258"/>
      <c r="B1218" s="153" t="s">
        <v>349</v>
      </c>
      <c r="C1218" s="276">
        <v>0.03</v>
      </c>
      <c r="D1218" s="273"/>
      <c r="E1218" s="273"/>
      <c r="F1218" s="260"/>
      <c r="G1218" s="260"/>
      <c r="H1218" s="260"/>
      <c r="I1218" s="260"/>
      <c r="J1218" s="260"/>
      <c r="K1218" s="260"/>
      <c r="L1218" s="260"/>
      <c r="M1218" s="260"/>
      <c r="N1218" s="260"/>
      <c r="O1218" s="260"/>
      <c r="P1218" s="260"/>
      <c r="Q1218" s="260"/>
      <c r="R1218" s="260"/>
      <c r="S1218" s="260"/>
      <c r="V1218" s="277"/>
      <c r="W1218" s="273"/>
      <c r="X1218" s="273"/>
      <c r="Y1218" s="260"/>
      <c r="Z1218" s="260"/>
      <c r="AA1218" s="260"/>
      <c r="AB1218" s="260"/>
      <c r="AC1218" s="260"/>
      <c r="AD1218" s="260"/>
      <c r="AE1218" s="260"/>
      <c r="AF1218" s="260"/>
      <c r="AG1218" s="260"/>
      <c r="AH1218" s="260"/>
      <c r="AI1218" s="260"/>
      <c r="AJ1218" s="260"/>
      <c r="AK1218" s="260"/>
      <c r="AN1218" s="277"/>
      <c r="AO1218" s="273"/>
      <c r="AP1218" s="273"/>
      <c r="AQ1218" s="260"/>
      <c r="AR1218" s="260"/>
      <c r="AS1218" s="260"/>
      <c r="AT1218" s="260"/>
      <c r="AU1218" s="260"/>
      <c r="AV1218" s="260"/>
      <c r="AW1218" s="260"/>
      <c r="AX1218" s="260"/>
      <c r="AY1218" s="260"/>
      <c r="AZ1218" s="260"/>
      <c r="BA1218" s="260"/>
      <c r="BB1218" s="260"/>
      <c r="BC1218" s="260"/>
      <c r="BF1218" s="277"/>
      <c r="BG1218" s="273"/>
      <c r="BH1218" s="273"/>
      <c r="BI1218" s="260"/>
      <c r="BJ1218" s="260"/>
      <c r="BK1218" s="260"/>
      <c r="BL1218" s="260"/>
      <c r="BM1218" s="260"/>
      <c r="BN1218" s="260"/>
      <c r="BO1218" s="260"/>
      <c r="BP1218" s="260"/>
      <c r="BQ1218" s="260"/>
      <c r="BR1218" s="260"/>
      <c r="BS1218" s="260"/>
      <c r="BT1218" s="260"/>
      <c r="BU1218" s="260"/>
      <c r="BX1218" s="277"/>
      <c r="BY1218" s="273"/>
      <c r="BZ1218" s="273"/>
      <c r="CA1218" s="260"/>
      <c r="CB1218" s="260"/>
      <c r="CC1218" s="260"/>
      <c r="CD1218" s="260"/>
      <c r="CE1218" s="260"/>
      <c r="CF1218" s="260"/>
      <c r="CG1218" s="260"/>
      <c r="CH1218" s="260"/>
      <c r="CI1218" s="260"/>
      <c r="CJ1218" s="260"/>
      <c r="CK1218" s="260"/>
      <c r="CL1218" s="260"/>
      <c r="CM1218" s="260"/>
      <c r="CP1218" s="277"/>
      <c r="CQ1218" s="273"/>
      <c r="CR1218" s="273"/>
      <c r="CS1218" s="260"/>
      <c r="CT1218" s="260"/>
      <c r="CU1218" s="260"/>
      <c r="CV1218" s="260"/>
      <c r="CW1218" s="260"/>
      <c r="CX1218" s="260"/>
      <c r="CY1218" s="260"/>
      <c r="CZ1218" s="260"/>
      <c r="DA1218" s="260"/>
      <c r="DB1218" s="260"/>
      <c r="DC1218" s="260"/>
      <c r="DD1218" s="260"/>
      <c r="DE1218" s="260"/>
    </row>
    <row r="1219" spans="1:109" ht="13" outlineLevel="2" x14ac:dyDescent="0.3">
      <c r="A1219" s="258"/>
      <c r="B1219" s="153"/>
      <c r="C1219" s="274"/>
      <c r="D1219" s="273"/>
      <c r="E1219" s="153" t="s">
        <v>350</v>
      </c>
      <c r="F1219" s="278">
        <f>C1215</f>
        <v>0</v>
      </c>
      <c r="G1219" s="260">
        <f t="shared" ref="G1219:Q1219" si="409">F1219+F1220-F1221</f>
        <v>0</v>
      </c>
      <c r="H1219" s="260">
        <f t="shared" si="409"/>
        <v>0</v>
      </c>
      <c r="I1219" s="260">
        <f t="shared" si="409"/>
        <v>0</v>
      </c>
      <c r="J1219" s="260">
        <f t="shared" si="409"/>
        <v>0</v>
      </c>
      <c r="K1219" s="260">
        <f t="shared" si="409"/>
        <v>0</v>
      </c>
      <c r="L1219" s="260">
        <f t="shared" si="409"/>
        <v>0</v>
      </c>
      <c r="M1219" s="260">
        <f t="shared" si="409"/>
        <v>0</v>
      </c>
      <c r="N1219" s="260">
        <f t="shared" si="409"/>
        <v>0</v>
      </c>
      <c r="O1219" s="260">
        <f t="shared" si="409"/>
        <v>0</v>
      </c>
      <c r="P1219" s="260">
        <f t="shared" si="409"/>
        <v>0</v>
      </c>
      <c r="Q1219" s="260">
        <f t="shared" si="409"/>
        <v>0</v>
      </c>
      <c r="R1219" s="260"/>
      <c r="S1219" s="240"/>
      <c r="V1219" s="274"/>
      <c r="W1219" s="273"/>
      <c r="X1219" s="273"/>
      <c r="Y1219" s="278">
        <v>8706978</v>
      </c>
      <c r="Z1219" s="260">
        <f t="shared" ref="Z1219:AJ1219" si="410">Y1219+Y1220-Y1221</f>
        <v>8682791.9499999993</v>
      </c>
      <c r="AA1219" s="260">
        <f t="shared" si="410"/>
        <v>8658605.8999999985</v>
      </c>
      <c r="AB1219" s="260">
        <f t="shared" si="410"/>
        <v>8634419.8499999978</v>
      </c>
      <c r="AC1219" s="260">
        <f t="shared" si="410"/>
        <v>8610233.799999997</v>
      </c>
      <c r="AD1219" s="260">
        <f t="shared" si="410"/>
        <v>8586047.7499999963</v>
      </c>
      <c r="AE1219" s="260">
        <f t="shared" si="410"/>
        <v>8561861.6999999955</v>
      </c>
      <c r="AF1219" s="260">
        <f t="shared" si="410"/>
        <v>8537675.6499999948</v>
      </c>
      <c r="AG1219" s="260">
        <f t="shared" si="410"/>
        <v>8513489.599999994</v>
      </c>
      <c r="AH1219" s="260">
        <f t="shared" si="410"/>
        <v>8489303.5499999933</v>
      </c>
      <c r="AI1219" s="260">
        <f t="shared" si="410"/>
        <v>8465117.4999999925</v>
      </c>
      <c r="AJ1219" s="260">
        <f t="shared" si="410"/>
        <v>8440931.4499999918</v>
      </c>
      <c r="AN1219" s="274"/>
      <c r="AO1219" s="273"/>
      <c r="AP1219" s="273"/>
      <c r="AQ1219" s="278">
        <f>AJ1219+AJ1220-AJ1221</f>
        <v>8416745.3999999911</v>
      </c>
      <c r="AR1219" s="260">
        <f t="shared" ref="AR1219:BB1219" si="411">AQ1219+AQ1220-AQ1221</f>
        <v>8392559.3499999903</v>
      </c>
      <c r="AS1219" s="260">
        <f t="shared" si="411"/>
        <v>8368373.2999999905</v>
      </c>
      <c r="AT1219" s="260">
        <f t="shared" si="411"/>
        <v>8344187.2499999907</v>
      </c>
      <c r="AU1219" s="260">
        <f t="shared" si="411"/>
        <v>8320001.1999999909</v>
      </c>
      <c r="AV1219" s="260">
        <f t="shared" si="411"/>
        <v>8295815.1499999911</v>
      </c>
      <c r="AW1219" s="260">
        <f t="shared" si="411"/>
        <v>8271629.0999999912</v>
      </c>
      <c r="AX1219" s="260">
        <f t="shared" si="411"/>
        <v>8247443.0499999914</v>
      </c>
      <c r="AY1219" s="260">
        <f t="shared" si="411"/>
        <v>8223256.9999999916</v>
      </c>
      <c r="AZ1219" s="260">
        <f t="shared" si="411"/>
        <v>8199070.9499999918</v>
      </c>
      <c r="BA1219" s="260">
        <f t="shared" si="411"/>
        <v>8174884.899999992</v>
      </c>
      <c r="BB1219" s="260">
        <f t="shared" si="411"/>
        <v>8150698.8499999922</v>
      </c>
      <c r="BC1219" s="281"/>
      <c r="BF1219" s="274"/>
      <c r="BG1219" s="273"/>
      <c r="BH1219" s="273"/>
      <c r="BI1219" s="278">
        <f>BB1219+BB1220-BB1221</f>
        <v>8126512.7999999924</v>
      </c>
      <c r="BJ1219" s="260">
        <f t="shared" ref="BJ1219:BT1219" si="412">BI1219+BI1220-BI1221</f>
        <v>8102326.7499999925</v>
      </c>
      <c r="BK1219" s="260">
        <f t="shared" si="412"/>
        <v>8078140.6999999927</v>
      </c>
      <c r="BL1219" s="260">
        <f t="shared" si="412"/>
        <v>8053954.6499999929</v>
      </c>
      <c r="BM1219" s="260">
        <f t="shared" si="412"/>
        <v>8029768.5999999931</v>
      </c>
      <c r="BN1219" s="260">
        <f t="shared" si="412"/>
        <v>8005582.5499999933</v>
      </c>
      <c r="BO1219" s="260">
        <f t="shared" si="412"/>
        <v>7981396.4999999935</v>
      </c>
      <c r="BP1219" s="260">
        <f t="shared" si="412"/>
        <v>7957210.4499999937</v>
      </c>
      <c r="BQ1219" s="260">
        <f t="shared" si="412"/>
        <v>7933024.3999999939</v>
      </c>
      <c r="BR1219" s="260">
        <f t="shared" si="412"/>
        <v>7908838.349999994</v>
      </c>
      <c r="BS1219" s="260">
        <f t="shared" si="412"/>
        <v>7884652.2999999942</v>
      </c>
      <c r="BT1219" s="260">
        <f t="shared" si="412"/>
        <v>7860466.2499999944</v>
      </c>
      <c r="BX1219" s="274"/>
      <c r="BY1219" s="273"/>
      <c r="BZ1219" s="273"/>
      <c r="CA1219" s="278">
        <f>BT1219+BT1220-BT1221</f>
        <v>7836280.1999999946</v>
      </c>
      <c r="CB1219" s="260">
        <f t="shared" ref="CB1219:CL1219" si="413">CA1219+CA1220-CA1221</f>
        <v>7812094.1499999948</v>
      </c>
      <c r="CC1219" s="260">
        <f t="shared" si="413"/>
        <v>7787908.099999995</v>
      </c>
      <c r="CD1219" s="260">
        <f t="shared" si="413"/>
        <v>7763722.0499999952</v>
      </c>
      <c r="CE1219" s="260">
        <f t="shared" si="413"/>
        <v>7739535.9999999953</v>
      </c>
      <c r="CF1219" s="260">
        <f t="shared" si="413"/>
        <v>7715349.9499999955</v>
      </c>
      <c r="CG1219" s="260">
        <f t="shared" si="413"/>
        <v>7691163.8999999957</v>
      </c>
      <c r="CH1219" s="260">
        <f t="shared" si="413"/>
        <v>7666977.8499999959</v>
      </c>
      <c r="CI1219" s="260">
        <f t="shared" si="413"/>
        <v>7642791.7999999961</v>
      </c>
      <c r="CJ1219" s="260">
        <f t="shared" si="413"/>
        <v>7618605.7499999963</v>
      </c>
      <c r="CK1219" s="260">
        <f t="shared" si="413"/>
        <v>7594419.6999999965</v>
      </c>
      <c r="CL1219" s="260">
        <f t="shared" si="413"/>
        <v>7570233.6499999966</v>
      </c>
      <c r="CP1219" s="274"/>
      <c r="CQ1219" s="273"/>
      <c r="CR1219" s="273"/>
      <c r="CS1219" s="278">
        <f>CL1219+CL1220-CL1221</f>
        <v>7546047.5999999968</v>
      </c>
      <c r="CT1219" s="260">
        <f t="shared" ref="CT1219:DD1219" si="414">CS1219+CS1220-CS1221</f>
        <v>7546047.5999999968</v>
      </c>
      <c r="CU1219" s="260">
        <f t="shared" si="414"/>
        <v>7546047.5999999968</v>
      </c>
      <c r="CV1219" s="260">
        <f t="shared" si="414"/>
        <v>7546047.5999999968</v>
      </c>
      <c r="CW1219" s="260">
        <f t="shared" si="414"/>
        <v>7546047.5999999968</v>
      </c>
      <c r="CX1219" s="260">
        <f t="shared" si="414"/>
        <v>7546047.5999999968</v>
      </c>
      <c r="CY1219" s="260">
        <f t="shared" si="414"/>
        <v>7546047.5999999968</v>
      </c>
      <c r="CZ1219" s="260">
        <f t="shared" si="414"/>
        <v>7546047.5999999968</v>
      </c>
      <c r="DA1219" s="260">
        <f t="shared" si="414"/>
        <v>7546047.5999999968</v>
      </c>
      <c r="DB1219" s="260">
        <f t="shared" si="414"/>
        <v>7546047.5999999968</v>
      </c>
      <c r="DC1219" s="260">
        <f t="shared" si="414"/>
        <v>7546047.5999999968</v>
      </c>
      <c r="DD1219" s="260">
        <f t="shared" si="414"/>
        <v>7546047.5999999968</v>
      </c>
    </row>
    <row r="1220" spans="1:109" ht="13" outlineLevel="2" x14ac:dyDescent="0.3">
      <c r="A1220" s="258"/>
      <c r="B1220" s="153"/>
      <c r="C1220" s="274"/>
      <c r="D1220" s="273"/>
      <c r="E1220" s="153" t="s">
        <v>351</v>
      </c>
      <c r="F1220" s="279">
        <v>0</v>
      </c>
      <c r="G1220" s="279">
        <v>0</v>
      </c>
      <c r="H1220" s="279">
        <v>0</v>
      </c>
      <c r="I1220" s="279">
        <v>0</v>
      </c>
      <c r="J1220" s="279">
        <v>0</v>
      </c>
      <c r="K1220" s="279">
        <v>0</v>
      </c>
      <c r="L1220" s="279">
        <v>0</v>
      </c>
      <c r="M1220" s="279">
        <v>0</v>
      </c>
      <c r="N1220" s="279">
        <v>0</v>
      </c>
      <c r="O1220" s="279">
        <v>0</v>
      </c>
      <c r="P1220" s="279">
        <v>0</v>
      </c>
      <c r="Q1220" s="279">
        <v>0</v>
      </c>
      <c r="R1220" s="260"/>
      <c r="S1220" s="280">
        <f>SUM(F1220:Q1220)</f>
        <v>0</v>
      </c>
      <c r="V1220" s="274"/>
      <c r="W1220" s="273"/>
      <c r="X1220" s="273"/>
      <c r="Y1220" s="279">
        <v>0</v>
      </c>
      <c r="Z1220" s="279">
        <v>0</v>
      </c>
      <c r="AA1220" s="279">
        <v>0</v>
      </c>
      <c r="AB1220" s="279">
        <v>0</v>
      </c>
      <c r="AC1220" s="279">
        <v>0</v>
      </c>
      <c r="AD1220" s="279">
        <v>0</v>
      </c>
      <c r="AE1220" s="279">
        <v>0</v>
      </c>
      <c r="AF1220" s="279">
        <v>0</v>
      </c>
      <c r="AG1220" s="279">
        <v>0</v>
      </c>
      <c r="AH1220" s="279">
        <v>0</v>
      </c>
      <c r="AI1220" s="279">
        <v>0</v>
      </c>
      <c r="AJ1220" s="279">
        <v>0</v>
      </c>
      <c r="AK1220" s="281">
        <f>SUM(Y1220:AJ1220)</f>
        <v>0</v>
      </c>
      <c r="AN1220" s="274"/>
      <c r="AO1220" s="273"/>
      <c r="AP1220" s="273"/>
      <c r="AQ1220" s="279">
        <v>0</v>
      </c>
      <c r="AR1220" s="279">
        <v>0</v>
      </c>
      <c r="AS1220" s="279">
        <v>0</v>
      </c>
      <c r="AT1220" s="279">
        <v>0</v>
      </c>
      <c r="AU1220" s="279">
        <v>0</v>
      </c>
      <c r="AV1220" s="279">
        <v>0</v>
      </c>
      <c r="AW1220" s="279">
        <v>0</v>
      </c>
      <c r="AX1220" s="279">
        <v>0</v>
      </c>
      <c r="AY1220" s="279">
        <v>0</v>
      </c>
      <c r="AZ1220" s="279">
        <v>0</v>
      </c>
      <c r="BA1220" s="279">
        <v>0</v>
      </c>
      <c r="BB1220" s="279">
        <v>0</v>
      </c>
      <c r="BC1220" s="281">
        <f>SUM(AQ1220:BB1220)</f>
        <v>0</v>
      </c>
      <c r="BF1220" s="274"/>
      <c r="BG1220" s="273"/>
      <c r="BH1220" s="273"/>
      <c r="BI1220" s="279">
        <v>0</v>
      </c>
      <c r="BJ1220" s="279">
        <v>0</v>
      </c>
      <c r="BK1220" s="279">
        <v>0</v>
      </c>
      <c r="BL1220" s="279">
        <v>0</v>
      </c>
      <c r="BM1220" s="279">
        <v>0</v>
      </c>
      <c r="BN1220" s="279">
        <v>0</v>
      </c>
      <c r="BO1220" s="279">
        <v>0</v>
      </c>
      <c r="BP1220" s="279">
        <v>0</v>
      </c>
      <c r="BQ1220" s="279">
        <v>0</v>
      </c>
      <c r="BR1220" s="279">
        <v>0</v>
      </c>
      <c r="BS1220" s="279">
        <v>0</v>
      </c>
      <c r="BT1220" s="279">
        <v>0</v>
      </c>
      <c r="BU1220" s="281">
        <f>SUM(BI1220:BT1220)</f>
        <v>0</v>
      </c>
      <c r="BX1220" s="274"/>
      <c r="BY1220" s="273"/>
      <c r="BZ1220" s="273"/>
      <c r="CA1220" s="279">
        <v>0</v>
      </c>
      <c r="CB1220" s="279">
        <v>0</v>
      </c>
      <c r="CC1220" s="279">
        <v>0</v>
      </c>
      <c r="CD1220" s="279">
        <v>0</v>
      </c>
      <c r="CE1220" s="279">
        <v>0</v>
      </c>
      <c r="CF1220" s="279">
        <v>0</v>
      </c>
      <c r="CG1220" s="279">
        <v>0</v>
      </c>
      <c r="CH1220" s="279">
        <v>0</v>
      </c>
      <c r="CI1220" s="279">
        <v>0</v>
      </c>
      <c r="CJ1220" s="279">
        <v>0</v>
      </c>
      <c r="CK1220" s="279">
        <v>0</v>
      </c>
      <c r="CL1220" s="279">
        <v>0</v>
      </c>
      <c r="CM1220" s="281">
        <f>SUM(CA1220:CL1220)</f>
        <v>0</v>
      </c>
      <c r="CP1220" s="274"/>
      <c r="CQ1220" s="273"/>
      <c r="CR1220" s="273"/>
      <c r="CS1220" s="279">
        <v>0</v>
      </c>
      <c r="CT1220" s="279">
        <v>0</v>
      </c>
      <c r="CU1220" s="279">
        <v>0</v>
      </c>
      <c r="CV1220" s="279">
        <v>0</v>
      </c>
      <c r="CW1220" s="279">
        <v>0</v>
      </c>
      <c r="CX1220" s="279">
        <v>0</v>
      </c>
      <c r="CY1220" s="279">
        <v>0</v>
      </c>
      <c r="CZ1220" s="279">
        <v>0</v>
      </c>
      <c r="DA1220" s="279">
        <v>0</v>
      </c>
      <c r="DB1220" s="279">
        <v>0</v>
      </c>
      <c r="DC1220" s="279">
        <v>0</v>
      </c>
      <c r="DD1220" s="279">
        <v>0</v>
      </c>
      <c r="DE1220" s="281">
        <f>SUM(CS1220:DD1220)</f>
        <v>0</v>
      </c>
    </row>
    <row r="1221" spans="1:109" ht="13" outlineLevel="2" x14ac:dyDescent="0.3">
      <c r="A1221" s="258"/>
      <c r="B1221" s="153"/>
      <c r="C1221" s="274"/>
      <c r="D1221" s="273"/>
      <c r="E1221" s="153" t="s">
        <v>352</v>
      </c>
      <c r="F1221" s="279">
        <v>0</v>
      </c>
      <c r="G1221" s="279">
        <v>0</v>
      </c>
      <c r="H1221" s="279">
        <v>0</v>
      </c>
      <c r="I1221" s="279">
        <v>0</v>
      </c>
      <c r="J1221" s="279">
        <v>0</v>
      </c>
      <c r="K1221" s="279">
        <v>0</v>
      </c>
      <c r="L1221" s="279">
        <v>0</v>
      </c>
      <c r="M1221" s="279">
        <v>0</v>
      </c>
      <c r="N1221" s="279">
        <v>0</v>
      </c>
      <c r="O1221" s="279">
        <v>0</v>
      </c>
      <c r="P1221" s="279">
        <v>0</v>
      </c>
      <c r="Q1221" s="279">
        <v>0</v>
      </c>
      <c r="R1221" s="260"/>
      <c r="S1221" s="280">
        <f>SUM(F1221:Q1221)</f>
        <v>0</v>
      </c>
      <c r="V1221" s="274"/>
      <c r="W1221" s="273"/>
      <c r="X1221" s="273"/>
      <c r="Y1221" s="279">
        <v>24186.05</v>
      </c>
      <c r="Z1221" s="279">
        <v>24186.05</v>
      </c>
      <c r="AA1221" s="279">
        <v>24186.05</v>
      </c>
      <c r="AB1221" s="279">
        <v>24186.05</v>
      </c>
      <c r="AC1221" s="279">
        <v>24186.05</v>
      </c>
      <c r="AD1221" s="279">
        <v>24186.05</v>
      </c>
      <c r="AE1221" s="279">
        <v>24186.05</v>
      </c>
      <c r="AF1221" s="279">
        <v>24186.05</v>
      </c>
      <c r="AG1221" s="279">
        <v>24186.05</v>
      </c>
      <c r="AH1221" s="279">
        <v>24186.05</v>
      </c>
      <c r="AI1221" s="279">
        <v>24186.05</v>
      </c>
      <c r="AJ1221" s="279">
        <v>24186.05</v>
      </c>
      <c r="AK1221" s="281">
        <f>SUM(Y1221:AJ1221)</f>
        <v>290232.59999999992</v>
      </c>
      <c r="AN1221" s="274"/>
      <c r="AO1221" s="273"/>
      <c r="AP1221" s="273"/>
      <c r="AQ1221" s="279">
        <v>24186.05</v>
      </c>
      <c r="AR1221" s="279">
        <v>24186.05</v>
      </c>
      <c r="AS1221" s="279">
        <v>24186.05</v>
      </c>
      <c r="AT1221" s="279">
        <v>24186.05</v>
      </c>
      <c r="AU1221" s="279">
        <v>24186.05</v>
      </c>
      <c r="AV1221" s="279">
        <v>24186.05</v>
      </c>
      <c r="AW1221" s="279">
        <v>24186.05</v>
      </c>
      <c r="AX1221" s="279">
        <v>24186.05</v>
      </c>
      <c r="AY1221" s="279">
        <v>24186.05</v>
      </c>
      <c r="AZ1221" s="279">
        <v>24186.05</v>
      </c>
      <c r="BA1221" s="279">
        <v>24186.05</v>
      </c>
      <c r="BB1221" s="279">
        <v>24186.05</v>
      </c>
      <c r="BC1221" s="281">
        <f>SUM(AQ1221:BB1221)</f>
        <v>290232.59999999992</v>
      </c>
      <c r="BF1221" s="274"/>
      <c r="BG1221" s="273"/>
      <c r="BH1221" s="273"/>
      <c r="BI1221" s="279">
        <v>24186.05</v>
      </c>
      <c r="BJ1221" s="279">
        <v>24186.05</v>
      </c>
      <c r="BK1221" s="279">
        <v>24186.05</v>
      </c>
      <c r="BL1221" s="279">
        <v>24186.05</v>
      </c>
      <c r="BM1221" s="279">
        <v>24186.05</v>
      </c>
      <c r="BN1221" s="279">
        <v>24186.05</v>
      </c>
      <c r="BO1221" s="279">
        <v>24186.05</v>
      </c>
      <c r="BP1221" s="279">
        <v>24186.05</v>
      </c>
      <c r="BQ1221" s="279">
        <v>24186.05</v>
      </c>
      <c r="BR1221" s="279">
        <v>24186.05</v>
      </c>
      <c r="BS1221" s="279">
        <v>24186.05</v>
      </c>
      <c r="BT1221" s="279">
        <v>24186.05</v>
      </c>
      <c r="BU1221" s="281">
        <f>SUM(BI1221:BT1221)</f>
        <v>290232.59999999992</v>
      </c>
      <c r="BX1221" s="274"/>
      <c r="BY1221" s="273"/>
      <c r="BZ1221" s="273"/>
      <c r="CA1221" s="279">
        <v>24186.05</v>
      </c>
      <c r="CB1221" s="279">
        <v>24186.05</v>
      </c>
      <c r="CC1221" s="279">
        <v>24186.05</v>
      </c>
      <c r="CD1221" s="279">
        <v>24186.05</v>
      </c>
      <c r="CE1221" s="279">
        <v>24186.05</v>
      </c>
      <c r="CF1221" s="279">
        <v>24186.05</v>
      </c>
      <c r="CG1221" s="279">
        <v>24186.05</v>
      </c>
      <c r="CH1221" s="279">
        <v>24186.05</v>
      </c>
      <c r="CI1221" s="279">
        <v>24186.05</v>
      </c>
      <c r="CJ1221" s="279">
        <v>24186.05</v>
      </c>
      <c r="CK1221" s="279">
        <v>24186.05</v>
      </c>
      <c r="CL1221" s="279">
        <v>24186.05</v>
      </c>
      <c r="CM1221" s="281">
        <f>SUM(CA1221:CL1221)</f>
        <v>290232.59999999992</v>
      </c>
      <c r="CP1221" s="274"/>
      <c r="CQ1221" s="273"/>
      <c r="CR1221" s="273"/>
      <c r="CS1221" s="279">
        <v>0</v>
      </c>
      <c r="CT1221" s="279">
        <v>0</v>
      </c>
      <c r="CU1221" s="279">
        <v>0</v>
      </c>
      <c r="CV1221" s="279">
        <v>0</v>
      </c>
      <c r="CW1221" s="279">
        <v>0</v>
      </c>
      <c r="CX1221" s="279">
        <v>0</v>
      </c>
      <c r="CY1221" s="279">
        <v>0</v>
      </c>
      <c r="CZ1221" s="279">
        <v>0</v>
      </c>
      <c r="DA1221" s="279">
        <v>0</v>
      </c>
      <c r="DB1221" s="279">
        <v>0</v>
      </c>
      <c r="DC1221" s="279">
        <v>0</v>
      </c>
      <c r="DD1221" s="279">
        <v>0</v>
      </c>
      <c r="DE1221" s="281">
        <f>SUM(CS1221:DD1221)</f>
        <v>0</v>
      </c>
    </row>
    <row r="1222" spans="1:109" ht="13" outlineLevel="2" x14ac:dyDescent="0.3">
      <c r="A1222" s="258"/>
      <c r="B1222" s="153"/>
      <c r="C1222" s="274"/>
      <c r="D1222" s="273"/>
      <c r="E1222" s="153" t="s">
        <v>353</v>
      </c>
      <c r="F1222" s="282">
        <f>+(F1219*'CASH FLOW-MSA-SA'!$C1218)/360*31</f>
        <v>0</v>
      </c>
      <c r="G1222" s="282">
        <f>+(G1219*'CASH FLOW-MSA-SA'!$C1218)/360*31</f>
        <v>0</v>
      </c>
      <c r="H1222" s="282">
        <f>+(H1219*'CASH FLOW-MSA-SA'!$C1218)/360*31</f>
        <v>0</v>
      </c>
      <c r="I1222" s="282">
        <f>+(I1219*'CASH FLOW-MSA-SA'!$C1218)/360*31</f>
        <v>0</v>
      </c>
      <c r="J1222" s="282">
        <f>+(J1219*'CASH FLOW-MSA-SA'!$C1218)/360*31</f>
        <v>0</v>
      </c>
      <c r="K1222" s="282">
        <f>+(K1219*'CASH FLOW-MSA-SA'!$C1218)/360*31</f>
        <v>0</v>
      </c>
      <c r="L1222" s="282">
        <f>+(L1219*'CASH FLOW-MSA-SA'!$C1218)/360*31</f>
        <v>0</v>
      </c>
      <c r="M1222" s="282">
        <f>+(M1219*'CASH FLOW-MSA-SA'!$C1218)/360*31</f>
        <v>0</v>
      </c>
      <c r="N1222" s="282">
        <f>+(N1219*'CASH FLOW-MSA-SA'!$C1218)/360*31</f>
        <v>0</v>
      </c>
      <c r="O1222" s="282">
        <f>+(O1219*'CASH FLOW-MSA-SA'!$C1218)/360*31</f>
        <v>0</v>
      </c>
      <c r="P1222" s="282">
        <f>+(P1219*'CASH FLOW-MSA-SA'!$C1218)/360*31</f>
        <v>0</v>
      </c>
      <c r="Q1222" s="282">
        <f>+(Q1219*'CASH FLOW-MSA-SA'!$C1218)/360*31</f>
        <v>0</v>
      </c>
      <c r="R1222" s="260"/>
      <c r="S1222" s="282">
        <f>SUM(F1222:Q1222)</f>
        <v>0</v>
      </c>
      <c r="V1222" s="274"/>
      <c r="W1222" s="273"/>
      <c r="X1222" s="273"/>
      <c r="Y1222" s="282">
        <f>+(Y1219*'CASH FLOW-MSA-SA'!$C1218)/360*31</f>
        <v>22493.0265</v>
      </c>
      <c r="Z1222" s="282">
        <f>+(Z1219*'CASH FLOW-MSA-SA'!$C1218)/360*31</f>
        <v>22430.545870833328</v>
      </c>
      <c r="AA1222" s="282">
        <f>+(AA1219*'CASH FLOW-MSA-SA'!$C1218)/360*31</f>
        <v>22368.065241666663</v>
      </c>
      <c r="AB1222" s="282">
        <f>+(AB1219*'CASH FLOW-MSA-SA'!$C1218)/360*31</f>
        <v>22305.584612499995</v>
      </c>
      <c r="AC1222" s="282">
        <f>+(AC1219*'CASH FLOW-MSA-SA'!$C1218)/360*31</f>
        <v>22243.103983333323</v>
      </c>
      <c r="AD1222" s="282">
        <f>+(AD1219*'CASH FLOW-MSA-SA'!$C1218)/360*31</f>
        <v>22180.623354166655</v>
      </c>
      <c r="AE1222" s="282">
        <f>+(AE1219*'CASH FLOW-MSA-SA'!$C1218)/360*31</f>
        <v>22118.142724999987</v>
      </c>
      <c r="AF1222" s="282">
        <f>+(AF1219*'CASH FLOW-MSA-SA'!$C1218)/360*31</f>
        <v>22055.662095833319</v>
      </c>
      <c r="AG1222" s="282">
        <f>+(AG1219*'CASH FLOW-MSA-SA'!$C1218)/360*31</f>
        <v>21993.181466666651</v>
      </c>
      <c r="AH1222" s="282">
        <f>+(AH1219*'CASH FLOW-MSA-SA'!$C1218)/360*31</f>
        <v>21930.700837499979</v>
      </c>
      <c r="AI1222" s="282">
        <f>+(AI1219*'CASH FLOW-MSA-SA'!$C1218)/360*31</f>
        <v>21868.220208333314</v>
      </c>
      <c r="AJ1222" s="282">
        <f>+(AJ1219*'CASH FLOW-MSA-SA'!$C1218)/360*31</f>
        <v>21805.739579166642</v>
      </c>
      <c r="AK1222" s="282">
        <f>SUM(Y1222:AJ1222)</f>
        <v>265792.59647499985</v>
      </c>
      <c r="AN1222" s="274"/>
      <c r="AO1222" s="273"/>
      <c r="AP1222" s="273"/>
      <c r="AQ1222" s="282">
        <f>+(AQ1219*'CASH FLOW-MSA-SA'!$C1218)/360*31</f>
        <v>21743.258949999978</v>
      </c>
      <c r="AR1222" s="282">
        <f>+(AR1219*'CASH FLOW-MSA-SA'!$C1218)/360*31</f>
        <v>21680.778320833306</v>
      </c>
      <c r="AS1222" s="282">
        <f>+(AS1219*'CASH FLOW-MSA-SA'!$C1218)/360*31</f>
        <v>21618.297691666641</v>
      </c>
      <c r="AT1222" s="282">
        <f>+(AT1219*'CASH FLOW-MSA-SA'!$C1218)/360*31</f>
        <v>21555.817062499973</v>
      </c>
      <c r="AU1222" s="282">
        <f>+(AU1219*'CASH FLOW-MSA-SA'!$C1218)/360*31</f>
        <v>21493.336433333308</v>
      </c>
      <c r="AV1222" s="282">
        <f>+(AV1219*'CASH FLOW-MSA-SA'!$C1218)/360*31</f>
        <v>21430.85580416664</v>
      </c>
      <c r="AW1222" s="282">
        <f>+(AW1219*'CASH FLOW-MSA-SA'!$C1218)/360*31</f>
        <v>21368.375174999979</v>
      </c>
      <c r="AX1222" s="282">
        <f>+(AX1219*'CASH FLOW-MSA-SA'!$C1218)/360*31</f>
        <v>21305.894545833311</v>
      </c>
      <c r="AY1222" s="282">
        <f>+(AY1219*'CASH FLOW-MSA-SA'!$C1218)/360*31</f>
        <v>21243.413916666643</v>
      </c>
      <c r="AZ1222" s="282">
        <f>+(AZ1219*'CASH FLOW-MSA-SA'!$C1218)/360*31</f>
        <v>21180.933287499978</v>
      </c>
      <c r="BA1222" s="282">
        <f>+(BA1219*'CASH FLOW-MSA-SA'!$C1218)/360*31</f>
        <v>21118.452658333314</v>
      </c>
      <c r="BB1222" s="282">
        <f>+(BB1219*'CASH FLOW-MSA-SA'!$C1218)/360*31</f>
        <v>21055.972029166645</v>
      </c>
      <c r="BC1222" s="282">
        <f>SUM(AQ1222:BB1222)</f>
        <v>256795.38587499972</v>
      </c>
      <c r="BF1222" s="274"/>
      <c r="BG1222" s="273"/>
      <c r="BH1222" s="273"/>
      <c r="BI1222" s="282">
        <f>+(BI1219*'CASH FLOW-MSA-SA'!$C1218)/360*31</f>
        <v>20993.491399999977</v>
      </c>
      <c r="BJ1222" s="282">
        <f>+(BJ1219*'CASH FLOW-MSA-SA'!$C1218)/360*31</f>
        <v>20931.010770833313</v>
      </c>
      <c r="BK1222" s="282">
        <f>+(BK1219*'CASH FLOW-MSA-SA'!$C1218)/360*31</f>
        <v>20868.530141666652</v>
      </c>
      <c r="BL1222" s="282">
        <f>+(BL1219*'CASH FLOW-MSA-SA'!$C1218)/360*31</f>
        <v>20806.049512499983</v>
      </c>
      <c r="BM1222" s="282">
        <f>+(BM1219*'CASH FLOW-MSA-SA'!$C1218)/360*31</f>
        <v>20743.568883333315</v>
      </c>
      <c r="BN1222" s="282">
        <f>+(BN1219*'CASH FLOW-MSA-SA'!$C1218)/360*31</f>
        <v>20681.088254166647</v>
      </c>
      <c r="BO1222" s="282">
        <f>+(BO1219*'CASH FLOW-MSA-SA'!$C1218)/360*31</f>
        <v>20618.607624999982</v>
      </c>
      <c r="BP1222" s="282">
        <f>+(BP1219*'CASH FLOW-MSA-SA'!$C1218)/360*31</f>
        <v>20556.126995833318</v>
      </c>
      <c r="BQ1222" s="282">
        <f>+(BQ1219*'CASH FLOW-MSA-SA'!$C1218)/360*31</f>
        <v>20493.64636666665</v>
      </c>
      <c r="BR1222" s="282">
        <f>+(BR1219*'CASH FLOW-MSA-SA'!$C1218)/360*31</f>
        <v>20431.165737499981</v>
      </c>
      <c r="BS1222" s="282">
        <f>+(BS1219*'CASH FLOW-MSA-SA'!$C1218)/360*31</f>
        <v>20368.685108333317</v>
      </c>
      <c r="BT1222" s="282">
        <f>+(BT1219*'CASH FLOW-MSA-SA'!$C1218)/360*31</f>
        <v>20306.204479166652</v>
      </c>
      <c r="BU1222" s="282">
        <f>SUM(BI1222:BT1222)</f>
        <v>247798.17527499981</v>
      </c>
      <c r="BX1222" s="274"/>
      <c r="BY1222" s="273"/>
      <c r="BZ1222" s="273"/>
      <c r="CA1222" s="282">
        <f>+(CA1219*'CASH FLOW-MSA-SA'!$C1218)/360*31</f>
        <v>20243.723849999988</v>
      </c>
      <c r="CB1222" s="282">
        <f>+(CB1219*'CASH FLOW-MSA-SA'!$C1218)/360*31</f>
        <v>20181.243220833319</v>
      </c>
      <c r="CC1222" s="282">
        <f>+(CC1219*'CASH FLOW-MSA-SA'!$C1218)/360*31</f>
        <v>20118.762591666651</v>
      </c>
      <c r="CD1222" s="282">
        <f>+(CD1219*'CASH FLOW-MSA-SA'!$C1218)/360*31</f>
        <v>20056.281962499987</v>
      </c>
      <c r="CE1222" s="282">
        <f>+(CE1219*'CASH FLOW-MSA-SA'!$C1218)/360*31</f>
        <v>19993.801333333318</v>
      </c>
      <c r="CF1222" s="282">
        <f>+(CF1219*'CASH FLOW-MSA-SA'!$C1218)/360*31</f>
        <v>19931.320704166654</v>
      </c>
      <c r="CG1222" s="282">
        <f>+(CG1219*'CASH FLOW-MSA-SA'!$C1218)/360*31</f>
        <v>19868.840074999986</v>
      </c>
      <c r="CH1222" s="282">
        <f>+(CH1219*'CASH FLOW-MSA-SA'!$C1218)/360*31</f>
        <v>19806.359445833325</v>
      </c>
      <c r="CI1222" s="282">
        <f>+(CI1219*'CASH FLOW-MSA-SA'!$C1218)/360*31</f>
        <v>19743.878816666656</v>
      </c>
      <c r="CJ1222" s="282">
        <f>+(CJ1219*'CASH FLOW-MSA-SA'!$C1218)/360*31</f>
        <v>19681.398187499988</v>
      </c>
      <c r="CK1222" s="282">
        <f>+(CK1219*'CASH FLOW-MSA-SA'!$C1218)/360*31</f>
        <v>19618.917558333324</v>
      </c>
      <c r="CL1222" s="282">
        <f>+(CL1219*'CASH FLOW-MSA-SA'!$C1218)/360*31</f>
        <v>19556.436929166659</v>
      </c>
      <c r="CM1222" s="282">
        <f>SUM(CA1222:CL1222)</f>
        <v>238800.96467499985</v>
      </c>
      <c r="CP1222" s="274"/>
      <c r="CQ1222" s="273"/>
      <c r="CR1222" s="273"/>
      <c r="CS1222" s="282">
        <f>+(CS1219*'CASH FLOW-MSA-SA'!$C1218)/360*31</f>
        <v>19493.956299999991</v>
      </c>
      <c r="CT1222" s="282">
        <f>+(CT1219*'CASH FLOW-MSA-SA'!$C1218)/360*31</f>
        <v>19493.956299999991</v>
      </c>
      <c r="CU1222" s="282">
        <f>+(CU1219*'CASH FLOW-MSA-SA'!$C1218)/360*31</f>
        <v>19493.956299999991</v>
      </c>
      <c r="CV1222" s="282">
        <f>+(CV1219*'CASH FLOW-MSA-SA'!$C1218)/360*31</f>
        <v>19493.956299999991</v>
      </c>
      <c r="CW1222" s="282">
        <f>+(CW1219*'CASH FLOW-MSA-SA'!$C1218)/360*31</f>
        <v>19493.956299999991</v>
      </c>
      <c r="CX1222" s="282">
        <f>+(CX1219*'CASH FLOW-MSA-SA'!$C1218)/360*31</f>
        <v>19493.956299999991</v>
      </c>
      <c r="CY1222" s="282">
        <f>+(CY1219*'CASH FLOW-MSA-SA'!$C1218)/360*31</f>
        <v>19493.956299999991</v>
      </c>
      <c r="CZ1222" s="282">
        <f>+(CZ1219*'CASH FLOW-MSA-SA'!$C1218)/360*31</f>
        <v>19493.956299999991</v>
      </c>
      <c r="DA1222" s="282">
        <f>+(DA1219*'CASH FLOW-MSA-SA'!$C1218)/360*31</f>
        <v>19493.956299999991</v>
      </c>
      <c r="DB1222" s="282">
        <f>+(DB1219*'CASH FLOW-MSA-SA'!$C1218)/360*31</f>
        <v>19493.956299999991</v>
      </c>
      <c r="DC1222" s="282">
        <f>+(DC1219*'CASH FLOW-MSA-SA'!$C1218)/360*31</f>
        <v>19493.956299999991</v>
      </c>
      <c r="DD1222" s="282">
        <f>+(DD1219*'CASH FLOW-MSA-SA'!$C1218)/360*31</f>
        <v>19493.956299999991</v>
      </c>
      <c r="DE1222" s="282">
        <f>SUM(CS1222:DD1222)</f>
        <v>233927.47559999989</v>
      </c>
    </row>
    <row r="1223" spans="1:109" ht="13" outlineLevel="1" x14ac:dyDescent="0.3">
      <c r="A1223" s="258"/>
      <c r="B1223" s="291"/>
      <c r="C1223" s="274"/>
      <c r="D1223" s="273"/>
      <c r="E1223" s="273"/>
      <c r="F1223" s="282"/>
      <c r="G1223" s="282"/>
      <c r="H1223" s="282"/>
      <c r="I1223" s="282"/>
      <c r="J1223" s="282"/>
      <c r="K1223" s="282"/>
      <c r="L1223" s="282"/>
      <c r="M1223" s="282"/>
      <c r="N1223" s="282"/>
      <c r="O1223" s="282"/>
      <c r="P1223" s="282"/>
      <c r="Q1223" s="282"/>
      <c r="R1223" s="260"/>
      <c r="S1223" s="282"/>
      <c r="V1223" s="274"/>
      <c r="W1223" s="273"/>
      <c r="X1223" s="273"/>
      <c r="Y1223" s="282"/>
      <c r="Z1223" s="282"/>
      <c r="AA1223" s="282"/>
      <c r="AB1223" s="282"/>
      <c r="AC1223" s="282"/>
      <c r="AD1223" s="282"/>
      <c r="AE1223" s="282"/>
      <c r="AF1223" s="282"/>
      <c r="AG1223" s="282"/>
      <c r="AH1223" s="282"/>
      <c r="AI1223" s="282"/>
      <c r="AJ1223" s="282"/>
      <c r="AK1223" s="282"/>
      <c r="AN1223" s="274"/>
      <c r="AO1223" s="273"/>
      <c r="AP1223" s="273"/>
      <c r="AQ1223" s="282"/>
      <c r="AR1223" s="282"/>
      <c r="AS1223" s="282"/>
      <c r="AT1223" s="282"/>
      <c r="AU1223" s="282"/>
      <c r="AV1223" s="282"/>
      <c r="AW1223" s="282"/>
      <c r="AX1223" s="282"/>
      <c r="AY1223" s="282"/>
      <c r="AZ1223" s="282"/>
      <c r="BA1223" s="282"/>
      <c r="BB1223" s="282"/>
      <c r="BC1223" s="282"/>
      <c r="BF1223" s="274"/>
      <c r="BG1223" s="273"/>
      <c r="BH1223" s="273"/>
      <c r="BI1223" s="282"/>
      <c r="BJ1223" s="282"/>
      <c r="BK1223" s="282"/>
      <c r="BL1223" s="282"/>
      <c r="BM1223" s="282"/>
      <c r="BN1223" s="282"/>
      <c r="BO1223" s="282"/>
      <c r="BP1223" s="282"/>
      <c r="BQ1223" s="282"/>
      <c r="BR1223" s="282"/>
      <c r="BS1223" s="282"/>
      <c r="BT1223" s="282"/>
      <c r="BU1223" s="282"/>
      <c r="BX1223" s="274"/>
      <c r="BY1223" s="273"/>
      <c r="BZ1223" s="273"/>
      <c r="CA1223" s="282"/>
      <c r="CB1223" s="282"/>
      <c r="CC1223" s="282"/>
      <c r="CD1223" s="282"/>
      <c r="CE1223" s="282"/>
      <c r="CF1223" s="282"/>
      <c r="CG1223" s="282"/>
      <c r="CH1223" s="282"/>
      <c r="CI1223" s="282"/>
      <c r="CJ1223" s="282"/>
      <c r="CK1223" s="282"/>
      <c r="CL1223" s="282"/>
      <c r="CM1223" s="282"/>
      <c r="CP1223" s="274"/>
      <c r="CQ1223" s="273"/>
      <c r="CR1223" s="273"/>
      <c r="CS1223" s="282"/>
      <c r="CT1223" s="282"/>
      <c r="CU1223" s="282"/>
      <c r="CV1223" s="282"/>
      <c r="CW1223" s="282"/>
      <c r="CX1223" s="282"/>
      <c r="CY1223" s="282"/>
      <c r="CZ1223" s="282"/>
      <c r="DA1223" s="282"/>
      <c r="DB1223" s="282"/>
      <c r="DC1223" s="282"/>
      <c r="DD1223" s="282"/>
      <c r="DE1223" s="282"/>
    </row>
    <row r="1224" spans="1:109" ht="13" outlineLevel="1" x14ac:dyDescent="0.3">
      <c r="A1224" s="258"/>
      <c r="B1224" s="292" t="s">
        <v>359</v>
      </c>
      <c r="C1224" s="274"/>
      <c r="D1224" s="273"/>
      <c r="E1224" s="273"/>
      <c r="F1224" s="260"/>
      <c r="G1224" s="260"/>
      <c r="H1224" s="260"/>
      <c r="I1224" s="260"/>
      <c r="J1224" s="260"/>
      <c r="K1224" s="260"/>
      <c r="L1224" s="260"/>
      <c r="M1224" s="260"/>
      <c r="N1224" s="260"/>
      <c r="O1224" s="260"/>
      <c r="P1224" s="260"/>
      <c r="Q1224" s="260"/>
      <c r="R1224" s="260"/>
      <c r="S1224" s="260"/>
      <c r="V1224" s="274"/>
      <c r="W1224" s="273"/>
      <c r="X1224" s="273"/>
      <c r="Y1224" s="260"/>
      <c r="Z1224" s="260"/>
      <c r="AA1224" s="260"/>
      <c r="AB1224" s="260"/>
      <c r="AC1224" s="260"/>
      <c r="AD1224" s="260"/>
      <c r="AE1224" s="260"/>
      <c r="AF1224" s="260"/>
      <c r="AG1224" s="260"/>
      <c r="AH1224" s="260"/>
      <c r="AI1224" s="260"/>
      <c r="AJ1224" s="260"/>
      <c r="AK1224" s="260"/>
      <c r="AN1224" s="274"/>
      <c r="AO1224" s="273"/>
      <c r="AP1224" s="273"/>
      <c r="AQ1224" s="260"/>
      <c r="AR1224" s="260"/>
      <c r="AS1224" s="260"/>
      <c r="AT1224" s="260"/>
      <c r="AU1224" s="260"/>
      <c r="AV1224" s="260"/>
      <c r="AW1224" s="260"/>
      <c r="AX1224" s="260"/>
      <c r="AY1224" s="260"/>
      <c r="AZ1224" s="260"/>
      <c r="BA1224" s="260"/>
      <c r="BB1224" s="260"/>
      <c r="BC1224" s="260"/>
      <c r="BF1224" s="274"/>
      <c r="BG1224" s="273"/>
      <c r="BH1224" s="273"/>
      <c r="BI1224" s="260"/>
      <c r="BJ1224" s="260"/>
      <c r="BK1224" s="260"/>
      <c r="BL1224" s="260"/>
      <c r="BM1224" s="260"/>
      <c r="BN1224" s="260"/>
      <c r="BO1224" s="260"/>
      <c r="BP1224" s="260"/>
      <c r="BQ1224" s="260"/>
      <c r="BR1224" s="260"/>
      <c r="BS1224" s="260"/>
      <c r="BT1224" s="260"/>
      <c r="BU1224" s="260"/>
      <c r="BX1224" s="274"/>
      <c r="BY1224" s="273"/>
      <c r="BZ1224" s="273"/>
      <c r="CA1224" s="260"/>
      <c r="CB1224" s="260"/>
      <c r="CC1224" s="260"/>
      <c r="CD1224" s="260"/>
      <c r="CE1224" s="260"/>
      <c r="CF1224" s="260"/>
      <c r="CG1224" s="260"/>
      <c r="CH1224" s="260"/>
      <c r="CI1224" s="260"/>
      <c r="CJ1224" s="260"/>
      <c r="CK1224" s="260"/>
      <c r="CL1224" s="260"/>
      <c r="CM1224" s="260"/>
      <c r="CP1224" s="274"/>
      <c r="CQ1224" s="273"/>
      <c r="CR1224" s="273"/>
      <c r="CS1224" s="260"/>
      <c r="CT1224" s="260"/>
      <c r="CU1224" s="260"/>
      <c r="CV1224" s="260"/>
      <c r="CW1224" s="260"/>
      <c r="CX1224" s="260"/>
      <c r="CY1224" s="260"/>
      <c r="CZ1224" s="260"/>
      <c r="DA1224" s="260"/>
      <c r="DB1224" s="260"/>
      <c r="DC1224" s="260"/>
      <c r="DD1224" s="260"/>
      <c r="DE1224" s="260"/>
    </row>
    <row r="1225" spans="1:109" ht="13" outlineLevel="2" x14ac:dyDescent="0.3">
      <c r="A1225" s="258"/>
      <c r="B1225" s="153" t="s">
        <v>346</v>
      </c>
      <c r="C1225" s="272"/>
      <c r="D1225" s="273"/>
      <c r="E1225" s="273"/>
      <c r="F1225" s="260"/>
      <c r="G1225" s="260"/>
      <c r="H1225" s="260"/>
      <c r="I1225" s="260"/>
      <c r="J1225" s="260"/>
      <c r="K1225" s="260"/>
      <c r="L1225" s="260"/>
      <c r="M1225" s="260"/>
      <c r="N1225" s="260"/>
      <c r="O1225" s="260"/>
      <c r="P1225" s="260"/>
      <c r="Q1225" s="260"/>
      <c r="R1225" s="260"/>
      <c r="S1225" s="260"/>
      <c r="V1225" s="274"/>
      <c r="W1225" s="273"/>
      <c r="X1225" s="273"/>
      <c r="Y1225" s="260"/>
      <c r="Z1225" s="260"/>
      <c r="AA1225" s="260"/>
      <c r="AB1225" s="260"/>
      <c r="AC1225" s="260"/>
      <c r="AD1225" s="260"/>
      <c r="AE1225" s="260"/>
      <c r="AF1225" s="260"/>
      <c r="AG1225" s="260"/>
      <c r="AH1225" s="260"/>
      <c r="AI1225" s="260"/>
      <c r="AJ1225" s="260"/>
      <c r="AK1225" s="260"/>
      <c r="AN1225" s="274"/>
      <c r="AO1225" s="273"/>
      <c r="AP1225" s="273"/>
      <c r="AQ1225" s="260"/>
      <c r="AR1225" s="260"/>
      <c r="AS1225" s="260"/>
      <c r="AT1225" s="260"/>
      <c r="AU1225" s="260"/>
      <c r="AV1225" s="260"/>
      <c r="AW1225" s="260"/>
      <c r="AX1225" s="260"/>
      <c r="AY1225" s="260"/>
      <c r="AZ1225" s="260"/>
      <c r="BA1225" s="260"/>
      <c r="BB1225" s="260"/>
      <c r="BC1225" s="260"/>
      <c r="BF1225" s="274"/>
      <c r="BG1225" s="273"/>
      <c r="BH1225" s="273"/>
      <c r="BI1225" s="260"/>
      <c r="BJ1225" s="260"/>
      <c r="BK1225" s="260"/>
      <c r="BL1225" s="260"/>
      <c r="BM1225" s="260"/>
      <c r="BN1225" s="260"/>
      <c r="BO1225" s="260"/>
      <c r="BP1225" s="260"/>
      <c r="BQ1225" s="260"/>
      <c r="BR1225" s="260"/>
      <c r="BS1225" s="260"/>
      <c r="BT1225" s="260"/>
      <c r="BU1225" s="260"/>
      <c r="BX1225" s="274"/>
      <c r="BY1225" s="273"/>
      <c r="BZ1225" s="273"/>
      <c r="CA1225" s="260"/>
      <c r="CB1225" s="260"/>
      <c r="CC1225" s="260"/>
      <c r="CD1225" s="260"/>
      <c r="CE1225" s="260"/>
      <c r="CF1225" s="260"/>
      <c r="CG1225" s="260"/>
      <c r="CH1225" s="260"/>
      <c r="CI1225" s="260"/>
      <c r="CJ1225" s="260"/>
      <c r="CK1225" s="260"/>
      <c r="CL1225" s="260"/>
      <c r="CM1225" s="260"/>
      <c r="CP1225" s="274"/>
      <c r="CQ1225" s="273"/>
      <c r="CR1225" s="273"/>
      <c r="CS1225" s="260"/>
      <c r="CT1225" s="260"/>
      <c r="CU1225" s="260"/>
      <c r="CV1225" s="260"/>
      <c r="CW1225" s="260"/>
      <c r="CX1225" s="260"/>
      <c r="CY1225" s="260"/>
      <c r="CZ1225" s="260"/>
      <c r="DA1225" s="260"/>
      <c r="DB1225" s="260"/>
      <c r="DC1225" s="260"/>
      <c r="DD1225" s="260"/>
      <c r="DE1225" s="260"/>
    </row>
    <row r="1226" spans="1:109" ht="13" outlineLevel="2" x14ac:dyDescent="0.3">
      <c r="A1226" s="258"/>
      <c r="B1226" s="275" t="s">
        <v>347</v>
      </c>
      <c r="C1226" s="272">
        <v>10</v>
      </c>
      <c r="D1226" s="273"/>
      <c r="E1226" s="273"/>
      <c r="F1226" s="260"/>
      <c r="G1226" s="260"/>
      <c r="H1226" s="260"/>
      <c r="I1226" s="260"/>
      <c r="J1226" s="260"/>
      <c r="K1226" s="260"/>
      <c r="L1226" s="260"/>
      <c r="M1226" s="260"/>
      <c r="N1226" s="260"/>
      <c r="O1226" s="260"/>
      <c r="P1226" s="260"/>
      <c r="Q1226" s="260"/>
      <c r="R1226" s="260"/>
      <c r="S1226" s="260"/>
      <c r="V1226" s="274"/>
      <c r="W1226" s="273"/>
      <c r="X1226" s="273"/>
      <c r="Y1226" s="260"/>
      <c r="Z1226" s="260"/>
      <c r="AA1226" s="260"/>
      <c r="AB1226" s="260"/>
      <c r="AC1226" s="260"/>
      <c r="AD1226" s="260"/>
      <c r="AE1226" s="260"/>
      <c r="AF1226" s="260"/>
      <c r="AG1226" s="260"/>
      <c r="AH1226" s="260"/>
      <c r="AI1226" s="260"/>
      <c r="AJ1226" s="260"/>
      <c r="AK1226" s="260"/>
      <c r="AN1226" s="274"/>
      <c r="AO1226" s="273"/>
      <c r="AP1226" s="273"/>
      <c r="AQ1226" s="260"/>
      <c r="AR1226" s="260"/>
      <c r="AS1226" s="260"/>
      <c r="AT1226" s="260"/>
      <c r="AU1226" s="260"/>
      <c r="AV1226" s="260"/>
      <c r="AW1226" s="260"/>
      <c r="AX1226" s="260"/>
      <c r="AY1226" s="260"/>
      <c r="AZ1226" s="260"/>
      <c r="BA1226" s="260"/>
      <c r="BB1226" s="260"/>
      <c r="BC1226" s="260"/>
      <c r="BF1226" s="274"/>
      <c r="BG1226" s="273"/>
      <c r="BH1226" s="273"/>
      <c r="BI1226" s="260"/>
      <c r="BJ1226" s="260"/>
      <c r="BK1226" s="260"/>
      <c r="BL1226" s="260"/>
      <c r="BM1226" s="260"/>
      <c r="BN1226" s="260"/>
      <c r="BO1226" s="260"/>
      <c r="BP1226" s="260"/>
      <c r="BQ1226" s="260"/>
      <c r="BR1226" s="260"/>
      <c r="BS1226" s="260"/>
      <c r="BT1226" s="260"/>
      <c r="BU1226" s="260"/>
      <c r="BX1226" s="274"/>
      <c r="BY1226" s="273"/>
      <c r="BZ1226" s="273"/>
      <c r="CA1226" s="260"/>
      <c r="CB1226" s="260"/>
      <c r="CC1226" s="260"/>
      <c r="CD1226" s="260"/>
      <c r="CE1226" s="260"/>
      <c r="CF1226" s="260"/>
      <c r="CG1226" s="260"/>
      <c r="CH1226" s="260"/>
      <c r="CI1226" s="260"/>
      <c r="CJ1226" s="260"/>
      <c r="CK1226" s="260"/>
      <c r="CL1226" s="260"/>
      <c r="CM1226" s="260"/>
      <c r="CP1226" s="274"/>
      <c r="CQ1226" s="273"/>
      <c r="CR1226" s="273"/>
      <c r="CS1226" s="260"/>
      <c r="CT1226" s="260"/>
      <c r="CU1226" s="260"/>
      <c r="CV1226" s="260"/>
      <c r="CW1226" s="260"/>
      <c r="CX1226" s="260"/>
      <c r="CY1226" s="260"/>
      <c r="CZ1226" s="260"/>
      <c r="DA1226" s="260"/>
      <c r="DB1226" s="260"/>
      <c r="DC1226" s="260"/>
      <c r="DD1226" s="260"/>
      <c r="DE1226" s="260"/>
    </row>
    <row r="1227" spans="1:109" ht="13" outlineLevel="2" x14ac:dyDescent="0.3">
      <c r="A1227" s="258"/>
      <c r="B1227" s="153" t="s">
        <v>348</v>
      </c>
      <c r="C1227" s="274">
        <f>IF(C1226&gt;0,C1225/C1226,0)</f>
        <v>0</v>
      </c>
      <c r="D1227" s="290"/>
      <c r="E1227" s="273"/>
      <c r="F1227" s="260"/>
      <c r="G1227" s="260"/>
      <c r="H1227" s="260"/>
      <c r="I1227" s="260"/>
      <c r="J1227" s="260"/>
      <c r="K1227" s="260"/>
      <c r="L1227" s="260"/>
      <c r="M1227" s="260"/>
      <c r="N1227" s="260"/>
      <c r="O1227" s="260"/>
      <c r="P1227" s="260"/>
      <c r="Q1227" s="260"/>
      <c r="R1227" s="260"/>
      <c r="S1227" s="260"/>
      <c r="V1227" s="274"/>
      <c r="W1227" s="273"/>
      <c r="X1227" s="273"/>
      <c r="Y1227" s="260"/>
      <c r="Z1227" s="260"/>
      <c r="AA1227" s="260"/>
      <c r="AB1227" s="260"/>
      <c r="AC1227" s="260"/>
      <c r="AD1227" s="260"/>
      <c r="AE1227" s="260"/>
      <c r="AF1227" s="260"/>
      <c r="AG1227" s="260"/>
      <c r="AH1227" s="260"/>
      <c r="AI1227" s="260"/>
      <c r="AJ1227" s="260"/>
      <c r="AK1227" s="260"/>
      <c r="AN1227" s="274"/>
      <c r="AO1227" s="273"/>
      <c r="AP1227" s="273"/>
      <c r="AQ1227" s="260"/>
      <c r="AR1227" s="260"/>
      <c r="AS1227" s="260"/>
      <c r="AT1227" s="260"/>
      <c r="AU1227" s="260"/>
      <c r="AV1227" s="260"/>
      <c r="AW1227" s="260"/>
      <c r="AX1227" s="260"/>
      <c r="AY1227" s="260"/>
      <c r="AZ1227" s="260"/>
      <c r="BA1227" s="260"/>
      <c r="BB1227" s="260"/>
      <c r="BC1227" s="260"/>
      <c r="BF1227" s="274"/>
      <c r="BG1227" s="273"/>
      <c r="BH1227" s="273"/>
      <c r="BI1227" s="260"/>
      <c r="BJ1227" s="260"/>
      <c r="BK1227" s="260"/>
      <c r="BL1227" s="260"/>
      <c r="BM1227" s="260"/>
      <c r="BN1227" s="260"/>
      <c r="BO1227" s="260"/>
      <c r="BP1227" s="260"/>
      <c r="BQ1227" s="260"/>
      <c r="BR1227" s="260"/>
      <c r="BS1227" s="260"/>
      <c r="BT1227" s="260"/>
      <c r="BU1227" s="260"/>
      <c r="BX1227" s="274"/>
      <c r="BY1227" s="273"/>
      <c r="BZ1227" s="273"/>
      <c r="CA1227" s="260"/>
      <c r="CB1227" s="260"/>
      <c r="CC1227" s="260"/>
      <c r="CD1227" s="260"/>
      <c r="CE1227" s="260"/>
      <c r="CF1227" s="260"/>
      <c r="CG1227" s="260"/>
      <c r="CH1227" s="260"/>
      <c r="CI1227" s="260"/>
      <c r="CJ1227" s="260"/>
      <c r="CK1227" s="260"/>
      <c r="CL1227" s="260"/>
      <c r="CM1227" s="260"/>
      <c r="CP1227" s="274"/>
      <c r="CQ1227" s="273"/>
      <c r="CR1227" s="273"/>
      <c r="CS1227" s="260"/>
      <c r="CT1227" s="260"/>
      <c r="CU1227" s="260"/>
      <c r="CV1227" s="260"/>
      <c r="CW1227" s="260"/>
      <c r="CX1227" s="260"/>
      <c r="CY1227" s="260"/>
      <c r="CZ1227" s="260"/>
      <c r="DA1227" s="260"/>
      <c r="DB1227" s="260"/>
      <c r="DC1227" s="260"/>
      <c r="DD1227" s="260"/>
      <c r="DE1227" s="260"/>
    </row>
    <row r="1228" spans="1:109" ht="13" outlineLevel="2" x14ac:dyDescent="0.3">
      <c r="A1228" s="258"/>
      <c r="B1228" s="153" t="s">
        <v>349</v>
      </c>
      <c r="C1228" s="276">
        <v>6.5000000000000002E-2</v>
      </c>
      <c r="D1228" s="273"/>
      <c r="E1228" s="273"/>
      <c r="F1228" s="260"/>
      <c r="G1228" s="260"/>
      <c r="H1228" s="260"/>
      <c r="I1228" s="260"/>
      <c r="J1228" s="260"/>
      <c r="K1228" s="260"/>
      <c r="L1228" s="260"/>
      <c r="M1228" s="260"/>
      <c r="N1228" s="260"/>
      <c r="O1228" s="260"/>
      <c r="P1228" s="260"/>
      <c r="Q1228" s="260"/>
      <c r="R1228" s="260"/>
      <c r="S1228" s="260"/>
      <c r="V1228" s="277"/>
      <c r="W1228" s="273"/>
      <c r="X1228" s="273"/>
      <c r="Y1228" s="260"/>
      <c r="Z1228" s="260"/>
      <c r="AA1228" s="260"/>
      <c r="AB1228" s="260"/>
      <c r="AC1228" s="260"/>
      <c r="AD1228" s="260"/>
      <c r="AE1228" s="260"/>
      <c r="AF1228" s="260"/>
      <c r="AG1228" s="260"/>
      <c r="AH1228" s="260"/>
      <c r="AI1228" s="260"/>
      <c r="AJ1228" s="260"/>
      <c r="AK1228" s="260"/>
      <c r="AN1228" s="277"/>
      <c r="AO1228" s="273"/>
      <c r="AP1228" s="273"/>
      <c r="AQ1228" s="260"/>
      <c r="AR1228" s="260"/>
      <c r="AS1228" s="260"/>
      <c r="AT1228" s="260"/>
      <c r="AU1228" s="260"/>
      <c r="AV1228" s="260"/>
      <c r="AW1228" s="260"/>
      <c r="AX1228" s="260"/>
      <c r="AY1228" s="260"/>
      <c r="AZ1228" s="260"/>
      <c r="BA1228" s="260"/>
      <c r="BB1228" s="260"/>
      <c r="BC1228" s="260"/>
      <c r="BF1228" s="277"/>
      <c r="BG1228" s="273"/>
      <c r="BH1228" s="273"/>
      <c r="BI1228" s="260"/>
      <c r="BJ1228" s="260"/>
      <c r="BK1228" s="260"/>
      <c r="BL1228" s="260"/>
      <c r="BM1228" s="260"/>
      <c r="BN1228" s="260"/>
      <c r="BO1228" s="260"/>
      <c r="BP1228" s="260"/>
      <c r="BQ1228" s="260"/>
      <c r="BR1228" s="260"/>
      <c r="BS1228" s="260"/>
      <c r="BT1228" s="260"/>
      <c r="BU1228" s="260"/>
      <c r="BX1228" s="277"/>
      <c r="BY1228" s="273"/>
      <c r="BZ1228" s="273"/>
      <c r="CA1228" s="260"/>
      <c r="CB1228" s="260"/>
      <c r="CC1228" s="260"/>
      <c r="CD1228" s="260"/>
      <c r="CE1228" s="260"/>
      <c r="CF1228" s="260"/>
      <c r="CG1228" s="260"/>
      <c r="CH1228" s="260"/>
      <c r="CI1228" s="260"/>
      <c r="CJ1228" s="260"/>
      <c r="CK1228" s="260"/>
      <c r="CL1228" s="260"/>
      <c r="CM1228" s="260"/>
      <c r="CP1228" s="277"/>
      <c r="CQ1228" s="273"/>
      <c r="CR1228" s="273"/>
      <c r="CS1228" s="260"/>
      <c r="CT1228" s="260"/>
      <c r="CU1228" s="260"/>
      <c r="CV1228" s="260"/>
      <c r="CW1228" s="260"/>
      <c r="CX1228" s="260"/>
      <c r="CY1228" s="260"/>
      <c r="CZ1228" s="260"/>
      <c r="DA1228" s="260"/>
      <c r="DB1228" s="260"/>
      <c r="DC1228" s="260"/>
      <c r="DD1228" s="260"/>
      <c r="DE1228" s="260"/>
    </row>
    <row r="1229" spans="1:109" ht="13" outlineLevel="2" x14ac:dyDescent="0.3">
      <c r="A1229" s="258"/>
      <c r="B1229" s="153"/>
      <c r="C1229" s="274"/>
      <c r="D1229" s="273"/>
      <c r="E1229" s="153" t="s">
        <v>350</v>
      </c>
      <c r="F1229" s="278">
        <f>C1225</f>
        <v>0</v>
      </c>
      <c r="G1229" s="260">
        <f t="shared" ref="G1229:Q1229" si="415">F1229+F1230-F1231</f>
        <v>0</v>
      </c>
      <c r="H1229" s="260">
        <f t="shared" si="415"/>
        <v>0</v>
      </c>
      <c r="I1229" s="260">
        <f t="shared" si="415"/>
        <v>0</v>
      </c>
      <c r="J1229" s="260">
        <f t="shared" si="415"/>
        <v>0</v>
      </c>
      <c r="K1229" s="260">
        <f t="shared" si="415"/>
        <v>0</v>
      </c>
      <c r="L1229" s="260">
        <f t="shared" si="415"/>
        <v>0</v>
      </c>
      <c r="M1229" s="260">
        <f t="shared" si="415"/>
        <v>0</v>
      </c>
      <c r="N1229" s="260">
        <f t="shared" si="415"/>
        <v>0</v>
      </c>
      <c r="O1229" s="260">
        <f t="shared" si="415"/>
        <v>0</v>
      </c>
      <c r="P1229" s="260">
        <f t="shared" si="415"/>
        <v>0</v>
      </c>
      <c r="Q1229" s="260">
        <f t="shared" si="415"/>
        <v>3000000</v>
      </c>
      <c r="R1229" s="260"/>
      <c r="S1229" s="240"/>
      <c r="V1229" s="274"/>
      <c r="W1229" s="273"/>
      <c r="X1229" s="273"/>
      <c r="Y1229" s="278">
        <f>Q1229+Q1230-Q1231</f>
        <v>3000000</v>
      </c>
      <c r="Z1229" s="260">
        <f t="shared" ref="Z1229:AJ1229" si="416">Y1229+Y1230-Y1231</f>
        <v>2976254</v>
      </c>
      <c r="AA1229" s="260">
        <f t="shared" si="416"/>
        <v>2952508</v>
      </c>
      <c r="AB1229" s="260">
        <f t="shared" si="416"/>
        <v>2928762</v>
      </c>
      <c r="AC1229" s="260">
        <f t="shared" si="416"/>
        <v>2905016</v>
      </c>
      <c r="AD1229" s="260">
        <f t="shared" si="416"/>
        <v>2881270</v>
      </c>
      <c r="AE1229" s="260">
        <f t="shared" si="416"/>
        <v>2857524</v>
      </c>
      <c r="AF1229" s="260">
        <f t="shared" si="416"/>
        <v>2833778</v>
      </c>
      <c r="AG1229" s="260">
        <f t="shared" si="416"/>
        <v>2810032</v>
      </c>
      <c r="AH1229" s="260">
        <f t="shared" si="416"/>
        <v>2786286</v>
      </c>
      <c r="AI1229" s="260">
        <f t="shared" si="416"/>
        <v>2762540</v>
      </c>
      <c r="AJ1229" s="260">
        <f t="shared" si="416"/>
        <v>2738794</v>
      </c>
      <c r="AN1229" s="274"/>
      <c r="AO1229" s="273"/>
      <c r="AP1229" s="273"/>
      <c r="AQ1229" s="278">
        <f>AJ1229+AJ1230-AJ1231</f>
        <v>2715048</v>
      </c>
      <c r="AR1229" s="260">
        <f t="shared" ref="AR1229:BB1229" si="417">AQ1229+AQ1230-AQ1231</f>
        <v>2715048</v>
      </c>
      <c r="AS1229" s="260">
        <f t="shared" si="417"/>
        <v>2691301.53</v>
      </c>
      <c r="AT1229" s="260">
        <f t="shared" si="417"/>
        <v>2667555.0599999996</v>
      </c>
      <c r="AU1229" s="260">
        <f t="shared" si="417"/>
        <v>2643808.5899999994</v>
      </c>
      <c r="AV1229" s="260">
        <f t="shared" si="417"/>
        <v>2620062.1199999992</v>
      </c>
      <c r="AW1229" s="260">
        <f t="shared" si="417"/>
        <v>2596315.649999999</v>
      </c>
      <c r="AX1229" s="260">
        <f t="shared" si="417"/>
        <v>2572569.1799999988</v>
      </c>
      <c r="AY1229" s="260">
        <f t="shared" si="417"/>
        <v>2548822.7099999986</v>
      </c>
      <c r="AZ1229" s="260">
        <f t="shared" si="417"/>
        <v>2525076.2399999984</v>
      </c>
      <c r="BA1229" s="260">
        <f t="shared" si="417"/>
        <v>2501329.7699999982</v>
      </c>
      <c r="BB1229" s="260">
        <f t="shared" si="417"/>
        <v>2477583.299999998</v>
      </c>
      <c r="BF1229" s="274"/>
      <c r="BG1229" s="273"/>
      <c r="BH1229" s="273"/>
      <c r="BI1229" s="278">
        <f>BB1229+BB1230-BB1231</f>
        <v>2453836.8299999977</v>
      </c>
      <c r="BJ1229" s="260">
        <f t="shared" ref="BJ1229:BT1229" si="418">BI1229+BI1230-BI1231</f>
        <v>2430090.3599999975</v>
      </c>
      <c r="BK1229" s="260">
        <f t="shared" si="418"/>
        <v>2406343.8899999973</v>
      </c>
      <c r="BL1229" s="260">
        <f t="shared" si="418"/>
        <v>2382597.4199999971</v>
      </c>
      <c r="BM1229" s="260">
        <f t="shared" si="418"/>
        <v>2358850.9499999969</v>
      </c>
      <c r="BN1229" s="260">
        <f t="shared" si="418"/>
        <v>2335104.4799999967</v>
      </c>
      <c r="BO1229" s="260">
        <f t="shared" si="418"/>
        <v>2311358.0099999965</v>
      </c>
      <c r="BP1229" s="260">
        <f t="shared" si="418"/>
        <v>2287611.5399999963</v>
      </c>
      <c r="BQ1229" s="260">
        <f t="shared" si="418"/>
        <v>2263865.0699999961</v>
      </c>
      <c r="BR1229" s="260">
        <f t="shared" si="418"/>
        <v>2240118.5999999959</v>
      </c>
      <c r="BS1229" s="260">
        <f t="shared" si="418"/>
        <v>2216372.1299999957</v>
      </c>
      <c r="BT1229" s="260">
        <f t="shared" si="418"/>
        <v>2192625.6599999955</v>
      </c>
      <c r="BX1229" s="274"/>
      <c r="BY1229" s="273"/>
      <c r="BZ1229" s="273"/>
      <c r="CA1229" s="278">
        <f>BT1229+BT1230-BT1231</f>
        <v>2168879.1899999953</v>
      </c>
      <c r="CB1229" s="260">
        <f t="shared" ref="CB1229:CL1229" si="419">CA1229+CA1230-CA1231</f>
        <v>2145132.7199999951</v>
      </c>
      <c r="CC1229" s="260">
        <f t="shared" si="419"/>
        <v>2121386.2499999949</v>
      </c>
      <c r="CD1229" s="260">
        <f t="shared" si="419"/>
        <v>2097639.7799999947</v>
      </c>
      <c r="CE1229" s="260">
        <f t="shared" si="419"/>
        <v>2073893.3099999947</v>
      </c>
      <c r="CF1229" s="260">
        <f t="shared" si="419"/>
        <v>2050146.8399999947</v>
      </c>
      <c r="CG1229" s="260">
        <f t="shared" si="419"/>
        <v>2026400.3699999948</v>
      </c>
      <c r="CH1229" s="260">
        <f t="shared" si="419"/>
        <v>2002653.8999999948</v>
      </c>
      <c r="CI1229" s="260">
        <f t="shared" si="419"/>
        <v>1978907.4299999948</v>
      </c>
      <c r="CJ1229" s="260">
        <f t="shared" si="419"/>
        <v>1955160.9599999948</v>
      </c>
      <c r="CK1229" s="260">
        <f t="shared" si="419"/>
        <v>1931414.4899999949</v>
      </c>
      <c r="CL1229" s="260">
        <f t="shared" si="419"/>
        <v>1907668.0199999949</v>
      </c>
      <c r="CP1229" s="274"/>
      <c r="CQ1229" s="273"/>
      <c r="CR1229" s="273"/>
      <c r="CS1229" s="278">
        <f>CL1229+CL1230-CL1231</f>
        <v>1883921.5499999949</v>
      </c>
      <c r="CT1229" s="260">
        <f t="shared" ref="CT1229:DD1229" si="420">CS1229+CS1230-CS1231</f>
        <v>1883921.5499999949</v>
      </c>
      <c r="CU1229" s="260">
        <f t="shared" si="420"/>
        <v>1883921.5499999949</v>
      </c>
      <c r="CV1229" s="260">
        <f t="shared" si="420"/>
        <v>1883921.5499999949</v>
      </c>
      <c r="CW1229" s="260">
        <f t="shared" si="420"/>
        <v>1883921.5499999949</v>
      </c>
      <c r="CX1229" s="260">
        <f t="shared" si="420"/>
        <v>1883921.5499999949</v>
      </c>
      <c r="CY1229" s="260">
        <f t="shared" si="420"/>
        <v>1883921.5499999949</v>
      </c>
      <c r="CZ1229" s="260">
        <f t="shared" si="420"/>
        <v>1883921.5499999949</v>
      </c>
      <c r="DA1229" s="260">
        <f t="shared" si="420"/>
        <v>1883921.5499999949</v>
      </c>
      <c r="DB1229" s="260">
        <f t="shared" si="420"/>
        <v>1883921.5499999949</v>
      </c>
      <c r="DC1229" s="260">
        <f t="shared" si="420"/>
        <v>1883921.5499999949</v>
      </c>
      <c r="DD1229" s="260">
        <f t="shared" si="420"/>
        <v>1883921.5499999949</v>
      </c>
    </row>
    <row r="1230" spans="1:109" ht="13" outlineLevel="2" x14ac:dyDescent="0.3">
      <c r="A1230" s="258"/>
      <c r="B1230" s="293" t="s">
        <v>360</v>
      </c>
      <c r="C1230" s="274"/>
      <c r="D1230" s="273"/>
      <c r="E1230" s="153" t="s">
        <v>351</v>
      </c>
      <c r="F1230" s="279">
        <v>0</v>
      </c>
      <c r="G1230" s="279">
        <v>0</v>
      </c>
      <c r="H1230" s="279">
        <v>0</v>
      </c>
      <c r="I1230" s="279">
        <v>0</v>
      </c>
      <c r="J1230" s="279"/>
      <c r="K1230" s="279">
        <v>0</v>
      </c>
      <c r="L1230" s="279">
        <v>0</v>
      </c>
      <c r="M1230" s="279">
        <v>0</v>
      </c>
      <c r="N1230" s="279">
        <v>0</v>
      </c>
      <c r="O1230" s="279">
        <v>0</v>
      </c>
      <c r="P1230" s="279">
        <v>3000000</v>
      </c>
      <c r="Q1230" s="279">
        <v>0</v>
      </c>
      <c r="R1230" s="260"/>
      <c r="S1230" s="280">
        <f>SUM(F1230:Q1230)</f>
        <v>3000000</v>
      </c>
      <c r="V1230" s="274"/>
      <c r="W1230" s="273"/>
      <c r="X1230" s="273"/>
      <c r="Y1230" s="279">
        <v>0</v>
      </c>
      <c r="Z1230" s="279">
        <v>0</v>
      </c>
      <c r="AA1230" s="279">
        <v>0</v>
      </c>
      <c r="AB1230" s="279">
        <v>0</v>
      </c>
      <c r="AC1230" s="279"/>
      <c r="AD1230" s="279">
        <v>0</v>
      </c>
      <c r="AE1230" s="279">
        <v>0</v>
      </c>
      <c r="AF1230" s="279">
        <v>0</v>
      </c>
      <c r="AG1230" s="279">
        <v>0</v>
      </c>
      <c r="AH1230" s="279">
        <v>0</v>
      </c>
      <c r="AI1230" s="279">
        <v>0</v>
      </c>
      <c r="AJ1230" s="279">
        <v>0</v>
      </c>
      <c r="AK1230" s="281">
        <f>SUM(Y1230:AJ1230)</f>
        <v>0</v>
      </c>
      <c r="AN1230" s="274"/>
      <c r="AO1230" s="273"/>
      <c r="AP1230" s="273"/>
      <c r="AQ1230" s="279"/>
      <c r="AR1230" s="279">
        <v>0</v>
      </c>
      <c r="AS1230" s="279">
        <v>0</v>
      </c>
      <c r="AT1230" s="279">
        <v>0</v>
      </c>
      <c r="AU1230" s="279">
        <v>0</v>
      </c>
      <c r="AV1230" s="279">
        <v>0</v>
      </c>
      <c r="AW1230" s="279">
        <v>0</v>
      </c>
      <c r="AX1230" s="279">
        <v>0</v>
      </c>
      <c r="AY1230" s="279">
        <v>0</v>
      </c>
      <c r="AZ1230" s="279">
        <v>0</v>
      </c>
      <c r="BA1230" s="279">
        <v>0</v>
      </c>
      <c r="BB1230" s="279">
        <v>0</v>
      </c>
      <c r="BC1230" s="281">
        <f>SUM(AQ1230:BB1230)</f>
        <v>0</v>
      </c>
      <c r="BF1230" s="274"/>
      <c r="BG1230" s="273"/>
      <c r="BH1230" s="273"/>
      <c r="BI1230" s="279">
        <v>0</v>
      </c>
      <c r="BJ1230" s="279">
        <v>0</v>
      </c>
      <c r="BK1230" s="279">
        <v>0</v>
      </c>
      <c r="BL1230" s="279">
        <v>0</v>
      </c>
      <c r="BM1230" s="279">
        <v>0</v>
      </c>
      <c r="BN1230" s="279">
        <v>0</v>
      </c>
      <c r="BO1230" s="279">
        <v>0</v>
      </c>
      <c r="BP1230" s="279">
        <v>0</v>
      </c>
      <c r="BQ1230" s="279">
        <v>0</v>
      </c>
      <c r="BR1230" s="279">
        <v>0</v>
      </c>
      <c r="BS1230" s="279">
        <v>0</v>
      </c>
      <c r="BT1230" s="279">
        <v>0</v>
      </c>
      <c r="BU1230" s="281">
        <f>SUM(BI1230:BT1230)</f>
        <v>0</v>
      </c>
      <c r="BX1230" s="274"/>
      <c r="BY1230" s="273"/>
      <c r="BZ1230" s="273"/>
      <c r="CA1230" s="279">
        <v>0</v>
      </c>
      <c r="CB1230" s="279">
        <v>0</v>
      </c>
      <c r="CC1230" s="279">
        <v>0</v>
      </c>
      <c r="CD1230" s="279">
        <v>0</v>
      </c>
      <c r="CE1230" s="279">
        <v>0</v>
      </c>
      <c r="CF1230" s="279">
        <v>0</v>
      </c>
      <c r="CG1230" s="279">
        <v>0</v>
      </c>
      <c r="CH1230" s="279">
        <v>0</v>
      </c>
      <c r="CI1230" s="279">
        <v>0</v>
      </c>
      <c r="CJ1230" s="279">
        <v>0</v>
      </c>
      <c r="CK1230" s="279">
        <v>0</v>
      </c>
      <c r="CL1230" s="279">
        <v>0</v>
      </c>
      <c r="CM1230" s="281">
        <f>SUM(CA1230:CL1230)</f>
        <v>0</v>
      </c>
      <c r="CP1230" s="274"/>
      <c r="CQ1230" s="273"/>
      <c r="CR1230" s="273"/>
      <c r="CS1230" s="279">
        <v>0</v>
      </c>
      <c r="CT1230" s="279">
        <v>0</v>
      </c>
      <c r="CU1230" s="279">
        <v>0</v>
      </c>
      <c r="CV1230" s="279">
        <v>0</v>
      </c>
      <c r="CW1230" s="279">
        <v>0</v>
      </c>
      <c r="CX1230" s="279">
        <v>0</v>
      </c>
      <c r="CY1230" s="279">
        <v>0</v>
      </c>
      <c r="CZ1230" s="279">
        <v>0</v>
      </c>
      <c r="DA1230" s="279">
        <v>0</v>
      </c>
      <c r="DB1230" s="279">
        <v>0</v>
      </c>
      <c r="DC1230" s="279">
        <v>0</v>
      </c>
      <c r="DD1230" s="279">
        <v>0</v>
      </c>
      <c r="DE1230" s="281">
        <f>SUM(CS1230:DD1230)</f>
        <v>0</v>
      </c>
    </row>
    <row r="1231" spans="1:109" ht="13" outlineLevel="2" x14ac:dyDescent="0.3">
      <c r="A1231" s="258"/>
      <c r="B1231" s="294" t="s">
        <v>361</v>
      </c>
      <c r="C1231" s="274"/>
      <c r="D1231" s="273"/>
      <c r="E1231" s="153" t="s">
        <v>352</v>
      </c>
      <c r="F1231" s="279">
        <v>0</v>
      </c>
      <c r="G1231" s="279">
        <v>0</v>
      </c>
      <c r="H1231" s="279">
        <v>0</v>
      </c>
      <c r="I1231" s="279">
        <v>0</v>
      </c>
      <c r="J1231" s="279">
        <v>0</v>
      </c>
      <c r="K1231" s="279">
        <v>0</v>
      </c>
      <c r="L1231" s="279">
        <v>0</v>
      </c>
      <c r="M1231" s="279">
        <v>0</v>
      </c>
      <c r="N1231" s="279">
        <v>0</v>
      </c>
      <c r="O1231" s="279">
        <v>0</v>
      </c>
      <c r="P1231" s="279">
        <v>0</v>
      </c>
      <c r="Q1231" s="279">
        <v>0</v>
      </c>
      <c r="R1231" s="260"/>
      <c r="S1231" s="280">
        <f>SUM(F1231:Q1231)</f>
        <v>0</v>
      </c>
      <c r="V1231" s="274"/>
      <c r="W1231" s="273"/>
      <c r="X1231" s="273"/>
      <c r="Y1231" s="279">
        <v>23746</v>
      </c>
      <c r="Z1231" s="279">
        <f>+Y1231</f>
        <v>23746</v>
      </c>
      <c r="AA1231" s="279">
        <f t="shared" ref="AA1231:AJ1231" si="421">+Z1231</f>
        <v>23746</v>
      </c>
      <c r="AB1231" s="279">
        <f t="shared" si="421"/>
        <v>23746</v>
      </c>
      <c r="AC1231" s="279">
        <f t="shared" si="421"/>
        <v>23746</v>
      </c>
      <c r="AD1231" s="279">
        <f t="shared" si="421"/>
        <v>23746</v>
      </c>
      <c r="AE1231" s="279">
        <f t="shared" si="421"/>
        <v>23746</v>
      </c>
      <c r="AF1231" s="279">
        <f t="shared" si="421"/>
        <v>23746</v>
      </c>
      <c r="AG1231" s="279">
        <f t="shared" si="421"/>
        <v>23746</v>
      </c>
      <c r="AH1231" s="279">
        <f t="shared" si="421"/>
        <v>23746</v>
      </c>
      <c r="AI1231" s="279">
        <f t="shared" si="421"/>
        <v>23746</v>
      </c>
      <c r="AJ1231" s="279">
        <f t="shared" si="421"/>
        <v>23746</v>
      </c>
      <c r="AK1231" s="281">
        <f>SUM(Y1231:AJ1231)</f>
        <v>284952</v>
      </c>
      <c r="AN1231" s="274"/>
      <c r="AO1231" s="273"/>
      <c r="AP1231" s="273"/>
      <c r="AQ1231" s="279">
        <v>0</v>
      </c>
      <c r="AR1231" s="279">
        <v>23746.47</v>
      </c>
      <c r="AS1231" s="279">
        <v>23746.47</v>
      </c>
      <c r="AT1231" s="279">
        <v>23746.47</v>
      </c>
      <c r="AU1231" s="279">
        <v>23746.47</v>
      </c>
      <c r="AV1231" s="279">
        <v>23746.47</v>
      </c>
      <c r="AW1231" s="279">
        <v>23746.47</v>
      </c>
      <c r="AX1231" s="279">
        <v>23746.47</v>
      </c>
      <c r="AY1231" s="279">
        <v>23746.47</v>
      </c>
      <c r="AZ1231" s="279">
        <v>23746.47</v>
      </c>
      <c r="BA1231" s="279">
        <v>23746.47</v>
      </c>
      <c r="BB1231" s="279">
        <v>23746.47</v>
      </c>
      <c r="BC1231" s="281">
        <f>SUM(AQ1231:BB1231)</f>
        <v>261211.17</v>
      </c>
      <c r="BF1231" s="274"/>
      <c r="BG1231" s="273"/>
      <c r="BH1231" s="273"/>
      <c r="BI1231" s="279">
        <v>23746.47</v>
      </c>
      <c r="BJ1231" s="279">
        <v>23746.47</v>
      </c>
      <c r="BK1231" s="279">
        <v>23746.47</v>
      </c>
      <c r="BL1231" s="279">
        <v>23746.47</v>
      </c>
      <c r="BM1231" s="279">
        <v>23746.47</v>
      </c>
      <c r="BN1231" s="279">
        <v>23746.47</v>
      </c>
      <c r="BO1231" s="279">
        <v>23746.47</v>
      </c>
      <c r="BP1231" s="279">
        <v>23746.47</v>
      </c>
      <c r="BQ1231" s="279">
        <v>23746.47</v>
      </c>
      <c r="BR1231" s="279">
        <v>23746.47</v>
      </c>
      <c r="BS1231" s="279">
        <v>23746.47</v>
      </c>
      <c r="BT1231" s="279">
        <v>23746.47</v>
      </c>
      <c r="BU1231" s="281">
        <f>SUM(BI1231:BT1231)</f>
        <v>284957.64</v>
      </c>
      <c r="BX1231" s="274"/>
      <c r="BY1231" s="273"/>
      <c r="BZ1231" s="273"/>
      <c r="CA1231" s="279">
        <v>23746.47</v>
      </c>
      <c r="CB1231" s="279">
        <v>23746.47</v>
      </c>
      <c r="CC1231" s="279">
        <v>23746.47</v>
      </c>
      <c r="CD1231" s="279">
        <v>23746.47</v>
      </c>
      <c r="CE1231" s="279">
        <v>23746.47</v>
      </c>
      <c r="CF1231" s="279">
        <v>23746.47</v>
      </c>
      <c r="CG1231" s="279">
        <v>23746.47</v>
      </c>
      <c r="CH1231" s="279">
        <v>23746.47</v>
      </c>
      <c r="CI1231" s="279">
        <v>23746.47</v>
      </c>
      <c r="CJ1231" s="279">
        <v>23746.47</v>
      </c>
      <c r="CK1231" s="279">
        <v>23746.47</v>
      </c>
      <c r="CL1231" s="279">
        <v>23746.47</v>
      </c>
      <c r="CM1231" s="281">
        <f>SUM(CA1231:CL1231)</f>
        <v>284957.64</v>
      </c>
      <c r="CP1231" s="274"/>
      <c r="CQ1231" s="273"/>
      <c r="CR1231" s="273"/>
      <c r="CS1231" s="279">
        <v>0</v>
      </c>
      <c r="CT1231" s="279">
        <v>0</v>
      </c>
      <c r="CU1231" s="279">
        <v>0</v>
      </c>
      <c r="CV1231" s="279">
        <v>0</v>
      </c>
      <c r="CW1231" s="279">
        <v>0</v>
      </c>
      <c r="CX1231" s="279">
        <v>0</v>
      </c>
      <c r="CY1231" s="279">
        <v>0</v>
      </c>
      <c r="CZ1231" s="279">
        <v>0</v>
      </c>
      <c r="DA1231" s="279">
        <v>0</v>
      </c>
      <c r="DB1231" s="279">
        <v>0</v>
      </c>
      <c r="DC1231" s="279">
        <v>0</v>
      </c>
      <c r="DD1231" s="279">
        <v>0</v>
      </c>
      <c r="DE1231" s="281">
        <f>SUM(CS1231:DD1231)</f>
        <v>0</v>
      </c>
    </row>
    <row r="1232" spans="1:109" ht="13" outlineLevel="2" x14ac:dyDescent="0.3">
      <c r="A1232" s="258"/>
      <c r="B1232" s="153"/>
      <c r="C1232" s="274"/>
      <c r="D1232" s="273"/>
      <c r="E1232" s="153" t="s">
        <v>353</v>
      </c>
      <c r="F1232" s="282">
        <f>+(F1229*'CASH FLOW-MSA-SA'!$C1228)/360*31</f>
        <v>0</v>
      </c>
      <c r="G1232" s="282">
        <f>+(G1229*'CASH FLOW-MSA-SA'!$C1228)/360*31</f>
        <v>0</v>
      </c>
      <c r="H1232" s="282">
        <f>+(H1229*'CASH FLOW-MSA-SA'!$C1228)/360*31</f>
        <v>0</v>
      </c>
      <c r="I1232" s="282">
        <f>+(I1229*'CASH FLOW-MSA-SA'!$C1228)/360*31</f>
        <v>0</v>
      </c>
      <c r="J1232" s="282">
        <f>+(J1229*'CASH FLOW-MSA-SA'!$C1228)/360*31</f>
        <v>0</v>
      </c>
      <c r="K1232" s="282">
        <f>+(K1229*'CASH FLOW-MSA-SA'!$C1228)/360*31</f>
        <v>0</v>
      </c>
      <c r="L1232" s="282">
        <f>+(L1229*'CASH FLOW-MSA-SA'!$C1228)/360*31</f>
        <v>0</v>
      </c>
      <c r="M1232" s="282">
        <f>+(M1229*'CASH FLOW-MSA-SA'!$C1228)/360*31</f>
        <v>0</v>
      </c>
      <c r="N1232" s="282">
        <f>+(N1229*'CASH FLOW-MSA-SA'!$C1228)/360*31</f>
        <v>0</v>
      </c>
      <c r="O1232" s="282">
        <f>+(O1229*'CASH FLOW-MSA-SA'!$C1228)/360*31</f>
        <v>0</v>
      </c>
      <c r="P1232" s="282">
        <f>+(P1229*'CASH FLOW-MSA-SA'!$C1228)/360*31</f>
        <v>0</v>
      </c>
      <c r="Q1232" s="282">
        <f>+(Q1229*'CASH FLOW-MSA-SA'!$C1228)/360*31</f>
        <v>16791.666666666664</v>
      </c>
      <c r="R1232" s="260"/>
      <c r="S1232" s="282">
        <f>SUM(F1232:Q1232)</f>
        <v>16791.666666666664</v>
      </c>
      <c r="V1232" s="274"/>
      <c r="W1232" s="273"/>
      <c r="X1232" s="273"/>
      <c r="Y1232" s="282">
        <f>+(Y1229*'CASH FLOW-MSA-SA'!$C1228)/360*31</f>
        <v>16791.666666666664</v>
      </c>
      <c r="Z1232" s="282">
        <f>+(Z1229*'CASH FLOW-MSA-SA'!$C1228)/360*31</f>
        <v>16658.755027777777</v>
      </c>
      <c r="AA1232" s="282">
        <f>+(AA1229*'CASH FLOW-MSA-SA'!$C1228)/360*31</f>
        <v>16525.84338888889</v>
      </c>
      <c r="AB1232" s="282">
        <f>+(AB1229*'CASH FLOW-MSA-SA'!$C1228)/360*31</f>
        <v>16392.93175</v>
      </c>
      <c r="AC1232" s="282">
        <f>+(AC1229*'CASH FLOW-MSA-SA'!$C1228)/360*31</f>
        <v>16260.020111111111</v>
      </c>
      <c r="AD1232" s="282">
        <f>+(AD1229*'CASH FLOW-MSA-SA'!$C1228)/360*31</f>
        <v>16127.108472222222</v>
      </c>
      <c r="AE1232" s="282">
        <f>+(AE1229*'CASH FLOW-MSA-SA'!$C1228)/360*31</f>
        <v>15994.196833333332</v>
      </c>
      <c r="AF1232" s="282">
        <f>+(AF1229*'CASH FLOW-MSA-SA'!$C1228)/360*31</f>
        <v>15861.285194444445</v>
      </c>
      <c r="AG1232" s="282">
        <f>+(AG1229*'CASH FLOW-MSA-SA'!$C1228)/360*31</f>
        <v>15728.373555555556</v>
      </c>
      <c r="AH1232" s="282">
        <f>+(AH1229*'CASH FLOW-MSA-SA'!$C1228)/360*31</f>
        <v>15595.461916666665</v>
      </c>
      <c r="AI1232" s="282">
        <f>+(AI1229*'CASH FLOW-MSA-SA'!$C1228)/360*31</f>
        <v>15462.550277777778</v>
      </c>
      <c r="AJ1232" s="282">
        <f>+(AJ1229*'CASH FLOW-MSA-SA'!$C1228)/360*31</f>
        <v>15329.63863888889</v>
      </c>
      <c r="AK1232" s="282">
        <f>SUM(Y1232:AJ1232)</f>
        <v>192727.8318333333</v>
      </c>
      <c r="AN1232" s="274"/>
      <c r="AO1232" s="273"/>
      <c r="AP1232" s="273"/>
      <c r="AQ1232" s="282">
        <f>+(AQ1229*'CASH FLOW-MSA-SA'!$C1228)/360*31</f>
        <v>15196.726999999999</v>
      </c>
      <c r="AR1232" s="282">
        <f>+(AR1229*'CASH FLOW-MSA-SA'!$C1228)/360*31</f>
        <v>15196.726999999999</v>
      </c>
      <c r="AS1232" s="282">
        <f>+(AS1229*'CASH FLOW-MSA-SA'!$C1228)/360*31</f>
        <v>15063.812730416666</v>
      </c>
      <c r="AT1232" s="282">
        <f>+(AT1229*'CASH FLOW-MSA-SA'!$C1228)/360*31</f>
        <v>14930.898460833334</v>
      </c>
      <c r="AU1232" s="282">
        <f>+(AU1229*'CASH FLOW-MSA-SA'!$C1228)/360*31</f>
        <v>14797.984191249998</v>
      </c>
      <c r="AV1232" s="282">
        <f>+(AV1229*'CASH FLOW-MSA-SA'!$C1228)/360*31</f>
        <v>14665.069921666664</v>
      </c>
      <c r="AW1232" s="282">
        <f>+(AW1229*'CASH FLOW-MSA-SA'!$C1228)/360*31</f>
        <v>14532.155652083327</v>
      </c>
      <c r="AX1232" s="282">
        <f>+(AX1229*'CASH FLOW-MSA-SA'!$C1228)/360*31</f>
        <v>14399.241382499993</v>
      </c>
      <c r="AY1232" s="282">
        <f>+(AY1229*'CASH FLOW-MSA-SA'!$C1228)/360*31</f>
        <v>14266.327112916661</v>
      </c>
      <c r="AZ1232" s="282">
        <f>+(AZ1229*'CASH FLOW-MSA-SA'!$C1228)/360*31</f>
        <v>14133.412843333324</v>
      </c>
      <c r="BA1232" s="282">
        <f>+(BA1229*'CASH FLOW-MSA-SA'!$C1228)/360*31</f>
        <v>14000.49857374999</v>
      </c>
      <c r="BB1232" s="282">
        <f>+(BB1229*'CASH FLOW-MSA-SA'!$C1228)/360*31</f>
        <v>13867.584304166654</v>
      </c>
      <c r="BC1232" s="282">
        <f>SUM(AQ1232:BB1232)</f>
        <v>175050.43917291664</v>
      </c>
      <c r="BF1232" s="274"/>
      <c r="BG1232" s="273"/>
      <c r="BH1232" s="273"/>
      <c r="BI1232" s="282">
        <f>+(BI1229*'CASH FLOW-MSA-SA'!$C1228)/360*31</f>
        <v>13734.67003458332</v>
      </c>
      <c r="BJ1232" s="282">
        <f>+(BJ1229*'CASH FLOW-MSA-SA'!$C1228)/360*31</f>
        <v>13601.755764999987</v>
      </c>
      <c r="BK1232" s="282">
        <f>+(BK1229*'CASH FLOW-MSA-SA'!$C1228)/360*31</f>
        <v>13468.841495416651</v>
      </c>
      <c r="BL1232" s="282">
        <f>+(BL1229*'CASH FLOW-MSA-SA'!$C1228)/360*31</f>
        <v>13335.927225833317</v>
      </c>
      <c r="BM1232" s="282">
        <f>+(BM1229*'CASH FLOW-MSA-SA'!$C1228)/360*31</f>
        <v>13203.012956249984</v>
      </c>
      <c r="BN1232" s="282">
        <f>+(BN1229*'CASH FLOW-MSA-SA'!$C1228)/360*31</f>
        <v>13070.098686666648</v>
      </c>
      <c r="BO1232" s="282">
        <f>+(BO1229*'CASH FLOW-MSA-SA'!$C1228)/360*31</f>
        <v>12937.184417083316</v>
      </c>
      <c r="BP1232" s="282">
        <f>+(BP1229*'CASH FLOW-MSA-SA'!$C1228)/360*31</f>
        <v>12804.270147499981</v>
      </c>
      <c r="BQ1232" s="282">
        <f>+(BQ1229*'CASH FLOW-MSA-SA'!$C1228)/360*31</f>
        <v>12671.355877916645</v>
      </c>
      <c r="BR1232" s="282">
        <f>+(BR1229*'CASH FLOW-MSA-SA'!$C1228)/360*31</f>
        <v>12538.441608333311</v>
      </c>
      <c r="BS1232" s="282">
        <f>+(BS1229*'CASH FLOW-MSA-SA'!$C1228)/360*31</f>
        <v>12405.527338749975</v>
      </c>
      <c r="BT1232" s="282">
        <f>+(BT1229*'CASH FLOW-MSA-SA'!$C1228)/360*31</f>
        <v>12272.613069166642</v>
      </c>
      <c r="BU1232" s="282">
        <f>SUM(BI1232:BT1232)</f>
        <v>156043.69862249977</v>
      </c>
      <c r="BX1232" s="274"/>
      <c r="BY1232" s="273"/>
      <c r="BZ1232" s="273"/>
      <c r="CA1232" s="282">
        <f>+(CA1229*'CASH FLOW-MSA-SA'!$C1228)/360*31</f>
        <v>12139.698799583308</v>
      </c>
      <c r="CB1232" s="282">
        <f>+(CB1229*'CASH FLOW-MSA-SA'!$C1228)/360*31</f>
        <v>12006.784529999972</v>
      </c>
      <c r="CC1232" s="282">
        <f>+(CC1229*'CASH FLOW-MSA-SA'!$C1228)/360*31</f>
        <v>11873.870260416637</v>
      </c>
      <c r="CD1232" s="282">
        <f>+(CD1229*'CASH FLOW-MSA-SA'!$C1228)/360*31</f>
        <v>11740.955990833301</v>
      </c>
      <c r="CE1232" s="282">
        <f>+(CE1229*'CASH FLOW-MSA-SA'!$C1228)/360*31</f>
        <v>11608.041721249972</v>
      </c>
      <c r="CF1232" s="282">
        <f>+(CF1229*'CASH FLOW-MSA-SA'!$C1228)/360*31</f>
        <v>11475.12745166664</v>
      </c>
      <c r="CG1232" s="282">
        <f>+(CG1229*'CASH FLOW-MSA-SA'!$C1228)/360*31</f>
        <v>11342.213182083304</v>
      </c>
      <c r="CH1232" s="282">
        <f>+(CH1229*'CASH FLOW-MSA-SA'!$C1228)/360*31</f>
        <v>11209.298912499971</v>
      </c>
      <c r="CI1232" s="282">
        <f>+(CI1229*'CASH FLOW-MSA-SA'!$C1228)/360*31</f>
        <v>11076.384642916637</v>
      </c>
      <c r="CJ1232" s="282">
        <f>+(CJ1229*'CASH FLOW-MSA-SA'!$C1228)/360*31</f>
        <v>10943.470373333304</v>
      </c>
      <c r="CK1232" s="282">
        <f>+(CK1229*'CASH FLOW-MSA-SA'!$C1228)/360*31</f>
        <v>10810.556103749972</v>
      </c>
      <c r="CL1232" s="282">
        <f>+(CL1229*'CASH FLOW-MSA-SA'!$C1228)/360*31</f>
        <v>10677.641834166638</v>
      </c>
      <c r="CM1232" s="282">
        <f>SUM(CA1232:CL1232)</f>
        <v>136904.04380249965</v>
      </c>
      <c r="CP1232" s="274"/>
      <c r="CQ1232" s="273"/>
      <c r="CR1232" s="273"/>
      <c r="CS1232" s="282">
        <f>+(CS1229*'CASH FLOW-MSA-SA'!$C1228)/360*31</f>
        <v>10544.727564583305</v>
      </c>
      <c r="CT1232" s="282">
        <f>+(CT1229*'CASH FLOW-MSA-SA'!$C1228)/360*31</f>
        <v>10544.727564583305</v>
      </c>
      <c r="CU1232" s="282">
        <f>+(CU1229*'CASH FLOW-MSA-SA'!$C1228)/360*31</f>
        <v>10544.727564583305</v>
      </c>
      <c r="CV1232" s="282">
        <f>+(CV1229*'CASH FLOW-MSA-SA'!$C1228)/360*31</f>
        <v>10544.727564583305</v>
      </c>
      <c r="CW1232" s="282">
        <f>+(CW1229*'CASH FLOW-MSA-SA'!$C1228)/360*31</f>
        <v>10544.727564583305</v>
      </c>
      <c r="CX1232" s="282">
        <f>+(CX1229*'CASH FLOW-MSA-SA'!$C1228)/360*31</f>
        <v>10544.727564583305</v>
      </c>
      <c r="CY1232" s="282">
        <f>+(CY1229*'CASH FLOW-MSA-SA'!$C1228)/360*31</f>
        <v>10544.727564583305</v>
      </c>
      <c r="CZ1232" s="282">
        <f>+(CZ1229*'CASH FLOW-MSA-SA'!$C1228)/360*31</f>
        <v>10544.727564583305</v>
      </c>
      <c r="DA1232" s="282">
        <f>+(DA1229*'CASH FLOW-MSA-SA'!$C1228)/360*31</f>
        <v>10544.727564583305</v>
      </c>
      <c r="DB1232" s="282">
        <f>+(DB1229*'CASH FLOW-MSA-SA'!$C1228)/360*31</f>
        <v>10544.727564583305</v>
      </c>
      <c r="DC1232" s="282">
        <f>+(DC1229*'CASH FLOW-MSA-SA'!$C1228)/360*31</f>
        <v>10544.727564583305</v>
      </c>
      <c r="DD1232" s="282">
        <f>+(DD1229*'CASH FLOW-MSA-SA'!$C1228)/360*31</f>
        <v>10544.727564583305</v>
      </c>
      <c r="DE1232" s="282">
        <f>SUM(CS1232:DD1232)</f>
        <v>126536.73077499964</v>
      </c>
    </row>
    <row r="1233" spans="1:109" ht="13" outlineLevel="1" x14ac:dyDescent="0.3">
      <c r="A1233" s="258"/>
      <c r="B1233" s="291"/>
      <c r="C1233" s="274"/>
      <c r="D1233" s="273"/>
      <c r="E1233" s="273"/>
      <c r="F1233" s="282"/>
      <c r="G1233" s="282"/>
      <c r="H1233" s="282"/>
      <c r="I1233" s="282"/>
      <c r="J1233" s="282"/>
      <c r="K1233" s="282"/>
      <c r="L1233" s="282"/>
      <c r="M1233" s="282"/>
      <c r="N1233" s="282"/>
      <c r="O1233" s="282"/>
      <c r="P1233" s="282"/>
      <c r="Q1233" s="282"/>
      <c r="R1233" s="260"/>
      <c r="S1233" s="282"/>
      <c r="V1233" s="274"/>
      <c r="W1233" s="273"/>
      <c r="X1233" s="273"/>
      <c r="Y1233" s="282"/>
      <c r="Z1233" s="282"/>
      <c r="AA1233" s="282"/>
      <c r="AB1233" s="282"/>
      <c r="AC1233" s="282"/>
      <c r="AD1233" s="282"/>
      <c r="AE1233" s="282"/>
      <c r="AF1233" s="282"/>
      <c r="AG1233" s="282"/>
      <c r="AH1233" s="282"/>
      <c r="AI1233" s="282"/>
      <c r="AJ1233" s="282"/>
      <c r="AK1233" s="282"/>
      <c r="AN1233" s="274"/>
      <c r="AO1233" s="273"/>
      <c r="AP1233" s="273"/>
      <c r="AQ1233" s="282"/>
      <c r="AR1233" s="282"/>
      <c r="AS1233" s="282"/>
      <c r="AT1233" s="282"/>
      <c r="AU1233" s="282"/>
      <c r="AV1233" s="282"/>
      <c r="AW1233" s="282"/>
      <c r="AX1233" s="282"/>
      <c r="AY1233" s="282"/>
      <c r="AZ1233" s="282"/>
      <c r="BA1233" s="282"/>
      <c r="BB1233" s="282"/>
      <c r="BC1233" s="282"/>
      <c r="BF1233" s="274"/>
      <c r="BG1233" s="273"/>
      <c r="BH1233" s="273"/>
      <c r="BI1233" s="282"/>
      <c r="BJ1233" s="282"/>
      <c r="BK1233" s="282"/>
      <c r="BL1233" s="282"/>
      <c r="BM1233" s="282"/>
      <c r="BN1233" s="282"/>
      <c r="BO1233" s="282"/>
      <c r="BP1233" s="282"/>
      <c r="BQ1233" s="282"/>
      <c r="BR1233" s="282"/>
      <c r="BS1233" s="282"/>
      <c r="BT1233" s="282"/>
      <c r="BU1233" s="282"/>
      <c r="BX1233" s="274"/>
      <c r="BY1233" s="273"/>
      <c r="BZ1233" s="273"/>
      <c r="CA1233" s="282"/>
      <c r="CB1233" s="282"/>
      <c r="CC1233" s="282"/>
      <c r="CD1233" s="282"/>
      <c r="CE1233" s="282"/>
      <c r="CF1233" s="282"/>
      <c r="CG1233" s="282"/>
      <c r="CH1233" s="282"/>
      <c r="CI1233" s="282"/>
      <c r="CJ1233" s="282"/>
      <c r="CK1233" s="282"/>
      <c r="CL1233" s="282"/>
      <c r="CM1233" s="282"/>
      <c r="CP1233" s="274"/>
      <c r="CQ1233" s="273"/>
      <c r="CR1233" s="273"/>
      <c r="CS1233" s="282"/>
      <c r="CT1233" s="282"/>
      <c r="CU1233" s="282"/>
      <c r="CV1233" s="282"/>
      <c r="CW1233" s="282"/>
      <c r="CX1233" s="282"/>
      <c r="CY1233" s="282"/>
      <c r="CZ1233" s="282"/>
      <c r="DA1233" s="282"/>
      <c r="DB1233" s="282"/>
      <c r="DC1233" s="282"/>
      <c r="DD1233" s="282"/>
      <c r="DE1233" s="282"/>
    </row>
    <row r="1234" spans="1:109" ht="13" hidden="1" outlineLevel="1" x14ac:dyDescent="0.3">
      <c r="A1234" s="258"/>
      <c r="B1234" s="138" t="s">
        <v>289</v>
      </c>
      <c r="C1234" s="274"/>
      <c r="D1234" s="273"/>
      <c r="E1234" s="273"/>
      <c r="F1234" s="260"/>
      <c r="G1234" s="260"/>
      <c r="H1234" s="260"/>
      <c r="I1234" s="260"/>
      <c r="J1234" s="260"/>
      <c r="K1234" s="260"/>
      <c r="L1234" s="260"/>
      <c r="M1234" s="260"/>
      <c r="N1234" s="260"/>
      <c r="O1234" s="260"/>
      <c r="P1234" s="260"/>
      <c r="Q1234" s="260"/>
      <c r="R1234" s="260"/>
      <c r="S1234" s="260"/>
      <c r="V1234" s="274"/>
      <c r="W1234" s="273"/>
      <c r="X1234" s="273"/>
      <c r="Y1234" s="260"/>
      <c r="Z1234" s="260"/>
      <c r="AA1234" s="260"/>
      <c r="AB1234" s="260"/>
      <c r="AC1234" s="260"/>
      <c r="AD1234" s="260"/>
      <c r="AE1234" s="260"/>
      <c r="AF1234" s="260"/>
      <c r="AG1234" s="260"/>
      <c r="AH1234" s="260"/>
      <c r="AI1234" s="260"/>
      <c r="AJ1234" s="260"/>
      <c r="AK1234" s="260"/>
      <c r="AN1234" s="274"/>
      <c r="AO1234" s="273"/>
      <c r="AP1234" s="273"/>
      <c r="AQ1234" s="260"/>
      <c r="AR1234" s="260"/>
      <c r="AS1234" s="260"/>
      <c r="AT1234" s="260"/>
      <c r="AU1234" s="260"/>
      <c r="AV1234" s="260"/>
      <c r="AW1234" s="260"/>
      <c r="AX1234" s="260"/>
      <c r="AY1234" s="260"/>
      <c r="AZ1234" s="260"/>
      <c r="BA1234" s="260"/>
      <c r="BB1234" s="260"/>
      <c r="BC1234" s="260"/>
      <c r="BF1234" s="274"/>
      <c r="BG1234" s="273"/>
      <c r="BH1234" s="273"/>
      <c r="BI1234" s="260"/>
      <c r="BJ1234" s="260"/>
      <c r="BK1234" s="260"/>
      <c r="BL1234" s="260"/>
      <c r="BM1234" s="260"/>
      <c r="BN1234" s="260"/>
      <c r="BO1234" s="260"/>
      <c r="BP1234" s="260"/>
      <c r="BQ1234" s="260"/>
      <c r="BR1234" s="260"/>
      <c r="BS1234" s="260"/>
      <c r="BT1234" s="260"/>
      <c r="BU1234" s="260"/>
      <c r="BX1234" s="274"/>
      <c r="BY1234" s="273"/>
      <c r="BZ1234" s="273"/>
      <c r="CA1234" s="260"/>
      <c r="CB1234" s="260"/>
      <c r="CC1234" s="260"/>
      <c r="CD1234" s="260"/>
      <c r="CE1234" s="260"/>
      <c r="CF1234" s="260"/>
      <c r="CG1234" s="260"/>
      <c r="CH1234" s="260"/>
      <c r="CI1234" s="260"/>
      <c r="CJ1234" s="260"/>
      <c r="CK1234" s="260"/>
      <c r="CL1234" s="260"/>
      <c r="CM1234" s="260"/>
      <c r="CP1234" s="274"/>
      <c r="CQ1234" s="273"/>
      <c r="CR1234" s="273"/>
      <c r="CS1234" s="260"/>
      <c r="CT1234" s="260"/>
      <c r="CU1234" s="260"/>
      <c r="CV1234" s="260"/>
      <c r="CW1234" s="260"/>
      <c r="CX1234" s="260"/>
      <c r="CY1234" s="260"/>
      <c r="CZ1234" s="260"/>
      <c r="DA1234" s="260"/>
      <c r="DB1234" s="260"/>
      <c r="DC1234" s="260"/>
      <c r="DD1234" s="260"/>
      <c r="DE1234" s="260"/>
    </row>
    <row r="1235" spans="1:109" ht="13" hidden="1" outlineLevel="2" x14ac:dyDescent="0.3">
      <c r="A1235" s="258"/>
      <c r="B1235" s="153" t="s">
        <v>346</v>
      </c>
      <c r="C1235" s="272">
        <v>0</v>
      </c>
      <c r="D1235" s="273"/>
      <c r="E1235" s="273"/>
      <c r="F1235" s="260"/>
      <c r="G1235" s="260"/>
      <c r="H1235" s="260"/>
      <c r="I1235" s="260"/>
      <c r="J1235" s="260"/>
      <c r="K1235" s="260"/>
      <c r="L1235" s="260"/>
      <c r="M1235" s="260"/>
      <c r="N1235" s="260"/>
      <c r="O1235" s="260"/>
      <c r="P1235" s="260"/>
      <c r="Q1235" s="260"/>
      <c r="R1235" s="260"/>
      <c r="S1235" s="260"/>
      <c r="V1235" s="274"/>
      <c r="W1235" s="273"/>
      <c r="X1235" s="273"/>
      <c r="Y1235" s="260"/>
      <c r="Z1235" s="260"/>
      <c r="AA1235" s="260"/>
      <c r="AB1235" s="260"/>
      <c r="AC1235" s="260"/>
      <c r="AD1235" s="260"/>
      <c r="AE1235" s="260"/>
      <c r="AF1235" s="260"/>
      <c r="AG1235" s="260"/>
      <c r="AH1235" s="260"/>
      <c r="AI1235" s="260"/>
      <c r="AJ1235" s="260"/>
      <c r="AK1235" s="260"/>
      <c r="AN1235" s="274"/>
      <c r="AO1235" s="273"/>
      <c r="AP1235" s="273"/>
      <c r="AQ1235" s="260"/>
      <c r="AR1235" s="260"/>
      <c r="AS1235" s="260"/>
      <c r="AT1235" s="260"/>
      <c r="AU1235" s="260"/>
      <c r="AV1235" s="260"/>
      <c r="AW1235" s="260"/>
      <c r="AX1235" s="260"/>
      <c r="AY1235" s="260"/>
      <c r="AZ1235" s="260"/>
      <c r="BA1235" s="260"/>
      <c r="BB1235" s="260"/>
      <c r="BC1235" s="260"/>
      <c r="BF1235" s="274"/>
      <c r="BG1235" s="273"/>
      <c r="BH1235" s="273"/>
      <c r="BI1235" s="260"/>
      <c r="BJ1235" s="260"/>
      <c r="BK1235" s="260"/>
      <c r="BL1235" s="260"/>
      <c r="BM1235" s="260"/>
      <c r="BN1235" s="260"/>
      <c r="BO1235" s="260"/>
      <c r="BP1235" s="260"/>
      <c r="BQ1235" s="260"/>
      <c r="BR1235" s="260"/>
      <c r="BS1235" s="260"/>
      <c r="BT1235" s="260"/>
      <c r="BU1235" s="260"/>
      <c r="BX1235" s="274"/>
      <c r="BY1235" s="273"/>
      <c r="BZ1235" s="273"/>
      <c r="CA1235" s="260"/>
      <c r="CB1235" s="260"/>
      <c r="CC1235" s="260"/>
      <c r="CD1235" s="260"/>
      <c r="CE1235" s="260"/>
      <c r="CF1235" s="260"/>
      <c r="CG1235" s="260"/>
      <c r="CH1235" s="260"/>
      <c r="CI1235" s="260"/>
      <c r="CJ1235" s="260"/>
      <c r="CK1235" s="260"/>
      <c r="CL1235" s="260"/>
      <c r="CM1235" s="260"/>
      <c r="CP1235" s="274"/>
      <c r="CQ1235" s="273"/>
      <c r="CR1235" s="273"/>
      <c r="CS1235" s="260"/>
      <c r="CT1235" s="260"/>
      <c r="CU1235" s="260"/>
      <c r="CV1235" s="260"/>
      <c r="CW1235" s="260"/>
      <c r="CX1235" s="260"/>
      <c r="CY1235" s="260"/>
      <c r="CZ1235" s="260"/>
      <c r="DA1235" s="260"/>
      <c r="DB1235" s="260"/>
      <c r="DC1235" s="260"/>
      <c r="DD1235" s="260"/>
      <c r="DE1235" s="260"/>
    </row>
    <row r="1236" spans="1:109" ht="13" hidden="1" outlineLevel="2" x14ac:dyDescent="0.3">
      <c r="A1236" s="258"/>
      <c r="B1236" s="275" t="s">
        <v>347</v>
      </c>
      <c r="C1236" s="272">
        <v>0</v>
      </c>
      <c r="D1236" s="273"/>
      <c r="E1236" s="273"/>
      <c r="F1236" s="260"/>
      <c r="G1236" s="260"/>
      <c r="H1236" s="260"/>
      <c r="I1236" s="260"/>
      <c r="J1236" s="260"/>
      <c r="K1236" s="260"/>
      <c r="L1236" s="260"/>
      <c r="M1236" s="260"/>
      <c r="N1236" s="260"/>
      <c r="O1236" s="260"/>
      <c r="P1236" s="260"/>
      <c r="Q1236" s="260"/>
      <c r="R1236" s="260"/>
      <c r="S1236" s="260"/>
      <c r="V1236" s="274"/>
      <c r="W1236" s="273"/>
      <c r="X1236" s="273"/>
      <c r="Y1236" s="260"/>
      <c r="Z1236" s="260"/>
      <c r="AA1236" s="260"/>
      <c r="AB1236" s="260"/>
      <c r="AC1236" s="260"/>
      <c r="AD1236" s="260"/>
      <c r="AE1236" s="260"/>
      <c r="AF1236" s="260"/>
      <c r="AG1236" s="260"/>
      <c r="AH1236" s="260"/>
      <c r="AI1236" s="260"/>
      <c r="AJ1236" s="260"/>
      <c r="AK1236" s="260"/>
      <c r="AN1236" s="274"/>
      <c r="AO1236" s="273"/>
      <c r="AP1236" s="273"/>
      <c r="AQ1236" s="260"/>
      <c r="AR1236" s="260"/>
      <c r="AS1236" s="260"/>
      <c r="AT1236" s="260"/>
      <c r="AU1236" s="260"/>
      <c r="AV1236" s="260"/>
      <c r="AW1236" s="260"/>
      <c r="AX1236" s="260"/>
      <c r="AY1236" s="260"/>
      <c r="AZ1236" s="260"/>
      <c r="BA1236" s="260"/>
      <c r="BB1236" s="260"/>
      <c r="BC1236" s="260"/>
      <c r="BF1236" s="274"/>
      <c r="BG1236" s="273"/>
      <c r="BH1236" s="273"/>
      <c r="BI1236" s="260"/>
      <c r="BJ1236" s="260"/>
      <c r="BK1236" s="260"/>
      <c r="BL1236" s="260"/>
      <c r="BM1236" s="260"/>
      <c r="BN1236" s="260"/>
      <c r="BO1236" s="260"/>
      <c r="BP1236" s="260"/>
      <c r="BQ1236" s="260"/>
      <c r="BR1236" s="260"/>
      <c r="BS1236" s="260"/>
      <c r="BT1236" s="260"/>
      <c r="BU1236" s="260"/>
      <c r="BX1236" s="274"/>
      <c r="BY1236" s="273"/>
      <c r="BZ1236" s="273"/>
      <c r="CA1236" s="260"/>
      <c r="CB1236" s="260"/>
      <c r="CC1236" s="260"/>
      <c r="CD1236" s="260"/>
      <c r="CE1236" s="260"/>
      <c r="CF1236" s="260"/>
      <c r="CG1236" s="260"/>
      <c r="CH1236" s="260"/>
      <c r="CI1236" s="260"/>
      <c r="CJ1236" s="260"/>
      <c r="CK1236" s="260"/>
      <c r="CL1236" s="260"/>
      <c r="CM1236" s="260"/>
      <c r="CP1236" s="274"/>
      <c r="CQ1236" s="273"/>
      <c r="CR1236" s="273"/>
      <c r="CS1236" s="260"/>
      <c r="CT1236" s="260"/>
      <c r="CU1236" s="260"/>
      <c r="CV1236" s="260"/>
      <c r="CW1236" s="260"/>
      <c r="CX1236" s="260"/>
      <c r="CY1236" s="260"/>
      <c r="CZ1236" s="260"/>
      <c r="DA1236" s="260"/>
      <c r="DB1236" s="260"/>
      <c r="DC1236" s="260"/>
      <c r="DD1236" s="260"/>
      <c r="DE1236" s="260"/>
    </row>
    <row r="1237" spans="1:109" ht="13" hidden="1" outlineLevel="2" x14ac:dyDescent="0.3">
      <c r="A1237" s="258"/>
      <c r="B1237" s="153" t="s">
        <v>348</v>
      </c>
      <c r="C1237" s="274">
        <f>IF(C1236&gt;0,C1235/C1236,0)</f>
        <v>0</v>
      </c>
      <c r="D1237" s="273"/>
      <c r="E1237" s="273"/>
      <c r="F1237" s="260"/>
      <c r="G1237" s="260"/>
      <c r="H1237" s="260"/>
      <c r="I1237" s="260"/>
      <c r="J1237" s="260"/>
      <c r="K1237" s="260"/>
      <c r="L1237" s="260"/>
      <c r="M1237" s="260"/>
      <c r="N1237" s="260"/>
      <c r="O1237" s="260"/>
      <c r="P1237" s="260"/>
      <c r="Q1237" s="260"/>
      <c r="R1237" s="260"/>
      <c r="S1237" s="260"/>
      <c r="V1237" s="274"/>
      <c r="W1237" s="273"/>
      <c r="X1237" s="273"/>
      <c r="Y1237" s="260"/>
      <c r="Z1237" s="260"/>
      <c r="AA1237" s="260"/>
      <c r="AB1237" s="260"/>
      <c r="AC1237" s="260"/>
      <c r="AD1237" s="260"/>
      <c r="AE1237" s="260"/>
      <c r="AF1237" s="260"/>
      <c r="AG1237" s="260"/>
      <c r="AH1237" s="260"/>
      <c r="AI1237" s="260"/>
      <c r="AJ1237" s="260"/>
      <c r="AK1237" s="260"/>
      <c r="AN1237" s="274"/>
      <c r="AO1237" s="273"/>
      <c r="AP1237" s="273"/>
      <c r="AQ1237" s="260"/>
      <c r="AR1237" s="260"/>
      <c r="AS1237" s="260"/>
      <c r="AT1237" s="260"/>
      <c r="AU1237" s="260"/>
      <c r="AV1237" s="260"/>
      <c r="AW1237" s="260"/>
      <c r="AX1237" s="260"/>
      <c r="AY1237" s="260"/>
      <c r="AZ1237" s="260"/>
      <c r="BA1237" s="260"/>
      <c r="BB1237" s="260"/>
      <c r="BC1237" s="260"/>
      <c r="BF1237" s="274"/>
      <c r="BG1237" s="273"/>
      <c r="BH1237" s="273"/>
      <c r="BI1237" s="260"/>
      <c r="BJ1237" s="260"/>
      <c r="BK1237" s="260"/>
      <c r="BL1237" s="260"/>
      <c r="BM1237" s="260"/>
      <c r="BN1237" s="260"/>
      <c r="BO1237" s="260"/>
      <c r="BP1237" s="260"/>
      <c r="BQ1237" s="260"/>
      <c r="BR1237" s="260"/>
      <c r="BS1237" s="260"/>
      <c r="BT1237" s="260"/>
      <c r="BU1237" s="260"/>
      <c r="BX1237" s="274"/>
      <c r="BY1237" s="273"/>
      <c r="BZ1237" s="273"/>
      <c r="CA1237" s="260"/>
      <c r="CB1237" s="260"/>
      <c r="CC1237" s="260"/>
      <c r="CD1237" s="260"/>
      <c r="CE1237" s="260"/>
      <c r="CF1237" s="260"/>
      <c r="CG1237" s="260"/>
      <c r="CH1237" s="260"/>
      <c r="CI1237" s="260"/>
      <c r="CJ1237" s="260"/>
      <c r="CK1237" s="260"/>
      <c r="CL1237" s="260"/>
      <c r="CM1237" s="260"/>
      <c r="CP1237" s="274"/>
      <c r="CQ1237" s="273"/>
      <c r="CR1237" s="273"/>
      <c r="CS1237" s="260"/>
      <c r="CT1237" s="260"/>
      <c r="CU1237" s="260"/>
      <c r="CV1237" s="260"/>
      <c r="CW1237" s="260"/>
      <c r="CX1237" s="260"/>
      <c r="CY1237" s="260"/>
      <c r="CZ1237" s="260"/>
      <c r="DA1237" s="260"/>
      <c r="DB1237" s="260"/>
      <c r="DC1237" s="260"/>
      <c r="DD1237" s="260"/>
      <c r="DE1237" s="260"/>
    </row>
    <row r="1238" spans="1:109" ht="13" hidden="1" outlineLevel="2" x14ac:dyDescent="0.3">
      <c r="A1238" s="258"/>
      <c r="B1238" s="153" t="s">
        <v>349</v>
      </c>
      <c r="C1238" s="276">
        <v>0</v>
      </c>
      <c r="D1238" s="273"/>
      <c r="E1238" s="273"/>
      <c r="F1238" s="260"/>
      <c r="G1238" s="260"/>
      <c r="H1238" s="260"/>
      <c r="I1238" s="260"/>
      <c r="J1238" s="260"/>
      <c r="K1238" s="260"/>
      <c r="L1238" s="260"/>
      <c r="M1238" s="260"/>
      <c r="N1238" s="260"/>
      <c r="O1238" s="260"/>
      <c r="P1238" s="260"/>
      <c r="Q1238" s="260"/>
      <c r="R1238" s="260"/>
      <c r="S1238" s="260"/>
      <c r="V1238" s="277"/>
      <c r="W1238" s="273"/>
      <c r="X1238" s="273"/>
      <c r="Y1238" s="260"/>
      <c r="Z1238" s="260"/>
      <c r="AA1238" s="260"/>
      <c r="AB1238" s="260"/>
      <c r="AC1238" s="260"/>
      <c r="AD1238" s="260"/>
      <c r="AE1238" s="260"/>
      <c r="AF1238" s="260"/>
      <c r="AG1238" s="260"/>
      <c r="AH1238" s="260"/>
      <c r="AI1238" s="260"/>
      <c r="AJ1238" s="260"/>
      <c r="AK1238" s="260"/>
      <c r="AN1238" s="277"/>
      <c r="AO1238" s="273"/>
      <c r="AP1238" s="273"/>
      <c r="AQ1238" s="260"/>
      <c r="AR1238" s="260"/>
      <c r="AS1238" s="260"/>
      <c r="AT1238" s="260"/>
      <c r="AU1238" s="260"/>
      <c r="AV1238" s="260"/>
      <c r="AW1238" s="260"/>
      <c r="AX1238" s="260"/>
      <c r="AY1238" s="260"/>
      <c r="AZ1238" s="260"/>
      <c r="BA1238" s="260"/>
      <c r="BB1238" s="260"/>
      <c r="BC1238" s="260"/>
      <c r="BF1238" s="277"/>
      <c r="BG1238" s="273"/>
      <c r="BH1238" s="273"/>
      <c r="BI1238" s="260"/>
      <c r="BJ1238" s="260"/>
      <c r="BK1238" s="260"/>
      <c r="BL1238" s="260"/>
      <c r="BM1238" s="260"/>
      <c r="BN1238" s="260"/>
      <c r="BO1238" s="260"/>
      <c r="BP1238" s="260"/>
      <c r="BQ1238" s="260"/>
      <c r="BR1238" s="260"/>
      <c r="BS1238" s="260"/>
      <c r="BT1238" s="260"/>
      <c r="BU1238" s="260"/>
      <c r="BX1238" s="277"/>
      <c r="BY1238" s="273"/>
      <c r="BZ1238" s="273"/>
      <c r="CA1238" s="260"/>
      <c r="CB1238" s="260"/>
      <c r="CC1238" s="260"/>
      <c r="CD1238" s="260"/>
      <c r="CE1238" s="260"/>
      <c r="CF1238" s="260"/>
      <c r="CG1238" s="260"/>
      <c r="CH1238" s="260"/>
      <c r="CI1238" s="260"/>
      <c r="CJ1238" s="260"/>
      <c r="CK1238" s="260"/>
      <c r="CL1238" s="260"/>
      <c r="CM1238" s="260"/>
      <c r="CP1238" s="277"/>
      <c r="CQ1238" s="273"/>
      <c r="CR1238" s="273"/>
      <c r="CS1238" s="260"/>
      <c r="CT1238" s="260"/>
      <c r="CU1238" s="260"/>
      <c r="CV1238" s="260"/>
      <c r="CW1238" s="260"/>
      <c r="CX1238" s="260"/>
      <c r="CY1238" s="260"/>
      <c r="CZ1238" s="260"/>
      <c r="DA1238" s="260"/>
      <c r="DB1238" s="260"/>
      <c r="DC1238" s="260"/>
      <c r="DD1238" s="260"/>
      <c r="DE1238" s="260"/>
    </row>
    <row r="1239" spans="1:109" ht="13" hidden="1" outlineLevel="2" x14ac:dyDescent="0.3">
      <c r="A1239" s="258"/>
      <c r="B1239" s="153"/>
      <c r="C1239" s="274"/>
      <c r="D1239" s="273"/>
      <c r="E1239" s="153" t="s">
        <v>350</v>
      </c>
      <c r="F1239" s="278">
        <f>C1235</f>
        <v>0</v>
      </c>
      <c r="G1239" s="260">
        <f>F1239+F1240-F1241</f>
        <v>0</v>
      </c>
      <c r="H1239" s="260">
        <f t="shared" ref="H1239:Q1239" si="422">G1239+G1240-G1241</f>
        <v>0</v>
      </c>
      <c r="I1239" s="260">
        <f t="shared" si="422"/>
        <v>0</v>
      </c>
      <c r="J1239" s="260">
        <f t="shared" si="422"/>
        <v>0</v>
      </c>
      <c r="K1239" s="260">
        <f t="shared" si="422"/>
        <v>0</v>
      </c>
      <c r="L1239" s="260">
        <f t="shared" si="422"/>
        <v>0</v>
      </c>
      <c r="M1239" s="260">
        <f t="shared" si="422"/>
        <v>0</v>
      </c>
      <c r="N1239" s="260">
        <f t="shared" si="422"/>
        <v>0</v>
      </c>
      <c r="O1239" s="260">
        <f t="shared" si="422"/>
        <v>0</v>
      </c>
      <c r="P1239" s="260">
        <f t="shared" si="422"/>
        <v>0</v>
      </c>
      <c r="Q1239" s="260">
        <f t="shared" si="422"/>
        <v>0</v>
      </c>
      <c r="R1239" s="260"/>
      <c r="S1239" s="240"/>
      <c r="V1239" s="274"/>
      <c r="W1239" s="273"/>
      <c r="X1239" s="273"/>
      <c r="Y1239" s="278">
        <f>Q1239+Q1240-Q1241</f>
        <v>0</v>
      </c>
      <c r="Z1239" s="260">
        <f>Y1239+Y1240-Y1241</f>
        <v>0</v>
      </c>
      <c r="AA1239" s="260">
        <f t="shared" ref="AA1239:AJ1239" si="423">Z1239+Z1240-Z1241</f>
        <v>0</v>
      </c>
      <c r="AB1239" s="260">
        <f t="shared" si="423"/>
        <v>0</v>
      </c>
      <c r="AC1239" s="260">
        <f t="shared" si="423"/>
        <v>0</v>
      </c>
      <c r="AD1239" s="260">
        <f t="shared" si="423"/>
        <v>0</v>
      </c>
      <c r="AE1239" s="260">
        <f t="shared" si="423"/>
        <v>0</v>
      </c>
      <c r="AF1239" s="260">
        <f t="shared" si="423"/>
        <v>0</v>
      </c>
      <c r="AG1239" s="260">
        <f t="shared" si="423"/>
        <v>0</v>
      </c>
      <c r="AH1239" s="260">
        <f t="shared" si="423"/>
        <v>0</v>
      </c>
      <c r="AI1239" s="260">
        <f t="shared" si="423"/>
        <v>0</v>
      </c>
      <c r="AJ1239" s="260">
        <f t="shared" si="423"/>
        <v>0</v>
      </c>
      <c r="AN1239" s="274"/>
      <c r="AO1239" s="273"/>
      <c r="AP1239" s="273"/>
      <c r="AQ1239" s="278">
        <f>AJ1239+AJ1240-AJ1241</f>
        <v>0</v>
      </c>
      <c r="AR1239" s="260">
        <f>AQ1239+AQ1240-AQ1241</f>
        <v>0</v>
      </c>
      <c r="AS1239" s="260">
        <f t="shared" ref="AS1239:BB1239" si="424">AR1239+AR1240-AR1241</f>
        <v>0</v>
      </c>
      <c r="AT1239" s="260">
        <f t="shared" si="424"/>
        <v>0</v>
      </c>
      <c r="AU1239" s="260">
        <f t="shared" si="424"/>
        <v>0</v>
      </c>
      <c r="AV1239" s="260">
        <f t="shared" si="424"/>
        <v>0</v>
      </c>
      <c r="AW1239" s="260">
        <f t="shared" si="424"/>
        <v>0</v>
      </c>
      <c r="AX1239" s="260">
        <f t="shared" si="424"/>
        <v>0</v>
      </c>
      <c r="AY1239" s="260">
        <f t="shared" si="424"/>
        <v>0</v>
      </c>
      <c r="AZ1239" s="260">
        <f t="shared" si="424"/>
        <v>0</v>
      </c>
      <c r="BA1239" s="260">
        <f t="shared" si="424"/>
        <v>0</v>
      </c>
      <c r="BB1239" s="260">
        <f t="shared" si="424"/>
        <v>0</v>
      </c>
      <c r="BF1239" s="274"/>
      <c r="BG1239" s="273"/>
      <c r="BH1239" s="273"/>
      <c r="BI1239" s="278">
        <f>BB1239+BB1240-BB1241</f>
        <v>0</v>
      </c>
      <c r="BJ1239" s="260">
        <f>BI1239+BI1240-BI1241</f>
        <v>0</v>
      </c>
      <c r="BK1239" s="260">
        <f t="shared" ref="BK1239:BT1239" si="425">BJ1239+BJ1240-BJ1241</f>
        <v>0</v>
      </c>
      <c r="BL1239" s="260">
        <f t="shared" si="425"/>
        <v>0</v>
      </c>
      <c r="BM1239" s="260">
        <f t="shared" si="425"/>
        <v>0</v>
      </c>
      <c r="BN1239" s="260">
        <f t="shared" si="425"/>
        <v>0</v>
      </c>
      <c r="BO1239" s="260">
        <f t="shared" si="425"/>
        <v>0</v>
      </c>
      <c r="BP1239" s="260">
        <f t="shared" si="425"/>
        <v>0</v>
      </c>
      <c r="BQ1239" s="260">
        <f t="shared" si="425"/>
        <v>0</v>
      </c>
      <c r="BR1239" s="260">
        <f t="shared" si="425"/>
        <v>0</v>
      </c>
      <c r="BS1239" s="260">
        <f t="shared" si="425"/>
        <v>0</v>
      </c>
      <c r="BT1239" s="260">
        <f t="shared" si="425"/>
        <v>0</v>
      </c>
      <c r="BX1239" s="274"/>
      <c r="BY1239" s="273"/>
      <c r="BZ1239" s="273"/>
      <c r="CA1239" s="278">
        <f>BT1239+BT1240-BT1241</f>
        <v>0</v>
      </c>
      <c r="CB1239" s="260">
        <f>CA1239+CA1240-CA1241</f>
        <v>0</v>
      </c>
      <c r="CC1239" s="260">
        <f t="shared" ref="CC1239:CL1239" si="426">CB1239+CB1240-CB1241</f>
        <v>0</v>
      </c>
      <c r="CD1239" s="260">
        <f t="shared" si="426"/>
        <v>0</v>
      </c>
      <c r="CE1239" s="260">
        <f t="shared" si="426"/>
        <v>0</v>
      </c>
      <c r="CF1239" s="260">
        <f t="shared" si="426"/>
        <v>0</v>
      </c>
      <c r="CG1239" s="260">
        <f t="shared" si="426"/>
        <v>0</v>
      </c>
      <c r="CH1239" s="260">
        <f t="shared" si="426"/>
        <v>0</v>
      </c>
      <c r="CI1239" s="260">
        <f t="shared" si="426"/>
        <v>0</v>
      </c>
      <c r="CJ1239" s="260">
        <f t="shared" si="426"/>
        <v>0</v>
      </c>
      <c r="CK1239" s="260">
        <f t="shared" si="426"/>
        <v>0</v>
      </c>
      <c r="CL1239" s="260">
        <f t="shared" si="426"/>
        <v>0</v>
      </c>
      <c r="CP1239" s="274"/>
      <c r="CQ1239" s="273"/>
      <c r="CR1239" s="273"/>
      <c r="CS1239" s="278">
        <f>CL1239+CL1240-CL1241</f>
        <v>0</v>
      </c>
      <c r="CT1239" s="260">
        <f>CS1239+CS1240-CS1241</f>
        <v>0</v>
      </c>
      <c r="CU1239" s="260">
        <f t="shared" ref="CU1239:DD1239" si="427">CT1239+CT1240-CT1241</f>
        <v>0</v>
      </c>
      <c r="CV1239" s="260">
        <f t="shared" si="427"/>
        <v>0</v>
      </c>
      <c r="CW1239" s="260">
        <f t="shared" si="427"/>
        <v>0</v>
      </c>
      <c r="CX1239" s="260">
        <f t="shared" si="427"/>
        <v>0</v>
      </c>
      <c r="CY1239" s="260">
        <f t="shared" si="427"/>
        <v>0</v>
      </c>
      <c r="CZ1239" s="260">
        <f t="shared" si="427"/>
        <v>0</v>
      </c>
      <c r="DA1239" s="260">
        <f t="shared" si="427"/>
        <v>0</v>
      </c>
      <c r="DB1239" s="260">
        <f t="shared" si="427"/>
        <v>0</v>
      </c>
      <c r="DC1239" s="260">
        <f t="shared" si="427"/>
        <v>0</v>
      </c>
      <c r="DD1239" s="260">
        <f t="shared" si="427"/>
        <v>0</v>
      </c>
    </row>
    <row r="1240" spans="1:109" ht="13" hidden="1" outlineLevel="2" x14ac:dyDescent="0.3">
      <c r="A1240" s="258"/>
      <c r="B1240" s="153"/>
      <c r="C1240" s="274"/>
      <c r="D1240" s="273"/>
      <c r="E1240" s="153" t="s">
        <v>351</v>
      </c>
      <c r="F1240" s="279">
        <v>0</v>
      </c>
      <c r="G1240" s="279">
        <v>0</v>
      </c>
      <c r="H1240" s="279">
        <v>0</v>
      </c>
      <c r="I1240" s="279">
        <v>0</v>
      </c>
      <c r="J1240" s="279">
        <v>0</v>
      </c>
      <c r="K1240" s="279">
        <v>0</v>
      </c>
      <c r="L1240" s="279">
        <v>0</v>
      </c>
      <c r="M1240" s="279">
        <v>0</v>
      </c>
      <c r="N1240" s="279">
        <v>0</v>
      </c>
      <c r="O1240" s="279">
        <v>0</v>
      </c>
      <c r="P1240" s="279">
        <v>0</v>
      </c>
      <c r="Q1240" s="279">
        <v>0</v>
      </c>
      <c r="R1240" s="260"/>
      <c r="S1240" s="280">
        <f>SUM(F1240:Q1240)</f>
        <v>0</v>
      </c>
      <c r="V1240" s="274"/>
      <c r="W1240" s="273"/>
      <c r="X1240" s="273"/>
      <c r="Y1240" s="279">
        <v>0</v>
      </c>
      <c r="Z1240" s="279">
        <v>0</v>
      </c>
      <c r="AA1240" s="279">
        <v>0</v>
      </c>
      <c r="AB1240" s="279">
        <v>0</v>
      </c>
      <c r="AC1240" s="279">
        <v>0</v>
      </c>
      <c r="AD1240" s="279">
        <v>0</v>
      </c>
      <c r="AE1240" s="279">
        <v>0</v>
      </c>
      <c r="AF1240" s="279">
        <v>0</v>
      </c>
      <c r="AG1240" s="279">
        <v>0</v>
      </c>
      <c r="AH1240" s="279">
        <v>0</v>
      </c>
      <c r="AI1240" s="279">
        <v>0</v>
      </c>
      <c r="AJ1240" s="279">
        <v>0</v>
      </c>
      <c r="AK1240" s="281">
        <f>SUM(Y1240:AJ1240)</f>
        <v>0</v>
      </c>
      <c r="AN1240" s="274"/>
      <c r="AO1240" s="273"/>
      <c r="AP1240" s="273"/>
      <c r="AQ1240" s="279">
        <v>0</v>
      </c>
      <c r="AR1240" s="279">
        <v>0</v>
      </c>
      <c r="AS1240" s="279">
        <v>0</v>
      </c>
      <c r="AT1240" s="279">
        <v>0</v>
      </c>
      <c r="AU1240" s="279">
        <v>0</v>
      </c>
      <c r="AV1240" s="279">
        <v>0</v>
      </c>
      <c r="AW1240" s="279">
        <v>0</v>
      </c>
      <c r="AX1240" s="279">
        <v>0</v>
      </c>
      <c r="AY1240" s="279">
        <v>0</v>
      </c>
      <c r="AZ1240" s="279">
        <v>0</v>
      </c>
      <c r="BA1240" s="279">
        <v>0</v>
      </c>
      <c r="BB1240" s="279">
        <v>0</v>
      </c>
      <c r="BC1240" s="281">
        <f>SUM(AQ1240:BB1240)</f>
        <v>0</v>
      </c>
      <c r="BF1240" s="274"/>
      <c r="BG1240" s="273"/>
      <c r="BH1240" s="273"/>
      <c r="BI1240" s="279">
        <v>0</v>
      </c>
      <c r="BJ1240" s="279">
        <v>0</v>
      </c>
      <c r="BK1240" s="279">
        <v>0</v>
      </c>
      <c r="BL1240" s="279">
        <v>0</v>
      </c>
      <c r="BM1240" s="279">
        <v>0</v>
      </c>
      <c r="BN1240" s="279">
        <v>0</v>
      </c>
      <c r="BO1240" s="279">
        <v>0</v>
      </c>
      <c r="BP1240" s="279">
        <v>0</v>
      </c>
      <c r="BQ1240" s="279">
        <v>0</v>
      </c>
      <c r="BR1240" s="279">
        <v>0</v>
      </c>
      <c r="BS1240" s="279">
        <v>0</v>
      </c>
      <c r="BT1240" s="279">
        <v>0</v>
      </c>
      <c r="BU1240" s="281">
        <f>SUM(BI1240:BT1240)</f>
        <v>0</v>
      </c>
      <c r="BX1240" s="274"/>
      <c r="BY1240" s="273"/>
      <c r="BZ1240" s="273"/>
      <c r="CA1240" s="279">
        <v>0</v>
      </c>
      <c r="CB1240" s="279">
        <v>0</v>
      </c>
      <c r="CC1240" s="279">
        <v>0</v>
      </c>
      <c r="CD1240" s="279">
        <v>0</v>
      </c>
      <c r="CE1240" s="279">
        <v>0</v>
      </c>
      <c r="CF1240" s="279">
        <v>0</v>
      </c>
      <c r="CG1240" s="279">
        <v>0</v>
      </c>
      <c r="CH1240" s="279">
        <v>0</v>
      </c>
      <c r="CI1240" s="279">
        <v>0</v>
      </c>
      <c r="CJ1240" s="279">
        <v>0</v>
      </c>
      <c r="CK1240" s="279">
        <v>0</v>
      </c>
      <c r="CL1240" s="279">
        <v>0</v>
      </c>
      <c r="CM1240" s="281">
        <f>SUM(CA1240:CL1240)</f>
        <v>0</v>
      </c>
      <c r="CP1240" s="274"/>
      <c r="CQ1240" s="273"/>
      <c r="CR1240" s="273"/>
      <c r="CS1240" s="279">
        <v>0</v>
      </c>
      <c r="CT1240" s="279">
        <v>0</v>
      </c>
      <c r="CU1240" s="279">
        <v>0</v>
      </c>
      <c r="CV1240" s="279">
        <v>0</v>
      </c>
      <c r="CW1240" s="279">
        <v>0</v>
      </c>
      <c r="CX1240" s="279">
        <v>0</v>
      </c>
      <c r="CY1240" s="279">
        <v>0</v>
      </c>
      <c r="CZ1240" s="279">
        <v>0</v>
      </c>
      <c r="DA1240" s="279">
        <v>0</v>
      </c>
      <c r="DB1240" s="279">
        <v>0</v>
      </c>
      <c r="DC1240" s="279">
        <v>0</v>
      </c>
      <c r="DD1240" s="279">
        <v>0</v>
      </c>
      <c r="DE1240" s="281">
        <f>SUM(CS1240:DD1240)</f>
        <v>0</v>
      </c>
    </row>
    <row r="1241" spans="1:109" ht="13" hidden="1" outlineLevel="2" x14ac:dyDescent="0.3">
      <c r="A1241" s="258"/>
      <c r="B1241" s="153"/>
      <c r="C1241" s="274"/>
      <c r="D1241" s="273"/>
      <c r="E1241" s="153" t="s">
        <v>352</v>
      </c>
      <c r="F1241" s="279">
        <v>0</v>
      </c>
      <c r="G1241" s="279">
        <v>0</v>
      </c>
      <c r="H1241" s="279">
        <v>0</v>
      </c>
      <c r="I1241" s="279">
        <v>0</v>
      </c>
      <c r="J1241" s="279">
        <v>0</v>
      </c>
      <c r="K1241" s="279">
        <v>0</v>
      </c>
      <c r="L1241" s="279">
        <v>0</v>
      </c>
      <c r="M1241" s="279">
        <v>0</v>
      </c>
      <c r="N1241" s="279">
        <v>0</v>
      </c>
      <c r="O1241" s="279">
        <v>0</v>
      </c>
      <c r="P1241" s="279">
        <v>0</v>
      </c>
      <c r="Q1241" s="279">
        <v>0</v>
      </c>
      <c r="R1241" s="260"/>
      <c r="S1241" s="280">
        <f>SUM(F1241:Q1241)</f>
        <v>0</v>
      </c>
      <c r="V1241" s="274"/>
      <c r="W1241" s="273"/>
      <c r="X1241" s="273"/>
      <c r="Y1241" s="279">
        <v>0</v>
      </c>
      <c r="Z1241" s="279">
        <v>0</v>
      </c>
      <c r="AA1241" s="279">
        <v>0</v>
      </c>
      <c r="AB1241" s="279">
        <v>0</v>
      </c>
      <c r="AC1241" s="279">
        <v>0</v>
      </c>
      <c r="AD1241" s="279">
        <v>0</v>
      </c>
      <c r="AE1241" s="279">
        <v>0</v>
      </c>
      <c r="AF1241" s="279">
        <v>0</v>
      </c>
      <c r="AG1241" s="279">
        <v>0</v>
      </c>
      <c r="AH1241" s="279">
        <v>0</v>
      </c>
      <c r="AI1241" s="279">
        <v>0</v>
      </c>
      <c r="AJ1241" s="279">
        <v>0</v>
      </c>
      <c r="AK1241" s="281">
        <f>SUM(Y1241:AJ1241)</f>
        <v>0</v>
      </c>
      <c r="AN1241" s="274"/>
      <c r="AO1241" s="273"/>
      <c r="AP1241" s="273"/>
      <c r="AQ1241" s="279">
        <v>0</v>
      </c>
      <c r="AR1241" s="279">
        <v>0</v>
      </c>
      <c r="AS1241" s="279">
        <v>0</v>
      </c>
      <c r="AT1241" s="279">
        <v>0</v>
      </c>
      <c r="AU1241" s="279">
        <v>0</v>
      </c>
      <c r="AV1241" s="279">
        <v>0</v>
      </c>
      <c r="AW1241" s="279">
        <v>0</v>
      </c>
      <c r="AX1241" s="279">
        <v>0</v>
      </c>
      <c r="AY1241" s="279">
        <v>0</v>
      </c>
      <c r="AZ1241" s="279">
        <v>0</v>
      </c>
      <c r="BA1241" s="279">
        <v>0</v>
      </c>
      <c r="BB1241" s="279">
        <v>0</v>
      </c>
      <c r="BC1241" s="281">
        <f>SUM(AQ1241:BB1241)</f>
        <v>0</v>
      </c>
      <c r="BF1241" s="274"/>
      <c r="BG1241" s="273"/>
      <c r="BH1241" s="273"/>
      <c r="BI1241" s="279">
        <v>0</v>
      </c>
      <c r="BJ1241" s="279">
        <v>0</v>
      </c>
      <c r="BK1241" s="279">
        <v>0</v>
      </c>
      <c r="BL1241" s="279">
        <v>0</v>
      </c>
      <c r="BM1241" s="279">
        <v>0</v>
      </c>
      <c r="BN1241" s="279">
        <v>0</v>
      </c>
      <c r="BO1241" s="279">
        <v>0</v>
      </c>
      <c r="BP1241" s="279">
        <v>0</v>
      </c>
      <c r="BQ1241" s="279">
        <v>0</v>
      </c>
      <c r="BR1241" s="279">
        <v>0</v>
      </c>
      <c r="BS1241" s="279">
        <v>0</v>
      </c>
      <c r="BT1241" s="279">
        <v>0</v>
      </c>
      <c r="BU1241" s="281">
        <f>SUM(BI1241:BT1241)</f>
        <v>0</v>
      </c>
      <c r="BX1241" s="274"/>
      <c r="BY1241" s="273"/>
      <c r="BZ1241" s="273"/>
      <c r="CA1241" s="279">
        <v>0</v>
      </c>
      <c r="CB1241" s="279">
        <v>0</v>
      </c>
      <c r="CC1241" s="279">
        <v>0</v>
      </c>
      <c r="CD1241" s="279">
        <v>0</v>
      </c>
      <c r="CE1241" s="279">
        <v>0</v>
      </c>
      <c r="CF1241" s="279">
        <v>0</v>
      </c>
      <c r="CG1241" s="279">
        <v>0</v>
      </c>
      <c r="CH1241" s="279">
        <v>0</v>
      </c>
      <c r="CI1241" s="279">
        <v>0</v>
      </c>
      <c r="CJ1241" s="279">
        <v>0</v>
      </c>
      <c r="CK1241" s="279">
        <v>0</v>
      </c>
      <c r="CL1241" s="279">
        <v>0</v>
      </c>
      <c r="CM1241" s="281">
        <f>SUM(CA1241:CL1241)</f>
        <v>0</v>
      </c>
      <c r="CP1241" s="274"/>
      <c r="CQ1241" s="273"/>
      <c r="CR1241" s="273"/>
      <c r="CS1241" s="279">
        <v>0</v>
      </c>
      <c r="CT1241" s="279">
        <v>0</v>
      </c>
      <c r="CU1241" s="279">
        <v>0</v>
      </c>
      <c r="CV1241" s="279">
        <v>0</v>
      </c>
      <c r="CW1241" s="279">
        <v>0</v>
      </c>
      <c r="CX1241" s="279">
        <v>0</v>
      </c>
      <c r="CY1241" s="279">
        <v>0</v>
      </c>
      <c r="CZ1241" s="279">
        <v>0</v>
      </c>
      <c r="DA1241" s="279">
        <v>0</v>
      </c>
      <c r="DB1241" s="279">
        <v>0</v>
      </c>
      <c r="DC1241" s="279">
        <v>0</v>
      </c>
      <c r="DD1241" s="279">
        <v>0</v>
      </c>
      <c r="DE1241" s="281">
        <f>SUM(CS1241:DD1241)</f>
        <v>0</v>
      </c>
    </row>
    <row r="1242" spans="1:109" ht="13" hidden="1" outlineLevel="2" x14ac:dyDescent="0.3">
      <c r="A1242" s="258"/>
      <c r="B1242" s="153"/>
      <c r="C1242" s="274"/>
      <c r="D1242" s="273"/>
      <c r="E1242" s="153" t="s">
        <v>353</v>
      </c>
      <c r="F1242" s="282">
        <f>+(F1239*'CASH FLOW-MSA-SA'!$C1238)/360*31</f>
        <v>0</v>
      </c>
      <c r="G1242" s="282">
        <f>+(G1239*'CASH FLOW-MSA-SA'!$C1238)/360*31</f>
        <v>0</v>
      </c>
      <c r="H1242" s="282">
        <f>+(H1239*'CASH FLOW-MSA-SA'!$C1238)/360*31</f>
        <v>0</v>
      </c>
      <c r="I1242" s="282">
        <f>+(I1239*'CASH FLOW-MSA-SA'!$C1238)/360*31</f>
        <v>0</v>
      </c>
      <c r="J1242" s="282">
        <f>+(J1239*'CASH FLOW-MSA-SA'!$C1238)/360*31</f>
        <v>0</v>
      </c>
      <c r="K1242" s="282">
        <f>+(K1239*'CASH FLOW-MSA-SA'!$C1238)/360*31</f>
        <v>0</v>
      </c>
      <c r="L1242" s="282">
        <f>+(L1239*'CASH FLOW-MSA-SA'!$C1238)/360*31</f>
        <v>0</v>
      </c>
      <c r="M1242" s="282">
        <f>+(M1239*'CASH FLOW-MSA-SA'!$C1238)/360*31</f>
        <v>0</v>
      </c>
      <c r="N1242" s="282">
        <f>+(N1239*'CASH FLOW-MSA-SA'!$C1238)/360*31</f>
        <v>0</v>
      </c>
      <c r="O1242" s="282">
        <f>+(O1239*'CASH FLOW-MSA-SA'!$C1238)/360*31</f>
        <v>0</v>
      </c>
      <c r="P1242" s="282">
        <f>+(P1239*'CASH FLOW-MSA-SA'!$C1238)/360*31</f>
        <v>0</v>
      </c>
      <c r="Q1242" s="282">
        <f>+(Q1239*'CASH FLOW-MSA-SA'!$C1238)/360*31</f>
        <v>0</v>
      </c>
      <c r="R1242" s="260"/>
      <c r="S1242" s="282">
        <f>SUM(F1242:Q1242)</f>
        <v>0</v>
      </c>
      <c r="V1242" s="274"/>
      <c r="W1242" s="273"/>
      <c r="X1242" s="273"/>
      <c r="Y1242" s="282">
        <f>+(Y1239*'CASH FLOW-MSA-SA'!$C1238)/360*31</f>
        <v>0</v>
      </c>
      <c r="Z1242" s="282">
        <f>+(Z1239*'CASH FLOW-MSA-SA'!$C1238)/360*31</f>
        <v>0</v>
      </c>
      <c r="AA1242" s="282">
        <f>+(AA1239*'CASH FLOW-MSA-SA'!$C1238)/360*31</f>
        <v>0</v>
      </c>
      <c r="AB1242" s="282">
        <f>+(AB1239*'CASH FLOW-MSA-SA'!$C1238)/360*31</f>
        <v>0</v>
      </c>
      <c r="AC1242" s="282">
        <f>+(AC1239*'CASH FLOW-MSA-SA'!$C1238)/360*31</f>
        <v>0</v>
      </c>
      <c r="AD1242" s="282">
        <f>+(AD1239*'CASH FLOW-MSA-SA'!$C1238)/360*31</f>
        <v>0</v>
      </c>
      <c r="AE1242" s="282">
        <f>+(AE1239*'CASH FLOW-MSA-SA'!$C1238)/360*31</f>
        <v>0</v>
      </c>
      <c r="AF1242" s="282">
        <f>+(AF1239*'CASH FLOW-MSA-SA'!$C1238)/360*31</f>
        <v>0</v>
      </c>
      <c r="AG1242" s="282">
        <f>+(AG1239*'CASH FLOW-MSA-SA'!$C1238)/360*31</f>
        <v>0</v>
      </c>
      <c r="AH1242" s="282">
        <f>+(AH1239*'CASH FLOW-MSA-SA'!$C1238)/360*31</f>
        <v>0</v>
      </c>
      <c r="AI1242" s="282">
        <f>+(AI1239*'CASH FLOW-MSA-SA'!$C1238)/360*31</f>
        <v>0</v>
      </c>
      <c r="AJ1242" s="282">
        <f>+(AJ1239*'CASH FLOW-MSA-SA'!$C1238)/360*31</f>
        <v>0</v>
      </c>
      <c r="AK1242" s="282">
        <f>SUM(Y1242:AJ1242)</f>
        <v>0</v>
      </c>
      <c r="AN1242" s="274"/>
      <c r="AO1242" s="273"/>
      <c r="AP1242" s="273"/>
      <c r="AQ1242" s="282">
        <f>+(AQ1239*'CASH FLOW-MSA-SA'!$C1238)/360*31</f>
        <v>0</v>
      </c>
      <c r="AR1242" s="282">
        <f>+(AR1239*'CASH FLOW-MSA-SA'!$C1238)/360*31</f>
        <v>0</v>
      </c>
      <c r="AS1242" s="282">
        <f>+(AS1239*'CASH FLOW-MSA-SA'!$C1238)/360*31</f>
        <v>0</v>
      </c>
      <c r="AT1242" s="282">
        <f>+(AT1239*'CASH FLOW-MSA-SA'!$C1238)/360*31</f>
        <v>0</v>
      </c>
      <c r="AU1242" s="282">
        <f>+(AU1239*'CASH FLOW-MSA-SA'!$C1238)/360*31</f>
        <v>0</v>
      </c>
      <c r="AV1242" s="282">
        <f>+(AV1239*'CASH FLOW-MSA-SA'!$C1238)/360*31</f>
        <v>0</v>
      </c>
      <c r="AW1242" s="282">
        <f>+(AW1239*'CASH FLOW-MSA-SA'!$C1238)/360*31</f>
        <v>0</v>
      </c>
      <c r="AX1242" s="282">
        <f>+(AX1239*'CASH FLOW-MSA-SA'!$C1238)/360*31</f>
        <v>0</v>
      </c>
      <c r="AY1242" s="282">
        <f>+(AY1239*'CASH FLOW-MSA-SA'!$C1238)/360*31</f>
        <v>0</v>
      </c>
      <c r="AZ1242" s="282">
        <f>+(AZ1239*'CASH FLOW-MSA-SA'!$C1238)/360*31</f>
        <v>0</v>
      </c>
      <c r="BA1242" s="282">
        <f>+(BA1239*'CASH FLOW-MSA-SA'!$C1238)/360*31</f>
        <v>0</v>
      </c>
      <c r="BB1242" s="282">
        <f>+(BB1239*'CASH FLOW-MSA-SA'!$C1238)/360*31</f>
        <v>0</v>
      </c>
      <c r="BC1242" s="282">
        <f>SUM(AQ1242:BB1242)</f>
        <v>0</v>
      </c>
      <c r="BF1242" s="274"/>
      <c r="BG1242" s="273"/>
      <c r="BH1242" s="273"/>
      <c r="BI1242" s="282">
        <f>+(BI1239*'CASH FLOW-MSA-SA'!$C1238)/360*31</f>
        <v>0</v>
      </c>
      <c r="BJ1242" s="282">
        <f>+(BJ1239*'CASH FLOW-MSA-SA'!$C1238)/360*31</f>
        <v>0</v>
      </c>
      <c r="BK1242" s="282">
        <f>+(BK1239*'CASH FLOW-MSA-SA'!$C1238)/360*31</f>
        <v>0</v>
      </c>
      <c r="BL1242" s="282">
        <f>+(BL1239*'CASH FLOW-MSA-SA'!$C1238)/360*31</f>
        <v>0</v>
      </c>
      <c r="BM1242" s="282">
        <f>+(BM1239*'CASH FLOW-MSA-SA'!$C1238)/360*31</f>
        <v>0</v>
      </c>
      <c r="BN1242" s="282">
        <f>+(BN1239*'CASH FLOW-MSA-SA'!$C1238)/360*31</f>
        <v>0</v>
      </c>
      <c r="BO1242" s="282">
        <f>+(BO1239*'CASH FLOW-MSA-SA'!$C1238)/360*31</f>
        <v>0</v>
      </c>
      <c r="BP1242" s="282">
        <f>+(BP1239*'CASH FLOW-MSA-SA'!$C1238)/360*31</f>
        <v>0</v>
      </c>
      <c r="BQ1242" s="282">
        <f>+(BQ1239*'CASH FLOW-MSA-SA'!$C1238)/360*31</f>
        <v>0</v>
      </c>
      <c r="BR1242" s="282">
        <f>+(BR1239*'CASH FLOW-MSA-SA'!$C1238)/360*31</f>
        <v>0</v>
      </c>
      <c r="BS1242" s="282">
        <f>+(BS1239*'CASH FLOW-MSA-SA'!$C1238)/360*31</f>
        <v>0</v>
      </c>
      <c r="BT1242" s="282">
        <f>+(BT1239*'CASH FLOW-MSA-SA'!$C1238)/360*31</f>
        <v>0</v>
      </c>
      <c r="BU1242" s="282">
        <f>SUM(BI1242:BT1242)</f>
        <v>0</v>
      </c>
      <c r="BX1242" s="274"/>
      <c r="BY1242" s="273"/>
      <c r="BZ1242" s="273"/>
      <c r="CA1242" s="282">
        <f>+(CA1239*'CASH FLOW-MSA-SA'!$C1238)/360*31</f>
        <v>0</v>
      </c>
      <c r="CB1242" s="282">
        <f>+(CB1239*'CASH FLOW-MSA-SA'!$C1238)/360*31</f>
        <v>0</v>
      </c>
      <c r="CC1242" s="282">
        <f>+(CC1239*'CASH FLOW-MSA-SA'!$C1238)/360*31</f>
        <v>0</v>
      </c>
      <c r="CD1242" s="282">
        <f>+(CD1239*'CASH FLOW-MSA-SA'!$C1238)/360*31</f>
        <v>0</v>
      </c>
      <c r="CE1242" s="282">
        <f>+(CE1239*'CASH FLOW-MSA-SA'!$C1238)/360*31</f>
        <v>0</v>
      </c>
      <c r="CF1242" s="282">
        <f>+(CF1239*'CASH FLOW-MSA-SA'!$C1238)/360*31</f>
        <v>0</v>
      </c>
      <c r="CG1242" s="282">
        <f>+(CG1239*'CASH FLOW-MSA-SA'!$C1238)/360*31</f>
        <v>0</v>
      </c>
      <c r="CH1242" s="282">
        <f>+(CH1239*'CASH FLOW-MSA-SA'!$C1238)/360*31</f>
        <v>0</v>
      </c>
      <c r="CI1242" s="282">
        <f>+(CI1239*'CASH FLOW-MSA-SA'!$C1238)/360*31</f>
        <v>0</v>
      </c>
      <c r="CJ1242" s="282">
        <f>+(CJ1239*'CASH FLOW-MSA-SA'!$C1238)/360*31</f>
        <v>0</v>
      </c>
      <c r="CK1242" s="282">
        <f>+(CK1239*'CASH FLOW-MSA-SA'!$C1238)/360*31</f>
        <v>0</v>
      </c>
      <c r="CL1242" s="282">
        <f>+(CL1239*'CASH FLOW-MSA-SA'!$C1238)/360*31</f>
        <v>0</v>
      </c>
      <c r="CM1242" s="282">
        <f>SUM(CA1242:CL1242)</f>
        <v>0</v>
      </c>
      <c r="CP1242" s="274"/>
      <c r="CQ1242" s="273"/>
      <c r="CR1242" s="273"/>
      <c r="CS1242" s="282">
        <f>+(CS1239*'CASH FLOW-MSA-SA'!$C1238)/360*31</f>
        <v>0</v>
      </c>
      <c r="CT1242" s="282">
        <f>+(CT1239*'CASH FLOW-MSA-SA'!$C1238)/360*31</f>
        <v>0</v>
      </c>
      <c r="CU1242" s="282">
        <f>+(CU1239*'CASH FLOW-MSA-SA'!$C1238)/360*31</f>
        <v>0</v>
      </c>
      <c r="CV1242" s="282">
        <f>+(CV1239*'CASH FLOW-MSA-SA'!$C1238)/360*31</f>
        <v>0</v>
      </c>
      <c r="CW1242" s="282">
        <f>+(CW1239*'CASH FLOW-MSA-SA'!$C1238)/360*31</f>
        <v>0</v>
      </c>
      <c r="CX1242" s="282">
        <f>+(CX1239*'CASH FLOW-MSA-SA'!$C1238)/360*31</f>
        <v>0</v>
      </c>
      <c r="CY1242" s="282">
        <f>+(CY1239*'CASH FLOW-MSA-SA'!$C1238)/360*31</f>
        <v>0</v>
      </c>
      <c r="CZ1242" s="282">
        <f>+(CZ1239*'CASH FLOW-MSA-SA'!$C1238)/360*31</f>
        <v>0</v>
      </c>
      <c r="DA1242" s="282">
        <f>+(DA1239*'CASH FLOW-MSA-SA'!$C1238)/360*31</f>
        <v>0</v>
      </c>
      <c r="DB1242" s="282">
        <f>+(DB1239*'CASH FLOW-MSA-SA'!$C1238)/360*31</f>
        <v>0</v>
      </c>
      <c r="DC1242" s="282">
        <f>+(DC1239*'CASH FLOW-MSA-SA'!$C1238)/360*31</f>
        <v>0</v>
      </c>
      <c r="DD1242" s="282">
        <f>+(DD1239*'CASH FLOW-MSA-SA'!$C1238)/360*31</f>
        <v>0</v>
      </c>
      <c r="DE1242" s="282">
        <f>SUM(CS1242:DD1242)</f>
        <v>0</v>
      </c>
    </row>
    <row r="1243" spans="1:109" ht="13" hidden="1" outlineLevel="1" x14ac:dyDescent="0.3">
      <c r="A1243" s="258"/>
      <c r="B1243" s="291"/>
      <c r="C1243" s="274"/>
      <c r="D1243" s="273"/>
      <c r="E1243" s="273"/>
      <c r="F1243" s="282"/>
      <c r="G1243" s="282"/>
      <c r="H1243" s="282"/>
      <c r="I1243" s="282"/>
      <c r="J1243" s="282"/>
      <c r="K1243" s="282"/>
      <c r="L1243" s="282"/>
      <c r="M1243" s="282"/>
      <c r="N1243" s="282"/>
      <c r="O1243" s="282"/>
      <c r="P1243" s="282"/>
      <c r="Q1243" s="282"/>
      <c r="R1243" s="260"/>
      <c r="S1243" s="282"/>
      <c r="V1243" s="274"/>
      <c r="W1243" s="273"/>
      <c r="X1243" s="273"/>
      <c r="Y1243" s="282"/>
      <c r="Z1243" s="282"/>
      <c r="AA1243" s="282"/>
      <c r="AB1243" s="282"/>
      <c r="AC1243" s="282"/>
      <c r="AD1243" s="282"/>
      <c r="AE1243" s="282"/>
      <c r="AF1243" s="282"/>
      <c r="AG1243" s="282"/>
      <c r="AH1243" s="282"/>
      <c r="AI1243" s="282"/>
      <c r="AJ1243" s="282"/>
      <c r="AK1243" s="282"/>
      <c r="AN1243" s="274"/>
      <c r="AO1243" s="273"/>
      <c r="AP1243" s="273"/>
      <c r="AQ1243" s="282"/>
      <c r="AR1243" s="282"/>
      <c r="AS1243" s="282"/>
      <c r="AT1243" s="282"/>
      <c r="AU1243" s="282"/>
      <c r="AV1243" s="282"/>
      <c r="AW1243" s="282"/>
      <c r="AX1243" s="282"/>
      <c r="AY1243" s="282"/>
      <c r="AZ1243" s="282"/>
      <c r="BA1243" s="282"/>
      <c r="BB1243" s="282"/>
      <c r="BC1243" s="282"/>
      <c r="BF1243" s="274"/>
      <c r="BG1243" s="273"/>
      <c r="BH1243" s="273"/>
      <c r="BI1243" s="282"/>
      <c r="BJ1243" s="282"/>
      <c r="BK1243" s="282"/>
      <c r="BL1243" s="282"/>
      <c r="BM1243" s="282"/>
      <c r="BN1243" s="282"/>
      <c r="BO1243" s="282"/>
      <c r="BP1243" s="282"/>
      <c r="BQ1243" s="282"/>
      <c r="BR1243" s="282"/>
      <c r="BS1243" s="282"/>
      <c r="BT1243" s="282"/>
      <c r="BU1243" s="282"/>
      <c r="BX1243" s="274"/>
      <c r="BY1243" s="273"/>
      <c r="BZ1243" s="273"/>
      <c r="CA1243" s="282"/>
      <c r="CB1243" s="282"/>
      <c r="CC1243" s="282"/>
      <c r="CD1243" s="282"/>
      <c r="CE1243" s="282"/>
      <c r="CF1243" s="282"/>
      <c r="CG1243" s="282"/>
      <c r="CH1243" s="282"/>
      <c r="CI1243" s="282"/>
      <c r="CJ1243" s="282"/>
      <c r="CK1243" s="282"/>
      <c r="CL1243" s="282"/>
      <c r="CM1243" s="282"/>
      <c r="CP1243" s="274"/>
      <c r="CQ1243" s="273"/>
      <c r="CR1243" s="273"/>
      <c r="CS1243" s="282"/>
      <c r="CT1243" s="282"/>
      <c r="CU1243" s="282"/>
      <c r="CV1243" s="282"/>
      <c r="CW1243" s="282"/>
      <c r="CX1243" s="282"/>
      <c r="CY1243" s="282"/>
      <c r="CZ1243" s="282"/>
      <c r="DA1243" s="282"/>
      <c r="DB1243" s="282"/>
      <c r="DC1243" s="282"/>
      <c r="DD1243" s="282"/>
      <c r="DE1243" s="282"/>
    </row>
    <row r="1244" spans="1:109" ht="13" hidden="1" outlineLevel="1" x14ac:dyDescent="0.3">
      <c r="A1244" s="258"/>
      <c r="B1244" s="138" t="s">
        <v>290</v>
      </c>
      <c r="C1244" s="274"/>
      <c r="D1244" s="273"/>
      <c r="E1244" s="273"/>
      <c r="F1244" s="260"/>
      <c r="G1244" s="260"/>
      <c r="H1244" s="260"/>
      <c r="I1244" s="260"/>
      <c r="J1244" s="260"/>
      <c r="K1244" s="260"/>
      <c r="L1244" s="260"/>
      <c r="M1244" s="260"/>
      <c r="N1244" s="260"/>
      <c r="O1244" s="260"/>
      <c r="P1244" s="260"/>
      <c r="Q1244" s="260"/>
      <c r="R1244" s="260"/>
      <c r="S1244" s="260"/>
      <c r="V1244" s="274"/>
      <c r="W1244" s="273"/>
      <c r="X1244" s="273"/>
      <c r="Y1244" s="260"/>
      <c r="Z1244" s="260"/>
      <c r="AA1244" s="260"/>
      <c r="AB1244" s="260"/>
      <c r="AC1244" s="260"/>
      <c r="AD1244" s="260"/>
      <c r="AE1244" s="260"/>
      <c r="AF1244" s="260"/>
      <c r="AG1244" s="260"/>
      <c r="AH1244" s="260"/>
      <c r="AI1244" s="260"/>
      <c r="AJ1244" s="260"/>
      <c r="AK1244" s="260"/>
      <c r="AN1244" s="274"/>
      <c r="AO1244" s="273"/>
      <c r="AP1244" s="273"/>
      <c r="AQ1244" s="260"/>
      <c r="AR1244" s="260"/>
      <c r="AS1244" s="260"/>
      <c r="AT1244" s="260"/>
      <c r="AU1244" s="260"/>
      <c r="AV1244" s="260"/>
      <c r="AW1244" s="260"/>
      <c r="AX1244" s="260"/>
      <c r="AY1244" s="260"/>
      <c r="AZ1244" s="260"/>
      <c r="BA1244" s="260"/>
      <c r="BB1244" s="260"/>
      <c r="BC1244" s="260"/>
      <c r="BF1244" s="274"/>
      <c r="BG1244" s="273"/>
      <c r="BH1244" s="273"/>
      <c r="BI1244" s="260"/>
      <c r="BJ1244" s="260"/>
      <c r="BK1244" s="260"/>
      <c r="BL1244" s="260"/>
      <c r="BM1244" s="260"/>
      <c r="BN1244" s="260"/>
      <c r="BO1244" s="260"/>
      <c r="BP1244" s="260"/>
      <c r="BQ1244" s="260"/>
      <c r="BR1244" s="260"/>
      <c r="BS1244" s="260"/>
      <c r="BT1244" s="260"/>
      <c r="BU1244" s="260"/>
      <c r="BX1244" s="274"/>
      <c r="BY1244" s="273"/>
      <c r="BZ1244" s="273"/>
      <c r="CA1244" s="260"/>
      <c r="CB1244" s="260"/>
      <c r="CC1244" s="260"/>
      <c r="CD1244" s="260"/>
      <c r="CE1244" s="260"/>
      <c r="CF1244" s="260"/>
      <c r="CG1244" s="260"/>
      <c r="CH1244" s="260"/>
      <c r="CI1244" s="260"/>
      <c r="CJ1244" s="260"/>
      <c r="CK1244" s="260"/>
      <c r="CL1244" s="260"/>
      <c r="CM1244" s="260"/>
      <c r="CP1244" s="274"/>
      <c r="CQ1244" s="273"/>
      <c r="CR1244" s="273"/>
      <c r="CS1244" s="260"/>
      <c r="CT1244" s="260"/>
      <c r="CU1244" s="260"/>
      <c r="CV1244" s="260"/>
      <c r="CW1244" s="260"/>
      <c r="CX1244" s="260"/>
      <c r="CY1244" s="260"/>
      <c r="CZ1244" s="260"/>
      <c r="DA1244" s="260"/>
      <c r="DB1244" s="260"/>
      <c r="DC1244" s="260"/>
      <c r="DD1244" s="260"/>
      <c r="DE1244" s="260"/>
    </row>
    <row r="1245" spans="1:109" ht="13" hidden="1" outlineLevel="2" x14ac:dyDescent="0.3">
      <c r="A1245" s="258"/>
      <c r="B1245" s="153" t="s">
        <v>346</v>
      </c>
      <c r="C1245" s="272">
        <v>0</v>
      </c>
      <c r="D1245" s="273"/>
      <c r="E1245" s="273"/>
      <c r="F1245" s="260"/>
      <c r="G1245" s="260"/>
      <c r="H1245" s="260"/>
      <c r="I1245" s="260"/>
      <c r="J1245" s="260"/>
      <c r="K1245" s="260"/>
      <c r="L1245" s="260"/>
      <c r="M1245" s="260"/>
      <c r="N1245" s="260"/>
      <c r="O1245" s="260"/>
      <c r="P1245" s="260"/>
      <c r="Q1245" s="260"/>
      <c r="R1245" s="260"/>
      <c r="S1245" s="260"/>
      <c r="V1245" s="274"/>
      <c r="W1245" s="273"/>
      <c r="X1245" s="273"/>
      <c r="Y1245" s="260"/>
      <c r="Z1245" s="260"/>
      <c r="AA1245" s="260"/>
      <c r="AB1245" s="260"/>
      <c r="AC1245" s="260"/>
      <c r="AD1245" s="260"/>
      <c r="AE1245" s="260"/>
      <c r="AF1245" s="260"/>
      <c r="AG1245" s="260"/>
      <c r="AH1245" s="260"/>
      <c r="AI1245" s="260"/>
      <c r="AJ1245" s="260"/>
      <c r="AK1245" s="260"/>
      <c r="AN1245" s="274"/>
      <c r="AO1245" s="273"/>
      <c r="AP1245" s="273"/>
      <c r="AQ1245" s="260"/>
      <c r="AR1245" s="260"/>
      <c r="AS1245" s="260"/>
      <c r="AT1245" s="260"/>
      <c r="AU1245" s="260"/>
      <c r="AV1245" s="260"/>
      <c r="AW1245" s="260"/>
      <c r="AX1245" s="260"/>
      <c r="AY1245" s="260"/>
      <c r="AZ1245" s="260"/>
      <c r="BA1245" s="260"/>
      <c r="BB1245" s="260"/>
      <c r="BC1245" s="260"/>
      <c r="BF1245" s="274"/>
      <c r="BG1245" s="273"/>
      <c r="BH1245" s="273"/>
      <c r="BI1245" s="260"/>
      <c r="BJ1245" s="260"/>
      <c r="BK1245" s="260"/>
      <c r="BL1245" s="260"/>
      <c r="BM1245" s="260"/>
      <c r="BN1245" s="260"/>
      <c r="BO1245" s="260"/>
      <c r="BP1245" s="260"/>
      <c r="BQ1245" s="260"/>
      <c r="BR1245" s="260"/>
      <c r="BS1245" s="260"/>
      <c r="BT1245" s="260"/>
      <c r="BU1245" s="260"/>
      <c r="BX1245" s="274"/>
      <c r="BY1245" s="273"/>
      <c r="BZ1245" s="273"/>
      <c r="CA1245" s="260"/>
      <c r="CB1245" s="260"/>
      <c r="CC1245" s="260"/>
      <c r="CD1245" s="260"/>
      <c r="CE1245" s="260"/>
      <c r="CF1245" s="260"/>
      <c r="CG1245" s="260"/>
      <c r="CH1245" s="260"/>
      <c r="CI1245" s="260"/>
      <c r="CJ1245" s="260"/>
      <c r="CK1245" s="260"/>
      <c r="CL1245" s="260"/>
      <c r="CM1245" s="260"/>
      <c r="CP1245" s="274"/>
      <c r="CQ1245" s="273"/>
      <c r="CR1245" s="273"/>
      <c r="CS1245" s="260"/>
      <c r="CT1245" s="260"/>
      <c r="CU1245" s="260"/>
      <c r="CV1245" s="260"/>
      <c r="CW1245" s="260"/>
      <c r="CX1245" s="260"/>
      <c r="CY1245" s="260"/>
      <c r="CZ1245" s="260"/>
      <c r="DA1245" s="260"/>
      <c r="DB1245" s="260"/>
      <c r="DC1245" s="260"/>
      <c r="DD1245" s="260"/>
      <c r="DE1245" s="260"/>
    </row>
    <row r="1246" spans="1:109" ht="13" hidden="1" outlineLevel="2" x14ac:dyDescent="0.3">
      <c r="A1246" s="258"/>
      <c r="B1246" s="275" t="s">
        <v>347</v>
      </c>
      <c r="C1246" s="272">
        <v>0</v>
      </c>
      <c r="D1246" s="273"/>
      <c r="E1246" s="273"/>
      <c r="F1246" s="260"/>
      <c r="G1246" s="260"/>
      <c r="H1246" s="260"/>
      <c r="I1246" s="260"/>
      <c r="J1246" s="260"/>
      <c r="K1246" s="260"/>
      <c r="L1246" s="260"/>
      <c r="M1246" s="260"/>
      <c r="N1246" s="260"/>
      <c r="O1246" s="260"/>
      <c r="P1246" s="260"/>
      <c r="Q1246" s="260"/>
      <c r="R1246" s="260"/>
      <c r="S1246" s="260"/>
      <c r="V1246" s="274"/>
      <c r="W1246" s="273"/>
      <c r="X1246" s="273"/>
      <c r="Y1246" s="260"/>
      <c r="Z1246" s="260"/>
      <c r="AA1246" s="260"/>
      <c r="AB1246" s="260"/>
      <c r="AC1246" s="260"/>
      <c r="AD1246" s="260"/>
      <c r="AE1246" s="260"/>
      <c r="AF1246" s="260"/>
      <c r="AG1246" s="260"/>
      <c r="AH1246" s="260"/>
      <c r="AI1246" s="260"/>
      <c r="AJ1246" s="260"/>
      <c r="AK1246" s="260"/>
      <c r="AN1246" s="274"/>
      <c r="AO1246" s="273"/>
      <c r="AP1246" s="273"/>
      <c r="AQ1246" s="260"/>
      <c r="AR1246" s="260"/>
      <c r="AS1246" s="260"/>
      <c r="AT1246" s="260"/>
      <c r="AU1246" s="260"/>
      <c r="AV1246" s="260"/>
      <c r="AW1246" s="260"/>
      <c r="AX1246" s="260"/>
      <c r="AY1246" s="260"/>
      <c r="AZ1246" s="260"/>
      <c r="BA1246" s="260"/>
      <c r="BB1246" s="260"/>
      <c r="BC1246" s="260"/>
      <c r="BF1246" s="274"/>
      <c r="BG1246" s="273"/>
      <c r="BH1246" s="273"/>
      <c r="BI1246" s="260"/>
      <c r="BJ1246" s="260"/>
      <c r="BK1246" s="260"/>
      <c r="BL1246" s="260"/>
      <c r="BM1246" s="260"/>
      <c r="BN1246" s="260"/>
      <c r="BO1246" s="260"/>
      <c r="BP1246" s="260"/>
      <c r="BQ1246" s="260"/>
      <c r="BR1246" s="260"/>
      <c r="BS1246" s="260"/>
      <c r="BT1246" s="260"/>
      <c r="BU1246" s="260"/>
      <c r="BX1246" s="274"/>
      <c r="BY1246" s="273"/>
      <c r="BZ1246" s="273"/>
      <c r="CA1246" s="260"/>
      <c r="CB1246" s="260"/>
      <c r="CC1246" s="260"/>
      <c r="CD1246" s="260"/>
      <c r="CE1246" s="260"/>
      <c r="CF1246" s="260"/>
      <c r="CG1246" s="260"/>
      <c r="CH1246" s="260"/>
      <c r="CI1246" s="260"/>
      <c r="CJ1246" s="260"/>
      <c r="CK1246" s="260"/>
      <c r="CL1246" s="260"/>
      <c r="CM1246" s="260"/>
      <c r="CP1246" s="274"/>
      <c r="CQ1246" s="273"/>
      <c r="CR1246" s="273"/>
      <c r="CS1246" s="260"/>
      <c r="CT1246" s="260"/>
      <c r="CU1246" s="260"/>
      <c r="CV1246" s="260"/>
      <c r="CW1246" s="260"/>
      <c r="CX1246" s="260"/>
      <c r="CY1246" s="260"/>
      <c r="CZ1246" s="260"/>
      <c r="DA1246" s="260"/>
      <c r="DB1246" s="260"/>
      <c r="DC1246" s="260"/>
      <c r="DD1246" s="260"/>
      <c r="DE1246" s="260"/>
    </row>
    <row r="1247" spans="1:109" ht="13" hidden="1" outlineLevel="2" x14ac:dyDescent="0.3">
      <c r="A1247" s="258"/>
      <c r="B1247" s="153" t="s">
        <v>348</v>
      </c>
      <c r="C1247" s="274">
        <f>IF(C1246&gt;0,C1245/C1246,0)</f>
        <v>0</v>
      </c>
      <c r="D1247" s="273"/>
      <c r="E1247" s="273"/>
      <c r="F1247" s="260"/>
      <c r="G1247" s="260"/>
      <c r="H1247" s="260"/>
      <c r="I1247" s="260"/>
      <c r="J1247" s="260"/>
      <c r="K1247" s="260"/>
      <c r="L1247" s="260"/>
      <c r="M1247" s="260"/>
      <c r="N1247" s="260"/>
      <c r="O1247" s="260"/>
      <c r="P1247" s="260"/>
      <c r="Q1247" s="260"/>
      <c r="R1247" s="260"/>
      <c r="S1247" s="260"/>
      <c r="V1247" s="274"/>
      <c r="W1247" s="273"/>
      <c r="X1247" s="273"/>
      <c r="Y1247" s="260"/>
      <c r="Z1247" s="260"/>
      <c r="AA1247" s="260"/>
      <c r="AB1247" s="260"/>
      <c r="AC1247" s="260"/>
      <c r="AD1247" s="260"/>
      <c r="AE1247" s="260"/>
      <c r="AF1247" s="260"/>
      <c r="AG1247" s="260"/>
      <c r="AH1247" s="260"/>
      <c r="AI1247" s="260"/>
      <c r="AJ1247" s="260"/>
      <c r="AK1247" s="260"/>
      <c r="AN1247" s="274"/>
      <c r="AO1247" s="273"/>
      <c r="AP1247" s="273"/>
      <c r="AQ1247" s="260"/>
      <c r="AR1247" s="260"/>
      <c r="AS1247" s="260"/>
      <c r="AT1247" s="260"/>
      <c r="AU1247" s="260"/>
      <c r="AV1247" s="260"/>
      <c r="AW1247" s="260"/>
      <c r="AX1247" s="260"/>
      <c r="AY1247" s="260"/>
      <c r="AZ1247" s="260"/>
      <c r="BA1247" s="260"/>
      <c r="BB1247" s="260"/>
      <c r="BC1247" s="260"/>
      <c r="BF1247" s="274"/>
      <c r="BG1247" s="273"/>
      <c r="BH1247" s="273"/>
      <c r="BI1247" s="260"/>
      <c r="BJ1247" s="260"/>
      <c r="BK1247" s="260"/>
      <c r="BL1247" s="260"/>
      <c r="BM1247" s="260"/>
      <c r="BN1247" s="260"/>
      <c r="BO1247" s="260"/>
      <c r="BP1247" s="260"/>
      <c r="BQ1247" s="260"/>
      <c r="BR1247" s="260"/>
      <c r="BS1247" s="260"/>
      <c r="BT1247" s="260"/>
      <c r="BU1247" s="260"/>
      <c r="BX1247" s="274"/>
      <c r="BY1247" s="273"/>
      <c r="BZ1247" s="273"/>
      <c r="CA1247" s="260"/>
      <c r="CB1247" s="260"/>
      <c r="CC1247" s="260"/>
      <c r="CD1247" s="260"/>
      <c r="CE1247" s="260"/>
      <c r="CF1247" s="260"/>
      <c r="CG1247" s="260"/>
      <c r="CH1247" s="260"/>
      <c r="CI1247" s="260"/>
      <c r="CJ1247" s="260"/>
      <c r="CK1247" s="260"/>
      <c r="CL1247" s="260"/>
      <c r="CM1247" s="260"/>
      <c r="CP1247" s="274"/>
      <c r="CQ1247" s="273"/>
      <c r="CR1247" s="273"/>
      <c r="CS1247" s="260"/>
      <c r="CT1247" s="260"/>
      <c r="CU1247" s="260"/>
      <c r="CV1247" s="260"/>
      <c r="CW1247" s="260"/>
      <c r="CX1247" s="260"/>
      <c r="CY1247" s="260"/>
      <c r="CZ1247" s="260"/>
      <c r="DA1247" s="260"/>
      <c r="DB1247" s="260"/>
      <c r="DC1247" s="260"/>
      <c r="DD1247" s="260"/>
      <c r="DE1247" s="260"/>
    </row>
    <row r="1248" spans="1:109" ht="13" hidden="1" outlineLevel="2" x14ac:dyDescent="0.3">
      <c r="A1248" s="258"/>
      <c r="B1248" s="153" t="s">
        <v>349</v>
      </c>
      <c r="C1248" s="276">
        <v>0</v>
      </c>
      <c r="D1248" s="273"/>
      <c r="E1248" s="273"/>
      <c r="F1248" s="260"/>
      <c r="G1248" s="260"/>
      <c r="H1248" s="260"/>
      <c r="I1248" s="260"/>
      <c r="J1248" s="260"/>
      <c r="K1248" s="260"/>
      <c r="L1248" s="260"/>
      <c r="M1248" s="260"/>
      <c r="N1248" s="260"/>
      <c r="O1248" s="260"/>
      <c r="P1248" s="260"/>
      <c r="Q1248" s="260"/>
      <c r="R1248" s="260"/>
      <c r="S1248" s="260"/>
      <c r="V1248" s="277"/>
      <c r="W1248" s="273"/>
      <c r="X1248" s="273"/>
      <c r="Y1248" s="260"/>
      <c r="Z1248" s="260"/>
      <c r="AA1248" s="260"/>
      <c r="AB1248" s="260"/>
      <c r="AC1248" s="260"/>
      <c r="AD1248" s="260"/>
      <c r="AE1248" s="260"/>
      <c r="AF1248" s="260"/>
      <c r="AG1248" s="260"/>
      <c r="AH1248" s="260"/>
      <c r="AI1248" s="260"/>
      <c r="AJ1248" s="260"/>
      <c r="AK1248" s="260"/>
      <c r="AN1248" s="277"/>
      <c r="AO1248" s="273"/>
      <c r="AP1248" s="273"/>
      <c r="AQ1248" s="260"/>
      <c r="AR1248" s="260"/>
      <c r="AS1248" s="260"/>
      <c r="AT1248" s="260"/>
      <c r="AU1248" s="260"/>
      <c r="AV1248" s="260"/>
      <c r="AW1248" s="260"/>
      <c r="AX1248" s="260"/>
      <c r="AY1248" s="260"/>
      <c r="AZ1248" s="260"/>
      <c r="BA1248" s="260"/>
      <c r="BB1248" s="260"/>
      <c r="BC1248" s="260"/>
      <c r="BF1248" s="277"/>
      <c r="BG1248" s="273"/>
      <c r="BH1248" s="273"/>
      <c r="BI1248" s="260"/>
      <c r="BJ1248" s="260"/>
      <c r="BK1248" s="260"/>
      <c r="BL1248" s="260"/>
      <c r="BM1248" s="260"/>
      <c r="BN1248" s="260"/>
      <c r="BO1248" s="260"/>
      <c r="BP1248" s="260"/>
      <c r="BQ1248" s="260"/>
      <c r="BR1248" s="260"/>
      <c r="BS1248" s="260"/>
      <c r="BT1248" s="260"/>
      <c r="BU1248" s="260"/>
      <c r="BX1248" s="277"/>
      <c r="BY1248" s="273"/>
      <c r="BZ1248" s="273"/>
      <c r="CA1248" s="260"/>
      <c r="CB1248" s="260"/>
      <c r="CC1248" s="260"/>
      <c r="CD1248" s="260"/>
      <c r="CE1248" s="260"/>
      <c r="CF1248" s="260"/>
      <c r="CG1248" s="260"/>
      <c r="CH1248" s="260"/>
      <c r="CI1248" s="260"/>
      <c r="CJ1248" s="260"/>
      <c r="CK1248" s="260"/>
      <c r="CL1248" s="260"/>
      <c r="CM1248" s="260"/>
      <c r="CP1248" s="277"/>
      <c r="CQ1248" s="273"/>
      <c r="CR1248" s="273"/>
      <c r="CS1248" s="260"/>
      <c r="CT1248" s="260"/>
      <c r="CU1248" s="260"/>
      <c r="CV1248" s="260"/>
      <c r="CW1248" s="260"/>
      <c r="CX1248" s="260"/>
      <c r="CY1248" s="260"/>
      <c r="CZ1248" s="260"/>
      <c r="DA1248" s="260"/>
      <c r="DB1248" s="260"/>
      <c r="DC1248" s="260"/>
      <c r="DD1248" s="260"/>
      <c r="DE1248" s="260"/>
    </row>
    <row r="1249" spans="1:109" ht="13" hidden="1" outlineLevel="2" x14ac:dyDescent="0.3">
      <c r="A1249" s="258"/>
      <c r="B1249" s="153"/>
      <c r="C1249" s="274"/>
      <c r="D1249" s="273"/>
      <c r="E1249" s="153" t="s">
        <v>350</v>
      </c>
      <c r="F1249" s="278">
        <f>C1245</f>
        <v>0</v>
      </c>
      <c r="G1249" s="260">
        <f>F1249+F1250-F1251</f>
        <v>0</v>
      </c>
      <c r="H1249" s="260">
        <f t="shared" ref="H1249:Q1249" si="428">G1249+G1250-G1251</f>
        <v>0</v>
      </c>
      <c r="I1249" s="260">
        <f t="shared" si="428"/>
        <v>0</v>
      </c>
      <c r="J1249" s="260">
        <f t="shared" si="428"/>
        <v>0</v>
      </c>
      <c r="K1249" s="260">
        <f t="shared" si="428"/>
        <v>0</v>
      </c>
      <c r="L1249" s="260">
        <f t="shared" si="428"/>
        <v>0</v>
      </c>
      <c r="M1249" s="260">
        <f t="shared" si="428"/>
        <v>0</v>
      </c>
      <c r="N1249" s="260">
        <f t="shared" si="428"/>
        <v>0</v>
      </c>
      <c r="O1249" s="260">
        <f t="shared" si="428"/>
        <v>0</v>
      </c>
      <c r="P1249" s="260">
        <f t="shared" si="428"/>
        <v>0</v>
      </c>
      <c r="Q1249" s="260">
        <f t="shared" si="428"/>
        <v>0</v>
      </c>
      <c r="R1249" s="260"/>
      <c r="S1249" s="240"/>
      <c r="V1249" s="274"/>
      <c r="W1249" s="273"/>
      <c r="X1249" s="273"/>
      <c r="Y1249" s="278">
        <f>Q1249+Q1250-Q1251</f>
        <v>0</v>
      </c>
      <c r="Z1249" s="260">
        <f>Y1249+Y1250-Y1251</f>
        <v>0</v>
      </c>
      <c r="AA1249" s="260">
        <f t="shared" ref="AA1249:AJ1249" si="429">Z1249+Z1250-Z1251</f>
        <v>0</v>
      </c>
      <c r="AB1249" s="260">
        <f t="shared" si="429"/>
        <v>0</v>
      </c>
      <c r="AC1249" s="260">
        <f t="shared" si="429"/>
        <v>0</v>
      </c>
      <c r="AD1249" s="260">
        <f t="shared" si="429"/>
        <v>0</v>
      </c>
      <c r="AE1249" s="260">
        <f t="shared" si="429"/>
        <v>0</v>
      </c>
      <c r="AF1249" s="260">
        <f t="shared" si="429"/>
        <v>0</v>
      </c>
      <c r="AG1249" s="260">
        <f t="shared" si="429"/>
        <v>0</v>
      </c>
      <c r="AH1249" s="260">
        <f t="shared" si="429"/>
        <v>0</v>
      </c>
      <c r="AI1249" s="260">
        <f t="shared" si="429"/>
        <v>0</v>
      </c>
      <c r="AJ1249" s="260">
        <f t="shared" si="429"/>
        <v>0</v>
      </c>
      <c r="AN1249" s="274"/>
      <c r="AO1249" s="273"/>
      <c r="AP1249" s="273"/>
      <c r="AQ1249" s="278">
        <f>AJ1249+AJ1250-AJ1251</f>
        <v>0</v>
      </c>
      <c r="AR1249" s="260">
        <f>AQ1249+AQ1250-AQ1251</f>
        <v>0</v>
      </c>
      <c r="AS1249" s="260">
        <f t="shared" ref="AS1249:BB1249" si="430">AR1249+AR1250-AR1251</f>
        <v>0</v>
      </c>
      <c r="AT1249" s="260">
        <f t="shared" si="430"/>
        <v>0</v>
      </c>
      <c r="AU1249" s="260">
        <f t="shared" si="430"/>
        <v>0</v>
      </c>
      <c r="AV1249" s="260">
        <f t="shared" si="430"/>
        <v>0</v>
      </c>
      <c r="AW1249" s="260">
        <f t="shared" si="430"/>
        <v>0</v>
      </c>
      <c r="AX1249" s="260">
        <f t="shared" si="430"/>
        <v>0</v>
      </c>
      <c r="AY1249" s="260">
        <f t="shared" si="430"/>
        <v>0</v>
      </c>
      <c r="AZ1249" s="260">
        <f t="shared" si="430"/>
        <v>0</v>
      </c>
      <c r="BA1249" s="260">
        <f t="shared" si="430"/>
        <v>0</v>
      </c>
      <c r="BB1249" s="260">
        <f t="shared" si="430"/>
        <v>0</v>
      </c>
      <c r="BF1249" s="274"/>
      <c r="BG1249" s="273"/>
      <c r="BH1249" s="273"/>
      <c r="BI1249" s="278">
        <f>BB1249+BB1250-BB1251</f>
        <v>0</v>
      </c>
      <c r="BJ1249" s="260">
        <f>BI1249+BI1250-BI1251</f>
        <v>0</v>
      </c>
      <c r="BK1249" s="260">
        <f t="shared" ref="BK1249:BT1249" si="431">BJ1249+BJ1250-BJ1251</f>
        <v>0</v>
      </c>
      <c r="BL1249" s="260">
        <f t="shared" si="431"/>
        <v>0</v>
      </c>
      <c r="BM1249" s="260">
        <f t="shared" si="431"/>
        <v>0</v>
      </c>
      <c r="BN1249" s="260">
        <f t="shared" si="431"/>
        <v>0</v>
      </c>
      <c r="BO1249" s="260">
        <f t="shared" si="431"/>
        <v>0</v>
      </c>
      <c r="BP1249" s="260">
        <f t="shared" si="431"/>
        <v>0</v>
      </c>
      <c r="BQ1249" s="260">
        <f t="shared" si="431"/>
        <v>0</v>
      </c>
      <c r="BR1249" s="260">
        <f t="shared" si="431"/>
        <v>0</v>
      </c>
      <c r="BS1249" s="260">
        <f t="shared" si="431"/>
        <v>0</v>
      </c>
      <c r="BT1249" s="260">
        <f t="shared" si="431"/>
        <v>0</v>
      </c>
      <c r="BX1249" s="274"/>
      <c r="BY1249" s="273"/>
      <c r="BZ1249" s="273"/>
      <c r="CA1249" s="278">
        <f>BT1249+BT1250-BT1251</f>
        <v>0</v>
      </c>
      <c r="CB1249" s="260">
        <f>CA1249+CA1250-CA1251</f>
        <v>0</v>
      </c>
      <c r="CC1249" s="260">
        <f t="shared" ref="CC1249:CL1249" si="432">CB1249+CB1250-CB1251</f>
        <v>0</v>
      </c>
      <c r="CD1249" s="260">
        <f t="shared" si="432"/>
        <v>0</v>
      </c>
      <c r="CE1249" s="260">
        <f t="shared" si="432"/>
        <v>0</v>
      </c>
      <c r="CF1249" s="260">
        <f t="shared" si="432"/>
        <v>0</v>
      </c>
      <c r="CG1249" s="260">
        <f t="shared" si="432"/>
        <v>0</v>
      </c>
      <c r="CH1249" s="260">
        <f t="shared" si="432"/>
        <v>0</v>
      </c>
      <c r="CI1249" s="260">
        <f t="shared" si="432"/>
        <v>0</v>
      </c>
      <c r="CJ1249" s="260">
        <f t="shared" si="432"/>
        <v>0</v>
      </c>
      <c r="CK1249" s="260">
        <f t="shared" si="432"/>
        <v>0</v>
      </c>
      <c r="CL1249" s="260">
        <f t="shared" si="432"/>
        <v>0</v>
      </c>
      <c r="CP1249" s="274"/>
      <c r="CQ1249" s="273"/>
      <c r="CR1249" s="273"/>
      <c r="CS1249" s="278">
        <f>CL1249+CL1250-CL1251</f>
        <v>0</v>
      </c>
      <c r="CT1249" s="260">
        <f>CS1249+CS1250-CS1251</f>
        <v>0</v>
      </c>
      <c r="CU1249" s="260">
        <f t="shared" ref="CU1249:DD1249" si="433">CT1249+CT1250-CT1251</f>
        <v>0</v>
      </c>
      <c r="CV1249" s="260">
        <f t="shared" si="433"/>
        <v>0</v>
      </c>
      <c r="CW1249" s="260">
        <f t="shared" si="433"/>
        <v>0</v>
      </c>
      <c r="CX1249" s="260">
        <f t="shared" si="433"/>
        <v>0</v>
      </c>
      <c r="CY1249" s="260">
        <f t="shared" si="433"/>
        <v>0</v>
      </c>
      <c r="CZ1249" s="260">
        <f t="shared" si="433"/>
        <v>0</v>
      </c>
      <c r="DA1249" s="260">
        <f t="shared" si="433"/>
        <v>0</v>
      </c>
      <c r="DB1249" s="260">
        <f t="shared" si="433"/>
        <v>0</v>
      </c>
      <c r="DC1249" s="260">
        <f t="shared" si="433"/>
        <v>0</v>
      </c>
      <c r="DD1249" s="260">
        <f t="shared" si="433"/>
        <v>0</v>
      </c>
    </row>
    <row r="1250" spans="1:109" ht="13" hidden="1" outlineLevel="2" x14ac:dyDescent="0.3">
      <c r="A1250" s="258"/>
      <c r="B1250" s="153"/>
      <c r="C1250" s="274"/>
      <c r="D1250" s="273"/>
      <c r="E1250" s="153" t="s">
        <v>351</v>
      </c>
      <c r="F1250" s="279">
        <v>0</v>
      </c>
      <c r="G1250" s="279">
        <v>0</v>
      </c>
      <c r="H1250" s="279">
        <v>0</v>
      </c>
      <c r="I1250" s="279">
        <v>0</v>
      </c>
      <c r="J1250" s="279">
        <v>0</v>
      </c>
      <c r="K1250" s="279">
        <v>0</v>
      </c>
      <c r="L1250" s="279">
        <v>0</v>
      </c>
      <c r="M1250" s="279">
        <v>0</v>
      </c>
      <c r="N1250" s="279">
        <v>0</v>
      </c>
      <c r="O1250" s="279">
        <v>0</v>
      </c>
      <c r="P1250" s="279">
        <v>0</v>
      </c>
      <c r="Q1250" s="279">
        <v>0</v>
      </c>
      <c r="R1250" s="260"/>
      <c r="S1250" s="280">
        <f>SUM(F1250:Q1250)</f>
        <v>0</v>
      </c>
      <c r="V1250" s="274"/>
      <c r="W1250" s="273"/>
      <c r="X1250" s="273"/>
      <c r="Y1250" s="279">
        <v>0</v>
      </c>
      <c r="Z1250" s="279">
        <v>0</v>
      </c>
      <c r="AA1250" s="279">
        <v>0</v>
      </c>
      <c r="AB1250" s="279">
        <v>0</v>
      </c>
      <c r="AC1250" s="279">
        <v>0</v>
      </c>
      <c r="AD1250" s="279">
        <v>0</v>
      </c>
      <c r="AE1250" s="279">
        <v>0</v>
      </c>
      <c r="AF1250" s="279">
        <v>0</v>
      </c>
      <c r="AG1250" s="279">
        <v>0</v>
      </c>
      <c r="AH1250" s="279">
        <v>0</v>
      </c>
      <c r="AI1250" s="279">
        <v>0</v>
      </c>
      <c r="AJ1250" s="279">
        <v>0</v>
      </c>
      <c r="AK1250" s="281">
        <f>SUM(Y1250:AJ1250)</f>
        <v>0</v>
      </c>
      <c r="AN1250" s="274"/>
      <c r="AO1250" s="273"/>
      <c r="AP1250" s="273"/>
      <c r="AQ1250" s="279">
        <v>0</v>
      </c>
      <c r="AR1250" s="279">
        <v>0</v>
      </c>
      <c r="AS1250" s="279">
        <v>0</v>
      </c>
      <c r="AT1250" s="279">
        <v>0</v>
      </c>
      <c r="AU1250" s="279">
        <v>0</v>
      </c>
      <c r="AV1250" s="279">
        <v>0</v>
      </c>
      <c r="AW1250" s="279">
        <v>0</v>
      </c>
      <c r="AX1250" s="279">
        <v>0</v>
      </c>
      <c r="AY1250" s="279">
        <v>0</v>
      </c>
      <c r="AZ1250" s="279">
        <v>0</v>
      </c>
      <c r="BA1250" s="279">
        <v>0</v>
      </c>
      <c r="BB1250" s="279">
        <v>0</v>
      </c>
      <c r="BC1250" s="281">
        <f>SUM(AQ1250:BB1250)</f>
        <v>0</v>
      </c>
      <c r="BF1250" s="274"/>
      <c r="BG1250" s="273"/>
      <c r="BH1250" s="273"/>
      <c r="BI1250" s="279">
        <v>0</v>
      </c>
      <c r="BJ1250" s="279">
        <v>0</v>
      </c>
      <c r="BK1250" s="279">
        <v>0</v>
      </c>
      <c r="BL1250" s="279">
        <v>0</v>
      </c>
      <c r="BM1250" s="279">
        <v>0</v>
      </c>
      <c r="BN1250" s="279">
        <v>0</v>
      </c>
      <c r="BO1250" s="279">
        <v>0</v>
      </c>
      <c r="BP1250" s="279">
        <v>0</v>
      </c>
      <c r="BQ1250" s="279">
        <v>0</v>
      </c>
      <c r="BR1250" s="279">
        <v>0</v>
      </c>
      <c r="BS1250" s="279">
        <v>0</v>
      </c>
      <c r="BT1250" s="279">
        <v>0</v>
      </c>
      <c r="BU1250" s="281">
        <f>SUM(BI1250:BT1250)</f>
        <v>0</v>
      </c>
      <c r="BX1250" s="274"/>
      <c r="BY1250" s="273"/>
      <c r="BZ1250" s="273"/>
      <c r="CA1250" s="279">
        <v>0</v>
      </c>
      <c r="CB1250" s="279">
        <v>0</v>
      </c>
      <c r="CC1250" s="279">
        <v>0</v>
      </c>
      <c r="CD1250" s="279">
        <v>0</v>
      </c>
      <c r="CE1250" s="279">
        <v>0</v>
      </c>
      <c r="CF1250" s="279">
        <v>0</v>
      </c>
      <c r="CG1250" s="279">
        <v>0</v>
      </c>
      <c r="CH1250" s="279">
        <v>0</v>
      </c>
      <c r="CI1250" s="279">
        <v>0</v>
      </c>
      <c r="CJ1250" s="279">
        <v>0</v>
      </c>
      <c r="CK1250" s="279">
        <v>0</v>
      </c>
      <c r="CL1250" s="279">
        <v>0</v>
      </c>
      <c r="CM1250" s="281">
        <f>SUM(CA1250:CL1250)</f>
        <v>0</v>
      </c>
      <c r="CP1250" s="274"/>
      <c r="CQ1250" s="273"/>
      <c r="CR1250" s="273"/>
      <c r="CS1250" s="279">
        <v>0</v>
      </c>
      <c r="CT1250" s="279">
        <v>0</v>
      </c>
      <c r="CU1250" s="279">
        <v>0</v>
      </c>
      <c r="CV1250" s="279">
        <v>0</v>
      </c>
      <c r="CW1250" s="279">
        <v>0</v>
      </c>
      <c r="CX1250" s="279">
        <v>0</v>
      </c>
      <c r="CY1250" s="279">
        <v>0</v>
      </c>
      <c r="CZ1250" s="279">
        <v>0</v>
      </c>
      <c r="DA1250" s="279">
        <v>0</v>
      </c>
      <c r="DB1250" s="279">
        <v>0</v>
      </c>
      <c r="DC1250" s="279">
        <v>0</v>
      </c>
      <c r="DD1250" s="279">
        <v>0</v>
      </c>
      <c r="DE1250" s="281">
        <f>SUM(CS1250:DD1250)</f>
        <v>0</v>
      </c>
    </row>
    <row r="1251" spans="1:109" ht="13" hidden="1" outlineLevel="2" x14ac:dyDescent="0.3">
      <c r="A1251" s="258"/>
      <c r="B1251" s="153"/>
      <c r="C1251" s="274"/>
      <c r="D1251" s="273"/>
      <c r="E1251" s="153" t="s">
        <v>352</v>
      </c>
      <c r="F1251" s="279">
        <v>0</v>
      </c>
      <c r="G1251" s="279">
        <v>0</v>
      </c>
      <c r="H1251" s="279">
        <v>0</v>
      </c>
      <c r="I1251" s="279">
        <v>0</v>
      </c>
      <c r="J1251" s="279">
        <v>0</v>
      </c>
      <c r="K1251" s="279">
        <v>0</v>
      </c>
      <c r="L1251" s="279">
        <v>0</v>
      </c>
      <c r="M1251" s="279">
        <v>0</v>
      </c>
      <c r="N1251" s="279">
        <v>0</v>
      </c>
      <c r="O1251" s="279">
        <v>0</v>
      </c>
      <c r="P1251" s="279">
        <v>0</v>
      </c>
      <c r="Q1251" s="279">
        <v>0</v>
      </c>
      <c r="R1251" s="260"/>
      <c r="S1251" s="280">
        <f>SUM(F1251:Q1251)</f>
        <v>0</v>
      </c>
      <c r="V1251" s="274"/>
      <c r="W1251" s="273"/>
      <c r="X1251" s="273"/>
      <c r="Y1251" s="279">
        <v>0</v>
      </c>
      <c r="Z1251" s="279">
        <v>0</v>
      </c>
      <c r="AA1251" s="279">
        <v>0</v>
      </c>
      <c r="AB1251" s="279">
        <v>0</v>
      </c>
      <c r="AC1251" s="279">
        <v>0</v>
      </c>
      <c r="AD1251" s="279">
        <v>0</v>
      </c>
      <c r="AE1251" s="279">
        <v>0</v>
      </c>
      <c r="AF1251" s="279">
        <v>0</v>
      </c>
      <c r="AG1251" s="279">
        <v>0</v>
      </c>
      <c r="AH1251" s="279">
        <v>0</v>
      </c>
      <c r="AI1251" s="279">
        <v>0</v>
      </c>
      <c r="AJ1251" s="279">
        <v>0</v>
      </c>
      <c r="AK1251" s="281">
        <f>SUM(Y1251:AJ1251)</f>
        <v>0</v>
      </c>
      <c r="AN1251" s="274"/>
      <c r="AO1251" s="273"/>
      <c r="AP1251" s="273"/>
      <c r="AQ1251" s="279">
        <v>0</v>
      </c>
      <c r="AR1251" s="279">
        <v>0</v>
      </c>
      <c r="AS1251" s="279">
        <v>0</v>
      </c>
      <c r="AT1251" s="279">
        <v>0</v>
      </c>
      <c r="AU1251" s="279">
        <v>0</v>
      </c>
      <c r="AV1251" s="279">
        <v>0</v>
      </c>
      <c r="AW1251" s="279">
        <v>0</v>
      </c>
      <c r="AX1251" s="279">
        <v>0</v>
      </c>
      <c r="AY1251" s="279">
        <v>0</v>
      </c>
      <c r="AZ1251" s="279">
        <v>0</v>
      </c>
      <c r="BA1251" s="279">
        <v>0</v>
      </c>
      <c r="BB1251" s="279">
        <v>0</v>
      </c>
      <c r="BC1251" s="281">
        <f>SUM(AQ1251:BB1251)</f>
        <v>0</v>
      </c>
      <c r="BF1251" s="274"/>
      <c r="BG1251" s="273"/>
      <c r="BH1251" s="273"/>
      <c r="BI1251" s="279">
        <v>0</v>
      </c>
      <c r="BJ1251" s="279">
        <v>0</v>
      </c>
      <c r="BK1251" s="279">
        <v>0</v>
      </c>
      <c r="BL1251" s="279">
        <v>0</v>
      </c>
      <c r="BM1251" s="279">
        <v>0</v>
      </c>
      <c r="BN1251" s="279">
        <v>0</v>
      </c>
      <c r="BO1251" s="279">
        <v>0</v>
      </c>
      <c r="BP1251" s="279">
        <v>0</v>
      </c>
      <c r="BQ1251" s="279">
        <v>0</v>
      </c>
      <c r="BR1251" s="279">
        <v>0</v>
      </c>
      <c r="BS1251" s="279">
        <v>0</v>
      </c>
      <c r="BT1251" s="279">
        <v>0</v>
      </c>
      <c r="BU1251" s="281">
        <f>SUM(BI1251:BT1251)</f>
        <v>0</v>
      </c>
      <c r="BX1251" s="274"/>
      <c r="BY1251" s="273"/>
      <c r="BZ1251" s="273"/>
      <c r="CA1251" s="279">
        <v>0</v>
      </c>
      <c r="CB1251" s="279">
        <v>0</v>
      </c>
      <c r="CC1251" s="279">
        <v>0</v>
      </c>
      <c r="CD1251" s="279">
        <v>0</v>
      </c>
      <c r="CE1251" s="279">
        <v>0</v>
      </c>
      <c r="CF1251" s="279">
        <v>0</v>
      </c>
      <c r="CG1251" s="279">
        <v>0</v>
      </c>
      <c r="CH1251" s="279">
        <v>0</v>
      </c>
      <c r="CI1251" s="279">
        <v>0</v>
      </c>
      <c r="CJ1251" s="279">
        <v>0</v>
      </c>
      <c r="CK1251" s="279">
        <v>0</v>
      </c>
      <c r="CL1251" s="279">
        <v>0</v>
      </c>
      <c r="CM1251" s="281">
        <f>SUM(CA1251:CL1251)</f>
        <v>0</v>
      </c>
      <c r="CP1251" s="274"/>
      <c r="CQ1251" s="273"/>
      <c r="CR1251" s="273"/>
      <c r="CS1251" s="279">
        <v>0</v>
      </c>
      <c r="CT1251" s="279">
        <v>0</v>
      </c>
      <c r="CU1251" s="279">
        <v>0</v>
      </c>
      <c r="CV1251" s="279">
        <v>0</v>
      </c>
      <c r="CW1251" s="279">
        <v>0</v>
      </c>
      <c r="CX1251" s="279">
        <v>0</v>
      </c>
      <c r="CY1251" s="279">
        <v>0</v>
      </c>
      <c r="CZ1251" s="279">
        <v>0</v>
      </c>
      <c r="DA1251" s="279">
        <v>0</v>
      </c>
      <c r="DB1251" s="279">
        <v>0</v>
      </c>
      <c r="DC1251" s="279">
        <v>0</v>
      </c>
      <c r="DD1251" s="279">
        <v>0</v>
      </c>
      <c r="DE1251" s="281">
        <f>SUM(CS1251:DD1251)</f>
        <v>0</v>
      </c>
    </row>
    <row r="1252" spans="1:109" ht="13" hidden="1" outlineLevel="2" x14ac:dyDescent="0.3">
      <c r="A1252" s="258"/>
      <c r="B1252" s="153"/>
      <c r="C1252" s="274"/>
      <c r="D1252" s="273"/>
      <c r="E1252" s="153" t="s">
        <v>353</v>
      </c>
      <c r="F1252" s="282">
        <f>+(F1249*'CASH FLOW-MSA-SA'!$C1248)/360*31</f>
        <v>0</v>
      </c>
      <c r="G1252" s="282">
        <f>+(G1249*'CASH FLOW-MSA-SA'!$C1248)/360*31</f>
        <v>0</v>
      </c>
      <c r="H1252" s="282">
        <f>+(H1249*'CASH FLOW-MSA-SA'!$C1248)/360*31</f>
        <v>0</v>
      </c>
      <c r="I1252" s="282">
        <f>+(I1249*'CASH FLOW-MSA-SA'!$C1248)/360*31</f>
        <v>0</v>
      </c>
      <c r="J1252" s="282">
        <f>+(J1249*'CASH FLOW-MSA-SA'!$C1248)/360*31</f>
        <v>0</v>
      </c>
      <c r="K1252" s="282">
        <f>+(K1249*'CASH FLOW-MSA-SA'!$C1248)/360*31</f>
        <v>0</v>
      </c>
      <c r="L1252" s="282">
        <f>+(L1249*'CASH FLOW-MSA-SA'!$C1248)/360*31</f>
        <v>0</v>
      </c>
      <c r="M1252" s="282">
        <f>+(M1249*'CASH FLOW-MSA-SA'!$C1248)/360*31</f>
        <v>0</v>
      </c>
      <c r="N1252" s="282">
        <f>+(N1249*'CASH FLOW-MSA-SA'!$C1248)/360*31</f>
        <v>0</v>
      </c>
      <c r="O1252" s="282">
        <f>+(O1249*'CASH FLOW-MSA-SA'!$C1248)/360*31</f>
        <v>0</v>
      </c>
      <c r="P1252" s="282">
        <f>+(P1249*'CASH FLOW-MSA-SA'!$C1248)/360*31</f>
        <v>0</v>
      </c>
      <c r="Q1252" s="282">
        <f>+(Q1249*'CASH FLOW-MSA-SA'!$C1248)/360*31</f>
        <v>0</v>
      </c>
      <c r="R1252" s="260"/>
      <c r="S1252" s="282">
        <f>SUM(F1252:Q1252)</f>
        <v>0</v>
      </c>
      <c r="V1252" s="274"/>
      <c r="W1252" s="273"/>
      <c r="X1252" s="273"/>
      <c r="Y1252" s="282">
        <f>+(Y1249*'CASH FLOW-MSA-SA'!$C1248)/360*31</f>
        <v>0</v>
      </c>
      <c r="Z1252" s="282">
        <f>+(Z1249*'CASH FLOW-MSA-SA'!$C1248)/360*31</f>
        <v>0</v>
      </c>
      <c r="AA1252" s="282">
        <f>+(AA1249*'CASH FLOW-MSA-SA'!$C1248)/360*31</f>
        <v>0</v>
      </c>
      <c r="AB1252" s="282">
        <f>+(AB1249*'CASH FLOW-MSA-SA'!$C1248)/360*31</f>
        <v>0</v>
      </c>
      <c r="AC1252" s="282">
        <f>+(AC1249*'CASH FLOW-MSA-SA'!$C1248)/360*31</f>
        <v>0</v>
      </c>
      <c r="AD1252" s="282">
        <f>+(AD1249*'CASH FLOW-MSA-SA'!$C1248)/360*31</f>
        <v>0</v>
      </c>
      <c r="AE1252" s="282">
        <f>+(AE1249*'CASH FLOW-MSA-SA'!$C1248)/360*31</f>
        <v>0</v>
      </c>
      <c r="AF1252" s="282">
        <f>+(AF1249*'CASH FLOW-MSA-SA'!$C1248)/360*31</f>
        <v>0</v>
      </c>
      <c r="AG1252" s="282">
        <f>+(AG1249*'CASH FLOW-MSA-SA'!$C1248)/360*31</f>
        <v>0</v>
      </c>
      <c r="AH1252" s="282">
        <f>+(AH1249*'CASH FLOW-MSA-SA'!$C1248)/360*31</f>
        <v>0</v>
      </c>
      <c r="AI1252" s="282">
        <f>+(AI1249*'CASH FLOW-MSA-SA'!$C1248)/360*31</f>
        <v>0</v>
      </c>
      <c r="AJ1252" s="282">
        <f>+(AJ1249*'CASH FLOW-MSA-SA'!$C1248)/360*31</f>
        <v>0</v>
      </c>
      <c r="AK1252" s="282">
        <f>SUM(Y1252:AJ1252)</f>
        <v>0</v>
      </c>
      <c r="AN1252" s="274"/>
      <c r="AO1252" s="273"/>
      <c r="AP1252" s="273"/>
      <c r="AQ1252" s="282">
        <f>+(AQ1249*'CASH FLOW-MSA-SA'!$C1248)/360*31</f>
        <v>0</v>
      </c>
      <c r="AR1252" s="282">
        <f>+(AR1249*'CASH FLOW-MSA-SA'!$C1248)/360*31</f>
        <v>0</v>
      </c>
      <c r="AS1252" s="282">
        <f>+(AS1249*'CASH FLOW-MSA-SA'!$C1248)/360*31</f>
        <v>0</v>
      </c>
      <c r="AT1252" s="282">
        <f>+(AT1249*'CASH FLOW-MSA-SA'!$C1248)/360*31</f>
        <v>0</v>
      </c>
      <c r="AU1252" s="282">
        <f>+(AU1249*'CASH FLOW-MSA-SA'!$C1248)/360*31</f>
        <v>0</v>
      </c>
      <c r="AV1252" s="282">
        <f>+(AV1249*'CASH FLOW-MSA-SA'!$C1248)/360*31</f>
        <v>0</v>
      </c>
      <c r="AW1252" s="282">
        <f>+(AW1249*'CASH FLOW-MSA-SA'!$C1248)/360*31</f>
        <v>0</v>
      </c>
      <c r="AX1252" s="282">
        <f>+(AX1249*'CASH FLOW-MSA-SA'!$C1248)/360*31</f>
        <v>0</v>
      </c>
      <c r="AY1252" s="282">
        <f>+(AY1249*'CASH FLOW-MSA-SA'!$C1248)/360*31</f>
        <v>0</v>
      </c>
      <c r="AZ1252" s="282">
        <f>+(AZ1249*'CASH FLOW-MSA-SA'!$C1248)/360*31</f>
        <v>0</v>
      </c>
      <c r="BA1252" s="282">
        <f>+(BA1249*'CASH FLOW-MSA-SA'!$C1248)/360*31</f>
        <v>0</v>
      </c>
      <c r="BB1252" s="282">
        <f>+(BB1249*'CASH FLOW-MSA-SA'!$C1248)/360*31</f>
        <v>0</v>
      </c>
      <c r="BC1252" s="282">
        <f>SUM(AQ1252:BB1252)</f>
        <v>0</v>
      </c>
      <c r="BF1252" s="274"/>
      <c r="BG1252" s="273"/>
      <c r="BH1252" s="273"/>
      <c r="BI1252" s="282">
        <f>+(BI1249*'CASH FLOW-MSA-SA'!$C1248)/360*31</f>
        <v>0</v>
      </c>
      <c r="BJ1252" s="282">
        <f>+(BJ1249*'CASH FLOW-MSA-SA'!$C1248)/360*31</f>
        <v>0</v>
      </c>
      <c r="BK1252" s="282">
        <f>+(BK1249*'CASH FLOW-MSA-SA'!$C1248)/360*31</f>
        <v>0</v>
      </c>
      <c r="BL1252" s="282">
        <f>+(BL1249*'CASH FLOW-MSA-SA'!$C1248)/360*31</f>
        <v>0</v>
      </c>
      <c r="BM1252" s="282">
        <f>+(BM1249*'CASH FLOW-MSA-SA'!$C1248)/360*31</f>
        <v>0</v>
      </c>
      <c r="BN1252" s="282">
        <f>+(BN1249*'CASH FLOW-MSA-SA'!$C1248)/360*31</f>
        <v>0</v>
      </c>
      <c r="BO1252" s="282">
        <f>+(BO1249*'CASH FLOW-MSA-SA'!$C1248)/360*31</f>
        <v>0</v>
      </c>
      <c r="BP1252" s="282">
        <f>+(BP1249*'CASH FLOW-MSA-SA'!$C1248)/360*31</f>
        <v>0</v>
      </c>
      <c r="BQ1252" s="282">
        <f>+(BQ1249*'CASH FLOW-MSA-SA'!$C1248)/360*31</f>
        <v>0</v>
      </c>
      <c r="BR1252" s="282">
        <f>+(BR1249*'CASH FLOW-MSA-SA'!$C1248)/360*31</f>
        <v>0</v>
      </c>
      <c r="BS1252" s="282">
        <f>+(BS1249*'CASH FLOW-MSA-SA'!$C1248)/360*31</f>
        <v>0</v>
      </c>
      <c r="BT1252" s="282">
        <f>+(BT1249*'CASH FLOW-MSA-SA'!$C1248)/360*31</f>
        <v>0</v>
      </c>
      <c r="BU1252" s="282">
        <f>SUM(BI1252:BT1252)</f>
        <v>0</v>
      </c>
      <c r="BX1252" s="274"/>
      <c r="BY1252" s="273"/>
      <c r="BZ1252" s="273"/>
      <c r="CA1252" s="282">
        <f>+(CA1249*'CASH FLOW-MSA-SA'!$C1248)/360*31</f>
        <v>0</v>
      </c>
      <c r="CB1252" s="282">
        <f>+(CB1249*'CASH FLOW-MSA-SA'!$C1248)/360*31</f>
        <v>0</v>
      </c>
      <c r="CC1252" s="282">
        <f>+(CC1249*'CASH FLOW-MSA-SA'!$C1248)/360*31</f>
        <v>0</v>
      </c>
      <c r="CD1252" s="282">
        <f>+(CD1249*'CASH FLOW-MSA-SA'!$C1248)/360*31</f>
        <v>0</v>
      </c>
      <c r="CE1252" s="282">
        <f>+(CE1249*'CASH FLOW-MSA-SA'!$C1248)/360*31</f>
        <v>0</v>
      </c>
      <c r="CF1252" s="282">
        <f>+(CF1249*'CASH FLOW-MSA-SA'!$C1248)/360*31</f>
        <v>0</v>
      </c>
      <c r="CG1252" s="282">
        <f>+(CG1249*'CASH FLOW-MSA-SA'!$C1248)/360*31</f>
        <v>0</v>
      </c>
      <c r="CH1252" s="282">
        <f>+(CH1249*'CASH FLOW-MSA-SA'!$C1248)/360*31</f>
        <v>0</v>
      </c>
      <c r="CI1252" s="282">
        <f>+(CI1249*'CASH FLOW-MSA-SA'!$C1248)/360*31</f>
        <v>0</v>
      </c>
      <c r="CJ1252" s="282">
        <f>+(CJ1249*'CASH FLOW-MSA-SA'!$C1248)/360*31</f>
        <v>0</v>
      </c>
      <c r="CK1252" s="282">
        <f>+(CK1249*'CASH FLOW-MSA-SA'!$C1248)/360*31</f>
        <v>0</v>
      </c>
      <c r="CL1252" s="282">
        <f>+(CL1249*'CASH FLOW-MSA-SA'!$C1248)/360*31</f>
        <v>0</v>
      </c>
      <c r="CM1252" s="282">
        <f>SUM(CA1252:CL1252)</f>
        <v>0</v>
      </c>
      <c r="CP1252" s="274"/>
      <c r="CQ1252" s="273"/>
      <c r="CR1252" s="273"/>
      <c r="CS1252" s="282">
        <f>+(CS1249*'CASH FLOW-MSA-SA'!$C1248)/360*31</f>
        <v>0</v>
      </c>
      <c r="CT1252" s="282">
        <f>+(CT1249*'CASH FLOW-MSA-SA'!$C1248)/360*31</f>
        <v>0</v>
      </c>
      <c r="CU1252" s="282">
        <f>+(CU1249*'CASH FLOW-MSA-SA'!$C1248)/360*31</f>
        <v>0</v>
      </c>
      <c r="CV1252" s="282">
        <f>+(CV1249*'CASH FLOW-MSA-SA'!$C1248)/360*31</f>
        <v>0</v>
      </c>
      <c r="CW1252" s="282">
        <f>+(CW1249*'CASH FLOW-MSA-SA'!$C1248)/360*31</f>
        <v>0</v>
      </c>
      <c r="CX1252" s="282">
        <f>+(CX1249*'CASH FLOW-MSA-SA'!$C1248)/360*31</f>
        <v>0</v>
      </c>
      <c r="CY1252" s="282">
        <f>+(CY1249*'CASH FLOW-MSA-SA'!$C1248)/360*31</f>
        <v>0</v>
      </c>
      <c r="CZ1252" s="282">
        <f>+(CZ1249*'CASH FLOW-MSA-SA'!$C1248)/360*31</f>
        <v>0</v>
      </c>
      <c r="DA1252" s="282">
        <f>+(DA1249*'CASH FLOW-MSA-SA'!$C1248)/360*31</f>
        <v>0</v>
      </c>
      <c r="DB1252" s="282">
        <f>+(DB1249*'CASH FLOW-MSA-SA'!$C1248)/360*31</f>
        <v>0</v>
      </c>
      <c r="DC1252" s="282">
        <f>+(DC1249*'CASH FLOW-MSA-SA'!$C1248)/360*31</f>
        <v>0</v>
      </c>
      <c r="DD1252" s="282">
        <f>+(DD1249*'CASH FLOW-MSA-SA'!$C1248)/360*31</f>
        <v>0</v>
      </c>
      <c r="DE1252" s="282">
        <f>SUM(CS1252:DD1252)</f>
        <v>0</v>
      </c>
    </row>
    <row r="1253" spans="1:109" ht="13" hidden="1" outlineLevel="1" x14ac:dyDescent="0.3">
      <c r="A1253" s="258"/>
      <c r="B1253" s="291"/>
      <c r="C1253" s="274"/>
      <c r="D1253" s="273"/>
      <c r="E1253" s="273"/>
      <c r="F1253" s="282"/>
      <c r="G1253" s="282"/>
      <c r="H1253" s="282"/>
      <c r="I1253" s="282"/>
      <c r="J1253" s="282"/>
      <c r="K1253" s="282"/>
      <c r="L1253" s="282"/>
      <c r="M1253" s="282"/>
      <c r="N1253" s="282"/>
      <c r="O1253" s="282"/>
      <c r="P1253" s="282"/>
      <c r="Q1253" s="282"/>
      <c r="R1253" s="260"/>
      <c r="S1253" s="282"/>
      <c r="V1253" s="274"/>
      <c r="W1253" s="273"/>
      <c r="X1253" s="273"/>
      <c r="Y1253" s="282"/>
      <c r="Z1253" s="282"/>
      <c r="AA1253" s="282"/>
      <c r="AB1253" s="282"/>
      <c r="AC1253" s="282"/>
      <c r="AD1253" s="282"/>
      <c r="AE1253" s="282"/>
      <c r="AF1253" s="282"/>
      <c r="AG1253" s="282"/>
      <c r="AH1253" s="282"/>
      <c r="AI1253" s="282"/>
      <c r="AJ1253" s="282"/>
      <c r="AK1253" s="282"/>
      <c r="AN1253" s="274"/>
      <c r="AO1253" s="273"/>
      <c r="AP1253" s="273"/>
      <c r="AQ1253" s="282"/>
      <c r="AR1253" s="282"/>
      <c r="AS1253" s="282"/>
      <c r="AT1253" s="282"/>
      <c r="AU1253" s="282"/>
      <c r="AV1253" s="282"/>
      <c r="AW1253" s="282"/>
      <c r="AX1253" s="282"/>
      <c r="AY1253" s="282"/>
      <c r="AZ1253" s="282"/>
      <c r="BA1253" s="282"/>
      <c r="BB1253" s="282"/>
      <c r="BC1253" s="282"/>
      <c r="BF1253" s="274"/>
      <c r="BG1253" s="273"/>
      <c r="BH1253" s="273"/>
      <c r="BI1253" s="282"/>
      <c r="BJ1253" s="282"/>
      <c r="BK1253" s="282"/>
      <c r="BL1253" s="282"/>
      <c r="BM1253" s="282"/>
      <c r="BN1253" s="282"/>
      <c r="BO1253" s="282"/>
      <c r="BP1253" s="282"/>
      <c r="BQ1253" s="282"/>
      <c r="BR1253" s="282"/>
      <c r="BS1253" s="282"/>
      <c r="BT1253" s="282"/>
      <c r="BU1253" s="282"/>
      <c r="BX1253" s="274"/>
      <c r="BY1253" s="273"/>
      <c r="BZ1253" s="273"/>
      <c r="CA1253" s="282"/>
      <c r="CB1253" s="282"/>
      <c r="CC1253" s="282"/>
      <c r="CD1253" s="282"/>
      <c r="CE1253" s="282"/>
      <c r="CF1253" s="282"/>
      <c r="CG1253" s="282"/>
      <c r="CH1253" s="282"/>
      <c r="CI1253" s="282"/>
      <c r="CJ1253" s="282"/>
      <c r="CK1253" s="282"/>
      <c r="CL1253" s="282"/>
      <c r="CM1253" s="282"/>
      <c r="CP1253" s="274"/>
      <c r="CQ1253" s="273"/>
      <c r="CR1253" s="273"/>
      <c r="CS1253" s="282"/>
      <c r="CT1253" s="282"/>
      <c r="CU1253" s="282"/>
      <c r="CV1253" s="282"/>
      <c r="CW1253" s="282"/>
      <c r="CX1253" s="282"/>
      <c r="CY1253" s="282"/>
      <c r="CZ1253" s="282"/>
      <c r="DA1253" s="282"/>
      <c r="DB1253" s="282"/>
      <c r="DC1253" s="282"/>
      <c r="DD1253" s="282"/>
      <c r="DE1253" s="282"/>
    </row>
    <row r="1254" spans="1:109" ht="13" hidden="1" outlineLevel="1" x14ac:dyDescent="0.3">
      <c r="A1254" s="258"/>
      <c r="B1254" s="138" t="s">
        <v>291</v>
      </c>
      <c r="C1254" s="274"/>
      <c r="D1254" s="273"/>
      <c r="E1254" s="273"/>
      <c r="F1254" s="260"/>
      <c r="G1254" s="260"/>
      <c r="H1254" s="260"/>
      <c r="I1254" s="260"/>
      <c r="J1254" s="260"/>
      <c r="K1254" s="260"/>
      <c r="L1254" s="260"/>
      <c r="M1254" s="260"/>
      <c r="N1254" s="260"/>
      <c r="O1254" s="260"/>
      <c r="P1254" s="260"/>
      <c r="Q1254" s="260"/>
      <c r="R1254" s="260"/>
      <c r="S1254" s="260"/>
      <c r="V1254" s="274"/>
      <c r="W1254" s="273"/>
      <c r="X1254" s="273"/>
      <c r="Y1254" s="260"/>
      <c r="Z1254" s="260"/>
      <c r="AA1254" s="260"/>
      <c r="AB1254" s="260"/>
      <c r="AC1254" s="260"/>
      <c r="AD1254" s="260"/>
      <c r="AE1254" s="260"/>
      <c r="AF1254" s="260"/>
      <c r="AG1254" s="260"/>
      <c r="AH1254" s="260"/>
      <c r="AI1254" s="260"/>
      <c r="AJ1254" s="260"/>
      <c r="AK1254" s="260"/>
      <c r="AN1254" s="274"/>
      <c r="AO1254" s="273"/>
      <c r="AP1254" s="273"/>
      <c r="AQ1254" s="260"/>
      <c r="AR1254" s="260"/>
      <c r="AS1254" s="260"/>
      <c r="AT1254" s="260"/>
      <c r="AU1254" s="260"/>
      <c r="AV1254" s="260"/>
      <c r="AW1254" s="260"/>
      <c r="AX1254" s="260"/>
      <c r="AY1254" s="260"/>
      <c r="AZ1254" s="260"/>
      <c r="BA1254" s="260"/>
      <c r="BB1254" s="260"/>
      <c r="BC1254" s="260"/>
      <c r="BF1254" s="274"/>
      <c r="BG1254" s="273"/>
      <c r="BH1254" s="273"/>
      <c r="BI1254" s="260"/>
      <c r="BJ1254" s="260"/>
      <c r="BK1254" s="260"/>
      <c r="BL1254" s="260"/>
      <c r="BM1254" s="260"/>
      <c r="BN1254" s="260"/>
      <c r="BO1254" s="260"/>
      <c r="BP1254" s="260"/>
      <c r="BQ1254" s="260"/>
      <c r="BR1254" s="260"/>
      <c r="BS1254" s="260"/>
      <c r="BT1254" s="260"/>
      <c r="BU1254" s="260"/>
      <c r="BX1254" s="274"/>
      <c r="BY1254" s="273"/>
      <c r="BZ1254" s="273"/>
      <c r="CA1254" s="260"/>
      <c r="CB1254" s="260"/>
      <c r="CC1254" s="260"/>
      <c r="CD1254" s="260"/>
      <c r="CE1254" s="260"/>
      <c r="CF1254" s="260"/>
      <c r="CG1254" s="260"/>
      <c r="CH1254" s="260"/>
      <c r="CI1254" s="260"/>
      <c r="CJ1254" s="260"/>
      <c r="CK1254" s="260"/>
      <c r="CL1254" s="260"/>
      <c r="CM1254" s="260"/>
      <c r="CP1254" s="274"/>
      <c r="CQ1254" s="273"/>
      <c r="CR1254" s="273"/>
      <c r="CS1254" s="260"/>
      <c r="CT1254" s="260"/>
      <c r="CU1254" s="260"/>
      <c r="CV1254" s="260"/>
      <c r="CW1254" s="260"/>
      <c r="CX1254" s="260"/>
      <c r="CY1254" s="260"/>
      <c r="CZ1254" s="260"/>
      <c r="DA1254" s="260"/>
      <c r="DB1254" s="260"/>
      <c r="DC1254" s="260"/>
      <c r="DD1254" s="260"/>
      <c r="DE1254" s="260"/>
    </row>
    <row r="1255" spans="1:109" ht="13" hidden="1" outlineLevel="2" x14ac:dyDescent="0.3">
      <c r="A1255" s="258"/>
      <c r="B1255" s="153" t="s">
        <v>346</v>
      </c>
      <c r="C1255" s="272">
        <v>0</v>
      </c>
      <c r="D1255" s="273"/>
      <c r="E1255" s="273"/>
      <c r="F1255" s="260"/>
      <c r="G1255" s="260"/>
      <c r="H1255" s="260"/>
      <c r="I1255" s="260"/>
      <c r="J1255" s="260"/>
      <c r="K1255" s="260"/>
      <c r="L1255" s="260"/>
      <c r="M1255" s="260"/>
      <c r="N1255" s="260"/>
      <c r="O1255" s="260"/>
      <c r="P1255" s="260"/>
      <c r="Q1255" s="260"/>
      <c r="R1255" s="260"/>
      <c r="S1255" s="260"/>
      <c r="V1255" s="274"/>
      <c r="W1255" s="273"/>
      <c r="X1255" s="273"/>
      <c r="Y1255" s="260"/>
      <c r="Z1255" s="260"/>
      <c r="AA1255" s="260"/>
      <c r="AB1255" s="260"/>
      <c r="AC1255" s="260"/>
      <c r="AD1255" s="260"/>
      <c r="AE1255" s="260"/>
      <c r="AF1255" s="260"/>
      <c r="AG1255" s="260"/>
      <c r="AH1255" s="260"/>
      <c r="AI1255" s="260"/>
      <c r="AJ1255" s="260"/>
      <c r="AK1255" s="260"/>
      <c r="AN1255" s="274"/>
      <c r="AO1255" s="273"/>
      <c r="AP1255" s="273"/>
      <c r="AQ1255" s="260"/>
      <c r="AR1255" s="260"/>
      <c r="AS1255" s="260"/>
      <c r="AT1255" s="260"/>
      <c r="AU1255" s="260"/>
      <c r="AV1255" s="260"/>
      <c r="AW1255" s="260"/>
      <c r="AX1255" s="260"/>
      <c r="AY1255" s="260"/>
      <c r="AZ1255" s="260"/>
      <c r="BA1255" s="260"/>
      <c r="BB1255" s="260"/>
      <c r="BC1255" s="260"/>
      <c r="BF1255" s="274"/>
      <c r="BG1255" s="273"/>
      <c r="BH1255" s="273"/>
      <c r="BI1255" s="260"/>
      <c r="BJ1255" s="260"/>
      <c r="BK1255" s="260"/>
      <c r="BL1255" s="260"/>
      <c r="BM1255" s="260"/>
      <c r="BN1255" s="260"/>
      <c r="BO1255" s="260"/>
      <c r="BP1255" s="260"/>
      <c r="BQ1255" s="260"/>
      <c r="BR1255" s="260"/>
      <c r="BS1255" s="260"/>
      <c r="BT1255" s="260"/>
      <c r="BU1255" s="260"/>
      <c r="BX1255" s="274"/>
      <c r="BY1255" s="273"/>
      <c r="BZ1255" s="273"/>
      <c r="CA1255" s="260"/>
      <c r="CB1255" s="260"/>
      <c r="CC1255" s="260"/>
      <c r="CD1255" s="260"/>
      <c r="CE1255" s="260"/>
      <c r="CF1255" s="260"/>
      <c r="CG1255" s="260"/>
      <c r="CH1255" s="260"/>
      <c r="CI1255" s="260"/>
      <c r="CJ1255" s="260"/>
      <c r="CK1255" s="260"/>
      <c r="CL1255" s="260"/>
      <c r="CM1255" s="260"/>
      <c r="CP1255" s="274"/>
      <c r="CQ1255" s="273"/>
      <c r="CR1255" s="273"/>
      <c r="CS1255" s="260"/>
      <c r="CT1255" s="260"/>
      <c r="CU1255" s="260"/>
      <c r="CV1255" s="260"/>
      <c r="CW1255" s="260"/>
      <c r="CX1255" s="260"/>
      <c r="CY1255" s="260"/>
      <c r="CZ1255" s="260"/>
      <c r="DA1255" s="260"/>
      <c r="DB1255" s="260"/>
      <c r="DC1255" s="260"/>
      <c r="DD1255" s="260"/>
      <c r="DE1255" s="260"/>
    </row>
    <row r="1256" spans="1:109" ht="13" hidden="1" outlineLevel="2" x14ac:dyDescent="0.3">
      <c r="A1256" s="258"/>
      <c r="B1256" s="275" t="s">
        <v>347</v>
      </c>
      <c r="C1256" s="272">
        <v>0</v>
      </c>
      <c r="D1256" s="273"/>
      <c r="E1256" s="273"/>
      <c r="F1256" s="260"/>
      <c r="G1256" s="260"/>
      <c r="H1256" s="260"/>
      <c r="I1256" s="260"/>
      <c r="J1256" s="260"/>
      <c r="K1256" s="260"/>
      <c r="L1256" s="260"/>
      <c r="M1256" s="260"/>
      <c r="N1256" s="260"/>
      <c r="O1256" s="260"/>
      <c r="P1256" s="260"/>
      <c r="Q1256" s="260"/>
      <c r="R1256" s="260"/>
      <c r="S1256" s="260"/>
      <c r="V1256" s="274"/>
      <c r="W1256" s="273"/>
      <c r="X1256" s="273"/>
      <c r="Y1256" s="260"/>
      <c r="Z1256" s="260"/>
      <c r="AA1256" s="260"/>
      <c r="AB1256" s="260"/>
      <c r="AC1256" s="260"/>
      <c r="AD1256" s="260"/>
      <c r="AE1256" s="260"/>
      <c r="AF1256" s="260"/>
      <c r="AG1256" s="260"/>
      <c r="AH1256" s="260"/>
      <c r="AI1256" s="260"/>
      <c r="AJ1256" s="260"/>
      <c r="AK1256" s="260"/>
      <c r="AN1256" s="274"/>
      <c r="AO1256" s="273"/>
      <c r="AP1256" s="273"/>
      <c r="AQ1256" s="260"/>
      <c r="AR1256" s="260"/>
      <c r="AS1256" s="260"/>
      <c r="AT1256" s="260"/>
      <c r="AU1256" s="260"/>
      <c r="AV1256" s="260"/>
      <c r="AW1256" s="260"/>
      <c r="AX1256" s="260"/>
      <c r="AY1256" s="260"/>
      <c r="AZ1256" s="260"/>
      <c r="BA1256" s="260"/>
      <c r="BB1256" s="260"/>
      <c r="BC1256" s="260"/>
      <c r="BF1256" s="274"/>
      <c r="BG1256" s="273"/>
      <c r="BH1256" s="273"/>
      <c r="BI1256" s="260"/>
      <c r="BJ1256" s="260"/>
      <c r="BK1256" s="260"/>
      <c r="BL1256" s="260"/>
      <c r="BM1256" s="260"/>
      <c r="BN1256" s="260"/>
      <c r="BO1256" s="260"/>
      <c r="BP1256" s="260"/>
      <c r="BQ1256" s="260"/>
      <c r="BR1256" s="260"/>
      <c r="BS1256" s="260"/>
      <c r="BT1256" s="260"/>
      <c r="BU1256" s="260"/>
      <c r="BX1256" s="274"/>
      <c r="BY1256" s="273"/>
      <c r="BZ1256" s="273"/>
      <c r="CA1256" s="260"/>
      <c r="CB1256" s="260"/>
      <c r="CC1256" s="260"/>
      <c r="CD1256" s="260"/>
      <c r="CE1256" s="260"/>
      <c r="CF1256" s="260"/>
      <c r="CG1256" s="260"/>
      <c r="CH1256" s="260"/>
      <c r="CI1256" s="260"/>
      <c r="CJ1256" s="260"/>
      <c r="CK1256" s="260"/>
      <c r="CL1256" s="260"/>
      <c r="CM1256" s="260"/>
      <c r="CP1256" s="274"/>
      <c r="CQ1256" s="273"/>
      <c r="CR1256" s="273"/>
      <c r="CS1256" s="260"/>
      <c r="CT1256" s="260"/>
      <c r="CU1256" s="260"/>
      <c r="CV1256" s="260"/>
      <c r="CW1256" s="260"/>
      <c r="CX1256" s="260"/>
      <c r="CY1256" s="260"/>
      <c r="CZ1256" s="260"/>
      <c r="DA1256" s="260"/>
      <c r="DB1256" s="260"/>
      <c r="DC1256" s="260"/>
      <c r="DD1256" s="260"/>
      <c r="DE1256" s="260"/>
    </row>
    <row r="1257" spans="1:109" ht="13" hidden="1" outlineLevel="2" x14ac:dyDescent="0.3">
      <c r="A1257" s="258"/>
      <c r="B1257" s="153" t="s">
        <v>348</v>
      </c>
      <c r="C1257" s="274">
        <f>IF(C1256&gt;0,C1255/C1256,0)</f>
        <v>0</v>
      </c>
      <c r="D1257" s="273"/>
      <c r="E1257" s="273"/>
      <c r="F1257" s="260"/>
      <c r="G1257" s="260"/>
      <c r="H1257" s="260"/>
      <c r="I1257" s="260"/>
      <c r="J1257" s="260"/>
      <c r="K1257" s="260"/>
      <c r="L1257" s="260"/>
      <c r="M1257" s="260"/>
      <c r="N1257" s="260"/>
      <c r="O1257" s="260"/>
      <c r="P1257" s="260"/>
      <c r="Q1257" s="260"/>
      <c r="R1257" s="260"/>
      <c r="S1257" s="260"/>
      <c r="V1257" s="274"/>
      <c r="W1257" s="273"/>
      <c r="X1257" s="273"/>
      <c r="Y1257" s="260"/>
      <c r="Z1257" s="260"/>
      <c r="AA1257" s="260"/>
      <c r="AB1257" s="260"/>
      <c r="AC1257" s="260"/>
      <c r="AD1257" s="260"/>
      <c r="AE1257" s="260"/>
      <c r="AF1257" s="260"/>
      <c r="AG1257" s="260"/>
      <c r="AH1257" s="260"/>
      <c r="AI1257" s="260"/>
      <c r="AJ1257" s="260"/>
      <c r="AK1257" s="260"/>
      <c r="AN1257" s="274"/>
      <c r="AO1257" s="273"/>
      <c r="AP1257" s="273"/>
      <c r="AQ1257" s="260"/>
      <c r="AR1257" s="260"/>
      <c r="AS1257" s="260"/>
      <c r="AT1257" s="260"/>
      <c r="AU1257" s="260"/>
      <c r="AV1257" s="260"/>
      <c r="AW1257" s="260"/>
      <c r="AX1257" s="260"/>
      <c r="AY1257" s="260"/>
      <c r="AZ1257" s="260"/>
      <c r="BA1257" s="260"/>
      <c r="BB1257" s="260"/>
      <c r="BC1257" s="260"/>
      <c r="BF1257" s="274"/>
      <c r="BG1257" s="273"/>
      <c r="BH1257" s="273"/>
      <c r="BI1257" s="260"/>
      <c r="BJ1257" s="260"/>
      <c r="BK1257" s="260"/>
      <c r="BL1257" s="260"/>
      <c r="BM1257" s="260"/>
      <c r="BN1257" s="260"/>
      <c r="BO1257" s="260"/>
      <c r="BP1257" s="260"/>
      <c r="BQ1257" s="260"/>
      <c r="BR1257" s="260"/>
      <c r="BS1257" s="260"/>
      <c r="BT1257" s="260"/>
      <c r="BU1257" s="260"/>
      <c r="BX1257" s="274"/>
      <c r="BY1257" s="273"/>
      <c r="BZ1257" s="273"/>
      <c r="CA1257" s="260"/>
      <c r="CB1257" s="260"/>
      <c r="CC1257" s="260"/>
      <c r="CD1257" s="260"/>
      <c r="CE1257" s="260"/>
      <c r="CF1257" s="260"/>
      <c r="CG1257" s="260"/>
      <c r="CH1257" s="260"/>
      <c r="CI1257" s="260"/>
      <c r="CJ1257" s="260"/>
      <c r="CK1257" s="260"/>
      <c r="CL1257" s="260"/>
      <c r="CM1257" s="260"/>
      <c r="CP1257" s="274"/>
      <c r="CQ1257" s="273"/>
      <c r="CR1257" s="273"/>
      <c r="CS1257" s="260"/>
      <c r="CT1257" s="260"/>
      <c r="CU1257" s="260"/>
      <c r="CV1257" s="260"/>
      <c r="CW1257" s="260"/>
      <c r="CX1257" s="260"/>
      <c r="CY1257" s="260"/>
      <c r="CZ1257" s="260"/>
      <c r="DA1257" s="260"/>
      <c r="DB1257" s="260"/>
      <c r="DC1257" s="260"/>
      <c r="DD1257" s="260"/>
      <c r="DE1257" s="260"/>
    </row>
    <row r="1258" spans="1:109" ht="13" hidden="1" outlineLevel="2" x14ac:dyDescent="0.3">
      <c r="A1258" s="258"/>
      <c r="B1258" s="153" t="s">
        <v>349</v>
      </c>
      <c r="C1258" s="276">
        <v>0</v>
      </c>
      <c r="D1258" s="273"/>
      <c r="E1258" s="273"/>
      <c r="F1258" s="260"/>
      <c r="G1258" s="260"/>
      <c r="H1258" s="260"/>
      <c r="I1258" s="260"/>
      <c r="J1258" s="260"/>
      <c r="K1258" s="260"/>
      <c r="L1258" s="260"/>
      <c r="M1258" s="260"/>
      <c r="N1258" s="260"/>
      <c r="O1258" s="260"/>
      <c r="P1258" s="260"/>
      <c r="Q1258" s="260"/>
      <c r="R1258" s="260"/>
      <c r="S1258" s="260"/>
      <c r="V1258" s="277"/>
      <c r="W1258" s="273"/>
      <c r="X1258" s="273"/>
      <c r="Y1258" s="260"/>
      <c r="Z1258" s="260"/>
      <c r="AA1258" s="260"/>
      <c r="AB1258" s="260"/>
      <c r="AC1258" s="260"/>
      <c r="AD1258" s="260"/>
      <c r="AE1258" s="260"/>
      <c r="AF1258" s="260"/>
      <c r="AG1258" s="260"/>
      <c r="AH1258" s="260"/>
      <c r="AI1258" s="260"/>
      <c r="AJ1258" s="260"/>
      <c r="AK1258" s="260"/>
      <c r="AN1258" s="277"/>
      <c r="AO1258" s="273"/>
      <c r="AP1258" s="273"/>
      <c r="AQ1258" s="260"/>
      <c r="AR1258" s="260"/>
      <c r="AS1258" s="260"/>
      <c r="AT1258" s="260"/>
      <c r="AU1258" s="260"/>
      <c r="AV1258" s="260"/>
      <c r="AW1258" s="260"/>
      <c r="AX1258" s="260"/>
      <c r="AY1258" s="260"/>
      <c r="AZ1258" s="260"/>
      <c r="BA1258" s="260"/>
      <c r="BB1258" s="260"/>
      <c r="BC1258" s="260"/>
      <c r="BF1258" s="277"/>
      <c r="BG1258" s="273"/>
      <c r="BH1258" s="273"/>
      <c r="BI1258" s="260"/>
      <c r="BJ1258" s="260"/>
      <c r="BK1258" s="260"/>
      <c r="BL1258" s="260"/>
      <c r="BM1258" s="260"/>
      <c r="BN1258" s="260"/>
      <c r="BO1258" s="260"/>
      <c r="BP1258" s="260"/>
      <c r="BQ1258" s="260"/>
      <c r="BR1258" s="260"/>
      <c r="BS1258" s="260"/>
      <c r="BT1258" s="260"/>
      <c r="BU1258" s="260"/>
      <c r="BX1258" s="277"/>
      <c r="BY1258" s="273"/>
      <c r="BZ1258" s="273"/>
      <c r="CA1258" s="260"/>
      <c r="CB1258" s="260"/>
      <c r="CC1258" s="260"/>
      <c r="CD1258" s="260"/>
      <c r="CE1258" s="260"/>
      <c r="CF1258" s="260"/>
      <c r="CG1258" s="260"/>
      <c r="CH1258" s="260"/>
      <c r="CI1258" s="260"/>
      <c r="CJ1258" s="260"/>
      <c r="CK1258" s="260"/>
      <c r="CL1258" s="260"/>
      <c r="CM1258" s="260"/>
      <c r="CP1258" s="277"/>
      <c r="CQ1258" s="273"/>
      <c r="CR1258" s="273"/>
      <c r="CS1258" s="260"/>
      <c r="CT1258" s="260"/>
      <c r="CU1258" s="260"/>
      <c r="CV1258" s="260"/>
      <c r="CW1258" s="260"/>
      <c r="CX1258" s="260"/>
      <c r="CY1258" s="260"/>
      <c r="CZ1258" s="260"/>
      <c r="DA1258" s="260"/>
      <c r="DB1258" s="260"/>
      <c r="DC1258" s="260"/>
      <c r="DD1258" s="260"/>
      <c r="DE1258" s="260"/>
    </row>
    <row r="1259" spans="1:109" ht="13" hidden="1" outlineLevel="2" x14ac:dyDescent="0.3">
      <c r="A1259" s="258"/>
      <c r="B1259" s="153"/>
      <c r="C1259" s="274"/>
      <c r="D1259" s="273"/>
      <c r="E1259" s="153" t="s">
        <v>350</v>
      </c>
      <c r="F1259" s="278">
        <f>C1255</f>
        <v>0</v>
      </c>
      <c r="G1259" s="260">
        <f>F1259+F1260-F1261</f>
        <v>0</v>
      </c>
      <c r="H1259" s="260">
        <f t="shared" ref="H1259:Q1259" si="434">G1259+G1260-G1261</f>
        <v>0</v>
      </c>
      <c r="I1259" s="260">
        <f t="shared" si="434"/>
        <v>0</v>
      </c>
      <c r="J1259" s="260">
        <f t="shared" si="434"/>
        <v>0</v>
      </c>
      <c r="K1259" s="260">
        <f t="shared" si="434"/>
        <v>0</v>
      </c>
      <c r="L1259" s="260">
        <f t="shared" si="434"/>
        <v>0</v>
      </c>
      <c r="M1259" s="260">
        <f t="shared" si="434"/>
        <v>0</v>
      </c>
      <c r="N1259" s="260">
        <f t="shared" si="434"/>
        <v>0</v>
      </c>
      <c r="O1259" s="260">
        <f t="shared" si="434"/>
        <v>0</v>
      </c>
      <c r="P1259" s="260">
        <f t="shared" si="434"/>
        <v>0</v>
      </c>
      <c r="Q1259" s="260">
        <f t="shared" si="434"/>
        <v>0</v>
      </c>
      <c r="R1259" s="260"/>
      <c r="S1259" s="240"/>
      <c r="V1259" s="274"/>
      <c r="W1259" s="273"/>
      <c r="X1259" s="273"/>
      <c r="Y1259" s="278">
        <f>Q1259+Q1260-Q1261</f>
        <v>0</v>
      </c>
      <c r="Z1259" s="260">
        <f>Y1259+Y1260-Y1261</f>
        <v>0</v>
      </c>
      <c r="AA1259" s="260">
        <f t="shared" ref="AA1259:AJ1259" si="435">Z1259+Z1260-Z1261</f>
        <v>0</v>
      </c>
      <c r="AB1259" s="260">
        <f t="shared" si="435"/>
        <v>0</v>
      </c>
      <c r="AC1259" s="260">
        <f t="shared" si="435"/>
        <v>0</v>
      </c>
      <c r="AD1259" s="260">
        <f t="shared" si="435"/>
        <v>0</v>
      </c>
      <c r="AE1259" s="260">
        <f t="shared" si="435"/>
        <v>0</v>
      </c>
      <c r="AF1259" s="260">
        <f t="shared" si="435"/>
        <v>0</v>
      </c>
      <c r="AG1259" s="260">
        <f t="shared" si="435"/>
        <v>0</v>
      </c>
      <c r="AH1259" s="260">
        <f t="shared" si="435"/>
        <v>0</v>
      </c>
      <c r="AI1259" s="260">
        <f t="shared" si="435"/>
        <v>0</v>
      </c>
      <c r="AJ1259" s="260">
        <f t="shared" si="435"/>
        <v>0</v>
      </c>
      <c r="AN1259" s="274"/>
      <c r="AO1259" s="273"/>
      <c r="AP1259" s="273"/>
      <c r="AQ1259" s="278">
        <f>AJ1259+AJ1260-AJ1261</f>
        <v>0</v>
      </c>
      <c r="AR1259" s="260">
        <f>AQ1259+AQ1260-AQ1261</f>
        <v>0</v>
      </c>
      <c r="AS1259" s="260">
        <f t="shared" ref="AS1259:BB1259" si="436">AR1259+AR1260-AR1261</f>
        <v>0</v>
      </c>
      <c r="AT1259" s="260">
        <f t="shared" si="436"/>
        <v>0</v>
      </c>
      <c r="AU1259" s="260">
        <f t="shared" si="436"/>
        <v>0</v>
      </c>
      <c r="AV1259" s="260">
        <f t="shared" si="436"/>
        <v>0</v>
      </c>
      <c r="AW1259" s="260">
        <f t="shared" si="436"/>
        <v>0</v>
      </c>
      <c r="AX1259" s="260">
        <f t="shared" si="436"/>
        <v>0</v>
      </c>
      <c r="AY1259" s="260">
        <f t="shared" si="436"/>
        <v>0</v>
      </c>
      <c r="AZ1259" s="260">
        <f t="shared" si="436"/>
        <v>0</v>
      </c>
      <c r="BA1259" s="260">
        <f t="shared" si="436"/>
        <v>0</v>
      </c>
      <c r="BB1259" s="260">
        <f t="shared" si="436"/>
        <v>0</v>
      </c>
      <c r="BF1259" s="274"/>
      <c r="BG1259" s="273"/>
      <c r="BH1259" s="273"/>
      <c r="BI1259" s="278">
        <f>BB1259+BB1260-BB1261</f>
        <v>0</v>
      </c>
      <c r="BJ1259" s="260">
        <f>BI1259+BI1260-BI1261</f>
        <v>0</v>
      </c>
      <c r="BK1259" s="260">
        <f t="shared" ref="BK1259:BT1259" si="437">BJ1259+BJ1260-BJ1261</f>
        <v>0</v>
      </c>
      <c r="BL1259" s="260">
        <f t="shared" si="437"/>
        <v>0</v>
      </c>
      <c r="BM1259" s="260">
        <f t="shared" si="437"/>
        <v>0</v>
      </c>
      <c r="BN1259" s="260">
        <f t="shared" si="437"/>
        <v>0</v>
      </c>
      <c r="BO1259" s="260">
        <f t="shared" si="437"/>
        <v>0</v>
      </c>
      <c r="BP1259" s="260">
        <f t="shared" si="437"/>
        <v>0</v>
      </c>
      <c r="BQ1259" s="260">
        <f t="shared" si="437"/>
        <v>0</v>
      </c>
      <c r="BR1259" s="260">
        <f t="shared" si="437"/>
        <v>0</v>
      </c>
      <c r="BS1259" s="260">
        <f t="shared" si="437"/>
        <v>0</v>
      </c>
      <c r="BT1259" s="260">
        <f t="shared" si="437"/>
        <v>0</v>
      </c>
      <c r="BX1259" s="274"/>
      <c r="BY1259" s="273"/>
      <c r="BZ1259" s="273"/>
      <c r="CA1259" s="278">
        <f>BT1259+BT1260-BT1261</f>
        <v>0</v>
      </c>
      <c r="CB1259" s="260">
        <f>CA1259+CA1260-CA1261</f>
        <v>0</v>
      </c>
      <c r="CC1259" s="260">
        <f t="shared" ref="CC1259:CL1259" si="438">CB1259+CB1260-CB1261</f>
        <v>0</v>
      </c>
      <c r="CD1259" s="260">
        <f t="shared" si="438"/>
        <v>0</v>
      </c>
      <c r="CE1259" s="260">
        <f t="shared" si="438"/>
        <v>0</v>
      </c>
      <c r="CF1259" s="260">
        <f t="shared" si="438"/>
        <v>0</v>
      </c>
      <c r="CG1259" s="260">
        <f t="shared" si="438"/>
        <v>0</v>
      </c>
      <c r="CH1259" s="260">
        <f t="shared" si="438"/>
        <v>0</v>
      </c>
      <c r="CI1259" s="260">
        <f t="shared" si="438"/>
        <v>0</v>
      </c>
      <c r="CJ1259" s="260">
        <f t="shared" si="438"/>
        <v>0</v>
      </c>
      <c r="CK1259" s="260">
        <f t="shared" si="438"/>
        <v>0</v>
      </c>
      <c r="CL1259" s="260">
        <f t="shared" si="438"/>
        <v>0</v>
      </c>
      <c r="CP1259" s="274"/>
      <c r="CQ1259" s="273"/>
      <c r="CR1259" s="273"/>
      <c r="CS1259" s="278">
        <f>CL1259+CL1260-CL1261</f>
        <v>0</v>
      </c>
      <c r="CT1259" s="260">
        <f>CS1259+CS1260-CS1261</f>
        <v>0</v>
      </c>
      <c r="CU1259" s="260">
        <f t="shared" ref="CU1259:DD1259" si="439">CT1259+CT1260-CT1261</f>
        <v>0</v>
      </c>
      <c r="CV1259" s="260">
        <f t="shared" si="439"/>
        <v>0</v>
      </c>
      <c r="CW1259" s="260">
        <f t="shared" si="439"/>
        <v>0</v>
      </c>
      <c r="CX1259" s="260">
        <f t="shared" si="439"/>
        <v>0</v>
      </c>
      <c r="CY1259" s="260">
        <f t="shared" si="439"/>
        <v>0</v>
      </c>
      <c r="CZ1259" s="260">
        <f t="shared" si="439"/>
        <v>0</v>
      </c>
      <c r="DA1259" s="260">
        <f t="shared" si="439"/>
        <v>0</v>
      </c>
      <c r="DB1259" s="260">
        <f t="shared" si="439"/>
        <v>0</v>
      </c>
      <c r="DC1259" s="260">
        <f t="shared" si="439"/>
        <v>0</v>
      </c>
      <c r="DD1259" s="260">
        <f t="shared" si="439"/>
        <v>0</v>
      </c>
    </row>
    <row r="1260" spans="1:109" ht="13" hidden="1" outlineLevel="2" x14ac:dyDescent="0.3">
      <c r="A1260" s="258"/>
      <c r="B1260" s="153"/>
      <c r="C1260" s="274"/>
      <c r="D1260" s="273"/>
      <c r="E1260" s="153" t="s">
        <v>351</v>
      </c>
      <c r="F1260" s="279">
        <v>0</v>
      </c>
      <c r="G1260" s="279">
        <v>0</v>
      </c>
      <c r="H1260" s="279">
        <v>0</v>
      </c>
      <c r="I1260" s="279">
        <v>0</v>
      </c>
      <c r="J1260" s="279">
        <v>0</v>
      </c>
      <c r="K1260" s="279">
        <v>0</v>
      </c>
      <c r="L1260" s="279">
        <v>0</v>
      </c>
      <c r="M1260" s="279">
        <v>0</v>
      </c>
      <c r="N1260" s="279">
        <v>0</v>
      </c>
      <c r="O1260" s="279">
        <v>0</v>
      </c>
      <c r="P1260" s="279">
        <v>0</v>
      </c>
      <c r="Q1260" s="279">
        <v>0</v>
      </c>
      <c r="R1260" s="260"/>
      <c r="S1260" s="280">
        <f>SUM(F1260:Q1260)</f>
        <v>0</v>
      </c>
      <c r="V1260" s="274"/>
      <c r="W1260" s="273"/>
      <c r="X1260" s="273"/>
      <c r="Y1260" s="279">
        <v>0</v>
      </c>
      <c r="Z1260" s="279">
        <v>0</v>
      </c>
      <c r="AA1260" s="279">
        <v>0</v>
      </c>
      <c r="AB1260" s="279">
        <v>0</v>
      </c>
      <c r="AC1260" s="279">
        <v>0</v>
      </c>
      <c r="AD1260" s="279">
        <v>0</v>
      </c>
      <c r="AE1260" s="279">
        <v>0</v>
      </c>
      <c r="AF1260" s="279">
        <v>0</v>
      </c>
      <c r="AG1260" s="279">
        <v>0</v>
      </c>
      <c r="AH1260" s="279">
        <v>0</v>
      </c>
      <c r="AI1260" s="279">
        <v>0</v>
      </c>
      <c r="AJ1260" s="279">
        <v>0</v>
      </c>
      <c r="AK1260" s="281">
        <f>SUM(Y1260:AJ1260)</f>
        <v>0</v>
      </c>
      <c r="AN1260" s="274"/>
      <c r="AO1260" s="273"/>
      <c r="AP1260" s="273"/>
      <c r="AQ1260" s="279">
        <v>0</v>
      </c>
      <c r="AR1260" s="279">
        <v>0</v>
      </c>
      <c r="AS1260" s="279">
        <v>0</v>
      </c>
      <c r="AT1260" s="279">
        <v>0</v>
      </c>
      <c r="AU1260" s="279">
        <v>0</v>
      </c>
      <c r="AV1260" s="279">
        <v>0</v>
      </c>
      <c r="AW1260" s="279">
        <v>0</v>
      </c>
      <c r="AX1260" s="279">
        <v>0</v>
      </c>
      <c r="AY1260" s="279">
        <v>0</v>
      </c>
      <c r="AZ1260" s="279">
        <v>0</v>
      </c>
      <c r="BA1260" s="279">
        <v>0</v>
      </c>
      <c r="BB1260" s="279">
        <v>0</v>
      </c>
      <c r="BC1260" s="281">
        <f>SUM(AQ1260:BB1260)</f>
        <v>0</v>
      </c>
      <c r="BF1260" s="274"/>
      <c r="BG1260" s="273"/>
      <c r="BH1260" s="273"/>
      <c r="BI1260" s="279">
        <v>0</v>
      </c>
      <c r="BJ1260" s="279">
        <v>0</v>
      </c>
      <c r="BK1260" s="279">
        <v>0</v>
      </c>
      <c r="BL1260" s="279">
        <v>0</v>
      </c>
      <c r="BM1260" s="279">
        <v>0</v>
      </c>
      <c r="BN1260" s="279">
        <v>0</v>
      </c>
      <c r="BO1260" s="279">
        <v>0</v>
      </c>
      <c r="BP1260" s="279">
        <v>0</v>
      </c>
      <c r="BQ1260" s="279">
        <v>0</v>
      </c>
      <c r="BR1260" s="279">
        <v>0</v>
      </c>
      <c r="BS1260" s="279">
        <v>0</v>
      </c>
      <c r="BT1260" s="279">
        <v>0</v>
      </c>
      <c r="BU1260" s="281">
        <f>SUM(BI1260:BT1260)</f>
        <v>0</v>
      </c>
      <c r="BX1260" s="274"/>
      <c r="BY1260" s="273"/>
      <c r="BZ1260" s="273"/>
      <c r="CA1260" s="279">
        <v>0</v>
      </c>
      <c r="CB1260" s="279">
        <v>0</v>
      </c>
      <c r="CC1260" s="279">
        <v>0</v>
      </c>
      <c r="CD1260" s="279">
        <v>0</v>
      </c>
      <c r="CE1260" s="279">
        <v>0</v>
      </c>
      <c r="CF1260" s="279">
        <v>0</v>
      </c>
      <c r="CG1260" s="279">
        <v>0</v>
      </c>
      <c r="CH1260" s="279">
        <v>0</v>
      </c>
      <c r="CI1260" s="279">
        <v>0</v>
      </c>
      <c r="CJ1260" s="279">
        <v>0</v>
      </c>
      <c r="CK1260" s="279">
        <v>0</v>
      </c>
      <c r="CL1260" s="279">
        <v>0</v>
      </c>
      <c r="CM1260" s="281">
        <f>SUM(CA1260:CL1260)</f>
        <v>0</v>
      </c>
      <c r="CP1260" s="274"/>
      <c r="CQ1260" s="273"/>
      <c r="CR1260" s="273"/>
      <c r="CS1260" s="279">
        <v>0</v>
      </c>
      <c r="CT1260" s="279">
        <v>0</v>
      </c>
      <c r="CU1260" s="279">
        <v>0</v>
      </c>
      <c r="CV1260" s="279">
        <v>0</v>
      </c>
      <c r="CW1260" s="279">
        <v>0</v>
      </c>
      <c r="CX1260" s="279">
        <v>0</v>
      </c>
      <c r="CY1260" s="279">
        <v>0</v>
      </c>
      <c r="CZ1260" s="279">
        <v>0</v>
      </c>
      <c r="DA1260" s="279">
        <v>0</v>
      </c>
      <c r="DB1260" s="279">
        <v>0</v>
      </c>
      <c r="DC1260" s="279">
        <v>0</v>
      </c>
      <c r="DD1260" s="279">
        <v>0</v>
      </c>
      <c r="DE1260" s="281">
        <f>SUM(CS1260:DD1260)</f>
        <v>0</v>
      </c>
    </row>
    <row r="1261" spans="1:109" ht="13" hidden="1" outlineLevel="2" x14ac:dyDescent="0.3">
      <c r="A1261" s="258"/>
      <c r="B1261" s="153"/>
      <c r="C1261" s="274"/>
      <c r="D1261" s="273"/>
      <c r="E1261" s="153" t="s">
        <v>352</v>
      </c>
      <c r="F1261" s="279">
        <v>0</v>
      </c>
      <c r="G1261" s="279">
        <v>0</v>
      </c>
      <c r="H1261" s="279">
        <v>0</v>
      </c>
      <c r="I1261" s="279">
        <v>0</v>
      </c>
      <c r="J1261" s="279">
        <v>0</v>
      </c>
      <c r="K1261" s="279">
        <v>0</v>
      </c>
      <c r="L1261" s="279">
        <v>0</v>
      </c>
      <c r="M1261" s="279">
        <v>0</v>
      </c>
      <c r="N1261" s="279">
        <v>0</v>
      </c>
      <c r="O1261" s="279">
        <v>0</v>
      </c>
      <c r="P1261" s="279">
        <v>0</v>
      </c>
      <c r="Q1261" s="279">
        <v>0</v>
      </c>
      <c r="R1261" s="260"/>
      <c r="S1261" s="280">
        <f>SUM(F1261:Q1261)</f>
        <v>0</v>
      </c>
      <c r="V1261" s="274"/>
      <c r="W1261" s="273"/>
      <c r="X1261" s="273"/>
      <c r="Y1261" s="279">
        <v>0</v>
      </c>
      <c r="Z1261" s="279">
        <v>0</v>
      </c>
      <c r="AA1261" s="279">
        <v>0</v>
      </c>
      <c r="AB1261" s="279">
        <v>0</v>
      </c>
      <c r="AC1261" s="279">
        <v>0</v>
      </c>
      <c r="AD1261" s="279">
        <v>0</v>
      </c>
      <c r="AE1261" s="279">
        <v>0</v>
      </c>
      <c r="AF1261" s="279">
        <v>0</v>
      </c>
      <c r="AG1261" s="279">
        <v>0</v>
      </c>
      <c r="AH1261" s="279">
        <v>0</v>
      </c>
      <c r="AI1261" s="279">
        <v>0</v>
      </c>
      <c r="AJ1261" s="279">
        <v>0</v>
      </c>
      <c r="AK1261" s="281">
        <f>SUM(Y1261:AJ1261)</f>
        <v>0</v>
      </c>
      <c r="AN1261" s="274"/>
      <c r="AO1261" s="273"/>
      <c r="AP1261" s="273"/>
      <c r="AQ1261" s="279">
        <v>0</v>
      </c>
      <c r="AR1261" s="279">
        <v>0</v>
      </c>
      <c r="AS1261" s="279">
        <v>0</v>
      </c>
      <c r="AT1261" s="279">
        <v>0</v>
      </c>
      <c r="AU1261" s="279">
        <v>0</v>
      </c>
      <c r="AV1261" s="279">
        <v>0</v>
      </c>
      <c r="AW1261" s="279">
        <v>0</v>
      </c>
      <c r="AX1261" s="279">
        <v>0</v>
      </c>
      <c r="AY1261" s="279">
        <v>0</v>
      </c>
      <c r="AZ1261" s="279">
        <v>0</v>
      </c>
      <c r="BA1261" s="279">
        <v>0</v>
      </c>
      <c r="BB1261" s="279">
        <v>0</v>
      </c>
      <c r="BC1261" s="281">
        <f>SUM(AQ1261:BB1261)</f>
        <v>0</v>
      </c>
      <c r="BF1261" s="274"/>
      <c r="BG1261" s="273"/>
      <c r="BH1261" s="273"/>
      <c r="BI1261" s="279">
        <v>0</v>
      </c>
      <c r="BJ1261" s="279">
        <v>0</v>
      </c>
      <c r="BK1261" s="279">
        <v>0</v>
      </c>
      <c r="BL1261" s="279">
        <v>0</v>
      </c>
      <c r="BM1261" s="279">
        <v>0</v>
      </c>
      <c r="BN1261" s="279">
        <v>0</v>
      </c>
      <c r="BO1261" s="279">
        <v>0</v>
      </c>
      <c r="BP1261" s="279">
        <v>0</v>
      </c>
      <c r="BQ1261" s="279">
        <v>0</v>
      </c>
      <c r="BR1261" s="279">
        <v>0</v>
      </c>
      <c r="BS1261" s="279">
        <v>0</v>
      </c>
      <c r="BT1261" s="279">
        <v>0</v>
      </c>
      <c r="BU1261" s="281">
        <f>SUM(BI1261:BT1261)</f>
        <v>0</v>
      </c>
      <c r="BX1261" s="274"/>
      <c r="BY1261" s="273"/>
      <c r="BZ1261" s="273"/>
      <c r="CA1261" s="279">
        <v>0</v>
      </c>
      <c r="CB1261" s="279">
        <v>0</v>
      </c>
      <c r="CC1261" s="279">
        <v>0</v>
      </c>
      <c r="CD1261" s="279">
        <v>0</v>
      </c>
      <c r="CE1261" s="279">
        <v>0</v>
      </c>
      <c r="CF1261" s="279">
        <v>0</v>
      </c>
      <c r="CG1261" s="279">
        <v>0</v>
      </c>
      <c r="CH1261" s="279">
        <v>0</v>
      </c>
      <c r="CI1261" s="279">
        <v>0</v>
      </c>
      <c r="CJ1261" s="279">
        <v>0</v>
      </c>
      <c r="CK1261" s="279">
        <v>0</v>
      </c>
      <c r="CL1261" s="279">
        <v>0</v>
      </c>
      <c r="CM1261" s="281">
        <f>SUM(CA1261:CL1261)</f>
        <v>0</v>
      </c>
      <c r="CP1261" s="274"/>
      <c r="CQ1261" s="273"/>
      <c r="CR1261" s="273"/>
      <c r="CS1261" s="279">
        <v>0</v>
      </c>
      <c r="CT1261" s="279">
        <v>0</v>
      </c>
      <c r="CU1261" s="279">
        <v>0</v>
      </c>
      <c r="CV1261" s="279">
        <v>0</v>
      </c>
      <c r="CW1261" s="279">
        <v>0</v>
      </c>
      <c r="CX1261" s="279">
        <v>0</v>
      </c>
      <c r="CY1261" s="279">
        <v>0</v>
      </c>
      <c r="CZ1261" s="279">
        <v>0</v>
      </c>
      <c r="DA1261" s="279">
        <v>0</v>
      </c>
      <c r="DB1261" s="279">
        <v>0</v>
      </c>
      <c r="DC1261" s="279">
        <v>0</v>
      </c>
      <c r="DD1261" s="279">
        <v>0</v>
      </c>
      <c r="DE1261" s="281">
        <f>SUM(CS1261:DD1261)</f>
        <v>0</v>
      </c>
    </row>
    <row r="1262" spans="1:109" ht="13" hidden="1" outlineLevel="2" x14ac:dyDescent="0.3">
      <c r="A1262" s="258"/>
      <c r="B1262" s="153"/>
      <c r="C1262" s="274"/>
      <c r="D1262" s="273"/>
      <c r="E1262" s="153" t="s">
        <v>353</v>
      </c>
      <c r="F1262" s="282">
        <f>+(F1259*'CASH FLOW-MSA-SA'!$C1258)/360*31</f>
        <v>0</v>
      </c>
      <c r="G1262" s="282">
        <f>+(G1259*'CASH FLOW-MSA-SA'!$C1258)/360*31</f>
        <v>0</v>
      </c>
      <c r="H1262" s="282">
        <f>+(H1259*'CASH FLOW-MSA-SA'!$C1258)/360*31</f>
        <v>0</v>
      </c>
      <c r="I1262" s="282">
        <f>+(I1259*'CASH FLOW-MSA-SA'!$C1258)/360*31</f>
        <v>0</v>
      </c>
      <c r="J1262" s="282">
        <f>+(J1259*'CASH FLOW-MSA-SA'!$C1258)/360*31</f>
        <v>0</v>
      </c>
      <c r="K1262" s="282">
        <f>+(K1259*'CASH FLOW-MSA-SA'!$C1258)/360*31</f>
        <v>0</v>
      </c>
      <c r="L1262" s="282">
        <f>+(L1259*'CASH FLOW-MSA-SA'!$C1258)/360*31</f>
        <v>0</v>
      </c>
      <c r="M1262" s="282">
        <f>+(M1259*'CASH FLOW-MSA-SA'!$C1258)/360*31</f>
        <v>0</v>
      </c>
      <c r="N1262" s="282">
        <f>+(N1259*'CASH FLOW-MSA-SA'!$C1258)/360*31</f>
        <v>0</v>
      </c>
      <c r="O1262" s="282">
        <f>+(O1259*'CASH FLOW-MSA-SA'!$C1258)/360*31</f>
        <v>0</v>
      </c>
      <c r="P1262" s="282">
        <f>+(P1259*'CASH FLOW-MSA-SA'!$C1258)/360*31</f>
        <v>0</v>
      </c>
      <c r="Q1262" s="282">
        <f>+(Q1259*'CASH FLOW-MSA-SA'!$C1258)/360*31</f>
        <v>0</v>
      </c>
      <c r="R1262" s="260"/>
      <c r="S1262" s="282">
        <f>SUM(F1262:Q1262)</f>
        <v>0</v>
      </c>
      <c r="V1262" s="274"/>
      <c r="W1262" s="273"/>
      <c r="X1262" s="273"/>
      <c r="Y1262" s="282">
        <f>+(Y1259*'CASH FLOW-MSA-SA'!$C1258)/360*31</f>
        <v>0</v>
      </c>
      <c r="Z1262" s="282">
        <f>+(Z1259*'CASH FLOW-MSA-SA'!$C1258)/360*31</f>
        <v>0</v>
      </c>
      <c r="AA1262" s="282">
        <f>+(AA1259*'CASH FLOW-MSA-SA'!$C1258)/360*31</f>
        <v>0</v>
      </c>
      <c r="AB1262" s="282">
        <f>+(AB1259*'CASH FLOW-MSA-SA'!$C1258)/360*31</f>
        <v>0</v>
      </c>
      <c r="AC1262" s="282">
        <f>+(AC1259*'CASH FLOW-MSA-SA'!$C1258)/360*31</f>
        <v>0</v>
      </c>
      <c r="AD1262" s="282">
        <f>+(AD1259*'CASH FLOW-MSA-SA'!$C1258)/360*31</f>
        <v>0</v>
      </c>
      <c r="AE1262" s="282">
        <f>+(AE1259*'CASH FLOW-MSA-SA'!$C1258)/360*31</f>
        <v>0</v>
      </c>
      <c r="AF1262" s="282">
        <f>+(AF1259*'CASH FLOW-MSA-SA'!$C1258)/360*31</f>
        <v>0</v>
      </c>
      <c r="AG1262" s="282">
        <f>+(AG1259*'CASH FLOW-MSA-SA'!$C1258)/360*31</f>
        <v>0</v>
      </c>
      <c r="AH1262" s="282">
        <f>+(AH1259*'CASH FLOW-MSA-SA'!$C1258)/360*31</f>
        <v>0</v>
      </c>
      <c r="AI1262" s="282">
        <f>+(AI1259*'CASH FLOW-MSA-SA'!$C1258)/360*31</f>
        <v>0</v>
      </c>
      <c r="AJ1262" s="282">
        <f>+(AJ1259*'CASH FLOW-MSA-SA'!$C1258)/360*31</f>
        <v>0</v>
      </c>
      <c r="AK1262" s="282">
        <f>SUM(Y1262:AJ1262)</f>
        <v>0</v>
      </c>
      <c r="AN1262" s="274"/>
      <c r="AO1262" s="273"/>
      <c r="AP1262" s="273"/>
      <c r="AQ1262" s="282">
        <f>+(AQ1259*'CASH FLOW-MSA-SA'!$C1258)/360*31</f>
        <v>0</v>
      </c>
      <c r="AR1262" s="282">
        <f>+(AR1259*'CASH FLOW-MSA-SA'!$C1258)/360*31</f>
        <v>0</v>
      </c>
      <c r="AS1262" s="282">
        <f>+(AS1259*'CASH FLOW-MSA-SA'!$C1258)/360*31</f>
        <v>0</v>
      </c>
      <c r="AT1262" s="282">
        <f>+(AT1259*'CASH FLOW-MSA-SA'!$C1258)/360*31</f>
        <v>0</v>
      </c>
      <c r="AU1262" s="282">
        <f>+(AU1259*'CASH FLOW-MSA-SA'!$C1258)/360*31</f>
        <v>0</v>
      </c>
      <c r="AV1262" s="282">
        <f>+(AV1259*'CASH FLOW-MSA-SA'!$C1258)/360*31</f>
        <v>0</v>
      </c>
      <c r="AW1262" s="282">
        <f>+(AW1259*'CASH FLOW-MSA-SA'!$C1258)/360*31</f>
        <v>0</v>
      </c>
      <c r="AX1262" s="282">
        <f>+(AX1259*'CASH FLOW-MSA-SA'!$C1258)/360*31</f>
        <v>0</v>
      </c>
      <c r="AY1262" s="282">
        <f>+(AY1259*'CASH FLOW-MSA-SA'!$C1258)/360*31</f>
        <v>0</v>
      </c>
      <c r="AZ1262" s="282">
        <f>+(AZ1259*'CASH FLOW-MSA-SA'!$C1258)/360*31</f>
        <v>0</v>
      </c>
      <c r="BA1262" s="282">
        <f>+(BA1259*'CASH FLOW-MSA-SA'!$C1258)/360*31</f>
        <v>0</v>
      </c>
      <c r="BB1262" s="282">
        <f>+(BB1259*'CASH FLOW-MSA-SA'!$C1258)/360*31</f>
        <v>0</v>
      </c>
      <c r="BC1262" s="282">
        <f>SUM(AQ1262:BB1262)</f>
        <v>0</v>
      </c>
      <c r="BF1262" s="274"/>
      <c r="BG1262" s="273"/>
      <c r="BH1262" s="273"/>
      <c r="BI1262" s="282">
        <f>+(BI1259*'CASH FLOW-MSA-SA'!$C1258)/360*31</f>
        <v>0</v>
      </c>
      <c r="BJ1262" s="282">
        <f>+(BJ1259*'CASH FLOW-MSA-SA'!$C1258)/360*31</f>
        <v>0</v>
      </c>
      <c r="BK1262" s="282">
        <f>+(BK1259*'CASH FLOW-MSA-SA'!$C1258)/360*31</f>
        <v>0</v>
      </c>
      <c r="BL1262" s="282">
        <f>+(BL1259*'CASH FLOW-MSA-SA'!$C1258)/360*31</f>
        <v>0</v>
      </c>
      <c r="BM1262" s="282">
        <f>+(BM1259*'CASH FLOW-MSA-SA'!$C1258)/360*31</f>
        <v>0</v>
      </c>
      <c r="BN1262" s="282">
        <f>+(BN1259*'CASH FLOW-MSA-SA'!$C1258)/360*31</f>
        <v>0</v>
      </c>
      <c r="BO1262" s="282">
        <f>+(BO1259*'CASH FLOW-MSA-SA'!$C1258)/360*31</f>
        <v>0</v>
      </c>
      <c r="BP1262" s="282">
        <f>+(BP1259*'CASH FLOW-MSA-SA'!$C1258)/360*31</f>
        <v>0</v>
      </c>
      <c r="BQ1262" s="282">
        <f>+(BQ1259*'CASH FLOW-MSA-SA'!$C1258)/360*31</f>
        <v>0</v>
      </c>
      <c r="BR1262" s="282">
        <f>+(BR1259*'CASH FLOW-MSA-SA'!$C1258)/360*31</f>
        <v>0</v>
      </c>
      <c r="BS1262" s="282">
        <f>+(BS1259*'CASH FLOW-MSA-SA'!$C1258)/360*31</f>
        <v>0</v>
      </c>
      <c r="BT1262" s="282">
        <f>+(BT1259*'CASH FLOW-MSA-SA'!$C1258)/360*31</f>
        <v>0</v>
      </c>
      <c r="BU1262" s="282">
        <f>SUM(BI1262:BT1262)</f>
        <v>0</v>
      </c>
      <c r="BX1262" s="274"/>
      <c r="BY1262" s="273"/>
      <c r="BZ1262" s="273"/>
      <c r="CA1262" s="282">
        <f>+(CA1259*'CASH FLOW-MSA-SA'!$C1258)/360*31</f>
        <v>0</v>
      </c>
      <c r="CB1262" s="282">
        <f>+(CB1259*'CASH FLOW-MSA-SA'!$C1258)/360*31</f>
        <v>0</v>
      </c>
      <c r="CC1262" s="282">
        <f>+(CC1259*'CASH FLOW-MSA-SA'!$C1258)/360*31</f>
        <v>0</v>
      </c>
      <c r="CD1262" s="282">
        <f>+(CD1259*'CASH FLOW-MSA-SA'!$C1258)/360*31</f>
        <v>0</v>
      </c>
      <c r="CE1262" s="282">
        <f>+(CE1259*'CASH FLOW-MSA-SA'!$C1258)/360*31</f>
        <v>0</v>
      </c>
      <c r="CF1262" s="282">
        <f>+(CF1259*'CASH FLOW-MSA-SA'!$C1258)/360*31</f>
        <v>0</v>
      </c>
      <c r="CG1262" s="282">
        <f>+(CG1259*'CASH FLOW-MSA-SA'!$C1258)/360*31</f>
        <v>0</v>
      </c>
      <c r="CH1262" s="282">
        <f>+(CH1259*'CASH FLOW-MSA-SA'!$C1258)/360*31</f>
        <v>0</v>
      </c>
      <c r="CI1262" s="282">
        <f>+(CI1259*'CASH FLOW-MSA-SA'!$C1258)/360*31</f>
        <v>0</v>
      </c>
      <c r="CJ1262" s="282">
        <f>+(CJ1259*'CASH FLOW-MSA-SA'!$C1258)/360*31</f>
        <v>0</v>
      </c>
      <c r="CK1262" s="282">
        <f>+(CK1259*'CASH FLOW-MSA-SA'!$C1258)/360*31</f>
        <v>0</v>
      </c>
      <c r="CL1262" s="282">
        <f>+(CL1259*'CASH FLOW-MSA-SA'!$C1258)/360*31</f>
        <v>0</v>
      </c>
      <c r="CM1262" s="282">
        <f>SUM(CA1262:CL1262)</f>
        <v>0</v>
      </c>
      <c r="CP1262" s="274"/>
      <c r="CQ1262" s="273"/>
      <c r="CR1262" s="273"/>
      <c r="CS1262" s="282">
        <f>+(CS1259*'CASH FLOW-MSA-SA'!$C1258)/360*31</f>
        <v>0</v>
      </c>
      <c r="CT1262" s="282">
        <f>+(CT1259*'CASH FLOW-MSA-SA'!$C1258)/360*31</f>
        <v>0</v>
      </c>
      <c r="CU1262" s="282">
        <f>+(CU1259*'CASH FLOW-MSA-SA'!$C1258)/360*31</f>
        <v>0</v>
      </c>
      <c r="CV1262" s="282">
        <f>+(CV1259*'CASH FLOW-MSA-SA'!$C1258)/360*31</f>
        <v>0</v>
      </c>
      <c r="CW1262" s="282">
        <f>+(CW1259*'CASH FLOW-MSA-SA'!$C1258)/360*31</f>
        <v>0</v>
      </c>
      <c r="CX1262" s="282">
        <f>+(CX1259*'CASH FLOW-MSA-SA'!$C1258)/360*31</f>
        <v>0</v>
      </c>
      <c r="CY1262" s="282">
        <f>+(CY1259*'CASH FLOW-MSA-SA'!$C1258)/360*31</f>
        <v>0</v>
      </c>
      <c r="CZ1262" s="282">
        <f>+(CZ1259*'CASH FLOW-MSA-SA'!$C1258)/360*31</f>
        <v>0</v>
      </c>
      <c r="DA1262" s="282">
        <f>+(DA1259*'CASH FLOW-MSA-SA'!$C1258)/360*31</f>
        <v>0</v>
      </c>
      <c r="DB1262" s="282">
        <f>+(DB1259*'CASH FLOW-MSA-SA'!$C1258)/360*31</f>
        <v>0</v>
      </c>
      <c r="DC1262" s="282">
        <f>+(DC1259*'CASH FLOW-MSA-SA'!$C1258)/360*31</f>
        <v>0</v>
      </c>
      <c r="DD1262" s="282">
        <f>+(DD1259*'CASH FLOW-MSA-SA'!$C1258)/360*31</f>
        <v>0</v>
      </c>
      <c r="DE1262" s="282">
        <f>SUM(CS1262:DD1262)</f>
        <v>0</v>
      </c>
    </row>
    <row r="1263" spans="1:109" ht="13" hidden="1" outlineLevel="1" x14ac:dyDescent="0.3">
      <c r="A1263" s="258"/>
      <c r="B1263" s="291"/>
      <c r="C1263" s="274"/>
      <c r="D1263" s="273"/>
      <c r="E1263" s="273"/>
      <c r="F1263" s="282"/>
      <c r="G1263" s="282"/>
      <c r="H1263" s="282"/>
      <c r="I1263" s="282"/>
      <c r="J1263" s="282"/>
      <c r="K1263" s="282"/>
      <c r="L1263" s="282"/>
      <c r="M1263" s="282"/>
      <c r="N1263" s="282"/>
      <c r="O1263" s="282"/>
      <c r="P1263" s="282"/>
      <c r="Q1263" s="282"/>
      <c r="R1263" s="260"/>
      <c r="S1263" s="282"/>
      <c r="V1263" s="274"/>
      <c r="W1263" s="273"/>
      <c r="X1263" s="273"/>
      <c r="Y1263" s="282"/>
      <c r="Z1263" s="282"/>
      <c r="AA1263" s="282"/>
      <c r="AB1263" s="282"/>
      <c r="AC1263" s="282"/>
      <c r="AD1263" s="282"/>
      <c r="AE1263" s="282"/>
      <c r="AF1263" s="282"/>
      <c r="AG1263" s="282"/>
      <c r="AH1263" s="282"/>
      <c r="AI1263" s="282"/>
      <c r="AJ1263" s="282"/>
      <c r="AK1263" s="282"/>
      <c r="AN1263" s="274"/>
      <c r="AO1263" s="273"/>
      <c r="AP1263" s="273"/>
      <c r="AQ1263" s="282"/>
      <c r="AR1263" s="282"/>
      <c r="AS1263" s="282"/>
      <c r="AT1263" s="282"/>
      <c r="AU1263" s="282"/>
      <c r="AV1263" s="282"/>
      <c r="AW1263" s="282"/>
      <c r="AX1263" s="282"/>
      <c r="AY1263" s="282"/>
      <c r="AZ1263" s="282"/>
      <c r="BA1263" s="282"/>
      <c r="BB1263" s="282"/>
      <c r="BC1263" s="282"/>
      <c r="BF1263" s="274"/>
      <c r="BG1263" s="273"/>
      <c r="BH1263" s="273"/>
      <c r="BI1263" s="282"/>
      <c r="BJ1263" s="282"/>
      <c r="BK1263" s="282"/>
      <c r="BL1263" s="282"/>
      <c r="BM1263" s="282"/>
      <c r="BN1263" s="282"/>
      <c r="BO1263" s="282"/>
      <c r="BP1263" s="282"/>
      <c r="BQ1263" s="282"/>
      <c r="BR1263" s="282"/>
      <c r="BS1263" s="282"/>
      <c r="BT1263" s="282"/>
      <c r="BU1263" s="282"/>
      <c r="BX1263" s="274"/>
      <c r="BY1263" s="273"/>
      <c r="BZ1263" s="273"/>
      <c r="CA1263" s="282"/>
      <c r="CB1263" s="282"/>
      <c r="CC1263" s="282"/>
      <c r="CD1263" s="282"/>
      <c r="CE1263" s="282"/>
      <c r="CF1263" s="282"/>
      <c r="CG1263" s="282"/>
      <c r="CH1263" s="282"/>
      <c r="CI1263" s="282"/>
      <c r="CJ1263" s="282"/>
      <c r="CK1263" s="282"/>
      <c r="CL1263" s="282"/>
      <c r="CM1263" s="282"/>
      <c r="CP1263" s="274"/>
      <c r="CQ1263" s="273"/>
      <c r="CR1263" s="273"/>
      <c r="CS1263" s="282"/>
      <c r="CT1263" s="282"/>
      <c r="CU1263" s="282"/>
      <c r="CV1263" s="282"/>
      <c r="CW1263" s="282"/>
      <c r="CX1263" s="282"/>
      <c r="CY1263" s="282"/>
      <c r="CZ1263" s="282"/>
      <c r="DA1263" s="282"/>
      <c r="DB1263" s="282"/>
      <c r="DC1263" s="282"/>
      <c r="DD1263" s="282"/>
      <c r="DE1263" s="282"/>
    </row>
    <row r="1264" spans="1:109" ht="13" hidden="1" outlineLevel="1" x14ac:dyDescent="0.3">
      <c r="A1264" s="258"/>
      <c r="B1264" s="138" t="s">
        <v>292</v>
      </c>
      <c r="C1264" s="274"/>
      <c r="D1264" s="273"/>
      <c r="E1264" s="273"/>
      <c r="F1264" s="260"/>
      <c r="G1264" s="260"/>
      <c r="H1264" s="260"/>
      <c r="I1264" s="260"/>
      <c r="J1264" s="260"/>
      <c r="K1264" s="260"/>
      <c r="L1264" s="260"/>
      <c r="M1264" s="260"/>
      <c r="N1264" s="260"/>
      <c r="O1264" s="260"/>
      <c r="P1264" s="260"/>
      <c r="Q1264" s="260"/>
      <c r="R1264" s="260"/>
      <c r="S1264" s="260"/>
      <c r="V1264" s="274"/>
      <c r="W1264" s="273"/>
      <c r="X1264" s="273"/>
      <c r="Y1264" s="260"/>
      <c r="Z1264" s="260"/>
      <c r="AA1264" s="260"/>
      <c r="AB1264" s="260"/>
      <c r="AC1264" s="260"/>
      <c r="AD1264" s="260"/>
      <c r="AE1264" s="260"/>
      <c r="AF1264" s="260"/>
      <c r="AG1264" s="260"/>
      <c r="AH1264" s="260"/>
      <c r="AI1264" s="260"/>
      <c r="AJ1264" s="260"/>
      <c r="AK1264" s="260"/>
      <c r="AN1264" s="274"/>
      <c r="AO1264" s="273"/>
      <c r="AP1264" s="273"/>
      <c r="AQ1264" s="260"/>
      <c r="AR1264" s="260"/>
      <c r="AS1264" s="260"/>
      <c r="AT1264" s="260"/>
      <c r="AU1264" s="260"/>
      <c r="AV1264" s="260"/>
      <c r="AW1264" s="260"/>
      <c r="AX1264" s="260"/>
      <c r="AY1264" s="260"/>
      <c r="AZ1264" s="260"/>
      <c r="BA1264" s="260"/>
      <c r="BB1264" s="260"/>
      <c r="BC1264" s="260"/>
      <c r="BF1264" s="274"/>
      <c r="BG1264" s="273"/>
      <c r="BH1264" s="273"/>
      <c r="BI1264" s="260"/>
      <c r="BJ1264" s="260"/>
      <c r="BK1264" s="260"/>
      <c r="BL1264" s="260"/>
      <c r="BM1264" s="260"/>
      <c r="BN1264" s="260"/>
      <c r="BO1264" s="260"/>
      <c r="BP1264" s="260"/>
      <c r="BQ1264" s="260"/>
      <c r="BR1264" s="260"/>
      <c r="BS1264" s="260"/>
      <c r="BT1264" s="260"/>
      <c r="BU1264" s="260"/>
      <c r="BX1264" s="274"/>
      <c r="BY1264" s="273"/>
      <c r="BZ1264" s="273"/>
      <c r="CA1264" s="260"/>
      <c r="CB1264" s="260"/>
      <c r="CC1264" s="260"/>
      <c r="CD1264" s="260"/>
      <c r="CE1264" s="260"/>
      <c r="CF1264" s="260"/>
      <c r="CG1264" s="260"/>
      <c r="CH1264" s="260"/>
      <c r="CI1264" s="260"/>
      <c r="CJ1264" s="260"/>
      <c r="CK1264" s="260"/>
      <c r="CL1264" s="260"/>
      <c r="CM1264" s="260"/>
      <c r="CP1264" s="274"/>
      <c r="CQ1264" s="273"/>
      <c r="CR1264" s="273"/>
      <c r="CS1264" s="260"/>
      <c r="CT1264" s="260"/>
      <c r="CU1264" s="260"/>
      <c r="CV1264" s="260"/>
      <c r="CW1264" s="260"/>
      <c r="CX1264" s="260"/>
      <c r="CY1264" s="260"/>
      <c r="CZ1264" s="260"/>
      <c r="DA1264" s="260"/>
      <c r="DB1264" s="260"/>
      <c r="DC1264" s="260"/>
      <c r="DD1264" s="260"/>
      <c r="DE1264" s="260"/>
    </row>
    <row r="1265" spans="1:109" ht="13" hidden="1" outlineLevel="2" x14ac:dyDescent="0.3">
      <c r="A1265" s="258"/>
      <c r="B1265" s="153" t="s">
        <v>346</v>
      </c>
      <c r="C1265" s="272">
        <v>0</v>
      </c>
      <c r="D1265" s="273"/>
      <c r="E1265" s="273"/>
      <c r="F1265" s="260"/>
      <c r="G1265" s="260"/>
      <c r="H1265" s="260"/>
      <c r="I1265" s="260"/>
      <c r="J1265" s="260"/>
      <c r="K1265" s="260"/>
      <c r="L1265" s="260"/>
      <c r="M1265" s="260"/>
      <c r="N1265" s="260"/>
      <c r="O1265" s="260"/>
      <c r="P1265" s="260"/>
      <c r="Q1265" s="260"/>
      <c r="R1265" s="260"/>
      <c r="S1265" s="260"/>
      <c r="V1265" s="274"/>
      <c r="W1265" s="273"/>
      <c r="X1265" s="273"/>
      <c r="Y1265" s="260"/>
      <c r="Z1265" s="260"/>
      <c r="AA1265" s="260"/>
      <c r="AB1265" s="260"/>
      <c r="AC1265" s="260"/>
      <c r="AD1265" s="260"/>
      <c r="AE1265" s="260"/>
      <c r="AF1265" s="260"/>
      <c r="AG1265" s="260"/>
      <c r="AH1265" s="260"/>
      <c r="AI1265" s="260"/>
      <c r="AJ1265" s="260"/>
      <c r="AK1265" s="260"/>
      <c r="AN1265" s="274"/>
      <c r="AO1265" s="273"/>
      <c r="AP1265" s="273"/>
      <c r="AQ1265" s="260"/>
      <c r="AR1265" s="260"/>
      <c r="AS1265" s="260"/>
      <c r="AT1265" s="260"/>
      <c r="AU1265" s="260"/>
      <c r="AV1265" s="260"/>
      <c r="AW1265" s="260"/>
      <c r="AX1265" s="260"/>
      <c r="AY1265" s="260"/>
      <c r="AZ1265" s="260"/>
      <c r="BA1265" s="260"/>
      <c r="BB1265" s="260"/>
      <c r="BC1265" s="260"/>
      <c r="BF1265" s="274"/>
      <c r="BG1265" s="273"/>
      <c r="BH1265" s="273"/>
      <c r="BI1265" s="260"/>
      <c r="BJ1265" s="260"/>
      <c r="BK1265" s="260"/>
      <c r="BL1265" s="260"/>
      <c r="BM1265" s="260"/>
      <c r="BN1265" s="260"/>
      <c r="BO1265" s="260"/>
      <c r="BP1265" s="260"/>
      <c r="BQ1265" s="260"/>
      <c r="BR1265" s="260"/>
      <c r="BS1265" s="260"/>
      <c r="BT1265" s="260"/>
      <c r="BU1265" s="260"/>
      <c r="BX1265" s="274"/>
      <c r="BY1265" s="273"/>
      <c r="BZ1265" s="273"/>
      <c r="CA1265" s="260"/>
      <c r="CB1265" s="260"/>
      <c r="CC1265" s="260"/>
      <c r="CD1265" s="260"/>
      <c r="CE1265" s="260"/>
      <c r="CF1265" s="260"/>
      <c r="CG1265" s="260"/>
      <c r="CH1265" s="260"/>
      <c r="CI1265" s="260"/>
      <c r="CJ1265" s="260"/>
      <c r="CK1265" s="260"/>
      <c r="CL1265" s="260"/>
      <c r="CM1265" s="260"/>
      <c r="CP1265" s="274"/>
      <c r="CQ1265" s="273"/>
      <c r="CR1265" s="273"/>
      <c r="CS1265" s="260"/>
      <c r="CT1265" s="260"/>
      <c r="CU1265" s="260"/>
      <c r="CV1265" s="260"/>
      <c r="CW1265" s="260"/>
      <c r="CX1265" s="260"/>
      <c r="CY1265" s="260"/>
      <c r="CZ1265" s="260"/>
      <c r="DA1265" s="260"/>
      <c r="DB1265" s="260"/>
      <c r="DC1265" s="260"/>
      <c r="DD1265" s="260"/>
      <c r="DE1265" s="260"/>
    </row>
    <row r="1266" spans="1:109" ht="13" hidden="1" outlineLevel="2" x14ac:dyDescent="0.3">
      <c r="A1266" s="258"/>
      <c r="B1266" s="275" t="s">
        <v>347</v>
      </c>
      <c r="C1266" s="272">
        <v>0</v>
      </c>
      <c r="D1266" s="273"/>
      <c r="E1266" s="273"/>
      <c r="F1266" s="260"/>
      <c r="G1266" s="260"/>
      <c r="H1266" s="260"/>
      <c r="I1266" s="260"/>
      <c r="J1266" s="260"/>
      <c r="K1266" s="260"/>
      <c r="L1266" s="260"/>
      <c r="M1266" s="260"/>
      <c r="N1266" s="260"/>
      <c r="O1266" s="260"/>
      <c r="P1266" s="260"/>
      <c r="Q1266" s="260"/>
      <c r="R1266" s="260"/>
      <c r="S1266" s="260"/>
      <c r="V1266" s="274"/>
      <c r="W1266" s="273"/>
      <c r="X1266" s="273"/>
      <c r="Y1266" s="260"/>
      <c r="Z1266" s="260"/>
      <c r="AA1266" s="260"/>
      <c r="AB1266" s="260"/>
      <c r="AC1266" s="260"/>
      <c r="AD1266" s="260"/>
      <c r="AE1266" s="260"/>
      <c r="AF1266" s="260"/>
      <c r="AG1266" s="260"/>
      <c r="AH1266" s="260"/>
      <c r="AI1266" s="260"/>
      <c r="AJ1266" s="260"/>
      <c r="AK1266" s="260"/>
      <c r="AN1266" s="274"/>
      <c r="AO1266" s="273"/>
      <c r="AP1266" s="273"/>
      <c r="AQ1266" s="260"/>
      <c r="AR1266" s="260"/>
      <c r="AS1266" s="260"/>
      <c r="AT1266" s="260"/>
      <c r="AU1266" s="260"/>
      <c r="AV1266" s="260"/>
      <c r="AW1266" s="260"/>
      <c r="AX1266" s="260"/>
      <c r="AY1266" s="260"/>
      <c r="AZ1266" s="260"/>
      <c r="BA1266" s="260"/>
      <c r="BB1266" s="260"/>
      <c r="BC1266" s="260"/>
      <c r="BF1266" s="274"/>
      <c r="BG1266" s="273"/>
      <c r="BH1266" s="273"/>
      <c r="BI1266" s="260"/>
      <c r="BJ1266" s="260"/>
      <c r="BK1266" s="260"/>
      <c r="BL1266" s="260"/>
      <c r="BM1266" s="260"/>
      <c r="BN1266" s="260"/>
      <c r="BO1266" s="260"/>
      <c r="BP1266" s="260"/>
      <c r="BQ1266" s="260"/>
      <c r="BR1266" s="260"/>
      <c r="BS1266" s="260"/>
      <c r="BT1266" s="260"/>
      <c r="BU1266" s="260"/>
      <c r="BX1266" s="274"/>
      <c r="BY1266" s="273"/>
      <c r="BZ1266" s="273"/>
      <c r="CA1266" s="260"/>
      <c r="CB1266" s="260"/>
      <c r="CC1266" s="260"/>
      <c r="CD1266" s="260"/>
      <c r="CE1266" s="260"/>
      <c r="CF1266" s="260"/>
      <c r="CG1266" s="260"/>
      <c r="CH1266" s="260"/>
      <c r="CI1266" s="260"/>
      <c r="CJ1266" s="260"/>
      <c r="CK1266" s="260"/>
      <c r="CL1266" s="260"/>
      <c r="CM1266" s="260"/>
      <c r="CP1266" s="274"/>
      <c r="CQ1266" s="273"/>
      <c r="CR1266" s="273"/>
      <c r="CS1266" s="260"/>
      <c r="CT1266" s="260"/>
      <c r="CU1266" s="260"/>
      <c r="CV1266" s="260"/>
      <c r="CW1266" s="260"/>
      <c r="CX1266" s="260"/>
      <c r="CY1266" s="260"/>
      <c r="CZ1266" s="260"/>
      <c r="DA1266" s="260"/>
      <c r="DB1266" s="260"/>
      <c r="DC1266" s="260"/>
      <c r="DD1266" s="260"/>
      <c r="DE1266" s="260"/>
    </row>
    <row r="1267" spans="1:109" ht="13" hidden="1" outlineLevel="2" x14ac:dyDescent="0.3">
      <c r="A1267" s="258"/>
      <c r="B1267" s="153" t="s">
        <v>348</v>
      </c>
      <c r="C1267" s="274">
        <f>IF(C1266&gt;0,C1265/C1266,0)</f>
        <v>0</v>
      </c>
      <c r="D1267" s="273"/>
      <c r="E1267" s="273"/>
      <c r="F1267" s="260"/>
      <c r="G1267" s="260"/>
      <c r="H1267" s="260"/>
      <c r="I1267" s="260"/>
      <c r="J1267" s="260"/>
      <c r="K1267" s="260"/>
      <c r="L1267" s="260"/>
      <c r="M1267" s="260"/>
      <c r="N1267" s="260"/>
      <c r="O1267" s="260"/>
      <c r="P1267" s="260"/>
      <c r="Q1267" s="260"/>
      <c r="R1267" s="260"/>
      <c r="S1267" s="260"/>
      <c r="V1267" s="274"/>
      <c r="W1267" s="273"/>
      <c r="X1267" s="273"/>
      <c r="Y1267" s="260"/>
      <c r="Z1267" s="260"/>
      <c r="AA1267" s="260"/>
      <c r="AB1267" s="260"/>
      <c r="AC1267" s="260"/>
      <c r="AD1267" s="260"/>
      <c r="AE1267" s="260"/>
      <c r="AF1267" s="260"/>
      <c r="AG1267" s="260"/>
      <c r="AH1267" s="260"/>
      <c r="AI1267" s="260"/>
      <c r="AJ1267" s="260"/>
      <c r="AK1267" s="260"/>
      <c r="AN1267" s="274"/>
      <c r="AO1267" s="273"/>
      <c r="AP1267" s="273"/>
      <c r="AQ1267" s="260"/>
      <c r="AR1267" s="260"/>
      <c r="AS1267" s="260"/>
      <c r="AT1267" s="260"/>
      <c r="AU1267" s="260"/>
      <c r="AV1267" s="260"/>
      <c r="AW1267" s="260"/>
      <c r="AX1267" s="260"/>
      <c r="AY1267" s="260"/>
      <c r="AZ1267" s="260"/>
      <c r="BA1267" s="260"/>
      <c r="BB1267" s="260"/>
      <c r="BC1267" s="260"/>
      <c r="BF1267" s="274"/>
      <c r="BG1267" s="273"/>
      <c r="BH1267" s="273"/>
      <c r="BI1267" s="260"/>
      <c r="BJ1267" s="260"/>
      <c r="BK1267" s="260"/>
      <c r="BL1267" s="260"/>
      <c r="BM1267" s="260"/>
      <c r="BN1267" s="260"/>
      <c r="BO1267" s="260"/>
      <c r="BP1267" s="260"/>
      <c r="BQ1267" s="260"/>
      <c r="BR1267" s="260"/>
      <c r="BS1267" s="260"/>
      <c r="BT1267" s="260"/>
      <c r="BU1267" s="260"/>
      <c r="BX1267" s="274"/>
      <c r="BY1267" s="273"/>
      <c r="BZ1267" s="273"/>
      <c r="CA1267" s="260"/>
      <c r="CB1267" s="260"/>
      <c r="CC1267" s="260"/>
      <c r="CD1267" s="260"/>
      <c r="CE1267" s="260"/>
      <c r="CF1267" s="260"/>
      <c r="CG1267" s="260"/>
      <c r="CH1267" s="260"/>
      <c r="CI1267" s="260"/>
      <c r="CJ1267" s="260"/>
      <c r="CK1267" s="260"/>
      <c r="CL1267" s="260"/>
      <c r="CM1267" s="260"/>
      <c r="CP1267" s="274"/>
      <c r="CQ1267" s="273"/>
      <c r="CR1267" s="273"/>
      <c r="CS1267" s="260"/>
      <c r="CT1267" s="260"/>
      <c r="CU1267" s="260"/>
      <c r="CV1267" s="260"/>
      <c r="CW1267" s="260"/>
      <c r="CX1267" s="260"/>
      <c r="CY1267" s="260"/>
      <c r="CZ1267" s="260"/>
      <c r="DA1267" s="260"/>
      <c r="DB1267" s="260"/>
      <c r="DC1267" s="260"/>
      <c r="DD1267" s="260"/>
      <c r="DE1267" s="260"/>
    </row>
    <row r="1268" spans="1:109" ht="13" hidden="1" outlineLevel="2" x14ac:dyDescent="0.3">
      <c r="A1268" s="258"/>
      <c r="B1268" s="153" t="s">
        <v>349</v>
      </c>
      <c r="C1268" s="276">
        <v>0</v>
      </c>
      <c r="D1268" s="273"/>
      <c r="E1268" s="273"/>
      <c r="F1268" s="260"/>
      <c r="G1268" s="260"/>
      <c r="H1268" s="260"/>
      <c r="I1268" s="260"/>
      <c r="J1268" s="260"/>
      <c r="K1268" s="260"/>
      <c r="L1268" s="260"/>
      <c r="M1268" s="260"/>
      <c r="N1268" s="260"/>
      <c r="O1268" s="260"/>
      <c r="P1268" s="260"/>
      <c r="Q1268" s="260"/>
      <c r="R1268" s="260"/>
      <c r="S1268" s="260"/>
      <c r="V1268" s="277"/>
      <c r="W1268" s="273"/>
      <c r="X1268" s="273"/>
      <c r="Y1268" s="260"/>
      <c r="Z1268" s="260"/>
      <c r="AA1268" s="260"/>
      <c r="AB1268" s="260"/>
      <c r="AC1268" s="260"/>
      <c r="AD1268" s="260"/>
      <c r="AE1268" s="260"/>
      <c r="AF1268" s="260"/>
      <c r="AG1268" s="260"/>
      <c r="AH1268" s="260"/>
      <c r="AI1268" s="260"/>
      <c r="AJ1268" s="260"/>
      <c r="AK1268" s="260"/>
      <c r="AN1268" s="277"/>
      <c r="AO1268" s="273"/>
      <c r="AP1268" s="273"/>
      <c r="AQ1268" s="260"/>
      <c r="AR1268" s="260"/>
      <c r="AS1268" s="260"/>
      <c r="AT1268" s="260"/>
      <c r="AU1268" s="260"/>
      <c r="AV1268" s="260"/>
      <c r="AW1268" s="260"/>
      <c r="AX1268" s="260"/>
      <c r="AY1268" s="260"/>
      <c r="AZ1268" s="260"/>
      <c r="BA1268" s="260"/>
      <c r="BB1268" s="260"/>
      <c r="BC1268" s="260"/>
      <c r="BF1268" s="277"/>
      <c r="BG1268" s="273"/>
      <c r="BH1268" s="273"/>
      <c r="BI1268" s="260"/>
      <c r="BJ1268" s="260"/>
      <c r="BK1268" s="260"/>
      <c r="BL1268" s="260"/>
      <c r="BM1268" s="260"/>
      <c r="BN1268" s="260"/>
      <c r="BO1268" s="260"/>
      <c r="BP1268" s="260"/>
      <c r="BQ1268" s="260"/>
      <c r="BR1268" s="260"/>
      <c r="BS1268" s="260"/>
      <c r="BT1268" s="260"/>
      <c r="BU1268" s="260"/>
      <c r="BX1268" s="277"/>
      <c r="BY1268" s="273"/>
      <c r="BZ1268" s="273"/>
      <c r="CA1268" s="260"/>
      <c r="CB1268" s="260"/>
      <c r="CC1268" s="260"/>
      <c r="CD1268" s="260"/>
      <c r="CE1268" s="260"/>
      <c r="CF1268" s="260"/>
      <c r="CG1268" s="260"/>
      <c r="CH1268" s="260"/>
      <c r="CI1268" s="260"/>
      <c r="CJ1268" s="260"/>
      <c r="CK1268" s="260"/>
      <c r="CL1268" s="260"/>
      <c r="CM1268" s="260"/>
      <c r="CP1268" s="277"/>
      <c r="CQ1268" s="273"/>
      <c r="CR1268" s="273"/>
      <c r="CS1268" s="260"/>
      <c r="CT1268" s="260"/>
      <c r="CU1268" s="260"/>
      <c r="CV1268" s="260"/>
      <c r="CW1268" s="260"/>
      <c r="CX1268" s="260"/>
      <c r="CY1268" s="260"/>
      <c r="CZ1268" s="260"/>
      <c r="DA1268" s="260"/>
      <c r="DB1268" s="260"/>
      <c r="DC1268" s="260"/>
      <c r="DD1268" s="260"/>
      <c r="DE1268" s="260"/>
    </row>
    <row r="1269" spans="1:109" ht="13" hidden="1" outlineLevel="2" x14ac:dyDescent="0.3">
      <c r="A1269" s="258"/>
      <c r="B1269" s="153"/>
      <c r="C1269" s="274"/>
      <c r="D1269" s="273"/>
      <c r="E1269" s="153" t="s">
        <v>350</v>
      </c>
      <c r="F1269" s="278">
        <f>C1265</f>
        <v>0</v>
      </c>
      <c r="G1269" s="260">
        <f>F1269+F1270-F1271</f>
        <v>0</v>
      </c>
      <c r="H1269" s="260">
        <f t="shared" ref="H1269:Q1269" si="440">G1269+G1270-G1271</f>
        <v>0</v>
      </c>
      <c r="I1269" s="260">
        <f t="shared" si="440"/>
        <v>0</v>
      </c>
      <c r="J1269" s="260">
        <f t="shared" si="440"/>
        <v>0</v>
      </c>
      <c r="K1269" s="260">
        <f t="shared" si="440"/>
        <v>0</v>
      </c>
      <c r="L1269" s="260">
        <f t="shared" si="440"/>
        <v>0</v>
      </c>
      <c r="M1269" s="260">
        <f t="shared" si="440"/>
        <v>0</v>
      </c>
      <c r="N1269" s="260">
        <f t="shared" si="440"/>
        <v>0</v>
      </c>
      <c r="O1269" s="260">
        <f t="shared" si="440"/>
        <v>0</v>
      </c>
      <c r="P1269" s="260">
        <f t="shared" si="440"/>
        <v>0</v>
      </c>
      <c r="Q1269" s="260">
        <f t="shared" si="440"/>
        <v>0</v>
      </c>
      <c r="R1269" s="260"/>
      <c r="S1269" s="240"/>
      <c r="V1269" s="274"/>
      <c r="W1269" s="273"/>
      <c r="X1269" s="273"/>
      <c r="Y1269" s="278">
        <f>Q1269+Q1270-Q1271</f>
        <v>0</v>
      </c>
      <c r="Z1269" s="260">
        <f>Y1269+Y1270-Y1271</f>
        <v>0</v>
      </c>
      <c r="AA1269" s="260">
        <f t="shared" ref="AA1269:AJ1269" si="441">Z1269+Z1270-Z1271</f>
        <v>0</v>
      </c>
      <c r="AB1269" s="260">
        <f t="shared" si="441"/>
        <v>0</v>
      </c>
      <c r="AC1269" s="260">
        <f t="shared" si="441"/>
        <v>0</v>
      </c>
      <c r="AD1269" s="260">
        <f t="shared" si="441"/>
        <v>0</v>
      </c>
      <c r="AE1269" s="260">
        <f t="shared" si="441"/>
        <v>0</v>
      </c>
      <c r="AF1269" s="260">
        <f t="shared" si="441"/>
        <v>0</v>
      </c>
      <c r="AG1269" s="260">
        <f t="shared" si="441"/>
        <v>0</v>
      </c>
      <c r="AH1269" s="260">
        <f t="shared" si="441"/>
        <v>0</v>
      </c>
      <c r="AI1269" s="260">
        <f t="shared" si="441"/>
        <v>0</v>
      </c>
      <c r="AJ1269" s="260">
        <f t="shared" si="441"/>
        <v>0</v>
      </c>
      <c r="AN1269" s="274"/>
      <c r="AO1269" s="273"/>
      <c r="AP1269" s="273"/>
      <c r="AQ1269" s="278">
        <f>AJ1269+AJ1270-AJ1271</f>
        <v>0</v>
      </c>
      <c r="AR1269" s="260">
        <f>AQ1269+AQ1270-AQ1271</f>
        <v>0</v>
      </c>
      <c r="AS1269" s="260">
        <f t="shared" ref="AS1269:BB1269" si="442">AR1269+AR1270-AR1271</f>
        <v>0</v>
      </c>
      <c r="AT1269" s="260">
        <f t="shared" si="442"/>
        <v>0</v>
      </c>
      <c r="AU1269" s="260">
        <f t="shared" si="442"/>
        <v>0</v>
      </c>
      <c r="AV1269" s="260">
        <f t="shared" si="442"/>
        <v>0</v>
      </c>
      <c r="AW1269" s="260">
        <f t="shared" si="442"/>
        <v>0</v>
      </c>
      <c r="AX1269" s="260">
        <f t="shared" si="442"/>
        <v>0</v>
      </c>
      <c r="AY1269" s="260">
        <f t="shared" si="442"/>
        <v>0</v>
      </c>
      <c r="AZ1269" s="260">
        <f t="shared" si="442"/>
        <v>0</v>
      </c>
      <c r="BA1269" s="260">
        <f t="shared" si="442"/>
        <v>0</v>
      </c>
      <c r="BB1269" s="260">
        <f t="shared" si="442"/>
        <v>0</v>
      </c>
      <c r="BF1269" s="274"/>
      <c r="BG1269" s="273"/>
      <c r="BH1269" s="273"/>
      <c r="BI1269" s="278">
        <f>BB1269+BB1270-BB1271</f>
        <v>0</v>
      </c>
      <c r="BJ1269" s="260">
        <f>BI1269+BI1270-BI1271</f>
        <v>0</v>
      </c>
      <c r="BK1269" s="260">
        <f t="shared" ref="BK1269:BT1269" si="443">BJ1269+BJ1270-BJ1271</f>
        <v>0</v>
      </c>
      <c r="BL1269" s="260">
        <f t="shared" si="443"/>
        <v>0</v>
      </c>
      <c r="BM1269" s="260">
        <f t="shared" si="443"/>
        <v>0</v>
      </c>
      <c r="BN1269" s="260">
        <f t="shared" si="443"/>
        <v>0</v>
      </c>
      <c r="BO1269" s="260">
        <f t="shared" si="443"/>
        <v>0</v>
      </c>
      <c r="BP1269" s="260">
        <f t="shared" si="443"/>
        <v>0</v>
      </c>
      <c r="BQ1269" s="260">
        <f t="shared" si="443"/>
        <v>0</v>
      </c>
      <c r="BR1269" s="260">
        <f t="shared" si="443"/>
        <v>0</v>
      </c>
      <c r="BS1269" s="260">
        <f t="shared" si="443"/>
        <v>0</v>
      </c>
      <c r="BT1269" s="260">
        <f t="shared" si="443"/>
        <v>0</v>
      </c>
      <c r="BX1269" s="274"/>
      <c r="BY1269" s="273"/>
      <c r="BZ1269" s="273"/>
      <c r="CA1269" s="278">
        <f>BT1269+BT1270-BT1271</f>
        <v>0</v>
      </c>
      <c r="CB1269" s="260">
        <f>CA1269+CA1270-CA1271</f>
        <v>0</v>
      </c>
      <c r="CC1269" s="260">
        <f t="shared" ref="CC1269:CL1269" si="444">CB1269+CB1270-CB1271</f>
        <v>0</v>
      </c>
      <c r="CD1269" s="260">
        <f t="shared" si="444"/>
        <v>0</v>
      </c>
      <c r="CE1269" s="260">
        <f t="shared" si="444"/>
        <v>0</v>
      </c>
      <c r="CF1269" s="260">
        <f t="shared" si="444"/>
        <v>0</v>
      </c>
      <c r="CG1269" s="260">
        <f t="shared" si="444"/>
        <v>0</v>
      </c>
      <c r="CH1269" s="260">
        <f t="shared" si="444"/>
        <v>0</v>
      </c>
      <c r="CI1269" s="260">
        <f t="shared" si="444"/>
        <v>0</v>
      </c>
      <c r="CJ1269" s="260">
        <f t="shared" si="444"/>
        <v>0</v>
      </c>
      <c r="CK1269" s="260">
        <f t="shared" si="444"/>
        <v>0</v>
      </c>
      <c r="CL1269" s="260">
        <f t="shared" si="444"/>
        <v>0</v>
      </c>
      <c r="CP1269" s="274"/>
      <c r="CQ1269" s="273"/>
      <c r="CR1269" s="273"/>
      <c r="CS1269" s="278">
        <f>CL1269+CL1270-CL1271</f>
        <v>0</v>
      </c>
      <c r="CT1269" s="260">
        <f>CS1269+CS1270-CS1271</f>
        <v>0</v>
      </c>
      <c r="CU1269" s="260">
        <f t="shared" ref="CU1269:DD1269" si="445">CT1269+CT1270-CT1271</f>
        <v>0</v>
      </c>
      <c r="CV1269" s="260">
        <f t="shared" si="445"/>
        <v>0</v>
      </c>
      <c r="CW1269" s="260">
        <f t="shared" si="445"/>
        <v>0</v>
      </c>
      <c r="CX1269" s="260">
        <f t="shared" si="445"/>
        <v>0</v>
      </c>
      <c r="CY1269" s="260">
        <f t="shared" si="445"/>
        <v>0</v>
      </c>
      <c r="CZ1269" s="260">
        <f t="shared" si="445"/>
        <v>0</v>
      </c>
      <c r="DA1269" s="260">
        <f t="shared" si="445"/>
        <v>0</v>
      </c>
      <c r="DB1269" s="260">
        <f t="shared" si="445"/>
        <v>0</v>
      </c>
      <c r="DC1269" s="260">
        <f t="shared" si="445"/>
        <v>0</v>
      </c>
      <c r="DD1269" s="260">
        <f t="shared" si="445"/>
        <v>0</v>
      </c>
    </row>
    <row r="1270" spans="1:109" ht="13" hidden="1" outlineLevel="2" x14ac:dyDescent="0.3">
      <c r="A1270" s="258"/>
      <c r="B1270" s="153"/>
      <c r="C1270" s="274"/>
      <c r="D1270" s="273"/>
      <c r="E1270" s="153" t="s">
        <v>351</v>
      </c>
      <c r="F1270" s="279">
        <v>0</v>
      </c>
      <c r="G1270" s="279">
        <v>0</v>
      </c>
      <c r="H1270" s="279">
        <v>0</v>
      </c>
      <c r="I1270" s="279">
        <v>0</v>
      </c>
      <c r="J1270" s="279">
        <v>0</v>
      </c>
      <c r="K1270" s="279">
        <v>0</v>
      </c>
      <c r="L1270" s="279">
        <v>0</v>
      </c>
      <c r="M1270" s="279">
        <v>0</v>
      </c>
      <c r="N1270" s="279">
        <v>0</v>
      </c>
      <c r="O1270" s="279">
        <v>0</v>
      </c>
      <c r="P1270" s="279">
        <v>0</v>
      </c>
      <c r="Q1270" s="279">
        <v>0</v>
      </c>
      <c r="R1270" s="260"/>
      <c r="S1270" s="280">
        <f>SUM(F1270:Q1270)</f>
        <v>0</v>
      </c>
      <c r="V1270" s="274"/>
      <c r="W1270" s="273"/>
      <c r="X1270" s="273"/>
      <c r="Y1270" s="279">
        <v>0</v>
      </c>
      <c r="Z1270" s="279">
        <v>0</v>
      </c>
      <c r="AA1270" s="279">
        <v>0</v>
      </c>
      <c r="AB1270" s="279">
        <v>0</v>
      </c>
      <c r="AC1270" s="279">
        <v>0</v>
      </c>
      <c r="AD1270" s="279">
        <v>0</v>
      </c>
      <c r="AE1270" s="279">
        <v>0</v>
      </c>
      <c r="AF1270" s="279">
        <v>0</v>
      </c>
      <c r="AG1270" s="279">
        <v>0</v>
      </c>
      <c r="AH1270" s="279">
        <v>0</v>
      </c>
      <c r="AI1270" s="279">
        <v>0</v>
      </c>
      <c r="AJ1270" s="279">
        <v>0</v>
      </c>
      <c r="AK1270" s="281">
        <f>SUM(Y1270:AJ1270)</f>
        <v>0</v>
      </c>
      <c r="AN1270" s="274"/>
      <c r="AO1270" s="273"/>
      <c r="AP1270" s="273"/>
      <c r="AQ1270" s="279">
        <v>0</v>
      </c>
      <c r="AR1270" s="279">
        <v>0</v>
      </c>
      <c r="AS1270" s="279">
        <v>0</v>
      </c>
      <c r="AT1270" s="279">
        <v>0</v>
      </c>
      <c r="AU1270" s="279">
        <v>0</v>
      </c>
      <c r="AV1270" s="279">
        <v>0</v>
      </c>
      <c r="AW1270" s="279">
        <v>0</v>
      </c>
      <c r="AX1270" s="279">
        <v>0</v>
      </c>
      <c r="AY1270" s="279">
        <v>0</v>
      </c>
      <c r="AZ1270" s="279">
        <v>0</v>
      </c>
      <c r="BA1270" s="279">
        <v>0</v>
      </c>
      <c r="BB1270" s="279">
        <v>0</v>
      </c>
      <c r="BC1270" s="281">
        <f>SUM(AQ1270:BB1270)</f>
        <v>0</v>
      </c>
      <c r="BF1270" s="274"/>
      <c r="BG1270" s="273"/>
      <c r="BH1270" s="273"/>
      <c r="BI1270" s="279">
        <v>0</v>
      </c>
      <c r="BJ1270" s="279">
        <v>0</v>
      </c>
      <c r="BK1270" s="279">
        <v>0</v>
      </c>
      <c r="BL1270" s="279">
        <v>0</v>
      </c>
      <c r="BM1270" s="279">
        <v>0</v>
      </c>
      <c r="BN1270" s="279">
        <v>0</v>
      </c>
      <c r="BO1270" s="279">
        <v>0</v>
      </c>
      <c r="BP1270" s="279">
        <v>0</v>
      </c>
      <c r="BQ1270" s="279">
        <v>0</v>
      </c>
      <c r="BR1270" s="279">
        <v>0</v>
      </c>
      <c r="BS1270" s="279">
        <v>0</v>
      </c>
      <c r="BT1270" s="279">
        <v>0</v>
      </c>
      <c r="BU1270" s="281">
        <f>SUM(BI1270:BT1270)</f>
        <v>0</v>
      </c>
      <c r="BX1270" s="274"/>
      <c r="BY1270" s="273"/>
      <c r="BZ1270" s="273"/>
      <c r="CA1270" s="279">
        <v>0</v>
      </c>
      <c r="CB1270" s="279">
        <v>0</v>
      </c>
      <c r="CC1270" s="279">
        <v>0</v>
      </c>
      <c r="CD1270" s="279">
        <v>0</v>
      </c>
      <c r="CE1270" s="279">
        <v>0</v>
      </c>
      <c r="CF1270" s="279">
        <v>0</v>
      </c>
      <c r="CG1270" s="279">
        <v>0</v>
      </c>
      <c r="CH1270" s="279">
        <v>0</v>
      </c>
      <c r="CI1270" s="279">
        <v>0</v>
      </c>
      <c r="CJ1270" s="279">
        <v>0</v>
      </c>
      <c r="CK1270" s="279">
        <v>0</v>
      </c>
      <c r="CL1270" s="279">
        <v>0</v>
      </c>
      <c r="CM1270" s="281">
        <f>SUM(CA1270:CL1270)</f>
        <v>0</v>
      </c>
      <c r="CP1270" s="274"/>
      <c r="CQ1270" s="273"/>
      <c r="CR1270" s="273"/>
      <c r="CS1270" s="279">
        <v>0</v>
      </c>
      <c r="CT1270" s="279">
        <v>0</v>
      </c>
      <c r="CU1270" s="279">
        <v>0</v>
      </c>
      <c r="CV1270" s="279">
        <v>0</v>
      </c>
      <c r="CW1270" s="279">
        <v>0</v>
      </c>
      <c r="CX1270" s="279">
        <v>0</v>
      </c>
      <c r="CY1270" s="279">
        <v>0</v>
      </c>
      <c r="CZ1270" s="279">
        <v>0</v>
      </c>
      <c r="DA1270" s="279">
        <v>0</v>
      </c>
      <c r="DB1270" s="279">
        <v>0</v>
      </c>
      <c r="DC1270" s="279">
        <v>0</v>
      </c>
      <c r="DD1270" s="279">
        <v>0</v>
      </c>
      <c r="DE1270" s="281">
        <f>SUM(CS1270:DD1270)</f>
        <v>0</v>
      </c>
    </row>
    <row r="1271" spans="1:109" ht="13" hidden="1" outlineLevel="2" x14ac:dyDescent="0.3">
      <c r="A1271" s="258"/>
      <c r="B1271" s="153"/>
      <c r="C1271" s="274"/>
      <c r="D1271" s="273"/>
      <c r="E1271" s="153" t="s">
        <v>352</v>
      </c>
      <c r="F1271" s="279">
        <v>0</v>
      </c>
      <c r="G1271" s="279">
        <v>0</v>
      </c>
      <c r="H1271" s="279">
        <v>0</v>
      </c>
      <c r="I1271" s="279">
        <v>0</v>
      </c>
      <c r="J1271" s="279">
        <v>0</v>
      </c>
      <c r="K1271" s="279">
        <v>0</v>
      </c>
      <c r="L1271" s="279">
        <v>0</v>
      </c>
      <c r="M1271" s="279">
        <v>0</v>
      </c>
      <c r="N1271" s="279">
        <v>0</v>
      </c>
      <c r="O1271" s="279">
        <v>0</v>
      </c>
      <c r="P1271" s="279">
        <v>0</v>
      </c>
      <c r="Q1271" s="279">
        <v>0</v>
      </c>
      <c r="R1271" s="260"/>
      <c r="S1271" s="280">
        <f>SUM(F1271:Q1271)</f>
        <v>0</v>
      </c>
      <c r="V1271" s="274"/>
      <c r="W1271" s="273"/>
      <c r="X1271" s="273"/>
      <c r="Y1271" s="279">
        <v>0</v>
      </c>
      <c r="Z1271" s="279">
        <v>0</v>
      </c>
      <c r="AA1271" s="279">
        <v>0</v>
      </c>
      <c r="AB1271" s="279">
        <v>0</v>
      </c>
      <c r="AC1271" s="279">
        <v>0</v>
      </c>
      <c r="AD1271" s="279">
        <v>0</v>
      </c>
      <c r="AE1271" s="279">
        <v>0</v>
      </c>
      <c r="AF1271" s="279">
        <v>0</v>
      </c>
      <c r="AG1271" s="279">
        <v>0</v>
      </c>
      <c r="AH1271" s="279">
        <v>0</v>
      </c>
      <c r="AI1271" s="279">
        <v>0</v>
      </c>
      <c r="AJ1271" s="279">
        <v>0</v>
      </c>
      <c r="AK1271" s="281">
        <f>SUM(Y1271:AJ1271)</f>
        <v>0</v>
      </c>
      <c r="AN1271" s="274"/>
      <c r="AO1271" s="273"/>
      <c r="AP1271" s="273"/>
      <c r="AQ1271" s="279">
        <v>0</v>
      </c>
      <c r="AR1271" s="279">
        <v>0</v>
      </c>
      <c r="AS1271" s="279">
        <v>0</v>
      </c>
      <c r="AT1271" s="279">
        <v>0</v>
      </c>
      <c r="AU1271" s="279">
        <v>0</v>
      </c>
      <c r="AV1271" s="279">
        <v>0</v>
      </c>
      <c r="AW1271" s="279">
        <v>0</v>
      </c>
      <c r="AX1271" s="279">
        <v>0</v>
      </c>
      <c r="AY1271" s="279">
        <v>0</v>
      </c>
      <c r="AZ1271" s="279">
        <v>0</v>
      </c>
      <c r="BA1271" s="279">
        <v>0</v>
      </c>
      <c r="BB1271" s="279">
        <v>0</v>
      </c>
      <c r="BC1271" s="281">
        <f>SUM(AQ1271:BB1271)</f>
        <v>0</v>
      </c>
      <c r="BF1271" s="274"/>
      <c r="BG1271" s="273"/>
      <c r="BH1271" s="273"/>
      <c r="BI1271" s="279">
        <v>0</v>
      </c>
      <c r="BJ1271" s="279">
        <v>0</v>
      </c>
      <c r="BK1271" s="279">
        <v>0</v>
      </c>
      <c r="BL1271" s="279">
        <v>0</v>
      </c>
      <c r="BM1271" s="279">
        <v>0</v>
      </c>
      <c r="BN1271" s="279">
        <v>0</v>
      </c>
      <c r="BO1271" s="279">
        <v>0</v>
      </c>
      <c r="BP1271" s="279">
        <v>0</v>
      </c>
      <c r="BQ1271" s="279">
        <v>0</v>
      </c>
      <c r="BR1271" s="279">
        <v>0</v>
      </c>
      <c r="BS1271" s="279">
        <v>0</v>
      </c>
      <c r="BT1271" s="279">
        <v>0</v>
      </c>
      <c r="BU1271" s="281">
        <f>SUM(BI1271:BT1271)</f>
        <v>0</v>
      </c>
      <c r="BX1271" s="274"/>
      <c r="BY1271" s="273"/>
      <c r="BZ1271" s="273"/>
      <c r="CA1271" s="279">
        <v>0</v>
      </c>
      <c r="CB1271" s="279">
        <v>0</v>
      </c>
      <c r="CC1271" s="279">
        <v>0</v>
      </c>
      <c r="CD1271" s="279">
        <v>0</v>
      </c>
      <c r="CE1271" s="279">
        <v>0</v>
      </c>
      <c r="CF1271" s="279">
        <v>0</v>
      </c>
      <c r="CG1271" s="279">
        <v>0</v>
      </c>
      <c r="CH1271" s="279">
        <v>0</v>
      </c>
      <c r="CI1271" s="279">
        <v>0</v>
      </c>
      <c r="CJ1271" s="279">
        <v>0</v>
      </c>
      <c r="CK1271" s="279">
        <v>0</v>
      </c>
      <c r="CL1271" s="279">
        <v>0</v>
      </c>
      <c r="CM1271" s="281">
        <f>SUM(CA1271:CL1271)</f>
        <v>0</v>
      </c>
      <c r="CP1271" s="274"/>
      <c r="CQ1271" s="273"/>
      <c r="CR1271" s="273"/>
      <c r="CS1271" s="279">
        <v>0</v>
      </c>
      <c r="CT1271" s="279">
        <v>0</v>
      </c>
      <c r="CU1271" s="279">
        <v>0</v>
      </c>
      <c r="CV1271" s="279">
        <v>0</v>
      </c>
      <c r="CW1271" s="279">
        <v>0</v>
      </c>
      <c r="CX1271" s="279">
        <v>0</v>
      </c>
      <c r="CY1271" s="279">
        <v>0</v>
      </c>
      <c r="CZ1271" s="279">
        <v>0</v>
      </c>
      <c r="DA1271" s="279">
        <v>0</v>
      </c>
      <c r="DB1271" s="279">
        <v>0</v>
      </c>
      <c r="DC1271" s="279">
        <v>0</v>
      </c>
      <c r="DD1271" s="279">
        <v>0</v>
      </c>
      <c r="DE1271" s="281">
        <f>SUM(CS1271:DD1271)</f>
        <v>0</v>
      </c>
    </row>
    <row r="1272" spans="1:109" ht="13" hidden="1" outlineLevel="2" x14ac:dyDescent="0.3">
      <c r="A1272" s="258"/>
      <c r="B1272" s="153"/>
      <c r="C1272" s="274"/>
      <c r="D1272" s="273"/>
      <c r="E1272" s="153" t="s">
        <v>353</v>
      </c>
      <c r="F1272" s="282">
        <f>+(F1269*'CASH FLOW-MSA-SA'!$C1268)/360*31</f>
        <v>0</v>
      </c>
      <c r="G1272" s="282">
        <f>+(G1269*'CASH FLOW-MSA-SA'!$C1268)/360*31</f>
        <v>0</v>
      </c>
      <c r="H1272" s="282">
        <f>+(H1269*'CASH FLOW-MSA-SA'!$C1268)/360*31</f>
        <v>0</v>
      </c>
      <c r="I1272" s="282">
        <f>+(I1269*'CASH FLOW-MSA-SA'!$C1268)/360*31</f>
        <v>0</v>
      </c>
      <c r="J1272" s="282">
        <f>+(J1269*'CASH FLOW-MSA-SA'!$C1268)/360*31</f>
        <v>0</v>
      </c>
      <c r="K1272" s="282">
        <f>+(K1269*'CASH FLOW-MSA-SA'!$C1268)/360*31</f>
        <v>0</v>
      </c>
      <c r="L1272" s="282">
        <f>+(L1269*'CASH FLOW-MSA-SA'!$C1268)/360*31</f>
        <v>0</v>
      </c>
      <c r="M1272" s="282">
        <f>+(M1269*'CASH FLOW-MSA-SA'!$C1268)/360*31</f>
        <v>0</v>
      </c>
      <c r="N1272" s="282">
        <f>+(N1269*'CASH FLOW-MSA-SA'!$C1268)/360*31</f>
        <v>0</v>
      </c>
      <c r="O1272" s="282">
        <f>+(O1269*'CASH FLOW-MSA-SA'!$C1268)/360*31</f>
        <v>0</v>
      </c>
      <c r="P1272" s="282">
        <f>+(P1269*'CASH FLOW-MSA-SA'!$C1268)/360*31</f>
        <v>0</v>
      </c>
      <c r="Q1272" s="282">
        <f>+(Q1269*'CASH FLOW-MSA-SA'!$C1268)/360*31</f>
        <v>0</v>
      </c>
      <c r="R1272" s="260"/>
      <c r="S1272" s="282">
        <f>SUM(F1272:Q1272)</f>
        <v>0</v>
      </c>
      <c r="V1272" s="274"/>
      <c r="W1272" s="273"/>
      <c r="X1272" s="273"/>
      <c r="Y1272" s="282">
        <f>+(Y1269*'CASH FLOW-MSA-SA'!$C1268)/360*31</f>
        <v>0</v>
      </c>
      <c r="Z1272" s="282">
        <f>+(Z1269*'CASH FLOW-MSA-SA'!$C1268)/360*31</f>
        <v>0</v>
      </c>
      <c r="AA1272" s="282">
        <f>+(AA1269*'CASH FLOW-MSA-SA'!$C1268)/360*31</f>
        <v>0</v>
      </c>
      <c r="AB1272" s="282">
        <f>+(AB1269*'CASH FLOW-MSA-SA'!$C1268)/360*31</f>
        <v>0</v>
      </c>
      <c r="AC1272" s="282">
        <f>+(AC1269*'CASH FLOW-MSA-SA'!$C1268)/360*31</f>
        <v>0</v>
      </c>
      <c r="AD1272" s="282">
        <f>+(AD1269*'CASH FLOW-MSA-SA'!$C1268)/360*31</f>
        <v>0</v>
      </c>
      <c r="AE1272" s="282">
        <f>+(AE1269*'CASH FLOW-MSA-SA'!$C1268)/360*31</f>
        <v>0</v>
      </c>
      <c r="AF1272" s="282">
        <f>+(AF1269*'CASH FLOW-MSA-SA'!$C1268)/360*31</f>
        <v>0</v>
      </c>
      <c r="AG1272" s="282">
        <f>+(AG1269*'CASH FLOW-MSA-SA'!$C1268)/360*31</f>
        <v>0</v>
      </c>
      <c r="AH1272" s="282">
        <f>+(AH1269*'CASH FLOW-MSA-SA'!$C1268)/360*31</f>
        <v>0</v>
      </c>
      <c r="AI1272" s="282">
        <f>+(AI1269*'CASH FLOW-MSA-SA'!$C1268)/360*31</f>
        <v>0</v>
      </c>
      <c r="AJ1272" s="282">
        <f>+(AJ1269*'CASH FLOW-MSA-SA'!$C1268)/360*31</f>
        <v>0</v>
      </c>
      <c r="AK1272" s="282">
        <f>SUM(Y1272:AJ1272)</f>
        <v>0</v>
      </c>
      <c r="AN1272" s="274"/>
      <c r="AO1272" s="273"/>
      <c r="AP1272" s="273"/>
      <c r="AQ1272" s="282">
        <f>+(AQ1269*'CASH FLOW-MSA-SA'!$C1268)/360*31</f>
        <v>0</v>
      </c>
      <c r="AR1272" s="282">
        <f>+(AR1269*'CASH FLOW-MSA-SA'!$C1268)/360*31</f>
        <v>0</v>
      </c>
      <c r="AS1272" s="282">
        <f>+(AS1269*'CASH FLOW-MSA-SA'!$C1268)/360*31</f>
        <v>0</v>
      </c>
      <c r="AT1272" s="282">
        <f>+(AT1269*'CASH FLOW-MSA-SA'!$C1268)/360*31</f>
        <v>0</v>
      </c>
      <c r="AU1272" s="282">
        <f>+(AU1269*'CASH FLOW-MSA-SA'!$C1268)/360*31</f>
        <v>0</v>
      </c>
      <c r="AV1272" s="282">
        <f>+(AV1269*'CASH FLOW-MSA-SA'!$C1268)/360*31</f>
        <v>0</v>
      </c>
      <c r="AW1272" s="282">
        <f>+(AW1269*'CASH FLOW-MSA-SA'!$C1268)/360*31</f>
        <v>0</v>
      </c>
      <c r="AX1272" s="282">
        <f>+(AX1269*'CASH FLOW-MSA-SA'!$C1268)/360*31</f>
        <v>0</v>
      </c>
      <c r="AY1272" s="282">
        <f>+(AY1269*'CASH FLOW-MSA-SA'!$C1268)/360*31</f>
        <v>0</v>
      </c>
      <c r="AZ1272" s="282">
        <f>+(AZ1269*'CASH FLOW-MSA-SA'!$C1268)/360*31</f>
        <v>0</v>
      </c>
      <c r="BA1272" s="282">
        <f>+(BA1269*'CASH FLOW-MSA-SA'!$C1268)/360*31</f>
        <v>0</v>
      </c>
      <c r="BB1272" s="282">
        <f>+(BB1269*'CASH FLOW-MSA-SA'!$C1268)/360*31</f>
        <v>0</v>
      </c>
      <c r="BC1272" s="282">
        <f>SUM(AQ1272:BB1272)</f>
        <v>0</v>
      </c>
      <c r="BF1272" s="274"/>
      <c r="BG1272" s="273"/>
      <c r="BH1272" s="273"/>
      <c r="BI1272" s="282">
        <f>+(BI1269*'CASH FLOW-MSA-SA'!$C1268)/360*31</f>
        <v>0</v>
      </c>
      <c r="BJ1272" s="282">
        <f>+(BJ1269*'CASH FLOW-MSA-SA'!$C1268)/360*31</f>
        <v>0</v>
      </c>
      <c r="BK1272" s="282">
        <f>+(BK1269*'CASH FLOW-MSA-SA'!$C1268)/360*31</f>
        <v>0</v>
      </c>
      <c r="BL1272" s="282">
        <f>+(BL1269*'CASH FLOW-MSA-SA'!$C1268)/360*31</f>
        <v>0</v>
      </c>
      <c r="BM1272" s="282">
        <f>+(BM1269*'CASH FLOW-MSA-SA'!$C1268)/360*31</f>
        <v>0</v>
      </c>
      <c r="BN1272" s="282">
        <f>+(BN1269*'CASH FLOW-MSA-SA'!$C1268)/360*31</f>
        <v>0</v>
      </c>
      <c r="BO1272" s="282">
        <f>+(BO1269*'CASH FLOW-MSA-SA'!$C1268)/360*31</f>
        <v>0</v>
      </c>
      <c r="BP1272" s="282">
        <f>+(BP1269*'CASH FLOW-MSA-SA'!$C1268)/360*31</f>
        <v>0</v>
      </c>
      <c r="BQ1272" s="282">
        <f>+(BQ1269*'CASH FLOW-MSA-SA'!$C1268)/360*31</f>
        <v>0</v>
      </c>
      <c r="BR1272" s="282">
        <f>+(BR1269*'CASH FLOW-MSA-SA'!$C1268)/360*31</f>
        <v>0</v>
      </c>
      <c r="BS1272" s="282">
        <f>+(BS1269*'CASH FLOW-MSA-SA'!$C1268)/360*31</f>
        <v>0</v>
      </c>
      <c r="BT1272" s="282">
        <f>+(BT1269*'CASH FLOW-MSA-SA'!$C1268)/360*31</f>
        <v>0</v>
      </c>
      <c r="BU1272" s="282">
        <f>SUM(BI1272:BT1272)</f>
        <v>0</v>
      </c>
      <c r="BX1272" s="274"/>
      <c r="BY1272" s="273"/>
      <c r="BZ1272" s="273"/>
      <c r="CA1272" s="282">
        <f>+(CA1269*'CASH FLOW-MSA-SA'!$C1268)/360*31</f>
        <v>0</v>
      </c>
      <c r="CB1272" s="282">
        <f>+(CB1269*'CASH FLOW-MSA-SA'!$C1268)/360*31</f>
        <v>0</v>
      </c>
      <c r="CC1272" s="282">
        <f>+(CC1269*'CASH FLOW-MSA-SA'!$C1268)/360*31</f>
        <v>0</v>
      </c>
      <c r="CD1272" s="282">
        <f>+(CD1269*'CASH FLOW-MSA-SA'!$C1268)/360*31</f>
        <v>0</v>
      </c>
      <c r="CE1272" s="282">
        <f>+(CE1269*'CASH FLOW-MSA-SA'!$C1268)/360*31</f>
        <v>0</v>
      </c>
      <c r="CF1272" s="282">
        <f>+(CF1269*'CASH FLOW-MSA-SA'!$C1268)/360*31</f>
        <v>0</v>
      </c>
      <c r="CG1272" s="282">
        <f>+(CG1269*'CASH FLOW-MSA-SA'!$C1268)/360*31</f>
        <v>0</v>
      </c>
      <c r="CH1272" s="282">
        <f>+(CH1269*'CASH FLOW-MSA-SA'!$C1268)/360*31</f>
        <v>0</v>
      </c>
      <c r="CI1272" s="282">
        <f>+(CI1269*'CASH FLOW-MSA-SA'!$C1268)/360*31</f>
        <v>0</v>
      </c>
      <c r="CJ1272" s="282">
        <f>+(CJ1269*'CASH FLOW-MSA-SA'!$C1268)/360*31</f>
        <v>0</v>
      </c>
      <c r="CK1272" s="282">
        <f>+(CK1269*'CASH FLOW-MSA-SA'!$C1268)/360*31</f>
        <v>0</v>
      </c>
      <c r="CL1272" s="282">
        <f>+(CL1269*'CASH FLOW-MSA-SA'!$C1268)/360*31</f>
        <v>0</v>
      </c>
      <c r="CM1272" s="282">
        <f>SUM(CA1272:CL1272)</f>
        <v>0</v>
      </c>
      <c r="CP1272" s="274"/>
      <c r="CQ1272" s="273"/>
      <c r="CR1272" s="273"/>
      <c r="CS1272" s="282">
        <f>+(CS1269*'CASH FLOW-MSA-SA'!$C1268)/360*31</f>
        <v>0</v>
      </c>
      <c r="CT1272" s="282">
        <f>+(CT1269*'CASH FLOW-MSA-SA'!$C1268)/360*31</f>
        <v>0</v>
      </c>
      <c r="CU1272" s="282">
        <f>+(CU1269*'CASH FLOW-MSA-SA'!$C1268)/360*31</f>
        <v>0</v>
      </c>
      <c r="CV1272" s="282">
        <f>+(CV1269*'CASH FLOW-MSA-SA'!$C1268)/360*31</f>
        <v>0</v>
      </c>
      <c r="CW1272" s="282">
        <f>+(CW1269*'CASH FLOW-MSA-SA'!$C1268)/360*31</f>
        <v>0</v>
      </c>
      <c r="CX1272" s="282">
        <f>+(CX1269*'CASH FLOW-MSA-SA'!$C1268)/360*31</f>
        <v>0</v>
      </c>
      <c r="CY1272" s="282">
        <f>+(CY1269*'CASH FLOW-MSA-SA'!$C1268)/360*31</f>
        <v>0</v>
      </c>
      <c r="CZ1272" s="282">
        <f>+(CZ1269*'CASH FLOW-MSA-SA'!$C1268)/360*31</f>
        <v>0</v>
      </c>
      <c r="DA1272" s="282">
        <f>+(DA1269*'CASH FLOW-MSA-SA'!$C1268)/360*31</f>
        <v>0</v>
      </c>
      <c r="DB1272" s="282">
        <f>+(DB1269*'CASH FLOW-MSA-SA'!$C1268)/360*31</f>
        <v>0</v>
      </c>
      <c r="DC1272" s="282">
        <f>+(DC1269*'CASH FLOW-MSA-SA'!$C1268)/360*31</f>
        <v>0</v>
      </c>
      <c r="DD1272" s="282">
        <f>+(DD1269*'CASH FLOW-MSA-SA'!$C1268)/360*31</f>
        <v>0</v>
      </c>
      <c r="DE1272" s="282">
        <f>SUM(CS1272:DD1272)</f>
        <v>0</v>
      </c>
    </row>
    <row r="1273" spans="1:109" ht="13" hidden="1" outlineLevel="1" x14ac:dyDescent="0.3">
      <c r="A1273" s="258"/>
      <c r="B1273" s="153"/>
      <c r="C1273" s="274"/>
      <c r="D1273" s="273"/>
      <c r="E1273" s="273"/>
      <c r="F1273" s="282"/>
      <c r="G1273" s="282"/>
      <c r="H1273" s="282"/>
      <c r="I1273" s="282"/>
      <c r="J1273" s="282"/>
      <c r="K1273" s="282"/>
      <c r="L1273" s="282"/>
      <c r="M1273" s="282"/>
      <c r="N1273" s="282"/>
      <c r="O1273" s="282"/>
      <c r="P1273" s="282"/>
      <c r="Q1273" s="282"/>
      <c r="R1273" s="260"/>
      <c r="S1273" s="282"/>
      <c r="V1273" s="274"/>
      <c r="W1273" s="273"/>
      <c r="X1273" s="273"/>
      <c r="Y1273" s="282"/>
      <c r="Z1273" s="282"/>
      <c r="AA1273" s="282"/>
      <c r="AB1273" s="282"/>
      <c r="AC1273" s="282"/>
      <c r="AD1273" s="282"/>
      <c r="AE1273" s="282"/>
      <c r="AF1273" s="282"/>
      <c r="AG1273" s="282"/>
      <c r="AH1273" s="282"/>
      <c r="AI1273" s="282"/>
      <c r="AJ1273" s="282"/>
      <c r="AK1273" s="282"/>
      <c r="AN1273" s="274"/>
      <c r="AO1273" s="273"/>
      <c r="AP1273" s="273"/>
      <c r="AQ1273" s="282"/>
      <c r="AR1273" s="282"/>
      <c r="AS1273" s="282"/>
      <c r="AT1273" s="282"/>
      <c r="AU1273" s="282"/>
      <c r="AV1273" s="282"/>
      <c r="AW1273" s="282"/>
      <c r="AX1273" s="282"/>
      <c r="AY1273" s="282"/>
      <c r="AZ1273" s="282"/>
      <c r="BA1273" s="282"/>
      <c r="BB1273" s="282"/>
      <c r="BC1273" s="282"/>
      <c r="BF1273" s="274"/>
      <c r="BG1273" s="273"/>
      <c r="BH1273" s="273"/>
      <c r="BI1273" s="282"/>
      <c r="BJ1273" s="282"/>
      <c r="BK1273" s="282"/>
      <c r="BL1273" s="282"/>
      <c r="BM1273" s="282"/>
      <c r="BN1273" s="282"/>
      <c r="BO1273" s="282"/>
      <c r="BP1273" s="282"/>
      <c r="BQ1273" s="282"/>
      <c r="BR1273" s="282"/>
      <c r="BS1273" s="282"/>
      <c r="BT1273" s="282"/>
      <c r="BU1273" s="282"/>
      <c r="BX1273" s="274"/>
      <c r="BY1273" s="273"/>
      <c r="BZ1273" s="273"/>
      <c r="CA1273" s="282"/>
      <c r="CB1273" s="282"/>
      <c r="CC1273" s="282"/>
      <c r="CD1273" s="282"/>
      <c r="CE1273" s="282"/>
      <c r="CF1273" s="282"/>
      <c r="CG1273" s="282"/>
      <c r="CH1273" s="282"/>
      <c r="CI1273" s="282"/>
      <c r="CJ1273" s="282"/>
      <c r="CK1273" s="282"/>
      <c r="CL1273" s="282"/>
      <c r="CM1273" s="282"/>
      <c r="CP1273" s="274"/>
      <c r="CQ1273" s="273"/>
      <c r="CR1273" s="273"/>
      <c r="CS1273" s="282"/>
      <c r="CT1273" s="282"/>
      <c r="CU1273" s="282"/>
      <c r="CV1273" s="282"/>
      <c r="CW1273" s="282"/>
      <c r="CX1273" s="282"/>
      <c r="CY1273" s="282"/>
      <c r="CZ1273" s="282"/>
      <c r="DA1273" s="282"/>
      <c r="DB1273" s="282"/>
      <c r="DC1273" s="282"/>
      <c r="DD1273" s="282"/>
      <c r="DE1273" s="282"/>
    </row>
    <row r="1274" spans="1:109" ht="13" hidden="1" outlineLevel="1" x14ac:dyDescent="0.3">
      <c r="A1274" s="258"/>
      <c r="B1274" s="271" t="s">
        <v>362</v>
      </c>
      <c r="C1274" s="274"/>
      <c r="D1274" s="273"/>
      <c r="E1274" s="273"/>
      <c r="F1274" s="282">
        <f>SUM(F1136,F1146,F1155,F1164,F1200,F1212,F1242,F1252,F1262,F1272,F1222,F1232,F1191,F1182,F1173)</f>
        <v>0</v>
      </c>
      <c r="G1274" s="282">
        <f t="shared" ref="G1274:Q1274" si="446">SUM(G1136,G1146,G1155,G1164,G1200,G1212,G1242,G1252,G1262,G1272,G1222,G1232,G1191,G1182,G1173)</f>
        <v>0</v>
      </c>
      <c r="H1274" s="282">
        <f t="shared" si="446"/>
        <v>0</v>
      </c>
      <c r="I1274" s="282">
        <f t="shared" si="446"/>
        <v>0</v>
      </c>
      <c r="J1274" s="282">
        <f t="shared" si="446"/>
        <v>0</v>
      </c>
      <c r="K1274" s="282">
        <f t="shared" si="446"/>
        <v>0</v>
      </c>
      <c r="L1274" s="282">
        <f t="shared" si="446"/>
        <v>0</v>
      </c>
      <c r="M1274" s="282">
        <f t="shared" si="446"/>
        <v>0</v>
      </c>
      <c r="N1274" s="282">
        <f t="shared" si="446"/>
        <v>0</v>
      </c>
      <c r="O1274" s="282">
        <f t="shared" si="446"/>
        <v>0</v>
      </c>
      <c r="P1274" s="282">
        <f t="shared" si="446"/>
        <v>0</v>
      </c>
      <c r="Q1274" s="282">
        <f t="shared" si="446"/>
        <v>16791.666666666664</v>
      </c>
      <c r="R1274" s="260"/>
      <c r="S1274" s="282">
        <f>SUM(S1136,S1146,S1155,S1164,S1200,S1212,S1242,S1252,S1262,S1272,S1222,S1232,S1191,S1182,S1173)</f>
        <v>16791.666666666664</v>
      </c>
      <c r="V1274" s="274"/>
      <c r="W1274" s="273"/>
      <c r="X1274" s="273"/>
      <c r="Y1274" s="282">
        <f>SUM(Y1136,Y1146,Y1155,Y1164,Y1200,Y1212,Y1242,Y1252,Y1262,Y1272,Y1222,Y1232,Y1191,Y1182,Y1173)</f>
        <v>39284.693166666664</v>
      </c>
      <c r="Z1274" s="282">
        <f t="shared" ref="Z1274:AJ1274" si="447">SUM(Z1136,Z1146,Z1155,Z1164,Z1200,Z1212,Z1242,Z1252,Z1262,Z1272,Z1222,Z1232,Z1191,Z1182,Z1173)</f>
        <v>39089.300898611109</v>
      </c>
      <c r="AA1274" s="282">
        <f t="shared" si="447"/>
        <v>38893.908630555554</v>
      </c>
      <c r="AB1274" s="282">
        <f t="shared" si="447"/>
        <v>38698.516362499999</v>
      </c>
      <c r="AC1274" s="282">
        <f t="shared" si="447"/>
        <v>38503.124094444436</v>
      </c>
      <c r="AD1274" s="282">
        <f t="shared" si="447"/>
        <v>38307.731826388874</v>
      </c>
      <c r="AE1274" s="282">
        <f t="shared" si="447"/>
        <v>38112.339558333319</v>
      </c>
      <c r="AF1274" s="282">
        <f t="shared" si="447"/>
        <v>37916.947290277763</v>
      </c>
      <c r="AG1274" s="282">
        <f t="shared" si="447"/>
        <v>37721.555022222208</v>
      </c>
      <c r="AH1274" s="282">
        <f t="shared" si="447"/>
        <v>37526.162754166646</v>
      </c>
      <c r="AI1274" s="282">
        <f t="shared" si="447"/>
        <v>37330.770486111091</v>
      </c>
      <c r="AJ1274" s="282">
        <f t="shared" si="447"/>
        <v>37135.378218055528</v>
      </c>
      <c r="AK1274" s="282">
        <f>SUM(AK1136,AK1146,AK1155,AK1164,AK1200,AK1212,AK1242,AK1252,AK1262,AK1272,AK1222,AK1232,AK1191,AK1182,AK1173)</f>
        <v>458520.42830833315</v>
      </c>
      <c r="AN1274" s="274"/>
      <c r="AO1274" s="273"/>
      <c r="AP1274" s="273"/>
      <c r="AQ1274" s="282">
        <f>SUM(AQ1136,AQ1146,AQ1155,AQ1164,AQ1200,AQ1212,AQ1242,AQ1252,AQ1262,AQ1272,AQ1222,AQ1232,AQ1191,AQ1182,AQ1173)</f>
        <v>36939.985949999973</v>
      </c>
      <c r="AR1274" s="282">
        <f t="shared" ref="AR1274:BC1274" si="448">SUM(AR1136,AR1146,AR1155,AR1164,AR1200,AR1212,AR1242,AR1252,AR1262,AR1272,AR1222,AR1232,AR1191,AR1182,AR1173)</f>
        <v>36877.505320833305</v>
      </c>
      <c r="AS1274" s="282">
        <f t="shared" si="448"/>
        <v>36682.110422083308</v>
      </c>
      <c r="AT1274" s="282">
        <f t="shared" si="448"/>
        <v>36486.715523333303</v>
      </c>
      <c r="AU1274" s="282">
        <f t="shared" si="448"/>
        <v>36291.320624583306</v>
      </c>
      <c r="AV1274" s="282">
        <f t="shared" si="448"/>
        <v>36095.925725833302</v>
      </c>
      <c r="AW1274" s="282">
        <f t="shared" si="448"/>
        <v>35900.530827083305</v>
      </c>
      <c r="AX1274" s="282">
        <f t="shared" si="448"/>
        <v>35705.1359283333</v>
      </c>
      <c r="AY1274" s="282">
        <f t="shared" si="448"/>
        <v>35509.741029583303</v>
      </c>
      <c r="AZ1274" s="282">
        <f t="shared" si="448"/>
        <v>35314.346130833306</v>
      </c>
      <c r="BA1274" s="282">
        <f t="shared" si="448"/>
        <v>35118.951232083302</v>
      </c>
      <c r="BB1274" s="282">
        <f t="shared" si="448"/>
        <v>34923.556333333298</v>
      </c>
      <c r="BC1274" s="282">
        <f t="shared" si="448"/>
        <v>431845.82504791638</v>
      </c>
      <c r="BF1274" s="274"/>
      <c r="BG1274" s="273"/>
      <c r="BH1274" s="273"/>
      <c r="BI1274" s="282">
        <f>SUM(BI1136,BI1146,BI1155,BI1164,BI1200,BI1212,BI1242,BI1252,BI1262,BI1272,BI1222,BI1232,BI1191,BI1182,BI1173)</f>
        <v>34728.161434583293</v>
      </c>
      <c r="BJ1274" s="282">
        <f t="shared" ref="BJ1274:BU1274" si="449">SUM(BJ1136,BJ1146,BJ1155,BJ1164,BJ1200,BJ1212,BJ1242,BJ1252,BJ1262,BJ1272,BJ1222,BJ1232,BJ1191,BJ1182,BJ1173)</f>
        <v>34532.766535833303</v>
      </c>
      <c r="BK1274" s="282">
        <f t="shared" si="449"/>
        <v>34337.371637083299</v>
      </c>
      <c r="BL1274" s="282">
        <f t="shared" si="449"/>
        <v>34141.976738333302</v>
      </c>
      <c r="BM1274" s="282">
        <f t="shared" si="449"/>
        <v>33946.581839583298</v>
      </c>
      <c r="BN1274" s="282">
        <f t="shared" si="449"/>
        <v>33751.186940833293</v>
      </c>
      <c r="BO1274" s="282">
        <f t="shared" si="449"/>
        <v>33555.792042083296</v>
      </c>
      <c r="BP1274" s="282">
        <f t="shared" si="449"/>
        <v>33360.397143333299</v>
      </c>
      <c r="BQ1274" s="282">
        <f t="shared" si="449"/>
        <v>33165.002244583295</v>
      </c>
      <c r="BR1274" s="282">
        <f t="shared" si="449"/>
        <v>32969.60734583329</v>
      </c>
      <c r="BS1274" s="282">
        <f t="shared" si="449"/>
        <v>32774.212447083293</v>
      </c>
      <c r="BT1274" s="282">
        <f t="shared" si="449"/>
        <v>32578.817548333296</v>
      </c>
      <c r="BU1274" s="282">
        <f t="shared" si="449"/>
        <v>403841.87389749958</v>
      </c>
      <c r="BX1274" s="274"/>
      <c r="BY1274" s="273"/>
      <c r="BZ1274" s="273"/>
      <c r="CA1274" s="282">
        <f>SUM(CA1136,CA1146,CA1155,CA1164,CA1200,CA1212,CA1242,CA1252,CA1262,CA1272,CA1222,CA1232,CA1191,CA1182,CA1173)</f>
        <v>32383.422649583295</v>
      </c>
      <c r="CB1274" s="282">
        <f t="shared" ref="CB1274:CM1274" si="450">SUM(CB1136,CB1146,CB1155,CB1164,CB1200,CB1212,CB1242,CB1252,CB1262,CB1272,CB1222,CB1232,CB1191,CB1182,CB1173)</f>
        <v>32188.027750833291</v>
      </c>
      <c r="CC1274" s="282">
        <f t="shared" si="450"/>
        <v>31992.63285208329</v>
      </c>
      <c r="CD1274" s="282">
        <f t="shared" si="450"/>
        <v>31797.237953333286</v>
      </c>
      <c r="CE1274" s="282">
        <f t="shared" si="450"/>
        <v>31601.843054583289</v>
      </c>
      <c r="CF1274" s="282">
        <f t="shared" si="450"/>
        <v>31406.448155833292</v>
      </c>
      <c r="CG1274" s="282">
        <f t="shared" si="450"/>
        <v>31211.053257083287</v>
      </c>
      <c r="CH1274" s="282">
        <f t="shared" si="450"/>
        <v>31015.658358333298</v>
      </c>
      <c r="CI1274" s="282">
        <f t="shared" si="450"/>
        <v>30820.263459583293</v>
      </c>
      <c r="CJ1274" s="282">
        <f t="shared" si="450"/>
        <v>30624.868560833293</v>
      </c>
      <c r="CK1274" s="282">
        <f t="shared" si="450"/>
        <v>30429.473662083295</v>
      </c>
      <c r="CL1274" s="282">
        <f t="shared" si="450"/>
        <v>30234.078763333295</v>
      </c>
      <c r="CM1274" s="282">
        <f t="shared" si="450"/>
        <v>375705.00847749948</v>
      </c>
      <c r="CP1274" s="274"/>
      <c r="CQ1274" s="273"/>
      <c r="CR1274" s="273"/>
      <c r="CS1274" s="282">
        <f>SUM(CS1136,CS1146,CS1155,CS1164,CS1200,CS1212,CS1242,CS1252,CS1262,CS1272,CS1222,CS1232,CS1191,CS1182,CS1173)</f>
        <v>30038.683864583298</v>
      </c>
      <c r="CT1274" s="282">
        <f t="shared" ref="CT1274:DE1274" si="451">SUM(CT1136,CT1146,CT1155,CT1164,CT1200,CT1212,CT1242,CT1252,CT1262,CT1272,CT1222,CT1232,CT1191,CT1182,CT1173)</f>
        <v>30038.683864583298</v>
      </c>
      <c r="CU1274" s="282">
        <f t="shared" si="451"/>
        <v>30038.683864583298</v>
      </c>
      <c r="CV1274" s="282">
        <f t="shared" si="451"/>
        <v>30038.683864583298</v>
      </c>
      <c r="CW1274" s="282">
        <f t="shared" si="451"/>
        <v>30038.683864583298</v>
      </c>
      <c r="CX1274" s="282">
        <f t="shared" si="451"/>
        <v>30038.683864583298</v>
      </c>
      <c r="CY1274" s="282">
        <f t="shared" si="451"/>
        <v>30038.683864583298</v>
      </c>
      <c r="CZ1274" s="282">
        <f t="shared" si="451"/>
        <v>30038.683864583298</v>
      </c>
      <c r="DA1274" s="282">
        <f t="shared" si="451"/>
        <v>30038.683864583298</v>
      </c>
      <c r="DB1274" s="282">
        <f t="shared" si="451"/>
        <v>30038.683864583298</v>
      </c>
      <c r="DC1274" s="282">
        <f t="shared" si="451"/>
        <v>30038.683864583298</v>
      </c>
      <c r="DD1274" s="282">
        <f t="shared" si="451"/>
        <v>30038.683864583298</v>
      </c>
      <c r="DE1274" s="282">
        <f t="shared" si="451"/>
        <v>360464.20637499954</v>
      </c>
    </row>
    <row r="1275" spans="1:109" ht="13" hidden="1" outlineLevel="1" x14ac:dyDescent="0.3">
      <c r="A1275" s="258"/>
      <c r="B1275" s="271" t="s">
        <v>363</v>
      </c>
      <c r="C1275" s="274"/>
      <c r="D1275" s="273"/>
      <c r="E1275" s="273"/>
      <c r="F1275" s="282">
        <f>SUM(F1134,F1144,F1153,F1162,F1198,F1210,F1240,F1250,F1260,F1270,F1220,F1230,F1189,F1180,F1171)</f>
        <v>0</v>
      </c>
      <c r="G1275" s="282">
        <f t="shared" ref="G1275:Q1276" si="452">SUM(G1134,G1144,G1153,G1162,G1198,G1210,G1240,G1250,G1260,G1270,G1220,G1230,G1189,G1180,G1171)</f>
        <v>350000</v>
      </c>
      <c r="H1275" s="282">
        <f t="shared" si="452"/>
        <v>2080000</v>
      </c>
      <c r="I1275" s="282">
        <f t="shared" si="452"/>
        <v>40000</v>
      </c>
      <c r="J1275" s="282">
        <f t="shared" si="452"/>
        <v>375000</v>
      </c>
      <c r="K1275" s="282">
        <f t="shared" si="452"/>
        <v>375000</v>
      </c>
      <c r="L1275" s="282">
        <f t="shared" si="452"/>
        <v>0</v>
      </c>
      <c r="M1275" s="282">
        <f t="shared" si="452"/>
        <v>245000</v>
      </c>
      <c r="N1275" s="282">
        <f t="shared" si="452"/>
        <v>0</v>
      </c>
      <c r="O1275" s="282">
        <f t="shared" si="452"/>
        <v>0</v>
      </c>
      <c r="P1275" s="282">
        <f t="shared" si="452"/>
        <v>3000000</v>
      </c>
      <c r="Q1275" s="282">
        <f t="shared" si="452"/>
        <v>0</v>
      </c>
      <c r="R1275" s="260"/>
      <c r="S1275" s="282">
        <f>SUM(S1134,S1144,S1153,S1162,S1198,S1210,S1240,S1250,S1260,S1270,S1220,S1230,S1189,S1180,S1171)</f>
        <v>6465000</v>
      </c>
      <c r="V1275" s="274"/>
      <c r="W1275" s="273"/>
      <c r="X1275" s="273"/>
      <c r="Y1275" s="282">
        <f>SUM(Y1134,Y1144,Y1153,Y1162,Y1198,Y1210,Y1240,Y1250,Y1260,Y1270,Y1220,Y1230,Y1189,Y1180,Y1171)</f>
        <v>0</v>
      </c>
      <c r="Z1275" s="282">
        <f t="shared" ref="Z1275:AJ1276" si="453">SUM(Z1134,Z1144,Z1153,Z1162,Z1198,Z1210,Z1240,Z1250,Z1260,Z1270,Z1220,Z1230,Z1189,Z1180,Z1171)</f>
        <v>0</v>
      </c>
      <c r="AA1275" s="282">
        <f t="shared" si="453"/>
        <v>0</v>
      </c>
      <c r="AB1275" s="282">
        <f t="shared" si="453"/>
        <v>0</v>
      </c>
      <c r="AC1275" s="282">
        <f t="shared" si="453"/>
        <v>0</v>
      </c>
      <c r="AD1275" s="282">
        <f t="shared" si="453"/>
        <v>0</v>
      </c>
      <c r="AE1275" s="282">
        <f t="shared" si="453"/>
        <v>0</v>
      </c>
      <c r="AF1275" s="282">
        <f t="shared" si="453"/>
        <v>0</v>
      </c>
      <c r="AG1275" s="282">
        <f t="shared" si="453"/>
        <v>0</v>
      </c>
      <c r="AH1275" s="282">
        <f t="shared" si="453"/>
        <v>0</v>
      </c>
      <c r="AI1275" s="282">
        <f t="shared" si="453"/>
        <v>0</v>
      </c>
      <c r="AJ1275" s="282">
        <f t="shared" si="453"/>
        <v>0</v>
      </c>
      <c r="AK1275" s="282">
        <f>SUM(AK1134,AK1144,AK1153,AK1162,AK1198,AK1210,AK1240,AK1250,AK1260,AK1270,AK1220,AK1230,AK1189,AK1180,AK1171)</f>
        <v>0</v>
      </c>
      <c r="AN1275" s="274"/>
      <c r="AO1275" s="273"/>
      <c r="AP1275" s="273"/>
      <c r="AQ1275" s="282">
        <f>SUM(AQ1134,AQ1144,AQ1153,AQ1162,AQ1198,AQ1210,AQ1240,AQ1250,AQ1260,AQ1270,AQ1220,AQ1230,AQ1189,AQ1180,AQ1171)</f>
        <v>0</v>
      </c>
      <c r="AR1275" s="282">
        <f t="shared" ref="AR1275:BC1276" si="454">SUM(AR1134,AR1144,AR1153,AR1162,AR1198,AR1210,AR1240,AR1250,AR1260,AR1270,AR1220,AR1230,AR1189,AR1180,AR1171)</f>
        <v>0</v>
      </c>
      <c r="AS1275" s="282">
        <f t="shared" si="454"/>
        <v>0</v>
      </c>
      <c r="AT1275" s="282">
        <f t="shared" si="454"/>
        <v>0</v>
      </c>
      <c r="AU1275" s="282">
        <f t="shared" si="454"/>
        <v>0</v>
      </c>
      <c r="AV1275" s="282">
        <f t="shared" si="454"/>
        <v>0</v>
      </c>
      <c r="AW1275" s="282">
        <f t="shared" si="454"/>
        <v>0</v>
      </c>
      <c r="AX1275" s="282">
        <f t="shared" si="454"/>
        <v>0</v>
      </c>
      <c r="AY1275" s="282">
        <f t="shared" si="454"/>
        <v>0</v>
      </c>
      <c r="AZ1275" s="282">
        <f t="shared" si="454"/>
        <v>0</v>
      </c>
      <c r="BA1275" s="282">
        <f t="shared" si="454"/>
        <v>0</v>
      </c>
      <c r="BB1275" s="282">
        <f t="shared" si="454"/>
        <v>0</v>
      </c>
      <c r="BC1275" s="282">
        <f t="shared" si="454"/>
        <v>0</v>
      </c>
      <c r="BF1275" s="274"/>
      <c r="BG1275" s="273"/>
      <c r="BH1275" s="273"/>
      <c r="BI1275" s="282">
        <f>SUM(BI1134,BI1144,BI1153,BI1162,BI1198,BI1210,BI1240,BI1250,BI1260,BI1270,BI1220,BI1230,BI1189,BI1180,BI1171)</f>
        <v>0</v>
      </c>
      <c r="BJ1275" s="282">
        <f t="shared" ref="BJ1275:BU1276" si="455">SUM(BJ1134,BJ1144,BJ1153,BJ1162,BJ1198,BJ1210,BJ1240,BJ1250,BJ1260,BJ1270,BJ1220,BJ1230,BJ1189,BJ1180,BJ1171)</f>
        <v>0</v>
      </c>
      <c r="BK1275" s="282">
        <f t="shared" si="455"/>
        <v>0</v>
      </c>
      <c r="BL1275" s="282">
        <f t="shared" si="455"/>
        <v>0</v>
      </c>
      <c r="BM1275" s="282">
        <f t="shared" si="455"/>
        <v>0</v>
      </c>
      <c r="BN1275" s="282">
        <f t="shared" si="455"/>
        <v>0</v>
      </c>
      <c r="BO1275" s="282">
        <f t="shared" si="455"/>
        <v>0</v>
      </c>
      <c r="BP1275" s="282">
        <f t="shared" si="455"/>
        <v>0</v>
      </c>
      <c r="BQ1275" s="282">
        <f t="shared" si="455"/>
        <v>0</v>
      </c>
      <c r="BR1275" s="282">
        <f t="shared" si="455"/>
        <v>0</v>
      </c>
      <c r="BS1275" s="282">
        <f t="shared" si="455"/>
        <v>0</v>
      </c>
      <c r="BT1275" s="282">
        <f t="shared" si="455"/>
        <v>0</v>
      </c>
      <c r="BU1275" s="282">
        <f t="shared" si="455"/>
        <v>0</v>
      </c>
      <c r="BX1275" s="274"/>
      <c r="BY1275" s="273"/>
      <c r="BZ1275" s="273"/>
      <c r="CA1275" s="282">
        <f>SUM(CA1134,CA1144,CA1153,CA1162,CA1198,CA1210,CA1240,CA1250,CA1260,CA1270,CA1220,CA1230,CA1189,CA1180,CA1171)</f>
        <v>0</v>
      </c>
      <c r="CB1275" s="282">
        <f t="shared" ref="CB1275:CM1276" si="456">SUM(CB1134,CB1144,CB1153,CB1162,CB1198,CB1210,CB1240,CB1250,CB1260,CB1270,CB1220,CB1230,CB1189,CB1180,CB1171)</f>
        <v>0</v>
      </c>
      <c r="CC1275" s="282">
        <f t="shared" si="456"/>
        <v>0</v>
      </c>
      <c r="CD1275" s="282">
        <f t="shared" si="456"/>
        <v>0</v>
      </c>
      <c r="CE1275" s="282">
        <f t="shared" si="456"/>
        <v>0</v>
      </c>
      <c r="CF1275" s="282">
        <f t="shared" si="456"/>
        <v>0</v>
      </c>
      <c r="CG1275" s="282">
        <f t="shared" si="456"/>
        <v>0</v>
      </c>
      <c r="CH1275" s="282">
        <f t="shared" si="456"/>
        <v>0</v>
      </c>
      <c r="CI1275" s="282">
        <f t="shared" si="456"/>
        <v>0</v>
      </c>
      <c r="CJ1275" s="282">
        <f t="shared" si="456"/>
        <v>0</v>
      </c>
      <c r="CK1275" s="282">
        <f t="shared" si="456"/>
        <v>0</v>
      </c>
      <c r="CL1275" s="282">
        <f t="shared" si="456"/>
        <v>0</v>
      </c>
      <c r="CM1275" s="282">
        <f t="shared" si="456"/>
        <v>0</v>
      </c>
      <c r="CP1275" s="274"/>
      <c r="CQ1275" s="273"/>
      <c r="CR1275" s="273"/>
      <c r="CS1275" s="282">
        <f>SUM(CS1134,CS1144,CS1153,CS1162,CS1198,CS1210,CS1240,CS1250,CS1260,CS1270,CS1220,CS1230,CS1189,CS1180,CS1171)</f>
        <v>0</v>
      </c>
      <c r="CT1275" s="282">
        <f t="shared" ref="CT1275:DE1276" si="457">SUM(CT1134,CT1144,CT1153,CT1162,CT1198,CT1210,CT1240,CT1250,CT1260,CT1270,CT1220,CT1230,CT1189,CT1180,CT1171)</f>
        <v>0</v>
      </c>
      <c r="CU1275" s="282">
        <f t="shared" si="457"/>
        <v>0</v>
      </c>
      <c r="CV1275" s="282">
        <f t="shared" si="457"/>
        <v>0</v>
      </c>
      <c r="CW1275" s="282">
        <f t="shared" si="457"/>
        <v>0</v>
      </c>
      <c r="CX1275" s="282">
        <f t="shared" si="457"/>
        <v>0</v>
      </c>
      <c r="CY1275" s="282">
        <f t="shared" si="457"/>
        <v>0</v>
      </c>
      <c r="CZ1275" s="282">
        <f t="shared" si="457"/>
        <v>0</v>
      </c>
      <c r="DA1275" s="282">
        <f t="shared" si="457"/>
        <v>0</v>
      </c>
      <c r="DB1275" s="282">
        <f t="shared" si="457"/>
        <v>0</v>
      </c>
      <c r="DC1275" s="282">
        <f t="shared" si="457"/>
        <v>0</v>
      </c>
      <c r="DD1275" s="282">
        <f t="shared" si="457"/>
        <v>0</v>
      </c>
      <c r="DE1275" s="282">
        <f t="shared" si="457"/>
        <v>0</v>
      </c>
    </row>
    <row r="1276" spans="1:109" ht="13" hidden="1" outlineLevel="1" x14ac:dyDescent="0.3">
      <c r="A1276" s="258"/>
      <c r="B1276" s="271" t="s">
        <v>364</v>
      </c>
      <c r="C1276" s="274"/>
      <c r="D1276" s="273"/>
      <c r="E1276" s="273"/>
      <c r="F1276" s="282">
        <f>SUM(F1135,F1145,F1154,F1163,F1199,F1211,F1241,F1251,F1261,F1271,F1221,F1231,F1190,F1181,F1172)</f>
        <v>0</v>
      </c>
      <c r="G1276" s="282">
        <f t="shared" si="452"/>
        <v>0</v>
      </c>
      <c r="H1276" s="282">
        <f t="shared" si="452"/>
        <v>0</v>
      </c>
      <c r="I1276" s="282">
        <f t="shared" si="452"/>
        <v>0</v>
      </c>
      <c r="J1276" s="282">
        <f t="shared" si="452"/>
        <v>0</v>
      </c>
      <c r="K1276" s="282">
        <f t="shared" si="452"/>
        <v>0</v>
      </c>
      <c r="L1276" s="282">
        <f t="shared" si="452"/>
        <v>0</v>
      </c>
      <c r="M1276" s="282">
        <f t="shared" si="452"/>
        <v>0</v>
      </c>
      <c r="N1276" s="282">
        <f t="shared" si="452"/>
        <v>100000</v>
      </c>
      <c r="O1276" s="282">
        <f t="shared" si="452"/>
        <v>100000</v>
      </c>
      <c r="P1276" s="282">
        <f t="shared" si="452"/>
        <v>100000</v>
      </c>
      <c r="Q1276" s="282">
        <f t="shared" si="452"/>
        <v>100000</v>
      </c>
      <c r="R1276" s="260"/>
      <c r="S1276" s="282">
        <f>SUM(S1135,S1145,S1154,S1163,S1199,S1211,S1241,S1251,S1261,S1271,S1221,S1231,S1190,S1181,S1172)</f>
        <v>400000</v>
      </c>
      <c r="V1276" s="274"/>
      <c r="W1276" s="273"/>
      <c r="X1276" s="273"/>
      <c r="Y1276" s="282">
        <f>SUM(Y1135,Y1145,Y1154,Y1163,Y1199,Y1211,Y1241,Y1251,Y1261,Y1271,Y1221,Y1231,Y1190,Y1181,Y1172)</f>
        <v>147932.04999999999</v>
      </c>
      <c r="Z1276" s="282">
        <f t="shared" si="453"/>
        <v>147932.04999999999</v>
      </c>
      <c r="AA1276" s="282">
        <f t="shared" si="453"/>
        <v>147932.04999999999</v>
      </c>
      <c r="AB1276" s="282">
        <f t="shared" si="453"/>
        <v>147932.04999999999</v>
      </c>
      <c r="AC1276" s="282">
        <f t="shared" si="453"/>
        <v>147932.04999999999</v>
      </c>
      <c r="AD1276" s="282">
        <f t="shared" si="453"/>
        <v>147932.04999999999</v>
      </c>
      <c r="AE1276" s="282">
        <f t="shared" si="453"/>
        <v>47932.05</v>
      </c>
      <c r="AF1276" s="282">
        <f t="shared" si="453"/>
        <v>47932.05</v>
      </c>
      <c r="AG1276" s="282">
        <f t="shared" si="453"/>
        <v>156652.04999999999</v>
      </c>
      <c r="AH1276" s="282">
        <f t="shared" si="453"/>
        <v>247932.05</v>
      </c>
      <c r="AI1276" s="282">
        <f t="shared" si="453"/>
        <v>247932.05</v>
      </c>
      <c r="AJ1276" s="282">
        <f t="shared" si="453"/>
        <v>247932.05</v>
      </c>
      <c r="AK1276" s="282">
        <f>SUM(AK1135,AK1145,AK1154,AK1163,AK1199,AK1211,AK1241,AK1251,AK1261,AK1271,AK1221,AK1231,AK1190,AK1181,AK1172)</f>
        <v>1883904.5999999999</v>
      </c>
      <c r="AN1276" s="274"/>
      <c r="AO1276" s="273"/>
      <c r="AP1276" s="273"/>
      <c r="AQ1276" s="282">
        <f>SUM(AQ1135,AQ1145,AQ1154,AQ1163,AQ1199,AQ1211,AQ1241,AQ1251,AQ1261,AQ1271,AQ1221,AQ1231,AQ1190,AQ1181,AQ1172)</f>
        <v>124186.05</v>
      </c>
      <c r="AR1276" s="282">
        <f t="shared" si="454"/>
        <v>97932.52</v>
      </c>
      <c r="AS1276" s="282">
        <f t="shared" si="454"/>
        <v>97932.52</v>
      </c>
      <c r="AT1276" s="282">
        <f t="shared" si="454"/>
        <v>97932.52</v>
      </c>
      <c r="AU1276" s="282">
        <f t="shared" si="454"/>
        <v>97932.52</v>
      </c>
      <c r="AV1276" s="282">
        <f t="shared" si="454"/>
        <v>122932.52</v>
      </c>
      <c r="AW1276" s="282">
        <f t="shared" si="454"/>
        <v>122932.52</v>
      </c>
      <c r="AX1276" s="282">
        <f t="shared" si="454"/>
        <v>122932.52</v>
      </c>
      <c r="AY1276" s="282">
        <f t="shared" si="454"/>
        <v>122932.52</v>
      </c>
      <c r="AZ1276" s="282">
        <f t="shared" si="454"/>
        <v>97932.52</v>
      </c>
      <c r="BA1276" s="282">
        <f t="shared" si="454"/>
        <v>147932.52000000002</v>
      </c>
      <c r="BB1276" s="282">
        <f t="shared" si="454"/>
        <v>97932.52</v>
      </c>
      <c r="BC1276" s="282">
        <f t="shared" si="454"/>
        <v>1351443.77</v>
      </c>
      <c r="BF1276" s="274"/>
      <c r="BG1276" s="273"/>
      <c r="BH1276" s="273"/>
      <c r="BI1276" s="282">
        <f>SUM(BI1135,BI1145,BI1154,BI1163,BI1199,BI1211,BI1241,BI1251,BI1261,BI1271,BI1221,BI1231,BI1190,BI1181,BI1172)</f>
        <v>47932.520000000004</v>
      </c>
      <c r="BJ1276" s="282">
        <f t="shared" si="455"/>
        <v>47932.520000000004</v>
      </c>
      <c r="BK1276" s="282">
        <f t="shared" si="455"/>
        <v>47932.520000000004</v>
      </c>
      <c r="BL1276" s="282">
        <f t="shared" si="455"/>
        <v>147932.52000000002</v>
      </c>
      <c r="BM1276" s="282">
        <f t="shared" si="455"/>
        <v>147932.52000000002</v>
      </c>
      <c r="BN1276" s="282">
        <f t="shared" si="455"/>
        <v>147932.52000000002</v>
      </c>
      <c r="BO1276" s="282">
        <f t="shared" si="455"/>
        <v>147932.52000000002</v>
      </c>
      <c r="BP1276" s="282">
        <f t="shared" si="455"/>
        <v>147932.52000000002</v>
      </c>
      <c r="BQ1276" s="282">
        <f t="shared" si="455"/>
        <v>147932.52000000002</v>
      </c>
      <c r="BR1276" s="282">
        <f t="shared" si="455"/>
        <v>147932.52000000002</v>
      </c>
      <c r="BS1276" s="282">
        <f t="shared" si="455"/>
        <v>147932.52000000002</v>
      </c>
      <c r="BT1276" s="282">
        <f t="shared" si="455"/>
        <v>147932.52000000002</v>
      </c>
      <c r="BU1276" s="282">
        <f t="shared" si="455"/>
        <v>1475190.24</v>
      </c>
      <c r="BX1276" s="274"/>
      <c r="BY1276" s="273"/>
      <c r="BZ1276" s="273"/>
      <c r="CA1276" s="282">
        <f>SUM(CA1135,CA1145,CA1154,CA1163,CA1199,CA1211,CA1241,CA1251,CA1261,CA1271,CA1221,CA1231,CA1190,CA1181,CA1172)</f>
        <v>47932.520000000004</v>
      </c>
      <c r="CB1276" s="282">
        <f t="shared" si="456"/>
        <v>47932.520000000004</v>
      </c>
      <c r="CC1276" s="282">
        <f t="shared" si="456"/>
        <v>47932.520000000004</v>
      </c>
      <c r="CD1276" s="282">
        <f t="shared" si="456"/>
        <v>147932.52000000002</v>
      </c>
      <c r="CE1276" s="282">
        <f t="shared" si="456"/>
        <v>147932.52000000002</v>
      </c>
      <c r="CF1276" s="282">
        <f t="shared" si="456"/>
        <v>147932.52000000002</v>
      </c>
      <c r="CG1276" s="282">
        <f t="shared" si="456"/>
        <v>147932.52000000002</v>
      </c>
      <c r="CH1276" s="282">
        <f t="shared" si="456"/>
        <v>147932.52000000002</v>
      </c>
      <c r="CI1276" s="282">
        <f t="shared" si="456"/>
        <v>147932.52000000002</v>
      </c>
      <c r="CJ1276" s="282">
        <f t="shared" si="456"/>
        <v>147932.52000000002</v>
      </c>
      <c r="CK1276" s="282">
        <f t="shared" si="456"/>
        <v>112932.52</v>
      </c>
      <c r="CL1276" s="282">
        <f t="shared" si="456"/>
        <v>47932.520000000004</v>
      </c>
      <c r="CM1276" s="282">
        <f t="shared" si="456"/>
        <v>1340190.24</v>
      </c>
      <c r="CP1276" s="274"/>
      <c r="CQ1276" s="273"/>
      <c r="CR1276" s="273"/>
      <c r="CS1276" s="282">
        <f>SUM(CS1135,CS1145,CS1154,CS1163,CS1199,CS1211,CS1241,CS1251,CS1261,CS1271,CS1221,CS1231,CS1190,CS1181,CS1172)</f>
        <v>100000</v>
      </c>
      <c r="CT1276" s="282">
        <f t="shared" si="457"/>
        <v>0</v>
      </c>
      <c r="CU1276" s="282">
        <f t="shared" si="457"/>
        <v>0</v>
      </c>
      <c r="CV1276" s="282">
        <f t="shared" si="457"/>
        <v>100000</v>
      </c>
      <c r="CW1276" s="282">
        <f t="shared" si="457"/>
        <v>100000</v>
      </c>
      <c r="CX1276" s="282">
        <f t="shared" si="457"/>
        <v>100000</v>
      </c>
      <c r="CY1276" s="282">
        <f t="shared" si="457"/>
        <v>100000</v>
      </c>
      <c r="CZ1276" s="282">
        <f t="shared" si="457"/>
        <v>100000</v>
      </c>
      <c r="DA1276" s="282">
        <f t="shared" si="457"/>
        <v>65000</v>
      </c>
      <c r="DB1276" s="282">
        <f t="shared" si="457"/>
        <v>0</v>
      </c>
      <c r="DC1276" s="282">
        <f t="shared" si="457"/>
        <v>0</v>
      </c>
      <c r="DD1276" s="282">
        <f t="shared" si="457"/>
        <v>0</v>
      </c>
      <c r="DE1276" s="282">
        <f t="shared" si="457"/>
        <v>665000</v>
      </c>
    </row>
    <row r="1277" spans="1:109" ht="13" hidden="1" outlineLevel="1" x14ac:dyDescent="0.3">
      <c r="A1277" s="258"/>
      <c r="B1277" s="186"/>
      <c r="C1277" s="274"/>
      <c r="D1277" s="273"/>
      <c r="E1277" s="273"/>
      <c r="F1277" s="282"/>
      <c r="G1277" s="282"/>
      <c r="H1277" s="282"/>
      <c r="I1277" s="282"/>
      <c r="J1277" s="282"/>
      <c r="K1277" s="282"/>
      <c r="L1277" s="282"/>
      <c r="M1277" s="282"/>
      <c r="N1277" s="282"/>
      <c r="O1277" s="282"/>
      <c r="P1277" s="282"/>
      <c r="Q1277" s="282"/>
      <c r="R1277" s="260"/>
      <c r="S1277" s="282"/>
      <c r="V1277" s="274"/>
      <c r="W1277" s="273"/>
      <c r="X1277" s="273"/>
      <c r="Y1277" s="282"/>
      <c r="Z1277" s="282"/>
      <c r="AA1277" s="282"/>
      <c r="AB1277" s="282"/>
      <c r="AC1277" s="282"/>
      <c r="AD1277" s="282"/>
      <c r="AE1277" s="282"/>
      <c r="AF1277" s="282"/>
      <c r="AG1277" s="282"/>
      <c r="AH1277" s="282"/>
      <c r="AI1277" s="282"/>
      <c r="AJ1277" s="282"/>
      <c r="AK1277" s="282"/>
      <c r="AN1277" s="274"/>
      <c r="AO1277" s="273"/>
      <c r="AP1277" s="273"/>
      <c r="AQ1277" s="282"/>
      <c r="AR1277" s="282"/>
      <c r="AS1277" s="282"/>
      <c r="AT1277" s="282"/>
      <c r="AU1277" s="282"/>
      <c r="AV1277" s="282"/>
      <c r="AW1277" s="282"/>
      <c r="AX1277" s="282"/>
      <c r="AY1277" s="282"/>
      <c r="AZ1277" s="282"/>
      <c r="BA1277" s="282"/>
      <c r="BB1277" s="282"/>
      <c r="BC1277" s="282"/>
      <c r="BF1277" s="274"/>
      <c r="BG1277" s="273"/>
      <c r="BH1277" s="273"/>
      <c r="BI1277" s="282"/>
      <c r="BJ1277" s="282"/>
      <c r="BK1277" s="282"/>
      <c r="BL1277" s="282"/>
      <c r="BM1277" s="282"/>
      <c r="BN1277" s="282"/>
      <c r="BO1277" s="282"/>
      <c r="BP1277" s="282"/>
      <c r="BQ1277" s="282"/>
      <c r="BR1277" s="282"/>
      <c r="BS1277" s="282"/>
      <c r="BT1277" s="282"/>
      <c r="BU1277" s="282"/>
      <c r="BX1277" s="274"/>
      <c r="BY1277" s="273"/>
      <c r="BZ1277" s="273"/>
      <c r="CA1277" s="282"/>
      <c r="CB1277" s="282"/>
      <c r="CC1277" s="282"/>
      <c r="CD1277" s="282"/>
      <c r="CE1277" s="282"/>
      <c r="CF1277" s="282"/>
      <c r="CG1277" s="282"/>
      <c r="CH1277" s="282"/>
      <c r="CI1277" s="282"/>
      <c r="CJ1277" s="282"/>
      <c r="CK1277" s="282"/>
      <c r="CL1277" s="282"/>
      <c r="CM1277" s="282"/>
      <c r="CP1277" s="274"/>
      <c r="CQ1277" s="273"/>
      <c r="CR1277" s="273"/>
      <c r="CS1277" s="282"/>
      <c r="CT1277" s="282"/>
      <c r="CU1277" s="282"/>
      <c r="CV1277" s="282"/>
      <c r="CW1277" s="282"/>
      <c r="CX1277" s="282"/>
      <c r="CY1277" s="282"/>
      <c r="CZ1277" s="282"/>
      <c r="DA1277" s="282"/>
      <c r="DB1277" s="282"/>
      <c r="DC1277" s="282"/>
      <c r="DD1277" s="282"/>
      <c r="DE1277" s="282"/>
    </row>
    <row r="1278" spans="1:109" ht="13" hidden="1" outlineLevel="1" x14ac:dyDescent="0.3">
      <c r="A1278" s="258"/>
      <c r="B1278" s="271" t="s">
        <v>365</v>
      </c>
      <c r="C1278" s="274"/>
      <c r="D1278" s="273"/>
      <c r="E1278" s="273"/>
      <c r="F1278" s="282">
        <f>SUM(F1269,F1259,F1249,F1239,F1209,F1197,F1161,F1152,F1143,F1133,F1219,F1229,F1188,F1179,F1170)</f>
        <v>708720</v>
      </c>
      <c r="G1278" s="282">
        <f t="shared" ref="G1278:Q1278" si="458">SUM(G1269,G1259,G1249,G1239,G1209,G1197,G1161,G1152,G1143,G1133,G1219,G1229,G1188,G1179,G1170)</f>
        <v>708720</v>
      </c>
      <c r="H1278" s="282">
        <f t="shared" si="458"/>
        <v>1058720</v>
      </c>
      <c r="I1278" s="282">
        <f t="shared" si="458"/>
        <v>3138720</v>
      </c>
      <c r="J1278" s="282">
        <f t="shared" si="458"/>
        <v>3178720</v>
      </c>
      <c r="K1278" s="282">
        <f t="shared" si="458"/>
        <v>3553720</v>
      </c>
      <c r="L1278" s="282">
        <f t="shared" si="458"/>
        <v>3928720</v>
      </c>
      <c r="M1278" s="282">
        <f t="shared" si="458"/>
        <v>3928720</v>
      </c>
      <c r="N1278" s="282">
        <f t="shared" si="458"/>
        <v>4173720</v>
      </c>
      <c r="O1278" s="282">
        <f t="shared" si="458"/>
        <v>4073720</v>
      </c>
      <c r="P1278" s="282">
        <f t="shared" si="458"/>
        <v>3973720</v>
      </c>
      <c r="Q1278" s="282">
        <f t="shared" si="458"/>
        <v>6873720</v>
      </c>
      <c r="R1278" s="260"/>
      <c r="S1278" s="282">
        <f>SUM(S1269,S1259,S1249,S1239,S1209,S1197,S1161,S1152,S1143,S1133,S1219,S1229,S1188,S1179,S1170)</f>
        <v>0</v>
      </c>
      <c r="V1278" s="274"/>
      <c r="W1278" s="273"/>
      <c r="X1278" s="273"/>
      <c r="Y1278" s="282">
        <f>SUM(Y1269,Y1259,Y1249,Y1239,Y1209,Y1197,Y1161,Y1152,Y1143,Y1133,Y1219,Y1229,Y1188,Y1179,Y1170)</f>
        <v>15480698</v>
      </c>
      <c r="Z1278" s="282">
        <f t="shared" ref="Z1278:AJ1278" si="459">SUM(Z1269,Z1259,Z1249,Z1239,Z1209,Z1197,Z1161,Z1152,Z1143,Z1133,Z1219,Z1229,Z1188,Z1179,Z1170)</f>
        <v>15332765.949999999</v>
      </c>
      <c r="AA1278" s="282">
        <f t="shared" si="459"/>
        <v>15184833.899999999</v>
      </c>
      <c r="AB1278" s="282">
        <f t="shared" si="459"/>
        <v>15036901.849999998</v>
      </c>
      <c r="AC1278" s="282">
        <f t="shared" si="459"/>
        <v>14888969.799999997</v>
      </c>
      <c r="AD1278" s="282">
        <f t="shared" si="459"/>
        <v>14741037.749999996</v>
      </c>
      <c r="AE1278" s="282">
        <f t="shared" si="459"/>
        <v>14593105.699999996</v>
      </c>
      <c r="AF1278" s="282">
        <f t="shared" si="459"/>
        <v>14545173.649999995</v>
      </c>
      <c r="AG1278" s="282">
        <f t="shared" si="459"/>
        <v>14497241.599999994</v>
      </c>
      <c r="AH1278" s="282">
        <f t="shared" si="459"/>
        <v>14340589.549999993</v>
      </c>
      <c r="AI1278" s="282">
        <f t="shared" si="459"/>
        <v>14092657.499999993</v>
      </c>
      <c r="AJ1278" s="282">
        <f t="shared" si="459"/>
        <v>13844725.449999992</v>
      </c>
      <c r="AK1278" s="282">
        <f>SUM(AK1269,AK1259,AK1249,AK1239,AK1209,AK1197,AK1161,AK1152,AK1143,AK1133,AK1219,AK1229,AK1188,AK1179,AK1170)</f>
        <v>0</v>
      </c>
      <c r="AN1278" s="274"/>
      <c r="AO1278" s="273"/>
      <c r="AP1278" s="273"/>
      <c r="AQ1278" s="282">
        <f>SUM(AQ1269,AQ1259,AQ1249,AQ1239,AQ1209,AQ1197,AQ1161,AQ1152,AQ1143,AQ1133,AQ1219,AQ1229,AQ1188,AQ1179,AQ1170)</f>
        <v>13596793.399999991</v>
      </c>
      <c r="AR1278" s="282">
        <f t="shared" ref="AR1278:BC1278" si="460">SUM(AR1269,AR1259,AR1249,AR1239,AR1209,AR1197,AR1161,AR1152,AR1143,AR1133,AR1219,AR1229,AR1188,AR1179,AR1170)</f>
        <v>13472607.34999999</v>
      </c>
      <c r="AS1278" s="282">
        <f t="shared" si="460"/>
        <v>13374674.829999991</v>
      </c>
      <c r="AT1278" s="282">
        <f t="shared" si="460"/>
        <v>13276742.309999991</v>
      </c>
      <c r="AU1278" s="282">
        <f t="shared" si="460"/>
        <v>13178809.78999999</v>
      </c>
      <c r="AV1278" s="282">
        <f t="shared" si="460"/>
        <v>13080877.26999999</v>
      </c>
      <c r="AW1278" s="282">
        <f t="shared" si="460"/>
        <v>12957944.749999991</v>
      </c>
      <c r="AX1278" s="282">
        <f t="shared" si="460"/>
        <v>12835012.229999989</v>
      </c>
      <c r="AY1278" s="282">
        <f t="shared" si="460"/>
        <v>12712079.70999999</v>
      </c>
      <c r="AZ1278" s="282">
        <f t="shared" si="460"/>
        <v>12589147.18999999</v>
      </c>
      <c r="BA1278" s="282">
        <f t="shared" si="460"/>
        <v>12491214.669999991</v>
      </c>
      <c r="BB1278" s="282">
        <f t="shared" si="460"/>
        <v>12343282.149999991</v>
      </c>
      <c r="BC1278" s="282">
        <f t="shared" si="460"/>
        <v>0</v>
      </c>
      <c r="BF1278" s="274"/>
      <c r="BG1278" s="273"/>
      <c r="BH1278" s="273"/>
      <c r="BI1278" s="282">
        <f>SUM(BI1269,BI1259,BI1249,BI1239,BI1209,BI1197,BI1161,BI1152,BI1143,BI1133,BI1219,BI1229,BI1188,BI1179,BI1170)</f>
        <v>12245349.62999999</v>
      </c>
      <c r="BJ1278" s="282">
        <f t="shared" ref="BJ1278:BU1278" si="461">SUM(BJ1269,BJ1259,BJ1249,BJ1239,BJ1209,BJ1197,BJ1161,BJ1152,BJ1143,BJ1133,BJ1219,BJ1229,BJ1188,BJ1179,BJ1170)</f>
        <v>12197417.10999999</v>
      </c>
      <c r="BK1278" s="282">
        <f t="shared" si="461"/>
        <v>12149484.589999991</v>
      </c>
      <c r="BL1278" s="282">
        <f t="shared" si="461"/>
        <v>12101552.069999989</v>
      </c>
      <c r="BM1278" s="282">
        <f t="shared" si="461"/>
        <v>11953619.54999999</v>
      </c>
      <c r="BN1278" s="282">
        <f t="shared" si="461"/>
        <v>11805687.02999999</v>
      </c>
      <c r="BO1278" s="282">
        <f t="shared" si="461"/>
        <v>11657754.50999999</v>
      </c>
      <c r="BP1278" s="282">
        <f t="shared" si="461"/>
        <v>11509821.989999991</v>
      </c>
      <c r="BQ1278" s="282">
        <f t="shared" si="461"/>
        <v>11361889.469999989</v>
      </c>
      <c r="BR1278" s="282">
        <f t="shared" si="461"/>
        <v>11213956.94999999</v>
      </c>
      <c r="BS1278" s="282">
        <f t="shared" si="461"/>
        <v>11066024.42999999</v>
      </c>
      <c r="BT1278" s="282">
        <f t="shared" si="461"/>
        <v>10918091.909999989</v>
      </c>
      <c r="BU1278" s="282">
        <f t="shared" si="461"/>
        <v>0</v>
      </c>
      <c r="BX1278" s="274"/>
      <c r="BY1278" s="273"/>
      <c r="BZ1278" s="273"/>
      <c r="CA1278" s="282">
        <f>SUM(CA1269,CA1259,CA1249,CA1239,CA1209,CA1197,CA1161,CA1152,CA1143,CA1133,CA1219,CA1229,CA1188,CA1179,CA1170)</f>
        <v>10770159.389999989</v>
      </c>
      <c r="CB1278" s="282">
        <f t="shared" ref="CB1278:CM1278" si="462">SUM(CB1269,CB1259,CB1249,CB1239,CB1209,CB1197,CB1161,CB1152,CB1143,CB1133,CB1219,CB1229,CB1188,CB1179,CB1170)</f>
        <v>10722226.86999999</v>
      </c>
      <c r="CC1278" s="282">
        <f t="shared" si="462"/>
        <v>10674294.34999999</v>
      </c>
      <c r="CD1278" s="282">
        <f t="shared" si="462"/>
        <v>10626361.829999991</v>
      </c>
      <c r="CE1278" s="282">
        <f t="shared" si="462"/>
        <v>10478429.309999989</v>
      </c>
      <c r="CF1278" s="282">
        <f t="shared" si="462"/>
        <v>10330496.78999999</v>
      </c>
      <c r="CG1278" s="282">
        <f t="shared" si="462"/>
        <v>10182564.26999999</v>
      </c>
      <c r="CH1278" s="282">
        <f t="shared" si="462"/>
        <v>10034631.749999991</v>
      </c>
      <c r="CI1278" s="282">
        <f t="shared" si="462"/>
        <v>9886699.2299999911</v>
      </c>
      <c r="CJ1278" s="282">
        <f t="shared" si="462"/>
        <v>9738766.7099999916</v>
      </c>
      <c r="CK1278" s="282">
        <f t="shared" si="462"/>
        <v>9590834.189999992</v>
      </c>
      <c r="CL1278" s="282">
        <f t="shared" si="462"/>
        <v>9477901.6699999906</v>
      </c>
      <c r="CM1278" s="282">
        <f t="shared" si="462"/>
        <v>0</v>
      </c>
      <c r="CP1278" s="274"/>
      <c r="CQ1278" s="273"/>
      <c r="CR1278" s="273"/>
      <c r="CS1278" s="282">
        <f>SUM(CS1269,CS1259,CS1249,CS1239,CS1209,CS1197,CS1161,CS1152,CS1143,CS1133,CS1219,CS1229,CS1188,CS1179,CS1170)</f>
        <v>9429969.1499999911</v>
      </c>
      <c r="CT1278" s="282">
        <f t="shared" ref="CT1278:DE1278" si="463">SUM(CT1269,CT1259,CT1249,CT1239,CT1209,CT1197,CT1161,CT1152,CT1143,CT1133,CT1219,CT1229,CT1188,CT1179,CT1170)</f>
        <v>9329969.1499999911</v>
      </c>
      <c r="CU1278" s="282">
        <f t="shared" si="463"/>
        <v>9329969.1499999911</v>
      </c>
      <c r="CV1278" s="282">
        <f t="shared" si="463"/>
        <v>9329969.1499999911</v>
      </c>
      <c r="CW1278" s="282">
        <f t="shared" si="463"/>
        <v>9229969.1499999911</v>
      </c>
      <c r="CX1278" s="282">
        <f t="shared" si="463"/>
        <v>9129969.1499999911</v>
      </c>
      <c r="CY1278" s="282">
        <f t="shared" si="463"/>
        <v>9029969.1499999911</v>
      </c>
      <c r="CZ1278" s="282">
        <f t="shared" si="463"/>
        <v>8929969.1499999911</v>
      </c>
      <c r="DA1278" s="282">
        <f t="shared" si="463"/>
        <v>8829969.1499999911</v>
      </c>
      <c r="DB1278" s="282">
        <f t="shared" si="463"/>
        <v>8764969.1499999911</v>
      </c>
      <c r="DC1278" s="282">
        <f t="shared" si="463"/>
        <v>8764969.1499999911</v>
      </c>
      <c r="DD1278" s="282">
        <f t="shared" si="463"/>
        <v>8764969.1499999911</v>
      </c>
      <c r="DE1278" s="282">
        <f t="shared" si="463"/>
        <v>0</v>
      </c>
    </row>
    <row r="1279" spans="1:109" ht="13" hidden="1" outlineLevel="1" x14ac:dyDescent="0.3">
      <c r="A1279" s="258"/>
      <c r="B1279" s="271" t="s">
        <v>366</v>
      </c>
      <c r="C1279" s="274"/>
      <c r="D1279" s="273"/>
      <c r="E1279" s="273"/>
      <c r="F1279" s="282"/>
      <c r="G1279" s="282"/>
      <c r="H1279" s="282"/>
      <c r="I1279" s="282"/>
      <c r="J1279" s="282"/>
      <c r="K1279" s="282"/>
      <c r="L1279" s="282"/>
      <c r="M1279" s="282"/>
      <c r="N1279" s="282"/>
      <c r="O1279" s="282"/>
      <c r="P1279" s="282"/>
      <c r="Q1279" s="282"/>
      <c r="R1279" s="260"/>
      <c r="S1279" s="240"/>
      <c r="V1279" s="274"/>
      <c r="W1279" s="273"/>
      <c r="X1279" s="273"/>
      <c r="Y1279" s="282"/>
      <c r="Z1279" s="282"/>
      <c r="AA1279" s="282"/>
      <c r="AB1279" s="282"/>
      <c r="AC1279" s="282"/>
      <c r="AD1279" s="282"/>
      <c r="AE1279" s="282"/>
      <c r="AF1279" s="282"/>
      <c r="AG1279" s="282"/>
      <c r="AH1279" s="282"/>
      <c r="AI1279" s="282"/>
      <c r="AJ1279" s="282"/>
      <c r="AN1279" s="274"/>
      <c r="AO1279" s="273"/>
      <c r="AP1279" s="273"/>
      <c r="AQ1279" s="282"/>
      <c r="AR1279" s="282"/>
      <c r="AS1279" s="282"/>
      <c r="AT1279" s="282"/>
      <c r="AU1279" s="282"/>
      <c r="AV1279" s="282"/>
      <c r="AW1279" s="282"/>
      <c r="AX1279" s="282"/>
      <c r="AY1279" s="282"/>
      <c r="AZ1279" s="282"/>
      <c r="BA1279" s="282"/>
      <c r="BB1279" s="282"/>
      <c r="BF1279" s="274"/>
      <c r="BG1279" s="273"/>
      <c r="BH1279" s="273"/>
      <c r="BI1279" s="282"/>
      <c r="BJ1279" s="282"/>
      <c r="BK1279" s="282"/>
      <c r="BL1279" s="282"/>
      <c r="BM1279" s="282"/>
      <c r="BN1279" s="282"/>
      <c r="BO1279" s="282"/>
      <c r="BP1279" s="282"/>
      <c r="BQ1279" s="282"/>
      <c r="BR1279" s="282"/>
      <c r="BS1279" s="282"/>
      <c r="BT1279" s="282"/>
      <c r="BX1279" s="274"/>
      <c r="BY1279" s="273"/>
      <c r="BZ1279" s="273"/>
      <c r="CA1279" s="282"/>
      <c r="CB1279" s="282"/>
      <c r="CC1279" s="282"/>
      <c r="CD1279" s="282"/>
      <c r="CE1279" s="282"/>
      <c r="CF1279" s="282"/>
      <c r="CG1279" s="282"/>
      <c r="CH1279" s="282"/>
      <c r="CI1279" s="282"/>
      <c r="CJ1279" s="282"/>
      <c r="CK1279" s="282"/>
      <c r="CL1279" s="282"/>
      <c r="CP1279" s="274"/>
      <c r="CQ1279" s="273"/>
      <c r="CR1279" s="273"/>
      <c r="CS1279" s="282"/>
      <c r="CT1279" s="282"/>
      <c r="CU1279" s="282"/>
      <c r="CV1279" s="282"/>
      <c r="CW1279" s="282"/>
      <c r="CX1279" s="282"/>
      <c r="CY1279" s="282"/>
      <c r="CZ1279" s="282"/>
      <c r="DA1279" s="282"/>
      <c r="DB1279" s="282"/>
      <c r="DC1279" s="282"/>
      <c r="DD1279" s="282"/>
    </row>
    <row r="1280" spans="1:109" ht="13" collapsed="1" x14ac:dyDescent="0.3">
      <c r="A1280" s="258"/>
      <c r="B1280" s="291"/>
      <c r="C1280" s="274"/>
      <c r="D1280" s="273"/>
      <c r="E1280" s="273"/>
      <c r="F1280" s="282"/>
      <c r="G1280" s="282"/>
      <c r="H1280" s="282"/>
      <c r="I1280" s="282"/>
      <c r="J1280" s="282"/>
      <c r="K1280" s="282"/>
      <c r="L1280" s="282"/>
      <c r="M1280" s="282"/>
      <c r="N1280" s="282"/>
      <c r="O1280" s="282"/>
      <c r="P1280" s="282"/>
      <c r="Q1280" s="282"/>
      <c r="R1280" s="260"/>
      <c r="S1280" s="240"/>
      <c r="V1280" s="274"/>
      <c r="W1280" s="273"/>
      <c r="X1280" s="273"/>
      <c r="Y1280" s="282"/>
      <c r="Z1280" s="282"/>
      <c r="AA1280" s="282"/>
      <c r="AB1280" s="282"/>
      <c r="AC1280" s="282"/>
      <c r="AD1280" s="282"/>
      <c r="AE1280" s="282"/>
      <c r="AF1280" s="282"/>
      <c r="AG1280" s="282"/>
      <c r="AH1280" s="282"/>
      <c r="AI1280" s="282"/>
      <c r="AJ1280" s="282"/>
      <c r="AN1280" s="274"/>
      <c r="AO1280" s="273"/>
      <c r="AP1280" s="273"/>
      <c r="AQ1280" s="282"/>
      <c r="AR1280" s="282"/>
      <c r="AS1280" s="282"/>
      <c r="AT1280" s="282"/>
      <c r="AU1280" s="282"/>
      <c r="AV1280" s="282"/>
      <c r="AW1280" s="282"/>
      <c r="AX1280" s="282"/>
      <c r="AY1280" s="282"/>
      <c r="AZ1280" s="282"/>
      <c r="BA1280" s="282"/>
      <c r="BB1280" s="282"/>
      <c r="BF1280" s="274"/>
      <c r="BG1280" s="273"/>
      <c r="BH1280" s="273"/>
      <c r="BI1280" s="282"/>
      <c r="BJ1280" s="282"/>
      <c r="BK1280" s="282"/>
      <c r="BL1280" s="282"/>
      <c r="BM1280" s="282"/>
      <c r="BN1280" s="282"/>
      <c r="BO1280" s="282"/>
      <c r="BP1280" s="282"/>
      <c r="BQ1280" s="282"/>
      <c r="BR1280" s="282"/>
      <c r="BS1280" s="282"/>
      <c r="BT1280" s="282"/>
      <c r="BX1280" s="274"/>
      <c r="BY1280" s="273"/>
      <c r="BZ1280" s="273"/>
      <c r="CA1280" s="282"/>
      <c r="CB1280" s="282"/>
      <c r="CC1280" s="282"/>
      <c r="CD1280" s="282"/>
      <c r="CE1280" s="282"/>
      <c r="CF1280" s="282"/>
      <c r="CG1280" s="282"/>
      <c r="CH1280" s="282"/>
      <c r="CI1280" s="282"/>
      <c r="CJ1280" s="282"/>
      <c r="CK1280" s="282"/>
      <c r="CL1280" s="282"/>
      <c r="CP1280" s="274"/>
      <c r="CQ1280" s="273"/>
      <c r="CR1280" s="273"/>
      <c r="CS1280" s="282"/>
      <c r="CT1280" s="282"/>
      <c r="CU1280" s="282"/>
      <c r="CV1280" s="282"/>
      <c r="CW1280" s="282"/>
      <c r="CX1280" s="282"/>
      <c r="CY1280" s="282"/>
      <c r="CZ1280" s="282"/>
      <c r="DA1280" s="282"/>
      <c r="DB1280" s="282"/>
      <c r="DC1280" s="282"/>
      <c r="DD1280" s="282"/>
    </row>
    <row r="1281" spans="1:110" x14ac:dyDescent="0.25">
      <c r="A1281" s="205" t="s">
        <v>367</v>
      </c>
      <c r="B1281" s="168"/>
      <c r="C1281" s="295"/>
      <c r="D1281" s="168"/>
      <c r="E1281" s="168"/>
      <c r="F1281" s="168"/>
      <c r="G1281" s="168"/>
      <c r="H1281" s="168"/>
      <c r="I1281" s="168"/>
      <c r="J1281" s="168"/>
      <c r="K1281" s="168"/>
      <c r="L1281" s="168"/>
      <c r="M1281" s="168"/>
      <c r="N1281" s="168"/>
      <c r="O1281" s="168"/>
      <c r="P1281" s="168"/>
      <c r="Q1281" s="168"/>
      <c r="R1281" s="168"/>
      <c r="S1281" s="168"/>
      <c r="T1281" s="168"/>
      <c r="U1281" s="168"/>
      <c r="V1281" s="295"/>
      <c r="W1281" s="168"/>
      <c r="X1281" s="168"/>
      <c r="Y1281" s="168"/>
      <c r="Z1281" s="168"/>
      <c r="AA1281" s="168"/>
      <c r="AB1281" s="168"/>
      <c r="AC1281" s="168"/>
      <c r="AD1281" s="168"/>
      <c r="AE1281" s="168"/>
      <c r="AF1281" s="168"/>
      <c r="AG1281" s="168"/>
      <c r="AH1281" s="168"/>
      <c r="AI1281" s="168"/>
      <c r="AJ1281" s="168"/>
      <c r="AK1281" s="168"/>
      <c r="AL1281" s="168"/>
      <c r="AM1281" s="168"/>
      <c r="AN1281" s="295"/>
      <c r="AO1281" s="168"/>
      <c r="AP1281" s="168"/>
      <c r="AQ1281" s="168"/>
      <c r="AR1281" s="168"/>
      <c r="AS1281" s="168"/>
      <c r="AT1281" s="168"/>
      <c r="AU1281" s="168"/>
      <c r="AV1281" s="168"/>
      <c r="AW1281" s="168"/>
      <c r="AX1281" s="168"/>
      <c r="AY1281" s="168"/>
      <c r="AZ1281" s="168"/>
      <c r="BA1281" s="168"/>
      <c r="BB1281" s="168"/>
      <c r="BC1281" s="168"/>
      <c r="BD1281" s="168"/>
      <c r="BE1281" s="168"/>
      <c r="BF1281" s="295"/>
      <c r="BG1281" s="168"/>
      <c r="BH1281" s="168"/>
      <c r="BI1281" s="168"/>
      <c r="BJ1281" s="168"/>
      <c r="BK1281" s="168"/>
      <c r="BL1281" s="168"/>
      <c r="BM1281" s="168"/>
      <c r="BN1281" s="168"/>
      <c r="BO1281" s="168"/>
      <c r="BP1281" s="168"/>
      <c r="BQ1281" s="168"/>
      <c r="BR1281" s="168"/>
      <c r="BS1281" s="168"/>
      <c r="BT1281" s="168"/>
      <c r="BU1281" s="168"/>
      <c r="BV1281" s="168"/>
      <c r="BW1281" s="168"/>
      <c r="BX1281" s="295"/>
      <c r="BY1281" s="168"/>
      <c r="BZ1281" s="168"/>
      <c r="CA1281" s="168"/>
      <c r="CB1281" s="168"/>
      <c r="CC1281" s="168"/>
      <c r="CD1281" s="168"/>
      <c r="CE1281" s="168"/>
      <c r="CF1281" s="168"/>
      <c r="CG1281" s="168"/>
      <c r="CH1281" s="168"/>
      <c r="CI1281" s="168"/>
      <c r="CJ1281" s="168"/>
      <c r="CK1281" s="168"/>
      <c r="CL1281" s="168"/>
      <c r="CM1281" s="168"/>
      <c r="CN1281" s="168"/>
      <c r="CO1281" s="168"/>
      <c r="CP1281" s="295"/>
      <c r="CQ1281" s="168"/>
      <c r="CR1281" s="168"/>
      <c r="CS1281" s="168"/>
      <c r="CT1281" s="168"/>
      <c r="CU1281" s="168"/>
      <c r="CV1281" s="168"/>
      <c r="CW1281" s="168"/>
      <c r="CX1281" s="168"/>
      <c r="CY1281" s="168"/>
      <c r="CZ1281" s="168"/>
      <c r="DA1281" s="168"/>
      <c r="DB1281" s="168"/>
      <c r="DC1281" s="168"/>
      <c r="DD1281" s="168"/>
      <c r="DE1281" s="168"/>
      <c r="DF1281" s="168"/>
    </row>
    <row r="1282" spans="1:110" outlineLevel="1" x14ac:dyDescent="0.25">
      <c r="C1282" s="296"/>
      <c r="V1282" s="296"/>
      <c r="AN1282" s="296"/>
      <c r="AQ1282" s="65"/>
      <c r="BF1282" s="296"/>
      <c r="BX1282" s="296"/>
      <c r="CP1282" s="296"/>
    </row>
    <row r="1283" spans="1:110" ht="13" outlineLevel="1" x14ac:dyDescent="0.3">
      <c r="B1283" s="310" t="s">
        <v>368</v>
      </c>
      <c r="C1283" s="297"/>
      <c r="D1283" s="186"/>
      <c r="E1283" s="186"/>
      <c r="V1283" s="297"/>
      <c r="W1283" s="186"/>
      <c r="X1283" s="186"/>
      <c r="AN1283" s="297"/>
      <c r="AO1283" s="186"/>
      <c r="AP1283" s="186"/>
      <c r="AQ1283" s="65"/>
      <c r="BF1283" s="297"/>
      <c r="BG1283" s="186"/>
      <c r="BH1283" s="186"/>
      <c r="BX1283" s="297"/>
      <c r="BY1283" s="186"/>
      <c r="BZ1283" s="186"/>
      <c r="CP1283" s="297"/>
      <c r="CQ1283" s="186"/>
      <c r="CR1283" s="186"/>
    </row>
    <row r="1284" spans="1:110" outlineLevel="2" x14ac:dyDescent="0.25">
      <c r="B1284" s="153" t="s">
        <v>346</v>
      </c>
      <c r="C1284" s="272">
        <v>75000</v>
      </c>
      <c r="D1284" s="298"/>
      <c r="E1284" s="298"/>
      <c r="V1284" s="299">
        <f>Y1292</f>
        <v>50000</v>
      </c>
      <c r="W1284" s="298"/>
      <c r="X1284" s="298"/>
      <c r="AN1284" s="299">
        <f>AQ1292</f>
        <v>25000.000000000007</v>
      </c>
      <c r="AO1284" s="298"/>
      <c r="AP1284" s="298"/>
      <c r="AQ1284" s="65"/>
      <c r="BF1284" s="299">
        <f>BI1292</f>
        <v>0</v>
      </c>
      <c r="BG1284" s="298"/>
      <c r="BH1284" s="298"/>
      <c r="BX1284" s="299">
        <f>CA1292</f>
        <v>0</v>
      </c>
      <c r="BY1284" s="298"/>
      <c r="BZ1284" s="298"/>
      <c r="CP1284" s="299">
        <f>CS1292</f>
        <v>0</v>
      </c>
      <c r="CQ1284" s="298"/>
      <c r="CR1284" s="298"/>
    </row>
    <row r="1285" spans="1:110" outlineLevel="2" x14ac:dyDescent="0.25">
      <c r="B1285" s="300" t="s">
        <v>347</v>
      </c>
      <c r="C1285" s="272">
        <v>2</v>
      </c>
      <c r="D1285" s="298"/>
      <c r="E1285" s="298"/>
      <c r="V1285" s="299">
        <f>C1285-1</f>
        <v>1</v>
      </c>
      <c r="W1285" s="298"/>
      <c r="X1285" s="298"/>
      <c r="AN1285" s="299">
        <f>V1285-1</f>
        <v>0</v>
      </c>
      <c r="AO1285" s="298"/>
      <c r="AP1285" s="298"/>
      <c r="AQ1285" s="65"/>
      <c r="BF1285" s="299">
        <f>AN1285-1</f>
        <v>-1</v>
      </c>
      <c r="BG1285" s="298"/>
      <c r="BH1285" s="298"/>
      <c r="BX1285" s="299">
        <f>BF1285-1</f>
        <v>-2</v>
      </c>
      <c r="BY1285" s="298"/>
      <c r="BZ1285" s="298"/>
      <c r="CP1285" s="299">
        <f>BX1285-1</f>
        <v>-3</v>
      </c>
      <c r="CQ1285" s="298"/>
      <c r="CR1285" s="298"/>
    </row>
    <row r="1286" spans="1:110" outlineLevel="2" x14ac:dyDescent="0.25">
      <c r="B1286" s="300" t="s">
        <v>369</v>
      </c>
      <c r="C1286" s="274">
        <v>25000</v>
      </c>
      <c r="D1286" s="238"/>
      <c r="E1286" s="238"/>
      <c r="V1286" s="274">
        <f>IF(V1285&gt;0,V1284/V1285,0)</f>
        <v>50000</v>
      </c>
      <c r="W1286" s="238"/>
      <c r="X1286" s="238"/>
      <c r="AN1286" s="274">
        <f>IF(AN1285&gt;0,AN1284/AN1285,0)</f>
        <v>0</v>
      </c>
      <c r="AO1286" s="238"/>
      <c r="AP1286" s="238"/>
      <c r="AQ1286" s="65"/>
      <c r="BF1286" s="274">
        <f>IF(BF1285&gt;0,BF1284/BF1285,0)</f>
        <v>0</v>
      </c>
      <c r="BG1286" s="238"/>
      <c r="BH1286" s="238"/>
      <c r="BX1286" s="274">
        <f>IF(BX1285&gt;0,BX1284/BX1285,0)</f>
        <v>0</v>
      </c>
      <c r="BY1286" s="238"/>
      <c r="BZ1286" s="238"/>
      <c r="CP1286" s="274">
        <f>IF(CP1285&gt;0,CP1284/CP1285,0)</f>
        <v>0</v>
      </c>
      <c r="CQ1286" s="238"/>
      <c r="CR1286" s="238"/>
    </row>
    <row r="1287" spans="1:110" outlineLevel="2" x14ac:dyDescent="0.25">
      <c r="B1287" s="300" t="s">
        <v>349</v>
      </c>
      <c r="C1287" s="301">
        <v>3.3999999999999998E-3</v>
      </c>
      <c r="D1287" s="302"/>
      <c r="E1287" s="302"/>
      <c r="V1287" s="277">
        <f>C1287</f>
        <v>3.3999999999999998E-3</v>
      </c>
      <c r="W1287" s="302"/>
      <c r="X1287" s="302"/>
      <c r="AN1287" s="277">
        <f>+V1287</f>
        <v>3.3999999999999998E-3</v>
      </c>
      <c r="AO1287" s="302"/>
      <c r="AP1287" s="302"/>
      <c r="AQ1287" s="65"/>
      <c r="BF1287" s="277">
        <v>0</v>
      </c>
      <c r="BG1287" s="302"/>
      <c r="BH1287" s="302"/>
      <c r="BX1287" s="277">
        <v>0</v>
      </c>
      <c r="BY1287" s="302"/>
      <c r="BZ1287" s="302"/>
      <c r="CP1287" s="277">
        <v>0</v>
      </c>
      <c r="CQ1287" s="302"/>
      <c r="CR1287" s="302"/>
    </row>
    <row r="1288" spans="1:110" outlineLevel="2" x14ac:dyDescent="0.25">
      <c r="B1288" s="300" t="s">
        <v>370</v>
      </c>
      <c r="C1288" s="272">
        <v>141</v>
      </c>
      <c r="D1288" s="238"/>
      <c r="E1288" s="238"/>
      <c r="V1288" s="303">
        <f>C1289</f>
        <v>58</v>
      </c>
      <c r="W1288" s="238"/>
      <c r="X1288" s="238"/>
      <c r="AN1288" s="303">
        <f>+V1288</f>
        <v>58</v>
      </c>
      <c r="AO1288" s="238"/>
      <c r="AP1288" s="238"/>
      <c r="AQ1288" s="65"/>
      <c r="BF1288" s="303">
        <f>AN1289</f>
        <v>0</v>
      </c>
      <c r="BG1288" s="238"/>
      <c r="BH1288" s="238"/>
      <c r="BX1288" s="303">
        <f>BF1289</f>
        <v>0</v>
      </c>
      <c r="BY1288" s="238"/>
      <c r="BZ1288" s="238"/>
      <c r="CP1288" s="303">
        <f>BX1289</f>
        <v>0</v>
      </c>
      <c r="CQ1288" s="238"/>
      <c r="CR1288" s="238"/>
    </row>
    <row r="1289" spans="1:110" outlineLevel="2" x14ac:dyDescent="0.25">
      <c r="B1289" s="300" t="s">
        <v>371</v>
      </c>
      <c r="C1289" s="272">
        <v>58</v>
      </c>
      <c r="D1289" s="238"/>
      <c r="E1289" s="238"/>
      <c r="V1289" s="303">
        <f>C1290</f>
        <v>0</v>
      </c>
      <c r="W1289" s="238"/>
      <c r="X1289" s="238"/>
      <c r="AN1289" s="303">
        <f>V1290</f>
        <v>0</v>
      </c>
      <c r="AO1289" s="238"/>
      <c r="AP1289" s="238"/>
      <c r="AQ1289" s="65"/>
      <c r="BF1289" s="303">
        <f>AN1290</f>
        <v>0</v>
      </c>
      <c r="BG1289" s="238"/>
      <c r="BH1289" s="238"/>
      <c r="BX1289" s="303">
        <f>BF1290</f>
        <v>0</v>
      </c>
      <c r="BY1289" s="238"/>
      <c r="BZ1289" s="238"/>
      <c r="CP1289" s="303">
        <f>BX1290</f>
        <v>0</v>
      </c>
      <c r="CQ1289" s="238"/>
      <c r="CR1289" s="238"/>
    </row>
    <row r="1290" spans="1:110" outlineLevel="2" x14ac:dyDescent="0.25">
      <c r="B1290" s="300" t="s">
        <v>372</v>
      </c>
      <c r="C1290" s="272">
        <v>0</v>
      </c>
      <c r="D1290" s="238"/>
      <c r="E1290" s="238"/>
      <c r="V1290" s="304">
        <v>0</v>
      </c>
      <c r="W1290" s="238"/>
      <c r="X1290" s="238"/>
      <c r="AN1290" s="304">
        <v>0</v>
      </c>
      <c r="AO1290" s="238"/>
      <c r="AP1290" s="238"/>
      <c r="AQ1290" s="65"/>
      <c r="BF1290" s="304">
        <v>0</v>
      </c>
      <c r="BG1290" s="238"/>
      <c r="BH1290" s="238"/>
      <c r="BX1290" s="304">
        <v>0</v>
      </c>
      <c r="BY1290" s="238"/>
      <c r="BZ1290" s="238"/>
      <c r="CP1290" s="304">
        <v>0</v>
      </c>
      <c r="CQ1290" s="238"/>
      <c r="CR1290" s="238"/>
    </row>
    <row r="1291" spans="1:110" outlineLevel="2" x14ac:dyDescent="0.25">
      <c r="C1291" s="296"/>
      <c r="V1291" s="296"/>
      <c r="AN1291" s="296"/>
      <c r="AQ1291" s="65"/>
      <c r="BF1291" s="296"/>
      <c r="BX1291" s="296"/>
      <c r="CP1291" s="296"/>
    </row>
    <row r="1292" spans="1:110" ht="13" outlineLevel="2" x14ac:dyDescent="0.3">
      <c r="B1292" s="275"/>
      <c r="C1292" s="296"/>
      <c r="D1292" s="186"/>
      <c r="E1292" s="153" t="s">
        <v>350</v>
      </c>
      <c r="F1292" s="278">
        <f>C1284</f>
        <v>75000</v>
      </c>
      <c r="G1292" s="260">
        <f>F1292+F1293-F1294</f>
        <v>75000</v>
      </c>
      <c r="H1292" s="260">
        <f t="shared" ref="H1292:Q1292" si="464">G1292+G1293-G1294</f>
        <v>75000</v>
      </c>
      <c r="I1292" s="260">
        <f t="shared" si="464"/>
        <v>70833.333333333328</v>
      </c>
      <c r="J1292" s="260">
        <f t="shared" si="464"/>
        <v>66666.666666666657</v>
      </c>
      <c r="K1292" s="260">
        <f t="shared" si="464"/>
        <v>62499.999999999993</v>
      </c>
      <c r="L1292" s="260">
        <f t="shared" si="464"/>
        <v>58333.333333333328</v>
      </c>
      <c r="M1292" s="260">
        <f t="shared" si="464"/>
        <v>54166.666666666664</v>
      </c>
      <c r="N1292" s="260">
        <f t="shared" si="464"/>
        <v>50000</v>
      </c>
      <c r="O1292" s="260">
        <f t="shared" si="464"/>
        <v>50000</v>
      </c>
      <c r="P1292" s="260">
        <f t="shared" si="464"/>
        <v>50000</v>
      </c>
      <c r="Q1292" s="260">
        <f t="shared" si="464"/>
        <v>50000</v>
      </c>
      <c r="R1292" s="260"/>
      <c r="S1292" s="240"/>
      <c r="V1292" s="274"/>
      <c r="W1292" s="273"/>
      <c r="X1292" s="273"/>
      <c r="Y1292" s="278">
        <f>Q1292+Q1293-Q1294</f>
        <v>50000</v>
      </c>
      <c r="Z1292" s="260">
        <f>Y1292+Y1293-Y1294</f>
        <v>50000</v>
      </c>
      <c r="AA1292" s="260">
        <f t="shared" ref="AA1292:AJ1292" si="465">Z1292+Z1293-Z1294</f>
        <v>50000</v>
      </c>
      <c r="AB1292" s="260">
        <f t="shared" si="465"/>
        <v>45833.333333333336</v>
      </c>
      <c r="AC1292" s="260">
        <f t="shared" si="465"/>
        <v>41666.666666666672</v>
      </c>
      <c r="AD1292" s="260">
        <f t="shared" si="465"/>
        <v>37500.000000000007</v>
      </c>
      <c r="AE1292" s="260">
        <f t="shared" si="465"/>
        <v>33333.333333333343</v>
      </c>
      <c r="AF1292" s="260">
        <f t="shared" si="465"/>
        <v>29166.666666666675</v>
      </c>
      <c r="AG1292" s="260">
        <f t="shared" si="465"/>
        <v>25000.000000000007</v>
      </c>
      <c r="AH1292" s="260">
        <f t="shared" si="465"/>
        <v>25000.000000000007</v>
      </c>
      <c r="AI1292" s="260">
        <f t="shared" si="465"/>
        <v>25000.000000000007</v>
      </c>
      <c r="AJ1292" s="260">
        <f t="shared" si="465"/>
        <v>25000.000000000007</v>
      </c>
      <c r="AN1292" s="274"/>
      <c r="AO1292" s="273"/>
      <c r="AP1292" s="273"/>
      <c r="AQ1292" s="278">
        <f>AJ1292+AJ1293-AJ1294</f>
        <v>25000.000000000007</v>
      </c>
      <c r="AR1292" s="260">
        <f>AQ1292+AQ1293-AQ1294</f>
        <v>25000.000000000007</v>
      </c>
      <c r="AS1292" s="260">
        <f t="shared" ref="AS1292:BB1292" si="466">AR1292+AR1293-AR1294</f>
        <v>25000.000000000007</v>
      </c>
      <c r="AT1292" s="260">
        <f t="shared" si="466"/>
        <v>25000.000000000007</v>
      </c>
      <c r="AU1292" s="260">
        <f t="shared" si="466"/>
        <v>20833.333333333339</v>
      </c>
      <c r="AV1292" s="260">
        <f t="shared" si="466"/>
        <v>16666.666666666672</v>
      </c>
      <c r="AW1292" s="260">
        <f t="shared" si="466"/>
        <v>12500.000000000004</v>
      </c>
      <c r="AX1292" s="260">
        <f t="shared" si="466"/>
        <v>8333.3333333333358</v>
      </c>
      <c r="AY1292" s="260">
        <f t="shared" si="466"/>
        <v>4166.6666666666679</v>
      </c>
      <c r="AZ1292" s="260">
        <f t="shared" si="466"/>
        <v>0</v>
      </c>
      <c r="BA1292" s="260">
        <f t="shared" si="466"/>
        <v>0</v>
      </c>
      <c r="BB1292" s="260">
        <f t="shared" si="466"/>
        <v>0</v>
      </c>
      <c r="BF1292" s="274"/>
      <c r="BG1292" s="273"/>
      <c r="BH1292" s="273"/>
      <c r="BI1292" s="278">
        <f>BB1292+BB1293-BB1294</f>
        <v>0</v>
      </c>
      <c r="BJ1292" s="260">
        <f>BI1292+BI1293-BI1294</f>
        <v>0</v>
      </c>
      <c r="BK1292" s="260">
        <f t="shared" ref="BK1292:BT1292" si="467">BJ1292+BJ1293-BJ1294</f>
        <v>0</v>
      </c>
      <c r="BL1292" s="260">
        <f t="shared" si="467"/>
        <v>0</v>
      </c>
      <c r="BM1292" s="260">
        <f t="shared" si="467"/>
        <v>0</v>
      </c>
      <c r="BN1292" s="260">
        <f t="shared" si="467"/>
        <v>0</v>
      </c>
      <c r="BO1292" s="260">
        <f t="shared" si="467"/>
        <v>0</v>
      </c>
      <c r="BP1292" s="260">
        <f t="shared" si="467"/>
        <v>0</v>
      </c>
      <c r="BQ1292" s="260">
        <f t="shared" si="467"/>
        <v>0</v>
      </c>
      <c r="BR1292" s="260">
        <f t="shared" si="467"/>
        <v>0</v>
      </c>
      <c r="BS1292" s="260">
        <f t="shared" si="467"/>
        <v>0</v>
      </c>
      <c r="BT1292" s="260">
        <f t="shared" si="467"/>
        <v>0</v>
      </c>
      <c r="BX1292" s="274"/>
      <c r="BY1292" s="273"/>
      <c r="BZ1292" s="273"/>
      <c r="CA1292" s="278">
        <f>BT1292+BT1293-BT1294</f>
        <v>0</v>
      </c>
      <c r="CB1292" s="260">
        <f>CA1292+CA1293-CA1294</f>
        <v>0</v>
      </c>
      <c r="CC1292" s="260">
        <f t="shared" ref="CC1292:CL1292" si="468">CB1292+CB1293-CB1294</f>
        <v>0</v>
      </c>
      <c r="CD1292" s="260">
        <f t="shared" si="468"/>
        <v>0</v>
      </c>
      <c r="CE1292" s="260">
        <f t="shared" si="468"/>
        <v>0</v>
      </c>
      <c r="CF1292" s="260">
        <f t="shared" si="468"/>
        <v>0</v>
      </c>
      <c r="CG1292" s="260">
        <f t="shared" si="468"/>
        <v>0</v>
      </c>
      <c r="CH1292" s="260">
        <f t="shared" si="468"/>
        <v>0</v>
      </c>
      <c r="CI1292" s="260">
        <f t="shared" si="468"/>
        <v>0</v>
      </c>
      <c r="CJ1292" s="260">
        <f t="shared" si="468"/>
        <v>0</v>
      </c>
      <c r="CK1292" s="260">
        <f t="shared" si="468"/>
        <v>0</v>
      </c>
      <c r="CL1292" s="260">
        <f t="shared" si="468"/>
        <v>0</v>
      </c>
      <c r="CP1292" s="274"/>
      <c r="CQ1292" s="273"/>
      <c r="CR1292" s="273"/>
      <c r="CS1292" s="278">
        <f>CL1292+CL1293-CL1294</f>
        <v>0</v>
      </c>
      <c r="CT1292" s="260">
        <f>CS1292+CS1293-CS1294</f>
        <v>0</v>
      </c>
      <c r="CU1292" s="260">
        <f t="shared" ref="CU1292:DD1292" si="469">CT1292+CT1293-CT1294</f>
        <v>0</v>
      </c>
      <c r="CV1292" s="260">
        <f t="shared" si="469"/>
        <v>0</v>
      </c>
      <c r="CW1292" s="260">
        <f t="shared" si="469"/>
        <v>0</v>
      </c>
      <c r="CX1292" s="260">
        <f t="shared" si="469"/>
        <v>0</v>
      </c>
      <c r="CY1292" s="260">
        <f t="shared" si="469"/>
        <v>0</v>
      </c>
      <c r="CZ1292" s="260">
        <f t="shared" si="469"/>
        <v>0</v>
      </c>
      <c r="DA1292" s="260">
        <f t="shared" si="469"/>
        <v>0</v>
      </c>
      <c r="DB1292" s="260">
        <f t="shared" si="469"/>
        <v>0</v>
      </c>
      <c r="DC1292" s="260">
        <f t="shared" si="469"/>
        <v>0</v>
      </c>
      <c r="DD1292" s="260">
        <f t="shared" si="469"/>
        <v>0</v>
      </c>
    </row>
    <row r="1293" spans="1:110" ht="13" outlineLevel="2" x14ac:dyDescent="0.3">
      <c r="B1293" s="300"/>
      <c r="C1293" s="296"/>
      <c r="D1293" s="186"/>
      <c r="E1293" s="153" t="s">
        <v>351</v>
      </c>
      <c r="F1293" s="279">
        <v>0</v>
      </c>
      <c r="G1293" s="279">
        <v>0</v>
      </c>
      <c r="H1293" s="279">
        <v>0</v>
      </c>
      <c r="I1293" s="279">
        <v>0</v>
      </c>
      <c r="J1293" s="279">
        <v>0</v>
      </c>
      <c r="K1293" s="279">
        <v>0</v>
      </c>
      <c r="L1293" s="279">
        <v>0</v>
      </c>
      <c r="M1293" s="279">
        <v>0</v>
      </c>
      <c r="N1293" s="279">
        <v>0</v>
      </c>
      <c r="O1293" s="279">
        <v>0</v>
      </c>
      <c r="P1293" s="279">
        <v>0</v>
      </c>
      <c r="Q1293" s="279">
        <v>0</v>
      </c>
      <c r="S1293" s="280">
        <f>SUM(F1293:Q1293)</f>
        <v>0</v>
      </c>
      <c r="V1293" s="296"/>
      <c r="W1293" s="186"/>
      <c r="X1293" s="186"/>
      <c r="Y1293" s="279">
        <v>0</v>
      </c>
      <c r="Z1293" s="279">
        <v>0</v>
      </c>
      <c r="AA1293" s="279">
        <v>0</v>
      </c>
      <c r="AB1293" s="279">
        <v>0</v>
      </c>
      <c r="AC1293" s="279">
        <v>0</v>
      </c>
      <c r="AD1293" s="279">
        <v>0</v>
      </c>
      <c r="AE1293" s="279">
        <v>0</v>
      </c>
      <c r="AF1293" s="279">
        <v>0</v>
      </c>
      <c r="AG1293" s="279">
        <v>0</v>
      </c>
      <c r="AH1293" s="279">
        <v>0</v>
      </c>
      <c r="AI1293" s="279">
        <v>0</v>
      </c>
      <c r="AJ1293" s="279">
        <v>0</v>
      </c>
      <c r="AK1293" s="281">
        <f>SUM(Y1293:AJ1293)</f>
        <v>0</v>
      </c>
      <c r="AN1293" s="296"/>
      <c r="AO1293" s="186"/>
      <c r="AP1293" s="186"/>
      <c r="AQ1293" s="279">
        <v>0</v>
      </c>
      <c r="AR1293" s="279">
        <v>0</v>
      </c>
      <c r="AS1293" s="279">
        <v>0</v>
      </c>
      <c r="AT1293" s="279">
        <v>0</v>
      </c>
      <c r="AU1293" s="279">
        <v>0</v>
      </c>
      <c r="AV1293" s="279">
        <v>0</v>
      </c>
      <c r="AW1293" s="279">
        <v>0</v>
      </c>
      <c r="AX1293" s="279">
        <v>0</v>
      </c>
      <c r="AY1293" s="279">
        <v>0</v>
      </c>
      <c r="AZ1293" s="279">
        <v>0</v>
      </c>
      <c r="BA1293" s="279">
        <v>0</v>
      </c>
      <c r="BB1293" s="279">
        <v>0</v>
      </c>
      <c r="BC1293" s="281">
        <f>SUM(AQ1293:BB1293)</f>
        <v>0</v>
      </c>
      <c r="BF1293" s="296"/>
      <c r="BG1293" s="186"/>
      <c r="BH1293" s="186"/>
      <c r="BI1293" s="279">
        <v>0</v>
      </c>
      <c r="BJ1293" s="279">
        <v>0</v>
      </c>
      <c r="BK1293" s="279">
        <v>0</v>
      </c>
      <c r="BL1293" s="279">
        <v>0</v>
      </c>
      <c r="BM1293" s="279">
        <v>0</v>
      </c>
      <c r="BN1293" s="279">
        <v>0</v>
      </c>
      <c r="BO1293" s="279">
        <v>0</v>
      </c>
      <c r="BP1293" s="279">
        <v>0</v>
      </c>
      <c r="BQ1293" s="279">
        <v>0</v>
      </c>
      <c r="BR1293" s="279">
        <v>0</v>
      </c>
      <c r="BS1293" s="279">
        <v>0</v>
      </c>
      <c r="BT1293" s="279">
        <v>0</v>
      </c>
      <c r="BU1293" s="281">
        <f>SUM(BI1293:BT1293)</f>
        <v>0</v>
      </c>
      <c r="BX1293" s="296"/>
      <c r="BY1293" s="186"/>
      <c r="BZ1293" s="186"/>
      <c r="CA1293" s="279">
        <v>0</v>
      </c>
      <c r="CB1293" s="279">
        <v>0</v>
      </c>
      <c r="CC1293" s="279">
        <v>0</v>
      </c>
      <c r="CD1293" s="279">
        <v>0</v>
      </c>
      <c r="CE1293" s="279">
        <v>0</v>
      </c>
      <c r="CF1293" s="279">
        <v>0</v>
      </c>
      <c r="CG1293" s="279">
        <v>0</v>
      </c>
      <c r="CH1293" s="279">
        <v>0</v>
      </c>
      <c r="CI1293" s="279">
        <v>0</v>
      </c>
      <c r="CJ1293" s="279">
        <v>0</v>
      </c>
      <c r="CK1293" s="279">
        <v>0</v>
      </c>
      <c r="CL1293" s="279">
        <v>0</v>
      </c>
      <c r="CM1293" s="281">
        <f>SUM(CA1293:CL1293)</f>
        <v>0</v>
      </c>
      <c r="CP1293" s="296"/>
      <c r="CQ1293" s="186"/>
      <c r="CR1293" s="186"/>
      <c r="CS1293" s="279">
        <v>0</v>
      </c>
      <c r="CT1293" s="279">
        <v>0</v>
      </c>
      <c r="CU1293" s="279">
        <v>0</v>
      </c>
      <c r="CV1293" s="279">
        <v>0</v>
      </c>
      <c r="CW1293" s="279">
        <v>0</v>
      </c>
      <c r="CX1293" s="279">
        <v>0</v>
      </c>
      <c r="CY1293" s="279">
        <v>0</v>
      </c>
      <c r="CZ1293" s="279">
        <v>0</v>
      </c>
      <c r="DA1293" s="279">
        <v>0</v>
      </c>
      <c r="DB1293" s="279">
        <v>0</v>
      </c>
      <c r="DC1293" s="279">
        <v>0</v>
      </c>
      <c r="DD1293" s="279">
        <v>0</v>
      </c>
      <c r="DE1293" s="281">
        <f>SUM(CS1293:DD1293)</f>
        <v>0</v>
      </c>
    </row>
    <row r="1294" spans="1:110" ht="13" outlineLevel="2" x14ac:dyDescent="0.3">
      <c r="B1294" s="300"/>
      <c r="C1294" s="296"/>
      <c r="D1294" s="186"/>
      <c r="E1294" s="153" t="s">
        <v>352</v>
      </c>
      <c r="F1294" s="279">
        <v>0</v>
      </c>
      <c r="G1294" s="279">
        <v>0</v>
      </c>
      <c r="H1294" s="279">
        <f>'CASH FLOW-MSA-SA'!C1286/6</f>
        <v>4166.666666666667</v>
      </c>
      <c r="I1294" s="279">
        <f t="shared" ref="I1294:M1295" si="470">H1294</f>
        <v>4166.666666666667</v>
      </c>
      <c r="J1294" s="279">
        <f t="shared" si="470"/>
        <v>4166.666666666667</v>
      </c>
      <c r="K1294" s="279">
        <f t="shared" si="470"/>
        <v>4166.666666666667</v>
      </c>
      <c r="L1294" s="279">
        <f t="shared" si="470"/>
        <v>4166.666666666667</v>
      </c>
      <c r="M1294" s="279">
        <f t="shared" si="470"/>
        <v>4166.666666666667</v>
      </c>
      <c r="N1294" s="272">
        <v>0</v>
      </c>
      <c r="O1294" s="272"/>
      <c r="P1294" s="279">
        <v>0</v>
      </c>
      <c r="Q1294" s="279">
        <v>0</v>
      </c>
      <c r="S1294" s="280">
        <f>SUM(F1294:Q1294)</f>
        <v>25000.000000000004</v>
      </c>
      <c r="V1294" s="296"/>
      <c r="W1294" s="186"/>
      <c r="X1294" s="186"/>
      <c r="Y1294" s="279">
        <v>0</v>
      </c>
      <c r="Z1294" s="279">
        <v>0</v>
      </c>
      <c r="AA1294" s="279">
        <f>'CASH FLOW-MSA-SA'!V1286/12</f>
        <v>4166.666666666667</v>
      </c>
      <c r="AB1294" s="279">
        <f t="shared" ref="AB1294:AE1295" si="471">AA1294</f>
        <v>4166.666666666667</v>
      </c>
      <c r="AC1294" s="279">
        <f t="shared" si="471"/>
        <v>4166.666666666667</v>
      </c>
      <c r="AD1294" s="279">
        <f t="shared" si="471"/>
        <v>4166.666666666667</v>
      </c>
      <c r="AE1294" s="279">
        <f t="shared" si="471"/>
        <v>4166.666666666667</v>
      </c>
      <c r="AF1294" s="279">
        <f>+AE1294</f>
        <v>4166.666666666667</v>
      </c>
      <c r="AG1294" s="279">
        <v>0</v>
      </c>
      <c r="AH1294" s="279">
        <v>0</v>
      </c>
      <c r="AI1294" s="279">
        <v>0</v>
      </c>
      <c r="AJ1294" s="279">
        <v>0</v>
      </c>
      <c r="AK1294" s="281">
        <f>SUM(Y1294:AJ1294)</f>
        <v>25000.000000000004</v>
      </c>
      <c r="AN1294" s="296"/>
      <c r="AO1294" s="186"/>
      <c r="AP1294" s="186"/>
      <c r="AQ1294" s="279">
        <v>0</v>
      </c>
      <c r="AR1294" s="279">
        <v>0</v>
      </c>
      <c r="AS1294" s="279">
        <f>'CASH FLOW-MSA-SA'!AN1286/6</f>
        <v>0</v>
      </c>
      <c r="AT1294" s="279">
        <f>+AN1284/6</f>
        <v>4166.6666666666679</v>
      </c>
      <c r="AU1294" s="279">
        <f t="shared" ref="AT1294:AW1295" si="472">AT1294</f>
        <v>4166.6666666666679</v>
      </c>
      <c r="AV1294" s="279">
        <f t="shared" si="472"/>
        <v>4166.6666666666679</v>
      </c>
      <c r="AW1294" s="279">
        <f t="shared" si="472"/>
        <v>4166.6666666666679</v>
      </c>
      <c r="AX1294" s="279">
        <f>+AW1294</f>
        <v>4166.6666666666679</v>
      </c>
      <c r="AY1294" s="279">
        <f>+AX1294</f>
        <v>4166.6666666666679</v>
      </c>
      <c r="AZ1294" s="279">
        <v>0</v>
      </c>
      <c r="BA1294" s="279">
        <v>0</v>
      </c>
      <c r="BB1294" s="279">
        <v>0</v>
      </c>
      <c r="BC1294" s="281">
        <f>SUM(AQ1294:BB1294)</f>
        <v>25000.000000000007</v>
      </c>
      <c r="BF1294" s="296"/>
      <c r="BG1294" s="186"/>
      <c r="BH1294" s="186"/>
      <c r="BI1294" s="279">
        <v>0</v>
      </c>
      <c r="BJ1294" s="279">
        <v>0</v>
      </c>
      <c r="BK1294" s="279">
        <f>'CASH FLOW-MSA-SA'!BF1286/6</f>
        <v>0</v>
      </c>
      <c r="BL1294" s="279">
        <f t="shared" ref="BL1294:BO1295" si="473">BK1294</f>
        <v>0</v>
      </c>
      <c r="BM1294" s="279">
        <f t="shared" si="473"/>
        <v>0</v>
      </c>
      <c r="BN1294" s="279">
        <f t="shared" si="473"/>
        <v>0</v>
      </c>
      <c r="BO1294" s="279">
        <f t="shared" si="473"/>
        <v>0</v>
      </c>
      <c r="BP1294" s="272"/>
      <c r="BQ1294" s="272">
        <v>0</v>
      </c>
      <c r="BR1294" s="279">
        <v>0</v>
      </c>
      <c r="BS1294" s="279">
        <v>0</v>
      </c>
      <c r="BT1294" s="279">
        <v>0</v>
      </c>
      <c r="BU1294" s="281">
        <f>SUM(BI1294:BT1294)</f>
        <v>0</v>
      </c>
      <c r="BX1294" s="296"/>
      <c r="BY1294" s="186"/>
      <c r="BZ1294" s="186"/>
      <c r="CA1294" s="279">
        <v>0</v>
      </c>
      <c r="CB1294" s="279">
        <v>0</v>
      </c>
      <c r="CC1294" s="279">
        <f>'CASH FLOW-MSA-SA'!BX1286/6</f>
        <v>0</v>
      </c>
      <c r="CD1294" s="279">
        <f t="shared" ref="CD1294:CG1295" si="474">CC1294</f>
        <v>0</v>
      </c>
      <c r="CE1294" s="279">
        <f t="shared" si="474"/>
        <v>0</v>
      </c>
      <c r="CF1294" s="279">
        <f t="shared" si="474"/>
        <v>0</v>
      </c>
      <c r="CG1294" s="279">
        <f t="shared" si="474"/>
        <v>0</v>
      </c>
      <c r="CH1294" s="272"/>
      <c r="CI1294" s="272">
        <v>0</v>
      </c>
      <c r="CJ1294" s="279">
        <v>0</v>
      </c>
      <c r="CK1294" s="279">
        <v>0</v>
      </c>
      <c r="CL1294" s="279">
        <v>0</v>
      </c>
      <c r="CM1294" s="281">
        <f>SUM(CA1294:CL1294)</f>
        <v>0</v>
      </c>
      <c r="CP1294" s="296"/>
      <c r="CQ1294" s="186"/>
      <c r="CR1294" s="186"/>
      <c r="CS1294" s="279">
        <v>0</v>
      </c>
      <c r="CT1294" s="279">
        <v>0</v>
      </c>
      <c r="CU1294" s="279">
        <f>'CASH FLOW-MSA-SA'!CP1286/6</f>
        <v>0</v>
      </c>
      <c r="CV1294" s="279">
        <f t="shared" ref="CV1294:CY1295" si="475">CU1294</f>
        <v>0</v>
      </c>
      <c r="CW1294" s="279">
        <f t="shared" si="475"/>
        <v>0</v>
      </c>
      <c r="CX1294" s="279">
        <f t="shared" si="475"/>
        <v>0</v>
      </c>
      <c r="CY1294" s="279">
        <f t="shared" si="475"/>
        <v>0</v>
      </c>
      <c r="CZ1294" s="272"/>
      <c r="DA1294" s="272">
        <v>0</v>
      </c>
      <c r="DB1294" s="279">
        <v>0</v>
      </c>
      <c r="DC1294" s="279">
        <v>0</v>
      </c>
      <c r="DD1294" s="279">
        <v>0</v>
      </c>
      <c r="DE1294" s="281">
        <f>SUM(CS1294:DD1294)</f>
        <v>0</v>
      </c>
    </row>
    <row r="1295" spans="1:110" outlineLevel="2" x14ac:dyDescent="0.25">
      <c r="B1295" s="300"/>
      <c r="C1295" s="296"/>
      <c r="D1295" s="186"/>
      <c r="E1295" s="153" t="s">
        <v>353</v>
      </c>
      <c r="F1295" s="282"/>
      <c r="G1295" s="282"/>
      <c r="H1295" s="282">
        <f>'CASH FLOW-MSA-SA'!C1288/6</f>
        <v>23.5</v>
      </c>
      <c r="I1295" s="282">
        <f t="shared" si="470"/>
        <v>23.5</v>
      </c>
      <c r="J1295" s="282">
        <f t="shared" si="470"/>
        <v>23.5</v>
      </c>
      <c r="K1295" s="282">
        <f t="shared" si="470"/>
        <v>23.5</v>
      </c>
      <c r="L1295" s="282">
        <f t="shared" si="470"/>
        <v>23.5</v>
      </c>
      <c r="M1295" s="282">
        <f>+L1295</f>
        <v>23.5</v>
      </c>
      <c r="N1295" s="282">
        <v>0</v>
      </c>
      <c r="O1295" s="282">
        <v>0</v>
      </c>
      <c r="P1295" s="282"/>
      <c r="Q1295" s="282"/>
      <c r="S1295" s="282">
        <f>SUM(F1295:Q1295)</f>
        <v>141</v>
      </c>
      <c r="V1295" s="296"/>
      <c r="W1295" s="186"/>
      <c r="X1295" s="186"/>
      <c r="Y1295" s="282"/>
      <c r="Z1295" s="282"/>
      <c r="AA1295" s="282">
        <f>'CASH FLOW-MSA-SA'!V1288/6</f>
        <v>9.6666666666666661</v>
      </c>
      <c r="AB1295" s="282">
        <f t="shared" si="471"/>
        <v>9.6666666666666661</v>
      </c>
      <c r="AC1295" s="309">
        <f t="shared" si="471"/>
        <v>9.6666666666666661</v>
      </c>
      <c r="AD1295" s="309">
        <f t="shared" si="471"/>
        <v>9.6666666666666661</v>
      </c>
      <c r="AE1295" s="309">
        <f t="shared" si="471"/>
        <v>9.6666666666666661</v>
      </c>
      <c r="AF1295" s="309">
        <f>+AE1295</f>
        <v>9.6666666666666661</v>
      </c>
      <c r="AG1295" s="309">
        <v>0</v>
      </c>
      <c r="AH1295" s="309">
        <v>0</v>
      </c>
      <c r="AI1295" s="282"/>
      <c r="AJ1295" s="282"/>
      <c r="AK1295" s="282">
        <f>SUM(Y1295:AJ1295)</f>
        <v>57.999999999999993</v>
      </c>
      <c r="AN1295" s="296"/>
      <c r="AO1295" s="186"/>
      <c r="AP1295" s="186"/>
      <c r="AQ1295" s="282"/>
      <c r="AR1295" s="282"/>
      <c r="AS1295" s="282">
        <f>'CASH FLOW-MSA-SA'!AN1288/6</f>
        <v>9.6666666666666661</v>
      </c>
      <c r="AT1295" s="309">
        <f t="shared" si="472"/>
        <v>9.6666666666666661</v>
      </c>
      <c r="AU1295" s="309">
        <f t="shared" si="472"/>
        <v>9.6666666666666661</v>
      </c>
      <c r="AV1295" s="309">
        <f t="shared" si="472"/>
        <v>9.6666666666666661</v>
      </c>
      <c r="AW1295" s="309">
        <f t="shared" si="472"/>
        <v>9.6666666666666661</v>
      </c>
      <c r="AX1295" s="309">
        <f>+AW1295</f>
        <v>9.6666666666666661</v>
      </c>
      <c r="AY1295" s="309">
        <f>+AX1295</f>
        <v>9.6666666666666661</v>
      </c>
      <c r="AZ1295" s="282">
        <v>0</v>
      </c>
      <c r="BA1295" s="282"/>
      <c r="BB1295" s="282"/>
      <c r="BC1295" s="282">
        <f>SUM(AQ1295:BB1295)</f>
        <v>67.666666666666657</v>
      </c>
      <c r="BF1295" s="296"/>
      <c r="BG1295" s="186"/>
      <c r="BH1295" s="186"/>
      <c r="BI1295" s="269"/>
      <c r="BJ1295" s="269"/>
      <c r="BK1295" s="269">
        <f>'CASH FLOW-MSA-SA'!BF1288/6</f>
        <v>0</v>
      </c>
      <c r="BL1295" s="269">
        <f t="shared" si="473"/>
        <v>0</v>
      </c>
      <c r="BM1295" s="269">
        <f t="shared" si="473"/>
        <v>0</v>
      </c>
      <c r="BN1295" s="269">
        <f t="shared" si="473"/>
        <v>0</v>
      </c>
      <c r="BO1295" s="269">
        <f t="shared" si="473"/>
        <v>0</v>
      </c>
      <c r="BP1295" s="282"/>
      <c r="BQ1295" s="282">
        <v>0</v>
      </c>
      <c r="BR1295" s="282">
        <v>0</v>
      </c>
      <c r="BS1295" s="269"/>
      <c r="BT1295" s="269"/>
      <c r="BU1295" s="282">
        <f>SUM(BI1295:BT1295)</f>
        <v>0</v>
      </c>
      <c r="BX1295" s="296"/>
      <c r="BY1295" s="186"/>
      <c r="BZ1295" s="186"/>
      <c r="CA1295" s="269"/>
      <c r="CB1295" s="269"/>
      <c r="CC1295" s="269">
        <f>'CASH FLOW-MSA-SA'!BX1288/6</f>
        <v>0</v>
      </c>
      <c r="CD1295" s="269">
        <f t="shared" si="474"/>
        <v>0</v>
      </c>
      <c r="CE1295" s="269">
        <f t="shared" si="474"/>
        <v>0</v>
      </c>
      <c r="CF1295" s="269">
        <f t="shared" si="474"/>
        <v>0</v>
      </c>
      <c r="CG1295" s="269">
        <f t="shared" si="474"/>
        <v>0</v>
      </c>
      <c r="CH1295" s="282"/>
      <c r="CI1295" s="282">
        <v>0</v>
      </c>
      <c r="CJ1295" s="282">
        <v>0</v>
      </c>
      <c r="CK1295" s="269"/>
      <c r="CL1295" s="269"/>
      <c r="CM1295" s="282">
        <f>SUM(CA1295:CL1295)</f>
        <v>0</v>
      </c>
      <c r="CP1295" s="296"/>
      <c r="CQ1295" s="186"/>
      <c r="CR1295" s="186"/>
      <c r="CS1295" s="269"/>
      <c r="CT1295" s="269"/>
      <c r="CU1295" s="269">
        <f>'CASH FLOW-MSA-SA'!CP1288/6</f>
        <v>0</v>
      </c>
      <c r="CV1295" s="269">
        <f t="shared" si="475"/>
        <v>0</v>
      </c>
      <c r="CW1295" s="269">
        <f t="shared" si="475"/>
        <v>0</v>
      </c>
      <c r="CX1295" s="269">
        <f t="shared" si="475"/>
        <v>0</v>
      </c>
      <c r="CY1295" s="269">
        <f t="shared" si="475"/>
        <v>0</v>
      </c>
      <c r="CZ1295" s="282"/>
      <c r="DA1295" s="282">
        <v>0</v>
      </c>
      <c r="DB1295" s="282">
        <v>0</v>
      </c>
      <c r="DC1295" s="269"/>
      <c r="DD1295" s="269"/>
      <c r="DE1295" s="282">
        <f>SUM(CS1295:DD1295)</f>
        <v>0</v>
      </c>
    </row>
    <row r="1296" spans="1:110" outlineLevel="1" x14ac:dyDescent="0.25">
      <c r="C1296" s="297"/>
      <c r="D1296" s="186"/>
      <c r="E1296" s="186"/>
      <c r="F1296" s="117"/>
      <c r="G1296" s="117"/>
      <c r="H1296" s="305"/>
      <c r="I1296" s="305"/>
      <c r="J1296" s="305"/>
      <c r="K1296" s="305"/>
      <c r="L1296" s="305"/>
      <c r="M1296" s="305"/>
      <c r="V1296" s="297"/>
      <c r="W1296" s="186"/>
      <c r="X1296" s="186"/>
      <c r="Y1296" s="117"/>
      <c r="Z1296" s="117"/>
      <c r="AA1296" s="305"/>
      <c r="AB1296" s="305"/>
      <c r="AC1296" s="305"/>
      <c r="AD1296" s="305"/>
      <c r="AE1296" s="305"/>
      <c r="AF1296" s="305"/>
      <c r="AN1296" s="297"/>
      <c r="AO1296" s="186"/>
      <c r="AP1296" s="186"/>
      <c r="AQ1296" s="117"/>
      <c r="AR1296" s="117"/>
      <c r="AS1296" s="305"/>
      <c r="AT1296" s="305"/>
      <c r="AU1296" s="305"/>
      <c r="AV1296" s="305"/>
      <c r="AW1296" s="305"/>
      <c r="AX1296" s="305"/>
      <c r="BF1296" s="297"/>
      <c r="BG1296" s="186"/>
      <c r="BH1296" s="186"/>
      <c r="BI1296" s="117"/>
      <c r="BJ1296" s="117"/>
      <c r="BK1296" s="305"/>
      <c r="BL1296" s="305"/>
      <c r="BM1296" s="305"/>
      <c r="BN1296" s="305"/>
      <c r="BO1296" s="305"/>
      <c r="BP1296" s="305"/>
      <c r="BX1296" s="297"/>
      <c r="BY1296" s="186"/>
      <c r="BZ1296" s="186"/>
      <c r="CA1296" s="117"/>
      <c r="CB1296" s="117"/>
      <c r="CC1296" s="305"/>
      <c r="CD1296" s="305"/>
      <c r="CE1296" s="305"/>
      <c r="CF1296" s="305"/>
      <c r="CG1296" s="305"/>
      <c r="CH1296" s="305"/>
      <c r="CP1296" s="297"/>
      <c r="CQ1296" s="186"/>
      <c r="CR1296" s="186"/>
      <c r="CS1296" s="117"/>
      <c r="CT1296" s="117"/>
      <c r="CU1296" s="305"/>
      <c r="CV1296" s="305"/>
      <c r="CW1296" s="305"/>
      <c r="CX1296" s="305"/>
      <c r="CY1296" s="305"/>
      <c r="CZ1296" s="305"/>
    </row>
    <row r="1297" spans="1:109" ht="13" hidden="1" outlineLevel="1" x14ac:dyDescent="0.3">
      <c r="B1297" s="271" t="s">
        <v>307</v>
      </c>
      <c r="C1297" s="296"/>
      <c r="V1297" s="296"/>
      <c r="AN1297" s="296"/>
      <c r="AQ1297" s="65"/>
      <c r="BF1297" s="296"/>
      <c r="BX1297" s="296"/>
      <c r="CP1297" s="296"/>
    </row>
    <row r="1298" spans="1:109" ht="13" hidden="1" outlineLevel="2" x14ac:dyDescent="0.3">
      <c r="A1298" s="258"/>
      <c r="B1298" s="153" t="s">
        <v>346</v>
      </c>
      <c r="C1298" s="272">
        <v>0</v>
      </c>
      <c r="D1298" s="273"/>
      <c r="E1298" s="273"/>
      <c r="F1298" s="260"/>
      <c r="G1298" s="260"/>
      <c r="H1298" s="260"/>
      <c r="I1298" s="260"/>
      <c r="J1298" s="260"/>
      <c r="K1298" s="260"/>
      <c r="L1298" s="260"/>
      <c r="M1298" s="260"/>
      <c r="N1298" s="260"/>
      <c r="O1298" s="260"/>
      <c r="P1298" s="260"/>
      <c r="Q1298" s="260"/>
      <c r="R1298" s="260"/>
      <c r="S1298" s="240"/>
      <c r="V1298" s="274"/>
      <c r="W1298" s="273"/>
      <c r="X1298" s="273"/>
      <c r="Y1298" s="260"/>
      <c r="Z1298" s="260"/>
      <c r="AA1298" s="260"/>
      <c r="AB1298" s="260"/>
      <c r="AC1298" s="260"/>
      <c r="AD1298" s="260"/>
      <c r="AE1298" s="260"/>
      <c r="AF1298" s="260"/>
      <c r="AG1298" s="260"/>
      <c r="AH1298" s="260"/>
      <c r="AI1298" s="260"/>
      <c r="AJ1298" s="260"/>
      <c r="AN1298" s="274"/>
      <c r="AO1298" s="273"/>
      <c r="AP1298" s="273"/>
      <c r="AQ1298" s="260"/>
      <c r="AR1298" s="260"/>
      <c r="AS1298" s="260"/>
      <c r="AT1298" s="260"/>
      <c r="AU1298" s="260"/>
      <c r="AV1298" s="260"/>
      <c r="AW1298" s="260"/>
      <c r="AX1298" s="260"/>
      <c r="AY1298" s="260"/>
      <c r="AZ1298" s="260"/>
      <c r="BA1298" s="260"/>
      <c r="BB1298" s="260"/>
      <c r="BF1298" s="274"/>
      <c r="BG1298" s="273"/>
      <c r="BH1298" s="273"/>
      <c r="BI1298" s="260"/>
      <c r="BJ1298" s="260"/>
      <c r="BK1298" s="260"/>
      <c r="BL1298" s="260"/>
      <c r="BM1298" s="260"/>
      <c r="BN1298" s="260"/>
      <c r="BO1298" s="260"/>
      <c r="BP1298" s="260"/>
      <c r="BQ1298" s="260"/>
      <c r="BR1298" s="260"/>
      <c r="BS1298" s="260"/>
      <c r="BT1298" s="260"/>
      <c r="BX1298" s="274"/>
      <c r="BY1298" s="273"/>
      <c r="BZ1298" s="273"/>
      <c r="CA1298" s="260"/>
      <c r="CB1298" s="260"/>
      <c r="CC1298" s="260"/>
      <c r="CD1298" s="260"/>
      <c r="CE1298" s="260"/>
      <c r="CF1298" s="260"/>
      <c r="CG1298" s="260"/>
      <c r="CH1298" s="260"/>
      <c r="CI1298" s="260"/>
      <c r="CJ1298" s="260"/>
      <c r="CK1298" s="260"/>
      <c r="CL1298" s="260"/>
      <c r="CP1298" s="274"/>
      <c r="CQ1298" s="273"/>
      <c r="CR1298" s="273"/>
      <c r="CS1298" s="260"/>
      <c r="CT1298" s="260"/>
      <c r="CU1298" s="260"/>
      <c r="CV1298" s="260"/>
      <c r="CW1298" s="260"/>
      <c r="CX1298" s="260"/>
      <c r="CY1298" s="260"/>
      <c r="CZ1298" s="260"/>
      <c r="DA1298" s="260"/>
      <c r="DB1298" s="260"/>
      <c r="DC1298" s="260"/>
      <c r="DD1298" s="260"/>
    </row>
    <row r="1299" spans="1:109" ht="13" hidden="1" outlineLevel="2" x14ac:dyDescent="0.3">
      <c r="A1299" s="258"/>
      <c r="B1299" s="275" t="s">
        <v>347</v>
      </c>
      <c r="C1299" s="272">
        <v>0</v>
      </c>
      <c r="D1299" s="273"/>
      <c r="E1299" s="273"/>
      <c r="F1299" s="260"/>
      <c r="G1299" s="260"/>
      <c r="H1299" s="260"/>
      <c r="I1299" s="260"/>
      <c r="J1299" s="260"/>
      <c r="K1299" s="260"/>
      <c r="L1299" s="260"/>
      <c r="M1299" s="260"/>
      <c r="N1299" s="260"/>
      <c r="O1299" s="260"/>
      <c r="P1299" s="260"/>
      <c r="Q1299" s="260"/>
      <c r="R1299" s="260"/>
      <c r="S1299" s="240"/>
      <c r="V1299" s="274"/>
      <c r="W1299" s="273"/>
      <c r="X1299" s="273"/>
      <c r="Y1299" s="260"/>
      <c r="Z1299" s="260"/>
      <c r="AA1299" s="260"/>
      <c r="AB1299" s="260"/>
      <c r="AC1299" s="260"/>
      <c r="AD1299" s="260"/>
      <c r="AE1299" s="260"/>
      <c r="AF1299" s="260"/>
      <c r="AG1299" s="260"/>
      <c r="AH1299" s="260"/>
      <c r="AI1299" s="260"/>
      <c r="AJ1299" s="260"/>
      <c r="AN1299" s="274"/>
      <c r="AO1299" s="273"/>
      <c r="AP1299" s="273"/>
      <c r="AQ1299" s="260"/>
      <c r="AR1299" s="260"/>
      <c r="AS1299" s="260"/>
      <c r="AT1299" s="260"/>
      <c r="AU1299" s="260"/>
      <c r="AV1299" s="260"/>
      <c r="AW1299" s="260"/>
      <c r="AX1299" s="260"/>
      <c r="AY1299" s="260"/>
      <c r="AZ1299" s="260"/>
      <c r="BA1299" s="260"/>
      <c r="BB1299" s="260"/>
      <c r="BF1299" s="274"/>
      <c r="BG1299" s="273"/>
      <c r="BH1299" s="273"/>
      <c r="BI1299" s="260"/>
      <c r="BJ1299" s="260"/>
      <c r="BK1299" s="260"/>
      <c r="BL1299" s="260"/>
      <c r="BM1299" s="260"/>
      <c r="BN1299" s="260"/>
      <c r="BO1299" s="260"/>
      <c r="BP1299" s="260"/>
      <c r="BQ1299" s="260"/>
      <c r="BR1299" s="260"/>
      <c r="BS1299" s="260"/>
      <c r="BT1299" s="260"/>
      <c r="BX1299" s="274"/>
      <c r="BY1299" s="273"/>
      <c r="BZ1299" s="273"/>
      <c r="CA1299" s="260"/>
      <c r="CB1299" s="260"/>
      <c r="CC1299" s="260"/>
      <c r="CD1299" s="260"/>
      <c r="CE1299" s="260"/>
      <c r="CF1299" s="260"/>
      <c r="CG1299" s="260"/>
      <c r="CH1299" s="260"/>
      <c r="CI1299" s="260"/>
      <c r="CJ1299" s="260"/>
      <c r="CK1299" s="260"/>
      <c r="CL1299" s="260"/>
      <c r="CP1299" s="274"/>
      <c r="CQ1299" s="273"/>
      <c r="CR1299" s="273"/>
      <c r="CS1299" s="260"/>
      <c r="CT1299" s="260"/>
      <c r="CU1299" s="260"/>
      <c r="CV1299" s="260"/>
      <c r="CW1299" s="260"/>
      <c r="CX1299" s="260"/>
      <c r="CY1299" s="260"/>
      <c r="CZ1299" s="260"/>
      <c r="DA1299" s="260"/>
      <c r="DB1299" s="260"/>
      <c r="DC1299" s="260"/>
      <c r="DD1299" s="260"/>
    </row>
    <row r="1300" spans="1:109" ht="13" hidden="1" outlineLevel="2" x14ac:dyDescent="0.3">
      <c r="A1300" s="258"/>
      <c r="B1300" s="153" t="s">
        <v>348</v>
      </c>
      <c r="C1300" s="274">
        <f>IF(C1299&gt;0,C1298/C1299,0)</f>
        <v>0</v>
      </c>
      <c r="D1300" s="273"/>
      <c r="E1300" s="273"/>
      <c r="F1300" s="260"/>
      <c r="G1300" s="260"/>
      <c r="H1300" s="260"/>
      <c r="I1300" s="260"/>
      <c r="J1300" s="260"/>
      <c r="K1300" s="260"/>
      <c r="L1300" s="260"/>
      <c r="M1300" s="260"/>
      <c r="N1300" s="260"/>
      <c r="O1300" s="260"/>
      <c r="P1300" s="260"/>
      <c r="Q1300" s="260"/>
      <c r="R1300" s="260"/>
      <c r="S1300" s="240"/>
      <c r="V1300" s="274"/>
      <c r="W1300" s="273"/>
      <c r="X1300" s="273"/>
      <c r="Y1300" s="260"/>
      <c r="Z1300" s="260"/>
      <c r="AA1300" s="260"/>
      <c r="AB1300" s="260"/>
      <c r="AC1300" s="260"/>
      <c r="AD1300" s="260"/>
      <c r="AE1300" s="260"/>
      <c r="AF1300" s="260"/>
      <c r="AG1300" s="260"/>
      <c r="AH1300" s="260"/>
      <c r="AI1300" s="260"/>
      <c r="AJ1300" s="260"/>
      <c r="AN1300" s="274"/>
      <c r="AO1300" s="273"/>
      <c r="AP1300" s="273"/>
      <c r="AQ1300" s="260"/>
      <c r="AR1300" s="260"/>
      <c r="AS1300" s="260"/>
      <c r="AT1300" s="260"/>
      <c r="AU1300" s="260"/>
      <c r="AV1300" s="260"/>
      <c r="AW1300" s="260"/>
      <c r="AX1300" s="260"/>
      <c r="AY1300" s="260"/>
      <c r="AZ1300" s="260"/>
      <c r="BA1300" s="260"/>
      <c r="BB1300" s="260"/>
      <c r="BF1300" s="274"/>
      <c r="BG1300" s="273"/>
      <c r="BH1300" s="273"/>
      <c r="BI1300" s="260"/>
      <c r="BJ1300" s="260"/>
      <c r="BK1300" s="260"/>
      <c r="BL1300" s="260"/>
      <c r="BM1300" s="260"/>
      <c r="BN1300" s="260"/>
      <c r="BO1300" s="260"/>
      <c r="BP1300" s="260"/>
      <c r="BQ1300" s="260"/>
      <c r="BR1300" s="260"/>
      <c r="BS1300" s="260"/>
      <c r="BT1300" s="260"/>
      <c r="BX1300" s="274"/>
      <c r="BY1300" s="273"/>
      <c r="BZ1300" s="273"/>
      <c r="CA1300" s="260"/>
      <c r="CB1300" s="260"/>
      <c r="CC1300" s="260"/>
      <c r="CD1300" s="260"/>
      <c r="CE1300" s="260"/>
      <c r="CF1300" s="260"/>
      <c r="CG1300" s="260"/>
      <c r="CH1300" s="260"/>
      <c r="CI1300" s="260"/>
      <c r="CJ1300" s="260"/>
      <c r="CK1300" s="260"/>
      <c r="CL1300" s="260"/>
      <c r="CP1300" s="274"/>
      <c r="CQ1300" s="273"/>
      <c r="CR1300" s="273"/>
      <c r="CS1300" s="260"/>
      <c r="CT1300" s="260"/>
      <c r="CU1300" s="260"/>
      <c r="CV1300" s="260"/>
      <c r="CW1300" s="260"/>
      <c r="CX1300" s="260"/>
      <c r="CY1300" s="260"/>
      <c r="CZ1300" s="260"/>
      <c r="DA1300" s="260"/>
      <c r="DB1300" s="260"/>
      <c r="DC1300" s="260"/>
      <c r="DD1300" s="260"/>
    </row>
    <row r="1301" spans="1:109" ht="13" hidden="1" outlineLevel="2" x14ac:dyDescent="0.3">
      <c r="A1301" s="258"/>
      <c r="B1301" s="153" t="s">
        <v>349</v>
      </c>
      <c r="C1301" s="276">
        <v>0</v>
      </c>
      <c r="D1301" s="273"/>
      <c r="E1301" s="273"/>
      <c r="F1301" s="260"/>
      <c r="G1301" s="260"/>
      <c r="H1301" s="260"/>
      <c r="I1301" s="260"/>
      <c r="J1301" s="260"/>
      <c r="K1301" s="260"/>
      <c r="L1301" s="260"/>
      <c r="M1301" s="260"/>
      <c r="N1301" s="260"/>
      <c r="O1301" s="260"/>
      <c r="P1301" s="260"/>
      <c r="Q1301" s="260"/>
      <c r="R1301" s="260"/>
      <c r="S1301" s="240"/>
      <c r="V1301" s="277"/>
      <c r="W1301" s="273"/>
      <c r="X1301" s="273"/>
      <c r="Y1301" s="260"/>
      <c r="Z1301" s="260"/>
      <c r="AA1301" s="260"/>
      <c r="AB1301" s="260"/>
      <c r="AC1301" s="260"/>
      <c r="AD1301" s="260"/>
      <c r="AE1301" s="260"/>
      <c r="AF1301" s="260"/>
      <c r="AG1301" s="260"/>
      <c r="AH1301" s="260"/>
      <c r="AI1301" s="260"/>
      <c r="AJ1301" s="260"/>
      <c r="AN1301" s="277"/>
      <c r="AO1301" s="273"/>
      <c r="AP1301" s="273"/>
      <c r="AQ1301" s="260"/>
      <c r="AR1301" s="260"/>
      <c r="AS1301" s="260"/>
      <c r="AT1301" s="260"/>
      <c r="AU1301" s="260"/>
      <c r="AV1301" s="260"/>
      <c r="AW1301" s="260"/>
      <c r="AX1301" s="260"/>
      <c r="AY1301" s="260"/>
      <c r="AZ1301" s="260"/>
      <c r="BA1301" s="260"/>
      <c r="BB1301" s="260"/>
      <c r="BF1301" s="277"/>
      <c r="BG1301" s="273"/>
      <c r="BH1301" s="273"/>
      <c r="BI1301" s="260"/>
      <c r="BJ1301" s="260"/>
      <c r="BK1301" s="260"/>
      <c r="BL1301" s="260"/>
      <c r="BM1301" s="260"/>
      <c r="BN1301" s="260"/>
      <c r="BO1301" s="260"/>
      <c r="BP1301" s="260"/>
      <c r="BQ1301" s="260"/>
      <c r="BR1301" s="260"/>
      <c r="BS1301" s="260"/>
      <c r="BT1301" s="260"/>
      <c r="BX1301" s="277"/>
      <c r="BY1301" s="273"/>
      <c r="BZ1301" s="273"/>
      <c r="CA1301" s="260"/>
      <c r="CB1301" s="260"/>
      <c r="CC1301" s="260"/>
      <c r="CD1301" s="260"/>
      <c r="CE1301" s="260"/>
      <c r="CF1301" s="260"/>
      <c r="CG1301" s="260"/>
      <c r="CH1301" s="260"/>
      <c r="CI1301" s="260"/>
      <c r="CJ1301" s="260"/>
      <c r="CK1301" s="260"/>
      <c r="CL1301" s="260"/>
      <c r="CP1301" s="277"/>
      <c r="CQ1301" s="273"/>
      <c r="CR1301" s="273"/>
      <c r="CS1301" s="260"/>
      <c r="CT1301" s="260"/>
      <c r="CU1301" s="260"/>
      <c r="CV1301" s="260"/>
      <c r="CW1301" s="260"/>
      <c r="CX1301" s="260"/>
      <c r="CY1301" s="260"/>
      <c r="CZ1301" s="260"/>
      <c r="DA1301" s="260"/>
      <c r="DB1301" s="260"/>
      <c r="DC1301" s="260"/>
      <c r="DD1301" s="260"/>
    </row>
    <row r="1302" spans="1:109" ht="13" hidden="1" outlineLevel="2" x14ac:dyDescent="0.3">
      <c r="A1302" s="258"/>
      <c r="B1302" s="153"/>
      <c r="C1302" s="274"/>
      <c r="D1302" s="273"/>
      <c r="E1302" s="153" t="s">
        <v>350</v>
      </c>
      <c r="F1302" s="278">
        <f>C1298</f>
        <v>0</v>
      </c>
      <c r="G1302" s="260">
        <f>F1302+F1303-F1304</f>
        <v>0</v>
      </c>
      <c r="H1302" s="260">
        <f t="shared" ref="H1302:Q1302" si="476">G1302+G1303-G1304</f>
        <v>0</v>
      </c>
      <c r="I1302" s="260">
        <f t="shared" si="476"/>
        <v>0</v>
      </c>
      <c r="J1302" s="260">
        <f t="shared" si="476"/>
        <v>0</v>
      </c>
      <c r="K1302" s="260">
        <f t="shared" si="476"/>
        <v>0</v>
      </c>
      <c r="L1302" s="260">
        <f t="shared" si="476"/>
        <v>0</v>
      </c>
      <c r="M1302" s="260">
        <f t="shared" si="476"/>
        <v>0</v>
      </c>
      <c r="N1302" s="260">
        <f t="shared" si="476"/>
        <v>0</v>
      </c>
      <c r="O1302" s="260">
        <f t="shared" si="476"/>
        <v>0</v>
      </c>
      <c r="P1302" s="260">
        <f t="shared" si="476"/>
        <v>0</v>
      </c>
      <c r="Q1302" s="260">
        <f t="shared" si="476"/>
        <v>0</v>
      </c>
      <c r="R1302" s="260"/>
      <c r="S1302" s="240"/>
      <c r="V1302" s="274"/>
      <c r="W1302" s="273"/>
      <c r="X1302" s="273"/>
      <c r="Y1302" s="278">
        <f>Q1302+Q1303-Q1304</f>
        <v>0</v>
      </c>
      <c r="Z1302" s="260">
        <f>Y1302+Y1303-Y1304</f>
        <v>0</v>
      </c>
      <c r="AA1302" s="260">
        <f t="shared" ref="AA1302:AJ1302" si="477">Z1302+Z1303-Z1304</f>
        <v>0</v>
      </c>
      <c r="AB1302" s="260">
        <f t="shared" si="477"/>
        <v>0</v>
      </c>
      <c r="AC1302" s="260">
        <f t="shared" si="477"/>
        <v>0</v>
      </c>
      <c r="AD1302" s="260">
        <f t="shared" si="477"/>
        <v>0</v>
      </c>
      <c r="AE1302" s="260">
        <f t="shared" si="477"/>
        <v>0</v>
      </c>
      <c r="AF1302" s="260">
        <f t="shared" si="477"/>
        <v>0</v>
      </c>
      <c r="AG1302" s="260">
        <f t="shared" si="477"/>
        <v>0</v>
      </c>
      <c r="AH1302" s="260">
        <f t="shared" si="477"/>
        <v>0</v>
      </c>
      <c r="AI1302" s="260">
        <f t="shared" si="477"/>
        <v>0</v>
      </c>
      <c r="AJ1302" s="260">
        <f t="shared" si="477"/>
        <v>0</v>
      </c>
      <c r="AN1302" s="274"/>
      <c r="AO1302" s="273"/>
      <c r="AP1302" s="273"/>
      <c r="AQ1302" s="278">
        <f>AJ1302+AJ1303-AJ1304</f>
        <v>0</v>
      </c>
      <c r="AR1302" s="260">
        <f>AQ1302+AQ1303-AQ1304</f>
        <v>0</v>
      </c>
      <c r="AS1302" s="260">
        <f t="shared" ref="AS1302:BB1302" si="478">AR1302+AR1303-AR1304</f>
        <v>0</v>
      </c>
      <c r="AT1302" s="260">
        <f t="shared" si="478"/>
        <v>0</v>
      </c>
      <c r="AU1302" s="260">
        <f t="shared" si="478"/>
        <v>0</v>
      </c>
      <c r="AV1302" s="260">
        <f t="shared" si="478"/>
        <v>0</v>
      </c>
      <c r="AW1302" s="260">
        <f t="shared" si="478"/>
        <v>0</v>
      </c>
      <c r="AX1302" s="260">
        <f t="shared" si="478"/>
        <v>0</v>
      </c>
      <c r="AY1302" s="260">
        <f t="shared" si="478"/>
        <v>0</v>
      </c>
      <c r="AZ1302" s="260">
        <f t="shared" si="478"/>
        <v>0</v>
      </c>
      <c r="BA1302" s="260">
        <f t="shared" si="478"/>
        <v>0</v>
      </c>
      <c r="BB1302" s="260">
        <f t="shared" si="478"/>
        <v>0</v>
      </c>
      <c r="BF1302" s="274"/>
      <c r="BG1302" s="273"/>
      <c r="BH1302" s="273"/>
      <c r="BI1302" s="278">
        <f>BB1302+BB1303-BB1304</f>
        <v>0</v>
      </c>
      <c r="BJ1302" s="260">
        <f>BI1302+BI1303-BI1304</f>
        <v>0</v>
      </c>
      <c r="BK1302" s="260">
        <f t="shared" ref="BK1302:BT1302" si="479">BJ1302+BJ1303-BJ1304</f>
        <v>0</v>
      </c>
      <c r="BL1302" s="260">
        <f t="shared" si="479"/>
        <v>0</v>
      </c>
      <c r="BM1302" s="260">
        <f t="shared" si="479"/>
        <v>0</v>
      </c>
      <c r="BN1302" s="260">
        <f t="shared" si="479"/>
        <v>0</v>
      </c>
      <c r="BO1302" s="260">
        <f t="shared" si="479"/>
        <v>0</v>
      </c>
      <c r="BP1302" s="260">
        <f t="shared" si="479"/>
        <v>0</v>
      </c>
      <c r="BQ1302" s="260">
        <f t="shared" si="479"/>
        <v>0</v>
      </c>
      <c r="BR1302" s="260">
        <f t="shared" si="479"/>
        <v>0</v>
      </c>
      <c r="BS1302" s="260">
        <f t="shared" si="479"/>
        <v>0</v>
      </c>
      <c r="BT1302" s="260">
        <f t="shared" si="479"/>
        <v>0</v>
      </c>
      <c r="BX1302" s="274"/>
      <c r="BY1302" s="273"/>
      <c r="BZ1302" s="273"/>
      <c r="CA1302" s="278">
        <f>BT1302+BT1303-BT1304</f>
        <v>0</v>
      </c>
      <c r="CB1302" s="260">
        <f>CA1302+CA1303-CA1304</f>
        <v>0</v>
      </c>
      <c r="CC1302" s="260">
        <f t="shared" ref="CC1302:CL1302" si="480">CB1302+CB1303-CB1304</f>
        <v>0</v>
      </c>
      <c r="CD1302" s="260">
        <f t="shared" si="480"/>
        <v>0</v>
      </c>
      <c r="CE1302" s="260">
        <f t="shared" si="480"/>
        <v>0</v>
      </c>
      <c r="CF1302" s="260">
        <f t="shared" si="480"/>
        <v>0</v>
      </c>
      <c r="CG1302" s="260">
        <f t="shared" si="480"/>
        <v>0</v>
      </c>
      <c r="CH1302" s="260">
        <f t="shared" si="480"/>
        <v>0</v>
      </c>
      <c r="CI1302" s="260">
        <f t="shared" si="480"/>
        <v>0</v>
      </c>
      <c r="CJ1302" s="260">
        <f t="shared" si="480"/>
        <v>0</v>
      </c>
      <c r="CK1302" s="260">
        <f t="shared" si="480"/>
        <v>0</v>
      </c>
      <c r="CL1302" s="260">
        <f t="shared" si="480"/>
        <v>0</v>
      </c>
      <c r="CP1302" s="274"/>
      <c r="CQ1302" s="273"/>
      <c r="CR1302" s="273"/>
      <c r="CS1302" s="278">
        <f>CL1302+CL1303-CL1304</f>
        <v>0</v>
      </c>
      <c r="CT1302" s="260">
        <f>CS1302+CS1303-CS1304</f>
        <v>0</v>
      </c>
      <c r="CU1302" s="260">
        <f t="shared" ref="CU1302:DD1302" si="481">CT1302+CT1303-CT1304</f>
        <v>0</v>
      </c>
      <c r="CV1302" s="260">
        <f t="shared" si="481"/>
        <v>0</v>
      </c>
      <c r="CW1302" s="260">
        <f t="shared" si="481"/>
        <v>0</v>
      </c>
      <c r="CX1302" s="260">
        <f t="shared" si="481"/>
        <v>0</v>
      </c>
      <c r="CY1302" s="260">
        <f t="shared" si="481"/>
        <v>0</v>
      </c>
      <c r="CZ1302" s="260">
        <f t="shared" si="481"/>
        <v>0</v>
      </c>
      <c r="DA1302" s="260">
        <f t="shared" si="481"/>
        <v>0</v>
      </c>
      <c r="DB1302" s="260">
        <f t="shared" si="481"/>
        <v>0</v>
      </c>
      <c r="DC1302" s="260">
        <f t="shared" si="481"/>
        <v>0</v>
      </c>
      <c r="DD1302" s="260">
        <f t="shared" si="481"/>
        <v>0</v>
      </c>
    </row>
    <row r="1303" spans="1:109" ht="13" hidden="1" outlineLevel="2" x14ac:dyDescent="0.3">
      <c r="A1303" s="258"/>
      <c r="B1303" s="153"/>
      <c r="C1303" s="274"/>
      <c r="D1303" s="273"/>
      <c r="E1303" s="153" t="s">
        <v>351</v>
      </c>
      <c r="F1303" s="279">
        <v>0</v>
      </c>
      <c r="G1303" s="279">
        <v>0</v>
      </c>
      <c r="H1303" s="279">
        <v>0</v>
      </c>
      <c r="I1303" s="279">
        <v>0</v>
      </c>
      <c r="J1303" s="279">
        <v>0</v>
      </c>
      <c r="K1303" s="279">
        <v>0</v>
      </c>
      <c r="L1303" s="279">
        <v>0</v>
      </c>
      <c r="M1303" s="279">
        <v>0</v>
      </c>
      <c r="N1303" s="279">
        <v>0</v>
      </c>
      <c r="O1303" s="279">
        <v>0</v>
      </c>
      <c r="P1303" s="279">
        <v>0</v>
      </c>
      <c r="Q1303" s="279">
        <v>0</v>
      </c>
      <c r="R1303" s="260"/>
      <c r="S1303" s="280">
        <f>SUM(F1303:Q1303)</f>
        <v>0</v>
      </c>
      <c r="V1303" s="274"/>
      <c r="W1303" s="273"/>
      <c r="X1303" s="273"/>
      <c r="Y1303" s="279">
        <v>0</v>
      </c>
      <c r="Z1303" s="279">
        <v>0</v>
      </c>
      <c r="AA1303" s="279">
        <v>0</v>
      </c>
      <c r="AB1303" s="279">
        <v>0</v>
      </c>
      <c r="AC1303" s="279">
        <v>0</v>
      </c>
      <c r="AD1303" s="279">
        <v>0</v>
      </c>
      <c r="AE1303" s="279">
        <v>0</v>
      </c>
      <c r="AF1303" s="279">
        <v>0</v>
      </c>
      <c r="AG1303" s="279">
        <v>0</v>
      </c>
      <c r="AH1303" s="279">
        <v>0</v>
      </c>
      <c r="AI1303" s="279">
        <v>0</v>
      </c>
      <c r="AJ1303" s="279">
        <v>0</v>
      </c>
      <c r="AK1303" s="281">
        <f>SUM(Y1303:AJ1303)</f>
        <v>0</v>
      </c>
      <c r="AN1303" s="274"/>
      <c r="AO1303" s="273"/>
      <c r="AP1303" s="273"/>
      <c r="AQ1303" s="279">
        <v>0</v>
      </c>
      <c r="AR1303" s="279">
        <v>0</v>
      </c>
      <c r="AS1303" s="279">
        <v>0</v>
      </c>
      <c r="AT1303" s="279">
        <v>0</v>
      </c>
      <c r="AU1303" s="279">
        <v>0</v>
      </c>
      <c r="AV1303" s="279">
        <v>0</v>
      </c>
      <c r="AW1303" s="279">
        <v>0</v>
      </c>
      <c r="AX1303" s="279">
        <v>0</v>
      </c>
      <c r="AY1303" s="279">
        <v>0</v>
      </c>
      <c r="AZ1303" s="279">
        <v>0</v>
      </c>
      <c r="BA1303" s="279">
        <v>0</v>
      </c>
      <c r="BB1303" s="279">
        <v>0</v>
      </c>
      <c r="BC1303" s="281">
        <f>SUM(AQ1303:BB1303)</f>
        <v>0</v>
      </c>
      <c r="BF1303" s="274"/>
      <c r="BG1303" s="273"/>
      <c r="BH1303" s="273"/>
      <c r="BI1303" s="279">
        <v>0</v>
      </c>
      <c r="BJ1303" s="279">
        <v>0</v>
      </c>
      <c r="BK1303" s="279">
        <v>0</v>
      </c>
      <c r="BL1303" s="279">
        <v>0</v>
      </c>
      <c r="BM1303" s="279">
        <v>0</v>
      </c>
      <c r="BN1303" s="279">
        <v>0</v>
      </c>
      <c r="BO1303" s="279">
        <v>0</v>
      </c>
      <c r="BP1303" s="279">
        <v>0</v>
      </c>
      <c r="BQ1303" s="279">
        <v>0</v>
      </c>
      <c r="BR1303" s="279">
        <v>0</v>
      </c>
      <c r="BS1303" s="279">
        <v>0</v>
      </c>
      <c r="BT1303" s="279">
        <v>0</v>
      </c>
      <c r="BU1303" s="281">
        <f>SUM(BI1303:BT1303)</f>
        <v>0</v>
      </c>
      <c r="BX1303" s="274"/>
      <c r="BY1303" s="273"/>
      <c r="BZ1303" s="273"/>
      <c r="CA1303" s="279">
        <v>0</v>
      </c>
      <c r="CB1303" s="279">
        <v>0</v>
      </c>
      <c r="CC1303" s="279">
        <v>0</v>
      </c>
      <c r="CD1303" s="279">
        <v>0</v>
      </c>
      <c r="CE1303" s="279">
        <v>0</v>
      </c>
      <c r="CF1303" s="279">
        <v>0</v>
      </c>
      <c r="CG1303" s="279">
        <v>0</v>
      </c>
      <c r="CH1303" s="279">
        <v>0</v>
      </c>
      <c r="CI1303" s="279">
        <v>0</v>
      </c>
      <c r="CJ1303" s="279">
        <v>0</v>
      </c>
      <c r="CK1303" s="279">
        <v>0</v>
      </c>
      <c r="CL1303" s="279">
        <v>0</v>
      </c>
      <c r="CM1303" s="281">
        <f>SUM(CA1303:CL1303)</f>
        <v>0</v>
      </c>
      <c r="CP1303" s="274"/>
      <c r="CQ1303" s="273"/>
      <c r="CR1303" s="273"/>
      <c r="CS1303" s="279">
        <v>0</v>
      </c>
      <c r="CT1303" s="279">
        <v>0</v>
      </c>
      <c r="CU1303" s="279">
        <v>0</v>
      </c>
      <c r="CV1303" s="279">
        <v>0</v>
      </c>
      <c r="CW1303" s="279">
        <v>0</v>
      </c>
      <c r="CX1303" s="279">
        <v>0</v>
      </c>
      <c r="CY1303" s="279">
        <v>0</v>
      </c>
      <c r="CZ1303" s="279">
        <v>0</v>
      </c>
      <c r="DA1303" s="279">
        <v>0</v>
      </c>
      <c r="DB1303" s="279">
        <v>0</v>
      </c>
      <c r="DC1303" s="279">
        <v>0</v>
      </c>
      <c r="DD1303" s="279">
        <v>0</v>
      </c>
      <c r="DE1303" s="281">
        <f>SUM(CS1303:DD1303)</f>
        <v>0</v>
      </c>
    </row>
    <row r="1304" spans="1:109" ht="13" hidden="1" outlineLevel="2" x14ac:dyDescent="0.3">
      <c r="A1304" s="258"/>
      <c r="B1304" s="153"/>
      <c r="C1304" s="274"/>
      <c r="D1304" s="273"/>
      <c r="E1304" s="153" t="s">
        <v>352</v>
      </c>
      <c r="F1304" s="279">
        <v>0</v>
      </c>
      <c r="G1304" s="279">
        <v>0</v>
      </c>
      <c r="H1304" s="279">
        <v>0</v>
      </c>
      <c r="I1304" s="279">
        <v>0</v>
      </c>
      <c r="J1304" s="279">
        <v>0</v>
      </c>
      <c r="K1304" s="279">
        <v>0</v>
      </c>
      <c r="L1304" s="279">
        <v>0</v>
      </c>
      <c r="M1304" s="279">
        <v>0</v>
      </c>
      <c r="N1304" s="279">
        <v>0</v>
      </c>
      <c r="O1304" s="279">
        <v>0</v>
      </c>
      <c r="P1304" s="279">
        <v>0</v>
      </c>
      <c r="Q1304" s="279">
        <v>0</v>
      </c>
      <c r="R1304" s="260"/>
      <c r="S1304" s="280">
        <f>SUM(F1304:Q1304)</f>
        <v>0</v>
      </c>
      <c r="V1304" s="274"/>
      <c r="W1304" s="273"/>
      <c r="X1304" s="273"/>
      <c r="Y1304" s="279">
        <v>0</v>
      </c>
      <c r="Z1304" s="279">
        <v>0</v>
      </c>
      <c r="AA1304" s="279">
        <v>0</v>
      </c>
      <c r="AB1304" s="279">
        <v>0</v>
      </c>
      <c r="AC1304" s="279">
        <v>0</v>
      </c>
      <c r="AD1304" s="279">
        <v>0</v>
      </c>
      <c r="AE1304" s="279">
        <v>0</v>
      </c>
      <c r="AF1304" s="279">
        <v>0</v>
      </c>
      <c r="AG1304" s="279">
        <v>0</v>
      </c>
      <c r="AH1304" s="279">
        <v>0</v>
      </c>
      <c r="AI1304" s="279">
        <v>0</v>
      </c>
      <c r="AJ1304" s="279">
        <v>0</v>
      </c>
      <c r="AK1304" s="281">
        <f>SUM(Y1304:AJ1304)</f>
        <v>0</v>
      </c>
      <c r="AN1304" s="274"/>
      <c r="AO1304" s="273"/>
      <c r="AP1304" s="273"/>
      <c r="AQ1304" s="279">
        <v>0</v>
      </c>
      <c r="AR1304" s="279">
        <v>0</v>
      </c>
      <c r="AS1304" s="279">
        <v>0</v>
      </c>
      <c r="AT1304" s="279">
        <v>0</v>
      </c>
      <c r="AU1304" s="279">
        <v>0</v>
      </c>
      <c r="AV1304" s="279">
        <v>0</v>
      </c>
      <c r="AW1304" s="279">
        <v>0</v>
      </c>
      <c r="AX1304" s="279">
        <v>0</v>
      </c>
      <c r="AY1304" s="279">
        <v>0</v>
      </c>
      <c r="AZ1304" s="279">
        <v>0</v>
      </c>
      <c r="BA1304" s="279">
        <v>0</v>
      </c>
      <c r="BB1304" s="279">
        <v>0</v>
      </c>
      <c r="BC1304" s="281">
        <f>SUM(AQ1304:BB1304)</f>
        <v>0</v>
      </c>
      <c r="BF1304" s="274"/>
      <c r="BG1304" s="273"/>
      <c r="BH1304" s="273"/>
      <c r="BI1304" s="279">
        <v>0</v>
      </c>
      <c r="BJ1304" s="279">
        <v>0</v>
      </c>
      <c r="BK1304" s="279">
        <v>0</v>
      </c>
      <c r="BL1304" s="279">
        <v>0</v>
      </c>
      <c r="BM1304" s="279">
        <v>0</v>
      </c>
      <c r="BN1304" s="279">
        <v>0</v>
      </c>
      <c r="BO1304" s="279">
        <v>0</v>
      </c>
      <c r="BP1304" s="279">
        <v>0</v>
      </c>
      <c r="BQ1304" s="279">
        <v>0</v>
      </c>
      <c r="BR1304" s="279">
        <v>0</v>
      </c>
      <c r="BS1304" s="279">
        <v>0</v>
      </c>
      <c r="BT1304" s="279">
        <v>0</v>
      </c>
      <c r="BU1304" s="281">
        <f>SUM(BI1304:BT1304)</f>
        <v>0</v>
      </c>
      <c r="BX1304" s="274"/>
      <c r="BY1304" s="273"/>
      <c r="BZ1304" s="273"/>
      <c r="CA1304" s="279">
        <v>0</v>
      </c>
      <c r="CB1304" s="279">
        <v>0</v>
      </c>
      <c r="CC1304" s="279">
        <v>0</v>
      </c>
      <c r="CD1304" s="279">
        <v>0</v>
      </c>
      <c r="CE1304" s="279">
        <v>0</v>
      </c>
      <c r="CF1304" s="279">
        <v>0</v>
      </c>
      <c r="CG1304" s="279">
        <v>0</v>
      </c>
      <c r="CH1304" s="279">
        <v>0</v>
      </c>
      <c r="CI1304" s="279">
        <v>0</v>
      </c>
      <c r="CJ1304" s="279">
        <v>0</v>
      </c>
      <c r="CK1304" s="279">
        <v>0</v>
      </c>
      <c r="CL1304" s="279">
        <v>0</v>
      </c>
      <c r="CM1304" s="281">
        <f>SUM(CA1304:CL1304)</f>
        <v>0</v>
      </c>
      <c r="CP1304" s="274"/>
      <c r="CQ1304" s="273"/>
      <c r="CR1304" s="273"/>
      <c r="CS1304" s="279">
        <v>0</v>
      </c>
      <c r="CT1304" s="279">
        <v>0</v>
      </c>
      <c r="CU1304" s="279">
        <v>0</v>
      </c>
      <c r="CV1304" s="279">
        <v>0</v>
      </c>
      <c r="CW1304" s="279">
        <v>0</v>
      </c>
      <c r="CX1304" s="279">
        <v>0</v>
      </c>
      <c r="CY1304" s="279">
        <v>0</v>
      </c>
      <c r="CZ1304" s="279">
        <v>0</v>
      </c>
      <c r="DA1304" s="279">
        <v>0</v>
      </c>
      <c r="DB1304" s="279">
        <v>0</v>
      </c>
      <c r="DC1304" s="279">
        <v>0</v>
      </c>
      <c r="DD1304" s="279">
        <v>0</v>
      </c>
      <c r="DE1304" s="281">
        <f>SUM(CS1304:DD1304)</f>
        <v>0</v>
      </c>
    </row>
    <row r="1305" spans="1:109" ht="13" hidden="1" outlineLevel="2" x14ac:dyDescent="0.3">
      <c r="A1305" s="258"/>
      <c r="B1305" s="153"/>
      <c r="C1305" s="274"/>
      <c r="D1305" s="273"/>
      <c r="E1305" s="153" t="s">
        <v>353</v>
      </c>
      <c r="F1305" s="282">
        <f>+(F1302*'CASH FLOW-MSA-SA'!$C1301)/360*31</f>
        <v>0</v>
      </c>
      <c r="G1305" s="282">
        <f>+(G1302*'CASH FLOW-MSA-SA'!$C1301)/360*31</f>
        <v>0</v>
      </c>
      <c r="H1305" s="282">
        <f>+(H1302*'CASH FLOW-MSA-SA'!$C1301)/360*31</f>
        <v>0</v>
      </c>
      <c r="I1305" s="282">
        <f>+(I1302*'CASH FLOW-MSA-SA'!$C1301)/360*31</f>
        <v>0</v>
      </c>
      <c r="J1305" s="282">
        <f>+(J1302*'CASH FLOW-MSA-SA'!$C1301)/360*31</f>
        <v>0</v>
      </c>
      <c r="K1305" s="282">
        <f>+(K1302*'CASH FLOW-MSA-SA'!$C1301)/360*31</f>
        <v>0</v>
      </c>
      <c r="L1305" s="282">
        <f>+(L1302*'CASH FLOW-MSA-SA'!$C1301)/360*31</f>
        <v>0</v>
      </c>
      <c r="M1305" s="282">
        <f>+(M1302*'CASH FLOW-MSA-SA'!$C1301)/360*31</f>
        <v>0</v>
      </c>
      <c r="N1305" s="282">
        <f>+(N1302*'CASH FLOW-MSA-SA'!$C1301)/360*31</f>
        <v>0</v>
      </c>
      <c r="O1305" s="282">
        <f>+(O1302*'CASH FLOW-MSA-SA'!$C1301)/360*31</f>
        <v>0</v>
      </c>
      <c r="P1305" s="282">
        <f>+(P1302*'CASH FLOW-MSA-SA'!$C1301)/360*31</f>
        <v>0</v>
      </c>
      <c r="Q1305" s="282">
        <f>+(Q1302*'CASH FLOW-MSA-SA'!$C1301)/360*31</f>
        <v>0</v>
      </c>
      <c r="R1305" s="260"/>
      <c r="S1305" s="282">
        <f>SUM(F1305:Q1305)</f>
        <v>0</v>
      </c>
      <c r="V1305" s="274"/>
      <c r="W1305" s="273"/>
      <c r="X1305" s="273"/>
      <c r="Y1305" s="282">
        <f>+(Y1302*'CASH FLOW-MSA-SA'!$C1301)/360*31</f>
        <v>0</v>
      </c>
      <c r="Z1305" s="282">
        <f>+(Z1302*'CASH FLOW-MSA-SA'!$C1301)/360*31</f>
        <v>0</v>
      </c>
      <c r="AA1305" s="282">
        <f>+(AA1302*'CASH FLOW-MSA-SA'!$C1301)/360*31</f>
        <v>0</v>
      </c>
      <c r="AB1305" s="282">
        <f>+(AB1302*'CASH FLOW-MSA-SA'!$C1301)/360*31</f>
        <v>0</v>
      </c>
      <c r="AC1305" s="282">
        <f>+(AC1302*'CASH FLOW-MSA-SA'!$C1301)/360*31</f>
        <v>0</v>
      </c>
      <c r="AD1305" s="282">
        <f>+(AD1302*'CASH FLOW-MSA-SA'!$C1301)/360*31</f>
        <v>0</v>
      </c>
      <c r="AE1305" s="282">
        <f>+(AE1302*'CASH FLOW-MSA-SA'!$C1301)/360*31</f>
        <v>0</v>
      </c>
      <c r="AF1305" s="282">
        <f>+(AF1302*'CASH FLOW-MSA-SA'!$C1301)/360*31</f>
        <v>0</v>
      </c>
      <c r="AG1305" s="282">
        <f>+(AG1302*'CASH FLOW-MSA-SA'!$C1301)/360*31</f>
        <v>0</v>
      </c>
      <c r="AH1305" s="282">
        <f>+(AH1302*'CASH FLOW-MSA-SA'!$C1301)/360*31</f>
        <v>0</v>
      </c>
      <c r="AI1305" s="282">
        <f>+(AI1302*'CASH FLOW-MSA-SA'!$C1301)/360*31</f>
        <v>0</v>
      </c>
      <c r="AJ1305" s="282">
        <f>+(AJ1302*'CASH FLOW-MSA-SA'!$C1301)/360*31</f>
        <v>0</v>
      </c>
      <c r="AK1305" s="282">
        <f>SUM(Y1305:AJ1305)</f>
        <v>0</v>
      </c>
      <c r="AN1305" s="274"/>
      <c r="AO1305" s="273"/>
      <c r="AP1305" s="273"/>
      <c r="AQ1305" s="282">
        <f>+(AQ1302*'CASH FLOW-MSA-SA'!$C1301)/360*31</f>
        <v>0</v>
      </c>
      <c r="AR1305" s="282">
        <f>+(AR1302*'CASH FLOW-MSA-SA'!$C1301)/360*31</f>
        <v>0</v>
      </c>
      <c r="AS1305" s="282">
        <f>+(AS1302*'CASH FLOW-MSA-SA'!$C1301)/360*31</f>
        <v>0</v>
      </c>
      <c r="AT1305" s="282">
        <f>+(AT1302*'CASH FLOW-MSA-SA'!$C1301)/360*31</f>
        <v>0</v>
      </c>
      <c r="AU1305" s="282">
        <f>+(AU1302*'CASH FLOW-MSA-SA'!$C1301)/360*31</f>
        <v>0</v>
      </c>
      <c r="AV1305" s="282">
        <f>+(AV1302*'CASH FLOW-MSA-SA'!$C1301)/360*31</f>
        <v>0</v>
      </c>
      <c r="AW1305" s="282">
        <f>+(AW1302*'CASH FLOW-MSA-SA'!$C1301)/360*31</f>
        <v>0</v>
      </c>
      <c r="AX1305" s="282">
        <f>+(AX1302*'CASH FLOW-MSA-SA'!$C1301)/360*31</f>
        <v>0</v>
      </c>
      <c r="AY1305" s="282">
        <f>+(AY1302*'CASH FLOW-MSA-SA'!$C1301)/360*31</f>
        <v>0</v>
      </c>
      <c r="AZ1305" s="282">
        <f>+(AZ1302*'CASH FLOW-MSA-SA'!$C1301)/360*31</f>
        <v>0</v>
      </c>
      <c r="BA1305" s="282">
        <f>+(BA1302*'CASH FLOW-MSA-SA'!$C1301)/360*31</f>
        <v>0</v>
      </c>
      <c r="BB1305" s="282">
        <f>+(BB1302*'CASH FLOW-MSA-SA'!$C1301)/360*31</f>
        <v>0</v>
      </c>
      <c r="BC1305" s="282">
        <f>SUM(AQ1305:BB1305)</f>
        <v>0</v>
      </c>
      <c r="BF1305" s="274"/>
      <c r="BG1305" s="273"/>
      <c r="BH1305" s="273"/>
      <c r="BI1305" s="282">
        <f>+(BI1302*'CASH FLOW-MSA-SA'!$C1301)/360*31</f>
        <v>0</v>
      </c>
      <c r="BJ1305" s="282">
        <f>+(BJ1302*'CASH FLOW-MSA-SA'!$C1301)/360*31</f>
        <v>0</v>
      </c>
      <c r="BK1305" s="282">
        <f>+(BK1302*'CASH FLOW-MSA-SA'!$C1301)/360*31</f>
        <v>0</v>
      </c>
      <c r="BL1305" s="282">
        <f>+(BL1302*'CASH FLOW-MSA-SA'!$C1301)/360*31</f>
        <v>0</v>
      </c>
      <c r="BM1305" s="282">
        <f>+(BM1302*'CASH FLOW-MSA-SA'!$C1301)/360*31</f>
        <v>0</v>
      </c>
      <c r="BN1305" s="282">
        <f>+(BN1302*'CASH FLOW-MSA-SA'!$C1301)/360*31</f>
        <v>0</v>
      </c>
      <c r="BO1305" s="282">
        <f>+(BO1302*'CASH FLOW-MSA-SA'!$C1301)/360*31</f>
        <v>0</v>
      </c>
      <c r="BP1305" s="282">
        <f>+(BP1302*'CASH FLOW-MSA-SA'!$C1301)/360*31</f>
        <v>0</v>
      </c>
      <c r="BQ1305" s="282">
        <f>+(BQ1302*'CASH FLOW-MSA-SA'!$C1301)/360*31</f>
        <v>0</v>
      </c>
      <c r="BR1305" s="282">
        <f>+(BR1302*'CASH FLOW-MSA-SA'!$C1301)/360*31</f>
        <v>0</v>
      </c>
      <c r="BS1305" s="282">
        <f>+(BS1302*'CASH FLOW-MSA-SA'!$C1301)/360*31</f>
        <v>0</v>
      </c>
      <c r="BT1305" s="282">
        <f>+(BT1302*'CASH FLOW-MSA-SA'!$C1301)/360*31</f>
        <v>0</v>
      </c>
      <c r="BU1305" s="282">
        <f>SUM(BI1305:BT1305)</f>
        <v>0</v>
      </c>
      <c r="BX1305" s="274"/>
      <c r="BY1305" s="273"/>
      <c r="BZ1305" s="273"/>
      <c r="CA1305" s="282">
        <f>+(CA1302*'CASH FLOW-MSA-SA'!$C1301)/360*31</f>
        <v>0</v>
      </c>
      <c r="CB1305" s="282">
        <f>+(CB1302*'CASH FLOW-MSA-SA'!$C1301)/360*31</f>
        <v>0</v>
      </c>
      <c r="CC1305" s="282">
        <f>+(CC1302*'CASH FLOW-MSA-SA'!$C1301)/360*31</f>
        <v>0</v>
      </c>
      <c r="CD1305" s="282">
        <f>+(CD1302*'CASH FLOW-MSA-SA'!$C1301)/360*31</f>
        <v>0</v>
      </c>
      <c r="CE1305" s="282">
        <f>+(CE1302*'CASH FLOW-MSA-SA'!$C1301)/360*31</f>
        <v>0</v>
      </c>
      <c r="CF1305" s="282">
        <f>+(CF1302*'CASH FLOW-MSA-SA'!$C1301)/360*31</f>
        <v>0</v>
      </c>
      <c r="CG1305" s="282">
        <f>+(CG1302*'CASH FLOW-MSA-SA'!$C1301)/360*31</f>
        <v>0</v>
      </c>
      <c r="CH1305" s="282">
        <f>+(CH1302*'CASH FLOW-MSA-SA'!$C1301)/360*31</f>
        <v>0</v>
      </c>
      <c r="CI1305" s="282">
        <f>+(CI1302*'CASH FLOW-MSA-SA'!$C1301)/360*31</f>
        <v>0</v>
      </c>
      <c r="CJ1305" s="282">
        <f>+(CJ1302*'CASH FLOW-MSA-SA'!$C1301)/360*31</f>
        <v>0</v>
      </c>
      <c r="CK1305" s="282">
        <f>+(CK1302*'CASH FLOW-MSA-SA'!$C1301)/360*31</f>
        <v>0</v>
      </c>
      <c r="CL1305" s="282">
        <f>+(CL1302*'CASH FLOW-MSA-SA'!$C1301)/360*31</f>
        <v>0</v>
      </c>
      <c r="CM1305" s="282">
        <f>SUM(CA1305:CL1305)</f>
        <v>0</v>
      </c>
      <c r="CP1305" s="274"/>
      <c r="CQ1305" s="273"/>
      <c r="CR1305" s="273"/>
      <c r="CS1305" s="282">
        <f>+(CS1302*'CASH FLOW-MSA-SA'!$C1301)/360*31</f>
        <v>0</v>
      </c>
      <c r="CT1305" s="282">
        <f>+(CT1302*'CASH FLOW-MSA-SA'!$C1301)/360*31</f>
        <v>0</v>
      </c>
      <c r="CU1305" s="282">
        <f>+(CU1302*'CASH FLOW-MSA-SA'!$C1301)/360*31</f>
        <v>0</v>
      </c>
      <c r="CV1305" s="282">
        <f>+(CV1302*'CASH FLOW-MSA-SA'!$C1301)/360*31</f>
        <v>0</v>
      </c>
      <c r="CW1305" s="282">
        <f>+(CW1302*'CASH FLOW-MSA-SA'!$C1301)/360*31</f>
        <v>0</v>
      </c>
      <c r="CX1305" s="282">
        <f>+(CX1302*'CASH FLOW-MSA-SA'!$C1301)/360*31</f>
        <v>0</v>
      </c>
      <c r="CY1305" s="282">
        <f>+(CY1302*'CASH FLOW-MSA-SA'!$C1301)/360*31</f>
        <v>0</v>
      </c>
      <c r="CZ1305" s="282">
        <f>+(CZ1302*'CASH FLOW-MSA-SA'!$C1301)/360*31</f>
        <v>0</v>
      </c>
      <c r="DA1305" s="282">
        <f>+(DA1302*'CASH FLOW-MSA-SA'!$C1301)/360*31</f>
        <v>0</v>
      </c>
      <c r="DB1305" s="282">
        <f>+(DB1302*'CASH FLOW-MSA-SA'!$C1301)/360*31</f>
        <v>0</v>
      </c>
      <c r="DC1305" s="282">
        <f>+(DC1302*'CASH FLOW-MSA-SA'!$C1301)/360*31</f>
        <v>0</v>
      </c>
      <c r="DD1305" s="282">
        <f>+(DD1302*'CASH FLOW-MSA-SA'!$C1301)/360*31</f>
        <v>0</v>
      </c>
      <c r="DE1305" s="282">
        <f>SUM(CS1305:DD1305)</f>
        <v>0</v>
      </c>
    </row>
    <row r="1306" spans="1:109" hidden="1" outlineLevel="1" x14ac:dyDescent="0.25">
      <c r="C1306" s="296"/>
      <c r="F1306" s="139"/>
      <c r="G1306" s="139"/>
      <c r="H1306" s="139"/>
      <c r="I1306" s="139"/>
      <c r="J1306" s="139"/>
      <c r="K1306" s="139"/>
      <c r="L1306" s="139"/>
      <c r="M1306" s="139"/>
      <c r="N1306" s="139"/>
      <c r="O1306" s="139"/>
      <c r="P1306" s="139"/>
      <c r="Q1306" s="139"/>
      <c r="R1306" s="178"/>
      <c r="S1306" s="139"/>
      <c r="T1306" s="139"/>
      <c r="U1306" s="139"/>
      <c r="V1306" s="296"/>
      <c r="Y1306" s="139"/>
      <c r="Z1306" s="139"/>
      <c r="AA1306" s="139"/>
      <c r="AB1306" s="139"/>
      <c r="AC1306" s="139"/>
      <c r="AD1306" s="139"/>
      <c r="AE1306" s="139"/>
      <c r="AF1306" s="139"/>
      <c r="AG1306" s="139"/>
      <c r="AH1306" s="139"/>
      <c r="AI1306" s="139"/>
      <c r="AJ1306" s="139"/>
      <c r="AN1306" s="296"/>
      <c r="AQ1306" s="139"/>
      <c r="AR1306" s="139"/>
      <c r="AS1306" s="139"/>
      <c r="AT1306" s="139"/>
      <c r="AU1306" s="139"/>
      <c r="AV1306" s="139"/>
      <c r="AW1306" s="139"/>
      <c r="AX1306" s="139"/>
      <c r="AY1306" s="139"/>
      <c r="AZ1306" s="139"/>
      <c r="BA1306" s="139"/>
      <c r="BB1306" s="139"/>
      <c r="BF1306" s="296"/>
      <c r="BI1306" s="139"/>
      <c r="BJ1306" s="139"/>
      <c r="BK1306" s="139"/>
      <c r="BL1306" s="139"/>
      <c r="BM1306" s="139"/>
      <c r="BN1306" s="139"/>
      <c r="BO1306" s="139"/>
      <c r="BP1306" s="139"/>
      <c r="BQ1306" s="139"/>
      <c r="BR1306" s="139"/>
      <c r="BS1306" s="139"/>
      <c r="BT1306" s="139"/>
      <c r="BX1306" s="296"/>
      <c r="CA1306" s="139"/>
      <c r="CB1306" s="139"/>
      <c r="CC1306" s="139"/>
      <c r="CD1306" s="139"/>
      <c r="CE1306" s="139"/>
      <c r="CF1306" s="139"/>
      <c r="CG1306" s="139"/>
      <c r="CH1306" s="139"/>
      <c r="CI1306" s="139"/>
      <c r="CJ1306" s="139"/>
      <c r="CK1306" s="139"/>
      <c r="CL1306" s="139"/>
      <c r="CP1306" s="296"/>
      <c r="CS1306" s="139"/>
      <c r="CT1306" s="139"/>
      <c r="CU1306" s="139"/>
      <c r="CV1306" s="139"/>
      <c r="CW1306" s="139"/>
      <c r="CX1306" s="139"/>
      <c r="CY1306" s="139"/>
      <c r="CZ1306" s="139"/>
      <c r="DA1306" s="139"/>
      <c r="DB1306" s="139"/>
      <c r="DC1306" s="139"/>
      <c r="DD1306" s="139"/>
    </row>
    <row r="1307" spans="1:109" ht="13" hidden="1" outlineLevel="1" x14ac:dyDescent="0.3">
      <c r="B1307" s="271" t="s">
        <v>308</v>
      </c>
      <c r="C1307" s="297"/>
      <c r="D1307" s="186"/>
      <c r="E1307" s="186"/>
      <c r="F1307" s="139"/>
      <c r="G1307" s="139"/>
      <c r="H1307" s="139"/>
      <c r="I1307" s="139"/>
      <c r="J1307" s="139"/>
      <c r="K1307" s="139"/>
      <c r="L1307" s="139"/>
      <c r="M1307" s="139"/>
      <c r="N1307" s="139"/>
      <c r="O1307" s="139"/>
      <c r="P1307" s="139"/>
      <c r="Q1307" s="139"/>
      <c r="R1307" s="178"/>
      <c r="S1307" s="139"/>
      <c r="T1307" s="139"/>
      <c r="U1307" s="139"/>
      <c r="V1307" s="297"/>
      <c r="W1307" s="186"/>
      <c r="X1307" s="186"/>
      <c r="Y1307" s="139"/>
      <c r="Z1307" s="139"/>
      <c r="AA1307" s="139"/>
      <c r="AB1307" s="139"/>
      <c r="AC1307" s="139"/>
      <c r="AD1307" s="139"/>
      <c r="AE1307" s="139"/>
      <c r="AF1307" s="139"/>
      <c r="AG1307" s="139"/>
      <c r="AH1307" s="139"/>
      <c r="AI1307" s="139"/>
      <c r="AJ1307" s="139"/>
      <c r="AN1307" s="297"/>
      <c r="AO1307" s="186"/>
      <c r="AP1307" s="186"/>
      <c r="AQ1307" s="139"/>
      <c r="AR1307" s="139"/>
      <c r="AS1307" s="139"/>
      <c r="AT1307" s="139"/>
      <c r="AU1307" s="139"/>
      <c r="AV1307" s="139"/>
      <c r="AW1307" s="139"/>
      <c r="AX1307" s="139"/>
      <c r="AY1307" s="139"/>
      <c r="AZ1307" s="139"/>
      <c r="BA1307" s="139"/>
      <c r="BB1307" s="139"/>
      <c r="BF1307" s="297"/>
      <c r="BG1307" s="186"/>
      <c r="BH1307" s="186"/>
      <c r="BI1307" s="139"/>
      <c r="BJ1307" s="139"/>
      <c r="BK1307" s="139"/>
      <c r="BL1307" s="139"/>
      <c r="BM1307" s="139"/>
      <c r="BN1307" s="139"/>
      <c r="BO1307" s="139"/>
      <c r="BP1307" s="139"/>
      <c r="BQ1307" s="139"/>
      <c r="BR1307" s="139"/>
      <c r="BS1307" s="139"/>
      <c r="BT1307" s="139"/>
      <c r="BX1307" s="297"/>
      <c r="BY1307" s="186"/>
      <c r="BZ1307" s="186"/>
      <c r="CA1307" s="139"/>
      <c r="CB1307" s="139"/>
      <c r="CC1307" s="139"/>
      <c r="CD1307" s="139"/>
      <c r="CE1307" s="139"/>
      <c r="CF1307" s="139"/>
      <c r="CG1307" s="139"/>
      <c r="CH1307" s="139"/>
      <c r="CI1307" s="139"/>
      <c r="CJ1307" s="139"/>
      <c r="CK1307" s="139"/>
      <c r="CL1307" s="139"/>
      <c r="CP1307" s="297"/>
      <c r="CQ1307" s="186"/>
      <c r="CR1307" s="186"/>
      <c r="CS1307" s="139"/>
      <c r="CT1307" s="139"/>
      <c r="CU1307" s="139"/>
      <c r="CV1307" s="139"/>
      <c r="CW1307" s="139"/>
      <c r="CX1307" s="139"/>
      <c r="CY1307" s="139"/>
      <c r="CZ1307" s="139"/>
      <c r="DA1307" s="139"/>
      <c r="DB1307" s="139"/>
      <c r="DC1307" s="139"/>
      <c r="DD1307" s="139"/>
    </row>
    <row r="1308" spans="1:109" ht="13" hidden="1" outlineLevel="2" x14ac:dyDescent="0.3">
      <c r="A1308" s="258"/>
      <c r="B1308" s="153" t="s">
        <v>346</v>
      </c>
      <c r="C1308" s="272">
        <v>0</v>
      </c>
      <c r="D1308" s="273"/>
      <c r="E1308" s="273"/>
      <c r="F1308" s="260"/>
      <c r="G1308" s="260"/>
      <c r="H1308" s="260"/>
      <c r="I1308" s="260"/>
      <c r="J1308" s="260"/>
      <c r="K1308" s="260"/>
      <c r="L1308" s="260"/>
      <c r="M1308" s="260"/>
      <c r="N1308" s="260"/>
      <c r="O1308" s="260"/>
      <c r="P1308" s="260"/>
      <c r="Q1308" s="260"/>
      <c r="R1308" s="260"/>
      <c r="S1308" s="240"/>
      <c r="V1308" s="274"/>
      <c r="W1308" s="273"/>
      <c r="X1308" s="273"/>
      <c r="Y1308" s="260"/>
      <c r="Z1308" s="260"/>
      <c r="AA1308" s="260"/>
      <c r="AB1308" s="260"/>
      <c r="AC1308" s="260"/>
      <c r="AD1308" s="260"/>
      <c r="AE1308" s="260"/>
      <c r="AF1308" s="260"/>
      <c r="AG1308" s="260"/>
      <c r="AH1308" s="260"/>
      <c r="AI1308" s="260"/>
      <c r="AJ1308" s="260"/>
      <c r="AN1308" s="274"/>
      <c r="AO1308" s="273"/>
      <c r="AP1308" s="273"/>
      <c r="AQ1308" s="260"/>
      <c r="AR1308" s="260"/>
      <c r="AS1308" s="260"/>
      <c r="AT1308" s="260"/>
      <c r="AU1308" s="260"/>
      <c r="AV1308" s="260"/>
      <c r="AW1308" s="260"/>
      <c r="AX1308" s="260"/>
      <c r="AY1308" s="260"/>
      <c r="AZ1308" s="260"/>
      <c r="BA1308" s="260"/>
      <c r="BB1308" s="260"/>
      <c r="BF1308" s="274"/>
      <c r="BG1308" s="273"/>
      <c r="BH1308" s="273"/>
      <c r="BI1308" s="260"/>
      <c r="BJ1308" s="260"/>
      <c r="BK1308" s="260"/>
      <c r="BL1308" s="260"/>
      <c r="BM1308" s="260"/>
      <c r="BN1308" s="260"/>
      <c r="BO1308" s="260"/>
      <c r="BP1308" s="260"/>
      <c r="BQ1308" s="260"/>
      <c r="BR1308" s="260"/>
      <c r="BS1308" s="260"/>
      <c r="BT1308" s="260"/>
      <c r="BX1308" s="274"/>
      <c r="BY1308" s="273"/>
      <c r="BZ1308" s="273"/>
      <c r="CA1308" s="260"/>
      <c r="CB1308" s="260"/>
      <c r="CC1308" s="260"/>
      <c r="CD1308" s="260"/>
      <c r="CE1308" s="260"/>
      <c r="CF1308" s="260"/>
      <c r="CG1308" s="260"/>
      <c r="CH1308" s="260"/>
      <c r="CI1308" s="260"/>
      <c r="CJ1308" s="260"/>
      <c r="CK1308" s="260"/>
      <c r="CL1308" s="260"/>
      <c r="CP1308" s="274"/>
      <c r="CQ1308" s="273"/>
      <c r="CR1308" s="273"/>
      <c r="CS1308" s="260"/>
      <c r="CT1308" s="260"/>
      <c r="CU1308" s="260"/>
      <c r="CV1308" s="260"/>
      <c r="CW1308" s="260"/>
      <c r="CX1308" s="260"/>
      <c r="CY1308" s="260"/>
      <c r="CZ1308" s="260"/>
      <c r="DA1308" s="260"/>
      <c r="DB1308" s="260"/>
      <c r="DC1308" s="260"/>
      <c r="DD1308" s="260"/>
    </row>
    <row r="1309" spans="1:109" ht="13" hidden="1" outlineLevel="2" x14ac:dyDescent="0.3">
      <c r="A1309" s="258"/>
      <c r="B1309" s="275" t="s">
        <v>347</v>
      </c>
      <c r="C1309" s="272">
        <v>0</v>
      </c>
      <c r="D1309" s="273"/>
      <c r="E1309" s="273"/>
      <c r="F1309" s="260"/>
      <c r="G1309" s="260"/>
      <c r="H1309" s="260"/>
      <c r="I1309" s="260"/>
      <c r="J1309" s="260"/>
      <c r="K1309" s="260"/>
      <c r="L1309" s="260"/>
      <c r="M1309" s="260"/>
      <c r="N1309" s="260"/>
      <c r="O1309" s="260"/>
      <c r="P1309" s="260"/>
      <c r="Q1309" s="260"/>
      <c r="R1309" s="260"/>
      <c r="S1309" s="240"/>
      <c r="V1309" s="274"/>
      <c r="W1309" s="273"/>
      <c r="X1309" s="273"/>
      <c r="Y1309" s="260"/>
      <c r="Z1309" s="260"/>
      <c r="AA1309" s="260"/>
      <c r="AB1309" s="260"/>
      <c r="AC1309" s="260"/>
      <c r="AD1309" s="260"/>
      <c r="AE1309" s="260"/>
      <c r="AF1309" s="260"/>
      <c r="AG1309" s="260"/>
      <c r="AH1309" s="260"/>
      <c r="AI1309" s="260"/>
      <c r="AJ1309" s="260"/>
      <c r="AN1309" s="274"/>
      <c r="AO1309" s="273"/>
      <c r="AP1309" s="273"/>
      <c r="AQ1309" s="260"/>
      <c r="AR1309" s="260"/>
      <c r="AS1309" s="260"/>
      <c r="AT1309" s="260"/>
      <c r="AU1309" s="260"/>
      <c r="AV1309" s="260"/>
      <c r="AW1309" s="260"/>
      <c r="AX1309" s="260"/>
      <c r="AY1309" s="260"/>
      <c r="AZ1309" s="260"/>
      <c r="BA1309" s="260"/>
      <c r="BB1309" s="260"/>
      <c r="BF1309" s="274"/>
      <c r="BG1309" s="273"/>
      <c r="BH1309" s="273"/>
      <c r="BI1309" s="260"/>
      <c r="BJ1309" s="260"/>
      <c r="BK1309" s="260"/>
      <c r="BL1309" s="260"/>
      <c r="BM1309" s="260"/>
      <c r="BN1309" s="260"/>
      <c r="BO1309" s="260"/>
      <c r="BP1309" s="260"/>
      <c r="BQ1309" s="260"/>
      <c r="BR1309" s="260"/>
      <c r="BS1309" s="260"/>
      <c r="BT1309" s="260"/>
      <c r="BX1309" s="274"/>
      <c r="BY1309" s="273"/>
      <c r="BZ1309" s="273"/>
      <c r="CA1309" s="260"/>
      <c r="CB1309" s="260"/>
      <c r="CC1309" s="260"/>
      <c r="CD1309" s="260"/>
      <c r="CE1309" s="260"/>
      <c r="CF1309" s="260"/>
      <c r="CG1309" s="260"/>
      <c r="CH1309" s="260"/>
      <c r="CI1309" s="260"/>
      <c r="CJ1309" s="260"/>
      <c r="CK1309" s="260"/>
      <c r="CL1309" s="260"/>
      <c r="CP1309" s="274"/>
      <c r="CQ1309" s="273"/>
      <c r="CR1309" s="273"/>
      <c r="CS1309" s="260"/>
      <c r="CT1309" s="260"/>
      <c r="CU1309" s="260"/>
      <c r="CV1309" s="260"/>
      <c r="CW1309" s="260"/>
      <c r="CX1309" s="260"/>
      <c r="CY1309" s="260"/>
      <c r="CZ1309" s="260"/>
      <c r="DA1309" s="260"/>
      <c r="DB1309" s="260"/>
      <c r="DC1309" s="260"/>
      <c r="DD1309" s="260"/>
    </row>
    <row r="1310" spans="1:109" ht="13" hidden="1" outlineLevel="2" x14ac:dyDescent="0.3">
      <c r="A1310" s="258"/>
      <c r="B1310" s="153" t="s">
        <v>348</v>
      </c>
      <c r="C1310" s="274">
        <f>IF(C1309&gt;0,C1308/C1309,0)</f>
        <v>0</v>
      </c>
      <c r="D1310" s="273"/>
      <c r="E1310" s="273"/>
      <c r="F1310" s="260"/>
      <c r="G1310" s="260"/>
      <c r="H1310" s="260"/>
      <c r="I1310" s="260"/>
      <c r="J1310" s="260"/>
      <c r="K1310" s="260"/>
      <c r="L1310" s="260"/>
      <c r="M1310" s="260"/>
      <c r="N1310" s="260"/>
      <c r="O1310" s="260"/>
      <c r="P1310" s="260"/>
      <c r="Q1310" s="260"/>
      <c r="R1310" s="260"/>
      <c r="S1310" s="240"/>
      <c r="V1310" s="274"/>
      <c r="W1310" s="273"/>
      <c r="X1310" s="273"/>
      <c r="Y1310" s="260"/>
      <c r="Z1310" s="260"/>
      <c r="AA1310" s="260"/>
      <c r="AB1310" s="260"/>
      <c r="AC1310" s="260"/>
      <c r="AD1310" s="260"/>
      <c r="AE1310" s="260"/>
      <c r="AF1310" s="260"/>
      <c r="AG1310" s="260"/>
      <c r="AH1310" s="260"/>
      <c r="AI1310" s="260"/>
      <c r="AJ1310" s="260"/>
      <c r="AN1310" s="274"/>
      <c r="AO1310" s="273"/>
      <c r="AP1310" s="273"/>
      <c r="AQ1310" s="260"/>
      <c r="AR1310" s="260"/>
      <c r="AS1310" s="260"/>
      <c r="AT1310" s="260"/>
      <c r="AU1310" s="260"/>
      <c r="AV1310" s="260"/>
      <c r="AW1310" s="260"/>
      <c r="AX1310" s="260"/>
      <c r="AY1310" s="260"/>
      <c r="AZ1310" s="260"/>
      <c r="BA1310" s="260"/>
      <c r="BB1310" s="260"/>
      <c r="BF1310" s="274"/>
      <c r="BG1310" s="273"/>
      <c r="BH1310" s="273"/>
      <c r="BI1310" s="260"/>
      <c r="BJ1310" s="260"/>
      <c r="BK1310" s="260"/>
      <c r="BL1310" s="260"/>
      <c r="BM1310" s="260"/>
      <c r="BN1310" s="260"/>
      <c r="BO1310" s="260"/>
      <c r="BP1310" s="260"/>
      <c r="BQ1310" s="260"/>
      <c r="BR1310" s="260"/>
      <c r="BS1310" s="260"/>
      <c r="BT1310" s="260"/>
      <c r="BX1310" s="274"/>
      <c r="BY1310" s="273"/>
      <c r="BZ1310" s="273"/>
      <c r="CA1310" s="260"/>
      <c r="CB1310" s="260"/>
      <c r="CC1310" s="260"/>
      <c r="CD1310" s="260"/>
      <c r="CE1310" s="260"/>
      <c r="CF1310" s="260"/>
      <c r="CG1310" s="260"/>
      <c r="CH1310" s="260"/>
      <c r="CI1310" s="260"/>
      <c r="CJ1310" s="260"/>
      <c r="CK1310" s="260"/>
      <c r="CL1310" s="260"/>
      <c r="CP1310" s="274"/>
      <c r="CQ1310" s="273"/>
      <c r="CR1310" s="273"/>
      <c r="CS1310" s="260"/>
      <c r="CT1310" s="260"/>
      <c r="CU1310" s="260"/>
      <c r="CV1310" s="260"/>
      <c r="CW1310" s="260"/>
      <c r="CX1310" s="260"/>
      <c r="CY1310" s="260"/>
      <c r="CZ1310" s="260"/>
      <c r="DA1310" s="260"/>
      <c r="DB1310" s="260"/>
      <c r="DC1310" s="260"/>
      <c r="DD1310" s="260"/>
    </row>
    <row r="1311" spans="1:109" ht="13" hidden="1" outlineLevel="2" x14ac:dyDescent="0.3">
      <c r="A1311" s="258"/>
      <c r="B1311" s="153" t="s">
        <v>349</v>
      </c>
      <c r="C1311" s="276">
        <v>0</v>
      </c>
      <c r="D1311" s="273"/>
      <c r="E1311" s="273"/>
      <c r="F1311" s="260"/>
      <c r="G1311" s="260"/>
      <c r="H1311" s="260"/>
      <c r="I1311" s="260"/>
      <c r="J1311" s="260"/>
      <c r="K1311" s="260"/>
      <c r="L1311" s="260"/>
      <c r="M1311" s="260"/>
      <c r="N1311" s="260"/>
      <c r="O1311" s="260"/>
      <c r="P1311" s="260"/>
      <c r="Q1311" s="260"/>
      <c r="R1311" s="260"/>
      <c r="S1311" s="240"/>
      <c r="V1311" s="277"/>
      <c r="W1311" s="273"/>
      <c r="X1311" s="273"/>
      <c r="Y1311" s="260"/>
      <c r="Z1311" s="260"/>
      <c r="AA1311" s="260"/>
      <c r="AB1311" s="260"/>
      <c r="AC1311" s="260"/>
      <c r="AD1311" s="260"/>
      <c r="AE1311" s="260"/>
      <c r="AF1311" s="260"/>
      <c r="AG1311" s="260"/>
      <c r="AH1311" s="260"/>
      <c r="AI1311" s="260"/>
      <c r="AJ1311" s="260"/>
      <c r="AN1311" s="277"/>
      <c r="AO1311" s="273"/>
      <c r="AP1311" s="273"/>
      <c r="AQ1311" s="260"/>
      <c r="AR1311" s="260"/>
      <c r="AS1311" s="260"/>
      <c r="AT1311" s="260"/>
      <c r="AU1311" s="260"/>
      <c r="AV1311" s="260"/>
      <c r="AW1311" s="260"/>
      <c r="AX1311" s="260"/>
      <c r="AY1311" s="260"/>
      <c r="AZ1311" s="260"/>
      <c r="BA1311" s="260"/>
      <c r="BB1311" s="260"/>
      <c r="BF1311" s="277"/>
      <c r="BG1311" s="273"/>
      <c r="BH1311" s="273"/>
      <c r="BI1311" s="260"/>
      <c r="BJ1311" s="260"/>
      <c r="BK1311" s="260"/>
      <c r="BL1311" s="260"/>
      <c r="BM1311" s="260"/>
      <c r="BN1311" s="260"/>
      <c r="BO1311" s="260"/>
      <c r="BP1311" s="260"/>
      <c r="BQ1311" s="260"/>
      <c r="BR1311" s="260"/>
      <c r="BS1311" s="260"/>
      <c r="BT1311" s="260"/>
      <c r="BX1311" s="277"/>
      <c r="BY1311" s="273"/>
      <c r="BZ1311" s="273"/>
      <c r="CA1311" s="260"/>
      <c r="CB1311" s="260"/>
      <c r="CC1311" s="260"/>
      <c r="CD1311" s="260"/>
      <c r="CE1311" s="260"/>
      <c r="CF1311" s="260"/>
      <c r="CG1311" s="260"/>
      <c r="CH1311" s="260"/>
      <c r="CI1311" s="260"/>
      <c r="CJ1311" s="260"/>
      <c r="CK1311" s="260"/>
      <c r="CL1311" s="260"/>
      <c r="CP1311" s="277"/>
      <c r="CQ1311" s="273"/>
      <c r="CR1311" s="273"/>
      <c r="CS1311" s="260"/>
      <c r="CT1311" s="260"/>
      <c r="CU1311" s="260"/>
      <c r="CV1311" s="260"/>
      <c r="CW1311" s="260"/>
      <c r="CX1311" s="260"/>
      <c r="CY1311" s="260"/>
      <c r="CZ1311" s="260"/>
      <c r="DA1311" s="260"/>
      <c r="DB1311" s="260"/>
      <c r="DC1311" s="260"/>
      <c r="DD1311" s="260"/>
    </row>
    <row r="1312" spans="1:109" ht="13" hidden="1" outlineLevel="2" x14ac:dyDescent="0.3">
      <c r="A1312" s="258"/>
      <c r="B1312" s="153"/>
      <c r="C1312" s="274"/>
      <c r="D1312" s="273"/>
      <c r="E1312" s="153" t="s">
        <v>350</v>
      </c>
      <c r="F1312" s="278">
        <f>C1308</f>
        <v>0</v>
      </c>
      <c r="G1312" s="260">
        <f>F1312+F1313-F1314</f>
        <v>0</v>
      </c>
      <c r="H1312" s="260">
        <f t="shared" ref="H1312:Q1312" si="482">G1312+G1313-G1314</f>
        <v>0</v>
      </c>
      <c r="I1312" s="260">
        <f t="shared" si="482"/>
        <v>0</v>
      </c>
      <c r="J1312" s="260">
        <f t="shared" si="482"/>
        <v>0</v>
      </c>
      <c r="K1312" s="260">
        <f t="shared" si="482"/>
        <v>0</v>
      </c>
      <c r="L1312" s="260">
        <f t="shared" si="482"/>
        <v>0</v>
      </c>
      <c r="M1312" s="260">
        <f t="shared" si="482"/>
        <v>0</v>
      </c>
      <c r="N1312" s="260">
        <f t="shared" si="482"/>
        <v>0</v>
      </c>
      <c r="O1312" s="260">
        <f t="shared" si="482"/>
        <v>0</v>
      </c>
      <c r="P1312" s="260">
        <f t="shared" si="482"/>
        <v>0</v>
      </c>
      <c r="Q1312" s="260">
        <f t="shared" si="482"/>
        <v>0</v>
      </c>
      <c r="R1312" s="260"/>
      <c r="S1312" s="240"/>
      <c r="V1312" s="274"/>
      <c r="W1312" s="273"/>
      <c r="X1312" s="273"/>
      <c r="Y1312" s="278">
        <f>Q1312+Q1313-Q1314</f>
        <v>0</v>
      </c>
      <c r="Z1312" s="260">
        <f>Y1312+Y1313-Y1314</f>
        <v>0</v>
      </c>
      <c r="AA1312" s="260">
        <f t="shared" ref="AA1312:AJ1312" si="483">Z1312+Z1313-Z1314</f>
        <v>0</v>
      </c>
      <c r="AB1312" s="260">
        <f t="shared" si="483"/>
        <v>0</v>
      </c>
      <c r="AC1312" s="260">
        <f t="shared" si="483"/>
        <v>0</v>
      </c>
      <c r="AD1312" s="260">
        <f t="shared" si="483"/>
        <v>0</v>
      </c>
      <c r="AE1312" s="260">
        <f t="shared" si="483"/>
        <v>0</v>
      </c>
      <c r="AF1312" s="260">
        <f t="shared" si="483"/>
        <v>0</v>
      </c>
      <c r="AG1312" s="260">
        <f t="shared" si="483"/>
        <v>0</v>
      </c>
      <c r="AH1312" s="260">
        <f t="shared" si="483"/>
        <v>0</v>
      </c>
      <c r="AI1312" s="260">
        <f t="shared" si="483"/>
        <v>0</v>
      </c>
      <c r="AJ1312" s="260">
        <f t="shared" si="483"/>
        <v>0</v>
      </c>
      <c r="AN1312" s="274"/>
      <c r="AO1312" s="273"/>
      <c r="AP1312" s="273"/>
      <c r="AQ1312" s="278">
        <f>AJ1312+AJ1313-AJ1314</f>
        <v>0</v>
      </c>
      <c r="AR1312" s="260">
        <f>AQ1312+AQ1313-AQ1314</f>
        <v>0</v>
      </c>
      <c r="AS1312" s="260">
        <f t="shared" ref="AS1312:BB1312" si="484">AR1312+AR1313-AR1314</f>
        <v>0</v>
      </c>
      <c r="AT1312" s="260">
        <f t="shared" si="484"/>
        <v>0</v>
      </c>
      <c r="AU1312" s="260">
        <f t="shared" si="484"/>
        <v>0</v>
      </c>
      <c r="AV1312" s="260">
        <f t="shared" si="484"/>
        <v>0</v>
      </c>
      <c r="AW1312" s="260">
        <f t="shared" si="484"/>
        <v>0</v>
      </c>
      <c r="AX1312" s="260">
        <f t="shared" si="484"/>
        <v>0</v>
      </c>
      <c r="AY1312" s="260">
        <f t="shared" si="484"/>
        <v>0</v>
      </c>
      <c r="AZ1312" s="260">
        <f t="shared" si="484"/>
        <v>0</v>
      </c>
      <c r="BA1312" s="260">
        <f t="shared" si="484"/>
        <v>0</v>
      </c>
      <c r="BB1312" s="260">
        <f t="shared" si="484"/>
        <v>0</v>
      </c>
      <c r="BF1312" s="274"/>
      <c r="BG1312" s="273"/>
      <c r="BH1312" s="273"/>
      <c r="BI1312" s="278">
        <f>BB1312+BB1313-BB1314</f>
        <v>0</v>
      </c>
      <c r="BJ1312" s="260">
        <f>BI1312+BI1313-BI1314</f>
        <v>0</v>
      </c>
      <c r="BK1312" s="260">
        <f t="shared" ref="BK1312:BT1312" si="485">BJ1312+BJ1313-BJ1314</f>
        <v>0</v>
      </c>
      <c r="BL1312" s="260">
        <f t="shared" si="485"/>
        <v>0</v>
      </c>
      <c r="BM1312" s="260">
        <f t="shared" si="485"/>
        <v>0</v>
      </c>
      <c r="BN1312" s="260">
        <f t="shared" si="485"/>
        <v>0</v>
      </c>
      <c r="BO1312" s="260">
        <f t="shared" si="485"/>
        <v>0</v>
      </c>
      <c r="BP1312" s="260">
        <f t="shared" si="485"/>
        <v>0</v>
      </c>
      <c r="BQ1312" s="260">
        <f t="shared" si="485"/>
        <v>0</v>
      </c>
      <c r="BR1312" s="260">
        <f t="shared" si="485"/>
        <v>0</v>
      </c>
      <c r="BS1312" s="260">
        <f t="shared" si="485"/>
        <v>0</v>
      </c>
      <c r="BT1312" s="260">
        <f t="shared" si="485"/>
        <v>0</v>
      </c>
      <c r="BX1312" s="274"/>
      <c r="BY1312" s="273"/>
      <c r="BZ1312" s="273"/>
      <c r="CA1312" s="278">
        <f>BT1312+BT1313-BT1314</f>
        <v>0</v>
      </c>
      <c r="CB1312" s="260">
        <f>CA1312+CA1313-CA1314</f>
        <v>0</v>
      </c>
      <c r="CC1312" s="260">
        <f t="shared" ref="CC1312:CL1312" si="486">CB1312+CB1313-CB1314</f>
        <v>0</v>
      </c>
      <c r="CD1312" s="260">
        <f t="shared" si="486"/>
        <v>0</v>
      </c>
      <c r="CE1312" s="260">
        <f t="shared" si="486"/>
        <v>0</v>
      </c>
      <c r="CF1312" s="260">
        <f t="shared" si="486"/>
        <v>0</v>
      </c>
      <c r="CG1312" s="260">
        <f t="shared" si="486"/>
        <v>0</v>
      </c>
      <c r="CH1312" s="260">
        <f t="shared" si="486"/>
        <v>0</v>
      </c>
      <c r="CI1312" s="260">
        <f t="shared" si="486"/>
        <v>0</v>
      </c>
      <c r="CJ1312" s="260">
        <f t="shared" si="486"/>
        <v>0</v>
      </c>
      <c r="CK1312" s="260">
        <f t="shared" si="486"/>
        <v>0</v>
      </c>
      <c r="CL1312" s="260">
        <f t="shared" si="486"/>
        <v>0</v>
      </c>
      <c r="CP1312" s="274"/>
      <c r="CQ1312" s="273"/>
      <c r="CR1312" s="273"/>
      <c r="CS1312" s="278">
        <f>CL1312+CL1313-CL1314</f>
        <v>0</v>
      </c>
      <c r="CT1312" s="260">
        <f>CS1312+CS1313-CS1314</f>
        <v>0</v>
      </c>
      <c r="CU1312" s="260">
        <f t="shared" ref="CU1312:DD1312" si="487">CT1312+CT1313-CT1314</f>
        <v>0</v>
      </c>
      <c r="CV1312" s="260">
        <f t="shared" si="487"/>
        <v>0</v>
      </c>
      <c r="CW1312" s="260">
        <f t="shared" si="487"/>
        <v>0</v>
      </c>
      <c r="CX1312" s="260">
        <f t="shared" si="487"/>
        <v>0</v>
      </c>
      <c r="CY1312" s="260">
        <f t="shared" si="487"/>
        <v>0</v>
      </c>
      <c r="CZ1312" s="260">
        <f t="shared" si="487"/>
        <v>0</v>
      </c>
      <c r="DA1312" s="260">
        <f t="shared" si="487"/>
        <v>0</v>
      </c>
      <c r="DB1312" s="260">
        <f t="shared" si="487"/>
        <v>0</v>
      </c>
      <c r="DC1312" s="260">
        <f t="shared" si="487"/>
        <v>0</v>
      </c>
      <c r="DD1312" s="260">
        <f t="shared" si="487"/>
        <v>0</v>
      </c>
    </row>
    <row r="1313" spans="1:109" ht="13" hidden="1" outlineLevel="2" x14ac:dyDescent="0.3">
      <c r="A1313" s="258"/>
      <c r="B1313" s="153"/>
      <c r="C1313" s="274"/>
      <c r="D1313" s="273"/>
      <c r="E1313" s="153" t="s">
        <v>351</v>
      </c>
      <c r="F1313" s="279">
        <v>0</v>
      </c>
      <c r="G1313" s="279">
        <v>0</v>
      </c>
      <c r="H1313" s="279">
        <v>0</v>
      </c>
      <c r="I1313" s="279">
        <v>0</v>
      </c>
      <c r="J1313" s="279">
        <v>0</v>
      </c>
      <c r="K1313" s="279">
        <v>0</v>
      </c>
      <c r="L1313" s="279">
        <v>0</v>
      </c>
      <c r="M1313" s="279">
        <v>0</v>
      </c>
      <c r="N1313" s="279">
        <v>0</v>
      </c>
      <c r="O1313" s="279">
        <v>0</v>
      </c>
      <c r="P1313" s="279">
        <v>0</v>
      </c>
      <c r="Q1313" s="279">
        <v>0</v>
      </c>
      <c r="R1313" s="260"/>
      <c r="S1313" s="280">
        <f>SUM(F1313:Q1313)</f>
        <v>0</v>
      </c>
      <c r="V1313" s="274"/>
      <c r="W1313" s="273"/>
      <c r="X1313" s="273"/>
      <c r="Y1313" s="279">
        <v>0</v>
      </c>
      <c r="Z1313" s="279">
        <v>0</v>
      </c>
      <c r="AA1313" s="279">
        <v>0</v>
      </c>
      <c r="AB1313" s="279">
        <v>0</v>
      </c>
      <c r="AC1313" s="279">
        <v>0</v>
      </c>
      <c r="AD1313" s="279">
        <v>0</v>
      </c>
      <c r="AE1313" s="279">
        <v>0</v>
      </c>
      <c r="AF1313" s="279">
        <v>0</v>
      </c>
      <c r="AG1313" s="279">
        <v>0</v>
      </c>
      <c r="AH1313" s="279">
        <v>0</v>
      </c>
      <c r="AI1313" s="279">
        <v>0</v>
      </c>
      <c r="AJ1313" s="279">
        <v>0</v>
      </c>
      <c r="AK1313" s="281">
        <f>SUM(Y1313:AJ1313)</f>
        <v>0</v>
      </c>
      <c r="AN1313" s="274"/>
      <c r="AO1313" s="273"/>
      <c r="AP1313" s="273"/>
      <c r="AQ1313" s="279">
        <v>0</v>
      </c>
      <c r="AR1313" s="279">
        <v>0</v>
      </c>
      <c r="AS1313" s="279">
        <v>0</v>
      </c>
      <c r="AT1313" s="279">
        <v>0</v>
      </c>
      <c r="AU1313" s="279">
        <v>0</v>
      </c>
      <c r="AV1313" s="279">
        <v>0</v>
      </c>
      <c r="AW1313" s="279">
        <v>0</v>
      </c>
      <c r="AX1313" s="279">
        <v>0</v>
      </c>
      <c r="AY1313" s="279">
        <v>0</v>
      </c>
      <c r="AZ1313" s="279">
        <v>0</v>
      </c>
      <c r="BA1313" s="279">
        <v>0</v>
      </c>
      <c r="BB1313" s="279">
        <v>0</v>
      </c>
      <c r="BC1313" s="281">
        <f>SUM(AQ1313:BB1313)</f>
        <v>0</v>
      </c>
      <c r="BF1313" s="274"/>
      <c r="BG1313" s="273"/>
      <c r="BH1313" s="273"/>
      <c r="BI1313" s="279">
        <v>0</v>
      </c>
      <c r="BJ1313" s="279">
        <v>0</v>
      </c>
      <c r="BK1313" s="279">
        <v>0</v>
      </c>
      <c r="BL1313" s="279">
        <v>0</v>
      </c>
      <c r="BM1313" s="279">
        <v>0</v>
      </c>
      <c r="BN1313" s="279">
        <v>0</v>
      </c>
      <c r="BO1313" s="279">
        <v>0</v>
      </c>
      <c r="BP1313" s="279">
        <v>0</v>
      </c>
      <c r="BQ1313" s="279">
        <v>0</v>
      </c>
      <c r="BR1313" s="279">
        <v>0</v>
      </c>
      <c r="BS1313" s="279">
        <v>0</v>
      </c>
      <c r="BT1313" s="279">
        <v>0</v>
      </c>
      <c r="BU1313" s="281">
        <f>SUM(BI1313:BT1313)</f>
        <v>0</v>
      </c>
      <c r="BX1313" s="274"/>
      <c r="BY1313" s="273"/>
      <c r="BZ1313" s="273"/>
      <c r="CA1313" s="279">
        <v>0</v>
      </c>
      <c r="CB1313" s="279">
        <v>0</v>
      </c>
      <c r="CC1313" s="279">
        <v>0</v>
      </c>
      <c r="CD1313" s="279">
        <v>0</v>
      </c>
      <c r="CE1313" s="279">
        <v>0</v>
      </c>
      <c r="CF1313" s="279">
        <v>0</v>
      </c>
      <c r="CG1313" s="279">
        <v>0</v>
      </c>
      <c r="CH1313" s="279">
        <v>0</v>
      </c>
      <c r="CI1313" s="279">
        <v>0</v>
      </c>
      <c r="CJ1313" s="279">
        <v>0</v>
      </c>
      <c r="CK1313" s="279">
        <v>0</v>
      </c>
      <c r="CL1313" s="279">
        <v>0</v>
      </c>
      <c r="CM1313" s="281">
        <f>SUM(CA1313:CL1313)</f>
        <v>0</v>
      </c>
      <c r="CP1313" s="274"/>
      <c r="CQ1313" s="273"/>
      <c r="CR1313" s="273"/>
      <c r="CS1313" s="279">
        <v>0</v>
      </c>
      <c r="CT1313" s="279">
        <v>0</v>
      </c>
      <c r="CU1313" s="279">
        <v>0</v>
      </c>
      <c r="CV1313" s="279">
        <v>0</v>
      </c>
      <c r="CW1313" s="279">
        <v>0</v>
      </c>
      <c r="CX1313" s="279">
        <v>0</v>
      </c>
      <c r="CY1313" s="279">
        <v>0</v>
      </c>
      <c r="CZ1313" s="279">
        <v>0</v>
      </c>
      <c r="DA1313" s="279">
        <v>0</v>
      </c>
      <c r="DB1313" s="279">
        <v>0</v>
      </c>
      <c r="DC1313" s="279">
        <v>0</v>
      </c>
      <c r="DD1313" s="279">
        <v>0</v>
      </c>
      <c r="DE1313" s="281">
        <f>SUM(CS1313:DD1313)</f>
        <v>0</v>
      </c>
    </row>
    <row r="1314" spans="1:109" ht="13" hidden="1" outlineLevel="2" x14ac:dyDescent="0.3">
      <c r="A1314" s="258"/>
      <c r="B1314" s="153"/>
      <c r="C1314" s="274"/>
      <c r="D1314" s="273"/>
      <c r="E1314" s="153" t="s">
        <v>352</v>
      </c>
      <c r="F1314" s="279">
        <v>0</v>
      </c>
      <c r="G1314" s="279">
        <v>0</v>
      </c>
      <c r="H1314" s="279">
        <v>0</v>
      </c>
      <c r="I1314" s="279">
        <v>0</v>
      </c>
      <c r="J1314" s="279">
        <v>0</v>
      </c>
      <c r="K1314" s="279">
        <v>0</v>
      </c>
      <c r="L1314" s="279">
        <v>0</v>
      </c>
      <c r="M1314" s="279">
        <v>0</v>
      </c>
      <c r="N1314" s="279">
        <v>0</v>
      </c>
      <c r="O1314" s="279">
        <v>0</v>
      </c>
      <c r="P1314" s="279">
        <v>0</v>
      </c>
      <c r="Q1314" s="279">
        <v>0</v>
      </c>
      <c r="R1314" s="260"/>
      <c r="S1314" s="280">
        <f>SUM(F1314:Q1314)</f>
        <v>0</v>
      </c>
      <c r="V1314" s="274"/>
      <c r="W1314" s="273"/>
      <c r="X1314" s="273"/>
      <c r="Y1314" s="279">
        <v>0</v>
      </c>
      <c r="Z1314" s="279">
        <v>0</v>
      </c>
      <c r="AA1314" s="279">
        <v>0</v>
      </c>
      <c r="AB1314" s="279">
        <v>0</v>
      </c>
      <c r="AC1314" s="279">
        <v>0</v>
      </c>
      <c r="AD1314" s="279">
        <v>0</v>
      </c>
      <c r="AE1314" s="279">
        <v>0</v>
      </c>
      <c r="AF1314" s="279">
        <v>0</v>
      </c>
      <c r="AG1314" s="279">
        <v>0</v>
      </c>
      <c r="AH1314" s="279">
        <v>0</v>
      </c>
      <c r="AI1314" s="279">
        <v>0</v>
      </c>
      <c r="AJ1314" s="279">
        <v>0</v>
      </c>
      <c r="AK1314" s="281">
        <f>SUM(Y1314:AJ1314)</f>
        <v>0</v>
      </c>
      <c r="AN1314" s="274"/>
      <c r="AO1314" s="273"/>
      <c r="AP1314" s="273"/>
      <c r="AQ1314" s="279">
        <v>0</v>
      </c>
      <c r="AR1314" s="279">
        <v>0</v>
      </c>
      <c r="AS1314" s="279">
        <v>0</v>
      </c>
      <c r="AT1314" s="279">
        <v>0</v>
      </c>
      <c r="AU1314" s="279">
        <v>0</v>
      </c>
      <c r="AV1314" s="279">
        <v>0</v>
      </c>
      <c r="AW1314" s="279">
        <v>0</v>
      </c>
      <c r="AX1314" s="279">
        <v>0</v>
      </c>
      <c r="AY1314" s="279">
        <v>0</v>
      </c>
      <c r="AZ1314" s="279">
        <v>0</v>
      </c>
      <c r="BA1314" s="279">
        <v>0</v>
      </c>
      <c r="BB1314" s="279">
        <v>0</v>
      </c>
      <c r="BC1314" s="281">
        <f>SUM(AQ1314:BB1314)</f>
        <v>0</v>
      </c>
      <c r="BF1314" s="274"/>
      <c r="BG1314" s="273"/>
      <c r="BH1314" s="273"/>
      <c r="BI1314" s="279">
        <v>0</v>
      </c>
      <c r="BJ1314" s="279">
        <v>0</v>
      </c>
      <c r="BK1314" s="279">
        <v>0</v>
      </c>
      <c r="BL1314" s="279">
        <v>0</v>
      </c>
      <c r="BM1314" s="279">
        <v>0</v>
      </c>
      <c r="BN1314" s="279">
        <v>0</v>
      </c>
      <c r="BO1314" s="279">
        <v>0</v>
      </c>
      <c r="BP1314" s="279">
        <v>0</v>
      </c>
      <c r="BQ1314" s="279">
        <v>0</v>
      </c>
      <c r="BR1314" s="279">
        <v>0</v>
      </c>
      <c r="BS1314" s="279">
        <v>0</v>
      </c>
      <c r="BT1314" s="279">
        <v>0</v>
      </c>
      <c r="BU1314" s="281">
        <f>SUM(BI1314:BT1314)</f>
        <v>0</v>
      </c>
      <c r="BX1314" s="274"/>
      <c r="BY1314" s="273"/>
      <c r="BZ1314" s="273"/>
      <c r="CA1314" s="279">
        <v>0</v>
      </c>
      <c r="CB1314" s="279">
        <v>0</v>
      </c>
      <c r="CC1314" s="279">
        <v>0</v>
      </c>
      <c r="CD1314" s="279">
        <v>0</v>
      </c>
      <c r="CE1314" s="279">
        <v>0</v>
      </c>
      <c r="CF1314" s="279">
        <v>0</v>
      </c>
      <c r="CG1314" s="279">
        <v>0</v>
      </c>
      <c r="CH1314" s="279">
        <v>0</v>
      </c>
      <c r="CI1314" s="279">
        <v>0</v>
      </c>
      <c r="CJ1314" s="279">
        <v>0</v>
      </c>
      <c r="CK1314" s="279">
        <v>0</v>
      </c>
      <c r="CL1314" s="279">
        <v>0</v>
      </c>
      <c r="CM1314" s="281">
        <f>SUM(CA1314:CL1314)</f>
        <v>0</v>
      </c>
      <c r="CP1314" s="274"/>
      <c r="CQ1314" s="273"/>
      <c r="CR1314" s="273"/>
      <c r="CS1314" s="279">
        <v>0</v>
      </c>
      <c r="CT1314" s="279">
        <v>0</v>
      </c>
      <c r="CU1314" s="279">
        <v>0</v>
      </c>
      <c r="CV1314" s="279">
        <v>0</v>
      </c>
      <c r="CW1314" s="279">
        <v>0</v>
      </c>
      <c r="CX1314" s="279">
        <v>0</v>
      </c>
      <c r="CY1314" s="279">
        <v>0</v>
      </c>
      <c r="CZ1314" s="279">
        <v>0</v>
      </c>
      <c r="DA1314" s="279">
        <v>0</v>
      </c>
      <c r="DB1314" s="279">
        <v>0</v>
      </c>
      <c r="DC1314" s="279">
        <v>0</v>
      </c>
      <c r="DD1314" s="279">
        <v>0</v>
      </c>
      <c r="DE1314" s="281">
        <f>SUM(CS1314:DD1314)</f>
        <v>0</v>
      </c>
    </row>
    <row r="1315" spans="1:109" ht="13" hidden="1" outlineLevel="2" x14ac:dyDescent="0.3">
      <c r="A1315" s="258"/>
      <c r="B1315" s="153"/>
      <c r="C1315" s="274"/>
      <c r="D1315" s="273"/>
      <c r="E1315" s="153" t="s">
        <v>353</v>
      </c>
      <c r="F1315" s="282">
        <f>+(F1312*'CASH FLOW-MSA-SA'!$C1311)/360*31</f>
        <v>0</v>
      </c>
      <c r="G1315" s="282">
        <f>+(G1312*'CASH FLOW-MSA-SA'!$C1311)/360*31</f>
        <v>0</v>
      </c>
      <c r="H1315" s="282">
        <f>+(H1312*'CASH FLOW-MSA-SA'!$C1311)/360*31</f>
        <v>0</v>
      </c>
      <c r="I1315" s="282">
        <f>+(I1312*'CASH FLOW-MSA-SA'!$C1311)/360*31</f>
        <v>0</v>
      </c>
      <c r="J1315" s="282">
        <f>+(J1312*'CASH FLOW-MSA-SA'!$C1311)/360*31</f>
        <v>0</v>
      </c>
      <c r="K1315" s="282">
        <f>+(K1312*'CASH FLOW-MSA-SA'!$C1311)/360*31</f>
        <v>0</v>
      </c>
      <c r="L1315" s="282">
        <f>+(L1312*'CASH FLOW-MSA-SA'!$C1311)/360*31</f>
        <v>0</v>
      </c>
      <c r="M1315" s="282">
        <f>+(M1312*'CASH FLOW-MSA-SA'!$C1311)/360*31</f>
        <v>0</v>
      </c>
      <c r="N1315" s="282">
        <f>+(N1312*'CASH FLOW-MSA-SA'!$C1311)/360*31</f>
        <v>0</v>
      </c>
      <c r="O1315" s="282">
        <f>+(O1312*'CASH FLOW-MSA-SA'!$C1311)/360*31</f>
        <v>0</v>
      </c>
      <c r="P1315" s="282">
        <f>+(P1312*'CASH FLOW-MSA-SA'!$C1311)/360*31</f>
        <v>0</v>
      </c>
      <c r="Q1315" s="282">
        <f>+(Q1312*'CASH FLOW-MSA-SA'!$C1311)/360*31</f>
        <v>0</v>
      </c>
      <c r="R1315" s="260"/>
      <c r="S1315" s="282">
        <f>SUM(F1315:Q1315)</f>
        <v>0</v>
      </c>
      <c r="V1315" s="274"/>
      <c r="W1315" s="273"/>
      <c r="X1315" s="273"/>
      <c r="Y1315" s="282">
        <f>+(Y1312*'CASH FLOW-MSA-SA'!$C1311)/360*31</f>
        <v>0</v>
      </c>
      <c r="Z1315" s="282">
        <f>+(Z1312*'CASH FLOW-MSA-SA'!$C1311)/360*31</f>
        <v>0</v>
      </c>
      <c r="AA1315" s="282">
        <f>+(AA1312*'CASH FLOW-MSA-SA'!$C1311)/360*31</f>
        <v>0</v>
      </c>
      <c r="AB1315" s="282">
        <f>+(AB1312*'CASH FLOW-MSA-SA'!$C1311)/360*31</f>
        <v>0</v>
      </c>
      <c r="AC1315" s="282">
        <f>+(AC1312*'CASH FLOW-MSA-SA'!$C1311)/360*31</f>
        <v>0</v>
      </c>
      <c r="AD1315" s="282">
        <f>+(AD1312*'CASH FLOW-MSA-SA'!$C1311)/360*31</f>
        <v>0</v>
      </c>
      <c r="AE1315" s="282">
        <f>+(AE1312*'CASH FLOW-MSA-SA'!$C1311)/360*31</f>
        <v>0</v>
      </c>
      <c r="AF1315" s="282">
        <f>+(AF1312*'CASH FLOW-MSA-SA'!$C1311)/360*31</f>
        <v>0</v>
      </c>
      <c r="AG1315" s="282">
        <f>+(AG1312*'CASH FLOW-MSA-SA'!$C1311)/360*31</f>
        <v>0</v>
      </c>
      <c r="AH1315" s="282">
        <f>+(AH1312*'CASH FLOW-MSA-SA'!$C1311)/360*31</f>
        <v>0</v>
      </c>
      <c r="AI1315" s="282">
        <f>+(AI1312*'CASH FLOW-MSA-SA'!$C1311)/360*31</f>
        <v>0</v>
      </c>
      <c r="AJ1315" s="282">
        <f>+(AJ1312*'CASH FLOW-MSA-SA'!$C1311)/360*31</f>
        <v>0</v>
      </c>
      <c r="AK1315" s="282">
        <f>SUM(Y1315:AJ1315)</f>
        <v>0</v>
      </c>
      <c r="AN1315" s="274"/>
      <c r="AO1315" s="273"/>
      <c r="AP1315" s="273"/>
      <c r="AQ1315" s="282">
        <f>+(AQ1312*'CASH FLOW-MSA-SA'!$C1311)/360*31</f>
        <v>0</v>
      </c>
      <c r="AR1315" s="282">
        <f>+(AR1312*'CASH FLOW-MSA-SA'!$C1311)/360*31</f>
        <v>0</v>
      </c>
      <c r="AS1315" s="282">
        <f>+(AS1312*'CASH FLOW-MSA-SA'!$C1311)/360*31</f>
        <v>0</v>
      </c>
      <c r="AT1315" s="282">
        <f>+(AT1312*'CASH FLOW-MSA-SA'!$C1311)/360*31</f>
        <v>0</v>
      </c>
      <c r="AU1315" s="282">
        <f>+(AU1312*'CASH FLOW-MSA-SA'!$C1311)/360*31</f>
        <v>0</v>
      </c>
      <c r="AV1315" s="282">
        <f>+(AV1312*'CASH FLOW-MSA-SA'!$C1311)/360*31</f>
        <v>0</v>
      </c>
      <c r="AW1315" s="282">
        <f>+(AW1312*'CASH FLOW-MSA-SA'!$C1311)/360*31</f>
        <v>0</v>
      </c>
      <c r="AX1315" s="282">
        <f>+(AX1312*'CASH FLOW-MSA-SA'!$C1311)/360*31</f>
        <v>0</v>
      </c>
      <c r="AY1315" s="282">
        <f>+(AY1312*'CASH FLOW-MSA-SA'!$C1311)/360*31</f>
        <v>0</v>
      </c>
      <c r="AZ1315" s="282">
        <f>+(AZ1312*'CASH FLOW-MSA-SA'!$C1311)/360*31</f>
        <v>0</v>
      </c>
      <c r="BA1315" s="282">
        <f>+(BA1312*'CASH FLOW-MSA-SA'!$C1311)/360*31</f>
        <v>0</v>
      </c>
      <c r="BB1315" s="282">
        <f>+(BB1312*'CASH FLOW-MSA-SA'!$C1311)/360*31</f>
        <v>0</v>
      </c>
      <c r="BC1315" s="282">
        <f>SUM(AQ1315:BB1315)</f>
        <v>0</v>
      </c>
      <c r="BF1315" s="274"/>
      <c r="BG1315" s="273"/>
      <c r="BH1315" s="273"/>
      <c r="BI1315" s="282">
        <f>+(BI1312*'CASH FLOW-MSA-SA'!$C1311)/360*31</f>
        <v>0</v>
      </c>
      <c r="BJ1315" s="282">
        <f>+(BJ1312*'CASH FLOW-MSA-SA'!$C1311)/360*31</f>
        <v>0</v>
      </c>
      <c r="BK1315" s="282">
        <f>+(BK1312*'CASH FLOW-MSA-SA'!$C1311)/360*31</f>
        <v>0</v>
      </c>
      <c r="BL1315" s="282">
        <f>+(BL1312*'CASH FLOW-MSA-SA'!$C1311)/360*31</f>
        <v>0</v>
      </c>
      <c r="BM1315" s="282">
        <f>+(BM1312*'CASH FLOW-MSA-SA'!$C1311)/360*31</f>
        <v>0</v>
      </c>
      <c r="BN1315" s="282">
        <f>+(BN1312*'CASH FLOW-MSA-SA'!$C1311)/360*31</f>
        <v>0</v>
      </c>
      <c r="BO1315" s="282">
        <f>+(BO1312*'CASH FLOW-MSA-SA'!$C1311)/360*31</f>
        <v>0</v>
      </c>
      <c r="BP1315" s="282">
        <f>+(BP1312*'CASH FLOW-MSA-SA'!$C1311)/360*31</f>
        <v>0</v>
      </c>
      <c r="BQ1315" s="282">
        <f>+(BQ1312*'CASH FLOW-MSA-SA'!$C1311)/360*31</f>
        <v>0</v>
      </c>
      <c r="BR1315" s="282">
        <f>+(BR1312*'CASH FLOW-MSA-SA'!$C1311)/360*31</f>
        <v>0</v>
      </c>
      <c r="BS1315" s="282">
        <f>+(BS1312*'CASH FLOW-MSA-SA'!$C1311)/360*31</f>
        <v>0</v>
      </c>
      <c r="BT1315" s="282">
        <f>+(BT1312*'CASH FLOW-MSA-SA'!$C1311)/360*31</f>
        <v>0</v>
      </c>
      <c r="BU1315" s="282">
        <f>SUM(BI1315:BT1315)</f>
        <v>0</v>
      </c>
      <c r="BX1315" s="274"/>
      <c r="BY1315" s="273"/>
      <c r="BZ1315" s="273"/>
      <c r="CA1315" s="282">
        <f>+(CA1312*'CASH FLOW-MSA-SA'!$C1311)/360*31</f>
        <v>0</v>
      </c>
      <c r="CB1315" s="282">
        <f>+(CB1312*'CASH FLOW-MSA-SA'!$C1311)/360*31</f>
        <v>0</v>
      </c>
      <c r="CC1315" s="282">
        <f>+(CC1312*'CASH FLOW-MSA-SA'!$C1311)/360*31</f>
        <v>0</v>
      </c>
      <c r="CD1315" s="282">
        <f>+(CD1312*'CASH FLOW-MSA-SA'!$C1311)/360*31</f>
        <v>0</v>
      </c>
      <c r="CE1315" s="282">
        <f>+(CE1312*'CASH FLOW-MSA-SA'!$C1311)/360*31</f>
        <v>0</v>
      </c>
      <c r="CF1315" s="282">
        <f>+(CF1312*'CASH FLOW-MSA-SA'!$C1311)/360*31</f>
        <v>0</v>
      </c>
      <c r="CG1315" s="282">
        <f>+(CG1312*'CASH FLOW-MSA-SA'!$C1311)/360*31</f>
        <v>0</v>
      </c>
      <c r="CH1315" s="282">
        <f>+(CH1312*'CASH FLOW-MSA-SA'!$C1311)/360*31</f>
        <v>0</v>
      </c>
      <c r="CI1315" s="282">
        <f>+(CI1312*'CASH FLOW-MSA-SA'!$C1311)/360*31</f>
        <v>0</v>
      </c>
      <c r="CJ1315" s="282">
        <f>+(CJ1312*'CASH FLOW-MSA-SA'!$C1311)/360*31</f>
        <v>0</v>
      </c>
      <c r="CK1315" s="282">
        <f>+(CK1312*'CASH FLOW-MSA-SA'!$C1311)/360*31</f>
        <v>0</v>
      </c>
      <c r="CL1315" s="282">
        <f>+(CL1312*'CASH FLOW-MSA-SA'!$C1311)/360*31</f>
        <v>0</v>
      </c>
      <c r="CM1315" s="282">
        <f>SUM(CA1315:CL1315)</f>
        <v>0</v>
      </c>
      <c r="CP1315" s="274"/>
      <c r="CQ1315" s="273"/>
      <c r="CR1315" s="273"/>
      <c r="CS1315" s="282">
        <f>+(CS1312*'CASH FLOW-MSA-SA'!$C1311)/360*31</f>
        <v>0</v>
      </c>
      <c r="CT1315" s="282">
        <f>+(CT1312*'CASH FLOW-MSA-SA'!$C1311)/360*31</f>
        <v>0</v>
      </c>
      <c r="CU1315" s="282">
        <f>+(CU1312*'CASH FLOW-MSA-SA'!$C1311)/360*31</f>
        <v>0</v>
      </c>
      <c r="CV1315" s="282">
        <f>+(CV1312*'CASH FLOW-MSA-SA'!$C1311)/360*31</f>
        <v>0</v>
      </c>
      <c r="CW1315" s="282">
        <f>+(CW1312*'CASH FLOW-MSA-SA'!$C1311)/360*31</f>
        <v>0</v>
      </c>
      <c r="CX1315" s="282">
        <f>+(CX1312*'CASH FLOW-MSA-SA'!$C1311)/360*31</f>
        <v>0</v>
      </c>
      <c r="CY1315" s="282">
        <f>+(CY1312*'CASH FLOW-MSA-SA'!$C1311)/360*31</f>
        <v>0</v>
      </c>
      <c r="CZ1315" s="282">
        <f>+(CZ1312*'CASH FLOW-MSA-SA'!$C1311)/360*31</f>
        <v>0</v>
      </c>
      <c r="DA1315" s="282">
        <f>+(DA1312*'CASH FLOW-MSA-SA'!$C1311)/360*31</f>
        <v>0</v>
      </c>
      <c r="DB1315" s="282">
        <f>+(DB1312*'CASH FLOW-MSA-SA'!$C1311)/360*31</f>
        <v>0</v>
      </c>
      <c r="DC1315" s="282">
        <f>+(DC1312*'CASH FLOW-MSA-SA'!$C1311)/360*31</f>
        <v>0</v>
      </c>
      <c r="DD1315" s="282">
        <f>+(DD1312*'CASH FLOW-MSA-SA'!$C1311)/360*31</f>
        <v>0</v>
      </c>
      <c r="DE1315" s="282">
        <f>SUM(CS1315:DD1315)</f>
        <v>0</v>
      </c>
    </row>
    <row r="1316" spans="1:109" hidden="1" outlineLevel="1" x14ac:dyDescent="0.25">
      <c r="C1316" s="296"/>
      <c r="F1316" s="139"/>
      <c r="G1316" s="139"/>
      <c r="H1316" s="139"/>
      <c r="I1316" s="139"/>
      <c r="J1316" s="139"/>
      <c r="K1316" s="139"/>
      <c r="L1316" s="139"/>
      <c r="M1316" s="139"/>
      <c r="N1316" s="139"/>
      <c r="O1316" s="139"/>
      <c r="P1316" s="139"/>
      <c r="Q1316" s="139"/>
      <c r="R1316" s="178"/>
      <c r="S1316" s="139"/>
      <c r="T1316" s="139"/>
      <c r="U1316" s="139"/>
      <c r="V1316" s="296"/>
      <c r="Y1316" s="139"/>
      <c r="Z1316" s="139"/>
      <c r="AA1316" s="139"/>
      <c r="AB1316" s="139"/>
      <c r="AC1316" s="139"/>
      <c r="AD1316" s="139"/>
      <c r="AE1316" s="139"/>
      <c r="AF1316" s="139"/>
      <c r="AG1316" s="139"/>
      <c r="AH1316" s="139"/>
      <c r="AI1316" s="139"/>
      <c r="AJ1316" s="139"/>
      <c r="AN1316" s="296"/>
      <c r="AQ1316" s="139"/>
      <c r="AR1316" s="139"/>
      <c r="AS1316" s="139"/>
      <c r="AT1316" s="139"/>
      <c r="AU1316" s="139"/>
      <c r="AV1316" s="139"/>
      <c r="AW1316" s="139"/>
      <c r="AX1316" s="139"/>
      <c r="AY1316" s="139"/>
      <c r="AZ1316" s="139"/>
      <c r="BA1316" s="139"/>
      <c r="BB1316" s="139"/>
      <c r="BF1316" s="296"/>
      <c r="BI1316" s="139"/>
      <c r="BJ1316" s="139"/>
      <c r="BK1316" s="139"/>
      <c r="BL1316" s="139"/>
      <c r="BM1316" s="139"/>
      <c r="BN1316" s="139"/>
      <c r="BO1316" s="139"/>
      <c r="BP1316" s="139"/>
      <c r="BQ1316" s="139"/>
      <c r="BR1316" s="139"/>
      <c r="BS1316" s="139"/>
      <c r="BT1316" s="139"/>
      <c r="BX1316" s="296"/>
      <c r="CA1316" s="139"/>
      <c r="CB1316" s="139"/>
      <c r="CC1316" s="139"/>
      <c r="CD1316" s="139"/>
      <c r="CE1316" s="139"/>
      <c r="CF1316" s="139"/>
      <c r="CG1316" s="139"/>
      <c r="CH1316" s="139"/>
      <c r="CI1316" s="139"/>
      <c r="CJ1316" s="139"/>
      <c r="CK1316" s="139"/>
      <c r="CL1316" s="139"/>
      <c r="CP1316" s="296"/>
      <c r="CS1316" s="139"/>
      <c r="CT1316" s="139"/>
      <c r="CU1316" s="139"/>
      <c r="CV1316" s="139"/>
      <c r="CW1316" s="139"/>
      <c r="CX1316" s="139"/>
      <c r="CY1316" s="139"/>
      <c r="CZ1316" s="139"/>
      <c r="DA1316" s="139"/>
      <c r="DB1316" s="139"/>
      <c r="DC1316" s="139"/>
      <c r="DD1316" s="139"/>
    </row>
    <row r="1317" spans="1:109" ht="13" hidden="1" outlineLevel="1" x14ac:dyDescent="0.3">
      <c r="B1317" s="271" t="s">
        <v>309</v>
      </c>
      <c r="C1317" s="297"/>
      <c r="D1317" s="186"/>
      <c r="E1317" s="186"/>
      <c r="F1317" s="139"/>
      <c r="G1317" s="139"/>
      <c r="H1317" s="139"/>
      <c r="I1317" s="139"/>
      <c r="J1317" s="139"/>
      <c r="K1317" s="139"/>
      <c r="L1317" s="139"/>
      <c r="M1317" s="139"/>
      <c r="N1317" s="139"/>
      <c r="O1317" s="139"/>
      <c r="P1317" s="139"/>
      <c r="Q1317" s="139"/>
      <c r="R1317" s="178"/>
      <c r="S1317" s="139"/>
      <c r="T1317" s="139"/>
      <c r="U1317" s="139"/>
      <c r="V1317" s="297"/>
      <c r="W1317" s="186"/>
      <c r="X1317" s="186"/>
      <c r="Y1317" s="139"/>
      <c r="Z1317" s="139"/>
      <c r="AA1317" s="139"/>
      <c r="AB1317" s="139"/>
      <c r="AC1317" s="139"/>
      <c r="AD1317" s="139"/>
      <c r="AE1317" s="139"/>
      <c r="AF1317" s="139"/>
      <c r="AG1317" s="139"/>
      <c r="AH1317" s="139"/>
      <c r="AI1317" s="139"/>
      <c r="AJ1317" s="139"/>
      <c r="AN1317" s="297"/>
      <c r="AO1317" s="186"/>
      <c r="AP1317" s="186"/>
      <c r="AQ1317" s="139"/>
      <c r="AR1317" s="139"/>
      <c r="AS1317" s="139"/>
      <c r="AT1317" s="139"/>
      <c r="AU1317" s="139"/>
      <c r="AV1317" s="139"/>
      <c r="AW1317" s="139"/>
      <c r="AX1317" s="139"/>
      <c r="AY1317" s="139"/>
      <c r="AZ1317" s="139"/>
      <c r="BA1317" s="139"/>
      <c r="BB1317" s="139"/>
      <c r="BF1317" s="297"/>
      <c r="BG1317" s="186"/>
      <c r="BH1317" s="186"/>
      <c r="BI1317" s="139"/>
      <c r="BJ1317" s="139"/>
      <c r="BK1317" s="139"/>
      <c r="BL1317" s="139"/>
      <c r="BM1317" s="139"/>
      <c r="BN1317" s="139"/>
      <c r="BO1317" s="139"/>
      <c r="BP1317" s="139"/>
      <c r="BQ1317" s="139"/>
      <c r="BR1317" s="139"/>
      <c r="BS1317" s="139"/>
      <c r="BT1317" s="139"/>
      <c r="BX1317" s="297"/>
      <c r="BY1317" s="186"/>
      <c r="BZ1317" s="186"/>
      <c r="CA1317" s="139"/>
      <c r="CB1317" s="139"/>
      <c r="CC1317" s="139"/>
      <c r="CD1317" s="139"/>
      <c r="CE1317" s="139"/>
      <c r="CF1317" s="139"/>
      <c r="CG1317" s="139"/>
      <c r="CH1317" s="139"/>
      <c r="CI1317" s="139"/>
      <c r="CJ1317" s="139"/>
      <c r="CK1317" s="139"/>
      <c r="CL1317" s="139"/>
      <c r="CP1317" s="297"/>
      <c r="CQ1317" s="186"/>
      <c r="CR1317" s="186"/>
      <c r="CS1317" s="139"/>
      <c r="CT1317" s="139"/>
      <c r="CU1317" s="139"/>
      <c r="CV1317" s="139"/>
      <c r="CW1317" s="139"/>
      <c r="CX1317" s="139"/>
      <c r="CY1317" s="139"/>
      <c r="CZ1317" s="139"/>
      <c r="DA1317" s="139"/>
      <c r="DB1317" s="139"/>
      <c r="DC1317" s="139"/>
      <c r="DD1317" s="139"/>
    </row>
    <row r="1318" spans="1:109" ht="13" hidden="1" outlineLevel="2" x14ac:dyDescent="0.3">
      <c r="A1318" s="258"/>
      <c r="B1318" s="153" t="s">
        <v>346</v>
      </c>
      <c r="C1318" s="272">
        <v>0</v>
      </c>
      <c r="D1318" s="273"/>
      <c r="E1318" s="273"/>
      <c r="F1318" s="260"/>
      <c r="G1318" s="260"/>
      <c r="H1318" s="260"/>
      <c r="I1318" s="260"/>
      <c r="J1318" s="260"/>
      <c r="K1318" s="260"/>
      <c r="L1318" s="260"/>
      <c r="M1318" s="260"/>
      <c r="N1318" s="260"/>
      <c r="O1318" s="260"/>
      <c r="P1318" s="260"/>
      <c r="Q1318" s="260"/>
      <c r="R1318" s="260"/>
      <c r="S1318" s="240"/>
      <c r="V1318" s="274"/>
      <c r="W1318" s="273"/>
      <c r="X1318" s="273"/>
      <c r="Y1318" s="260"/>
      <c r="Z1318" s="260"/>
      <c r="AA1318" s="260"/>
      <c r="AB1318" s="260"/>
      <c r="AC1318" s="260"/>
      <c r="AD1318" s="260"/>
      <c r="AE1318" s="260"/>
      <c r="AF1318" s="260"/>
      <c r="AG1318" s="260"/>
      <c r="AH1318" s="260"/>
      <c r="AI1318" s="260"/>
      <c r="AJ1318" s="260"/>
      <c r="AN1318" s="274"/>
      <c r="AO1318" s="273"/>
      <c r="AP1318" s="273"/>
      <c r="AQ1318" s="260"/>
      <c r="AR1318" s="260"/>
      <c r="AS1318" s="260"/>
      <c r="AT1318" s="260"/>
      <c r="AU1318" s="260"/>
      <c r="AV1318" s="260"/>
      <c r="AW1318" s="260"/>
      <c r="AX1318" s="260"/>
      <c r="AY1318" s="260"/>
      <c r="AZ1318" s="260"/>
      <c r="BA1318" s="260"/>
      <c r="BB1318" s="260"/>
      <c r="BF1318" s="274"/>
      <c r="BG1318" s="273"/>
      <c r="BH1318" s="273"/>
      <c r="BI1318" s="260"/>
      <c r="BJ1318" s="260"/>
      <c r="BK1318" s="260"/>
      <c r="BL1318" s="260"/>
      <c r="BM1318" s="260"/>
      <c r="BN1318" s="260"/>
      <c r="BO1318" s="260"/>
      <c r="BP1318" s="260"/>
      <c r="BQ1318" s="260"/>
      <c r="BR1318" s="260"/>
      <c r="BS1318" s="260"/>
      <c r="BT1318" s="260"/>
      <c r="BX1318" s="274"/>
      <c r="BY1318" s="273"/>
      <c r="BZ1318" s="273"/>
      <c r="CA1318" s="260"/>
      <c r="CB1318" s="260"/>
      <c r="CC1318" s="260"/>
      <c r="CD1318" s="260"/>
      <c r="CE1318" s="260"/>
      <c r="CF1318" s="260"/>
      <c r="CG1318" s="260"/>
      <c r="CH1318" s="260"/>
      <c r="CI1318" s="260"/>
      <c r="CJ1318" s="260"/>
      <c r="CK1318" s="260"/>
      <c r="CL1318" s="260"/>
      <c r="CP1318" s="274"/>
      <c r="CQ1318" s="273"/>
      <c r="CR1318" s="273"/>
      <c r="CS1318" s="260"/>
      <c r="CT1318" s="260"/>
      <c r="CU1318" s="260"/>
      <c r="CV1318" s="260"/>
      <c r="CW1318" s="260"/>
      <c r="CX1318" s="260"/>
      <c r="CY1318" s="260"/>
      <c r="CZ1318" s="260"/>
      <c r="DA1318" s="260"/>
      <c r="DB1318" s="260"/>
      <c r="DC1318" s="260"/>
      <c r="DD1318" s="260"/>
    </row>
    <row r="1319" spans="1:109" ht="13" hidden="1" outlineLevel="2" x14ac:dyDescent="0.3">
      <c r="A1319" s="258"/>
      <c r="B1319" s="275" t="s">
        <v>347</v>
      </c>
      <c r="C1319" s="272">
        <v>0</v>
      </c>
      <c r="D1319" s="273"/>
      <c r="E1319" s="273"/>
      <c r="F1319" s="260"/>
      <c r="G1319" s="260"/>
      <c r="H1319" s="260"/>
      <c r="I1319" s="260"/>
      <c r="J1319" s="260"/>
      <c r="K1319" s="260"/>
      <c r="L1319" s="260"/>
      <c r="M1319" s="260"/>
      <c r="N1319" s="260"/>
      <c r="O1319" s="260"/>
      <c r="P1319" s="260"/>
      <c r="Q1319" s="260"/>
      <c r="R1319" s="260"/>
      <c r="S1319" s="240"/>
      <c r="V1319" s="274"/>
      <c r="W1319" s="273"/>
      <c r="X1319" s="273"/>
      <c r="Y1319" s="260"/>
      <c r="Z1319" s="260"/>
      <c r="AA1319" s="260"/>
      <c r="AB1319" s="260"/>
      <c r="AC1319" s="260"/>
      <c r="AD1319" s="260"/>
      <c r="AE1319" s="260"/>
      <c r="AF1319" s="260"/>
      <c r="AG1319" s="260"/>
      <c r="AH1319" s="260"/>
      <c r="AI1319" s="260"/>
      <c r="AJ1319" s="260"/>
      <c r="AN1319" s="274"/>
      <c r="AO1319" s="273"/>
      <c r="AP1319" s="273"/>
      <c r="AQ1319" s="260"/>
      <c r="AR1319" s="260"/>
      <c r="AS1319" s="260"/>
      <c r="AT1319" s="260"/>
      <c r="AU1319" s="260"/>
      <c r="AV1319" s="260"/>
      <c r="AW1319" s="260"/>
      <c r="AX1319" s="260"/>
      <c r="AY1319" s="260"/>
      <c r="AZ1319" s="260"/>
      <c r="BA1319" s="260"/>
      <c r="BB1319" s="260"/>
      <c r="BF1319" s="274"/>
      <c r="BG1319" s="273"/>
      <c r="BH1319" s="273"/>
      <c r="BI1319" s="260"/>
      <c r="BJ1319" s="260"/>
      <c r="BK1319" s="260"/>
      <c r="BL1319" s="260"/>
      <c r="BM1319" s="260"/>
      <c r="BN1319" s="260"/>
      <c r="BO1319" s="260"/>
      <c r="BP1319" s="260"/>
      <c r="BQ1319" s="260"/>
      <c r="BR1319" s="260"/>
      <c r="BS1319" s="260"/>
      <c r="BT1319" s="260"/>
      <c r="BX1319" s="274"/>
      <c r="BY1319" s="273"/>
      <c r="BZ1319" s="273"/>
      <c r="CA1319" s="260"/>
      <c r="CB1319" s="260"/>
      <c r="CC1319" s="260"/>
      <c r="CD1319" s="260"/>
      <c r="CE1319" s="260"/>
      <c r="CF1319" s="260"/>
      <c r="CG1319" s="260"/>
      <c r="CH1319" s="260"/>
      <c r="CI1319" s="260"/>
      <c r="CJ1319" s="260"/>
      <c r="CK1319" s="260"/>
      <c r="CL1319" s="260"/>
      <c r="CP1319" s="274"/>
      <c r="CQ1319" s="273"/>
      <c r="CR1319" s="273"/>
      <c r="CS1319" s="260"/>
      <c r="CT1319" s="260"/>
      <c r="CU1319" s="260"/>
      <c r="CV1319" s="260"/>
      <c r="CW1319" s="260"/>
      <c r="CX1319" s="260"/>
      <c r="CY1319" s="260"/>
      <c r="CZ1319" s="260"/>
      <c r="DA1319" s="260"/>
      <c r="DB1319" s="260"/>
      <c r="DC1319" s="260"/>
      <c r="DD1319" s="260"/>
    </row>
    <row r="1320" spans="1:109" ht="13" hidden="1" outlineLevel="2" x14ac:dyDescent="0.3">
      <c r="A1320" s="258"/>
      <c r="B1320" s="153" t="s">
        <v>348</v>
      </c>
      <c r="C1320" s="274">
        <f>IF(C1319&gt;0,C1318/C1319,0)</f>
        <v>0</v>
      </c>
      <c r="D1320" s="273"/>
      <c r="E1320" s="273"/>
      <c r="F1320" s="260"/>
      <c r="G1320" s="260"/>
      <c r="H1320" s="260"/>
      <c r="I1320" s="260"/>
      <c r="J1320" s="260"/>
      <c r="K1320" s="260"/>
      <c r="L1320" s="260"/>
      <c r="M1320" s="260"/>
      <c r="N1320" s="260"/>
      <c r="O1320" s="260"/>
      <c r="P1320" s="260"/>
      <c r="Q1320" s="260"/>
      <c r="R1320" s="260"/>
      <c r="S1320" s="240"/>
      <c r="V1320" s="274"/>
      <c r="W1320" s="273"/>
      <c r="X1320" s="273"/>
      <c r="Y1320" s="260"/>
      <c r="Z1320" s="260"/>
      <c r="AA1320" s="260"/>
      <c r="AB1320" s="260"/>
      <c r="AC1320" s="260"/>
      <c r="AD1320" s="260"/>
      <c r="AE1320" s="260"/>
      <c r="AF1320" s="260"/>
      <c r="AG1320" s="260"/>
      <c r="AH1320" s="260"/>
      <c r="AI1320" s="260"/>
      <c r="AJ1320" s="260"/>
      <c r="AN1320" s="274"/>
      <c r="AO1320" s="273"/>
      <c r="AP1320" s="273"/>
      <c r="AQ1320" s="260"/>
      <c r="AR1320" s="260"/>
      <c r="AS1320" s="260"/>
      <c r="AT1320" s="260"/>
      <c r="AU1320" s="260"/>
      <c r="AV1320" s="260"/>
      <c r="AW1320" s="260"/>
      <c r="AX1320" s="260"/>
      <c r="AY1320" s="260"/>
      <c r="AZ1320" s="260"/>
      <c r="BA1320" s="260"/>
      <c r="BB1320" s="260"/>
      <c r="BF1320" s="274"/>
      <c r="BG1320" s="273"/>
      <c r="BH1320" s="273"/>
      <c r="BI1320" s="260"/>
      <c r="BJ1320" s="260"/>
      <c r="BK1320" s="260"/>
      <c r="BL1320" s="260"/>
      <c r="BM1320" s="260"/>
      <c r="BN1320" s="260"/>
      <c r="BO1320" s="260"/>
      <c r="BP1320" s="260"/>
      <c r="BQ1320" s="260"/>
      <c r="BR1320" s="260"/>
      <c r="BS1320" s="260"/>
      <c r="BT1320" s="260"/>
      <c r="BX1320" s="274"/>
      <c r="BY1320" s="273"/>
      <c r="BZ1320" s="273"/>
      <c r="CA1320" s="260"/>
      <c r="CB1320" s="260"/>
      <c r="CC1320" s="260"/>
      <c r="CD1320" s="260"/>
      <c r="CE1320" s="260"/>
      <c r="CF1320" s="260"/>
      <c r="CG1320" s="260"/>
      <c r="CH1320" s="260"/>
      <c r="CI1320" s="260"/>
      <c r="CJ1320" s="260"/>
      <c r="CK1320" s="260"/>
      <c r="CL1320" s="260"/>
      <c r="CP1320" s="274"/>
      <c r="CQ1320" s="273"/>
      <c r="CR1320" s="273"/>
      <c r="CS1320" s="260"/>
      <c r="CT1320" s="260"/>
      <c r="CU1320" s="260"/>
      <c r="CV1320" s="260"/>
      <c r="CW1320" s="260"/>
      <c r="CX1320" s="260"/>
      <c r="CY1320" s="260"/>
      <c r="CZ1320" s="260"/>
      <c r="DA1320" s="260"/>
      <c r="DB1320" s="260"/>
      <c r="DC1320" s="260"/>
      <c r="DD1320" s="260"/>
    </row>
    <row r="1321" spans="1:109" ht="13" hidden="1" outlineLevel="2" x14ac:dyDescent="0.3">
      <c r="A1321" s="258"/>
      <c r="B1321" s="153" t="s">
        <v>349</v>
      </c>
      <c r="C1321" s="276">
        <v>0</v>
      </c>
      <c r="D1321" s="273"/>
      <c r="E1321" s="273"/>
      <c r="F1321" s="260"/>
      <c r="G1321" s="260"/>
      <c r="H1321" s="260"/>
      <c r="I1321" s="260"/>
      <c r="J1321" s="260"/>
      <c r="K1321" s="260"/>
      <c r="L1321" s="260"/>
      <c r="M1321" s="260"/>
      <c r="N1321" s="260"/>
      <c r="O1321" s="260"/>
      <c r="P1321" s="260"/>
      <c r="Q1321" s="260"/>
      <c r="R1321" s="260"/>
      <c r="S1321" s="240"/>
      <c r="V1321" s="277"/>
      <c r="W1321" s="273"/>
      <c r="X1321" s="273"/>
      <c r="Y1321" s="260"/>
      <c r="Z1321" s="260"/>
      <c r="AA1321" s="260"/>
      <c r="AB1321" s="260"/>
      <c r="AC1321" s="260"/>
      <c r="AD1321" s="260"/>
      <c r="AE1321" s="260"/>
      <c r="AF1321" s="260"/>
      <c r="AG1321" s="260"/>
      <c r="AH1321" s="260"/>
      <c r="AI1321" s="260"/>
      <c r="AJ1321" s="260"/>
      <c r="AN1321" s="277"/>
      <c r="AO1321" s="273"/>
      <c r="AP1321" s="273"/>
      <c r="AQ1321" s="260"/>
      <c r="AR1321" s="260"/>
      <c r="AS1321" s="260"/>
      <c r="AT1321" s="260"/>
      <c r="AU1321" s="260"/>
      <c r="AV1321" s="260"/>
      <c r="AW1321" s="260"/>
      <c r="AX1321" s="260"/>
      <c r="AY1321" s="260"/>
      <c r="AZ1321" s="260"/>
      <c r="BA1321" s="260"/>
      <c r="BB1321" s="260"/>
      <c r="BF1321" s="277"/>
      <c r="BG1321" s="273"/>
      <c r="BH1321" s="273"/>
      <c r="BI1321" s="260"/>
      <c r="BJ1321" s="260"/>
      <c r="BK1321" s="260"/>
      <c r="BL1321" s="260"/>
      <c r="BM1321" s="260"/>
      <c r="BN1321" s="260"/>
      <c r="BO1321" s="260"/>
      <c r="BP1321" s="260"/>
      <c r="BQ1321" s="260"/>
      <c r="BR1321" s="260"/>
      <c r="BS1321" s="260"/>
      <c r="BT1321" s="260"/>
      <c r="BX1321" s="277"/>
      <c r="BY1321" s="273"/>
      <c r="BZ1321" s="273"/>
      <c r="CA1321" s="260"/>
      <c r="CB1321" s="260"/>
      <c r="CC1321" s="260"/>
      <c r="CD1321" s="260"/>
      <c r="CE1321" s="260"/>
      <c r="CF1321" s="260"/>
      <c r="CG1321" s="260"/>
      <c r="CH1321" s="260"/>
      <c r="CI1321" s="260"/>
      <c r="CJ1321" s="260"/>
      <c r="CK1321" s="260"/>
      <c r="CL1321" s="260"/>
      <c r="CP1321" s="277"/>
      <c r="CQ1321" s="273"/>
      <c r="CR1321" s="273"/>
      <c r="CS1321" s="260"/>
      <c r="CT1321" s="260"/>
      <c r="CU1321" s="260"/>
      <c r="CV1321" s="260"/>
      <c r="CW1321" s="260"/>
      <c r="CX1321" s="260"/>
      <c r="CY1321" s="260"/>
      <c r="CZ1321" s="260"/>
      <c r="DA1321" s="260"/>
      <c r="DB1321" s="260"/>
      <c r="DC1321" s="260"/>
      <c r="DD1321" s="260"/>
    </row>
    <row r="1322" spans="1:109" ht="13" hidden="1" outlineLevel="2" x14ac:dyDescent="0.3">
      <c r="A1322" s="258"/>
      <c r="B1322" s="153"/>
      <c r="C1322" s="274"/>
      <c r="D1322" s="273"/>
      <c r="E1322" s="153" t="s">
        <v>350</v>
      </c>
      <c r="F1322" s="278">
        <f>C1318</f>
        <v>0</v>
      </c>
      <c r="G1322" s="260">
        <f>F1322+F1323-F1324</f>
        <v>0</v>
      </c>
      <c r="H1322" s="260">
        <f t="shared" ref="H1322:Q1322" si="488">G1322+G1323-G1324</f>
        <v>0</v>
      </c>
      <c r="I1322" s="260">
        <f t="shared" si="488"/>
        <v>0</v>
      </c>
      <c r="J1322" s="260">
        <f t="shared" si="488"/>
        <v>0</v>
      </c>
      <c r="K1322" s="260">
        <f t="shared" si="488"/>
        <v>0</v>
      </c>
      <c r="L1322" s="260">
        <f t="shared" si="488"/>
        <v>0</v>
      </c>
      <c r="M1322" s="260">
        <f t="shared" si="488"/>
        <v>0</v>
      </c>
      <c r="N1322" s="260">
        <f t="shared" si="488"/>
        <v>0</v>
      </c>
      <c r="O1322" s="260">
        <f t="shared" si="488"/>
        <v>0</v>
      </c>
      <c r="P1322" s="260">
        <f t="shared" si="488"/>
        <v>0</v>
      </c>
      <c r="Q1322" s="260">
        <f t="shared" si="488"/>
        <v>0</v>
      </c>
      <c r="R1322" s="260"/>
      <c r="S1322" s="240"/>
      <c r="V1322" s="274"/>
      <c r="W1322" s="273"/>
      <c r="X1322" s="273"/>
      <c r="Y1322" s="278">
        <f>Q1322+Q1323-Q1324</f>
        <v>0</v>
      </c>
      <c r="Z1322" s="260">
        <f>Y1322+Y1323-Y1324</f>
        <v>0</v>
      </c>
      <c r="AA1322" s="260">
        <f t="shared" ref="AA1322:AJ1322" si="489">Z1322+Z1323-Z1324</f>
        <v>0</v>
      </c>
      <c r="AB1322" s="260">
        <f t="shared" si="489"/>
        <v>0</v>
      </c>
      <c r="AC1322" s="260">
        <f t="shared" si="489"/>
        <v>0</v>
      </c>
      <c r="AD1322" s="260">
        <f t="shared" si="489"/>
        <v>0</v>
      </c>
      <c r="AE1322" s="260">
        <f t="shared" si="489"/>
        <v>0</v>
      </c>
      <c r="AF1322" s="260">
        <f t="shared" si="489"/>
        <v>0</v>
      </c>
      <c r="AG1322" s="260">
        <f t="shared" si="489"/>
        <v>0</v>
      </c>
      <c r="AH1322" s="260">
        <f t="shared" si="489"/>
        <v>0</v>
      </c>
      <c r="AI1322" s="260">
        <f t="shared" si="489"/>
        <v>0</v>
      </c>
      <c r="AJ1322" s="260">
        <f t="shared" si="489"/>
        <v>0</v>
      </c>
      <c r="AN1322" s="274"/>
      <c r="AO1322" s="273"/>
      <c r="AP1322" s="273"/>
      <c r="AQ1322" s="278">
        <f>AJ1322+AJ1323-AJ1324</f>
        <v>0</v>
      </c>
      <c r="AR1322" s="260">
        <f>AQ1322+AQ1323-AQ1324</f>
        <v>0</v>
      </c>
      <c r="AS1322" s="260">
        <f t="shared" ref="AS1322:BB1322" si="490">AR1322+AR1323-AR1324</f>
        <v>0</v>
      </c>
      <c r="AT1322" s="260">
        <f t="shared" si="490"/>
        <v>0</v>
      </c>
      <c r="AU1322" s="260">
        <f t="shared" si="490"/>
        <v>0</v>
      </c>
      <c r="AV1322" s="260">
        <f t="shared" si="490"/>
        <v>0</v>
      </c>
      <c r="AW1322" s="260">
        <f t="shared" si="490"/>
        <v>0</v>
      </c>
      <c r="AX1322" s="260">
        <f t="shared" si="490"/>
        <v>0</v>
      </c>
      <c r="AY1322" s="260">
        <f t="shared" si="490"/>
        <v>0</v>
      </c>
      <c r="AZ1322" s="260">
        <f t="shared" si="490"/>
        <v>0</v>
      </c>
      <c r="BA1322" s="260">
        <f t="shared" si="490"/>
        <v>0</v>
      </c>
      <c r="BB1322" s="260">
        <f t="shared" si="490"/>
        <v>0</v>
      </c>
      <c r="BF1322" s="274"/>
      <c r="BG1322" s="273"/>
      <c r="BH1322" s="273"/>
      <c r="BI1322" s="278">
        <f>BB1322+BB1323-BB1324</f>
        <v>0</v>
      </c>
      <c r="BJ1322" s="260">
        <f>BI1322+BI1323-BI1324</f>
        <v>0</v>
      </c>
      <c r="BK1322" s="260">
        <f t="shared" ref="BK1322:BT1322" si="491">BJ1322+BJ1323-BJ1324</f>
        <v>0</v>
      </c>
      <c r="BL1322" s="260">
        <f t="shared" si="491"/>
        <v>0</v>
      </c>
      <c r="BM1322" s="260">
        <f t="shared" si="491"/>
        <v>0</v>
      </c>
      <c r="BN1322" s="260">
        <f t="shared" si="491"/>
        <v>0</v>
      </c>
      <c r="BO1322" s="260">
        <f t="shared" si="491"/>
        <v>0</v>
      </c>
      <c r="BP1322" s="260">
        <f t="shared" si="491"/>
        <v>0</v>
      </c>
      <c r="BQ1322" s="260">
        <f t="shared" si="491"/>
        <v>0</v>
      </c>
      <c r="BR1322" s="260">
        <f t="shared" si="491"/>
        <v>0</v>
      </c>
      <c r="BS1322" s="260">
        <f t="shared" si="491"/>
        <v>0</v>
      </c>
      <c r="BT1322" s="260">
        <f t="shared" si="491"/>
        <v>0</v>
      </c>
      <c r="BX1322" s="274"/>
      <c r="BY1322" s="273"/>
      <c r="BZ1322" s="273"/>
      <c r="CA1322" s="278">
        <f>BT1322+BT1323-BT1324</f>
        <v>0</v>
      </c>
      <c r="CB1322" s="260">
        <f>CA1322+CA1323-CA1324</f>
        <v>0</v>
      </c>
      <c r="CC1322" s="260">
        <f t="shared" ref="CC1322:CL1322" si="492">CB1322+CB1323-CB1324</f>
        <v>0</v>
      </c>
      <c r="CD1322" s="260">
        <f t="shared" si="492"/>
        <v>0</v>
      </c>
      <c r="CE1322" s="260">
        <f t="shared" si="492"/>
        <v>0</v>
      </c>
      <c r="CF1322" s="260">
        <f t="shared" si="492"/>
        <v>0</v>
      </c>
      <c r="CG1322" s="260">
        <f t="shared" si="492"/>
        <v>0</v>
      </c>
      <c r="CH1322" s="260">
        <f t="shared" si="492"/>
        <v>0</v>
      </c>
      <c r="CI1322" s="260">
        <f t="shared" si="492"/>
        <v>0</v>
      </c>
      <c r="CJ1322" s="260">
        <f t="shared" si="492"/>
        <v>0</v>
      </c>
      <c r="CK1322" s="260">
        <f t="shared" si="492"/>
        <v>0</v>
      </c>
      <c r="CL1322" s="260">
        <f t="shared" si="492"/>
        <v>0</v>
      </c>
      <c r="CP1322" s="274"/>
      <c r="CQ1322" s="273"/>
      <c r="CR1322" s="273"/>
      <c r="CS1322" s="278">
        <f>CL1322+CL1323-CL1324</f>
        <v>0</v>
      </c>
      <c r="CT1322" s="260">
        <f>CS1322+CS1323-CS1324</f>
        <v>0</v>
      </c>
      <c r="CU1322" s="260">
        <f t="shared" ref="CU1322:DD1322" si="493">CT1322+CT1323-CT1324</f>
        <v>0</v>
      </c>
      <c r="CV1322" s="260">
        <f t="shared" si="493"/>
        <v>0</v>
      </c>
      <c r="CW1322" s="260">
        <f t="shared" si="493"/>
        <v>0</v>
      </c>
      <c r="CX1322" s="260">
        <f t="shared" si="493"/>
        <v>0</v>
      </c>
      <c r="CY1322" s="260">
        <f t="shared" si="493"/>
        <v>0</v>
      </c>
      <c r="CZ1322" s="260">
        <f t="shared" si="493"/>
        <v>0</v>
      </c>
      <c r="DA1322" s="260">
        <f t="shared" si="493"/>
        <v>0</v>
      </c>
      <c r="DB1322" s="260">
        <f t="shared" si="493"/>
        <v>0</v>
      </c>
      <c r="DC1322" s="260">
        <f t="shared" si="493"/>
        <v>0</v>
      </c>
      <c r="DD1322" s="260">
        <f t="shared" si="493"/>
        <v>0</v>
      </c>
    </row>
    <row r="1323" spans="1:109" ht="13" hidden="1" outlineLevel="2" x14ac:dyDescent="0.3">
      <c r="A1323" s="258"/>
      <c r="B1323" s="153"/>
      <c r="C1323" s="274"/>
      <c r="D1323" s="273"/>
      <c r="E1323" s="153" t="s">
        <v>351</v>
      </c>
      <c r="F1323" s="279">
        <v>0</v>
      </c>
      <c r="G1323" s="279">
        <v>0</v>
      </c>
      <c r="H1323" s="279">
        <v>0</v>
      </c>
      <c r="I1323" s="279">
        <v>0</v>
      </c>
      <c r="J1323" s="279">
        <v>0</v>
      </c>
      <c r="K1323" s="279">
        <v>0</v>
      </c>
      <c r="L1323" s="279">
        <v>0</v>
      </c>
      <c r="M1323" s="279">
        <v>0</v>
      </c>
      <c r="N1323" s="279">
        <v>0</v>
      </c>
      <c r="O1323" s="279">
        <v>0</v>
      </c>
      <c r="P1323" s="279">
        <v>0</v>
      </c>
      <c r="Q1323" s="279">
        <v>0</v>
      </c>
      <c r="R1323" s="260"/>
      <c r="S1323" s="280">
        <f>SUM(F1323:Q1323)</f>
        <v>0</v>
      </c>
      <c r="V1323" s="274"/>
      <c r="W1323" s="273"/>
      <c r="X1323" s="273"/>
      <c r="Y1323" s="279">
        <v>0</v>
      </c>
      <c r="Z1323" s="279">
        <v>0</v>
      </c>
      <c r="AA1323" s="279">
        <v>0</v>
      </c>
      <c r="AB1323" s="279">
        <v>0</v>
      </c>
      <c r="AC1323" s="279">
        <v>0</v>
      </c>
      <c r="AD1323" s="279">
        <v>0</v>
      </c>
      <c r="AE1323" s="279">
        <v>0</v>
      </c>
      <c r="AF1323" s="279">
        <v>0</v>
      </c>
      <c r="AG1323" s="279">
        <v>0</v>
      </c>
      <c r="AH1323" s="279">
        <v>0</v>
      </c>
      <c r="AI1323" s="279">
        <v>0</v>
      </c>
      <c r="AJ1323" s="279">
        <v>0</v>
      </c>
      <c r="AK1323" s="281">
        <f>SUM(Y1323:AJ1323)</f>
        <v>0</v>
      </c>
      <c r="AN1323" s="274"/>
      <c r="AO1323" s="273"/>
      <c r="AP1323" s="273"/>
      <c r="AQ1323" s="279">
        <v>0</v>
      </c>
      <c r="AR1323" s="279">
        <v>0</v>
      </c>
      <c r="AS1323" s="279">
        <v>0</v>
      </c>
      <c r="AT1323" s="279">
        <v>0</v>
      </c>
      <c r="AU1323" s="279">
        <v>0</v>
      </c>
      <c r="AV1323" s="279">
        <v>0</v>
      </c>
      <c r="AW1323" s="279">
        <v>0</v>
      </c>
      <c r="AX1323" s="279">
        <v>0</v>
      </c>
      <c r="AY1323" s="279">
        <v>0</v>
      </c>
      <c r="AZ1323" s="279">
        <v>0</v>
      </c>
      <c r="BA1323" s="279">
        <v>0</v>
      </c>
      <c r="BB1323" s="279">
        <v>0</v>
      </c>
      <c r="BC1323" s="281">
        <f>SUM(AQ1323:BB1323)</f>
        <v>0</v>
      </c>
      <c r="BF1323" s="274"/>
      <c r="BG1323" s="273"/>
      <c r="BH1323" s="273"/>
      <c r="BI1323" s="279">
        <v>0</v>
      </c>
      <c r="BJ1323" s="279">
        <v>0</v>
      </c>
      <c r="BK1323" s="279">
        <v>0</v>
      </c>
      <c r="BL1323" s="279">
        <v>0</v>
      </c>
      <c r="BM1323" s="279">
        <v>0</v>
      </c>
      <c r="BN1323" s="279">
        <v>0</v>
      </c>
      <c r="BO1323" s="279">
        <v>0</v>
      </c>
      <c r="BP1323" s="279">
        <v>0</v>
      </c>
      <c r="BQ1323" s="279">
        <v>0</v>
      </c>
      <c r="BR1323" s="279">
        <v>0</v>
      </c>
      <c r="BS1323" s="279">
        <v>0</v>
      </c>
      <c r="BT1323" s="279">
        <v>0</v>
      </c>
      <c r="BU1323" s="281">
        <f>SUM(BI1323:BT1323)</f>
        <v>0</v>
      </c>
      <c r="BX1323" s="274"/>
      <c r="BY1323" s="273"/>
      <c r="BZ1323" s="273"/>
      <c r="CA1323" s="279">
        <v>0</v>
      </c>
      <c r="CB1323" s="279">
        <v>0</v>
      </c>
      <c r="CC1323" s="279">
        <v>0</v>
      </c>
      <c r="CD1323" s="279">
        <v>0</v>
      </c>
      <c r="CE1323" s="279">
        <v>0</v>
      </c>
      <c r="CF1323" s="279">
        <v>0</v>
      </c>
      <c r="CG1323" s="279">
        <v>0</v>
      </c>
      <c r="CH1323" s="279">
        <v>0</v>
      </c>
      <c r="CI1323" s="279">
        <v>0</v>
      </c>
      <c r="CJ1323" s="279">
        <v>0</v>
      </c>
      <c r="CK1323" s="279">
        <v>0</v>
      </c>
      <c r="CL1323" s="279">
        <v>0</v>
      </c>
      <c r="CM1323" s="281">
        <f>SUM(CA1323:CL1323)</f>
        <v>0</v>
      </c>
      <c r="CP1323" s="274"/>
      <c r="CQ1323" s="273"/>
      <c r="CR1323" s="273"/>
      <c r="CS1323" s="279">
        <v>0</v>
      </c>
      <c r="CT1323" s="279">
        <v>0</v>
      </c>
      <c r="CU1323" s="279">
        <v>0</v>
      </c>
      <c r="CV1323" s="279">
        <v>0</v>
      </c>
      <c r="CW1323" s="279">
        <v>0</v>
      </c>
      <c r="CX1323" s="279">
        <v>0</v>
      </c>
      <c r="CY1323" s="279">
        <v>0</v>
      </c>
      <c r="CZ1323" s="279">
        <v>0</v>
      </c>
      <c r="DA1323" s="279">
        <v>0</v>
      </c>
      <c r="DB1323" s="279">
        <v>0</v>
      </c>
      <c r="DC1323" s="279">
        <v>0</v>
      </c>
      <c r="DD1323" s="279">
        <v>0</v>
      </c>
      <c r="DE1323" s="281">
        <f>SUM(CS1323:DD1323)</f>
        <v>0</v>
      </c>
    </row>
    <row r="1324" spans="1:109" ht="13" hidden="1" outlineLevel="2" x14ac:dyDescent="0.3">
      <c r="A1324" s="258"/>
      <c r="B1324" s="153"/>
      <c r="C1324" s="274"/>
      <c r="D1324" s="273"/>
      <c r="E1324" s="153" t="s">
        <v>352</v>
      </c>
      <c r="F1324" s="279">
        <v>0</v>
      </c>
      <c r="G1324" s="279">
        <v>0</v>
      </c>
      <c r="H1324" s="279">
        <v>0</v>
      </c>
      <c r="I1324" s="279">
        <v>0</v>
      </c>
      <c r="J1324" s="279">
        <v>0</v>
      </c>
      <c r="K1324" s="279">
        <v>0</v>
      </c>
      <c r="L1324" s="279">
        <v>0</v>
      </c>
      <c r="M1324" s="279">
        <v>0</v>
      </c>
      <c r="N1324" s="279">
        <v>0</v>
      </c>
      <c r="O1324" s="279">
        <v>0</v>
      </c>
      <c r="P1324" s="279">
        <v>0</v>
      </c>
      <c r="Q1324" s="279">
        <v>0</v>
      </c>
      <c r="R1324" s="260"/>
      <c r="S1324" s="280">
        <f>SUM(F1324:Q1324)</f>
        <v>0</v>
      </c>
      <c r="V1324" s="274"/>
      <c r="W1324" s="273"/>
      <c r="X1324" s="273"/>
      <c r="Y1324" s="279">
        <v>0</v>
      </c>
      <c r="Z1324" s="279">
        <v>0</v>
      </c>
      <c r="AA1324" s="279">
        <v>0</v>
      </c>
      <c r="AB1324" s="279">
        <v>0</v>
      </c>
      <c r="AC1324" s="279">
        <v>0</v>
      </c>
      <c r="AD1324" s="279">
        <v>0</v>
      </c>
      <c r="AE1324" s="279">
        <v>0</v>
      </c>
      <c r="AF1324" s="279">
        <v>0</v>
      </c>
      <c r="AG1324" s="279">
        <v>0</v>
      </c>
      <c r="AH1324" s="279">
        <v>0</v>
      </c>
      <c r="AI1324" s="279">
        <v>0</v>
      </c>
      <c r="AJ1324" s="279">
        <v>0</v>
      </c>
      <c r="AK1324" s="281">
        <f>SUM(Y1324:AJ1324)</f>
        <v>0</v>
      </c>
      <c r="AN1324" s="274"/>
      <c r="AO1324" s="273"/>
      <c r="AP1324" s="273"/>
      <c r="AQ1324" s="279">
        <v>0</v>
      </c>
      <c r="AR1324" s="279">
        <v>0</v>
      </c>
      <c r="AS1324" s="279">
        <v>0</v>
      </c>
      <c r="AT1324" s="279">
        <v>0</v>
      </c>
      <c r="AU1324" s="279">
        <v>0</v>
      </c>
      <c r="AV1324" s="279">
        <v>0</v>
      </c>
      <c r="AW1324" s="279">
        <v>0</v>
      </c>
      <c r="AX1324" s="279">
        <v>0</v>
      </c>
      <c r="AY1324" s="279">
        <v>0</v>
      </c>
      <c r="AZ1324" s="279">
        <v>0</v>
      </c>
      <c r="BA1324" s="279">
        <v>0</v>
      </c>
      <c r="BB1324" s="279">
        <v>0</v>
      </c>
      <c r="BC1324" s="281">
        <f>SUM(AQ1324:BB1324)</f>
        <v>0</v>
      </c>
      <c r="BF1324" s="274"/>
      <c r="BG1324" s="273"/>
      <c r="BH1324" s="273"/>
      <c r="BI1324" s="279">
        <v>0</v>
      </c>
      <c r="BJ1324" s="279">
        <v>0</v>
      </c>
      <c r="BK1324" s="279">
        <v>0</v>
      </c>
      <c r="BL1324" s="279">
        <v>0</v>
      </c>
      <c r="BM1324" s="279">
        <v>0</v>
      </c>
      <c r="BN1324" s="279">
        <v>0</v>
      </c>
      <c r="BO1324" s="279">
        <v>0</v>
      </c>
      <c r="BP1324" s="279">
        <v>0</v>
      </c>
      <c r="BQ1324" s="279">
        <v>0</v>
      </c>
      <c r="BR1324" s="279">
        <v>0</v>
      </c>
      <c r="BS1324" s="279">
        <v>0</v>
      </c>
      <c r="BT1324" s="279">
        <v>0</v>
      </c>
      <c r="BU1324" s="281">
        <f>SUM(BI1324:BT1324)</f>
        <v>0</v>
      </c>
      <c r="BX1324" s="274"/>
      <c r="BY1324" s="273"/>
      <c r="BZ1324" s="273"/>
      <c r="CA1324" s="279">
        <v>0</v>
      </c>
      <c r="CB1324" s="279">
        <v>0</v>
      </c>
      <c r="CC1324" s="279">
        <v>0</v>
      </c>
      <c r="CD1324" s="279">
        <v>0</v>
      </c>
      <c r="CE1324" s="279">
        <v>0</v>
      </c>
      <c r="CF1324" s="279">
        <v>0</v>
      </c>
      <c r="CG1324" s="279">
        <v>0</v>
      </c>
      <c r="CH1324" s="279">
        <v>0</v>
      </c>
      <c r="CI1324" s="279">
        <v>0</v>
      </c>
      <c r="CJ1324" s="279">
        <v>0</v>
      </c>
      <c r="CK1324" s="279">
        <v>0</v>
      </c>
      <c r="CL1324" s="279">
        <v>0</v>
      </c>
      <c r="CM1324" s="281">
        <f>SUM(CA1324:CL1324)</f>
        <v>0</v>
      </c>
      <c r="CP1324" s="274"/>
      <c r="CQ1324" s="273"/>
      <c r="CR1324" s="273"/>
      <c r="CS1324" s="279">
        <v>0</v>
      </c>
      <c r="CT1324" s="279">
        <v>0</v>
      </c>
      <c r="CU1324" s="279">
        <v>0</v>
      </c>
      <c r="CV1324" s="279">
        <v>0</v>
      </c>
      <c r="CW1324" s="279">
        <v>0</v>
      </c>
      <c r="CX1324" s="279">
        <v>0</v>
      </c>
      <c r="CY1324" s="279">
        <v>0</v>
      </c>
      <c r="CZ1324" s="279">
        <v>0</v>
      </c>
      <c r="DA1324" s="279">
        <v>0</v>
      </c>
      <c r="DB1324" s="279">
        <v>0</v>
      </c>
      <c r="DC1324" s="279">
        <v>0</v>
      </c>
      <c r="DD1324" s="279">
        <v>0</v>
      </c>
      <c r="DE1324" s="281">
        <f>SUM(CS1324:DD1324)</f>
        <v>0</v>
      </c>
    </row>
    <row r="1325" spans="1:109" ht="13" hidden="1" outlineLevel="2" x14ac:dyDescent="0.3">
      <c r="A1325" s="258"/>
      <c r="B1325" s="153"/>
      <c r="C1325" s="274"/>
      <c r="D1325" s="273"/>
      <c r="E1325" s="153" t="s">
        <v>353</v>
      </c>
      <c r="F1325" s="282">
        <f>+(F1322*'CASH FLOW-MSA-SA'!$C1321)/360*31</f>
        <v>0</v>
      </c>
      <c r="G1325" s="282">
        <f>+(G1322*'CASH FLOW-MSA-SA'!$C1321)/360*31</f>
        <v>0</v>
      </c>
      <c r="H1325" s="282">
        <f>+(H1322*'CASH FLOW-MSA-SA'!$C1321)/360*31</f>
        <v>0</v>
      </c>
      <c r="I1325" s="282">
        <f>+(I1322*'CASH FLOW-MSA-SA'!$C1321)/360*31</f>
        <v>0</v>
      </c>
      <c r="J1325" s="282">
        <f>+(J1322*'CASH FLOW-MSA-SA'!$C1321)/360*31</f>
        <v>0</v>
      </c>
      <c r="K1325" s="282">
        <f>+(K1322*'CASH FLOW-MSA-SA'!$C1321)/360*31</f>
        <v>0</v>
      </c>
      <c r="L1325" s="282">
        <f>+(L1322*'CASH FLOW-MSA-SA'!$C1321)/360*31</f>
        <v>0</v>
      </c>
      <c r="M1325" s="282">
        <f>+(M1322*'CASH FLOW-MSA-SA'!$C1321)/360*31</f>
        <v>0</v>
      </c>
      <c r="N1325" s="282">
        <f>+(N1322*'CASH FLOW-MSA-SA'!$C1321)/360*31</f>
        <v>0</v>
      </c>
      <c r="O1325" s="282">
        <f>+(O1322*'CASH FLOW-MSA-SA'!$C1321)/360*31</f>
        <v>0</v>
      </c>
      <c r="P1325" s="282">
        <f>+(P1322*'CASH FLOW-MSA-SA'!$C1321)/360*31</f>
        <v>0</v>
      </c>
      <c r="Q1325" s="282">
        <f>+(Q1322*'CASH FLOW-MSA-SA'!$C1321)/360*31</f>
        <v>0</v>
      </c>
      <c r="R1325" s="260"/>
      <c r="S1325" s="282">
        <f>SUM(F1325:Q1325)</f>
        <v>0</v>
      </c>
      <c r="V1325" s="274"/>
      <c r="W1325" s="273"/>
      <c r="X1325" s="273"/>
      <c r="Y1325" s="282">
        <f>+(Y1322*'CASH FLOW-MSA-SA'!$C1321)/360*31</f>
        <v>0</v>
      </c>
      <c r="Z1325" s="282">
        <f>+(Z1322*'CASH FLOW-MSA-SA'!$C1321)/360*31</f>
        <v>0</v>
      </c>
      <c r="AA1325" s="282">
        <f>+(AA1322*'CASH FLOW-MSA-SA'!$C1321)/360*31</f>
        <v>0</v>
      </c>
      <c r="AB1325" s="282">
        <f>+(AB1322*'CASH FLOW-MSA-SA'!$C1321)/360*31</f>
        <v>0</v>
      </c>
      <c r="AC1325" s="282">
        <f>+(AC1322*'CASH FLOW-MSA-SA'!$C1321)/360*31</f>
        <v>0</v>
      </c>
      <c r="AD1325" s="282">
        <f>+(AD1322*'CASH FLOW-MSA-SA'!$C1321)/360*31</f>
        <v>0</v>
      </c>
      <c r="AE1325" s="282">
        <f>+(AE1322*'CASH FLOW-MSA-SA'!$C1321)/360*31</f>
        <v>0</v>
      </c>
      <c r="AF1325" s="282">
        <f>+(AF1322*'CASH FLOW-MSA-SA'!$C1321)/360*31</f>
        <v>0</v>
      </c>
      <c r="AG1325" s="282">
        <f>+(AG1322*'CASH FLOW-MSA-SA'!$C1321)/360*31</f>
        <v>0</v>
      </c>
      <c r="AH1325" s="282">
        <f>+(AH1322*'CASH FLOW-MSA-SA'!$C1321)/360*31</f>
        <v>0</v>
      </c>
      <c r="AI1325" s="282">
        <f>+(AI1322*'CASH FLOW-MSA-SA'!$C1321)/360*31</f>
        <v>0</v>
      </c>
      <c r="AJ1325" s="282">
        <f>+(AJ1322*'CASH FLOW-MSA-SA'!$C1321)/360*31</f>
        <v>0</v>
      </c>
      <c r="AK1325" s="282">
        <f>SUM(Y1325:AJ1325)</f>
        <v>0</v>
      </c>
      <c r="AN1325" s="274"/>
      <c r="AO1325" s="273"/>
      <c r="AP1325" s="273"/>
      <c r="AQ1325" s="282">
        <f>+(AQ1322*'CASH FLOW-MSA-SA'!$C1321)/360*31</f>
        <v>0</v>
      </c>
      <c r="AR1325" s="282">
        <f>+(AR1322*'CASH FLOW-MSA-SA'!$C1321)/360*31</f>
        <v>0</v>
      </c>
      <c r="AS1325" s="282">
        <f>+(AS1322*'CASH FLOW-MSA-SA'!$C1321)/360*31</f>
        <v>0</v>
      </c>
      <c r="AT1325" s="282">
        <f>+(AT1322*'CASH FLOW-MSA-SA'!$C1321)/360*31</f>
        <v>0</v>
      </c>
      <c r="AU1325" s="282">
        <f>+(AU1322*'CASH FLOW-MSA-SA'!$C1321)/360*31</f>
        <v>0</v>
      </c>
      <c r="AV1325" s="282">
        <f>+(AV1322*'CASH FLOW-MSA-SA'!$C1321)/360*31</f>
        <v>0</v>
      </c>
      <c r="AW1325" s="282">
        <f>+(AW1322*'CASH FLOW-MSA-SA'!$C1321)/360*31</f>
        <v>0</v>
      </c>
      <c r="AX1325" s="282">
        <f>+(AX1322*'CASH FLOW-MSA-SA'!$C1321)/360*31</f>
        <v>0</v>
      </c>
      <c r="AY1325" s="282">
        <f>+(AY1322*'CASH FLOW-MSA-SA'!$C1321)/360*31</f>
        <v>0</v>
      </c>
      <c r="AZ1325" s="282">
        <f>+(AZ1322*'CASH FLOW-MSA-SA'!$C1321)/360*31</f>
        <v>0</v>
      </c>
      <c r="BA1325" s="282">
        <f>+(BA1322*'CASH FLOW-MSA-SA'!$C1321)/360*31</f>
        <v>0</v>
      </c>
      <c r="BB1325" s="282">
        <f>+(BB1322*'CASH FLOW-MSA-SA'!$C1321)/360*31</f>
        <v>0</v>
      </c>
      <c r="BC1325" s="282">
        <f>SUM(AQ1325:BB1325)</f>
        <v>0</v>
      </c>
      <c r="BF1325" s="274"/>
      <c r="BG1325" s="273"/>
      <c r="BH1325" s="273"/>
      <c r="BI1325" s="282">
        <f>+(BI1322*'CASH FLOW-MSA-SA'!$C1321)/360*31</f>
        <v>0</v>
      </c>
      <c r="BJ1325" s="282">
        <f>+(BJ1322*'CASH FLOW-MSA-SA'!$C1321)/360*31</f>
        <v>0</v>
      </c>
      <c r="BK1325" s="282">
        <f>+(BK1322*'CASH FLOW-MSA-SA'!$C1321)/360*31</f>
        <v>0</v>
      </c>
      <c r="BL1325" s="282">
        <f>+(BL1322*'CASH FLOW-MSA-SA'!$C1321)/360*31</f>
        <v>0</v>
      </c>
      <c r="BM1325" s="282">
        <f>+(BM1322*'CASH FLOW-MSA-SA'!$C1321)/360*31</f>
        <v>0</v>
      </c>
      <c r="BN1325" s="282">
        <f>+(BN1322*'CASH FLOW-MSA-SA'!$C1321)/360*31</f>
        <v>0</v>
      </c>
      <c r="BO1325" s="282">
        <f>+(BO1322*'CASH FLOW-MSA-SA'!$C1321)/360*31</f>
        <v>0</v>
      </c>
      <c r="BP1325" s="282">
        <f>+(BP1322*'CASH FLOW-MSA-SA'!$C1321)/360*31</f>
        <v>0</v>
      </c>
      <c r="BQ1325" s="282">
        <f>+(BQ1322*'CASH FLOW-MSA-SA'!$C1321)/360*31</f>
        <v>0</v>
      </c>
      <c r="BR1325" s="282">
        <f>+(BR1322*'CASH FLOW-MSA-SA'!$C1321)/360*31</f>
        <v>0</v>
      </c>
      <c r="BS1325" s="282">
        <f>+(BS1322*'CASH FLOW-MSA-SA'!$C1321)/360*31</f>
        <v>0</v>
      </c>
      <c r="BT1325" s="282">
        <f>+(BT1322*'CASH FLOW-MSA-SA'!$C1321)/360*31</f>
        <v>0</v>
      </c>
      <c r="BU1325" s="282">
        <f>SUM(BI1325:BT1325)</f>
        <v>0</v>
      </c>
      <c r="BX1325" s="274"/>
      <c r="BY1325" s="273"/>
      <c r="BZ1325" s="273"/>
      <c r="CA1325" s="282">
        <f>+(CA1322*'CASH FLOW-MSA-SA'!$C1321)/360*31</f>
        <v>0</v>
      </c>
      <c r="CB1325" s="282">
        <f>+(CB1322*'CASH FLOW-MSA-SA'!$C1321)/360*31</f>
        <v>0</v>
      </c>
      <c r="CC1325" s="282">
        <f>+(CC1322*'CASH FLOW-MSA-SA'!$C1321)/360*31</f>
        <v>0</v>
      </c>
      <c r="CD1325" s="282">
        <f>+(CD1322*'CASH FLOW-MSA-SA'!$C1321)/360*31</f>
        <v>0</v>
      </c>
      <c r="CE1325" s="282">
        <f>+(CE1322*'CASH FLOW-MSA-SA'!$C1321)/360*31</f>
        <v>0</v>
      </c>
      <c r="CF1325" s="282">
        <f>+(CF1322*'CASH FLOW-MSA-SA'!$C1321)/360*31</f>
        <v>0</v>
      </c>
      <c r="CG1325" s="282">
        <f>+(CG1322*'CASH FLOW-MSA-SA'!$C1321)/360*31</f>
        <v>0</v>
      </c>
      <c r="CH1325" s="282">
        <f>+(CH1322*'CASH FLOW-MSA-SA'!$C1321)/360*31</f>
        <v>0</v>
      </c>
      <c r="CI1325" s="282">
        <f>+(CI1322*'CASH FLOW-MSA-SA'!$C1321)/360*31</f>
        <v>0</v>
      </c>
      <c r="CJ1325" s="282">
        <f>+(CJ1322*'CASH FLOW-MSA-SA'!$C1321)/360*31</f>
        <v>0</v>
      </c>
      <c r="CK1325" s="282">
        <f>+(CK1322*'CASH FLOW-MSA-SA'!$C1321)/360*31</f>
        <v>0</v>
      </c>
      <c r="CL1325" s="282">
        <f>+(CL1322*'CASH FLOW-MSA-SA'!$C1321)/360*31</f>
        <v>0</v>
      </c>
      <c r="CM1325" s="282">
        <f>SUM(CA1325:CL1325)</f>
        <v>0</v>
      </c>
      <c r="CP1325" s="274"/>
      <c r="CQ1325" s="273"/>
      <c r="CR1325" s="273"/>
      <c r="CS1325" s="282">
        <f>+(CS1322*'CASH FLOW-MSA-SA'!$C1321)/360*31</f>
        <v>0</v>
      </c>
      <c r="CT1325" s="282">
        <f>+(CT1322*'CASH FLOW-MSA-SA'!$C1321)/360*31</f>
        <v>0</v>
      </c>
      <c r="CU1325" s="282">
        <f>+(CU1322*'CASH FLOW-MSA-SA'!$C1321)/360*31</f>
        <v>0</v>
      </c>
      <c r="CV1325" s="282">
        <f>+(CV1322*'CASH FLOW-MSA-SA'!$C1321)/360*31</f>
        <v>0</v>
      </c>
      <c r="CW1325" s="282">
        <f>+(CW1322*'CASH FLOW-MSA-SA'!$C1321)/360*31</f>
        <v>0</v>
      </c>
      <c r="CX1325" s="282">
        <f>+(CX1322*'CASH FLOW-MSA-SA'!$C1321)/360*31</f>
        <v>0</v>
      </c>
      <c r="CY1325" s="282">
        <f>+(CY1322*'CASH FLOW-MSA-SA'!$C1321)/360*31</f>
        <v>0</v>
      </c>
      <c r="CZ1325" s="282">
        <f>+(CZ1322*'CASH FLOW-MSA-SA'!$C1321)/360*31</f>
        <v>0</v>
      </c>
      <c r="DA1325" s="282">
        <f>+(DA1322*'CASH FLOW-MSA-SA'!$C1321)/360*31</f>
        <v>0</v>
      </c>
      <c r="DB1325" s="282">
        <f>+(DB1322*'CASH FLOW-MSA-SA'!$C1321)/360*31</f>
        <v>0</v>
      </c>
      <c r="DC1325" s="282">
        <f>+(DC1322*'CASH FLOW-MSA-SA'!$C1321)/360*31</f>
        <v>0</v>
      </c>
      <c r="DD1325" s="282">
        <f>+(DD1322*'CASH FLOW-MSA-SA'!$C1321)/360*31</f>
        <v>0</v>
      </c>
      <c r="DE1325" s="282">
        <f>SUM(CS1325:DD1325)</f>
        <v>0</v>
      </c>
    </row>
    <row r="1326" spans="1:109" hidden="1" outlineLevel="1" x14ac:dyDescent="0.25">
      <c r="B1326" s="186"/>
      <c r="C1326" s="297"/>
      <c r="D1326" s="186"/>
      <c r="E1326" s="186"/>
      <c r="F1326" s="282"/>
      <c r="G1326" s="282"/>
      <c r="H1326" s="282"/>
      <c r="I1326" s="282"/>
      <c r="J1326" s="282"/>
      <c r="K1326" s="282"/>
      <c r="L1326" s="282"/>
      <c r="M1326" s="282"/>
      <c r="N1326" s="282"/>
      <c r="O1326" s="282"/>
      <c r="P1326" s="282"/>
      <c r="Q1326" s="282"/>
      <c r="R1326" s="178"/>
      <c r="S1326" s="139"/>
      <c r="T1326" s="139"/>
      <c r="U1326" s="139"/>
      <c r="V1326" s="297"/>
      <c r="W1326" s="186"/>
      <c r="X1326" s="186"/>
      <c r="Y1326" s="282"/>
      <c r="Z1326" s="282"/>
      <c r="AA1326" s="282"/>
      <c r="AB1326" s="282"/>
      <c r="AC1326" s="282"/>
      <c r="AD1326" s="282"/>
      <c r="AE1326" s="282"/>
      <c r="AF1326" s="282"/>
      <c r="AG1326" s="282"/>
      <c r="AH1326" s="282"/>
      <c r="AI1326" s="282"/>
      <c r="AJ1326" s="282"/>
      <c r="AN1326" s="297"/>
      <c r="AO1326" s="186"/>
      <c r="AP1326" s="186"/>
      <c r="AQ1326" s="282"/>
      <c r="AR1326" s="282"/>
      <c r="AS1326" s="282"/>
      <c r="AT1326" s="282"/>
      <c r="AU1326" s="282"/>
      <c r="AV1326" s="282"/>
      <c r="AW1326" s="282"/>
      <c r="AX1326" s="282"/>
      <c r="AY1326" s="282"/>
      <c r="AZ1326" s="282"/>
      <c r="BA1326" s="282"/>
      <c r="BB1326" s="282"/>
      <c r="BF1326" s="297"/>
      <c r="BG1326" s="186"/>
      <c r="BH1326" s="186"/>
      <c r="BI1326" s="282"/>
      <c r="BJ1326" s="282"/>
      <c r="BK1326" s="282"/>
      <c r="BL1326" s="282"/>
      <c r="BM1326" s="282"/>
      <c r="BN1326" s="282"/>
      <c r="BO1326" s="282"/>
      <c r="BP1326" s="282"/>
      <c r="BQ1326" s="282"/>
      <c r="BR1326" s="282"/>
      <c r="BS1326" s="282"/>
      <c r="BT1326" s="282"/>
      <c r="BX1326" s="297"/>
      <c r="BY1326" s="186"/>
      <c r="BZ1326" s="186"/>
      <c r="CA1326" s="282"/>
      <c r="CB1326" s="282"/>
      <c r="CC1326" s="282"/>
      <c r="CD1326" s="282"/>
      <c r="CE1326" s="282"/>
      <c r="CF1326" s="282"/>
      <c r="CG1326" s="282"/>
      <c r="CH1326" s="282"/>
      <c r="CI1326" s="282"/>
      <c r="CJ1326" s="282"/>
      <c r="CK1326" s="282"/>
      <c r="CL1326" s="282"/>
      <c r="CP1326" s="297"/>
      <c r="CQ1326" s="186"/>
      <c r="CR1326" s="186"/>
      <c r="CS1326" s="282"/>
      <c r="CT1326" s="282"/>
      <c r="CU1326" s="282"/>
      <c r="CV1326" s="282"/>
      <c r="CW1326" s="282"/>
      <c r="CX1326" s="282"/>
      <c r="CY1326" s="282"/>
      <c r="CZ1326" s="282"/>
      <c r="DA1326" s="282"/>
      <c r="DB1326" s="282"/>
      <c r="DC1326" s="282"/>
      <c r="DD1326" s="282"/>
    </row>
    <row r="1327" spans="1:109" ht="13" hidden="1" outlineLevel="1" x14ac:dyDescent="0.3">
      <c r="B1327" s="271" t="s">
        <v>310</v>
      </c>
      <c r="C1327" s="297"/>
      <c r="D1327" s="186"/>
      <c r="E1327" s="186"/>
      <c r="F1327" s="139"/>
      <c r="G1327" s="139"/>
      <c r="H1327" s="139"/>
      <c r="I1327" s="139"/>
      <c r="J1327" s="139"/>
      <c r="K1327" s="139"/>
      <c r="L1327" s="139"/>
      <c r="M1327" s="139"/>
      <c r="N1327" s="139"/>
      <c r="O1327" s="139"/>
      <c r="P1327" s="139"/>
      <c r="Q1327" s="139"/>
      <c r="R1327" s="178"/>
      <c r="S1327" s="139"/>
      <c r="T1327" s="139"/>
      <c r="U1327" s="139"/>
      <c r="V1327" s="297"/>
      <c r="W1327" s="186"/>
      <c r="X1327" s="186"/>
      <c r="Y1327" s="139"/>
      <c r="Z1327" s="139"/>
      <c r="AA1327" s="139"/>
      <c r="AB1327" s="139"/>
      <c r="AC1327" s="139"/>
      <c r="AD1327" s="139"/>
      <c r="AE1327" s="139"/>
      <c r="AF1327" s="139"/>
      <c r="AG1327" s="139"/>
      <c r="AH1327" s="139"/>
      <c r="AI1327" s="139"/>
      <c r="AJ1327" s="139"/>
      <c r="AN1327" s="297"/>
      <c r="AO1327" s="186"/>
      <c r="AP1327" s="186"/>
      <c r="AQ1327" s="139"/>
      <c r="AR1327" s="139"/>
      <c r="AS1327" s="139"/>
      <c r="AT1327" s="139"/>
      <c r="AU1327" s="139"/>
      <c r="AV1327" s="139"/>
      <c r="AW1327" s="139"/>
      <c r="AX1327" s="139"/>
      <c r="AY1327" s="139"/>
      <c r="AZ1327" s="139"/>
      <c r="BA1327" s="139"/>
      <c r="BB1327" s="139"/>
      <c r="BF1327" s="297"/>
      <c r="BG1327" s="186"/>
      <c r="BH1327" s="186"/>
      <c r="BI1327" s="139"/>
      <c r="BJ1327" s="139"/>
      <c r="BK1327" s="139"/>
      <c r="BL1327" s="139"/>
      <c r="BM1327" s="139"/>
      <c r="BN1327" s="139"/>
      <c r="BO1327" s="139"/>
      <c r="BP1327" s="139"/>
      <c r="BQ1327" s="139"/>
      <c r="BR1327" s="139"/>
      <c r="BS1327" s="139"/>
      <c r="BT1327" s="139"/>
      <c r="BX1327" s="297"/>
      <c r="BY1327" s="186"/>
      <c r="BZ1327" s="186"/>
      <c r="CA1327" s="139"/>
      <c r="CB1327" s="139"/>
      <c r="CC1327" s="139"/>
      <c r="CD1327" s="139"/>
      <c r="CE1327" s="139"/>
      <c r="CF1327" s="139"/>
      <c r="CG1327" s="139"/>
      <c r="CH1327" s="139"/>
      <c r="CI1327" s="139"/>
      <c r="CJ1327" s="139"/>
      <c r="CK1327" s="139"/>
      <c r="CL1327" s="139"/>
      <c r="CP1327" s="297"/>
      <c r="CQ1327" s="186"/>
      <c r="CR1327" s="186"/>
      <c r="CS1327" s="139"/>
      <c r="CT1327" s="139"/>
      <c r="CU1327" s="139"/>
      <c r="CV1327" s="139"/>
      <c r="CW1327" s="139"/>
      <c r="CX1327" s="139"/>
      <c r="CY1327" s="139"/>
      <c r="CZ1327" s="139"/>
      <c r="DA1327" s="139"/>
      <c r="DB1327" s="139"/>
      <c r="DC1327" s="139"/>
      <c r="DD1327" s="139"/>
    </row>
    <row r="1328" spans="1:109" ht="13" hidden="1" outlineLevel="2" x14ac:dyDescent="0.3">
      <c r="A1328" s="258"/>
      <c r="B1328" s="153" t="s">
        <v>346</v>
      </c>
      <c r="C1328" s="272">
        <v>0</v>
      </c>
      <c r="D1328" s="273"/>
      <c r="E1328" s="273"/>
      <c r="F1328" s="260"/>
      <c r="G1328" s="260"/>
      <c r="H1328" s="260"/>
      <c r="I1328" s="260"/>
      <c r="J1328" s="260"/>
      <c r="K1328" s="260"/>
      <c r="L1328" s="260"/>
      <c r="M1328" s="260"/>
      <c r="N1328" s="260"/>
      <c r="O1328" s="260"/>
      <c r="P1328" s="260"/>
      <c r="Q1328" s="260"/>
      <c r="R1328" s="260"/>
      <c r="S1328" s="240"/>
      <c r="V1328" s="274"/>
      <c r="W1328" s="273"/>
      <c r="X1328" s="273"/>
      <c r="Y1328" s="260"/>
      <c r="Z1328" s="260"/>
      <c r="AA1328" s="260"/>
      <c r="AB1328" s="260"/>
      <c r="AC1328" s="260"/>
      <c r="AD1328" s="260"/>
      <c r="AE1328" s="260"/>
      <c r="AF1328" s="260"/>
      <c r="AG1328" s="260"/>
      <c r="AH1328" s="260"/>
      <c r="AI1328" s="260"/>
      <c r="AJ1328" s="260"/>
      <c r="AN1328" s="274"/>
      <c r="AO1328" s="273"/>
      <c r="AP1328" s="273"/>
      <c r="AQ1328" s="260"/>
      <c r="AR1328" s="260"/>
      <c r="AS1328" s="260"/>
      <c r="AT1328" s="260"/>
      <c r="AU1328" s="260"/>
      <c r="AV1328" s="260"/>
      <c r="AW1328" s="260"/>
      <c r="AX1328" s="260"/>
      <c r="AY1328" s="260"/>
      <c r="AZ1328" s="260"/>
      <c r="BA1328" s="260"/>
      <c r="BB1328" s="260"/>
      <c r="BF1328" s="274"/>
      <c r="BG1328" s="273"/>
      <c r="BH1328" s="273"/>
      <c r="BI1328" s="260"/>
      <c r="BJ1328" s="260"/>
      <c r="BK1328" s="260"/>
      <c r="BL1328" s="260"/>
      <c r="BM1328" s="260"/>
      <c r="BN1328" s="260"/>
      <c r="BO1328" s="260"/>
      <c r="BP1328" s="260"/>
      <c r="BQ1328" s="260"/>
      <c r="BR1328" s="260"/>
      <c r="BS1328" s="260"/>
      <c r="BT1328" s="260"/>
      <c r="BX1328" s="274"/>
      <c r="BY1328" s="273"/>
      <c r="BZ1328" s="273"/>
      <c r="CA1328" s="260"/>
      <c r="CB1328" s="260"/>
      <c r="CC1328" s="260"/>
      <c r="CD1328" s="260"/>
      <c r="CE1328" s="260"/>
      <c r="CF1328" s="260"/>
      <c r="CG1328" s="260"/>
      <c r="CH1328" s="260"/>
      <c r="CI1328" s="260"/>
      <c r="CJ1328" s="260"/>
      <c r="CK1328" s="260"/>
      <c r="CL1328" s="260"/>
      <c r="CP1328" s="274"/>
      <c r="CQ1328" s="273"/>
      <c r="CR1328" s="273"/>
      <c r="CS1328" s="260"/>
      <c r="CT1328" s="260"/>
      <c r="CU1328" s="260"/>
      <c r="CV1328" s="260"/>
      <c r="CW1328" s="260"/>
      <c r="CX1328" s="260"/>
      <c r="CY1328" s="260"/>
      <c r="CZ1328" s="260"/>
      <c r="DA1328" s="260"/>
      <c r="DB1328" s="260"/>
      <c r="DC1328" s="260"/>
      <c r="DD1328" s="260"/>
    </row>
    <row r="1329" spans="1:109" ht="13" hidden="1" outlineLevel="2" x14ac:dyDescent="0.3">
      <c r="A1329" s="258"/>
      <c r="B1329" s="275" t="s">
        <v>347</v>
      </c>
      <c r="C1329" s="272">
        <v>0</v>
      </c>
      <c r="D1329" s="273"/>
      <c r="E1329" s="273"/>
      <c r="F1329" s="260"/>
      <c r="G1329" s="260"/>
      <c r="H1329" s="260"/>
      <c r="I1329" s="260"/>
      <c r="J1329" s="260"/>
      <c r="K1329" s="260"/>
      <c r="L1329" s="260"/>
      <c r="M1329" s="260"/>
      <c r="N1329" s="260"/>
      <c r="O1329" s="260"/>
      <c r="P1329" s="260"/>
      <c r="Q1329" s="260"/>
      <c r="R1329" s="260"/>
      <c r="S1329" s="240"/>
      <c r="V1329" s="274"/>
      <c r="W1329" s="273"/>
      <c r="X1329" s="273"/>
      <c r="Y1329" s="260"/>
      <c r="Z1329" s="260"/>
      <c r="AA1329" s="260"/>
      <c r="AB1329" s="260"/>
      <c r="AC1329" s="260"/>
      <c r="AD1329" s="260"/>
      <c r="AE1329" s="260"/>
      <c r="AF1329" s="260"/>
      <c r="AG1329" s="260"/>
      <c r="AH1329" s="260"/>
      <c r="AI1329" s="260"/>
      <c r="AJ1329" s="260"/>
      <c r="AN1329" s="274"/>
      <c r="AO1329" s="273"/>
      <c r="AP1329" s="273"/>
      <c r="AQ1329" s="260"/>
      <c r="AR1329" s="260"/>
      <c r="AS1329" s="260"/>
      <c r="AT1329" s="260"/>
      <c r="AU1329" s="260"/>
      <c r="AV1329" s="260"/>
      <c r="AW1329" s="260"/>
      <c r="AX1329" s="260"/>
      <c r="AY1329" s="260"/>
      <c r="AZ1329" s="260"/>
      <c r="BA1329" s="260"/>
      <c r="BB1329" s="260"/>
      <c r="BF1329" s="274"/>
      <c r="BG1329" s="273"/>
      <c r="BH1329" s="273"/>
      <c r="BI1329" s="260"/>
      <c r="BJ1329" s="260"/>
      <c r="BK1329" s="260"/>
      <c r="BL1329" s="260"/>
      <c r="BM1329" s="260"/>
      <c r="BN1329" s="260"/>
      <c r="BO1329" s="260"/>
      <c r="BP1329" s="260"/>
      <c r="BQ1329" s="260"/>
      <c r="BR1329" s="260"/>
      <c r="BS1329" s="260"/>
      <c r="BT1329" s="260"/>
      <c r="BX1329" s="274"/>
      <c r="BY1329" s="273"/>
      <c r="BZ1329" s="273"/>
      <c r="CA1329" s="260"/>
      <c r="CB1329" s="260"/>
      <c r="CC1329" s="260"/>
      <c r="CD1329" s="260"/>
      <c r="CE1329" s="260"/>
      <c r="CF1329" s="260"/>
      <c r="CG1329" s="260"/>
      <c r="CH1329" s="260"/>
      <c r="CI1329" s="260"/>
      <c r="CJ1329" s="260"/>
      <c r="CK1329" s="260"/>
      <c r="CL1329" s="260"/>
      <c r="CP1329" s="274"/>
      <c r="CQ1329" s="273"/>
      <c r="CR1329" s="273"/>
      <c r="CS1329" s="260"/>
      <c r="CT1329" s="260"/>
      <c r="CU1329" s="260"/>
      <c r="CV1329" s="260"/>
      <c r="CW1329" s="260"/>
      <c r="CX1329" s="260"/>
      <c r="CY1329" s="260"/>
      <c r="CZ1329" s="260"/>
      <c r="DA1329" s="260"/>
      <c r="DB1329" s="260"/>
      <c r="DC1329" s="260"/>
      <c r="DD1329" s="260"/>
    </row>
    <row r="1330" spans="1:109" ht="13" hidden="1" outlineLevel="2" x14ac:dyDescent="0.3">
      <c r="A1330" s="258"/>
      <c r="B1330" s="153" t="s">
        <v>348</v>
      </c>
      <c r="C1330" s="274">
        <f>IF(C1329&gt;0,C1328/C1329,0)</f>
        <v>0</v>
      </c>
      <c r="D1330" s="273"/>
      <c r="E1330" s="273"/>
      <c r="F1330" s="260"/>
      <c r="G1330" s="260"/>
      <c r="H1330" s="260"/>
      <c r="I1330" s="260"/>
      <c r="J1330" s="260"/>
      <c r="K1330" s="260"/>
      <c r="L1330" s="260"/>
      <c r="M1330" s="260"/>
      <c r="N1330" s="260"/>
      <c r="O1330" s="260"/>
      <c r="P1330" s="260"/>
      <c r="Q1330" s="260"/>
      <c r="R1330" s="260"/>
      <c r="S1330" s="240"/>
      <c r="V1330" s="274"/>
      <c r="W1330" s="273"/>
      <c r="X1330" s="273"/>
      <c r="Y1330" s="260"/>
      <c r="Z1330" s="260"/>
      <c r="AA1330" s="260"/>
      <c r="AB1330" s="260"/>
      <c r="AC1330" s="260"/>
      <c r="AD1330" s="260"/>
      <c r="AE1330" s="260"/>
      <c r="AF1330" s="260"/>
      <c r="AG1330" s="260"/>
      <c r="AH1330" s="260"/>
      <c r="AI1330" s="260"/>
      <c r="AJ1330" s="260"/>
      <c r="AN1330" s="274"/>
      <c r="AO1330" s="273"/>
      <c r="AP1330" s="273"/>
      <c r="AQ1330" s="260"/>
      <c r="AR1330" s="260"/>
      <c r="AS1330" s="260"/>
      <c r="AT1330" s="260"/>
      <c r="AU1330" s="260"/>
      <c r="AV1330" s="260"/>
      <c r="AW1330" s="260"/>
      <c r="AX1330" s="260"/>
      <c r="AY1330" s="260"/>
      <c r="AZ1330" s="260"/>
      <c r="BA1330" s="260"/>
      <c r="BB1330" s="260"/>
      <c r="BF1330" s="274"/>
      <c r="BG1330" s="273"/>
      <c r="BH1330" s="273"/>
      <c r="BI1330" s="260"/>
      <c r="BJ1330" s="260"/>
      <c r="BK1330" s="260"/>
      <c r="BL1330" s="260"/>
      <c r="BM1330" s="260"/>
      <c r="BN1330" s="260"/>
      <c r="BO1330" s="260"/>
      <c r="BP1330" s="260"/>
      <c r="BQ1330" s="260"/>
      <c r="BR1330" s="260"/>
      <c r="BS1330" s="260"/>
      <c r="BT1330" s="260"/>
      <c r="BX1330" s="274"/>
      <c r="BY1330" s="273"/>
      <c r="BZ1330" s="273"/>
      <c r="CA1330" s="260"/>
      <c r="CB1330" s="260"/>
      <c r="CC1330" s="260"/>
      <c r="CD1330" s="260"/>
      <c r="CE1330" s="260"/>
      <c r="CF1330" s="260"/>
      <c r="CG1330" s="260"/>
      <c r="CH1330" s="260"/>
      <c r="CI1330" s="260"/>
      <c r="CJ1330" s="260"/>
      <c r="CK1330" s="260"/>
      <c r="CL1330" s="260"/>
      <c r="CP1330" s="274"/>
      <c r="CQ1330" s="273"/>
      <c r="CR1330" s="273"/>
      <c r="CS1330" s="260"/>
      <c r="CT1330" s="260"/>
      <c r="CU1330" s="260"/>
      <c r="CV1330" s="260"/>
      <c r="CW1330" s="260"/>
      <c r="CX1330" s="260"/>
      <c r="CY1330" s="260"/>
      <c r="CZ1330" s="260"/>
      <c r="DA1330" s="260"/>
      <c r="DB1330" s="260"/>
      <c r="DC1330" s="260"/>
      <c r="DD1330" s="260"/>
    </row>
    <row r="1331" spans="1:109" ht="13" hidden="1" outlineLevel="2" x14ac:dyDescent="0.3">
      <c r="A1331" s="258"/>
      <c r="B1331" s="153" t="s">
        <v>349</v>
      </c>
      <c r="C1331" s="276">
        <v>0</v>
      </c>
      <c r="D1331" s="273"/>
      <c r="E1331" s="273"/>
      <c r="F1331" s="260"/>
      <c r="G1331" s="260"/>
      <c r="H1331" s="260"/>
      <c r="I1331" s="260"/>
      <c r="J1331" s="260"/>
      <c r="K1331" s="260"/>
      <c r="L1331" s="260"/>
      <c r="M1331" s="260"/>
      <c r="N1331" s="260"/>
      <c r="O1331" s="260"/>
      <c r="P1331" s="260"/>
      <c r="Q1331" s="260"/>
      <c r="R1331" s="260"/>
      <c r="S1331" s="240"/>
      <c r="V1331" s="277"/>
      <c r="W1331" s="273"/>
      <c r="X1331" s="273"/>
      <c r="Y1331" s="260"/>
      <c r="Z1331" s="260"/>
      <c r="AA1331" s="260"/>
      <c r="AB1331" s="260"/>
      <c r="AC1331" s="260"/>
      <c r="AD1331" s="260"/>
      <c r="AE1331" s="260"/>
      <c r="AF1331" s="260"/>
      <c r="AG1331" s="260"/>
      <c r="AH1331" s="260"/>
      <c r="AI1331" s="260"/>
      <c r="AJ1331" s="260"/>
      <c r="AN1331" s="277"/>
      <c r="AO1331" s="273"/>
      <c r="AP1331" s="273"/>
      <c r="AQ1331" s="260"/>
      <c r="AR1331" s="260"/>
      <c r="AS1331" s="260"/>
      <c r="AT1331" s="260"/>
      <c r="AU1331" s="260"/>
      <c r="AV1331" s="260"/>
      <c r="AW1331" s="260"/>
      <c r="AX1331" s="260"/>
      <c r="AY1331" s="260"/>
      <c r="AZ1331" s="260"/>
      <c r="BA1331" s="260"/>
      <c r="BB1331" s="260"/>
      <c r="BF1331" s="277"/>
      <c r="BG1331" s="273"/>
      <c r="BH1331" s="273"/>
      <c r="BI1331" s="260"/>
      <c r="BJ1331" s="260"/>
      <c r="BK1331" s="260"/>
      <c r="BL1331" s="260"/>
      <c r="BM1331" s="260"/>
      <c r="BN1331" s="260"/>
      <c r="BO1331" s="260"/>
      <c r="BP1331" s="260"/>
      <c r="BQ1331" s="260"/>
      <c r="BR1331" s="260"/>
      <c r="BS1331" s="260"/>
      <c r="BT1331" s="260"/>
      <c r="BX1331" s="277"/>
      <c r="BY1331" s="273"/>
      <c r="BZ1331" s="273"/>
      <c r="CA1331" s="260"/>
      <c r="CB1331" s="260"/>
      <c r="CC1331" s="260"/>
      <c r="CD1331" s="260"/>
      <c r="CE1331" s="260"/>
      <c r="CF1331" s="260"/>
      <c r="CG1331" s="260"/>
      <c r="CH1331" s="260"/>
      <c r="CI1331" s="260"/>
      <c r="CJ1331" s="260"/>
      <c r="CK1331" s="260"/>
      <c r="CL1331" s="260"/>
      <c r="CP1331" s="277"/>
      <c r="CQ1331" s="273"/>
      <c r="CR1331" s="273"/>
      <c r="CS1331" s="260"/>
      <c r="CT1331" s="260"/>
      <c r="CU1331" s="260"/>
      <c r="CV1331" s="260"/>
      <c r="CW1331" s="260"/>
      <c r="CX1331" s="260"/>
      <c r="CY1331" s="260"/>
      <c r="CZ1331" s="260"/>
      <c r="DA1331" s="260"/>
      <c r="DB1331" s="260"/>
      <c r="DC1331" s="260"/>
      <c r="DD1331" s="260"/>
    </row>
    <row r="1332" spans="1:109" ht="13" hidden="1" outlineLevel="2" x14ac:dyDescent="0.3">
      <c r="A1332" s="258"/>
      <c r="B1332" s="153"/>
      <c r="C1332" s="274"/>
      <c r="D1332" s="273"/>
      <c r="E1332" s="153" t="s">
        <v>350</v>
      </c>
      <c r="F1332" s="278">
        <f>C1328</f>
        <v>0</v>
      </c>
      <c r="G1332" s="260">
        <f>F1332+F1333-F1334</f>
        <v>0</v>
      </c>
      <c r="H1332" s="260">
        <f t="shared" ref="H1332:Q1332" si="494">G1332+G1333-G1334</f>
        <v>0</v>
      </c>
      <c r="I1332" s="260">
        <f t="shared" si="494"/>
        <v>0</v>
      </c>
      <c r="J1332" s="260">
        <f t="shared" si="494"/>
        <v>0</v>
      </c>
      <c r="K1332" s="260">
        <f t="shared" si="494"/>
        <v>0</v>
      </c>
      <c r="L1332" s="260">
        <f t="shared" si="494"/>
        <v>0</v>
      </c>
      <c r="M1332" s="260">
        <f t="shared" si="494"/>
        <v>0</v>
      </c>
      <c r="N1332" s="260">
        <f t="shared" si="494"/>
        <v>0</v>
      </c>
      <c r="O1332" s="260">
        <f t="shared" si="494"/>
        <v>0</v>
      </c>
      <c r="P1332" s="260">
        <f t="shared" si="494"/>
        <v>0</v>
      </c>
      <c r="Q1332" s="260">
        <f t="shared" si="494"/>
        <v>0</v>
      </c>
      <c r="R1332" s="260"/>
      <c r="S1332" s="240"/>
      <c r="V1332" s="274"/>
      <c r="W1332" s="273"/>
      <c r="X1332" s="273"/>
      <c r="Y1332" s="278">
        <f>Q1332+Q1333-Q1334</f>
        <v>0</v>
      </c>
      <c r="Z1332" s="260">
        <f>Y1332+Y1333-Y1334</f>
        <v>0</v>
      </c>
      <c r="AA1332" s="260">
        <f t="shared" ref="AA1332:AJ1332" si="495">Z1332+Z1333-Z1334</f>
        <v>0</v>
      </c>
      <c r="AB1332" s="260">
        <f t="shared" si="495"/>
        <v>0</v>
      </c>
      <c r="AC1332" s="260">
        <f t="shared" si="495"/>
        <v>0</v>
      </c>
      <c r="AD1332" s="260">
        <f t="shared" si="495"/>
        <v>0</v>
      </c>
      <c r="AE1332" s="260">
        <f t="shared" si="495"/>
        <v>0</v>
      </c>
      <c r="AF1332" s="260">
        <f t="shared" si="495"/>
        <v>0</v>
      </c>
      <c r="AG1332" s="260">
        <f t="shared" si="495"/>
        <v>0</v>
      </c>
      <c r="AH1332" s="260">
        <f t="shared" si="495"/>
        <v>0</v>
      </c>
      <c r="AI1332" s="260">
        <f t="shared" si="495"/>
        <v>0</v>
      </c>
      <c r="AJ1332" s="260">
        <f t="shared" si="495"/>
        <v>0</v>
      </c>
      <c r="AN1332" s="274"/>
      <c r="AO1332" s="273"/>
      <c r="AP1332" s="273"/>
      <c r="AQ1332" s="278">
        <f>AJ1332+AJ1333-AJ1334</f>
        <v>0</v>
      </c>
      <c r="AR1332" s="260">
        <f>AQ1332+AQ1333-AQ1334</f>
        <v>0</v>
      </c>
      <c r="AS1332" s="260">
        <f t="shared" ref="AS1332:BB1332" si="496">AR1332+AR1333-AR1334</f>
        <v>0</v>
      </c>
      <c r="AT1332" s="260">
        <f t="shared" si="496"/>
        <v>0</v>
      </c>
      <c r="AU1332" s="260">
        <f t="shared" si="496"/>
        <v>0</v>
      </c>
      <c r="AV1332" s="260">
        <f t="shared" si="496"/>
        <v>0</v>
      </c>
      <c r="AW1332" s="260">
        <f t="shared" si="496"/>
        <v>0</v>
      </c>
      <c r="AX1332" s="260">
        <f t="shared" si="496"/>
        <v>0</v>
      </c>
      <c r="AY1332" s="260">
        <f t="shared" si="496"/>
        <v>0</v>
      </c>
      <c r="AZ1332" s="260">
        <f t="shared" si="496"/>
        <v>0</v>
      </c>
      <c r="BA1332" s="260">
        <f t="shared" si="496"/>
        <v>0</v>
      </c>
      <c r="BB1332" s="260">
        <f t="shared" si="496"/>
        <v>0</v>
      </c>
      <c r="BF1332" s="274"/>
      <c r="BG1332" s="273"/>
      <c r="BH1332" s="273"/>
      <c r="BI1332" s="278">
        <f>BB1332+BB1333-BB1334</f>
        <v>0</v>
      </c>
      <c r="BJ1332" s="260">
        <f>BI1332+BI1333-BI1334</f>
        <v>0</v>
      </c>
      <c r="BK1332" s="260">
        <f t="shared" ref="BK1332:BT1332" si="497">BJ1332+BJ1333-BJ1334</f>
        <v>0</v>
      </c>
      <c r="BL1332" s="260">
        <f t="shared" si="497"/>
        <v>0</v>
      </c>
      <c r="BM1332" s="260">
        <f t="shared" si="497"/>
        <v>0</v>
      </c>
      <c r="BN1332" s="260">
        <f t="shared" si="497"/>
        <v>0</v>
      </c>
      <c r="BO1332" s="260">
        <f t="shared" si="497"/>
        <v>0</v>
      </c>
      <c r="BP1332" s="260">
        <f t="shared" si="497"/>
        <v>0</v>
      </c>
      <c r="BQ1332" s="260">
        <f t="shared" si="497"/>
        <v>0</v>
      </c>
      <c r="BR1332" s="260">
        <f t="shared" si="497"/>
        <v>0</v>
      </c>
      <c r="BS1332" s="260">
        <f t="shared" si="497"/>
        <v>0</v>
      </c>
      <c r="BT1332" s="260">
        <f t="shared" si="497"/>
        <v>0</v>
      </c>
      <c r="BX1332" s="274"/>
      <c r="BY1332" s="273"/>
      <c r="BZ1332" s="273"/>
      <c r="CA1332" s="278">
        <f>BT1332+BT1333-BT1334</f>
        <v>0</v>
      </c>
      <c r="CB1332" s="260">
        <f>CA1332+CA1333-CA1334</f>
        <v>0</v>
      </c>
      <c r="CC1332" s="260">
        <f t="shared" ref="CC1332:CL1332" si="498">CB1332+CB1333-CB1334</f>
        <v>0</v>
      </c>
      <c r="CD1332" s="260">
        <f t="shared" si="498"/>
        <v>0</v>
      </c>
      <c r="CE1332" s="260">
        <f t="shared" si="498"/>
        <v>0</v>
      </c>
      <c r="CF1332" s="260">
        <f t="shared" si="498"/>
        <v>0</v>
      </c>
      <c r="CG1332" s="260">
        <f t="shared" si="498"/>
        <v>0</v>
      </c>
      <c r="CH1332" s="260">
        <f t="shared" si="498"/>
        <v>0</v>
      </c>
      <c r="CI1332" s="260">
        <f t="shared" si="498"/>
        <v>0</v>
      </c>
      <c r="CJ1332" s="260">
        <f t="shared" si="498"/>
        <v>0</v>
      </c>
      <c r="CK1332" s="260">
        <f t="shared" si="498"/>
        <v>0</v>
      </c>
      <c r="CL1332" s="260">
        <f t="shared" si="498"/>
        <v>0</v>
      </c>
      <c r="CP1332" s="274"/>
      <c r="CQ1332" s="273"/>
      <c r="CR1332" s="273"/>
      <c r="CS1332" s="278">
        <f>CL1332+CL1333-CL1334</f>
        <v>0</v>
      </c>
      <c r="CT1332" s="260">
        <f>CS1332+CS1333-CS1334</f>
        <v>0</v>
      </c>
      <c r="CU1332" s="260">
        <f t="shared" ref="CU1332:DD1332" si="499">CT1332+CT1333-CT1334</f>
        <v>0</v>
      </c>
      <c r="CV1332" s="260">
        <f t="shared" si="499"/>
        <v>0</v>
      </c>
      <c r="CW1332" s="260">
        <f t="shared" si="499"/>
        <v>0</v>
      </c>
      <c r="CX1332" s="260">
        <f t="shared" si="499"/>
        <v>0</v>
      </c>
      <c r="CY1332" s="260">
        <f t="shared" si="499"/>
        <v>0</v>
      </c>
      <c r="CZ1332" s="260">
        <f t="shared" si="499"/>
        <v>0</v>
      </c>
      <c r="DA1332" s="260">
        <f t="shared" si="499"/>
        <v>0</v>
      </c>
      <c r="DB1332" s="260">
        <f t="shared" si="499"/>
        <v>0</v>
      </c>
      <c r="DC1332" s="260">
        <f t="shared" si="499"/>
        <v>0</v>
      </c>
      <c r="DD1332" s="260">
        <f t="shared" si="499"/>
        <v>0</v>
      </c>
    </row>
    <row r="1333" spans="1:109" ht="13" hidden="1" outlineLevel="2" x14ac:dyDescent="0.3">
      <c r="A1333" s="258"/>
      <c r="B1333" s="153"/>
      <c r="C1333" s="274"/>
      <c r="D1333" s="273"/>
      <c r="E1333" s="153" t="s">
        <v>351</v>
      </c>
      <c r="F1333" s="279">
        <v>0</v>
      </c>
      <c r="G1333" s="279">
        <v>0</v>
      </c>
      <c r="H1333" s="279">
        <v>0</v>
      </c>
      <c r="I1333" s="279">
        <v>0</v>
      </c>
      <c r="J1333" s="279">
        <v>0</v>
      </c>
      <c r="K1333" s="279">
        <v>0</v>
      </c>
      <c r="L1333" s="279">
        <v>0</v>
      </c>
      <c r="M1333" s="279">
        <v>0</v>
      </c>
      <c r="N1333" s="279">
        <v>0</v>
      </c>
      <c r="O1333" s="279">
        <v>0</v>
      </c>
      <c r="P1333" s="279">
        <v>0</v>
      </c>
      <c r="Q1333" s="279">
        <v>0</v>
      </c>
      <c r="R1333" s="260"/>
      <c r="S1333" s="280">
        <f>SUM(F1333:Q1333)</f>
        <v>0</v>
      </c>
      <c r="V1333" s="274"/>
      <c r="W1333" s="273"/>
      <c r="X1333" s="273"/>
      <c r="Y1333" s="279">
        <v>0</v>
      </c>
      <c r="Z1333" s="279">
        <v>0</v>
      </c>
      <c r="AA1333" s="279">
        <v>0</v>
      </c>
      <c r="AB1333" s="279">
        <v>0</v>
      </c>
      <c r="AC1333" s="279">
        <v>0</v>
      </c>
      <c r="AD1333" s="279">
        <v>0</v>
      </c>
      <c r="AE1333" s="279">
        <v>0</v>
      </c>
      <c r="AF1333" s="279">
        <v>0</v>
      </c>
      <c r="AG1333" s="279">
        <v>0</v>
      </c>
      <c r="AH1333" s="279">
        <v>0</v>
      </c>
      <c r="AI1333" s="279">
        <v>0</v>
      </c>
      <c r="AJ1333" s="279">
        <v>0</v>
      </c>
      <c r="AK1333" s="281">
        <f>SUM(Y1333:AJ1333)</f>
        <v>0</v>
      </c>
      <c r="AN1333" s="274"/>
      <c r="AO1333" s="273"/>
      <c r="AP1333" s="273"/>
      <c r="AQ1333" s="279">
        <v>0</v>
      </c>
      <c r="AR1333" s="279">
        <v>0</v>
      </c>
      <c r="AS1333" s="279">
        <v>0</v>
      </c>
      <c r="AT1333" s="279">
        <v>0</v>
      </c>
      <c r="AU1333" s="279">
        <v>0</v>
      </c>
      <c r="AV1333" s="279">
        <v>0</v>
      </c>
      <c r="AW1333" s="279">
        <v>0</v>
      </c>
      <c r="AX1333" s="279">
        <v>0</v>
      </c>
      <c r="AY1333" s="279">
        <v>0</v>
      </c>
      <c r="AZ1333" s="279">
        <v>0</v>
      </c>
      <c r="BA1333" s="279">
        <v>0</v>
      </c>
      <c r="BB1333" s="279">
        <v>0</v>
      </c>
      <c r="BC1333" s="281">
        <f>SUM(AQ1333:BB1333)</f>
        <v>0</v>
      </c>
      <c r="BF1333" s="274"/>
      <c r="BG1333" s="273"/>
      <c r="BH1333" s="273"/>
      <c r="BI1333" s="279">
        <v>0</v>
      </c>
      <c r="BJ1333" s="279">
        <v>0</v>
      </c>
      <c r="BK1333" s="279">
        <v>0</v>
      </c>
      <c r="BL1333" s="279">
        <v>0</v>
      </c>
      <c r="BM1333" s="279">
        <v>0</v>
      </c>
      <c r="BN1333" s="279">
        <v>0</v>
      </c>
      <c r="BO1333" s="279">
        <v>0</v>
      </c>
      <c r="BP1333" s="279">
        <v>0</v>
      </c>
      <c r="BQ1333" s="279">
        <v>0</v>
      </c>
      <c r="BR1333" s="279">
        <v>0</v>
      </c>
      <c r="BS1333" s="279">
        <v>0</v>
      </c>
      <c r="BT1333" s="279">
        <v>0</v>
      </c>
      <c r="BU1333" s="281">
        <f>SUM(BI1333:BT1333)</f>
        <v>0</v>
      </c>
      <c r="BX1333" s="274"/>
      <c r="BY1333" s="273"/>
      <c r="BZ1333" s="273"/>
      <c r="CA1333" s="279">
        <v>0</v>
      </c>
      <c r="CB1333" s="279">
        <v>0</v>
      </c>
      <c r="CC1333" s="279">
        <v>0</v>
      </c>
      <c r="CD1333" s="279">
        <v>0</v>
      </c>
      <c r="CE1333" s="279">
        <v>0</v>
      </c>
      <c r="CF1333" s="279">
        <v>0</v>
      </c>
      <c r="CG1333" s="279">
        <v>0</v>
      </c>
      <c r="CH1333" s="279">
        <v>0</v>
      </c>
      <c r="CI1333" s="279">
        <v>0</v>
      </c>
      <c r="CJ1333" s="279">
        <v>0</v>
      </c>
      <c r="CK1333" s="279">
        <v>0</v>
      </c>
      <c r="CL1333" s="279">
        <v>0</v>
      </c>
      <c r="CM1333" s="281">
        <f>SUM(CA1333:CL1333)</f>
        <v>0</v>
      </c>
      <c r="CP1333" s="274"/>
      <c r="CQ1333" s="273"/>
      <c r="CR1333" s="273"/>
      <c r="CS1333" s="279">
        <v>0</v>
      </c>
      <c r="CT1333" s="279">
        <v>0</v>
      </c>
      <c r="CU1333" s="279">
        <v>0</v>
      </c>
      <c r="CV1333" s="279">
        <v>0</v>
      </c>
      <c r="CW1333" s="279">
        <v>0</v>
      </c>
      <c r="CX1333" s="279">
        <v>0</v>
      </c>
      <c r="CY1333" s="279">
        <v>0</v>
      </c>
      <c r="CZ1333" s="279">
        <v>0</v>
      </c>
      <c r="DA1333" s="279">
        <v>0</v>
      </c>
      <c r="DB1333" s="279">
        <v>0</v>
      </c>
      <c r="DC1333" s="279">
        <v>0</v>
      </c>
      <c r="DD1333" s="279">
        <v>0</v>
      </c>
      <c r="DE1333" s="281">
        <f>SUM(CS1333:DD1333)</f>
        <v>0</v>
      </c>
    </row>
    <row r="1334" spans="1:109" ht="13" hidden="1" outlineLevel="2" x14ac:dyDescent="0.3">
      <c r="A1334" s="258"/>
      <c r="B1334" s="153"/>
      <c r="C1334" s="274"/>
      <c r="D1334" s="273"/>
      <c r="E1334" s="153" t="s">
        <v>352</v>
      </c>
      <c r="F1334" s="279">
        <v>0</v>
      </c>
      <c r="G1334" s="279">
        <v>0</v>
      </c>
      <c r="H1334" s="279">
        <v>0</v>
      </c>
      <c r="I1334" s="279">
        <v>0</v>
      </c>
      <c r="J1334" s="279">
        <v>0</v>
      </c>
      <c r="K1334" s="279">
        <v>0</v>
      </c>
      <c r="L1334" s="279">
        <v>0</v>
      </c>
      <c r="M1334" s="279">
        <v>0</v>
      </c>
      <c r="N1334" s="279">
        <v>0</v>
      </c>
      <c r="O1334" s="279">
        <v>0</v>
      </c>
      <c r="P1334" s="279">
        <v>0</v>
      </c>
      <c r="Q1334" s="279">
        <v>0</v>
      </c>
      <c r="R1334" s="260"/>
      <c r="S1334" s="280">
        <f>SUM(F1334:Q1334)</f>
        <v>0</v>
      </c>
      <c r="V1334" s="274"/>
      <c r="W1334" s="273"/>
      <c r="X1334" s="273"/>
      <c r="Y1334" s="279">
        <v>0</v>
      </c>
      <c r="Z1334" s="279">
        <v>0</v>
      </c>
      <c r="AA1334" s="279">
        <v>0</v>
      </c>
      <c r="AB1334" s="279">
        <v>0</v>
      </c>
      <c r="AC1334" s="279">
        <v>0</v>
      </c>
      <c r="AD1334" s="279">
        <v>0</v>
      </c>
      <c r="AE1334" s="279">
        <v>0</v>
      </c>
      <c r="AF1334" s="279">
        <v>0</v>
      </c>
      <c r="AG1334" s="279">
        <v>0</v>
      </c>
      <c r="AH1334" s="279">
        <v>0</v>
      </c>
      <c r="AI1334" s="279">
        <v>0</v>
      </c>
      <c r="AJ1334" s="279">
        <v>0</v>
      </c>
      <c r="AK1334" s="281">
        <f>SUM(Y1334:AJ1334)</f>
        <v>0</v>
      </c>
      <c r="AN1334" s="274"/>
      <c r="AO1334" s="273"/>
      <c r="AP1334" s="273"/>
      <c r="AQ1334" s="279">
        <v>0</v>
      </c>
      <c r="AR1334" s="279">
        <v>0</v>
      </c>
      <c r="AS1334" s="279">
        <v>0</v>
      </c>
      <c r="AT1334" s="279">
        <v>0</v>
      </c>
      <c r="AU1334" s="279">
        <v>0</v>
      </c>
      <c r="AV1334" s="279">
        <v>0</v>
      </c>
      <c r="AW1334" s="279">
        <v>0</v>
      </c>
      <c r="AX1334" s="279">
        <v>0</v>
      </c>
      <c r="AY1334" s="279">
        <v>0</v>
      </c>
      <c r="AZ1334" s="279">
        <v>0</v>
      </c>
      <c r="BA1334" s="279">
        <v>0</v>
      </c>
      <c r="BB1334" s="279">
        <v>0</v>
      </c>
      <c r="BC1334" s="281">
        <f>SUM(AQ1334:BB1334)</f>
        <v>0</v>
      </c>
      <c r="BF1334" s="274"/>
      <c r="BG1334" s="273"/>
      <c r="BH1334" s="273"/>
      <c r="BI1334" s="279">
        <v>0</v>
      </c>
      <c r="BJ1334" s="279">
        <v>0</v>
      </c>
      <c r="BK1334" s="279">
        <v>0</v>
      </c>
      <c r="BL1334" s="279">
        <v>0</v>
      </c>
      <c r="BM1334" s="279">
        <v>0</v>
      </c>
      <c r="BN1334" s="279">
        <v>0</v>
      </c>
      <c r="BO1334" s="279">
        <v>0</v>
      </c>
      <c r="BP1334" s="279">
        <v>0</v>
      </c>
      <c r="BQ1334" s="279">
        <v>0</v>
      </c>
      <c r="BR1334" s="279">
        <v>0</v>
      </c>
      <c r="BS1334" s="279">
        <v>0</v>
      </c>
      <c r="BT1334" s="279">
        <v>0</v>
      </c>
      <c r="BU1334" s="281">
        <f>SUM(BI1334:BT1334)</f>
        <v>0</v>
      </c>
      <c r="BX1334" s="274"/>
      <c r="BY1334" s="273"/>
      <c r="BZ1334" s="273"/>
      <c r="CA1334" s="279">
        <v>0</v>
      </c>
      <c r="CB1334" s="279">
        <v>0</v>
      </c>
      <c r="CC1334" s="279">
        <v>0</v>
      </c>
      <c r="CD1334" s="279">
        <v>0</v>
      </c>
      <c r="CE1334" s="279">
        <v>0</v>
      </c>
      <c r="CF1334" s="279">
        <v>0</v>
      </c>
      <c r="CG1334" s="279">
        <v>0</v>
      </c>
      <c r="CH1334" s="279">
        <v>0</v>
      </c>
      <c r="CI1334" s="279">
        <v>0</v>
      </c>
      <c r="CJ1334" s="279">
        <v>0</v>
      </c>
      <c r="CK1334" s="279">
        <v>0</v>
      </c>
      <c r="CL1334" s="279">
        <v>0</v>
      </c>
      <c r="CM1334" s="281">
        <f>SUM(CA1334:CL1334)</f>
        <v>0</v>
      </c>
      <c r="CP1334" s="274"/>
      <c r="CQ1334" s="273"/>
      <c r="CR1334" s="273"/>
      <c r="CS1334" s="279">
        <v>0</v>
      </c>
      <c r="CT1334" s="279">
        <v>0</v>
      </c>
      <c r="CU1334" s="279">
        <v>0</v>
      </c>
      <c r="CV1334" s="279">
        <v>0</v>
      </c>
      <c r="CW1334" s="279">
        <v>0</v>
      </c>
      <c r="CX1334" s="279">
        <v>0</v>
      </c>
      <c r="CY1334" s="279">
        <v>0</v>
      </c>
      <c r="CZ1334" s="279">
        <v>0</v>
      </c>
      <c r="DA1334" s="279">
        <v>0</v>
      </c>
      <c r="DB1334" s="279">
        <v>0</v>
      </c>
      <c r="DC1334" s="279">
        <v>0</v>
      </c>
      <c r="DD1334" s="279">
        <v>0</v>
      </c>
      <c r="DE1334" s="281">
        <f>SUM(CS1334:DD1334)</f>
        <v>0</v>
      </c>
    </row>
    <row r="1335" spans="1:109" ht="13" hidden="1" outlineLevel="2" x14ac:dyDescent="0.3">
      <c r="A1335" s="258"/>
      <c r="B1335" s="153"/>
      <c r="C1335" s="274"/>
      <c r="D1335" s="273"/>
      <c r="E1335" s="153" t="s">
        <v>353</v>
      </c>
      <c r="F1335" s="282">
        <f>+(F1332*'CASH FLOW-MSA-SA'!$C1331)/360*31</f>
        <v>0</v>
      </c>
      <c r="G1335" s="282">
        <f>+(G1332*'CASH FLOW-MSA-SA'!$C1331)/360*31</f>
        <v>0</v>
      </c>
      <c r="H1335" s="282">
        <f>+(H1332*'CASH FLOW-MSA-SA'!$C1331)/360*31</f>
        <v>0</v>
      </c>
      <c r="I1335" s="282">
        <f>+(I1332*'CASH FLOW-MSA-SA'!$C1331)/360*31</f>
        <v>0</v>
      </c>
      <c r="J1335" s="282">
        <f>+(J1332*'CASH FLOW-MSA-SA'!$C1331)/360*31</f>
        <v>0</v>
      </c>
      <c r="K1335" s="282">
        <f>+(K1332*'CASH FLOW-MSA-SA'!$C1331)/360*31</f>
        <v>0</v>
      </c>
      <c r="L1335" s="282">
        <f>+(L1332*'CASH FLOW-MSA-SA'!$C1331)/360*31</f>
        <v>0</v>
      </c>
      <c r="M1335" s="282">
        <f>+(M1332*'CASH FLOW-MSA-SA'!$C1331)/360*31</f>
        <v>0</v>
      </c>
      <c r="N1335" s="282">
        <f>+(N1332*'CASH FLOW-MSA-SA'!$C1331)/360*31</f>
        <v>0</v>
      </c>
      <c r="O1335" s="282">
        <f>+(O1332*'CASH FLOW-MSA-SA'!$C1331)/360*31</f>
        <v>0</v>
      </c>
      <c r="P1335" s="282">
        <f>+(P1332*'CASH FLOW-MSA-SA'!$C1331)/360*31</f>
        <v>0</v>
      </c>
      <c r="Q1335" s="282">
        <f>+(Q1332*'CASH FLOW-MSA-SA'!$C1331)/360*31</f>
        <v>0</v>
      </c>
      <c r="R1335" s="260"/>
      <c r="S1335" s="282">
        <f>SUM(F1335:Q1335)</f>
        <v>0</v>
      </c>
      <c r="V1335" s="274"/>
      <c r="W1335" s="273"/>
      <c r="X1335" s="273"/>
      <c r="Y1335" s="282">
        <f>+(Y1332*'CASH FLOW-MSA-SA'!$C1331)/360*31</f>
        <v>0</v>
      </c>
      <c r="Z1335" s="282">
        <f>+(Z1332*'CASH FLOW-MSA-SA'!$C1331)/360*31</f>
        <v>0</v>
      </c>
      <c r="AA1335" s="282">
        <f>+(AA1332*'CASH FLOW-MSA-SA'!$C1331)/360*31</f>
        <v>0</v>
      </c>
      <c r="AB1335" s="282">
        <f>+(AB1332*'CASH FLOW-MSA-SA'!$C1331)/360*31</f>
        <v>0</v>
      </c>
      <c r="AC1335" s="282">
        <f>+(AC1332*'CASH FLOW-MSA-SA'!$C1331)/360*31</f>
        <v>0</v>
      </c>
      <c r="AD1335" s="282">
        <f>+(AD1332*'CASH FLOW-MSA-SA'!$C1331)/360*31</f>
        <v>0</v>
      </c>
      <c r="AE1335" s="282">
        <f>+(AE1332*'CASH FLOW-MSA-SA'!$C1331)/360*31</f>
        <v>0</v>
      </c>
      <c r="AF1335" s="282">
        <f>+(AF1332*'CASH FLOW-MSA-SA'!$C1331)/360*31</f>
        <v>0</v>
      </c>
      <c r="AG1335" s="282">
        <f>+(AG1332*'CASH FLOW-MSA-SA'!$C1331)/360*31</f>
        <v>0</v>
      </c>
      <c r="AH1335" s="282">
        <f>+(AH1332*'CASH FLOW-MSA-SA'!$C1331)/360*31</f>
        <v>0</v>
      </c>
      <c r="AI1335" s="282">
        <f>+(AI1332*'CASH FLOW-MSA-SA'!$C1331)/360*31</f>
        <v>0</v>
      </c>
      <c r="AJ1335" s="282">
        <f>+(AJ1332*'CASH FLOW-MSA-SA'!$C1331)/360*31</f>
        <v>0</v>
      </c>
      <c r="AK1335" s="282">
        <f>SUM(Y1335:AJ1335)</f>
        <v>0</v>
      </c>
      <c r="AN1335" s="274"/>
      <c r="AO1335" s="273"/>
      <c r="AP1335" s="273"/>
      <c r="AQ1335" s="282">
        <f>+(AQ1332*'CASH FLOW-MSA-SA'!$C1331)/360*31</f>
        <v>0</v>
      </c>
      <c r="AR1335" s="282">
        <f>+(AR1332*'CASH FLOW-MSA-SA'!$C1331)/360*31</f>
        <v>0</v>
      </c>
      <c r="AS1335" s="282">
        <f>+(AS1332*'CASH FLOW-MSA-SA'!$C1331)/360*31</f>
        <v>0</v>
      </c>
      <c r="AT1335" s="282">
        <f>+(AT1332*'CASH FLOW-MSA-SA'!$C1331)/360*31</f>
        <v>0</v>
      </c>
      <c r="AU1335" s="282">
        <f>+(AU1332*'CASH FLOW-MSA-SA'!$C1331)/360*31</f>
        <v>0</v>
      </c>
      <c r="AV1335" s="282">
        <f>+(AV1332*'CASH FLOW-MSA-SA'!$C1331)/360*31</f>
        <v>0</v>
      </c>
      <c r="AW1335" s="282">
        <f>+(AW1332*'CASH FLOW-MSA-SA'!$C1331)/360*31</f>
        <v>0</v>
      </c>
      <c r="AX1335" s="282">
        <f>+(AX1332*'CASH FLOW-MSA-SA'!$C1331)/360*31</f>
        <v>0</v>
      </c>
      <c r="AY1335" s="282">
        <f>+(AY1332*'CASH FLOW-MSA-SA'!$C1331)/360*31</f>
        <v>0</v>
      </c>
      <c r="AZ1335" s="282">
        <f>+(AZ1332*'CASH FLOW-MSA-SA'!$C1331)/360*31</f>
        <v>0</v>
      </c>
      <c r="BA1335" s="282">
        <f>+(BA1332*'CASH FLOW-MSA-SA'!$C1331)/360*31</f>
        <v>0</v>
      </c>
      <c r="BB1335" s="282">
        <f>+(BB1332*'CASH FLOW-MSA-SA'!$C1331)/360*31</f>
        <v>0</v>
      </c>
      <c r="BC1335" s="282">
        <f>SUM(AQ1335:BB1335)</f>
        <v>0</v>
      </c>
      <c r="BF1335" s="274"/>
      <c r="BG1335" s="273"/>
      <c r="BH1335" s="273"/>
      <c r="BI1335" s="282">
        <f>+(BI1332*'CASH FLOW-MSA-SA'!$C1331)/360*31</f>
        <v>0</v>
      </c>
      <c r="BJ1335" s="282">
        <f>+(BJ1332*'CASH FLOW-MSA-SA'!$C1331)/360*31</f>
        <v>0</v>
      </c>
      <c r="BK1335" s="282">
        <f>+(BK1332*'CASH FLOW-MSA-SA'!$C1331)/360*31</f>
        <v>0</v>
      </c>
      <c r="BL1335" s="282">
        <f>+(BL1332*'CASH FLOW-MSA-SA'!$C1331)/360*31</f>
        <v>0</v>
      </c>
      <c r="BM1335" s="282">
        <f>+(BM1332*'CASH FLOW-MSA-SA'!$C1331)/360*31</f>
        <v>0</v>
      </c>
      <c r="BN1335" s="282">
        <f>+(BN1332*'CASH FLOW-MSA-SA'!$C1331)/360*31</f>
        <v>0</v>
      </c>
      <c r="BO1335" s="282">
        <f>+(BO1332*'CASH FLOW-MSA-SA'!$C1331)/360*31</f>
        <v>0</v>
      </c>
      <c r="BP1335" s="282">
        <f>+(BP1332*'CASH FLOW-MSA-SA'!$C1331)/360*31</f>
        <v>0</v>
      </c>
      <c r="BQ1335" s="282">
        <f>+(BQ1332*'CASH FLOW-MSA-SA'!$C1331)/360*31</f>
        <v>0</v>
      </c>
      <c r="BR1335" s="282">
        <f>+(BR1332*'CASH FLOW-MSA-SA'!$C1331)/360*31</f>
        <v>0</v>
      </c>
      <c r="BS1335" s="282">
        <f>+(BS1332*'CASH FLOW-MSA-SA'!$C1331)/360*31</f>
        <v>0</v>
      </c>
      <c r="BT1335" s="282">
        <f>+(BT1332*'CASH FLOW-MSA-SA'!$C1331)/360*31</f>
        <v>0</v>
      </c>
      <c r="BU1335" s="282">
        <f>SUM(BI1335:BT1335)</f>
        <v>0</v>
      </c>
      <c r="BX1335" s="274"/>
      <c r="BY1335" s="273"/>
      <c r="BZ1335" s="273"/>
      <c r="CA1335" s="282">
        <f>+(CA1332*'CASH FLOW-MSA-SA'!$C1331)/360*31</f>
        <v>0</v>
      </c>
      <c r="CB1335" s="282">
        <f>+(CB1332*'CASH FLOW-MSA-SA'!$C1331)/360*31</f>
        <v>0</v>
      </c>
      <c r="CC1335" s="282">
        <f>+(CC1332*'CASH FLOW-MSA-SA'!$C1331)/360*31</f>
        <v>0</v>
      </c>
      <c r="CD1335" s="282">
        <f>+(CD1332*'CASH FLOW-MSA-SA'!$C1331)/360*31</f>
        <v>0</v>
      </c>
      <c r="CE1335" s="282">
        <f>+(CE1332*'CASH FLOW-MSA-SA'!$C1331)/360*31</f>
        <v>0</v>
      </c>
      <c r="CF1335" s="282">
        <f>+(CF1332*'CASH FLOW-MSA-SA'!$C1331)/360*31</f>
        <v>0</v>
      </c>
      <c r="CG1335" s="282">
        <f>+(CG1332*'CASH FLOW-MSA-SA'!$C1331)/360*31</f>
        <v>0</v>
      </c>
      <c r="CH1335" s="282">
        <f>+(CH1332*'CASH FLOW-MSA-SA'!$C1331)/360*31</f>
        <v>0</v>
      </c>
      <c r="CI1335" s="282">
        <f>+(CI1332*'CASH FLOW-MSA-SA'!$C1331)/360*31</f>
        <v>0</v>
      </c>
      <c r="CJ1335" s="282">
        <f>+(CJ1332*'CASH FLOW-MSA-SA'!$C1331)/360*31</f>
        <v>0</v>
      </c>
      <c r="CK1335" s="282">
        <f>+(CK1332*'CASH FLOW-MSA-SA'!$C1331)/360*31</f>
        <v>0</v>
      </c>
      <c r="CL1335" s="282">
        <f>+(CL1332*'CASH FLOW-MSA-SA'!$C1331)/360*31</f>
        <v>0</v>
      </c>
      <c r="CM1335" s="282">
        <f>SUM(CA1335:CL1335)</f>
        <v>0</v>
      </c>
      <c r="CP1335" s="274"/>
      <c r="CQ1335" s="273"/>
      <c r="CR1335" s="273"/>
      <c r="CS1335" s="282">
        <f>+(CS1332*'CASH FLOW-MSA-SA'!$C1331)/360*31</f>
        <v>0</v>
      </c>
      <c r="CT1335" s="282">
        <f>+(CT1332*'CASH FLOW-MSA-SA'!$C1331)/360*31</f>
        <v>0</v>
      </c>
      <c r="CU1335" s="282">
        <f>+(CU1332*'CASH FLOW-MSA-SA'!$C1331)/360*31</f>
        <v>0</v>
      </c>
      <c r="CV1335" s="282">
        <f>+(CV1332*'CASH FLOW-MSA-SA'!$C1331)/360*31</f>
        <v>0</v>
      </c>
      <c r="CW1335" s="282">
        <f>+(CW1332*'CASH FLOW-MSA-SA'!$C1331)/360*31</f>
        <v>0</v>
      </c>
      <c r="CX1335" s="282">
        <f>+(CX1332*'CASH FLOW-MSA-SA'!$C1331)/360*31</f>
        <v>0</v>
      </c>
      <c r="CY1335" s="282">
        <f>+(CY1332*'CASH FLOW-MSA-SA'!$C1331)/360*31</f>
        <v>0</v>
      </c>
      <c r="CZ1335" s="282">
        <f>+(CZ1332*'CASH FLOW-MSA-SA'!$C1331)/360*31</f>
        <v>0</v>
      </c>
      <c r="DA1335" s="282">
        <f>+(DA1332*'CASH FLOW-MSA-SA'!$C1331)/360*31</f>
        <v>0</v>
      </c>
      <c r="DB1335" s="282">
        <f>+(DB1332*'CASH FLOW-MSA-SA'!$C1331)/360*31</f>
        <v>0</v>
      </c>
      <c r="DC1335" s="282">
        <f>+(DC1332*'CASH FLOW-MSA-SA'!$C1331)/360*31</f>
        <v>0</v>
      </c>
      <c r="DD1335" s="282">
        <f>+(DD1332*'CASH FLOW-MSA-SA'!$C1331)/360*31</f>
        <v>0</v>
      </c>
      <c r="DE1335" s="282">
        <f>SUM(CS1335:DD1335)</f>
        <v>0</v>
      </c>
    </row>
    <row r="1336" spans="1:109" hidden="1" outlineLevel="1" x14ac:dyDescent="0.25">
      <c r="B1336" s="186"/>
      <c r="C1336" s="297"/>
      <c r="D1336" s="186"/>
      <c r="E1336" s="186"/>
      <c r="F1336" s="282"/>
      <c r="G1336" s="282"/>
      <c r="H1336" s="282"/>
      <c r="I1336" s="282"/>
      <c r="J1336" s="282"/>
      <c r="K1336" s="282"/>
      <c r="L1336" s="282"/>
      <c r="M1336" s="282"/>
      <c r="N1336" s="282"/>
      <c r="O1336" s="282"/>
      <c r="P1336" s="282"/>
      <c r="Q1336" s="282"/>
      <c r="R1336" s="178"/>
      <c r="S1336" s="139"/>
      <c r="T1336" s="139"/>
      <c r="U1336" s="139"/>
      <c r="V1336" s="297"/>
      <c r="W1336" s="186"/>
      <c r="X1336" s="186"/>
      <c r="Y1336" s="282"/>
      <c r="Z1336" s="282"/>
      <c r="AA1336" s="282"/>
      <c r="AB1336" s="282"/>
      <c r="AC1336" s="282"/>
      <c r="AD1336" s="282"/>
      <c r="AE1336" s="282"/>
      <c r="AF1336" s="282"/>
      <c r="AG1336" s="282"/>
      <c r="AH1336" s="282"/>
      <c r="AI1336" s="282"/>
      <c r="AJ1336" s="282"/>
      <c r="AN1336" s="297"/>
      <c r="AO1336" s="186"/>
      <c r="AP1336" s="186"/>
      <c r="AQ1336" s="282"/>
      <c r="AR1336" s="282"/>
      <c r="AS1336" s="282"/>
      <c r="AT1336" s="282"/>
      <c r="AU1336" s="282"/>
      <c r="AV1336" s="282"/>
      <c r="AW1336" s="282"/>
      <c r="AX1336" s="282"/>
      <c r="AY1336" s="282"/>
      <c r="AZ1336" s="282"/>
      <c r="BA1336" s="282"/>
      <c r="BB1336" s="282"/>
      <c r="BF1336" s="297"/>
      <c r="BG1336" s="186"/>
      <c r="BH1336" s="186"/>
      <c r="BI1336" s="282"/>
      <c r="BJ1336" s="282"/>
      <c r="BK1336" s="282"/>
      <c r="BL1336" s="282"/>
      <c r="BM1336" s="282"/>
      <c r="BN1336" s="282"/>
      <c r="BO1336" s="282"/>
      <c r="BP1336" s="282"/>
      <c r="BQ1336" s="282"/>
      <c r="BR1336" s="282"/>
      <c r="BS1336" s="282"/>
      <c r="BT1336" s="282"/>
      <c r="BX1336" s="297"/>
      <c r="BY1336" s="186"/>
      <c r="BZ1336" s="186"/>
      <c r="CA1336" s="282"/>
      <c r="CB1336" s="282"/>
      <c r="CC1336" s="282"/>
      <c r="CD1336" s="282"/>
      <c r="CE1336" s="282"/>
      <c r="CF1336" s="282"/>
      <c r="CG1336" s="282"/>
      <c r="CH1336" s="282"/>
      <c r="CI1336" s="282"/>
      <c r="CJ1336" s="282"/>
      <c r="CK1336" s="282"/>
      <c r="CL1336" s="282"/>
      <c r="CP1336" s="297"/>
      <c r="CQ1336" s="186"/>
      <c r="CR1336" s="186"/>
      <c r="CS1336" s="282"/>
      <c r="CT1336" s="282"/>
      <c r="CU1336" s="282"/>
      <c r="CV1336" s="282"/>
      <c r="CW1336" s="282"/>
      <c r="CX1336" s="282"/>
      <c r="CY1336" s="282"/>
      <c r="CZ1336" s="282"/>
      <c r="DA1336" s="282"/>
      <c r="DB1336" s="282"/>
      <c r="DC1336" s="282"/>
      <c r="DD1336" s="282"/>
    </row>
    <row r="1337" spans="1:109" ht="13" hidden="1" outlineLevel="1" x14ac:dyDescent="0.3">
      <c r="B1337" s="271" t="s">
        <v>311</v>
      </c>
      <c r="C1337" s="297"/>
      <c r="D1337" s="186"/>
      <c r="E1337" s="186"/>
      <c r="F1337" s="139"/>
      <c r="G1337" s="139"/>
      <c r="H1337" s="139"/>
      <c r="I1337" s="139"/>
      <c r="J1337" s="139"/>
      <c r="K1337" s="139"/>
      <c r="L1337" s="139"/>
      <c r="M1337" s="139"/>
      <c r="N1337" s="139"/>
      <c r="O1337" s="139"/>
      <c r="P1337" s="139"/>
      <c r="Q1337" s="139"/>
      <c r="R1337" s="178"/>
      <c r="S1337" s="139"/>
      <c r="T1337" s="139"/>
      <c r="U1337" s="139"/>
      <c r="V1337" s="297"/>
      <c r="W1337" s="186"/>
      <c r="X1337" s="186"/>
      <c r="Y1337" s="139"/>
      <c r="Z1337" s="139"/>
      <c r="AA1337" s="139"/>
      <c r="AB1337" s="139"/>
      <c r="AC1337" s="139"/>
      <c r="AD1337" s="139"/>
      <c r="AE1337" s="139"/>
      <c r="AF1337" s="139"/>
      <c r="AG1337" s="139"/>
      <c r="AH1337" s="139"/>
      <c r="AI1337" s="139"/>
      <c r="AJ1337" s="139"/>
      <c r="AN1337" s="297"/>
      <c r="AO1337" s="186"/>
      <c r="AP1337" s="186"/>
      <c r="AQ1337" s="139"/>
      <c r="AR1337" s="139"/>
      <c r="AS1337" s="139"/>
      <c r="AT1337" s="139"/>
      <c r="AU1337" s="139"/>
      <c r="AV1337" s="139"/>
      <c r="AW1337" s="139"/>
      <c r="AX1337" s="139"/>
      <c r="AY1337" s="139"/>
      <c r="AZ1337" s="139"/>
      <c r="BA1337" s="139"/>
      <c r="BB1337" s="139"/>
      <c r="BF1337" s="297"/>
      <c r="BG1337" s="186"/>
      <c r="BH1337" s="186"/>
      <c r="BI1337" s="139"/>
      <c r="BJ1337" s="139"/>
      <c r="BK1337" s="139"/>
      <c r="BL1337" s="139"/>
      <c r="BM1337" s="139"/>
      <c r="BN1337" s="139"/>
      <c r="BO1337" s="139"/>
      <c r="BP1337" s="139"/>
      <c r="BQ1337" s="139"/>
      <c r="BR1337" s="139"/>
      <c r="BS1337" s="139"/>
      <c r="BT1337" s="139"/>
      <c r="BX1337" s="297"/>
      <c r="BY1337" s="186"/>
      <c r="BZ1337" s="186"/>
      <c r="CA1337" s="139"/>
      <c r="CB1337" s="139"/>
      <c r="CC1337" s="139"/>
      <c r="CD1337" s="139"/>
      <c r="CE1337" s="139"/>
      <c r="CF1337" s="139"/>
      <c r="CG1337" s="139"/>
      <c r="CH1337" s="139"/>
      <c r="CI1337" s="139"/>
      <c r="CJ1337" s="139"/>
      <c r="CK1337" s="139"/>
      <c r="CL1337" s="139"/>
      <c r="CP1337" s="297"/>
      <c r="CQ1337" s="186"/>
      <c r="CR1337" s="186"/>
      <c r="CS1337" s="139"/>
      <c r="CT1337" s="139"/>
      <c r="CU1337" s="139"/>
      <c r="CV1337" s="139"/>
      <c r="CW1337" s="139"/>
      <c r="CX1337" s="139"/>
      <c r="CY1337" s="139"/>
      <c r="CZ1337" s="139"/>
      <c r="DA1337" s="139"/>
      <c r="DB1337" s="139"/>
      <c r="DC1337" s="139"/>
      <c r="DD1337" s="139"/>
    </row>
    <row r="1338" spans="1:109" ht="13" hidden="1" outlineLevel="2" x14ac:dyDescent="0.3">
      <c r="A1338" s="258"/>
      <c r="B1338" s="153" t="s">
        <v>346</v>
      </c>
      <c r="C1338" s="272">
        <v>0</v>
      </c>
      <c r="D1338" s="273"/>
      <c r="E1338" s="273"/>
      <c r="F1338" s="260"/>
      <c r="G1338" s="260"/>
      <c r="H1338" s="260"/>
      <c r="I1338" s="260"/>
      <c r="J1338" s="260"/>
      <c r="K1338" s="260"/>
      <c r="L1338" s="260"/>
      <c r="M1338" s="260"/>
      <c r="N1338" s="260"/>
      <c r="O1338" s="260"/>
      <c r="P1338" s="260"/>
      <c r="Q1338" s="260"/>
      <c r="R1338" s="260"/>
      <c r="S1338" s="240"/>
      <c r="V1338" s="274"/>
      <c r="W1338" s="273"/>
      <c r="X1338" s="273"/>
      <c r="Y1338" s="260"/>
      <c r="Z1338" s="260"/>
      <c r="AA1338" s="260"/>
      <c r="AB1338" s="260"/>
      <c r="AC1338" s="260"/>
      <c r="AD1338" s="260"/>
      <c r="AE1338" s="260"/>
      <c r="AF1338" s="260"/>
      <c r="AG1338" s="260"/>
      <c r="AH1338" s="260"/>
      <c r="AI1338" s="260"/>
      <c r="AJ1338" s="260"/>
      <c r="AN1338" s="274"/>
      <c r="AO1338" s="273"/>
      <c r="AP1338" s="273"/>
      <c r="AQ1338" s="260"/>
      <c r="AR1338" s="260"/>
      <c r="AS1338" s="260"/>
      <c r="AT1338" s="260"/>
      <c r="AU1338" s="260"/>
      <c r="AV1338" s="260"/>
      <c r="AW1338" s="260"/>
      <c r="AX1338" s="260"/>
      <c r="AY1338" s="260"/>
      <c r="AZ1338" s="260"/>
      <c r="BA1338" s="260"/>
      <c r="BB1338" s="260"/>
      <c r="BF1338" s="274"/>
      <c r="BG1338" s="273"/>
      <c r="BH1338" s="273"/>
      <c r="BI1338" s="260"/>
      <c r="BJ1338" s="260"/>
      <c r="BK1338" s="260"/>
      <c r="BL1338" s="260"/>
      <c r="BM1338" s="260"/>
      <c r="BN1338" s="260"/>
      <c r="BO1338" s="260"/>
      <c r="BP1338" s="260"/>
      <c r="BQ1338" s="260"/>
      <c r="BR1338" s="260"/>
      <c r="BS1338" s="260"/>
      <c r="BT1338" s="260"/>
      <c r="BX1338" s="274"/>
      <c r="BY1338" s="273"/>
      <c r="BZ1338" s="273"/>
      <c r="CA1338" s="260"/>
      <c r="CB1338" s="260"/>
      <c r="CC1338" s="260"/>
      <c r="CD1338" s="260"/>
      <c r="CE1338" s="260"/>
      <c r="CF1338" s="260"/>
      <c r="CG1338" s="260"/>
      <c r="CH1338" s="260"/>
      <c r="CI1338" s="260"/>
      <c r="CJ1338" s="260"/>
      <c r="CK1338" s="260"/>
      <c r="CL1338" s="260"/>
      <c r="CP1338" s="274"/>
      <c r="CQ1338" s="273"/>
      <c r="CR1338" s="273"/>
      <c r="CS1338" s="260"/>
      <c r="CT1338" s="260"/>
      <c r="CU1338" s="260"/>
      <c r="CV1338" s="260"/>
      <c r="CW1338" s="260"/>
      <c r="CX1338" s="260"/>
      <c r="CY1338" s="260"/>
      <c r="CZ1338" s="260"/>
      <c r="DA1338" s="260"/>
      <c r="DB1338" s="260"/>
      <c r="DC1338" s="260"/>
      <c r="DD1338" s="260"/>
    </row>
    <row r="1339" spans="1:109" ht="13" hidden="1" outlineLevel="2" x14ac:dyDescent="0.3">
      <c r="A1339" s="258"/>
      <c r="B1339" s="275" t="s">
        <v>347</v>
      </c>
      <c r="C1339" s="272">
        <v>0</v>
      </c>
      <c r="D1339" s="273"/>
      <c r="E1339" s="273"/>
      <c r="F1339" s="260"/>
      <c r="G1339" s="260"/>
      <c r="H1339" s="260"/>
      <c r="I1339" s="260"/>
      <c r="J1339" s="260"/>
      <c r="K1339" s="260"/>
      <c r="L1339" s="260"/>
      <c r="M1339" s="260"/>
      <c r="N1339" s="260"/>
      <c r="O1339" s="260"/>
      <c r="P1339" s="260"/>
      <c r="Q1339" s="260"/>
      <c r="R1339" s="260"/>
      <c r="S1339" s="240"/>
      <c r="V1339" s="274"/>
      <c r="W1339" s="273"/>
      <c r="X1339" s="273"/>
      <c r="Y1339" s="260"/>
      <c r="Z1339" s="260"/>
      <c r="AA1339" s="260"/>
      <c r="AB1339" s="260"/>
      <c r="AC1339" s="260"/>
      <c r="AD1339" s="260"/>
      <c r="AE1339" s="260"/>
      <c r="AF1339" s="260"/>
      <c r="AG1339" s="260"/>
      <c r="AH1339" s="260"/>
      <c r="AI1339" s="260"/>
      <c r="AJ1339" s="260"/>
      <c r="AN1339" s="274"/>
      <c r="AO1339" s="273"/>
      <c r="AP1339" s="273"/>
      <c r="AQ1339" s="260"/>
      <c r="AR1339" s="260"/>
      <c r="AS1339" s="260"/>
      <c r="AT1339" s="260"/>
      <c r="AU1339" s="260"/>
      <c r="AV1339" s="260"/>
      <c r="AW1339" s="260"/>
      <c r="AX1339" s="260"/>
      <c r="AY1339" s="260"/>
      <c r="AZ1339" s="260"/>
      <c r="BA1339" s="260"/>
      <c r="BB1339" s="260"/>
      <c r="BF1339" s="274"/>
      <c r="BG1339" s="273"/>
      <c r="BH1339" s="273"/>
      <c r="BI1339" s="260"/>
      <c r="BJ1339" s="260"/>
      <c r="BK1339" s="260"/>
      <c r="BL1339" s="260"/>
      <c r="BM1339" s="260"/>
      <c r="BN1339" s="260"/>
      <c r="BO1339" s="260"/>
      <c r="BP1339" s="260"/>
      <c r="BQ1339" s="260"/>
      <c r="BR1339" s="260"/>
      <c r="BS1339" s="260"/>
      <c r="BT1339" s="260"/>
      <c r="BX1339" s="274"/>
      <c r="BY1339" s="273"/>
      <c r="BZ1339" s="273"/>
      <c r="CA1339" s="260"/>
      <c r="CB1339" s="260"/>
      <c r="CC1339" s="260"/>
      <c r="CD1339" s="260"/>
      <c r="CE1339" s="260"/>
      <c r="CF1339" s="260"/>
      <c r="CG1339" s="260"/>
      <c r="CH1339" s="260"/>
      <c r="CI1339" s="260"/>
      <c r="CJ1339" s="260"/>
      <c r="CK1339" s="260"/>
      <c r="CL1339" s="260"/>
      <c r="CP1339" s="274"/>
      <c r="CQ1339" s="273"/>
      <c r="CR1339" s="273"/>
      <c r="CS1339" s="260"/>
      <c r="CT1339" s="260"/>
      <c r="CU1339" s="260"/>
      <c r="CV1339" s="260"/>
      <c r="CW1339" s="260"/>
      <c r="CX1339" s="260"/>
      <c r="CY1339" s="260"/>
      <c r="CZ1339" s="260"/>
      <c r="DA1339" s="260"/>
      <c r="DB1339" s="260"/>
      <c r="DC1339" s="260"/>
      <c r="DD1339" s="260"/>
    </row>
    <row r="1340" spans="1:109" ht="13" hidden="1" outlineLevel="2" x14ac:dyDescent="0.3">
      <c r="A1340" s="258"/>
      <c r="B1340" s="153" t="s">
        <v>348</v>
      </c>
      <c r="C1340" s="274">
        <f>IF(C1339&gt;0,C1338/C1339,0)</f>
        <v>0</v>
      </c>
      <c r="D1340" s="273"/>
      <c r="E1340" s="273"/>
      <c r="F1340" s="260"/>
      <c r="G1340" s="260"/>
      <c r="H1340" s="260"/>
      <c r="I1340" s="260"/>
      <c r="J1340" s="260"/>
      <c r="K1340" s="260"/>
      <c r="L1340" s="260"/>
      <c r="M1340" s="260"/>
      <c r="N1340" s="260"/>
      <c r="O1340" s="260"/>
      <c r="P1340" s="260"/>
      <c r="Q1340" s="260"/>
      <c r="R1340" s="260"/>
      <c r="S1340" s="240"/>
      <c r="V1340" s="274"/>
      <c r="W1340" s="273"/>
      <c r="X1340" s="273"/>
      <c r="Y1340" s="260"/>
      <c r="Z1340" s="260"/>
      <c r="AA1340" s="260"/>
      <c r="AB1340" s="260"/>
      <c r="AC1340" s="260"/>
      <c r="AD1340" s="260"/>
      <c r="AE1340" s="260"/>
      <c r="AF1340" s="260"/>
      <c r="AG1340" s="260"/>
      <c r="AH1340" s="260"/>
      <c r="AI1340" s="260"/>
      <c r="AJ1340" s="260"/>
      <c r="AN1340" s="274"/>
      <c r="AO1340" s="273"/>
      <c r="AP1340" s="273"/>
      <c r="AQ1340" s="260"/>
      <c r="AR1340" s="260"/>
      <c r="AS1340" s="260"/>
      <c r="AT1340" s="260"/>
      <c r="AU1340" s="260"/>
      <c r="AV1340" s="260"/>
      <c r="AW1340" s="260"/>
      <c r="AX1340" s="260"/>
      <c r="AY1340" s="260"/>
      <c r="AZ1340" s="260"/>
      <c r="BA1340" s="260"/>
      <c r="BB1340" s="260"/>
      <c r="BF1340" s="274"/>
      <c r="BG1340" s="273"/>
      <c r="BH1340" s="273"/>
      <c r="BI1340" s="260"/>
      <c r="BJ1340" s="260"/>
      <c r="BK1340" s="260"/>
      <c r="BL1340" s="260"/>
      <c r="BM1340" s="260"/>
      <c r="BN1340" s="260"/>
      <c r="BO1340" s="260"/>
      <c r="BP1340" s="260"/>
      <c r="BQ1340" s="260"/>
      <c r="BR1340" s="260"/>
      <c r="BS1340" s="260"/>
      <c r="BT1340" s="260"/>
      <c r="BX1340" s="274"/>
      <c r="BY1340" s="273"/>
      <c r="BZ1340" s="273"/>
      <c r="CA1340" s="260"/>
      <c r="CB1340" s="260"/>
      <c r="CC1340" s="260"/>
      <c r="CD1340" s="260"/>
      <c r="CE1340" s="260"/>
      <c r="CF1340" s="260"/>
      <c r="CG1340" s="260"/>
      <c r="CH1340" s="260"/>
      <c r="CI1340" s="260"/>
      <c r="CJ1340" s="260"/>
      <c r="CK1340" s="260"/>
      <c r="CL1340" s="260"/>
      <c r="CP1340" s="274"/>
      <c r="CQ1340" s="273"/>
      <c r="CR1340" s="273"/>
      <c r="CS1340" s="260"/>
      <c r="CT1340" s="260"/>
      <c r="CU1340" s="260"/>
      <c r="CV1340" s="260"/>
      <c r="CW1340" s="260"/>
      <c r="CX1340" s="260"/>
      <c r="CY1340" s="260"/>
      <c r="CZ1340" s="260"/>
      <c r="DA1340" s="260"/>
      <c r="DB1340" s="260"/>
      <c r="DC1340" s="260"/>
      <c r="DD1340" s="260"/>
    </row>
    <row r="1341" spans="1:109" ht="13" hidden="1" outlineLevel="2" x14ac:dyDescent="0.3">
      <c r="A1341" s="258"/>
      <c r="B1341" s="153" t="s">
        <v>349</v>
      </c>
      <c r="C1341" s="276">
        <v>0</v>
      </c>
      <c r="D1341" s="273"/>
      <c r="E1341" s="273"/>
      <c r="F1341" s="260"/>
      <c r="G1341" s="260"/>
      <c r="H1341" s="260"/>
      <c r="I1341" s="260"/>
      <c r="J1341" s="260"/>
      <c r="K1341" s="260"/>
      <c r="L1341" s="260"/>
      <c r="M1341" s="260"/>
      <c r="N1341" s="260"/>
      <c r="O1341" s="260"/>
      <c r="P1341" s="260"/>
      <c r="Q1341" s="260"/>
      <c r="R1341" s="260"/>
      <c r="S1341" s="240"/>
      <c r="V1341" s="277"/>
      <c r="W1341" s="273"/>
      <c r="X1341" s="273"/>
      <c r="Y1341" s="260"/>
      <c r="Z1341" s="260"/>
      <c r="AA1341" s="260"/>
      <c r="AB1341" s="260"/>
      <c r="AC1341" s="260"/>
      <c r="AD1341" s="260"/>
      <c r="AE1341" s="260"/>
      <c r="AF1341" s="260"/>
      <c r="AG1341" s="260"/>
      <c r="AH1341" s="260"/>
      <c r="AI1341" s="260"/>
      <c r="AJ1341" s="260"/>
      <c r="AN1341" s="277"/>
      <c r="AO1341" s="273"/>
      <c r="AP1341" s="273"/>
      <c r="AQ1341" s="260"/>
      <c r="AR1341" s="260"/>
      <c r="AS1341" s="260"/>
      <c r="AT1341" s="260"/>
      <c r="AU1341" s="260"/>
      <c r="AV1341" s="260"/>
      <c r="AW1341" s="260"/>
      <c r="AX1341" s="260"/>
      <c r="AY1341" s="260"/>
      <c r="AZ1341" s="260"/>
      <c r="BA1341" s="260"/>
      <c r="BB1341" s="260"/>
      <c r="BF1341" s="277"/>
      <c r="BG1341" s="273"/>
      <c r="BH1341" s="273"/>
      <c r="BI1341" s="260"/>
      <c r="BJ1341" s="260"/>
      <c r="BK1341" s="260"/>
      <c r="BL1341" s="260"/>
      <c r="BM1341" s="260"/>
      <c r="BN1341" s="260"/>
      <c r="BO1341" s="260"/>
      <c r="BP1341" s="260"/>
      <c r="BQ1341" s="260"/>
      <c r="BR1341" s="260"/>
      <c r="BS1341" s="260"/>
      <c r="BT1341" s="260"/>
      <c r="BX1341" s="277"/>
      <c r="BY1341" s="273"/>
      <c r="BZ1341" s="273"/>
      <c r="CA1341" s="260"/>
      <c r="CB1341" s="260"/>
      <c r="CC1341" s="260"/>
      <c r="CD1341" s="260"/>
      <c r="CE1341" s="260"/>
      <c r="CF1341" s="260"/>
      <c r="CG1341" s="260"/>
      <c r="CH1341" s="260"/>
      <c r="CI1341" s="260"/>
      <c r="CJ1341" s="260"/>
      <c r="CK1341" s="260"/>
      <c r="CL1341" s="260"/>
      <c r="CP1341" s="277"/>
      <c r="CQ1341" s="273"/>
      <c r="CR1341" s="273"/>
      <c r="CS1341" s="260"/>
      <c r="CT1341" s="260"/>
      <c r="CU1341" s="260"/>
      <c r="CV1341" s="260"/>
      <c r="CW1341" s="260"/>
      <c r="CX1341" s="260"/>
      <c r="CY1341" s="260"/>
      <c r="CZ1341" s="260"/>
      <c r="DA1341" s="260"/>
      <c r="DB1341" s="260"/>
      <c r="DC1341" s="260"/>
      <c r="DD1341" s="260"/>
    </row>
    <row r="1342" spans="1:109" ht="13" hidden="1" outlineLevel="2" x14ac:dyDescent="0.3">
      <c r="A1342" s="258"/>
      <c r="B1342" s="153"/>
      <c r="C1342" s="274"/>
      <c r="D1342" s="273"/>
      <c r="E1342" s="153" t="s">
        <v>350</v>
      </c>
      <c r="F1342" s="278">
        <f>C1338</f>
        <v>0</v>
      </c>
      <c r="G1342" s="260">
        <f>F1342+F1343-F1344</f>
        <v>0</v>
      </c>
      <c r="H1342" s="260">
        <f t="shared" ref="H1342:Q1342" si="500">G1342+G1343-G1344</f>
        <v>0</v>
      </c>
      <c r="I1342" s="260">
        <f t="shared" si="500"/>
        <v>0</v>
      </c>
      <c r="J1342" s="260">
        <f t="shared" si="500"/>
        <v>0</v>
      </c>
      <c r="K1342" s="260">
        <f t="shared" si="500"/>
        <v>0</v>
      </c>
      <c r="L1342" s="260">
        <f t="shared" si="500"/>
        <v>0</v>
      </c>
      <c r="M1342" s="260">
        <f t="shared" si="500"/>
        <v>0</v>
      </c>
      <c r="N1342" s="260">
        <f t="shared" si="500"/>
        <v>0</v>
      </c>
      <c r="O1342" s="260">
        <f t="shared" si="500"/>
        <v>0</v>
      </c>
      <c r="P1342" s="260">
        <f t="shared" si="500"/>
        <v>0</v>
      </c>
      <c r="Q1342" s="260">
        <f t="shared" si="500"/>
        <v>0</v>
      </c>
      <c r="R1342" s="260"/>
      <c r="S1342" s="240"/>
      <c r="V1342" s="274"/>
      <c r="W1342" s="273"/>
      <c r="X1342" s="273"/>
      <c r="Y1342" s="278">
        <f>Q1342+Q1343-Q1344</f>
        <v>0</v>
      </c>
      <c r="Z1342" s="260">
        <f>Y1342+Y1343-Y1344</f>
        <v>0</v>
      </c>
      <c r="AA1342" s="260">
        <f t="shared" ref="AA1342:AJ1342" si="501">Z1342+Z1343-Z1344</f>
        <v>0</v>
      </c>
      <c r="AB1342" s="260">
        <f t="shared" si="501"/>
        <v>0</v>
      </c>
      <c r="AC1342" s="260">
        <f t="shared" si="501"/>
        <v>0</v>
      </c>
      <c r="AD1342" s="260">
        <f t="shared" si="501"/>
        <v>0</v>
      </c>
      <c r="AE1342" s="260">
        <f t="shared" si="501"/>
        <v>0</v>
      </c>
      <c r="AF1342" s="260">
        <f t="shared" si="501"/>
        <v>0</v>
      </c>
      <c r="AG1342" s="260">
        <f t="shared" si="501"/>
        <v>0</v>
      </c>
      <c r="AH1342" s="260">
        <f t="shared" si="501"/>
        <v>0</v>
      </c>
      <c r="AI1342" s="260">
        <f t="shared" si="501"/>
        <v>0</v>
      </c>
      <c r="AJ1342" s="260">
        <f t="shared" si="501"/>
        <v>0</v>
      </c>
      <c r="AN1342" s="274"/>
      <c r="AO1342" s="273"/>
      <c r="AP1342" s="273"/>
      <c r="AQ1342" s="278">
        <f>AJ1342+AJ1343-AJ1344</f>
        <v>0</v>
      </c>
      <c r="AR1342" s="260">
        <f>AQ1342+AQ1343-AQ1344</f>
        <v>0</v>
      </c>
      <c r="AS1342" s="260">
        <f t="shared" ref="AS1342:BB1342" si="502">AR1342+AR1343-AR1344</f>
        <v>0</v>
      </c>
      <c r="AT1342" s="260">
        <f t="shared" si="502"/>
        <v>0</v>
      </c>
      <c r="AU1342" s="260">
        <f t="shared" si="502"/>
        <v>0</v>
      </c>
      <c r="AV1342" s="260">
        <f t="shared" si="502"/>
        <v>0</v>
      </c>
      <c r="AW1342" s="260">
        <f t="shared" si="502"/>
        <v>0</v>
      </c>
      <c r="AX1342" s="260">
        <f t="shared" si="502"/>
        <v>0</v>
      </c>
      <c r="AY1342" s="260">
        <f t="shared" si="502"/>
        <v>0</v>
      </c>
      <c r="AZ1342" s="260">
        <f t="shared" si="502"/>
        <v>0</v>
      </c>
      <c r="BA1342" s="260">
        <f t="shared" si="502"/>
        <v>0</v>
      </c>
      <c r="BB1342" s="260">
        <f t="shared" si="502"/>
        <v>0</v>
      </c>
      <c r="BF1342" s="274"/>
      <c r="BG1342" s="273"/>
      <c r="BH1342" s="273"/>
      <c r="BI1342" s="278">
        <f>BB1342+BB1343-BB1344</f>
        <v>0</v>
      </c>
      <c r="BJ1342" s="260">
        <f>BI1342+BI1343-BI1344</f>
        <v>0</v>
      </c>
      <c r="BK1342" s="260">
        <f t="shared" ref="BK1342:BT1342" si="503">BJ1342+BJ1343-BJ1344</f>
        <v>0</v>
      </c>
      <c r="BL1342" s="260">
        <f t="shared" si="503"/>
        <v>0</v>
      </c>
      <c r="BM1342" s="260">
        <f t="shared" si="503"/>
        <v>0</v>
      </c>
      <c r="BN1342" s="260">
        <f t="shared" si="503"/>
        <v>0</v>
      </c>
      <c r="BO1342" s="260">
        <f t="shared" si="503"/>
        <v>0</v>
      </c>
      <c r="BP1342" s="260">
        <f t="shared" si="503"/>
        <v>0</v>
      </c>
      <c r="BQ1342" s="260">
        <f t="shared" si="503"/>
        <v>0</v>
      </c>
      <c r="BR1342" s="260">
        <f t="shared" si="503"/>
        <v>0</v>
      </c>
      <c r="BS1342" s="260">
        <f t="shared" si="503"/>
        <v>0</v>
      </c>
      <c r="BT1342" s="260">
        <f t="shared" si="503"/>
        <v>0</v>
      </c>
      <c r="BX1342" s="274"/>
      <c r="BY1342" s="273"/>
      <c r="BZ1342" s="273"/>
      <c r="CA1342" s="278">
        <f>BT1342+BT1343-BT1344</f>
        <v>0</v>
      </c>
      <c r="CB1342" s="260">
        <f>CA1342+CA1343-CA1344</f>
        <v>0</v>
      </c>
      <c r="CC1342" s="260">
        <f t="shared" ref="CC1342:CL1342" si="504">CB1342+CB1343-CB1344</f>
        <v>0</v>
      </c>
      <c r="CD1342" s="260">
        <f t="shared" si="504"/>
        <v>0</v>
      </c>
      <c r="CE1342" s="260">
        <f t="shared" si="504"/>
        <v>0</v>
      </c>
      <c r="CF1342" s="260">
        <f t="shared" si="504"/>
        <v>0</v>
      </c>
      <c r="CG1342" s="260">
        <f t="shared" si="504"/>
        <v>0</v>
      </c>
      <c r="CH1342" s="260">
        <f t="shared" si="504"/>
        <v>0</v>
      </c>
      <c r="CI1342" s="260">
        <f t="shared" si="504"/>
        <v>0</v>
      </c>
      <c r="CJ1342" s="260">
        <f t="shared" si="504"/>
        <v>0</v>
      </c>
      <c r="CK1342" s="260">
        <f t="shared" si="504"/>
        <v>0</v>
      </c>
      <c r="CL1342" s="260">
        <f t="shared" si="504"/>
        <v>0</v>
      </c>
      <c r="CP1342" s="274"/>
      <c r="CQ1342" s="273"/>
      <c r="CR1342" s="273"/>
      <c r="CS1342" s="278">
        <f>CL1342+CL1343-CL1344</f>
        <v>0</v>
      </c>
      <c r="CT1342" s="260">
        <f>CS1342+CS1343-CS1344</f>
        <v>0</v>
      </c>
      <c r="CU1342" s="260">
        <f t="shared" ref="CU1342:DD1342" si="505">CT1342+CT1343-CT1344</f>
        <v>0</v>
      </c>
      <c r="CV1342" s="260">
        <f t="shared" si="505"/>
        <v>0</v>
      </c>
      <c r="CW1342" s="260">
        <f t="shared" si="505"/>
        <v>0</v>
      </c>
      <c r="CX1342" s="260">
        <f t="shared" si="505"/>
        <v>0</v>
      </c>
      <c r="CY1342" s="260">
        <f t="shared" si="505"/>
        <v>0</v>
      </c>
      <c r="CZ1342" s="260">
        <f t="shared" si="505"/>
        <v>0</v>
      </c>
      <c r="DA1342" s="260">
        <f t="shared" si="505"/>
        <v>0</v>
      </c>
      <c r="DB1342" s="260">
        <f t="shared" si="505"/>
        <v>0</v>
      </c>
      <c r="DC1342" s="260">
        <f t="shared" si="505"/>
        <v>0</v>
      </c>
      <c r="DD1342" s="260">
        <f t="shared" si="505"/>
        <v>0</v>
      </c>
    </row>
    <row r="1343" spans="1:109" ht="13" hidden="1" outlineLevel="2" x14ac:dyDescent="0.3">
      <c r="A1343" s="258"/>
      <c r="B1343" s="153"/>
      <c r="C1343" s="274"/>
      <c r="D1343" s="273"/>
      <c r="E1343" s="153" t="s">
        <v>351</v>
      </c>
      <c r="F1343" s="279">
        <v>0</v>
      </c>
      <c r="G1343" s="279">
        <v>0</v>
      </c>
      <c r="H1343" s="279">
        <v>0</v>
      </c>
      <c r="I1343" s="279">
        <v>0</v>
      </c>
      <c r="J1343" s="279">
        <v>0</v>
      </c>
      <c r="K1343" s="279">
        <v>0</v>
      </c>
      <c r="L1343" s="279">
        <v>0</v>
      </c>
      <c r="M1343" s="279">
        <v>0</v>
      </c>
      <c r="N1343" s="279">
        <v>0</v>
      </c>
      <c r="O1343" s="279">
        <v>0</v>
      </c>
      <c r="P1343" s="279">
        <v>0</v>
      </c>
      <c r="Q1343" s="279">
        <v>0</v>
      </c>
      <c r="R1343" s="260"/>
      <c r="S1343" s="280">
        <f>SUM(F1343:Q1343)</f>
        <v>0</v>
      </c>
      <c r="V1343" s="274"/>
      <c r="W1343" s="273"/>
      <c r="X1343" s="273"/>
      <c r="Y1343" s="279">
        <v>0</v>
      </c>
      <c r="Z1343" s="279">
        <v>0</v>
      </c>
      <c r="AA1343" s="279">
        <v>0</v>
      </c>
      <c r="AB1343" s="279">
        <v>0</v>
      </c>
      <c r="AC1343" s="279">
        <v>0</v>
      </c>
      <c r="AD1343" s="279">
        <v>0</v>
      </c>
      <c r="AE1343" s="279">
        <v>0</v>
      </c>
      <c r="AF1343" s="279">
        <v>0</v>
      </c>
      <c r="AG1343" s="279">
        <v>0</v>
      </c>
      <c r="AH1343" s="279">
        <v>0</v>
      </c>
      <c r="AI1343" s="279">
        <v>0</v>
      </c>
      <c r="AJ1343" s="279">
        <v>0</v>
      </c>
      <c r="AK1343" s="281">
        <f>SUM(Y1343:AJ1343)</f>
        <v>0</v>
      </c>
      <c r="AN1343" s="274"/>
      <c r="AO1343" s="273"/>
      <c r="AP1343" s="273"/>
      <c r="AQ1343" s="279">
        <v>0</v>
      </c>
      <c r="AR1343" s="279">
        <v>0</v>
      </c>
      <c r="AS1343" s="279">
        <v>0</v>
      </c>
      <c r="AT1343" s="279">
        <v>0</v>
      </c>
      <c r="AU1343" s="279">
        <v>0</v>
      </c>
      <c r="AV1343" s="279">
        <v>0</v>
      </c>
      <c r="AW1343" s="279">
        <v>0</v>
      </c>
      <c r="AX1343" s="279">
        <v>0</v>
      </c>
      <c r="AY1343" s="279">
        <v>0</v>
      </c>
      <c r="AZ1343" s="279">
        <v>0</v>
      </c>
      <c r="BA1343" s="279">
        <v>0</v>
      </c>
      <c r="BB1343" s="279">
        <v>0</v>
      </c>
      <c r="BC1343" s="281">
        <f>SUM(AQ1343:BB1343)</f>
        <v>0</v>
      </c>
      <c r="BF1343" s="274"/>
      <c r="BG1343" s="273"/>
      <c r="BH1343" s="273"/>
      <c r="BI1343" s="279">
        <v>0</v>
      </c>
      <c r="BJ1343" s="279">
        <v>0</v>
      </c>
      <c r="BK1343" s="279">
        <v>0</v>
      </c>
      <c r="BL1343" s="279">
        <v>0</v>
      </c>
      <c r="BM1343" s="279">
        <v>0</v>
      </c>
      <c r="BN1343" s="279">
        <v>0</v>
      </c>
      <c r="BO1343" s="279">
        <v>0</v>
      </c>
      <c r="BP1343" s="279">
        <v>0</v>
      </c>
      <c r="BQ1343" s="279">
        <v>0</v>
      </c>
      <c r="BR1343" s="279">
        <v>0</v>
      </c>
      <c r="BS1343" s="279">
        <v>0</v>
      </c>
      <c r="BT1343" s="279">
        <v>0</v>
      </c>
      <c r="BU1343" s="281">
        <f>SUM(BI1343:BT1343)</f>
        <v>0</v>
      </c>
      <c r="BX1343" s="274"/>
      <c r="BY1343" s="273"/>
      <c r="BZ1343" s="273"/>
      <c r="CA1343" s="279">
        <v>0</v>
      </c>
      <c r="CB1343" s="279">
        <v>0</v>
      </c>
      <c r="CC1343" s="279">
        <v>0</v>
      </c>
      <c r="CD1343" s="279">
        <v>0</v>
      </c>
      <c r="CE1343" s="279">
        <v>0</v>
      </c>
      <c r="CF1343" s="279">
        <v>0</v>
      </c>
      <c r="CG1343" s="279">
        <v>0</v>
      </c>
      <c r="CH1343" s="279">
        <v>0</v>
      </c>
      <c r="CI1343" s="279">
        <v>0</v>
      </c>
      <c r="CJ1343" s="279">
        <v>0</v>
      </c>
      <c r="CK1343" s="279">
        <v>0</v>
      </c>
      <c r="CL1343" s="279">
        <v>0</v>
      </c>
      <c r="CM1343" s="281">
        <f>SUM(CA1343:CL1343)</f>
        <v>0</v>
      </c>
      <c r="CP1343" s="274"/>
      <c r="CQ1343" s="273"/>
      <c r="CR1343" s="273"/>
      <c r="CS1343" s="279">
        <v>0</v>
      </c>
      <c r="CT1343" s="279">
        <v>0</v>
      </c>
      <c r="CU1343" s="279">
        <v>0</v>
      </c>
      <c r="CV1343" s="279">
        <v>0</v>
      </c>
      <c r="CW1343" s="279">
        <v>0</v>
      </c>
      <c r="CX1343" s="279">
        <v>0</v>
      </c>
      <c r="CY1343" s="279">
        <v>0</v>
      </c>
      <c r="CZ1343" s="279">
        <v>0</v>
      </c>
      <c r="DA1343" s="279">
        <v>0</v>
      </c>
      <c r="DB1343" s="279">
        <v>0</v>
      </c>
      <c r="DC1343" s="279">
        <v>0</v>
      </c>
      <c r="DD1343" s="279">
        <v>0</v>
      </c>
      <c r="DE1343" s="281">
        <f>SUM(CS1343:DD1343)</f>
        <v>0</v>
      </c>
    </row>
    <row r="1344" spans="1:109" ht="13" hidden="1" outlineLevel="2" x14ac:dyDescent="0.3">
      <c r="A1344" s="258"/>
      <c r="B1344" s="153"/>
      <c r="C1344" s="274"/>
      <c r="D1344" s="273"/>
      <c r="E1344" s="153" t="s">
        <v>352</v>
      </c>
      <c r="F1344" s="279">
        <v>0</v>
      </c>
      <c r="G1344" s="279">
        <v>0</v>
      </c>
      <c r="H1344" s="279">
        <v>0</v>
      </c>
      <c r="I1344" s="279">
        <v>0</v>
      </c>
      <c r="J1344" s="279">
        <v>0</v>
      </c>
      <c r="K1344" s="279">
        <v>0</v>
      </c>
      <c r="L1344" s="279">
        <v>0</v>
      </c>
      <c r="M1344" s="279">
        <v>0</v>
      </c>
      <c r="N1344" s="279">
        <v>0</v>
      </c>
      <c r="O1344" s="279">
        <v>0</v>
      </c>
      <c r="P1344" s="279">
        <v>0</v>
      </c>
      <c r="Q1344" s="279">
        <v>0</v>
      </c>
      <c r="R1344" s="260"/>
      <c r="S1344" s="280">
        <f>SUM(F1344:Q1344)</f>
        <v>0</v>
      </c>
      <c r="V1344" s="274"/>
      <c r="W1344" s="273"/>
      <c r="X1344" s="273"/>
      <c r="Y1344" s="279">
        <v>0</v>
      </c>
      <c r="Z1344" s="279">
        <v>0</v>
      </c>
      <c r="AA1344" s="279">
        <v>0</v>
      </c>
      <c r="AB1344" s="279">
        <v>0</v>
      </c>
      <c r="AC1344" s="279">
        <v>0</v>
      </c>
      <c r="AD1344" s="279">
        <v>0</v>
      </c>
      <c r="AE1344" s="279">
        <v>0</v>
      </c>
      <c r="AF1344" s="279">
        <v>0</v>
      </c>
      <c r="AG1344" s="279">
        <v>0</v>
      </c>
      <c r="AH1344" s="279">
        <v>0</v>
      </c>
      <c r="AI1344" s="279">
        <v>0</v>
      </c>
      <c r="AJ1344" s="279">
        <v>0</v>
      </c>
      <c r="AK1344" s="281">
        <f>SUM(Y1344:AJ1344)</f>
        <v>0</v>
      </c>
      <c r="AN1344" s="274"/>
      <c r="AO1344" s="273"/>
      <c r="AP1344" s="273"/>
      <c r="AQ1344" s="279">
        <v>0</v>
      </c>
      <c r="AR1344" s="279">
        <v>0</v>
      </c>
      <c r="AS1344" s="279">
        <v>0</v>
      </c>
      <c r="AT1344" s="279">
        <v>0</v>
      </c>
      <c r="AU1344" s="279">
        <v>0</v>
      </c>
      <c r="AV1344" s="279">
        <v>0</v>
      </c>
      <c r="AW1344" s="279">
        <v>0</v>
      </c>
      <c r="AX1344" s="279">
        <v>0</v>
      </c>
      <c r="AY1344" s="279">
        <v>0</v>
      </c>
      <c r="AZ1344" s="279">
        <v>0</v>
      </c>
      <c r="BA1344" s="279">
        <v>0</v>
      </c>
      <c r="BB1344" s="279">
        <v>0</v>
      </c>
      <c r="BC1344" s="281">
        <f>SUM(AQ1344:BB1344)</f>
        <v>0</v>
      </c>
      <c r="BF1344" s="274"/>
      <c r="BG1344" s="273"/>
      <c r="BH1344" s="273"/>
      <c r="BI1344" s="279">
        <v>0</v>
      </c>
      <c r="BJ1344" s="279">
        <v>0</v>
      </c>
      <c r="BK1344" s="279">
        <v>0</v>
      </c>
      <c r="BL1344" s="279">
        <v>0</v>
      </c>
      <c r="BM1344" s="279">
        <v>0</v>
      </c>
      <c r="BN1344" s="279">
        <v>0</v>
      </c>
      <c r="BO1344" s="279">
        <v>0</v>
      </c>
      <c r="BP1344" s="279">
        <v>0</v>
      </c>
      <c r="BQ1344" s="279">
        <v>0</v>
      </c>
      <c r="BR1344" s="279">
        <v>0</v>
      </c>
      <c r="BS1344" s="279">
        <v>0</v>
      </c>
      <c r="BT1344" s="279">
        <v>0</v>
      </c>
      <c r="BU1344" s="281">
        <f>SUM(BI1344:BT1344)</f>
        <v>0</v>
      </c>
      <c r="BX1344" s="274"/>
      <c r="BY1344" s="273"/>
      <c r="BZ1344" s="273"/>
      <c r="CA1344" s="279">
        <v>0</v>
      </c>
      <c r="CB1344" s="279">
        <v>0</v>
      </c>
      <c r="CC1344" s="279">
        <v>0</v>
      </c>
      <c r="CD1344" s="279">
        <v>0</v>
      </c>
      <c r="CE1344" s="279">
        <v>0</v>
      </c>
      <c r="CF1344" s="279">
        <v>0</v>
      </c>
      <c r="CG1344" s="279">
        <v>0</v>
      </c>
      <c r="CH1344" s="279">
        <v>0</v>
      </c>
      <c r="CI1344" s="279">
        <v>0</v>
      </c>
      <c r="CJ1344" s="279">
        <v>0</v>
      </c>
      <c r="CK1344" s="279">
        <v>0</v>
      </c>
      <c r="CL1344" s="279">
        <v>0</v>
      </c>
      <c r="CM1344" s="281">
        <f>SUM(CA1344:CL1344)</f>
        <v>0</v>
      </c>
      <c r="CP1344" s="274"/>
      <c r="CQ1344" s="273"/>
      <c r="CR1344" s="273"/>
      <c r="CS1344" s="279">
        <v>0</v>
      </c>
      <c r="CT1344" s="279">
        <v>0</v>
      </c>
      <c r="CU1344" s="279">
        <v>0</v>
      </c>
      <c r="CV1344" s="279">
        <v>0</v>
      </c>
      <c r="CW1344" s="279">
        <v>0</v>
      </c>
      <c r="CX1344" s="279">
        <v>0</v>
      </c>
      <c r="CY1344" s="279">
        <v>0</v>
      </c>
      <c r="CZ1344" s="279">
        <v>0</v>
      </c>
      <c r="DA1344" s="279">
        <v>0</v>
      </c>
      <c r="DB1344" s="279">
        <v>0</v>
      </c>
      <c r="DC1344" s="279">
        <v>0</v>
      </c>
      <c r="DD1344" s="279">
        <v>0</v>
      </c>
      <c r="DE1344" s="281">
        <f>SUM(CS1344:DD1344)</f>
        <v>0</v>
      </c>
    </row>
    <row r="1345" spans="1:110" ht="13" hidden="1" outlineLevel="2" x14ac:dyDescent="0.3">
      <c r="A1345" s="258"/>
      <c r="B1345" s="153"/>
      <c r="C1345" s="274"/>
      <c r="D1345" s="273"/>
      <c r="E1345" s="153" t="s">
        <v>353</v>
      </c>
      <c r="F1345" s="282">
        <f>+(F1342*'CASH FLOW-MSA-SA'!$C1341)/360*31</f>
        <v>0</v>
      </c>
      <c r="G1345" s="282">
        <f>+(G1342*'CASH FLOW-MSA-SA'!$C1341)/360*31</f>
        <v>0</v>
      </c>
      <c r="H1345" s="282">
        <f>+(H1342*'CASH FLOW-MSA-SA'!$C1341)/360*31</f>
        <v>0</v>
      </c>
      <c r="I1345" s="282">
        <f>+(I1342*'CASH FLOW-MSA-SA'!$C1341)/360*31</f>
        <v>0</v>
      </c>
      <c r="J1345" s="282">
        <f>+(J1342*'CASH FLOW-MSA-SA'!$C1341)/360*31</f>
        <v>0</v>
      </c>
      <c r="K1345" s="282">
        <f>+(K1342*'CASH FLOW-MSA-SA'!$C1341)/360*31</f>
        <v>0</v>
      </c>
      <c r="L1345" s="282">
        <f>+(L1342*'CASH FLOW-MSA-SA'!$C1341)/360*31</f>
        <v>0</v>
      </c>
      <c r="M1345" s="282">
        <f>+(M1342*'CASH FLOW-MSA-SA'!$C1341)/360*31</f>
        <v>0</v>
      </c>
      <c r="N1345" s="282">
        <f>+(N1342*'CASH FLOW-MSA-SA'!$C1341)/360*31</f>
        <v>0</v>
      </c>
      <c r="O1345" s="282">
        <f>+(O1342*'CASH FLOW-MSA-SA'!$C1341)/360*31</f>
        <v>0</v>
      </c>
      <c r="P1345" s="282">
        <f>+(P1342*'CASH FLOW-MSA-SA'!$C1341)/360*31</f>
        <v>0</v>
      </c>
      <c r="Q1345" s="282">
        <f>+(Q1342*'CASH FLOW-MSA-SA'!$C1341)/360*31</f>
        <v>0</v>
      </c>
      <c r="R1345" s="260"/>
      <c r="S1345" s="282">
        <f>SUM(F1345:Q1345)</f>
        <v>0</v>
      </c>
      <c r="V1345" s="274"/>
      <c r="W1345" s="273"/>
      <c r="X1345" s="273"/>
      <c r="Y1345" s="282">
        <f>+(Y1342*'CASH FLOW-MSA-SA'!$C1341)/360*31</f>
        <v>0</v>
      </c>
      <c r="Z1345" s="282">
        <f>+(Z1342*'CASH FLOW-MSA-SA'!$C1341)/360*31</f>
        <v>0</v>
      </c>
      <c r="AA1345" s="282">
        <f>+(AA1342*'CASH FLOW-MSA-SA'!$C1341)/360*31</f>
        <v>0</v>
      </c>
      <c r="AB1345" s="282">
        <f>+(AB1342*'CASH FLOW-MSA-SA'!$C1341)/360*31</f>
        <v>0</v>
      </c>
      <c r="AC1345" s="282">
        <f>+(AC1342*'CASH FLOW-MSA-SA'!$C1341)/360*31</f>
        <v>0</v>
      </c>
      <c r="AD1345" s="282">
        <f>+(AD1342*'CASH FLOW-MSA-SA'!$C1341)/360*31</f>
        <v>0</v>
      </c>
      <c r="AE1345" s="282">
        <f>+(AE1342*'CASH FLOW-MSA-SA'!$C1341)/360*31</f>
        <v>0</v>
      </c>
      <c r="AF1345" s="282">
        <f>+(AF1342*'CASH FLOW-MSA-SA'!$C1341)/360*31</f>
        <v>0</v>
      </c>
      <c r="AG1345" s="282">
        <f>+(AG1342*'CASH FLOW-MSA-SA'!$C1341)/360*31</f>
        <v>0</v>
      </c>
      <c r="AH1345" s="282">
        <f>+(AH1342*'CASH FLOW-MSA-SA'!$C1341)/360*31</f>
        <v>0</v>
      </c>
      <c r="AI1345" s="282">
        <f>+(AI1342*'CASH FLOW-MSA-SA'!$C1341)/360*31</f>
        <v>0</v>
      </c>
      <c r="AJ1345" s="282">
        <f>+(AJ1342*'CASH FLOW-MSA-SA'!$C1341)/360*31</f>
        <v>0</v>
      </c>
      <c r="AK1345" s="282">
        <f>SUM(Y1345:AJ1345)</f>
        <v>0</v>
      </c>
      <c r="AN1345" s="274"/>
      <c r="AO1345" s="273"/>
      <c r="AP1345" s="273"/>
      <c r="AQ1345" s="282">
        <f>+(AQ1342*'CASH FLOW-MSA-SA'!$C1341)/360*31</f>
        <v>0</v>
      </c>
      <c r="AR1345" s="282">
        <f>+(AR1342*'CASH FLOW-MSA-SA'!$C1341)/360*31</f>
        <v>0</v>
      </c>
      <c r="AS1345" s="282">
        <f>+(AS1342*'CASH FLOW-MSA-SA'!$C1341)/360*31</f>
        <v>0</v>
      </c>
      <c r="AT1345" s="282">
        <f>+(AT1342*'CASH FLOW-MSA-SA'!$C1341)/360*31</f>
        <v>0</v>
      </c>
      <c r="AU1345" s="282">
        <f>+(AU1342*'CASH FLOW-MSA-SA'!$C1341)/360*31</f>
        <v>0</v>
      </c>
      <c r="AV1345" s="282">
        <f>+(AV1342*'CASH FLOW-MSA-SA'!$C1341)/360*31</f>
        <v>0</v>
      </c>
      <c r="AW1345" s="282">
        <f>+(AW1342*'CASH FLOW-MSA-SA'!$C1341)/360*31</f>
        <v>0</v>
      </c>
      <c r="AX1345" s="282">
        <f>+(AX1342*'CASH FLOW-MSA-SA'!$C1341)/360*31</f>
        <v>0</v>
      </c>
      <c r="AY1345" s="282">
        <f>+(AY1342*'CASH FLOW-MSA-SA'!$C1341)/360*31</f>
        <v>0</v>
      </c>
      <c r="AZ1345" s="282">
        <f>+(AZ1342*'CASH FLOW-MSA-SA'!$C1341)/360*31</f>
        <v>0</v>
      </c>
      <c r="BA1345" s="282">
        <f>+(BA1342*'CASH FLOW-MSA-SA'!$C1341)/360*31</f>
        <v>0</v>
      </c>
      <c r="BB1345" s="282">
        <f>+(BB1342*'CASH FLOW-MSA-SA'!$C1341)/360*31</f>
        <v>0</v>
      </c>
      <c r="BC1345" s="282">
        <f>SUM(AQ1345:BB1345)</f>
        <v>0</v>
      </c>
      <c r="BF1345" s="274"/>
      <c r="BG1345" s="273"/>
      <c r="BH1345" s="273"/>
      <c r="BI1345" s="282">
        <f>+(BI1342*'CASH FLOW-MSA-SA'!$C1341)/360*31</f>
        <v>0</v>
      </c>
      <c r="BJ1345" s="282">
        <f>+(BJ1342*'CASH FLOW-MSA-SA'!$C1341)/360*31</f>
        <v>0</v>
      </c>
      <c r="BK1345" s="282">
        <f>+(BK1342*'CASH FLOW-MSA-SA'!$C1341)/360*31</f>
        <v>0</v>
      </c>
      <c r="BL1345" s="282">
        <f>+(BL1342*'CASH FLOW-MSA-SA'!$C1341)/360*31</f>
        <v>0</v>
      </c>
      <c r="BM1345" s="282">
        <f>+(BM1342*'CASH FLOW-MSA-SA'!$C1341)/360*31</f>
        <v>0</v>
      </c>
      <c r="BN1345" s="282">
        <f>+(BN1342*'CASH FLOW-MSA-SA'!$C1341)/360*31</f>
        <v>0</v>
      </c>
      <c r="BO1345" s="282">
        <f>+(BO1342*'CASH FLOW-MSA-SA'!$C1341)/360*31</f>
        <v>0</v>
      </c>
      <c r="BP1345" s="282">
        <f>+(BP1342*'CASH FLOW-MSA-SA'!$C1341)/360*31</f>
        <v>0</v>
      </c>
      <c r="BQ1345" s="282">
        <f>+(BQ1342*'CASH FLOW-MSA-SA'!$C1341)/360*31</f>
        <v>0</v>
      </c>
      <c r="BR1345" s="282">
        <f>+(BR1342*'CASH FLOW-MSA-SA'!$C1341)/360*31</f>
        <v>0</v>
      </c>
      <c r="BS1345" s="282">
        <f>+(BS1342*'CASH FLOW-MSA-SA'!$C1341)/360*31</f>
        <v>0</v>
      </c>
      <c r="BT1345" s="282">
        <f>+(BT1342*'CASH FLOW-MSA-SA'!$C1341)/360*31</f>
        <v>0</v>
      </c>
      <c r="BU1345" s="282">
        <f>SUM(BI1345:BT1345)</f>
        <v>0</v>
      </c>
      <c r="BX1345" s="274"/>
      <c r="BY1345" s="273"/>
      <c r="BZ1345" s="273"/>
      <c r="CA1345" s="282">
        <f>+(CA1342*'CASH FLOW-MSA-SA'!$C1341)/360*31</f>
        <v>0</v>
      </c>
      <c r="CB1345" s="282">
        <f>+(CB1342*'CASH FLOW-MSA-SA'!$C1341)/360*31</f>
        <v>0</v>
      </c>
      <c r="CC1345" s="282">
        <f>+(CC1342*'CASH FLOW-MSA-SA'!$C1341)/360*31</f>
        <v>0</v>
      </c>
      <c r="CD1345" s="282">
        <f>+(CD1342*'CASH FLOW-MSA-SA'!$C1341)/360*31</f>
        <v>0</v>
      </c>
      <c r="CE1345" s="282">
        <f>+(CE1342*'CASH FLOW-MSA-SA'!$C1341)/360*31</f>
        <v>0</v>
      </c>
      <c r="CF1345" s="282">
        <f>+(CF1342*'CASH FLOW-MSA-SA'!$C1341)/360*31</f>
        <v>0</v>
      </c>
      <c r="CG1345" s="282">
        <f>+(CG1342*'CASH FLOW-MSA-SA'!$C1341)/360*31</f>
        <v>0</v>
      </c>
      <c r="CH1345" s="282">
        <f>+(CH1342*'CASH FLOW-MSA-SA'!$C1341)/360*31</f>
        <v>0</v>
      </c>
      <c r="CI1345" s="282">
        <f>+(CI1342*'CASH FLOW-MSA-SA'!$C1341)/360*31</f>
        <v>0</v>
      </c>
      <c r="CJ1345" s="282">
        <f>+(CJ1342*'CASH FLOW-MSA-SA'!$C1341)/360*31</f>
        <v>0</v>
      </c>
      <c r="CK1345" s="282">
        <f>+(CK1342*'CASH FLOW-MSA-SA'!$C1341)/360*31</f>
        <v>0</v>
      </c>
      <c r="CL1345" s="282">
        <f>+(CL1342*'CASH FLOW-MSA-SA'!$C1341)/360*31</f>
        <v>0</v>
      </c>
      <c r="CM1345" s="282">
        <f>SUM(CA1345:CL1345)</f>
        <v>0</v>
      </c>
      <c r="CP1345" s="274"/>
      <c r="CQ1345" s="273"/>
      <c r="CR1345" s="273"/>
      <c r="CS1345" s="282">
        <f>+(CS1342*'CASH FLOW-MSA-SA'!$C1341)/360*31</f>
        <v>0</v>
      </c>
      <c r="CT1345" s="282">
        <f>+(CT1342*'CASH FLOW-MSA-SA'!$C1341)/360*31</f>
        <v>0</v>
      </c>
      <c r="CU1345" s="282">
        <f>+(CU1342*'CASH FLOW-MSA-SA'!$C1341)/360*31</f>
        <v>0</v>
      </c>
      <c r="CV1345" s="282">
        <f>+(CV1342*'CASH FLOW-MSA-SA'!$C1341)/360*31</f>
        <v>0</v>
      </c>
      <c r="CW1345" s="282">
        <f>+(CW1342*'CASH FLOW-MSA-SA'!$C1341)/360*31</f>
        <v>0</v>
      </c>
      <c r="CX1345" s="282">
        <f>+(CX1342*'CASH FLOW-MSA-SA'!$C1341)/360*31</f>
        <v>0</v>
      </c>
      <c r="CY1345" s="282">
        <f>+(CY1342*'CASH FLOW-MSA-SA'!$C1341)/360*31</f>
        <v>0</v>
      </c>
      <c r="CZ1345" s="282">
        <f>+(CZ1342*'CASH FLOW-MSA-SA'!$C1341)/360*31</f>
        <v>0</v>
      </c>
      <c r="DA1345" s="282">
        <f>+(DA1342*'CASH FLOW-MSA-SA'!$C1341)/360*31</f>
        <v>0</v>
      </c>
      <c r="DB1345" s="282">
        <f>+(DB1342*'CASH FLOW-MSA-SA'!$C1341)/360*31</f>
        <v>0</v>
      </c>
      <c r="DC1345" s="282">
        <f>+(DC1342*'CASH FLOW-MSA-SA'!$C1341)/360*31</f>
        <v>0</v>
      </c>
      <c r="DD1345" s="282">
        <f>+(DD1342*'CASH FLOW-MSA-SA'!$C1341)/360*31</f>
        <v>0</v>
      </c>
      <c r="DE1345" s="282">
        <f>SUM(CS1345:DD1345)</f>
        <v>0</v>
      </c>
    </row>
    <row r="1346" spans="1:110" hidden="1" outlineLevel="1" x14ac:dyDescent="0.25">
      <c r="B1346" s="186"/>
      <c r="C1346" s="297"/>
      <c r="D1346" s="186"/>
      <c r="E1346" s="186"/>
      <c r="F1346" s="282"/>
      <c r="G1346" s="282"/>
      <c r="H1346" s="282"/>
      <c r="I1346" s="282"/>
      <c r="J1346" s="282"/>
      <c r="K1346" s="282"/>
      <c r="L1346" s="282"/>
      <c r="M1346" s="282"/>
      <c r="N1346" s="282"/>
      <c r="O1346" s="282"/>
      <c r="P1346" s="282"/>
      <c r="Q1346" s="282"/>
      <c r="R1346" s="178"/>
      <c r="S1346" s="139"/>
      <c r="T1346" s="139"/>
      <c r="U1346" s="139"/>
      <c r="V1346" s="297"/>
      <c r="W1346" s="186"/>
      <c r="X1346" s="186"/>
      <c r="Y1346" s="282"/>
      <c r="Z1346" s="282"/>
      <c r="AA1346" s="282"/>
      <c r="AB1346" s="282"/>
      <c r="AC1346" s="282"/>
      <c r="AD1346" s="282"/>
      <c r="AE1346" s="282"/>
      <c r="AF1346" s="282"/>
      <c r="AG1346" s="282"/>
      <c r="AH1346" s="282"/>
      <c r="AI1346" s="282"/>
      <c r="AJ1346" s="282"/>
      <c r="AN1346" s="297"/>
      <c r="AO1346" s="186"/>
      <c r="AP1346" s="186"/>
      <c r="AQ1346" s="282"/>
      <c r="AR1346" s="282"/>
      <c r="AS1346" s="282"/>
      <c r="AT1346" s="282"/>
      <c r="AU1346" s="282"/>
      <c r="AV1346" s="282"/>
      <c r="AW1346" s="282"/>
      <c r="AX1346" s="282"/>
      <c r="AY1346" s="282"/>
      <c r="AZ1346" s="282"/>
      <c r="BA1346" s="282"/>
      <c r="BB1346" s="282"/>
      <c r="BF1346" s="297"/>
      <c r="BG1346" s="186"/>
      <c r="BH1346" s="186"/>
      <c r="BI1346" s="282"/>
      <c r="BJ1346" s="282"/>
      <c r="BK1346" s="282"/>
      <c r="BL1346" s="282"/>
      <c r="BM1346" s="282"/>
      <c r="BN1346" s="282"/>
      <c r="BO1346" s="282"/>
      <c r="BP1346" s="282"/>
      <c r="BQ1346" s="282"/>
      <c r="BR1346" s="282"/>
      <c r="BS1346" s="282"/>
      <c r="BT1346" s="282"/>
      <c r="BX1346" s="297"/>
      <c r="BY1346" s="186"/>
      <c r="BZ1346" s="186"/>
      <c r="CA1346" s="282"/>
      <c r="CB1346" s="282"/>
      <c r="CC1346" s="282"/>
      <c r="CD1346" s="282"/>
      <c r="CE1346" s="282"/>
      <c r="CF1346" s="282"/>
      <c r="CG1346" s="282"/>
      <c r="CH1346" s="282"/>
      <c r="CI1346" s="282"/>
      <c r="CJ1346" s="282"/>
      <c r="CK1346" s="282"/>
      <c r="CL1346" s="282"/>
      <c r="CP1346" s="297"/>
      <c r="CQ1346" s="186"/>
      <c r="CR1346" s="186"/>
      <c r="CS1346" s="282"/>
      <c r="CT1346" s="282"/>
      <c r="CU1346" s="282"/>
      <c r="CV1346" s="282"/>
      <c r="CW1346" s="282"/>
      <c r="CX1346" s="282"/>
      <c r="CY1346" s="282"/>
      <c r="CZ1346" s="282"/>
      <c r="DA1346" s="282"/>
      <c r="DB1346" s="282"/>
      <c r="DC1346" s="282"/>
      <c r="DD1346" s="282"/>
    </row>
    <row r="1347" spans="1:110" ht="13" hidden="1" outlineLevel="1" x14ac:dyDescent="0.3">
      <c r="B1347" s="271" t="s">
        <v>362</v>
      </c>
      <c r="C1347" s="296"/>
      <c r="F1347" s="238">
        <f>SUM(F1345,F1335,F1325,F1315,F1305,F1295)</f>
        <v>0</v>
      </c>
      <c r="G1347" s="238">
        <f t="shared" ref="G1347:Q1347" si="506">SUM(G1345,G1335,G1325,G1315,G1305,G1295)</f>
        <v>0</v>
      </c>
      <c r="H1347" s="238">
        <f t="shared" si="506"/>
        <v>23.5</v>
      </c>
      <c r="I1347" s="238">
        <f t="shared" si="506"/>
        <v>23.5</v>
      </c>
      <c r="J1347" s="238">
        <f t="shared" si="506"/>
        <v>23.5</v>
      </c>
      <c r="K1347" s="238">
        <f t="shared" si="506"/>
        <v>23.5</v>
      </c>
      <c r="L1347" s="238">
        <f t="shared" si="506"/>
        <v>23.5</v>
      </c>
      <c r="M1347" s="238">
        <f t="shared" si="506"/>
        <v>23.5</v>
      </c>
      <c r="N1347" s="238">
        <f t="shared" si="506"/>
        <v>0</v>
      </c>
      <c r="O1347" s="238">
        <f t="shared" si="506"/>
        <v>0</v>
      </c>
      <c r="P1347" s="238">
        <f t="shared" si="506"/>
        <v>0</v>
      </c>
      <c r="Q1347" s="238">
        <f t="shared" si="506"/>
        <v>0</v>
      </c>
      <c r="R1347" s="306"/>
      <c r="S1347" s="282">
        <f>SUM(F1347:Q1347)</f>
        <v>141</v>
      </c>
      <c r="T1347" s="139"/>
      <c r="U1347" s="139"/>
      <c r="V1347" s="296"/>
      <c r="Y1347" s="238">
        <f>SUM(Y1345,Y1335,Y1325,Y1315,Y1305,Y1295)</f>
        <v>0</v>
      </c>
      <c r="Z1347" s="238">
        <f t="shared" ref="Z1347:AJ1347" si="507">SUM(Z1345,Z1335,Z1325,Z1315,Z1305,Z1295)</f>
        <v>0</v>
      </c>
      <c r="AA1347" s="238">
        <f t="shared" si="507"/>
        <v>9.6666666666666661</v>
      </c>
      <c r="AB1347" s="238">
        <f t="shared" si="507"/>
        <v>9.6666666666666661</v>
      </c>
      <c r="AC1347" s="238">
        <f t="shared" si="507"/>
        <v>9.6666666666666661</v>
      </c>
      <c r="AD1347" s="238">
        <f t="shared" si="507"/>
        <v>9.6666666666666661</v>
      </c>
      <c r="AE1347" s="238">
        <f t="shared" si="507"/>
        <v>9.6666666666666661</v>
      </c>
      <c r="AF1347" s="238">
        <f t="shared" si="507"/>
        <v>9.6666666666666661</v>
      </c>
      <c r="AG1347" s="238">
        <f t="shared" si="507"/>
        <v>0</v>
      </c>
      <c r="AH1347" s="238">
        <f t="shared" si="507"/>
        <v>0</v>
      </c>
      <c r="AI1347" s="238">
        <f t="shared" si="507"/>
        <v>0</v>
      </c>
      <c r="AJ1347" s="238">
        <f t="shared" si="507"/>
        <v>0</v>
      </c>
      <c r="AK1347" s="282">
        <f>SUM(Y1347:AJ1347)</f>
        <v>57.999999999999993</v>
      </c>
      <c r="AM1347" s="139"/>
      <c r="AN1347" s="296"/>
      <c r="AQ1347" s="238">
        <f>SUM(AQ1345,AQ1335,AQ1325,AQ1315,AQ1305,AQ1295)</f>
        <v>0</v>
      </c>
      <c r="AR1347" s="238">
        <f t="shared" ref="AR1347:BB1347" si="508">SUM(AR1345,AR1335,AR1325,AR1315,AR1305,AR1295)</f>
        <v>0</v>
      </c>
      <c r="AS1347" s="238">
        <f t="shared" si="508"/>
        <v>9.6666666666666661</v>
      </c>
      <c r="AT1347" s="238">
        <f t="shared" si="508"/>
        <v>9.6666666666666661</v>
      </c>
      <c r="AU1347" s="238">
        <f t="shared" si="508"/>
        <v>9.6666666666666661</v>
      </c>
      <c r="AV1347" s="238">
        <f t="shared" si="508"/>
        <v>9.6666666666666661</v>
      </c>
      <c r="AW1347" s="238">
        <f t="shared" si="508"/>
        <v>9.6666666666666661</v>
      </c>
      <c r="AX1347" s="238">
        <f t="shared" si="508"/>
        <v>9.6666666666666661</v>
      </c>
      <c r="AY1347" s="238">
        <f t="shared" si="508"/>
        <v>9.6666666666666661</v>
      </c>
      <c r="AZ1347" s="238">
        <f t="shared" si="508"/>
        <v>0</v>
      </c>
      <c r="BA1347" s="238">
        <f t="shared" si="508"/>
        <v>0</v>
      </c>
      <c r="BB1347" s="238">
        <f t="shared" si="508"/>
        <v>0</v>
      </c>
      <c r="BC1347" s="282">
        <f>SUM(AQ1347:BB1347)</f>
        <v>67.666666666666657</v>
      </c>
      <c r="BE1347" s="139"/>
      <c r="BF1347" s="296"/>
      <c r="BI1347" s="238">
        <f>SUM(BI1345,BI1335,BI1325,BI1315,BI1305,BI1295)</f>
        <v>0</v>
      </c>
      <c r="BJ1347" s="238">
        <f t="shared" ref="BJ1347:BT1347" si="509">SUM(BJ1345,BJ1335,BJ1325,BJ1315,BJ1305,BJ1295)</f>
        <v>0</v>
      </c>
      <c r="BK1347" s="238">
        <f t="shared" si="509"/>
        <v>0</v>
      </c>
      <c r="BL1347" s="238">
        <f t="shared" si="509"/>
        <v>0</v>
      </c>
      <c r="BM1347" s="238">
        <f t="shared" si="509"/>
        <v>0</v>
      </c>
      <c r="BN1347" s="238">
        <f t="shared" si="509"/>
        <v>0</v>
      </c>
      <c r="BO1347" s="238">
        <f t="shared" si="509"/>
        <v>0</v>
      </c>
      <c r="BP1347" s="238">
        <f t="shared" si="509"/>
        <v>0</v>
      </c>
      <c r="BQ1347" s="238">
        <f t="shared" si="509"/>
        <v>0</v>
      </c>
      <c r="BR1347" s="238">
        <f t="shared" si="509"/>
        <v>0</v>
      </c>
      <c r="BS1347" s="238">
        <f t="shared" si="509"/>
        <v>0</v>
      </c>
      <c r="BT1347" s="238">
        <f t="shared" si="509"/>
        <v>0</v>
      </c>
      <c r="BU1347" s="282">
        <f>SUM(BI1347:BT1347)</f>
        <v>0</v>
      </c>
      <c r="BW1347" s="139"/>
      <c r="BX1347" s="296"/>
      <c r="CA1347" s="238">
        <f>SUM(CA1345,CA1335,CA1325,CA1315,CA1305,CA1295)</f>
        <v>0</v>
      </c>
      <c r="CB1347" s="238">
        <f t="shared" ref="CB1347:CL1347" si="510">SUM(CB1345,CB1335,CB1325,CB1315,CB1305,CB1295)</f>
        <v>0</v>
      </c>
      <c r="CC1347" s="238">
        <f t="shared" si="510"/>
        <v>0</v>
      </c>
      <c r="CD1347" s="238">
        <f t="shared" si="510"/>
        <v>0</v>
      </c>
      <c r="CE1347" s="238">
        <f t="shared" si="510"/>
        <v>0</v>
      </c>
      <c r="CF1347" s="238">
        <f t="shared" si="510"/>
        <v>0</v>
      </c>
      <c r="CG1347" s="238">
        <f t="shared" si="510"/>
        <v>0</v>
      </c>
      <c r="CH1347" s="238">
        <f t="shared" si="510"/>
        <v>0</v>
      </c>
      <c r="CI1347" s="238">
        <f t="shared" si="510"/>
        <v>0</v>
      </c>
      <c r="CJ1347" s="238">
        <f t="shared" si="510"/>
        <v>0</v>
      </c>
      <c r="CK1347" s="238">
        <f t="shared" si="510"/>
        <v>0</v>
      </c>
      <c r="CL1347" s="238">
        <f t="shared" si="510"/>
        <v>0</v>
      </c>
      <c r="CM1347" s="282">
        <f>SUM(CA1347:CL1347)</f>
        <v>0</v>
      </c>
      <c r="CO1347" s="139"/>
      <c r="CP1347" s="296"/>
      <c r="CS1347" s="238">
        <f>SUM(CS1345,CS1335,CS1325,CS1315,CS1305,CS1295)</f>
        <v>0</v>
      </c>
      <c r="CT1347" s="238">
        <f t="shared" ref="CT1347:DD1347" si="511">SUM(CT1345,CT1335,CT1325,CT1315,CT1305,CT1295)</f>
        <v>0</v>
      </c>
      <c r="CU1347" s="238">
        <f t="shared" si="511"/>
        <v>0</v>
      </c>
      <c r="CV1347" s="238">
        <f t="shared" si="511"/>
        <v>0</v>
      </c>
      <c r="CW1347" s="238">
        <f t="shared" si="511"/>
        <v>0</v>
      </c>
      <c r="CX1347" s="238">
        <f t="shared" si="511"/>
        <v>0</v>
      </c>
      <c r="CY1347" s="238">
        <f t="shared" si="511"/>
        <v>0</v>
      </c>
      <c r="CZ1347" s="238">
        <f t="shared" si="511"/>
        <v>0</v>
      </c>
      <c r="DA1347" s="238">
        <f t="shared" si="511"/>
        <v>0</v>
      </c>
      <c r="DB1347" s="238">
        <f t="shared" si="511"/>
        <v>0</v>
      </c>
      <c r="DC1347" s="238">
        <f t="shared" si="511"/>
        <v>0</v>
      </c>
      <c r="DD1347" s="238">
        <f t="shared" si="511"/>
        <v>0</v>
      </c>
      <c r="DE1347" s="282">
        <f>SUM(CS1347:DD1347)</f>
        <v>0</v>
      </c>
    </row>
    <row r="1348" spans="1:110" ht="13" hidden="1" outlineLevel="1" x14ac:dyDescent="0.3">
      <c r="B1348" s="271" t="s">
        <v>363</v>
      </c>
      <c r="C1348" s="296"/>
      <c r="F1348" s="259">
        <f>SUM(F1293,F1303,F1313,F1323,F1333,F1343)</f>
        <v>0</v>
      </c>
      <c r="G1348" s="259">
        <f t="shared" ref="G1348:Q1349" si="512">SUM(G1293,G1303,G1313,G1323,G1333,G1343)</f>
        <v>0</v>
      </c>
      <c r="H1348" s="259">
        <f t="shared" si="512"/>
        <v>0</v>
      </c>
      <c r="I1348" s="259">
        <f t="shared" si="512"/>
        <v>0</v>
      </c>
      <c r="J1348" s="259">
        <f t="shared" si="512"/>
        <v>0</v>
      </c>
      <c r="K1348" s="259">
        <f t="shared" si="512"/>
        <v>0</v>
      </c>
      <c r="L1348" s="259">
        <f t="shared" si="512"/>
        <v>0</v>
      </c>
      <c r="M1348" s="259">
        <f t="shared" si="512"/>
        <v>0</v>
      </c>
      <c r="N1348" s="259">
        <f t="shared" si="512"/>
        <v>0</v>
      </c>
      <c r="O1348" s="259">
        <f t="shared" si="512"/>
        <v>0</v>
      </c>
      <c r="P1348" s="259">
        <f t="shared" si="512"/>
        <v>0</v>
      </c>
      <c r="Q1348" s="259">
        <f t="shared" si="512"/>
        <v>0</v>
      </c>
      <c r="R1348" s="178"/>
      <c r="S1348" s="282">
        <f>SUM(F1348:Q1348)</f>
        <v>0</v>
      </c>
      <c r="T1348" s="139"/>
      <c r="U1348" s="139"/>
      <c r="V1348" s="296"/>
      <c r="Y1348" s="259">
        <f>SUM(Y1293,Y1303,Y1313,Y1323,Y1333,Y1343)</f>
        <v>0</v>
      </c>
      <c r="Z1348" s="259">
        <f t="shared" ref="Z1348:AJ1349" si="513">SUM(Z1293,Z1303,Z1313,Z1323,Z1333,Z1343)</f>
        <v>0</v>
      </c>
      <c r="AA1348" s="259">
        <f t="shared" si="513"/>
        <v>0</v>
      </c>
      <c r="AB1348" s="259">
        <f t="shared" si="513"/>
        <v>0</v>
      </c>
      <c r="AC1348" s="259">
        <f t="shared" si="513"/>
        <v>0</v>
      </c>
      <c r="AD1348" s="259">
        <f t="shared" si="513"/>
        <v>0</v>
      </c>
      <c r="AE1348" s="259">
        <f t="shared" si="513"/>
        <v>0</v>
      </c>
      <c r="AF1348" s="259">
        <f t="shared" si="513"/>
        <v>0</v>
      </c>
      <c r="AG1348" s="259">
        <f t="shared" si="513"/>
        <v>0</v>
      </c>
      <c r="AH1348" s="259">
        <f t="shared" si="513"/>
        <v>0</v>
      </c>
      <c r="AI1348" s="259">
        <f t="shared" si="513"/>
        <v>0</v>
      </c>
      <c r="AJ1348" s="259">
        <f t="shared" si="513"/>
        <v>0</v>
      </c>
      <c r="AK1348" s="282">
        <f>SUM(Y1348:AJ1348)</f>
        <v>0</v>
      </c>
      <c r="AM1348" s="139"/>
      <c r="AN1348" s="296"/>
      <c r="AQ1348" s="259">
        <f>SUM(AQ1293,AQ1303,AQ1313,AQ1323,AQ1333,AQ1343)</f>
        <v>0</v>
      </c>
      <c r="AR1348" s="259">
        <f t="shared" ref="AR1348:BB1349" si="514">SUM(AR1293,AR1303,AR1313,AR1323,AR1333,AR1343)</f>
        <v>0</v>
      </c>
      <c r="AS1348" s="259">
        <f t="shared" si="514"/>
        <v>0</v>
      </c>
      <c r="AT1348" s="259">
        <f t="shared" si="514"/>
        <v>0</v>
      </c>
      <c r="AU1348" s="259">
        <f t="shared" si="514"/>
        <v>0</v>
      </c>
      <c r="AV1348" s="259">
        <f t="shared" si="514"/>
        <v>0</v>
      </c>
      <c r="AW1348" s="259">
        <f t="shared" si="514"/>
        <v>0</v>
      </c>
      <c r="AX1348" s="259">
        <f t="shared" si="514"/>
        <v>0</v>
      </c>
      <c r="AY1348" s="259">
        <f t="shared" si="514"/>
        <v>0</v>
      </c>
      <c r="AZ1348" s="259">
        <f t="shared" si="514"/>
        <v>0</v>
      </c>
      <c r="BA1348" s="259">
        <f t="shared" si="514"/>
        <v>0</v>
      </c>
      <c r="BB1348" s="259">
        <f t="shared" si="514"/>
        <v>0</v>
      </c>
      <c r="BC1348" s="282">
        <f>SUM(AQ1348:BB1348)</f>
        <v>0</v>
      </c>
      <c r="BE1348" s="139"/>
      <c r="BF1348" s="296"/>
      <c r="BI1348" s="259">
        <f>SUM(BI1293,BI1303,BI1313,BI1323,BI1333,BI1343)</f>
        <v>0</v>
      </c>
      <c r="BJ1348" s="259">
        <f t="shared" ref="BJ1348:BT1349" si="515">SUM(BJ1293,BJ1303,BJ1313,BJ1323,BJ1333,BJ1343)</f>
        <v>0</v>
      </c>
      <c r="BK1348" s="259">
        <f t="shared" si="515"/>
        <v>0</v>
      </c>
      <c r="BL1348" s="259">
        <f t="shared" si="515"/>
        <v>0</v>
      </c>
      <c r="BM1348" s="259">
        <f t="shared" si="515"/>
        <v>0</v>
      </c>
      <c r="BN1348" s="259">
        <f t="shared" si="515"/>
        <v>0</v>
      </c>
      <c r="BO1348" s="259">
        <f t="shared" si="515"/>
        <v>0</v>
      </c>
      <c r="BP1348" s="259">
        <f t="shared" si="515"/>
        <v>0</v>
      </c>
      <c r="BQ1348" s="259">
        <f t="shared" si="515"/>
        <v>0</v>
      </c>
      <c r="BR1348" s="259">
        <f t="shared" si="515"/>
        <v>0</v>
      </c>
      <c r="BS1348" s="259">
        <f t="shared" si="515"/>
        <v>0</v>
      </c>
      <c r="BT1348" s="259">
        <f t="shared" si="515"/>
        <v>0</v>
      </c>
      <c r="BU1348" s="282">
        <f>SUM(BI1348:BT1348)</f>
        <v>0</v>
      </c>
      <c r="BW1348" s="139"/>
      <c r="BX1348" s="296"/>
      <c r="CA1348" s="259">
        <f>SUM(CA1293,CA1303,CA1313,CA1323,CA1333,CA1343)</f>
        <v>0</v>
      </c>
      <c r="CB1348" s="259">
        <f t="shared" ref="CB1348:CL1349" si="516">SUM(CB1293,CB1303,CB1313,CB1323,CB1333,CB1343)</f>
        <v>0</v>
      </c>
      <c r="CC1348" s="259">
        <f t="shared" si="516"/>
        <v>0</v>
      </c>
      <c r="CD1348" s="259">
        <f t="shared" si="516"/>
        <v>0</v>
      </c>
      <c r="CE1348" s="259">
        <f t="shared" si="516"/>
        <v>0</v>
      </c>
      <c r="CF1348" s="259">
        <f t="shared" si="516"/>
        <v>0</v>
      </c>
      <c r="CG1348" s="259">
        <f t="shared" si="516"/>
        <v>0</v>
      </c>
      <c r="CH1348" s="259">
        <f t="shared" si="516"/>
        <v>0</v>
      </c>
      <c r="CI1348" s="259">
        <f t="shared" si="516"/>
        <v>0</v>
      </c>
      <c r="CJ1348" s="259">
        <f t="shared" si="516"/>
        <v>0</v>
      </c>
      <c r="CK1348" s="259">
        <f t="shared" si="516"/>
        <v>0</v>
      </c>
      <c r="CL1348" s="259">
        <f t="shared" si="516"/>
        <v>0</v>
      </c>
      <c r="CM1348" s="282">
        <f>SUM(CA1348:CL1348)</f>
        <v>0</v>
      </c>
      <c r="CO1348" s="139"/>
      <c r="CP1348" s="296"/>
      <c r="CS1348" s="259">
        <f>SUM(CS1293,CS1303,CS1313,CS1323,CS1333,CS1343)</f>
        <v>0</v>
      </c>
      <c r="CT1348" s="259">
        <f t="shared" ref="CT1348:DD1349" si="517">SUM(CT1293,CT1303,CT1313,CT1323,CT1333,CT1343)</f>
        <v>0</v>
      </c>
      <c r="CU1348" s="259">
        <f t="shared" si="517"/>
        <v>0</v>
      </c>
      <c r="CV1348" s="259">
        <f t="shared" si="517"/>
        <v>0</v>
      </c>
      <c r="CW1348" s="259">
        <f t="shared" si="517"/>
        <v>0</v>
      </c>
      <c r="CX1348" s="259">
        <f t="shared" si="517"/>
        <v>0</v>
      </c>
      <c r="CY1348" s="259">
        <f t="shared" si="517"/>
        <v>0</v>
      </c>
      <c r="CZ1348" s="259">
        <f t="shared" si="517"/>
        <v>0</v>
      </c>
      <c r="DA1348" s="259">
        <f t="shared" si="517"/>
        <v>0</v>
      </c>
      <c r="DB1348" s="259">
        <f t="shared" si="517"/>
        <v>0</v>
      </c>
      <c r="DC1348" s="259">
        <f t="shared" si="517"/>
        <v>0</v>
      </c>
      <c r="DD1348" s="259">
        <f t="shared" si="517"/>
        <v>0</v>
      </c>
      <c r="DE1348" s="282">
        <f>SUM(CS1348:DD1348)</f>
        <v>0</v>
      </c>
    </row>
    <row r="1349" spans="1:110" s="167" customFormat="1" ht="13" hidden="1" outlineLevel="1" x14ac:dyDescent="0.3">
      <c r="A1349" s="65"/>
      <c r="B1349" s="271" t="s">
        <v>364</v>
      </c>
      <c r="C1349" s="296"/>
      <c r="D1349" s="65"/>
      <c r="E1349" s="65"/>
      <c r="F1349" s="259">
        <f>SUM(F1294,F1304,F1314,F1324,F1334,F1344)</f>
        <v>0</v>
      </c>
      <c r="G1349" s="259">
        <f t="shared" si="512"/>
        <v>0</v>
      </c>
      <c r="H1349" s="259">
        <f t="shared" si="512"/>
        <v>4166.666666666667</v>
      </c>
      <c r="I1349" s="259">
        <f t="shared" si="512"/>
        <v>4166.666666666667</v>
      </c>
      <c r="J1349" s="259">
        <f t="shared" si="512"/>
        <v>4166.666666666667</v>
      </c>
      <c r="K1349" s="259">
        <f t="shared" si="512"/>
        <v>4166.666666666667</v>
      </c>
      <c r="L1349" s="259">
        <f t="shared" si="512"/>
        <v>4166.666666666667</v>
      </c>
      <c r="M1349" s="259">
        <f t="shared" si="512"/>
        <v>4166.666666666667</v>
      </c>
      <c r="N1349" s="259">
        <f t="shared" si="512"/>
        <v>0</v>
      </c>
      <c r="O1349" s="259">
        <f t="shared" si="512"/>
        <v>0</v>
      </c>
      <c r="P1349" s="259">
        <f t="shared" si="512"/>
        <v>0</v>
      </c>
      <c r="Q1349" s="259">
        <f t="shared" si="512"/>
        <v>0</v>
      </c>
      <c r="R1349" s="178"/>
      <c r="S1349" s="282">
        <f>SUM(F1349:Q1349)</f>
        <v>25000.000000000004</v>
      </c>
      <c r="T1349" s="139"/>
      <c r="U1349" s="139"/>
      <c r="V1349" s="296"/>
      <c r="W1349" s="65"/>
      <c r="X1349" s="65"/>
      <c r="Y1349" s="259">
        <f>SUM(Y1294,Y1304,Y1314,Y1324,Y1334,Y1344)</f>
        <v>0</v>
      </c>
      <c r="Z1349" s="259">
        <f t="shared" si="513"/>
        <v>0</v>
      </c>
      <c r="AA1349" s="259">
        <f t="shared" si="513"/>
        <v>4166.666666666667</v>
      </c>
      <c r="AB1349" s="259">
        <f t="shared" si="513"/>
        <v>4166.666666666667</v>
      </c>
      <c r="AC1349" s="259">
        <f t="shared" si="513"/>
        <v>4166.666666666667</v>
      </c>
      <c r="AD1349" s="259">
        <f t="shared" si="513"/>
        <v>4166.666666666667</v>
      </c>
      <c r="AE1349" s="259">
        <f t="shared" si="513"/>
        <v>4166.666666666667</v>
      </c>
      <c r="AF1349" s="259">
        <f t="shared" si="513"/>
        <v>4166.666666666667</v>
      </c>
      <c r="AG1349" s="259">
        <f t="shared" si="513"/>
        <v>0</v>
      </c>
      <c r="AH1349" s="259">
        <f t="shared" si="513"/>
        <v>0</v>
      </c>
      <c r="AI1349" s="259">
        <f t="shared" si="513"/>
        <v>0</v>
      </c>
      <c r="AJ1349" s="259">
        <f t="shared" si="513"/>
        <v>0</v>
      </c>
      <c r="AK1349" s="282">
        <f>SUM(Y1349:AJ1349)</f>
        <v>25000.000000000004</v>
      </c>
      <c r="AM1349" s="139"/>
      <c r="AN1349" s="296"/>
      <c r="AO1349" s="65"/>
      <c r="AP1349" s="65"/>
      <c r="AQ1349" s="259">
        <f>SUM(AQ1294,AQ1304,AQ1314,AQ1324,AQ1334,AQ1344)</f>
        <v>0</v>
      </c>
      <c r="AR1349" s="259">
        <f t="shared" si="514"/>
        <v>0</v>
      </c>
      <c r="AS1349" s="259">
        <f t="shared" si="514"/>
        <v>0</v>
      </c>
      <c r="AT1349" s="259">
        <f t="shared" si="514"/>
        <v>4166.6666666666679</v>
      </c>
      <c r="AU1349" s="259">
        <f t="shared" si="514"/>
        <v>4166.6666666666679</v>
      </c>
      <c r="AV1349" s="259">
        <f t="shared" si="514"/>
        <v>4166.6666666666679</v>
      </c>
      <c r="AW1349" s="259">
        <f t="shared" si="514"/>
        <v>4166.6666666666679</v>
      </c>
      <c r="AX1349" s="259">
        <f t="shared" si="514"/>
        <v>4166.6666666666679</v>
      </c>
      <c r="AY1349" s="259">
        <f t="shared" si="514"/>
        <v>4166.6666666666679</v>
      </c>
      <c r="AZ1349" s="259">
        <f t="shared" si="514"/>
        <v>0</v>
      </c>
      <c r="BA1349" s="259">
        <f t="shared" si="514"/>
        <v>0</v>
      </c>
      <c r="BB1349" s="259">
        <f t="shared" si="514"/>
        <v>0</v>
      </c>
      <c r="BC1349" s="282">
        <f>SUM(AQ1349:BB1349)</f>
        <v>25000.000000000007</v>
      </c>
      <c r="BE1349" s="139"/>
      <c r="BF1349" s="296"/>
      <c r="BG1349" s="65"/>
      <c r="BH1349" s="65"/>
      <c r="BI1349" s="259">
        <f>SUM(BI1294,BI1304,BI1314,BI1324,BI1334,BI1344)</f>
        <v>0</v>
      </c>
      <c r="BJ1349" s="259">
        <f t="shared" si="515"/>
        <v>0</v>
      </c>
      <c r="BK1349" s="259">
        <f t="shared" si="515"/>
        <v>0</v>
      </c>
      <c r="BL1349" s="259">
        <f t="shared" si="515"/>
        <v>0</v>
      </c>
      <c r="BM1349" s="259">
        <f t="shared" si="515"/>
        <v>0</v>
      </c>
      <c r="BN1349" s="259">
        <f t="shared" si="515"/>
        <v>0</v>
      </c>
      <c r="BO1349" s="259">
        <f t="shared" si="515"/>
        <v>0</v>
      </c>
      <c r="BP1349" s="259">
        <f t="shared" si="515"/>
        <v>0</v>
      </c>
      <c r="BQ1349" s="259">
        <f t="shared" si="515"/>
        <v>0</v>
      </c>
      <c r="BR1349" s="259">
        <f t="shared" si="515"/>
        <v>0</v>
      </c>
      <c r="BS1349" s="259">
        <f t="shared" si="515"/>
        <v>0</v>
      </c>
      <c r="BT1349" s="259">
        <f t="shared" si="515"/>
        <v>0</v>
      </c>
      <c r="BU1349" s="282">
        <f>SUM(BI1349:BT1349)</f>
        <v>0</v>
      </c>
      <c r="BW1349" s="139"/>
      <c r="BX1349" s="296"/>
      <c r="BY1349" s="65"/>
      <c r="BZ1349" s="65"/>
      <c r="CA1349" s="259">
        <f>SUM(CA1294,CA1304,CA1314,CA1324,CA1334,CA1344)</f>
        <v>0</v>
      </c>
      <c r="CB1349" s="259">
        <f t="shared" si="516"/>
        <v>0</v>
      </c>
      <c r="CC1349" s="259">
        <f t="shared" si="516"/>
        <v>0</v>
      </c>
      <c r="CD1349" s="259">
        <f t="shared" si="516"/>
        <v>0</v>
      </c>
      <c r="CE1349" s="259">
        <f t="shared" si="516"/>
        <v>0</v>
      </c>
      <c r="CF1349" s="259">
        <f t="shared" si="516"/>
        <v>0</v>
      </c>
      <c r="CG1349" s="259">
        <f t="shared" si="516"/>
        <v>0</v>
      </c>
      <c r="CH1349" s="259">
        <f t="shared" si="516"/>
        <v>0</v>
      </c>
      <c r="CI1349" s="259">
        <f t="shared" si="516"/>
        <v>0</v>
      </c>
      <c r="CJ1349" s="259">
        <f t="shared" si="516"/>
        <v>0</v>
      </c>
      <c r="CK1349" s="259">
        <f t="shared" si="516"/>
        <v>0</v>
      </c>
      <c r="CL1349" s="259">
        <f t="shared" si="516"/>
        <v>0</v>
      </c>
      <c r="CM1349" s="282">
        <f>SUM(CA1349:CL1349)</f>
        <v>0</v>
      </c>
      <c r="CO1349" s="139"/>
      <c r="CP1349" s="296"/>
      <c r="CQ1349" s="65"/>
      <c r="CR1349" s="65"/>
      <c r="CS1349" s="259">
        <f>SUM(CS1294,CS1304,CS1314,CS1324,CS1334,CS1344)</f>
        <v>0</v>
      </c>
      <c r="CT1349" s="259">
        <f t="shared" si="517"/>
        <v>0</v>
      </c>
      <c r="CU1349" s="259">
        <f t="shared" si="517"/>
        <v>0</v>
      </c>
      <c r="CV1349" s="259">
        <f t="shared" si="517"/>
        <v>0</v>
      </c>
      <c r="CW1349" s="259">
        <f t="shared" si="517"/>
        <v>0</v>
      </c>
      <c r="CX1349" s="259">
        <f t="shared" si="517"/>
        <v>0</v>
      </c>
      <c r="CY1349" s="259">
        <f t="shared" si="517"/>
        <v>0</v>
      </c>
      <c r="CZ1349" s="259">
        <f t="shared" si="517"/>
        <v>0</v>
      </c>
      <c r="DA1349" s="259">
        <f t="shared" si="517"/>
        <v>0</v>
      </c>
      <c r="DB1349" s="259">
        <f t="shared" si="517"/>
        <v>0</v>
      </c>
      <c r="DC1349" s="259">
        <f t="shared" si="517"/>
        <v>0</v>
      </c>
      <c r="DD1349" s="259">
        <f t="shared" si="517"/>
        <v>0</v>
      </c>
      <c r="DE1349" s="282">
        <f>SUM(CS1349:DD1349)</f>
        <v>0</v>
      </c>
    </row>
    <row r="1350" spans="1:110" s="167" customFormat="1" ht="13" hidden="1" outlineLevel="1" x14ac:dyDescent="0.3">
      <c r="A1350" s="65"/>
      <c r="B1350" s="186"/>
      <c r="C1350" s="296"/>
      <c r="D1350" s="65"/>
      <c r="E1350" s="65"/>
      <c r="F1350" s="186"/>
      <c r="G1350" s="186"/>
      <c r="H1350" s="307"/>
      <c r="I1350" s="307"/>
      <c r="J1350" s="307"/>
      <c r="K1350" s="307"/>
      <c r="L1350" s="307"/>
      <c r="M1350" s="307"/>
      <c r="N1350" s="307"/>
      <c r="O1350" s="307"/>
      <c r="P1350" s="307"/>
      <c r="Q1350" s="307"/>
      <c r="R1350" s="178"/>
      <c r="S1350" s="308"/>
      <c r="T1350" s="139"/>
      <c r="U1350" s="139"/>
      <c r="V1350" s="296"/>
      <c r="W1350" s="65"/>
      <c r="X1350" s="65"/>
      <c r="Y1350" s="186"/>
      <c r="Z1350" s="186"/>
      <c r="AA1350" s="307"/>
      <c r="AB1350" s="307"/>
      <c r="AC1350" s="307"/>
      <c r="AD1350" s="307"/>
      <c r="AE1350" s="307"/>
      <c r="AF1350" s="307"/>
      <c r="AG1350" s="307"/>
      <c r="AH1350" s="307"/>
      <c r="AI1350" s="307"/>
      <c r="AJ1350" s="307"/>
      <c r="AK1350" s="308"/>
      <c r="AM1350" s="139"/>
      <c r="AN1350" s="296"/>
      <c r="AO1350" s="65"/>
      <c r="AP1350" s="65"/>
      <c r="AQ1350" s="186"/>
      <c r="AR1350" s="186"/>
      <c r="AS1350" s="307"/>
      <c r="AT1350" s="307"/>
      <c r="AU1350" s="307"/>
      <c r="AV1350" s="307"/>
      <c r="AW1350" s="307"/>
      <c r="AX1350" s="307"/>
      <c r="AY1350" s="307"/>
      <c r="AZ1350" s="307"/>
      <c r="BA1350" s="307"/>
      <c r="BB1350" s="307"/>
      <c r="BC1350" s="308"/>
      <c r="BE1350" s="139"/>
      <c r="BF1350" s="296"/>
      <c r="BG1350" s="65"/>
      <c r="BH1350" s="65"/>
      <c r="BI1350" s="186"/>
      <c r="BJ1350" s="186"/>
      <c r="BK1350" s="307"/>
      <c r="BL1350" s="307"/>
      <c r="BM1350" s="307"/>
      <c r="BN1350" s="307"/>
      <c r="BO1350" s="307"/>
      <c r="BP1350" s="307"/>
      <c r="BQ1350" s="307"/>
      <c r="BR1350" s="307"/>
      <c r="BS1350" s="307"/>
      <c r="BT1350" s="307"/>
      <c r="BU1350" s="308"/>
      <c r="BW1350" s="139"/>
      <c r="BX1350" s="296"/>
      <c r="BY1350" s="65"/>
      <c r="BZ1350" s="65"/>
      <c r="CA1350" s="186"/>
      <c r="CB1350" s="186"/>
      <c r="CC1350" s="307"/>
      <c r="CD1350" s="307"/>
      <c r="CE1350" s="307"/>
      <c r="CF1350" s="307"/>
      <c r="CG1350" s="307"/>
      <c r="CH1350" s="307"/>
      <c r="CI1350" s="307"/>
      <c r="CJ1350" s="307"/>
      <c r="CK1350" s="307"/>
      <c r="CL1350" s="307"/>
      <c r="CM1350" s="308"/>
      <c r="CO1350" s="139"/>
      <c r="CP1350" s="296"/>
      <c r="CQ1350" s="65"/>
      <c r="CR1350" s="65"/>
      <c r="CS1350" s="186"/>
      <c r="CT1350" s="186"/>
      <c r="CU1350" s="307"/>
      <c r="CV1350" s="307"/>
      <c r="CW1350" s="307"/>
      <c r="CX1350" s="307"/>
      <c r="CY1350" s="307"/>
      <c r="CZ1350" s="307"/>
      <c r="DA1350" s="307"/>
      <c r="DB1350" s="307"/>
      <c r="DC1350" s="307"/>
      <c r="DD1350" s="307"/>
      <c r="DE1350" s="308"/>
    </row>
    <row r="1351" spans="1:110" s="167" customFormat="1" ht="13" hidden="1" outlineLevel="1" x14ac:dyDescent="0.3">
      <c r="A1351" s="65"/>
      <c r="B1351" s="271" t="s">
        <v>365</v>
      </c>
      <c r="C1351" s="296"/>
      <c r="D1351" s="65"/>
      <c r="E1351" s="65"/>
      <c r="F1351" s="238">
        <f t="shared" ref="F1351:Q1351" si="518">SUM(F1343,F1333,F1323,F1313,F1303,F1293)</f>
        <v>0</v>
      </c>
      <c r="G1351" s="238">
        <f t="shared" si="518"/>
        <v>0</v>
      </c>
      <c r="H1351" s="238">
        <f t="shared" si="518"/>
        <v>0</v>
      </c>
      <c r="I1351" s="238">
        <f t="shared" si="518"/>
        <v>0</v>
      </c>
      <c r="J1351" s="238">
        <f t="shared" si="518"/>
        <v>0</v>
      </c>
      <c r="K1351" s="238">
        <f t="shared" si="518"/>
        <v>0</v>
      </c>
      <c r="L1351" s="238">
        <f t="shared" si="518"/>
        <v>0</v>
      </c>
      <c r="M1351" s="238">
        <f t="shared" si="518"/>
        <v>0</v>
      </c>
      <c r="N1351" s="238">
        <f t="shared" si="518"/>
        <v>0</v>
      </c>
      <c r="O1351" s="238">
        <f t="shared" si="518"/>
        <v>0</v>
      </c>
      <c r="P1351" s="238">
        <f t="shared" si="518"/>
        <v>0</v>
      </c>
      <c r="Q1351" s="268">
        <f t="shared" si="518"/>
        <v>0</v>
      </c>
      <c r="R1351" s="178"/>
      <c r="S1351" s="308">
        <f>SUM(F1351:Q1351)</f>
        <v>0</v>
      </c>
      <c r="T1351" s="139"/>
      <c r="U1351" s="139"/>
      <c r="V1351" s="296"/>
      <c r="W1351" s="65"/>
      <c r="X1351" s="65"/>
      <c r="Y1351" s="238">
        <f t="shared" ref="Y1351:AJ1351" si="519">SUM(Y1343,Y1333,Y1323,Y1313,Y1303,Y1293)</f>
        <v>0</v>
      </c>
      <c r="Z1351" s="238">
        <f t="shared" si="519"/>
        <v>0</v>
      </c>
      <c r="AA1351" s="238">
        <f t="shared" si="519"/>
        <v>0</v>
      </c>
      <c r="AB1351" s="238">
        <f t="shared" si="519"/>
        <v>0</v>
      </c>
      <c r="AC1351" s="238">
        <f t="shared" si="519"/>
        <v>0</v>
      </c>
      <c r="AD1351" s="238">
        <f t="shared" si="519"/>
        <v>0</v>
      </c>
      <c r="AE1351" s="238">
        <f t="shared" si="519"/>
        <v>0</v>
      </c>
      <c r="AF1351" s="238">
        <f t="shared" si="519"/>
        <v>0</v>
      </c>
      <c r="AG1351" s="238">
        <f t="shared" si="519"/>
        <v>0</v>
      </c>
      <c r="AH1351" s="238">
        <f t="shared" si="519"/>
        <v>0</v>
      </c>
      <c r="AI1351" s="238">
        <f t="shared" si="519"/>
        <v>0</v>
      </c>
      <c r="AJ1351" s="268">
        <f t="shared" si="519"/>
        <v>0</v>
      </c>
      <c r="AK1351" s="308">
        <f>SUM(Y1351:AJ1351)</f>
        <v>0</v>
      </c>
      <c r="AM1351" s="139"/>
      <c r="AN1351" s="296"/>
      <c r="AO1351" s="65"/>
      <c r="AP1351" s="65"/>
      <c r="AQ1351" s="238">
        <f t="shared" ref="AQ1351:BB1351" si="520">SUM(AQ1343,AQ1333,AQ1323,AQ1313,AQ1303,AQ1293)</f>
        <v>0</v>
      </c>
      <c r="AR1351" s="238">
        <f t="shared" si="520"/>
        <v>0</v>
      </c>
      <c r="AS1351" s="238">
        <f t="shared" si="520"/>
        <v>0</v>
      </c>
      <c r="AT1351" s="238">
        <f t="shared" si="520"/>
        <v>0</v>
      </c>
      <c r="AU1351" s="238">
        <f t="shared" si="520"/>
        <v>0</v>
      </c>
      <c r="AV1351" s="238">
        <f t="shared" si="520"/>
        <v>0</v>
      </c>
      <c r="AW1351" s="238">
        <f t="shared" si="520"/>
        <v>0</v>
      </c>
      <c r="AX1351" s="238">
        <f t="shared" si="520"/>
        <v>0</v>
      </c>
      <c r="AY1351" s="238">
        <f t="shared" si="520"/>
        <v>0</v>
      </c>
      <c r="AZ1351" s="238">
        <f t="shared" si="520"/>
        <v>0</v>
      </c>
      <c r="BA1351" s="238">
        <f t="shared" si="520"/>
        <v>0</v>
      </c>
      <c r="BB1351" s="268">
        <f t="shared" si="520"/>
        <v>0</v>
      </c>
      <c r="BC1351" s="308">
        <f>SUM(AQ1351:BB1351)</f>
        <v>0</v>
      </c>
      <c r="BE1351" s="139"/>
      <c r="BF1351" s="296"/>
      <c r="BG1351" s="65"/>
      <c r="BH1351" s="65"/>
      <c r="BI1351" s="238">
        <f t="shared" ref="BI1351:BT1351" si="521">SUM(BI1343,BI1333,BI1323,BI1313,BI1303,BI1293)</f>
        <v>0</v>
      </c>
      <c r="BJ1351" s="238">
        <f t="shared" si="521"/>
        <v>0</v>
      </c>
      <c r="BK1351" s="238">
        <f t="shared" si="521"/>
        <v>0</v>
      </c>
      <c r="BL1351" s="238">
        <f t="shared" si="521"/>
        <v>0</v>
      </c>
      <c r="BM1351" s="238">
        <f t="shared" si="521"/>
        <v>0</v>
      </c>
      <c r="BN1351" s="238">
        <f t="shared" si="521"/>
        <v>0</v>
      </c>
      <c r="BO1351" s="238">
        <f t="shared" si="521"/>
        <v>0</v>
      </c>
      <c r="BP1351" s="238">
        <f t="shared" si="521"/>
        <v>0</v>
      </c>
      <c r="BQ1351" s="238">
        <f t="shared" si="521"/>
        <v>0</v>
      </c>
      <c r="BR1351" s="238">
        <f t="shared" si="521"/>
        <v>0</v>
      </c>
      <c r="BS1351" s="238">
        <f t="shared" si="521"/>
        <v>0</v>
      </c>
      <c r="BT1351" s="268">
        <f t="shared" si="521"/>
        <v>0</v>
      </c>
      <c r="BU1351" s="308">
        <f>SUM(BI1351:BT1351)</f>
        <v>0</v>
      </c>
      <c r="BW1351" s="139"/>
      <c r="BX1351" s="296"/>
      <c r="BY1351" s="65"/>
      <c r="BZ1351" s="65"/>
      <c r="CA1351" s="238">
        <f t="shared" ref="CA1351:CL1351" si="522">SUM(CA1343,CA1333,CA1323,CA1313,CA1303,CA1293)</f>
        <v>0</v>
      </c>
      <c r="CB1351" s="238">
        <f t="shared" si="522"/>
        <v>0</v>
      </c>
      <c r="CC1351" s="238">
        <f t="shared" si="522"/>
        <v>0</v>
      </c>
      <c r="CD1351" s="238">
        <f t="shared" si="522"/>
        <v>0</v>
      </c>
      <c r="CE1351" s="238">
        <f t="shared" si="522"/>
        <v>0</v>
      </c>
      <c r="CF1351" s="238">
        <f t="shared" si="522"/>
        <v>0</v>
      </c>
      <c r="CG1351" s="238">
        <f t="shared" si="522"/>
        <v>0</v>
      </c>
      <c r="CH1351" s="238">
        <f t="shared" si="522"/>
        <v>0</v>
      </c>
      <c r="CI1351" s="238">
        <f t="shared" si="522"/>
        <v>0</v>
      </c>
      <c r="CJ1351" s="238">
        <f t="shared" si="522"/>
        <v>0</v>
      </c>
      <c r="CK1351" s="238">
        <f t="shared" si="522"/>
        <v>0</v>
      </c>
      <c r="CL1351" s="268">
        <f t="shared" si="522"/>
        <v>0</v>
      </c>
      <c r="CM1351" s="308">
        <f>SUM(CA1351:CL1351)</f>
        <v>0</v>
      </c>
      <c r="CO1351" s="139"/>
      <c r="CP1351" s="296"/>
      <c r="CQ1351" s="65"/>
      <c r="CR1351" s="65"/>
      <c r="CS1351" s="238">
        <f t="shared" ref="CS1351:DD1351" si="523">SUM(CS1343,CS1333,CS1323,CS1313,CS1303,CS1293)</f>
        <v>0</v>
      </c>
      <c r="CT1351" s="238">
        <f t="shared" si="523"/>
        <v>0</v>
      </c>
      <c r="CU1351" s="238">
        <f t="shared" si="523"/>
        <v>0</v>
      </c>
      <c r="CV1351" s="238">
        <f t="shared" si="523"/>
        <v>0</v>
      </c>
      <c r="CW1351" s="238">
        <f t="shared" si="523"/>
        <v>0</v>
      </c>
      <c r="CX1351" s="238">
        <f t="shared" si="523"/>
        <v>0</v>
      </c>
      <c r="CY1351" s="238">
        <f t="shared" si="523"/>
        <v>0</v>
      </c>
      <c r="CZ1351" s="238">
        <f t="shared" si="523"/>
        <v>0</v>
      </c>
      <c r="DA1351" s="238">
        <f t="shared" si="523"/>
        <v>0</v>
      </c>
      <c r="DB1351" s="238">
        <f t="shared" si="523"/>
        <v>0</v>
      </c>
      <c r="DC1351" s="238">
        <f t="shared" si="523"/>
        <v>0</v>
      </c>
      <c r="DD1351" s="268">
        <f t="shared" si="523"/>
        <v>0</v>
      </c>
      <c r="DE1351" s="308">
        <f>SUM(CS1351:DD1351)</f>
        <v>0</v>
      </c>
    </row>
    <row r="1352" spans="1:110" s="167" customFormat="1" ht="13" hidden="1" outlineLevel="1" x14ac:dyDescent="0.3">
      <c r="A1352" s="65"/>
      <c r="B1352" s="271" t="s">
        <v>366</v>
      </c>
      <c r="C1352" s="296"/>
      <c r="D1352" s="65"/>
      <c r="E1352" s="65"/>
      <c r="F1352" s="186"/>
      <c r="G1352" s="186"/>
      <c r="H1352" s="186"/>
      <c r="I1352" s="186"/>
      <c r="J1352" s="186"/>
      <c r="K1352" s="186"/>
      <c r="L1352" s="186"/>
      <c r="M1352" s="186"/>
      <c r="N1352" s="186"/>
      <c r="O1352" s="186"/>
      <c r="P1352" s="186"/>
      <c r="Q1352" s="186"/>
      <c r="R1352" s="186"/>
      <c r="S1352" s="186"/>
      <c r="T1352" s="139"/>
      <c r="U1352" s="139"/>
      <c r="V1352" s="296"/>
      <c r="W1352" s="65"/>
      <c r="X1352" s="65"/>
      <c r="Y1352" s="186"/>
      <c r="Z1352" s="186"/>
      <c r="AA1352" s="186"/>
      <c r="AB1352" s="186"/>
      <c r="AC1352" s="186"/>
      <c r="AD1352" s="186"/>
      <c r="AE1352" s="186"/>
      <c r="AF1352" s="186"/>
      <c r="AG1352" s="186"/>
      <c r="AH1352" s="186"/>
      <c r="AI1352" s="186"/>
      <c r="AJ1352" s="186"/>
      <c r="AK1352" s="186"/>
      <c r="AL1352" s="186"/>
      <c r="AM1352" s="139"/>
      <c r="AN1352" s="296"/>
      <c r="AO1352" s="65"/>
      <c r="AP1352" s="65"/>
      <c r="AQ1352" s="186"/>
      <c r="AR1352" s="186"/>
      <c r="AS1352" s="186"/>
      <c r="AT1352" s="186"/>
      <c r="AU1352" s="186"/>
      <c r="AV1352" s="186"/>
      <c r="AW1352" s="186"/>
      <c r="AX1352" s="186"/>
      <c r="AY1352" s="186"/>
      <c r="AZ1352" s="186"/>
      <c r="BA1352" s="186"/>
      <c r="BB1352" s="186"/>
      <c r="BC1352" s="186"/>
      <c r="BD1352" s="186"/>
      <c r="BE1352" s="139"/>
      <c r="BF1352" s="296"/>
      <c r="BG1352" s="65"/>
      <c r="BH1352" s="65"/>
      <c r="BI1352" s="186"/>
      <c r="BJ1352" s="186"/>
      <c r="BK1352" s="186"/>
      <c r="BL1352" s="186"/>
      <c r="BM1352" s="186"/>
      <c r="BN1352" s="186"/>
      <c r="BO1352" s="186"/>
      <c r="BP1352" s="186"/>
      <c r="BQ1352" s="186"/>
      <c r="BR1352" s="186"/>
      <c r="BS1352" s="186"/>
      <c r="BT1352" s="186"/>
      <c r="BU1352" s="186"/>
      <c r="BV1352" s="186"/>
      <c r="BW1352" s="139"/>
      <c r="BX1352" s="296"/>
      <c r="BY1352" s="65"/>
      <c r="BZ1352" s="65"/>
      <c r="CA1352" s="186"/>
      <c r="CB1352" s="186"/>
      <c r="CC1352" s="186"/>
      <c r="CD1352" s="186"/>
      <c r="CE1352" s="186"/>
      <c r="CF1352" s="186"/>
      <c r="CG1352" s="186"/>
      <c r="CH1352" s="186"/>
      <c r="CI1352" s="186"/>
      <c r="CJ1352" s="186"/>
      <c r="CK1352" s="186"/>
      <c r="CL1352" s="186"/>
      <c r="CM1352" s="186"/>
      <c r="CN1352" s="186"/>
      <c r="CO1352" s="139"/>
      <c r="CP1352" s="296"/>
      <c r="CQ1352" s="65"/>
      <c r="CR1352" s="65"/>
      <c r="CS1352" s="186"/>
      <c r="CT1352" s="186"/>
      <c r="CU1352" s="186"/>
      <c r="CV1352" s="186"/>
      <c r="CW1352" s="186"/>
      <c r="CX1352" s="186"/>
      <c r="CY1352" s="186"/>
      <c r="CZ1352" s="186"/>
      <c r="DA1352" s="186"/>
      <c r="DB1352" s="186"/>
      <c r="DC1352" s="186"/>
      <c r="DD1352" s="186"/>
      <c r="DE1352" s="186"/>
      <c r="DF1352" s="186"/>
    </row>
    <row r="1353" spans="1:110" s="167" customFormat="1" hidden="1" outlineLevel="1" x14ac:dyDescent="0.25">
      <c r="A1353" s="65"/>
      <c r="B1353" s="65"/>
      <c r="C1353" s="296"/>
      <c r="D1353" s="65"/>
      <c r="E1353" s="65"/>
      <c r="F1353" s="65"/>
      <c r="G1353" s="65"/>
      <c r="H1353" s="65"/>
      <c r="I1353" s="65"/>
      <c r="J1353" s="65"/>
      <c r="K1353" s="65"/>
      <c r="L1353" s="65"/>
      <c r="M1353" s="65"/>
      <c r="N1353" s="65"/>
      <c r="O1353" s="65"/>
      <c r="P1353" s="65"/>
      <c r="Q1353" s="65"/>
      <c r="R1353" s="65"/>
      <c r="S1353" s="65"/>
      <c r="T1353" s="139"/>
      <c r="U1353" s="139"/>
      <c r="V1353" s="296"/>
      <c r="W1353" s="65"/>
      <c r="X1353" s="65"/>
      <c r="Y1353" s="65"/>
      <c r="Z1353" s="65"/>
      <c r="AA1353" s="65"/>
      <c r="AB1353" s="65"/>
      <c r="AC1353" s="65"/>
      <c r="AD1353" s="65"/>
      <c r="AE1353" s="65"/>
      <c r="AF1353" s="65"/>
      <c r="AG1353" s="65"/>
      <c r="AH1353" s="65"/>
      <c r="AI1353" s="65"/>
      <c r="AJ1353" s="65"/>
      <c r="AK1353" s="65"/>
      <c r="AL1353" s="65"/>
      <c r="AM1353" s="139"/>
      <c r="AN1353" s="296"/>
      <c r="AO1353" s="65"/>
      <c r="AP1353" s="65"/>
      <c r="AQ1353" s="65"/>
      <c r="AR1353" s="65"/>
      <c r="AS1353" s="65"/>
      <c r="AT1353" s="65"/>
      <c r="AU1353" s="65"/>
      <c r="AV1353" s="65"/>
      <c r="AW1353" s="65"/>
      <c r="AX1353" s="65"/>
      <c r="AY1353" s="65"/>
      <c r="AZ1353" s="65"/>
      <c r="BA1353" s="65"/>
      <c r="BB1353" s="65"/>
      <c r="BC1353" s="65"/>
      <c r="BD1353" s="65"/>
      <c r="BE1353" s="139"/>
      <c r="BF1353" s="296"/>
      <c r="BG1353" s="65"/>
      <c r="BH1353" s="65"/>
      <c r="BI1353" s="65"/>
      <c r="BJ1353" s="65"/>
      <c r="BK1353" s="65"/>
      <c r="BL1353" s="65"/>
      <c r="BM1353" s="65"/>
      <c r="BN1353" s="65"/>
      <c r="BO1353" s="65"/>
      <c r="BP1353" s="65"/>
      <c r="BQ1353" s="65"/>
      <c r="BR1353" s="65"/>
      <c r="BS1353" s="65"/>
      <c r="BT1353" s="65"/>
      <c r="BU1353" s="65"/>
      <c r="BV1353" s="65"/>
      <c r="BW1353" s="139"/>
      <c r="BX1353" s="296"/>
      <c r="BY1353" s="65"/>
      <c r="BZ1353" s="65"/>
      <c r="CA1353" s="65"/>
      <c r="CB1353" s="65"/>
      <c r="CC1353" s="65"/>
      <c r="CD1353" s="65"/>
      <c r="CE1353" s="65"/>
      <c r="CF1353" s="65"/>
      <c r="CG1353" s="65"/>
      <c r="CH1353" s="65"/>
      <c r="CI1353" s="65"/>
      <c r="CJ1353" s="65"/>
      <c r="CK1353" s="65"/>
      <c r="CL1353" s="65"/>
      <c r="CM1353" s="65"/>
      <c r="CN1353" s="65"/>
      <c r="CO1353" s="139"/>
      <c r="CP1353" s="296"/>
      <c r="CQ1353" s="65"/>
      <c r="CR1353" s="65"/>
      <c r="CS1353" s="65"/>
      <c r="CT1353" s="65"/>
      <c r="CU1353" s="65"/>
      <c r="CV1353" s="65"/>
      <c r="CW1353" s="65"/>
      <c r="CX1353" s="65"/>
      <c r="CY1353" s="65"/>
      <c r="CZ1353" s="65"/>
      <c r="DA1353" s="65"/>
      <c r="DB1353" s="65"/>
      <c r="DC1353" s="65"/>
      <c r="DD1353" s="65"/>
      <c r="DE1353" s="65"/>
      <c r="DF1353" s="65"/>
    </row>
    <row r="1354" spans="1:110" s="167" customFormat="1" hidden="1" outlineLevel="1" x14ac:dyDescent="0.25">
      <c r="A1354" s="205" t="s">
        <v>373</v>
      </c>
      <c r="B1354" s="168"/>
      <c r="C1354" s="295"/>
      <c r="D1354" s="168"/>
      <c r="E1354" s="168"/>
      <c r="F1354" s="168"/>
      <c r="G1354" s="168"/>
      <c r="H1354" s="168"/>
      <c r="I1354" s="168"/>
      <c r="J1354" s="168"/>
      <c r="K1354" s="168"/>
      <c r="L1354" s="168"/>
      <c r="M1354" s="168"/>
      <c r="N1354" s="168"/>
      <c r="O1354" s="168"/>
      <c r="P1354" s="168"/>
      <c r="Q1354" s="168"/>
      <c r="R1354" s="168"/>
      <c r="S1354" s="168"/>
      <c r="T1354" s="168"/>
      <c r="U1354" s="168"/>
      <c r="V1354" s="295"/>
      <c r="W1354" s="168"/>
      <c r="X1354" s="168"/>
      <c r="Y1354" s="168"/>
      <c r="Z1354" s="168"/>
      <c r="AA1354" s="168"/>
      <c r="AB1354" s="168"/>
      <c r="AC1354" s="168"/>
      <c r="AD1354" s="168"/>
      <c r="AE1354" s="168"/>
      <c r="AF1354" s="168"/>
      <c r="AG1354" s="168"/>
      <c r="AH1354" s="168"/>
      <c r="AI1354" s="168"/>
      <c r="AJ1354" s="168"/>
      <c r="AK1354" s="168"/>
      <c r="AL1354" s="168"/>
      <c r="AM1354" s="168"/>
      <c r="AN1354" s="295"/>
      <c r="AO1354" s="168"/>
      <c r="AP1354" s="168"/>
      <c r="AQ1354" s="168"/>
      <c r="AR1354" s="168"/>
      <c r="AS1354" s="168"/>
      <c r="AT1354" s="168"/>
      <c r="AU1354" s="168"/>
      <c r="AV1354" s="168"/>
      <c r="AW1354" s="168"/>
      <c r="AX1354" s="168"/>
      <c r="AY1354" s="168"/>
      <c r="AZ1354" s="168"/>
      <c r="BA1354" s="168"/>
      <c r="BB1354" s="168"/>
      <c r="BC1354" s="168"/>
      <c r="BD1354" s="168"/>
      <c r="BE1354" s="168"/>
      <c r="BF1354" s="295"/>
      <c r="BG1354" s="168"/>
      <c r="BH1354" s="168"/>
      <c r="BI1354" s="168"/>
      <c r="BJ1354" s="168"/>
      <c r="BK1354" s="168"/>
      <c r="BL1354" s="168"/>
      <c r="BM1354" s="168"/>
      <c r="BN1354" s="168"/>
      <c r="BO1354" s="168"/>
      <c r="BP1354" s="168"/>
      <c r="BQ1354" s="168"/>
      <c r="BR1354" s="168"/>
      <c r="BS1354" s="168"/>
      <c r="BT1354" s="168"/>
      <c r="BU1354" s="168"/>
      <c r="BV1354" s="168"/>
      <c r="BW1354" s="168"/>
      <c r="BX1354" s="295"/>
      <c r="BY1354" s="168"/>
      <c r="BZ1354" s="168"/>
      <c r="CA1354" s="168"/>
      <c r="CB1354" s="168"/>
      <c r="CC1354" s="168"/>
      <c r="CD1354" s="168"/>
      <c r="CE1354" s="168"/>
      <c r="CF1354" s="168"/>
      <c r="CG1354" s="168"/>
      <c r="CH1354" s="168"/>
      <c r="CI1354" s="168"/>
      <c r="CJ1354" s="168"/>
      <c r="CK1354" s="168"/>
      <c r="CL1354" s="168"/>
      <c r="CM1354" s="168"/>
      <c r="CN1354" s="168"/>
      <c r="CO1354" s="168"/>
      <c r="CP1354" s="295"/>
      <c r="CQ1354" s="168"/>
      <c r="CR1354" s="168"/>
      <c r="CS1354" s="168"/>
      <c r="CT1354" s="168"/>
      <c r="CU1354" s="168"/>
      <c r="CV1354" s="168"/>
      <c r="CW1354" s="168"/>
      <c r="CX1354" s="168"/>
      <c r="CY1354" s="168"/>
      <c r="CZ1354" s="168"/>
      <c r="DA1354" s="168"/>
      <c r="DB1354" s="168"/>
      <c r="DC1354" s="168"/>
      <c r="DD1354" s="168"/>
      <c r="DE1354" s="168"/>
      <c r="DF1354" s="168"/>
    </row>
    <row r="1355" spans="1:110" s="167" customFormat="1" hidden="1" outlineLevel="1" x14ac:dyDescent="0.25">
      <c r="A1355" s="65"/>
      <c r="B1355" s="65"/>
      <c r="C1355" s="296"/>
      <c r="D1355" s="65"/>
      <c r="E1355" s="65"/>
      <c r="F1355" s="65"/>
      <c r="G1355" s="65"/>
      <c r="H1355" s="65"/>
      <c r="I1355" s="65"/>
      <c r="J1355" s="65"/>
      <c r="K1355" s="65"/>
      <c r="L1355" s="65"/>
      <c r="M1355" s="65"/>
      <c r="N1355" s="65"/>
      <c r="O1355" s="65"/>
      <c r="P1355" s="65"/>
      <c r="Q1355" s="65"/>
      <c r="R1355" s="65"/>
      <c r="S1355" s="65"/>
      <c r="T1355" s="139"/>
      <c r="U1355" s="139"/>
      <c r="V1355" s="296"/>
      <c r="W1355" s="65"/>
      <c r="X1355" s="65"/>
      <c r="Y1355" s="65"/>
      <c r="Z1355" s="65"/>
      <c r="AA1355" s="65"/>
      <c r="AB1355" s="65"/>
      <c r="AC1355" s="65"/>
      <c r="AD1355" s="65"/>
      <c r="AE1355" s="65"/>
      <c r="AF1355" s="65"/>
      <c r="AG1355" s="65"/>
      <c r="AH1355" s="65"/>
      <c r="AI1355" s="65"/>
      <c r="AJ1355" s="65"/>
      <c r="AK1355" s="65"/>
      <c r="AL1355" s="65"/>
      <c r="AM1355" s="139"/>
      <c r="AN1355" s="296"/>
      <c r="AO1355" s="65"/>
      <c r="AP1355" s="65"/>
      <c r="AQ1355" s="65"/>
      <c r="AR1355" s="65"/>
      <c r="AS1355" s="65"/>
      <c r="AT1355" s="65"/>
      <c r="AU1355" s="65"/>
      <c r="AV1355" s="65"/>
      <c r="AW1355" s="65"/>
      <c r="AX1355" s="65"/>
      <c r="AY1355" s="65"/>
      <c r="AZ1355" s="65"/>
      <c r="BA1355" s="65"/>
      <c r="BB1355" s="65"/>
      <c r="BC1355" s="65"/>
      <c r="BD1355" s="65"/>
      <c r="BE1355" s="139"/>
      <c r="BF1355" s="296"/>
      <c r="BG1355" s="65"/>
      <c r="BH1355" s="65"/>
      <c r="BI1355" s="65"/>
      <c r="BJ1355" s="65"/>
      <c r="BK1355" s="65"/>
      <c r="BL1355" s="65"/>
      <c r="BM1355" s="65"/>
      <c r="BN1355" s="65"/>
      <c r="BO1355" s="65"/>
      <c r="BP1355" s="65"/>
      <c r="BQ1355" s="65"/>
      <c r="BR1355" s="65"/>
      <c r="BS1355" s="65"/>
      <c r="BT1355" s="65"/>
      <c r="BU1355" s="65"/>
      <c r="BV1355" s="65"/>
      <c r="BW1355" s="139"/>
      <c r="BX1355" s="296"/>
      <c r="BY1355" s="65"/>
      <c r="BZ1355" s="65"/>
      <c r="CA1355" s="65"/>
      <c r="CB1355" s="65"/>
      <c r="CC1355" s="65"/>
      <c r="CD1355" s="65"/>
      <c r="CE1355" s="65"/>
      <c r="CF1355" s="65"/>
      <c r="CG1355" s="65"/>
      <c r="CH1355" s="65"/>
      <c r="CI1355" s="65"/>
      <c r="CJ1355" s="65"/>
      <c r="CK1355" s="65"/>
      <c r="CL1355" s="65"/>
      <c r="CM1355" s="65"/>
      <c r="CN1355" s="65"/>
      <c r="CO1355" s="139"/>
      <c r="CP1355" s="296"/>
      <c r="CQ1355" s="65"/>
      <c r="CR1355" s="65"/>
      <c r="CS1355" s="65"/>
      <c r="CT1355" s="65"/>
      <c r="CU1355" s="65"/>
      <c r="CV1355" s="65"/>
      <c r="CW1355" s="65"/>
      <c r="CX1355" s="65"/>
      <c r="CY1355" s="65"/>
      <c r="CZ1355" s="65"/>
      <c r="DA1355" s="65"/>
      <c r="DB1355" s="65"/>
      <c r="DC1355" s="65"/>
      <c r="DD1355" s="65"/>
      <c r="DE1355" s="65"/>
      <c r="DF1355" s="65"/>
    </row>
    <row r="1356" spans="1:110" s="167" customFormat="1" ht="13" hidden="1" outlineLevel="1" x14ac:dyDescent="0.3">
      <c r="A1356" s="65"/>
      <c r="B1356" s="271" t="s">
        <v>303</v>
      </c>
      <c r="C1356" s="296"/>
      <c r="D1356" s="65"/>
      <c r="E1356" s="65"/>
      <c r="F1356" s="65"/>
      <c r="G1356" s="65"/>
      <c r="H1356" s="65"/>
      <c r="I1356" s="65"/>
      <c r="J1356" s="65"/>
      <c r="K1356" s="65"/>
      <c r="L1356" s="65"/>
      <c r="M1356" s="65"/>
      <c r="N1356" s="65"/>
      <c r="O1356" s="65"/>
      <c r="P1356" s="65"/>
      <c r="Q1356" s="65"/>
      <c r="R1356" s="65"/>
      <c r="S1356" s="65"/>
      <c r="T1356" s="139"/>
      <c r="U1356" s="139"/>
      <c r="V1356" s="296"/>
      <c r="W1356" s="65"/>
      <c r="X1356" s="65"/>
      <c r="Y1356" s="65"/>
      <c r="Z1356" s="65"/>
      <c r="AA1356" s="65"/>
      <c r="AB1356" s="65"/>
      <c r="AC1356" s="65"/>
      <c r="AD1356" s="65"/>
      <c r="AE1356" s="65"/>
      <c r="AF1356" s="65"/>
      <c r="AG1356" s="65"/>
      <c r="AH1356" s="65"/>
      <c r="AI1356" s="65"/>
      <c r="AJ1356" s="65"/>
      <c r="AK1356" s="65"/>
      <c r="AL1356" s="65"/>
      <c r="AM1356" s="139"/>
      <c r="AN1356" s="296"/>
      <c r="AO1356" s="65"/>
      <c r="AP1356" s="65"/>
      <c r="AQ1356" s="65"/>
      <c r="AR1356" s="65"/>
      <c r="AS1356" s="65"/>
      <c r="AT1356" s="65"/>
      <c r="AU1356" s="65"/>
      <c r="AV1356" s="65"/>
      <c r="AW1356" s="65"/>
      <c r="AX1356" s="65"/>
      <c r="AY1356" s="65"/>
      <c r="AZ1356" s="65"/>
      <c r="BA1356" s="65"/>
      <c r="BB1356" s="65"/>
      <c r="BC1356" s="65"/>
      <c r="BD1356" s="65"/>
      <c r="BE1356" s="139"/>
      <c r="BF1356" s="296"/>
      <c r="BG1356" s="65"/>
      <c r="BH1356" s="65"/>
      <c r="BI1356" s="65"/>
      <c r="BJ1356" s="65"/>
      <c r="BK1356" s="65"/>
      <c r="BL1356" s="65"/>
      <c r="BM1356" s="65"/>
      <c r="BN1356" s="65"/>
      <c r="BO1356" s="65"/>
      <c r="BP1356" s="65"/>
      <c r="BQ1356" s="65"/>
      <c r="BR1356" s="65"/>
      <c r="BS1356" s="65"/>
      <c r="BT1356" s="65"/>
      <c r="BU1356" s="65"/>
      <c r="BV1356" s="65"/>
      <c r="BW1356" s="139"/>
      <c r="BX1356" s="296"/>
      <c r="BY1356" s="65"/>
      <c r="BZ1356" s="65"/>
      <c r="CA1356" s="65"/>
      <c r="CB1356" s="65"/>
      <c r="CC1356" s="65"/>
      <c r="CD1356" s="65"/>
      <c r="CE1356" s="65"/>
      <c r="CF1356" s="65"/>
      <c r="CG1356" s="65"/>
      <c r="CH1356" s="65"/>
      <c r="CI1356" s="65"/>
      <c r="CJ1356" s="65"/>
      <c r="CK1356" s="65"/>
      <c r="CL1356" s="65"/>
      <c r="CM1356" s="65"/>
      <c r="CN1356" s="65"/>
      <c r="CO1356" s="139"/>
      <c r="CP1356" s="296"/>
      <c r="CQ1356" s="65"/>
      <c r="CR1356" s="65"/>
      <c r="CS1356" s="65"/>
      <c r="CT1356" s="65"/>
      <c r="CU1356" s="65"/>
      <c r="CV1356" s="65"/>
      <c r="CW1356" s="65"/>
      <c r="CX1356" s="65"/>
      <c r="CY1356" s="65"/>
      <c r="CZ1356" s="65"/>
      <c r="DA1356" s="65"/>
      <c r="DB1356" s="65"/>
      <c r="DC1356" s="65"/>
      <c r="DD1356" s="65"/>
      <c r="DE1356" s="65"/>
      <c r="DF1356" s="65"/>
    </row>
    <row r="1357" spans="1:110" s="167" customFormat="1" ht="13" hidden="1" outlineLevel="1" x14ac:dyDescent="0.3">
      <c r="A1357" s="258"/>
      <c r="B1357" s="153" t="s">
        <v>374</v>
      </c>
      <c r="C1357" s="274"/>
      <c r="D1357" s="273"/>
      <c r="E1357" s="273"/>
      <c r="F1357" s="279">
        <v>0</v>
      </c>
      <c r="G1357" s="279">
        <v>0</v>
      </c>
      <c r="H1357" s="279">
        <v>0</v>
      </c>
      <c r="I1357" s="279">
        <v>0</v>
      </c>
      <c r="J1357" s="279">
        <v>0</v>
      </c>
      <c r="K1357" s="279">
        <v>0</v>
      </c>
      <c r="L1357" s="279">
        <v>0</v>
      </c>
      <c r="M1357" s="279">
        <v>0</v>
      </c>
      <c r="N1357" s="279">
        <v>0</v>
      </c>
      <c r="O1357" s="279">
        <v>0</v>
      </c>
      <c r="P1357" s="279">
        <v>0</v>
      </c>
      <c r="Q1357" s="279">
        <v>0</v>
      </c>
      <c r="R1357" s="178"/>
      <c r="S1357" s="280">
        <f>SUM(F1357:Q1357)</f>
        <v>0</v>
      </c>
      <c r="T1357" s="139"/>
      <c r="U1357" s="139"/>
      <c r="V1357" s="274"/>
      <c r="W1357" s="273"/>
      <c r="X1357" s="273"/>
      <c r="Y1357" s="279">
        <v>0</v>
      </c>
      <c r="Z1357" s="279">
        <v>0</v>
      </c>
      <c r="AA1357" s="279">
        <v>0</v>
      </c>
      <c r="AB1357" s="279">
        <v>0</v>
      </c>
      <c r="AC1357" s="279">
        <v>0</v>
      </c>
      <c r="AD1357" s="279">
        <v>0</v>
      </c>
      <c r="AE1357" s="279">
        <v>0</v>
      </c>
      <c r="AF1357" s="279">
        <v>0</v>
      </c>
      <c r="AG1357" s="279">
        <v>0</v>
      </c>
      <c r="AH1357" s="279">
        <v>0</v>
      </c>
      <c r="AI1357" s="279">
        <v>0</v>
      </c>
      <c r="AJ1357" s="279">
        <v>0</v>
      </c>
      <c r="AK1357" s="280">
        <f>SUM(Y1357:AJ1357)</f>
        <v>0</v>
      </c>
      <c r="AL1357" s="116"/>
      <c r="AM1357" s="139"/>
      <c r="AN1357" s="274"/>
      <c r="AO1357" s="273"/>
      <c r="AP1357" s="273"/>
      <c r="AQ1357" s="279">
        <v>0</v>
      </c>
      <c r="AR1357" s="279">
        <v>0</v>
      </c>
      <c r="AS1357" s="279">
        <v>0</v>
      </c>
      <c r="AT1357" s="279">
        <v>0</v>
      </c>
      <c r="AU1357" s="279">
        <v>0</v>
      </c>
      <c r="AV1357" s="279">
        <v>0</v>
      </c>
      <c r="AW1357" s="279">
        <v>0</v>
      </c>
      <c r="AX1357" s="279">
        <v>0</v>
      </c>
      <c r="AY1357" s="279">
        <v>0</v>
      </c>
      <c r="AZ1357" s="279">
        <v>0</v>
      </c>
      <c r="BA1357" s="279">
        <v>0</v>
      </c>
      <c r="BB1357" s="279">
        <v>0</v>
      </c>
      <c r="BC1357" s="281">
        <f>SUM(AQ1357:BB1357)</f>
        <v>0</v>
      </c>
      <c r="BE1357" s="139"/>
      <c r="BF1357" s="274"/>
      <c r="BG1357" s="273"/>
      <c r="BH1357" s="273"/>
      <c r="BI1357" s="279">
        <v>0</v>
      </c>
      <c r="BJ1357" s="279">
        <v>0</v>
      </c>
      <c r="BK1357" s="279">
        <v>0</v>
      </c>
      <c r="BL1357" s="279">
        <v>0</v>
      </c>
      <c r="BM1357" s="279">
        <v>0</v>
      </c>
      <c r="BN1357" s="279">
        <v>0</v>
      </c>
      <c r="BO1357" s="279">
        <v>0</v>
      </c>
      <c r="BP1357" s="279">
        <v>0</v>
      </c>
      <c r="BQ1357" s="279">
        <v>0</v>
      </c>
      <c r="BR1357" s="279">
        <v>0</v>
      </c>
      <c r="BS1357" s="279">
        <v>0</v>
      </c>
      <c r="BT1357" s="279">
        <v>0</v>
      </c>
      <c r="BU1357" s="281">
        <f>SUM(BI1357:BT1357)</f>
        <v>0</v>
      </c>
      <c r="BW1357" s="139"/>
      <c r="BX1357" s="274"/>
      <c r="BY1357" s="273"/>
      <c r="BZ1357" s="273"/>
      <c r="CA1357" s="279">
        <v>0</v>
      </c>
      <c r="CB1357" s="279">
        <v>0</v>
      </c>
      <c r="CC1357" s="279">
        <v>0</v>
      </c>
      <c r="CD1357" s="279">
        <v>0</v>
      </c>
      <c r="CE1357" s="279">
        <v>0</v>
      </c>
      <c r="CF1357" s="279">
        <v>0</v>
      </c>
      <c r="CG1357" s="279">
        <v>0</v>
      </c>
      <c r="CH1357" s="279">
        <v>0</v>
      </c>
      <c r="CI1357" s="279">
        <v>0</v>
      </c>
      <c r="CJ1357" s="279">
        <v>0</v>
      </c>
      <c r="CK1357" s="279">
        <v>0</v>
      </c>
      <c r="CL1357" s="279">
        <v>0</v>
      </c>
      <c r="CM1357" s="281">
        <f>SUM(CA1357:CL1357)</f>
        <v>0</v>
      </c>
      <c r="CO1357" s="139"/>
      <c r="CP1357" s="274"/>
      <c r="CQ1357" s="273"/>
      <c r="CR1357" s="273"/>
      <c r="CS1357" s="279">
        <v>0</v>
      </c>
      <c r="CT1357" s="279">
        <v>0</v>
      </c>
      <c r="CU1357" s="279">
        <v>0</v>
      </c>
      <c r="CV1357" s="279">
        <v>0</v>
      </c>
      <c r="CW1357" s="279">
        <v>0</v>
      </c>
      <c r="CX1357" s="279">
        <v>0</v>
      </c>
      <c r="CY1357" s="279">
        <v>0</v>
      </c>
      <c r="CZ1357" s="279">
        <v>0</v>
      </c>
      <c r="DA1357" s="279">
        <v>0</v>
      </c>
      <c r="DB1357" s="279">
        <v>0</v>
      </c>
      <c r="DC1357" s="279">
        <v>0</v>
      </c>
      <c r="DD1357" s="279">
        <v>0</v>
      </c>
      <c r="DE1357" s="281">
        <f>SUM(CS1357:DD1357)</f>
        <v>0</v>
      </c>
    </row>
    <row r="1358" spans="1:110" s="167" customFormat="1" ht="13" hidden="1" outlineLevel="1" x14ac:dyDescent="0.3">
      <c r="A1358" s="65"/>
      <c r="B1358" s="65"/>
      <c r="C1358" s="296"/>
      <c r="D1358" s="65"/>
      <c r="E1358" s="65"/>
      <c r="F1358" s="139"/>
      <c r="G1358" s="139"/>
      <c r="H1358" s="307"/>
      <c r="I1358" s="307"/>
      <c r="J1358" s="307"/>
      <c r="K1358" s="307"/>
      <c r="L1358" s="307"/>
      <c r="M1358" s="307"/>
      <c r="N1358" s="307"/>
      <c r="O1358" s="307"/>
      <c r="P1358" s="307"/>
      <c r="Q1358" s="307"/>
      <c r="R1358" s="178"/>
      <c r="S1358" s="280"/>
      <c r="T1358" s="139"/>
      <c r="U1358" s="139"/>
      <c r="V1358" s="296"/>
      <c r="W1358" s="65"/>
      <c r="X1358" s="65"/>
      <c r="Y1358" s="139"/>
      <c r="Z1358" s="139"/>
      <c r="AA1358" s="307"/>
      <c r="AB1358" s="307"/>
      <c r="AC1358" s="307"/>
      <c r="AD1358" s="307"/>
      <c r="AE1358" s="307"/>
      <c r="AF1358" s="307"/>
      <c r="AG1358" s="307"/>
      <c r="AH1358" s="307"/>
      <c r="AI1358" s="307"/>
      <c r="AJ1358" s="307"/>
      <c r="AK1358" s="178"/>
      <c r="AL1358" s="139"/>
      <c r="AM1358" s="139"/>
      <c r="AN1358" s="296"/>
      <c r="AO1358" s="65"/>
      <c r="AP1358" s="65"/>
      <c r="AQ1358" s="139"/>
      <c r="AR1358" s="139"/>
      <c r="AS1358" s="307"/>
      <c r="AT1358" s="307"/>
      <c r="AU1358" s="307"/>
      <c r="AV1358" s="307"/>
      <c r="AW1358" s="307"/>
      <c r="AX1358" s="307"/>
      <c r="AY1358" s="307"/>
      <c r="AZ1358" s="307"/>
      <c r="BA1358" s="307"/>
      <c r="BB1358" s="307"/>
      <c r="BC1358" s="178"/>
      <c r="BD1358" s="139"/>
      <c r="BE1358" s="139"/>
      <c r="BF1358" s="296"/>
      <c r="BG1358" s="65"/>
      <c r="BH1358" s="65"/>
      <c r="BI1358" s="139"/>
      <c r="BJ1358" s="139"/>
      <c r="BK1358" s="307"/>
      <c r="BL1358" s="307"/>
      <c r="BM1358" s="307"/>
      <c r="BN1358" s="307"/>
      <c r="BO1358" s="307"/>
      <c r="BP1358" s="307"/>
      <c r="BQ1358" s="307"/>
      <c r="BR1358" s="307"/>
      <c r="BS1358" s="307"/>
      <c r="BT1358" s="307"/>
      <c r="BU1358" s="178"/>
      <c r="BV1358" s="139"/>
      <c r="BW1358" s="139"/>
      <c r="BX1358" s="296"/>
      <c r="BY1358" s="65"/>
      <c r="BZ1358" s="65"/>
      <c r="CA1358" s="139"/>
      <c r="CB1358" s="139"/>
      <c r="CC1358" s="307"/>
      <c r="CD1358" s="307"/>
      <c r="CE1358" s="307"/>
      <c r="CF1358" s="307"/>
      <c r="CG1358" s="307"/>
      <c r="CH1358" s="307"/>
      <c r="CI1358" s="307"/>
      <c r="CJ1358" s="307"/>
      <c r="CK1358" s="307"/>
      <c r="CL1358" s="307"/>
      <c r="CM1358" s="178"/>
      <c r="CO1358" s="139"/>
      <c r="CP1358" s="296"/>
      <c r="CQ1358" s="65"/>
      <c r="CR1358" s="65"/>
      <c r="CS1358" s="139"/>
      <c r="CT1358" s="139"/>
      <c r="CU1358" s="307"/>
      <c r="CV1358" s="307"/>
      <c r="CW1358" s="307"/>
      <c r="CX1358" s="307"/>
      <c r="CY1358" s="307"/>
      <c r="CZ1358" s="307"/>
      <c r="DA1358" s="307"/>
      <c r="DB1358" s="307"/>
      <c r="DC1358" s="307"/>
      <c r="DD1358" s="307"/>
      <c r="DE1358" s="178"/>
    </row>
    <row r="1359" spans="1:110" s="167" customFormat="1" ht="13" hidden="1" outlineLevel="1" x14ac:dyDescent="0.3">
      <c r="A1359" s="65"/>
      <c r="B1359" s="271" t="s">
        <v>305</v>
      </c>
      <c r="C1359" s="296"/>
      <c r="D1359" s="65"/>
      <c r="E1359" s="65"/>
      <c r="F1359" s="65"/>
      <c r="G1359" s="65"/>
      <c r="H1359" s="307"/>
      <c r="I1359" s="307"/>
      <c r="J1359" s="307"/>
      <c r="K1359" s="307"/>
      <c r="L1359" s="307"/>
      <c r="M1359" s="307"/>
      <c r="N1359" s="307"/>
      <c r="O1359" s="307"/>
      <c r="P1359" s="307"/>
      <c r="Q1359" s="307"/>
      <c r="R1359" s="178"/>
      <c r="S1359" s="65"/>
      <c r="T1359" s="139"/>
      <c r="U1359" s="139"/>
      <c r="V1359" s="296"/>
      <c r="W1359" s="65"/>
      <c r="X1359" s="65"/>
      <c r="Y1359" s="65"/>
      <c r="Z1359" s="65"/>
      <c r="AA1359" s="307"/>
      <c r="AB1359" s="307"/>
      <c r="AC1359" s="307"/>
      <c r="AD1359" s="307"/>
      <c r="AE1359" s="307"/>
      <c r="AF1359" s="307"/>
      <c r="AG1359" s="307"/>
      <c r="AH1359" s="307"/>
      <c r="AI1359" s="307"/>
      <c r="AJ1359" s="307"/>
      <c r="AK1359" s="178"/>
      <c r="AL1359" s="65"/>
      <c r="AM1359" s="139"/>
      <c r="AN1359" s="296"/>
      <c r="AO1359" s="65"/>
      <c r="AP1359" s="65"/>
      <c r="AQ1359" s="65"/>
      <c r="AR1359" s="65"/>
      <c r="AS1359" s="307"/>
      <c r="AT1359" s="307"/>
      <c r="AU1359" s="307"/>
      <c r="AV1359" s="307"/>
      <c r="AW1359" s="307"/>
      <c r="AX1359" s="307"/>
      <c r="AY1359" s="307"/>
      <c r="AZ1359" s="307"/>
      <c r="BA1359" s="307"/>
      <c r="BB1359" s="307"/>
      <c r="BC1359" s="178"/>
      <c r="BD1359" s="65"/>
      <c r="BE1359" s="139"/>
      <c r="BF1359" s="296"/>
      <c r="BG1359" s="65"/>
      <c r="BH1359" s="65"/>
      <c r="BI1359" s="65"/>
      <c r="BJ1359" s="65"/>
      <c r="BK1359" s="307"/>
      <c r="BL1359" s="307"/>
      <c r="BM1359" s="307"/>
      <c r="BN1359" s="307"/>
      <c r="BO1359" s="307"/>
      <c r="BP1359" s="307"/>
      <c r="BQ1359" s="307"/>
      <c r="BR1359" s="307"/>
      <c r="BS1359" s="307"/>
      <c r="BT1359" s="307"/>
      <c r="BU1359" s="178"/>
      <c r="BV1359" s="65"/>
      <c r="BW1359" s="139"/>
      <c r="BX1359" s="296"/>
      <c r="BY1359" s="65"/>
      <c r="BZ1359" s="65"/>
      <c r="CA1359" s="65"/>
      <c r="CB1359" s="65"/>
      <c r="CC1359" s="307"/>
      <c r="CD1359" s="307"/>
      <c r="CE1359" s="307"/>
      <c r="CF1359" s="307"/>
      <c r="CG1359" s="307"/>
      <c r="CH1359" s="307"/>
      <c r="CI1359" s="307"/>
      <c r="CJ1359" s="307"/>
      <c r="CK1359" s="307"/>
      <c r="CL1359" s="307"/>
      <c r="CM1359" s="178"/>
      <c r="CO1359" s="139"/>
      <c r="CP1359" s="296"/>
      <c r="CQ1359" s="65"/>
      <c r="CR1359" s="65"/>
      <c r="CS1359" s="65"/>
      <c r="CT1359" s="65"/>
      <c r="CU1359" s="307"/>
      <c r="CV1359" s="307"/>
      <c r="CW1359" s="307"/>
      <c r="CX1359" s="307"/>
      <c r="CY1359" s="307"/>
      <c r="CZ1359" s="307"/>
      <c r="DA1359" s="307"/>
      <c r="DB1359" s="307"/>
      <c r="DC1359" s="307"/>
      <c r="DD1359" s="307"/>
      <c r="DE1359" s="178"/>
    </row>
    <row r="1360" spans="1:110" s="167" customFormat="1" ht="13" hidden="1" outlineLevel="1" x14ac:dyDescent="0.3">
      <c r="A1360" s="258"/>
      <c r="B1360" s="153" t="s">
        <v>346</v>
      </c>
      <c r="C1360" s="272">
        <v>0</v>
      </c>
      <c r="D1360" s="273"/>
      <c r="E1360" s="273"/>
      <c r="F1360" s="260"/>
      <c r="G1360" s="260"/>
      <c r="H1360" s="307"/>
      <c r="I1360" s="307"/>
      <c r="J1360" s="307"/>
      <c r="K1360" s="307"/>
      <c r="L1360" s="307"/>
      <c r="M1360" s="307"/>
      <c r="N1360" s="307"/>
      <c r="O1360" s="307"/>
      <c r="P1360" s="307"/>
      <c r="Q1360" s="307"/>
      <c r="R1360" s="178"/>
      <c r="S1360" s="240"/>
      <c r="T1360" s="139"/>
      <c r="U1360" s="139"/>
      <c r="V1360" s="274"/>
      <c r="W1360" s="273"/>
      <c r="X1360" s="273"/>
      <c r="Y1360" s="260"/>
      <c r="Z1360" s="260"/>
      <c r="AA1360" s="307"/>
      <c r="AB1360" s="307"/>
      <c r="AC1360" s="307"/>
      <c r="AD1360" s="307"/>
      <c r="AE1360" s="307"/>
      <c r="AF1360" s="307"/>
      <c r="AG1360" s="307"/>
      <c r="AH1360" s="307"/>
      <c r="AI1360" s="307"/>
      <c r="AJ1360" s="307"/>
      <c r="AK1360" s="178"/>
      <c r="AL1360" s="240"/>
      <c r="AM1360" s="139"/>
      <c r="AN1360" s="274"/>
      <c r="AO1360" s="273"/>
      <c r="AP1360" s="273"/>
      <c r="AQ1360" s="260"/>
      <c r="AR1360" s="260"/>
      <c r="AS1360" s="307"/>
      <c r="AT1360" s="307"/>
      <c r="AU1360" s="307"/>
      <c r="AV1360" s="307"/>
      <c r="AW1360" s="307"/>
      <c r="AX1360" s="307"/>
      <c r="AY1360" s="307"/>
      <c r="AZ1360" s="307"/>
      <c r="BA1360" s="307"/>
      <c r="BB1360" s="307"/>
      <c r="BC1360" s="178"/>
      <c r="BD1360" s="240"/>
      <c r="BE1360" s="139"/>
      <c r="BF1360" s="274"/>
      <c r="BG1360" s="273"/>
      <c r="BH1360" s="273"/>
      <c r="BI1360" s="260"/>
      <c r="BJ1360" s="260"/>
      <c r="BK1360" s="307"/>
      <c r="BL1360" s="307"/>
      <c r="BM1360" s="307"/>
      <c r="BN1360" s="307"/>
      <c r="BO1360" s="307"/>
      <c r="BP1360" s="307"/>
      <c r="BQ1360" s="307"/>
      <c r="BR1360" s="307"/>
      <c r="BS1360" s="307"/>
      <c r="BT1360" s="307"/>
      <c r="BU1360" s="178"/>
      <c r="BV1360" s="240"/>
      <c r="BW1360" s="139"/>
      <c r="BX1360" s="274"/>
      <c r="BY1360" s="273"/>
      <c r="BZ1360" s="273"/>
      <c r="CA1360" s="260"/>
      <c r="CB1360" s="260"/>
      <c r="CC1360" s="307"/>
      <c r="CD1360" s="307"/>
      <c r="CE1360" s="307"/>
      <c r="CF1360" s="307"/>
      <c r="CG1360" s="307"/>
      <c r="CH1360" s="307"/>
      <c r="CI1360" s="307"/>
      <c r="CJ1360" s="307"/>
      <c r="CK1360" s="307"/>
      <c r="CL1360" s="307"/>
      <c r="CM1360" s="268"/>
      <c r="CO1360" s="139"/>
      <c r="CP1360" s="274"/>
      <c r="CQ1360" s="273"/>
      <c r="CR1360" s="273"/>
      <c r="CS1360" s="260"/>
      <c r="CT1360" s="260"/>
      <c r="CU1360" s="307"/>
      <c r="CV1360" s="307"/>
      <c r="CW1360" s="307"/>
      <c r="CX1360" s="307"/>
      <c r="CY1360" s="307"/>
      <c r="CZ1360" s="307"/>
      <c r="DA1360" s="307"/>
      <c r="DB1360" s="307"/>
      <c r="DC1360" s="307"/>
      <c r="DD1360" s="307"/>
      <c r="DE1360" s="268"/>
    </row>
    <row r="1361" spans="1:109" s="167" customFormat="1" ht="13" hidden="1" outlineLevel="1" x14ac:dyDescent="0.3">
      <c r="A1361" s="258"/>
      <c r="B1361" s="275" t="s">
        <v>347</v>
      </c>
      <c r="C1361" s="272">
        <v>0</v>
      </c>
      <c r="D1361" s="273"/>
      <c r="E1361" s="273"/>
      <c r="F1361" s="260"/>
      <c r="G1361" s="260"/>
      <c r="H1361" s="307"/>
      <c r="I1361" s="307"/>
      <c r="J1361" s="307"/>
      <c r="K1361" s="307"/>
      <c r="L1361" s="307"/>
      <c r="M1361" s="307"/>
      <c r="N1361" s="307"/>
      <c r="O1361" s="307"/>
      <c r="P1361" s="307"/>
      <c r="Q1361" s="307"/>
      <c r="R1361" s="178"/>
      <c r="S1361" s="240"/>
      <c r="T1361" s="139"/>
      <c r="U1361" s="139"/>
      <c r="V1361" s="274"/>
      <c r="W1361" s="273"/>
      <c r="X1361" s="273"/>
      <c r="Y1361" s="260"/>
      <c r="Z1361" s="260"/>
      <c r="AA1361" s="307"/>
      <c r="AB1361" s="307"/>
      <c r="AC1361" s="307"/>
      <c r="AD1361" s="307"/>
      <c r="AE1361" s="307"/>
      <c r="AF1361" s="307"/>
      <c r="AG1361" s="307"/>
      <c r="AH1361" s="307"/>
      <c r="AI1361" s="307"/>
      <c r="AJ1361" s="307"/>
      <c r="AK1361" s="178"/>
      <c r="AL1361" s="240"/>
      <c r="AM1361" s="139"/>
      <c r="AN1361" s="274"/>
      <c r="AO1361" s="273"/>
      <c r="AP1361" s="273"/>
      <c r="AQ1361" s="260"/>
      <c r="AR1361" s="260"/>
      <c r="AS1361" s="307"/>
      <c r="AT1361" s="307"/>
      <c r="AU1361" s="307"/>
      <c r="AV1361" s="307"/>
      <c r="AW1361" s="307"/>
      <c r="AX1361" s="307"/>
      <c r="AY1361" s="307"/>
      <c r="AZ1361" s="307"/>
      <c r="BA1361" s="307"/>
      <c r="BB1361" s="307"/>
      <c r="BC1361" s="178"/>
      <c r="BD1361" s="240"/>
      <c r="BE1361" s="139"/>
      <c r="BF1361" s="274"/>
      <c r="BG1361" s="273"/>
      <c r="BH1361" s="273"/>
      <c r="BI1361" s="260"/>
      <c r="BJ1361" s="260"/>
      <c r="BK1361" s="307"/>
      <c r="BL1361" s="307"/>
      <c r="BM1361" s="307"/>
      <c r="BN1361" s="307"/>
      <c r="BO1361" s="307"/>
      <c r="BP1361" s="307"/>
      <c r="BQ1361" s="307"/>
      <c r="BR1361" s="307"/>
      <c r="BS1361" s="307"/>
      <c r="BT1361" s="307"/>
      <c r="BU1361" s="178"/>
      <c r="BV1361" s="240"/>
      <c r="BW1361" s="139"/>
      <c r="BX1361" s="274"/>
      <c r="BY1361" s="273"/>
      <c r="BZ1361" s="273"/>
      <c r="CA1361" s="260"/>
      <c r="CB1361" s="260"/>
      <c r="CC1361" s="307"/>
      <c r="CD1361" s="307"/>
      <c r="CE1361" s="307"/>
      <c r="CF1361" s="307"/>
      <c r="CG1361" s="307"/>
      <c r="CH1361" s="307"/>
      <c r="CI1361" s="307"/>
      <c r="CJ1361" s="307"/>
      <c r="CK1361" s="307"/>
      <c r="CL1361" s="307"/>
      <c r="CM1361" s="268"/>
      <c r="CO1361" s="139"/>
      <c r="CP1361" s="274"/>
      <c r="CQ1361" s="273"/>
      <c r="CR1361" s="273"/>
      <c r="CS1361" s="260"/>
      <c r="CT1361" s="260"/>
      <c r="CU1361" s="307"/>
      <c r="CV1361" s="307"/>
      <c r="CW1361" s="307"/>
      <c r="CX1361" s="307"/>
      <c r="CY1361" s="307"/>
      <c r="CZ1361" s="307"/>
      <c r="DA1361" s="307"/>
      <c r="DB1361" s="307"/>
      <c r="DC1361" s="307"/>
      <c r="DD1361" s="307"/>
      <c r="DE1361" s="268"/>
    </row>
    <row r="1362" spans="1:109" s="167" customFormat="1" ht="13" hidden="1" outlineLevel="1" x14ac:dyDescent="0.3">
      <c r="A1362" s="258"/>
      <c r="B1362" s="153" t="s">
        <v>348</v>
      </c>
      <c r="C1362" s="274">
        <f>IF(C1361&gt;0,C1360/C1361,0)</f>
        <v>0</v>
      </c>
      <c r="D1362" s="273"/>
      <c r="E1362" s="273"/>
      <c r="F1362" s="260"/>
      <c r="G1362" s="260"/>
      <c r="H1362" s="307"/>
      <c r="I1362" s="307"/>
      <c r="J1362" s="307"/>
      <c r="K1362" s="307"/>
      <c r="L1362" s="307"/>
      <c r="M1362" s="307"/>
      <c r="N1362" s="307"/>
      <c r="O1362" s="307"/>
      <c r="P1362" s="307"/>
      <c r="Q1362" s="307"/>
      <c r="R1362" s="178"/>
      <c r="S1362" s="240"/>
      <c r="T1362" s="139"/>
      <c r="U1362" s="139"/>
      <c r="V1362" s="274"/>
      <c r="W1362" s="273"/>
      <c r="X1362" s="273"/>
      <c r="Y1362" s="260"/>
      <c r="Z1362" s="260"/>
      <c r="AA1362" s="307"/>
      <c r="AB1362" s="307"/>
      <c r="AC1362" s="307"/>
      <c r="AD1362" s="307"/>
      <c r="AE1362" s="307"/>
      <c r="AF1362" s="307"/>
      <c r="AG1362" s="307"/>
      <c r="AH1362" s="307"/>
      <c r="AI1362" s="307"/>
      <c r="AJ1362" s="307"/>
      <c r="AK1362" s="178"/>
      <c r="AL1362" s="240"/>
      <c r="AM1362" s="139"/>
      <c r="AN1362" s="274"/>
      <c r="AO1362" s="273"/>
      <c r="AP1362" s="273"/>
      <c r="AQ1362" s="260"/>
      <c r="AR1362" s="260"/>
      <c r="AS1362" s="307"/>
      <c r="AT1362" s="307"/>
      <c r="AU1362" s="307"/>
      <c r="AV1362" s="307"/>
      <c r="AW1362" s="307"/>
      <c r="AX1362" s="307"/>
      <c r="AY1362" s="307"/>
      <c r="AZ1362" s="307"/>
      <c r="BA1362" s="307"/>
      <c r="BB1362" s="307"/>
      <c r="BC1362" s="178"/>
      <c r="BD1362" s="240"/>
      <c r="BE1362" s="139"/>
      <c r="BF1362" s="274"/>
      <c r="BG1362" s="273"/>
      <c r="BH1362" s="273"/>
      <c r="BI1362" s="260"/>
      <c r="BJ1362" s="260"/>
      <c r="BK1362" s="307"/>
      <c r="BL1362" s="307"/>
      <c r="BM1362" s="307"/>
      <c r="BN1362" s="307"/>
      <c r="BO1362" s="307"/>
      <c r="BP1362" s="307"/>
      <c r="BQ1362" s="307"/>
      <c r="BR1362" s="307"/>
      <c r="BS1362" s="307"/>
      <c r="BT1362" s="307"/>
      <c r="BU1362" s="178"/>
      <c r="BV1362" s="240"/>
      <c r="BW1362" s="139"/>
      <c r="BX1362" s="274"/>
      <c r="BY1362" s="273"/>
      <c r="BZ1362" s="273"/>
      <c r="CA1362" s="260"/>
      <c r="CB1362" s="260"/>
      <c r="CC1362" s="307"/>
      <c r="CD1362" s="307"/>
      <c r="CE1362" s="307"/>
      <c r="CF1362" s="307"/>
      <c r="CG1362" s="307"/>
      <c r="CH1362" s="307"/>
      <c r="CI1362" s="307"/>
      <c r="CJ1362" s="307"/>
      <c r="CK1362" s="307"/>
      <c r="CL1362" s="307"/>
      <c r="CM1362" s="268"/>
      <c r="CO1362" s="139"/>
      <c r="CP1362" s="274"/>
      <c r="CQ1362" s="273"/>
      <c r="CR1362" s="273"/>
      <c r="CS1362" s="260"/>
      <c r="CT1362" s="260"/>
      <c r="CU1362" s="307"/>
      <c r="CV1362" s="307"/>
      <c r="CW1362" s="307"/>
      <c r="CX1362" s="307"/>
      <c r="CY1362" s="307"/>
      <c r="CZ1362" s="307"/>
      <c r="DA1362" s="307"/>
      <c r="DB1362" s="307"/>
      <c r="DC1362" s="307"/>
      <c r="DD1362" s="307"/>
      <c r="DE1362" s="268"/>
    </row>
    <row r="1363" spans="1:109" s="167" customFormat="1" ht="13" hidden="1" outlineLevel="1" x14ac:dyDescent="0.3">
      <c r="A1363" s="258"/>
      <c r="B1363" s="153" t="s">
        <v>349</v>
      </c>
      <c r="C1363" s="276">
        <v>0</v>
      </c>
      <c r="D1363" s="273"/>
      <c r="E1363" s="273"/>
      <c r="F1363" s="260"/>
      <c r="G1363" s="260"/>
      <c r="H1363" s="307"/>
      <c r="I1363" s="307"/>
      <c r="J1363" s="307"/>
      <c r="K1363" s="307"/>
      <c r="L1363" s="307"/>
      <c r="M1363" s="307"/>
      <c r="N1363" s="307"/>
      <c r="O1363" s="307"/>
      <c r="P1363" s="307"/>
      <c r="Q1363" s="307"/>
      <c r="R1363" s="178"/>
      <c r="S1363" s="240"/>
      <c r="T1363" s="139"/>
      <c r="U1363" s="139"/>
      <c r="V1363" s="277"/>
      <c r="W1363" s="273"/>
      <c r="X1363" s="273"/>
      <c r="Y1363" s="260"/>
      <c r="Z1363" s="260"/>
      <c r="AA1363" s="307"/>
      <c r="AB1363" s="307"/>
      <c r="AC1363" s="307"/>
      <c r="AD1363" s="307"/>
      <c r="AE1363" s="307"/>
      <c r="AF1363" s="307"/>
      <c r="AG1363" s="307"/>
      <c r="AH1363" s="307"/>
      <c r="AI1363" s="307"/>
      <c r="AJ1363" s="307"/>
      <c r="AK1363" s="178"/>
      <c r="AL1363" s="240"/>
      <c r="AM1363" s="139"/>
      <c r="AN1363" s="277"/>
      <c r="AO1363" s="273"/>
      <c r="AP1363" s="273"/>
      <c r="AQ1363" s="260"/>
      <c r="AR1363" s="260"/>
      <c r="AS1363" s="307"/>
      <c r="AT1363" s="307"/>
      <c r="AU1363" s="307"/>
      <c r="AV1363" s="307"/>
      <c r="AW1363" s="307"/>
      <c r="AX1363" s="307"/>
      <c r="AY1363" s="307"/>
      <c r="AZ1363" s="307"/>
      <c r="BA1363" s="307"/>
      <c r="BB1363" s="307"/>
      <c r="BC1363" s="178"/>
      <c r="BD1363" s="240"/>
      <c r="BE1363" s="139"/>
      <c r="BF1363" s="277"/>
      <c r="BG1363" s="273"/>
      <c r="BH1363" s="273"/>
      <c r="BI1363" s="260"/>
      <c r="BJ1363" s="260"/>
      <c r="BK1363" s="307"/>
      <c r="BL1363" s="307"/>
      <c r="BM1363" s="307"/>
      <c r="BN1363" s="307"/>
      <c r="BO1363" s="307"/>
      <c r="BP1363" s="307"/>
      <c r="BQ1363" s="307"/>
      <c r="BR1363" s="307"/>
      <c r="BS1363" s="307"/>
      <c r="BT1363" s="307"/>
      <c r="BU1363" s="178"/>
      <c r="BV1363" s="240"/>
      <c r="BW1363" s="139"/>
      <c r="BX1363" s="277"/>
      <c r="BY1363" s="273"/>
      <c r="BZ1363" s="273"/>
      <c r="CA1363" s="260"/>
      <c r="CB1363" s="260"/>
      <c r="CC1363" s="307"/>
      <c r="CD1363" s="307"/>
      <c r="CE1363" s="307"/>
      <c r="CF1363" s="307"/>
      <c r="CG1363" s="307"/>
      <c r="CH1363" s="307"/>
      <c r="CI1363" s="307"/>
      <c r="CJ1363" s="307"/>
      <c r="CK1363" s="307"/>
      <c r="CL1363" s="307"/>
      <c r="CM1363" s="268"/>
      <c r="CO1363" s="139"/>
      <c r="CP1363" s="277"/>
      <c r="CQ1363" s="273"/>
      <c r="CR1363" s="273"/>
      <c r="CS1363" s="260"/>
      <c r="CT1363" s="260"/>
      <c r="CU1363" s="307"/>
      <c r="CV1363" s="307"/>
      <c r="CW1363" s="307"/>
      <c r="CX1363" s="307"/>
      <c r="CY1363" s="307"/>
      <c r="CZ1363" s="307"/>
      <c r="DA1363" s="307"/>
      <c r="DB1363" s="307"/>
      <c r="DC1363" s="307"/>
      <c r="DD1363" s="307"/>
      <c r="DE1363" s="268"/>
    </row>
    <row r="1364" spans="1:109" s="167" customFormat="1" ht="13" hidden="1" outlineLevel="1" x14ac:dyDescent="0.3">
      <c r="A1364" s="258"/>
      <c r="B1364" s="153"/>
      <c r="C1364" s="273"/>
      <c r="D1364" s="273"/>
      <c r="E1364" s="153" t="s">
        <v>350</v>
      </c>
      <c r="F1364" s="278">
        <f>C1360</f>
        <v>0</v>
      </c>
      <c r="G1364" s="260">
        <f>F1364+F1365-F1366</f>
        <v>0</v>
      </c>
      <c r="H1364" s="260">
        <f t="shared" ref="H1364:Q1364" si="524">G1364+G1365-G1366</f>
        <v>0</v>
      </c>
      <c r="I1364" s="260">
        <f t="shared" si="524"/>
        <v>0</v>
      </c>
      <c r="J1364" s="260">
        <f t="shared" si="524"/>
        <v>0</v>
      </c>
      <c r="K1364" s="260">
        <f t="shared" si="524"/>
        <v>0</v>
      </c>
      <c r="L1364" s="260">
        <f t="shared" si="524"/>
        <v>0</v>
      </c>
      <c r="M1364" s="260">
        <f t="shared" si="524"/>
        <v>0</v>
      </c>
      <c r="N1364" s="260">
        <f t="shared" si="524"/>
        <v>0</v>
      </c>
      <c r="O1364" s="260">
        <f t="shared" si="524"/>
        <v>0</v>
      </c>
      <c r="P1364" s="260">
        <f t="shared" si="524"/>
        <v>0</v>
      </c>
      <c r="Q1364" s="260">
        <f t="shared" si="524"/>
        <v>0</v>
      </c>
      <c r="R1364" s="178"/>
      <c r="S1364" s="240"/>
      <c r="T1364" s="139"/>
      <c r="U1364" s="139"/>
      <c r="V1364" s="273"/>
      <c r="W1364" s="273"/>
      <c r="X1364" s="273"/>
      <c r="Y1364" s="278">
        <f>Q1364+Q1365-Q1366</f>
        <v>0</v>
      </c>
      <c r="Z1364" s="260">
        <f>Y1364+Y1365-Y1366</f>
        <v>0</v>
      </c>
      <c r="AA1364" s="260">
        <f t="shared" ref="AA1364:AJ1364" si="525">Z1364+Z1365-Z1366</f>
        <v>0</v>
      </c>
      <c r="AB1364" s="260">
        <f t="shared" si="525"/>
        <v>0</v>
      </c>
      <c r="AC1364" s="260">
        <f t="shared" si="525"/>
        <v>0</v>
      </c>
      <c r="AD1364" s="260">
        <f t="shared" si="525"/>
        <v>0</v>
      </c>
      <c r="AE1364" s="260">
        <f t="shared" si="525"/>
        <v>0</v>
      </c>
      <c r="AF1364" s="260">
        <f t="shared" si="525"/>
        <v>0</v>
      </c>
      <c r="AG1364" s="260">
        <f t="shared" si="525"/>
        <v>0</v>
      </c>
      <c r="AH1364" s="260">
        <f t="shared" si="525"/>
        <v>0</v>
      </c>
      <c r="AI1364" s="260">
        <f t="shared" si="525"/>
        <v>0</v>
      </c>
      <c r="AJ1364" s="260">
        <f t="shared" si="525"/>
        <v>0</v>
      </c>
      <c r="AK1364" s="178"/>
      <c r="AL1364" s="240"/>
      <c r="AM1364" s="139"/>
      <c r="AN1364" s="273"/>
      <c r="AO1364" s="273"/>
      <c r="AP1364" s="273"/>
      <c r="AQ1364" s="278">
        <f>AJ1364+AJ1365-AJ1366</f>
        <v>0</v>
      </c>
      <c r="AR1364" s="260">
        <f>AQ1364+AQ1365-AQ1366</f>
        <v>0</v>
      </c>
      <c r="AS1364" s="260">
        <f t="shared" ref="AS1364:BB1364" si="526">AR1364+AR1365-AR1366</f>
        <v>0</v>
      </c>
      <c r="AT1364" s="260">
        <f t="shared" si="526"/>
        <v>0</v>
      </c>
      <c r="AU1364" s="260">
        <f t="shared" si="526"/>
        <v>0</v>
      </c>
      <c r="AV1364" s="260">
        <f t="shared" si="526"/>
        <v>0</v>
      </c>
      <c r="AW1364" s="260">
        <f t="shared" si="526"/>
        <v>0</v>
      </c>
      <c r="AX1364" s="260">
        <f t="shared" si="526"/>
        <v>0</v>
      </c>
      <c r="AY1364" s="260">
        <f t="shared" si="526"/>
        <v>0</v>
      </c>
      <c r="AZ1364" s="260">
        <f t="shared" si="526"/>
        <v>0</v>
      </c>
      <c r="BA1364" s="260">
        <f t="shared" si="526"/>
        <v>0</v>
      </c>
      <c r="BB1364" s="260">
        <f t="shared" si="526"/>
        <v>0</v>
      </c>
      <c r="BC1364" s="178"/>
      <c r="BD1364" s="240"/>
      <c r="BE1364" s="139"/>
      <c r="BF1364" s="273"/>
      <c r="BG1364" s="273"/>
      <c r="BH1364" s="273"/>
      <c r="BI1364" s="278">
        <f>BB1364+BB1365-BB1366</f>
        <v>0</v>
      </c>
      <c r="BJ1364" s="260">
        <f>BI1364+BI1365-BI1366</f>
        <v>0</v>
      </c>
      <c r="BK1364" s="260">
        <f t="shared" ref="BK1364:BT1364" si="527">BJ1364+BJ1365-BJ1366</f>
        <v>0</v>
      </c>
      <c r="BL1364" s="260">
        <f t="shared" si="527"/>
        <v>0</v>
      </c>
      <c r="BM1364" s="260">
        <f t="shared" si="527"/>
        <v>0</v>
      </c>
      <c r="BN1364" s="260">
        <f t="shared" si="527"/>
        <v>0</v>
      </c>
      <c r="BO1364" s="260">
        <f t="shared" si="527"/>
        <v>0</v>
      </c>
      <c r="BP1364" s="260">
        <f t="shared" si="527"/>
        <v>0</v>
      </c>
      <c r="BQ1364" s="260">
        <f t="shared" si="527"/>
        <v>0</v>
      </c>
      <c r="BR1364" s="260">
        <f t="shared" si="527"/>
        <v>0</v>
      </c>
      <c r="BS1364" s="260">
        <f t="shared" si="527"/>
        <v>0</v>
      </c>
      <c r="BT1364" s="260">
        <f t="shared" si="527"/>
        <v>0</v>
      </c>
      <c r="BU1364" s="65"/>
      <c r="BV1364" s="240"/>
      <c r="BW1364" s="139"/>
      <c r="BX1364" s="273"/>
      <c r="BY1364" s="273"/>
      <c r="BZ1364" s="273"/>
      <c r="CA1364" s="278">
        <f>BT1364+BT1365-BT1366</f>
        <v>0</v>
      </c>
      <c r="CB1364" s="260">
        <f>CA1364+CA1365-CA1366</f>
        <v>0</v>
      </c>
      <c r="CC1364" s="260">
        <f t="shared" ref="CC1364:CL1364" si="528">CB1364+CB1365-CB1366</f>
        <v>0</v>
      </c>
      <c r="CD1364" s="260">
        <f t="shared" si="528"/>
        <v>0</v>
      </c>
      <c r="CE1364" s="260">
        <f t="shared" si="528"/>
        <v>0</v>
      </c>
      <c r="CF1364" s="260">
        <f t="shared" si="528"/>
        <v>0</v>
      </c>
      <c r="CG1364" s="260">
        <f t="shared" si="528"/>
        <v>0</v>
      </c>
      <c r="CH1364" s="260">
        <f t="shared" si="528"/>
        <v>0</v>
      </c>
      <c r="CI1364" s="260">
        <f t="shared" si="528"/>
        <v>0</v>
      </c>
      <c r="CJ1364" s="260">
        <f t="shared" si="528"/>
        <v>0</v>
      </c>
      <c r="CK1364" s="260">
        <f t="shared" si="528"/>
        <v>0</v>
      </c>
      <c r="CL1364" s="260">
        <f t="shared" si="528"/>
        <v>0</v>
      </c>
      <c r="CM1364" s="268"/>
      <c r="CO1364" s="139"/>
      <c r="CP1364" s="273"/>
      <c r="CQ1364" s="273"/>
      <c r="CR1364" s="273"/>
      <c r="CS1364" s="278">
        <f>CL1364+CL1365-CL1366</f>
        <v>0</v>
      </c>
      <c r="CT1364" s="260">
        <f>CS1364+CS1365-CS1366</f>
        <v>0</v>
      </c>
      <c r="CU1364" s="260">
        <f t="shared" ref="CU1364:DD1364" si="529">CT1364+CT1365-CT1366</f>
        <v>0</v>
      </c>
      <c r="CV1364" s="260">
        <f t="shared" si="529"/>
        <v>0</v>
      </c>
      <c r="CW1364" s="260">
        <f t="shared" si="529"/>
        <v>0</v>
      </c>
      <c r="CX1364" s="260">
        <f t="shared" si="529"/>
        <v>0</v>
      </c>
      <c r="CY1364" s="260">
        <f t="shared" si="529"/>
        <v>0</v>
      </c>
      <c r="CZ1364" s="260">
        <f t="shared" si="529"/>
        <v>0</v>
      </c>
      <c r="DA1364" s="260">
        <f t="shared" si="529"/>
        <v>0</v>
      </c>
      <c r="DB1364" s="260">
        <f t="shared" si="529"/>
        <v>0</v>
      </c>
      <c r="DC1364" s="260">
        <f t="shared" si="529"/>
        <v>0</v>
      </c>
      <c r="DD1364" s="260">
        <f t="shared" si="529"/>
        <v>0</v>
      </c>
      <c r="DE1364" s="268"/>
    </row>
    <row r="1365" spans="1:109" s="167" customFormat="1" ht="13" hidden="1" outlineLevel="1" x14ac:dyDescent="0.3">
      <c r="A1365" s="258"/>
      <c r="B1365" s="153"/>
      <c r="C1365" s="273"/>
      <c r="D1365" s="273"/>
      <c r="E1365" s="153" t="s">
        <v>351</v>
      </c>
      <c r="F1365" s="279">
        <v>0</v>
      </c>
      <c r="G1365" s="279">
        <v>0</v>
      </c>
      <c r="H1365" s="279">
        <v>0</v>
      </c>
      <c r="I1365" s="279">
        <v>0</v>
      </c>
      <c r="J1365" s="279">
        <v>0</v>
      </c>
      <c r="K1365" s="279">
        <v>0</v>
      </c>
      <c r="L1365" s="279">
        <v>0</v>
      </c>
      <c r="M1365" s="279">
        <v>0</v>
      </c>
      <c r="N1365" s="279">
        <v>0</v>
      </c>
      <c r="O1365" s="279">
        <v>0</v>
      </c>
      <c r="P1365" s="279">
        <v>0</v>
      </c>
      <c r="Q1365" s="279">
        <v>0</v>
      </c>
      <c r="R1365" s="178"/>
      <c r="S1365" s="280">
        <f>SUM(F1365:Q1365)</f>
        <v>0</v>
      </c>
      <c r="T1365" s="139"/>
      <c r="U1365" s="139"/>
      <c r="V1365" s="273"/>
      <c r="W1365" s="273"/>
      <c r="X1365" s="273"/>
      <c r="Y1365" s="279">
        <v>0</v>
      </c>
      <c r="Z1365" s="279">
        <v>0</v>
      </c>
      <c r="AA1365" s="279">
        <v>0</v>
      </c>
      <c r="AB1365" s="279">
        <v>0</v>
      </c>
      <c r="AC1365" s="279">
        <v>0</v>
      </c>
      <c r="AD1365" s="279">
        <v>0</v>
      </c>
      <c r="AE1365" s="279">
        <v>0</v>
      </c>
      <c r="AF1365" s="279">
        <v>0</v>
      </c>
      <c r="AG1365" s="279">
        <v>0</v>
      </c>
      <c r="AH1365" s="279">
        <v>0</v>
      </c>
      <c r="AI1365" s="279">
        <v>0</v>
      </c>
      <c r="AJ1365" s="279">
        <v>0</v>
      </c>
      <c r="AK1365" s="281">
        <f>SUM(Y1365:AJ1365)</f>
        <v>0</v>
      </c>
      <c r="AL1365" s="116"/>
      <c r="AM1365" s="139"/>
      <c r="AN1365" s="273"/>
      <c r="AO1365" s="273"/>
      <c r="AP1365" s="273"/>
      <c r="AQ1365" s="279">
        <v>0</v>
      </c>
      <c r="AR1365" s="279">
        <v>0</v>
      </c>
      <c r="AS1365" s="279">
        <v>0</v>
      </c>
      <c r="AT1365" s="279">
        <v>0</v>
      </c>
      <c r="AU1365" s="279">
        <v>0</v>
      </c>
      <c r="AV1365" s="279">
        <v>0</v>
      </c>
      <c r="AW1365" s="279">
        <v>0</v>
      </c>
      <c r="AX1365" s="279">
        <v>0</v>
      </c>
      <c r="AY1365" s="279">
        <v>0</v>
      </c>
      <c r="AZ1365" s="279">
        <v>0</v>
      </c>
      <c r="BA1365" s="279">
        <v>0</v>
      </c>
      <c r="BB1365" s="279">
        <v>0</v>
      </c>
      <c r="BC1365" s="281">
        <f>SUM(AQ1365:BB1365)</f>
        <v>0</v>
      </c>
      <c r="BE1365" s="139"/>
      <c r="BF1365" s="273"/>
      <c r="BG1365" s="273"/>
      <c r="BH1365" s="273"/>
      <c r="BI1365" s="279">
        <v>0</v>
      </c>
      <c r="BJ1365" s="279">
        <v>0</v>
      </c>
      <c r="BK1365" s="279">
        <v>0</v>
      </c>
      <c r="BL1365" s="279">
        <v>0</v>
      </c>
      <c r="BM1365" s="279">
        <v>0</v>
      </c>
      <c r="BN1365" s="279">
        <v>0</v>
      </c>
      <c r="BO1365" s="279">
        <v>0</v>
      </c>
      <c r="BP1365" s="279">
        <v>0</v>
      </c>
      <c r="BQ1365" s="279">
        <v>0</v>
      </c>
      <c r="BR1365" s="279">
        <v>0</v>
      </c>
      <c r="BS1365" s="279">
        <v>0</v>
      </c>
      <c r="BT1365" s="279">
        <v>0</v>
      </c>
      <c r="BU1365" s="281">
        <f>SUM(BI1365:BT1365)</f>
        <v>0</v>
      </c>
      <c r="BW1365" s="139"/>
      <c r="BX1365" s="273"/>
      <c r="BY1365" s="273"/>
      <c r="BZ1365" s="273"/>
      <c r="CA1365" s="279">
        <v>0</v>
      </c>
      <c r="CB1365" s="279">
        <v>0</v>
      </c>
      <c r="CC1365" s="279">
        <v>0</v>
      </c>
      <c r="CD1365" s="279">
        <v>0</v>
      </c>
      <c r="CE1365" s="279">
        <v>0</v>
      </c>
      <c r="CF1365" s="279">
        <v>0</v>
      </c>
      <c r="CG1365" s="279">
        <v>0</v>
      </c>
      <c r="CH1365" s="279">
        <v>0</v>
      </c>
      <c r="CI1365" s="279">
        <v>0</v>
      </c>
      <c r="CJ1365" s="279">
        <v>0</v>
      </c>
      <c r="CK1365" s="279">
        <v>0</v>
      </c>
      <c r="CL1365" s="279">
        <v>0</v>
      </c>
      <c r="CM1365" s="281">
        <f>SUM(CA1365:CL1365)</f>
        <v>0</v>
      </c>
      <c r="CO1365" s="139"/>
      <c r="CP1365" s="273"/>
      <c r="CQ1365" s="273"/>
      <c r="CR1365" s="273"/>
      <c r="CS1365" s="279">
        <v>0</v>
      </c>
      <c r="CT1365" s="279">
        <v>0</v>
      </c>
      <c r="CU1365" s="279">
        <v>0</v>
      </c>
      <c r="CV1365" s="279">
        <v>0</v>
      </c>
      <c r="CW1365" s="279">
        <v>0</v>
      </c>
      <c r="CX1365" s="279">
        <v>0</v>
      </c>
      <c r="CY1365" s="279">
        <v>0</v>
      </c>
      <c r="CZ1365" s="279">
        <v>0</v>
      </c>
      <c r="DA1365" s="279">
        <v>0</v>
      </c>
      <c r="DB1365" s="279">
        <v>0</v>
      </c>
      <c r="DC1365" s="279">
        <v>0</v>
      </c>
      <c r="DD1365" s="279">
        <v>0</v>
      </c>
      <c r="DE1365" s="281">
        <f>SUM(CS1365:DD1365)</f>
        <v>0</v>
      </c>
    </row>
    <row r="1366" spans="1:109" s="167" customFormat="1" ht="13" hidden="1" outlineLevel="1" x14ac:dyDescent="0.3">
      <c r="A1366" s="258"/>
      <c r="B1366" s="153"/>
      <c r="C1366" s="273"/>
      <c r="D1366" s="273"/>
      <c r="E1366" s="153" t="s">
        <v>352</v>
      </c>
      <c r="F1366" s="279">
        <v>0</v>
      </c>
      <c r="G1366" s="279">
        <v>0</v>
      </c>
      <c r="H1366" s="279">
        <v>0</v>
      </c>
      <c r="I1366" s="279">
        <v>0</v>
      </c>
      <c r="J1366" s="279">
        <v>0</v>
      </c>
      <c r="K1366" s="279">
        <v>0</v>
      </c>
      <c r="L1366" s="279">
        <v>0</v>
      </c>
      <c r="M1366" s="279">
        <v>0</v>
      </c>
      <c r="N1366" s="279">
        <v>0</v>
      </c>
      <c r="O1366" s="279">
        <v>0</v>
      </c>
      <c r="P1366" s="279">
        <v>0</v>
      </c>
      <c r="Q1366" s="279">
        <v>0</v>
      </c>
      <c r="R1366" s="178"/>
      <c r="S1366" s="280">
        <f>SUM(F1366:Q1366)</f>
        <v>0</v>
      </c>
      <c r="T1366" s="139"/>
      <c r="U1366" s="139"/>
      <c r="V1366" s="273"/>
      <c r="W1366" s="273"/>
      <c r="X1366" s="273"/>
      <c r="Y1366" s="279">
        <v>0</v>
      </c>
      <c r="Z1366" s="279">
        <v>0</v>
      </c>
      <c r="AA1366" s="279">
        <v>0</v>
      </c>
      <c r="AB1366" s="279">
        <v>0</v>
      </c>
      <c r="AC1366" s="279">
        <v>0</v>
      </c>
      <c r="AD1366" s="279">
        <v>0</v>
      </c>
      <c r="AE1366" s="279">
        <v>0</v>
      </c>
      <c r="AF1366" s="279">
        <v>0</v>
      </c>
      <c r="AG1366" s="279">
        <v>0</v>
      </c>
      <c r="AH1366" s="279">
        <v>0</v>
      </c>
      <c r="AI1366" s="279">
        <v>0</v>
      </c>
      <c r="AJ1366" s="279">
        <v>0</v>
      </c>
      <c r="AK1366" s="281">
        <f>SUM(Y1366:AJ1366)</f>
        <v>0</v>
      </c>
      <c r="AL1366" s="116"/>
      <c r="AM1366" s="139"/>
      <c r="AN1366" s="273"/>
      <c r="AO1366" s="273"/>
      <c r="AP1366" s="273"/>
      <c r="AQ1366" s="279">
        <v>0</v>
      </c>
      <c r="AR1366" s="279">
        <v>0</v>
      </c>
      <c r="AS1366" s="279">
        <v>0</v>
      </c>
      <c r="AT1366" s="279">
        <v>0</v>
      </c>
      <c r="AU1366" s="279">
        <v>0</v>
      </c>
      <c r="AV1366" s="279">
        <v>0</v>
      </c>
      <c r="AW1366" s="279">
        <v>0</v>
      </c>
      <c r="AX1366" s="279">
        <v>0</v>
      </c>
      <c r="AY1366" s="279">
        <v>0</v>
      </c>
      <c r="AZ1366" s="279">
        <v>0</v>
      </c>
      <c r="BA1366" s="279">
        <v>0</v>
      </c>
      <c r="BB1366" s="279">
        <v>0</v>
      </c>
      <c r="BC1366" s="281">
        <f>SUM(AQ1366:BB1366)</f>
        <v>0</v>
      </c>
      <c r="BE1366" s="139"/>
      <c r="BF1366" s="273"/>
      <c r="BG1366" s="273"/>
      <c r="BH1366" s="273"/>
      <c r="BI1366" s="279">
        <v>0</v>
      </c>
      <c r="BJ1366" s="279">
        <v>0</v>
      </c>
      <c r="BK1366" s="279">
        <v>0</v>
      </c>
      <c r="BL1366" s="279">
        <v>0</v>
      </c>
      <c r="BM1366" s="279">
        <v>0</v>
      </c>
      <c r="BN1366" s="279">
        <v>0</v>
      </c>
      <c r="BO1366" s="279">
        <v>0</v>
      </c>
      <c r="BP1366" s="279">
        <v>0</v>
      </c>
      <c r="BQ1366" s="279">
        <v>0</v>
      </c>
      <c r="BR1366" s="279">
        <v>0</v>
      </c>
      <c r="BS1366" s="279">
        <v>0</v>
      </c>
      <c r="BT1366" s="279">
        <v>0</v>
      </c>
      <c r="BU1366" s="281">
        <f>SUM(BI1366:BT1366)</f>
        <v>0</v>
      </c>
      <c r="BW1366" s="139"/>
      <c r="BX1366" s="273"/>
      <c r="BY1366" s="273"/>
      <c r="BZ1366" s="273"/>
      <c r="CA1366" s="279">
        <v>0</v>
      </c>
      <c r="CB1366" s="279">
        <v>0</v>
      </c>
      <c r="CC1366" s="279">
        <v>0</v>
      </c>
      <c r="CD1366" s="279">
        <v>0</v>
      </c>
      <c r="CE1366" s="279">
        <v>0</v>
      </c>
      <c r="CF1366" s="279">
        <v>0</v>
      </c>
      <c r="CG1366" s="279">
        <v>0</v>
      </c>
      <c r="CH1366" s="279">
        <v>0</v>
      </c>
      <c r="CI1366" s="279">
        <v>0</v>
      </c>
      <c r="CJ1366" s="279">
        <v>0</v>
      </c>
      <c r="CK1366" s="279">
        <v>0</v>
      </c>
      <c r="CL1366" s="279">
        <v>0</v>
      </c>
      <c r="CM1366" s="281">
        <f>SUM(CA1366:CL1366)</f>
        <v>0</v>
      </c>
      <c r="CO1366" s="139"/>
      <c r="CP1366" s="273"/>
      <c r="CQ1366" s="273"/>
      <c r="CR1366" s="273"/>
      <c r="CS1366" s="279">
        <v>0</v>
      </c>
      <c r="CT1366" s="279">
        <v>0</v>
      </c>
      <c r="CU1366" s="279">
        <v>0</v>
      </c>
      <c r="CV1366" s="279">
        <v>0</v>
      </c>
      <c r="CW1366" s="279">
        <v>0</v>
      </c>
      <c r="CX1366" s="279">
        <v>0</v>
      </c>
      <c r="CY1366" s="279">
        <v>0</v>
      </c>
      <c r="CZ1366" s="279">
        <v>0</v>
      </c>
      <c r="DA1366" s="279">
        <v>0</v>
      </c>
      <c r="DB1366" s="279">
        <v>0</v>
      </c>
      <c r="DC1366" s="279">
        <v>0</v>
      </c>
      <c r="DD1366" s="279">
        <v>0</v>
      </c>
      <c r="DE1366" s="281">
        <f>SUM(CS1366:DD1366)</f>
        <v>0</v>
      </c>
    </row>
    <row r="1367" spans="1:109" s="167" customFormat="1" ht="13" hidden="1" outlineLevel="1" x14ac:dyDescent="0.3">
      <c r="A1367" s="258"/>
      <c r="B1367" s="153"/>
      <c r="C1367" s="273"/>
      <c r="D1367" s="273"/>
      <c r="E1367" s="153" t="s">
        <v>353</v>
      </c>
      <c r="F1367" s="282">
        <f>+(F1364*C1363)/360*31</f>
        <v>0</v>
      </c>
      <c r="G1367" s="282">
        <f>+(G1364*C1363)/360*31</f>
        <v>0</v>
      </c>
      <c r="H1367" s="282">
        <f>+(H1364*C1363)/360*31</f>
        <v>0</v>
      </c>
      <c r="I1367" s="282">
        <f>+(I1364*C1363)/360*31</f>
        <v>0</v>
      </c>
      <c r="J1367" s="282">
        <f>+(J1364*C1363)/360*31</f>
        <v>0</v>
      </c>
      <c r="K1367" s="282">
        <f>+(K1364*C1363)/360*31</f>
        <v>0</v>
      </c>
      <c r="L1367" s="282">
        <f>+(L1364*C1363)/360*31</f>
        <v>0</v>
      </c>
      <c r="M1367" s="282">
        <f>+(M1364*C1363)/360*31</f>
        <v>0</v>
      </c>
      <c r="N1367" s="282">
        <f>+(N1364*C1363)/360*31</f>
        <v>0</v>
      </c>
      <c r="O1367" s="282">
        <f>+(O1364*C1363)/360*31</f>
        <v>0</v>
      </c>
      <c r="P1367" s="282">
        <f>+(P1364*C1363)/360*31</f>
        <v>0</v>
      </c>
      <c r="Q1367" s="282">
        <f>+(Q1364*C1363)/360*31</f>
        <v>0</v>
      </c>
      <c r="R1367" s="178"/>
      <c r="S1367" s="282">
        <f>SUM(F1367:Q1367)</f>
        <v>0</v>
      </c>
      <c r="T1367" s="139"/>
      <c r="U1367" s="139"/>
      <c r="V1367" s="273"/>
      <c r="W1367" s="273"/>
      <c r="X1367" s="273"/>
      <c r="Y1367" s="282">
        <f>+(Y1364*'CASH FLOW-MSA-SA'!$C1363)/360*31</f>
        <v>0</v>
      </c>
      <c r="Z1367" s="282">
        <f>+(Z1364*'CASH FLOW-MSA-SA'!$C1363)/360*31</f>
        <v>0</v>
      </c>
      <c r="AA1367" s="282">
        <f>+(AA1364*'CASH FLOW-MSA-SA'!$C1363)/360*31</f>
        <v>0</v>
      </c>
      <c r="AB1367" s="282">
        <f>+(AB1364*'CASH FLOW-MSA-SA'!$C1363)/360*31</f>
        <v>0</v>
      </c>
      <c r="AC1367" s="282">
        <f>+(AC1364*'CASH FLOW-MSA-SA'!$C1363)/360*31</f>
        <v>0</v>
      </c>
      <c r="AD1367" s="282">
        <f>+(AD1364*'CASH FLOW-MSA-SA'!$C1363)/360*31</f>
        <v>0</v>
      </c>
      <c r="AE1367" s="282">
        <f>+(AE1364*'CASH FLOW-MSA-SA'!$C1363)/360*31</f>
        <v>0</v>
      </c>
      <c r="AF1367" s="282">
        <f>+(AF1364*'CASH FLOW-MSA-SA'!$C1363)/360*31</f>
        <v>0</v>
      </c>
      <c r="AG1367" s="282">
        <f>+(AG1364*'CASH FLOW-MSA-SA'!$C1363)/360*31</f>
        <v>0</v>
      </c>
      <c r="AH1367" s="282">
        <f>+(AH1364*'CASH FLOW-MSA-SA'!$C1363)/360*31</f>
        <v>0</v>
      </c>
      <c r="AI1367" s="282">
        <f>+(AI1364*'CASH FLOW-MSA-SA'!$C1363)/360*31</f>
        <v>0</v>
      </c>
      <c r="AJ1367" s="282">
        <f>+(AJ1364*'CASH FLOW-MSA-SA'!$C1363)/360*31</f>
        <v>0</v>
      </c>
      <c r="AK1367" s="282">
        <f>SUM(Y1367:AJ1367)</f>
        <v>0</v>
      </c>
      <c r="AL1367" s="116"/>
      <c r="AM1367" s="139"/>
      <c r="AN1367" s="273"/>
      <c r="AO1367" s="273"/>
      <c r="AP1367" s="273"/>
      <c r="AQ1367" s="282">
        <f>+(AQ1364*'CASH FLOW-MSA-SA'!$C1363)/360*31</f>
        <v>0</v>
      </c>
      <c r="AR1367" s="282">
        <f>+(AR1364*'CASH FLOW-MSA-SA'!$C1363)/360*31</f>
        <v>0</v>
      </c>
      <c r="AS1367" s="282">
        <f>+(AS1364*'CASH FLOW-MSA-SA'!$C1363)/360*31</f>
        <v>0</v>
      </c>
      <c r="AT1367" s="282">
        <f>+(AT1364*'CASH FLOW-MSA-SA'!$C1363)/360*31</f>
        <v>0</v>
      </c>
      <c r="AU1367" s="282">
        <f>+(AU1364*'CASH FLOW-MSA-SA'!$C1363)/360*31</f>
        <v>0</v>
      </c>
      <c r="AV1367" s="282">
        <f>+(AV1364*'CASH FLOW-MSA-SA'!$C1363)/360*31</f>
        <v>0</v>
      </c>
      <c r="AW1367" s="282">
        <f>+(AW1364*'CASH FLOW-MSA-SA'!$C1363)/360*31</f>
        <v>0</v>
      </c>
      <c r="AX1367" s="282">
        <f>+(AX1364*'CASH FLOW-MSA-SA'!$C1363)/360*31</f>
        <v>0</v>
      </c>
      <c r="AY1367" s="282">
        <f>+(AY1364*'CASH FLOW-MSA-SA'!$C1363)/360*31</f>
        <v>0</v>
      </c>
      <c r="AZ1367" s="282">
        <f>+(AZ1364*'CASH FLOW-MSA-SA'!$C1363)/360*31</f>
        <v>0</v>
      </c>
      <c r="BA1367" s="282">
        <f>+(BA1364*'CASH FLOW-MSA-SA'!$C1363)/360*31</f>
        <v>0</v>
      </c>
      <c r="BB1367" s="282">
        <f>+(BB1364*'CASH FLOW-MSA-SA'!$C1363)/360*31</f>
        <v>0</v>
      </c>
      <c r="BC1367" s="282">
        <f>SUM(AQ1367:BB1367)</f>
        <v>0</v>
      </c>
      <c r="BE1367" s="139"/>
      <c r="BF1367" s="273"/>
      <c r="BG1367" s="273"/>
      <c r="BH1367" s="273"/>
      <c r="BI1367" s="282">
        <f>+(BI1364*'CASH FLOW-MSA-SA'!$C1363)/360*31</f>
        <v>0</v>
      </c>
      <c r="BJ1367" s="282">
        <f>+(BJ1364*'CASH FLOW-MSA-SA'!$C1363)/360*31</f>
        <v>0</v>
      </c>
      <c r="BK1367" s="282">
        <f>+(BK1364*'CASH FLOW-MSA-SA'!$C1363)/360*31</f>
        <v>0</v>
      </c>
      <c r="BL1367" s="282">
        <f>+(BL1364*'CASH FLOW-MSA-SA'!$C1363)/360*31</f>
        <v>0</v>
      </c>
      <c r="BM1367" s="282">
        <f>+(BM1364*'CASH FLOW-MSA-SA'!$C1363)/360*31</f>
        <v>0</v>
      </c>
      <c r="BN1367" s="282">
        <f>+(BN1364*'CASH FLOW-MSA-SA'!$C1363)/360*31</f>
        <v>0</v>
      </c>
      <c r="BO1367" s="282">
        <f>+(BO1364*'CASH FLOW-MSA-SA'!$C1363)/360*31</f>
        <v>0</v>
      </c>
      <c r="BP1367" s="282">
        <f>+(BP1364*'CASH FLOW-MSA-SA'!$C1363)/360*31</f>
        <v>0</v>
      </c>
      <c r="BQ1367" s="282">
        <f>+(BQ1364*'CASH FLOW-MSA-SA'!$C1363)/360*31</f>
        <v>0</v>
      </c>
      <c r="BR1367" s="282">
        <f>+(BR1364*'CASH FLOW-MSA-SA'!$C1363)/360*31</f>
        <v>0</v>
      </c>
      <c r="BS1367" s="282">
        <f>+(BS1364*'CASH FLOW-MSA-SA'!$C1363)/360*31</f>
        <v>0</v>
      </c>
      <c r="BT1367" s="282">
        <f>+(BT1364*'CASH FLOW-MSA-SA'!$C1363)/360*31</f>
        <v>0</v>
      </c>
      <c r="BU1367" s="282">
        <f>SUM(BI1367:BT1367)</f>
        <v>0</v>
      </c>
      <c r="BW1367" s="139"/>
      <c r="BX1367" s="273"/>
      <c r="BY1367" s="273"/>
      <c r="BZ1367" s="273"/>
      <c r="CA1367" s="282">
        <f>+(CA1364*'CASH FLOW-MSA-SA'!$C1363)/360*31</f>
        <v>0</v>
      </c>
      <c r="CB1367" s="282">
        <f>+(CB1364*'CASH FLOW-MSA-SA'!$C1363)/360*31</f>
        <v>0</v>
      </c>
      <c r="CC1367" s="282">
        <f>+(CC1364*'CASH FLOW-MSA-SA'!$C1363)/360*31</f>
        <v>0</v>
      </c>
      <c r="CD1367" s="282">
        <f>+(CD1364*'CASH FLOW-MSA-SA'!$C1363)/360*31</f>
        <v>0</v>
      </c>
      <c r="CE1367" s="282">
        <f>+(CE1364*'CASH FLOW-MSA-SA'!$C1363)/360*31</f>
        <v>0</v>
      </c>
      <c r="CF1367" s="282">
        <f>+(CF1364*'CASH FLOW-MSA-SA'!$C1363)/360*31</f>
        <v>0</v>
      </c>
      <c r="CG1367" s="282">
        <f>+(CG1364*'CASH FLOW-MSA-SA'!$C1363)/360*31</f>
        <v>0</v>
      </c>
      <c r="CH1367" s="282">
        <f>+(CH1364*'CASH FLOW-MSA-SA'!$C1363)/360*31</f>
        <v>0</v>
      </c>
      <c r="CI1367" s="282">
        <f>+(CI1364*'CASH FLOW-MSA-SA'!$C1363)/360*31</f>
        <v>0</v>
      </c>
      <c r="CJ1367" s="282">
        <f>+(CJ1364*'CASH FLOW-MSA-SA'!$C1363)/360*31</f>
        <v>0</v>
      </c>
      <c r="CK1367" s="282">
        <f>+(CK1364*'CASH FLOW-MSA-SA'!$C1363)/360*31</f>
        <v>0</v>
      </c>
      <c r="CL1367" s="282">
        <f>+(CL1364*'CASH FLOW-MSA-SA'!$C1363)/360*31</f>
        <v>0</v>
      </c>
      <c r="CM1367" s="309">
        <f>SUM(CA1367:CL1367)</f>
        <v>0</v>
      </c>
      <c r="CO1367" s="139"/>
      <c r="CP1367" s="273"/>
      <c r="CQ1367" s="273"/>
      <c r="CR1367" s="273"/>
      <c r="CS1367" s="282">
        <f>+(CS1364*'CASH FLOW-MSA-SA'!$C1363)/360*31</f>
        <v>0</v>
      </c>
      <c r="CT1367" s="282">
        <f>+(CT1364*'CASH FLOW-MSA-SA'!$C1363)/360*31</f>
        <v>0</v>
      </c>
      <c r="CU1367" s="282">
        <f>+(CU1364*'CASH FLOW-MSA-SA'!$C1363)/360*31</f>
        <v>0</v>
      </c>
      <c r="CV1367" s="282">
        <f>+(CV1364*'CASH FLOW-MSA-SA'!$C1363)/360*31</f>
        <v>0</v>
      </c>
      <c r="CW1367" s="282">
        <f>+(CW1364*'CASH FLOW-MSA-SA'!$C1363)/360*31</f>
        <v>0</v>
      </c>
      <c r="CX1367" s="282">
        <f>+(CX1364*'CASH FLOW-MSA-SA'!$C1363)/360*31</f>
        <v>0</v>
      </c>
      <c r="CY1367" s="282">
        <f>+(CY1364*'CASH FLOW-MSA-SA'!$C1363)/360*31</f>
        <v>0</v>
      </c>
      <c r="CZ1367" s="282">
        <f>+(CZ1364*'CASH FLOW-MSA-SA'!$C1363)/360*31</f>
        <v>0</v>
      </c>
      <c r="DA1367" s="282">
        <f>+(DA1364*'CASH FLOW-MSA-SA'!$C1363)/360*31</f>
        <v>0</v>
      </c>
      <c r="DB1367" s="282">
        <f>+(DB1364*'CASH FLOW-MSA-SA'!$C1363)/360*31</f>
        <v>0</v>
      </c>
      <c r="DC1367" s="282">
        <f>+(DC1364*'CASH FLOW-MSA-SA'!$C1363)/360*31</f>
        <v>0</v>
      </c>
      <c r="DD1367" s="282">
        <f>+(DD1364*'CASH FLOW-MSA-SA'!$C1363)/360*31</f>
        <v>0</v>
      </c>
      <c r="DE1367" s="309">
        <f>SUM(CS1367:DD1367)</f>
        <v>0</v>
      </c>
    </row>
    <row r="1368" spans="1:109" hidden="1" x14ac:dyDescent="0.25"/>
    <row r="1369" spans="1:109" hidden="1" x14ac:dyDescent="0.25"/>
    <row r="1370" spans="1:109" hidden="1" x14ac:dyDescent="0.25"/>
  </sheetData>
  <mergeCells count="15">
    <mergeCell ref="AQ6:BB6"/>
    <mergeCell ref="BI6:BT6"/>
    <mergeCell ref="CA6:CL6"/>
    <mergeCell ref="CS6:DD6"/>
    <mergeCell ref="F5:Q5"/>
    <mergeCell ref="Y5:AJ5"/>
    <mergeCell ref="AQ5:BB5"/>
    <mergeCell ref="BI5:BT5"/>
    <mergeCell ref="CA5:CL5"/>
    <mergeCell ref="CS5:DD5"/>
    <mergeCell ref="R820:T820"/>
    <mergeCell ref="C929:E929"/>
    <mergeCell ref="R929:T929"/>
    <mergeCell ref="F6:Q6"/>
    <mergeCell ref="Y6:AJ6"/>
  </mergeCells>
  <conditionalFormatting sqref="A793:XFD793">
    <cfRule type="cellIs" dxfId="0" priority="1" operator="lessThan">
      <formula>0</formula>
    </cfRule>
  </conditionalFormatting>
  <dataValidations count="3">
    <dataValidation type="list" allowBlank="1" showInputMessage="1" showErrorMessage="1" sqref="R767:R768">
      <formula1>$A$813:$A$815</formula1>
    </dataValidation>
    <dataValidation type="list" showInputMessage="1" showErrorMessage="1" sqref="R469:R470 R410:R421">
      <formula1>$A$815:$A$817</formula1>
    </dataValidation>
    <dataValidation type="list" allowBlank="1" showInputMessage="1" showErrorMessage="1" sqref="R422:R454 R111:R116 R743:R754 R303 R311:R409 R551:R740 R471:R538 R119:R301">
      <formula1>$A$815:$A$817</formula1>
    </dataValidation>
  </dataValidations>
  <hyperlinks>
    <hyperlink ref="B773" location="'CASH FLOW-SITE 4'!B994" display="Due To Other Funds"/>
    <hyperlink ref="B774" location="'CASH FLOW-SITE 4'!B1003" display="Current Loans"/>
    <hyperlink ref="B777" location="'CASH FLOW-SITE 4'!B1006" display="Notes Payable Misc."/>
    <hyperlink ref="B778" location="'CASH FLOW-SITE 4'!B1007" display="Notes Payable - School Defined"/>
    <hyperlink ref="B779" location="'CASH FLOW-SITE 4'!B1008" display="Notes Payable "/>
    <hyperlink ref="B780" location="'CASH FLOW-SITE 4'!B1009" display="Notes Payable - Board Member"/>
    <hyperlink ref="B782" location="'CASH FLOW-SITE 4'!B1024" display="CDE Loan"/>
    <hyperlink ref="B783" location="'CASH FLOW-SITE 4'!B1025" display="Notes Payable (School Defined 1)"/>
    <hyperlink ref="B784" location="'CASH FLOW-SITE 4'!B1026" display="Notes Payable (School Defined 2)"/>
    <hyperlink ref="B785" location="'CASH FLOW-SITE 4'!B1027" display="Notes Payable (School Defined 3)"/>
    <hyperlink ref="B786" location="'CASH FLOW-SITE 4'!B1028" display="Notes Payable (School Defined 4)"/>
    <hyperlink ref="B787" location="'CASH FLOW-SITE 4'!B1029" display="Notes Payable (School Defined 5)"/>
    <hyperlink ref="B775" location="'CASH FLOW-SITE 4'!B1004" display="Notes Payable Misc 1"/>
    <hyperlink ref="B776" location="'CASH FLOW-SITE 4'!B1005" display="Notes Payable Misc"/>
  </hyperlinks>
  <pageMargins left="0.25" right="0.25" top="0.75" bottom="0.75" header="0.3" footer="0.3"/>
  <pageSetup scale="44" fitToWidth="5" orientation="landscape" r:id="rId1"/>
  <headerFooter alignWithMargins="0"/>
  <colBreaks count="6" manualBreakCount="6">
    <brk id="24" max="792" man="1"/>
    <brk id="24" min="1125" max="1370" man="1"/>
    <brk id="38" max="792" man="1"/>
    <brk id="42" min="1125" max="1370" man="1"/>
    <brk id="56" max="792" man="1"/>
    <brk id="56" min="1125" max="1370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OUT SUM-MSA-SA</vt:lpstr>
      <vt:lpstr>CASH FLOW-MSA-SA</vt:lpstr>
      <vt:lpstr>'CASH FLOW-MSA-SA'!Print_Area</vt:lpstr>
      <vt:lpstr>'OUT SUM-MSA-SA'!Print_Area</vt:lpstr>
      <vt:lpstr>'CASH FLOW-MSA-SA'!Print_Titles</vt:lpstr>
      <vt:lpstr>'OUT SUM-MSA-SA'!Print_Titles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Dietz</dc:creator>
  <cp:lastModifiedBy>Kristin Dietz</cp:lastModifiedBy>
  <cp:lastPrinted>2016-09-10T15:32:43Z</cp:lastPrinted>
  <dcterms:created xsi:type="dcterms:W3CDTF">2016-09-10T15:21:00Z</dcterms:created>
  <dcterms:modified xsi:type="dcterms:W3CDTF">2016-09-10T15:40:52Z</dcterms:modified>
</cp:coreProperties>
</file>